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25440" windowHeight="11745" tabRatio="901" firstSheet="25" activeTab="27"/>
  </bookViews>
  <sheets>
    <sheet name="на 01.08.2017" sheetId="9" r:id="rId1"/>
    <sheet name="на 01.09.2017" sheetId="2" r:id="rId2"/>
    <sheet name="на 01.10.2017" sheetId="3" r:id="rId3"/>
    <sheet name="на 01. 11.2017" sheetId="4" r:id="rId4"/>
    <sheet name="на 01.12.2017" sheetId="5" r:id="rId5"/>
    <sheet name="на 01.01.2018" sheetId="7" r:id="rId6"/>
    <sheet name="на 01.02.2018" sheetId="8" r:id="rId7"/>
    <sheet name="на 01.03.2018" sheetId="10" r:id="rId8"/>
    <sheet name="на 01.04.2018" sheetId="11" r:id="rId9"/>
    <sheet name="на 01.05.2018" sheetId="12" r:id="rId10"/>
    <sheet name="на 01.06.2018" sheetId="13" r:id="rId11"/>
    <sheet name="на 01.07.2018" sheetId="14" r:id="rId12"/>
    <sheet name="на 01.08.2018" sheetId="15" r:id="rId13"/>
    <sheet name="на 01.09.2018" sheetId="16" r:id="rId14"/>
    <sheet name="на 01.10.2018" sheetId="17" r:id="rId15"/>
    <sheet name="на 01.11.2018 " sheetId="19" r:id="rId16"/>
    <sheet name="на 01.12.2018" sheetId="20" r:id="rId17"/>
    <sheet name="на 01.01.2019" sheetId="22" r:id="rId18"/>
    <sheet name="на 01.02.2019" sheetId="24" r:id="rId19"/>
    <sheet name="на 01.03.2019 " sheetId="25" r:id="rId20"/>
    <sheet name="на 01.04.2019" sheetId="26" r:id="rId21"/>
    <sheet name="на 01.05.2019 " sheetId="27" r:id="rId22"/>
    <sheet name="на 01.06.2019" sheetId="28" r:id="rId23"/>
    <sheet name="на 01.07.2019" sheetId="29" r:id="rId24"/>
    <sheet name="на 01.08.2019г" sheetId="30" r:id="rId25"/>
    <sheet name="на 01.09.2019г" sheetId="35" r:id="rId26"/>
    <sheet name="на 01.10.2019г" sheetId="34" r:id="rId27"/>
    <sheet name="на 01.11.2019г" sheetId="33" r:id="rId28"/>
    <sheet name="Лист3" sheetId="36" r:id="rId29"/>
    <sheet name="Лист4" sheetId="37" r:id="rId30"/>
    <sheet name="Лист5" sheetId="38" r:id="rId31"/>
    <sheet name="Лист6" sheetId="39" r:id="rId32"/>
    <sheet name="Лист1" sheetId="32" r:id="rId33"/>
    <sheet name="Лист2" sheetId="31" r:id="rId34"/>
  </sheets>
  <definedNames>
    <definedName name="_xlnm._FilterDatabase" localSheetId="17" hidden="1">'на 01.01.2019'!$A$1:$R$385</definedName>
    <definedName name="_xlnm._FilterDatabase" localSheetId="18" hidden="1">'на 01.02.2019'!$A$1:$R$385</definedName>
    <definedName name="_xlnm._FilterDatabase" localSheetId="19" hidden="1">'на 01.03.2019 '!$A$1:$R$386</definedName>
    <definedName name="_xlnm._FilterDatabase" localSheetId="20" hidden="1">'на 01.04.2019'!$A$25:$R$386</definedName>
    <definedName name="_xlnm._FilterDatabase" localSheetId="21" hidden="1">'на 01.05.2019 '!$A$25:$R$386</definedName>
    <definedName name="_xlnm._FilterDatabase" localSheetId="22" hidden="1">'на 01.06.2019'!$A$25:$R$386</definedName>
    <definedName name="_xlnm._FilterDatabase" localSheetId="14" hidden="1">'на 01.10.2018'!$A$1:$R$385</definedName>
    <definedName name="_xlnm._FilterDatabase" localSheetId="15" hidden="1">'на 01.11.2018 '!$A$1:$R$385</definedName>
    <definedName name="_xlnm._FilterDatabase" localSheetId="16" hidden="1">'на 01.12.2018'!$A$1:$R$385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406" i="36" l="1"/>
  <c r="I406" i="36"/>
  <c r="H406" i="36"/>
  <c r="O398" i="36"/>
  <c r="N398" i="36"/>
  <c r="M398" i="36"/>
  <c r="L398" i="36"/>
  <c r="K398" i="36"/>
  <c r="J398" i="36"/>
  <c r="I398" i="36"/>
  <c r="H398" i="36"/>
  <c r="P385" i="36"/>
  <c r="O385" i="36"/>
  <c r="N385" i="36"/>
  <c r="M385" i="36"/>
  <c r="L385" i="36"/>
  <c r="K385" i="36"/>
  <c r="J385" i="36"/>
  <c r="H385" i="36" s="1"/>
  <c r="I385" i="36"/>
  <c r="H384" i="36"/>
  <c r="H383" i="36"/>
  <c r="H382" i="36"/>
  <c r="H381" i="36"/>
  <c r="H380" i="36"/>
  <c r="H379" i="36"/>
  <c r="H378" i="36"/>
  <c r="H377" i="36"/>
  <c r="H376" i="36"/>
  <c r="H375" i="36"/>
  <c r="H374" i="36"/>
  <c r="H373" i="36"/>
  <c r="H372" i="36"/>
  <c r="H371" i="36"/>
  <c r="H370" i="36"/>
  <c r="H369" i="36"/>
  <c r="H368" i="36"/>
  <c r="H367" i="36"/>
  <c r="H366" i="36"/>
  <c r="H365" i="36"/>
  <c r="H364" i="36"/>
  <c r="H363" i="36"/>
  <c r="H362" i="36"/>
  <c r="H361" i="36"/>
  <c r="P359" i="36"/>
  <c r="O359" i="36"/>
  <c r="N359" i="36"/>
  <c r="M359" i="36"/>
  <c r="L359" i="36"/>
  <c r="K359" i="36"/>
  <c r="J359" i="36"/>
  <c r="I359" i="36"/>
  <c r="H359" i="36" s="1"/>
  <c r="H358" i="36"/>
  <c r="H357" i="36"/>
  <c r="H356" i="36"/>
  <c r="H355" i="36"/>
  <c r="H354" i="36"/>
  <c r="H353" i="36"/>
  <c r="H352" i="36"/>
  <c r="H351" i="36"/>
  <c r="H350" i="36"/>
  <c r="H349" i="36"/>
  <c r="H348" i="36"/>
  <c r="H347" i="36"/>
  <c r="H346" i="36"/>
  <c r="H345" i="36"/>
  <c r="H344" i="36"/>
  <c r="H343" i="36"/>
  <c r="H342" i="36"/>
  <c r="H341" i="36"/>
  <c r="H340" i="36"/>
  <c r="H339" i="36"/>
  <c r="H338" i="36"/>
  <c r="H336" i="36"/>
  <c r="H334" i="36"/>
  <c r="H333" i="36"/>
  <c r="H332" i="36"/>
  <c r="H331" i="36"/>
  <c r="H330" i="36"/>
  <c r="H329" i="36"/>
  <c r="H328" i="36"/>
  <c r="H327" i="36"/>
  <c r="H326" i="36"/>
  <c r="H325" i="36"/>
  <c r="H324" i="36"/>
  <c r="H323" i="36"/>
  <c r="H322" i="36"/>
  <c r="H321" i="36"/>
  <c r="H320" i="36"/>
  <c r="H319" i="36"/>
  <c r="H318" i="36"/>
  <c r="H317" i="36"/>
  <c r="H316" i="36"/>
  <c r="H315" i="36"/>
  <c r="H314" i="36"/>
  <c r="H313" i="36"/>
  <c r="H312" i="36" s="1"/>
  <c r="P312" i="36"/>
  <c r="O312" i="36"/>
  <c r="N312" i="36"/>
  <c r="M312" i="36"/>
  <c r="L312" i="36"/>
  <c r="K312" i="36"/>
  <c r="J312" i="36"/>
  <c r="I312" i="36"/>
  <c r="H311" i="36"/>
  <c r="H310" i="36"/>
  <c r="H309" i="36"/>
  <c r="H308" i="36"/>
  <c r="H307" i="36"/>
  <c r="H305" i="36"/>
  <c r="H304" i="36"/>
  <c r="H303" i="36"/>
  <c r="H302" i="36"/>
  <c r="H301" i="36"/>
  <c r="H300" i="36"/>
  <c r="H299" i="36"/>
  <c r="H298" i="36"/>
  <c r="H297" i="36"/>
  <c r="H295" i="36"/>
  <c r="H294" i="36"/>
  <c r="H293" i="36"/>
  <c r="H292" i="36"/>
  <c r="H291" i="36"/>
  <c r="H290" i="36"/>
  <c r="H289" i="36"/>
  <c r="H288" i="36"/>
  <c r="H287" i="36"/>
  <c r="H286" i="36"/>
  <c r="H285" i="36"/>
  <c r="H284" i="36"/>
  <c r="H283" i="36"/>
  <c r="H282" i="36"/>
  <c r="H281" i="36"/>
  <c r="H280" i="36"/>
  <c r="H279" i="36"/>
  <c r="H278" i="36"/>
  <c r="H277" i="36"/>
  <c r="H276" i="36"/>
  <c r="H275" i="36"/>
  <c r="H274" i="36"/>
  <c r="H273" i="36"/>
  <c r="H272" i="36"/>
  <c r="P270" i="36"/>
  <c r="O270" i="36"/>
  <c r="N270" i="36"/>
  <c r="M270" i="36"/>
  <c r="L270" i="36"/>
  <c r="K270" i="36"/>
  <c r="J270" i="36"/>
  <c r="I270" i="36"/>
  <c r="H270" i="36"/>
  <c r="H269" i="36"/>
  <c r="H268" i="36"/>
  <c r="H267" i="36"/>
  <c r="H266" i="36"/>
  <c r="H265" i="36"/>
  <c r="H264" i="36"/>
  <c r="H263" i="36"/>
  <c r="H262" i="36"/>
  <c r="H259" i="36" s="1"/>
  <c r="H261" i="36"/>
  <c r="H260" i="36"/>
  <c r="P259" i="36"/>
  <c r="O259" i="36"/>
  <c r="N259" i="36"/>
  <c r="M259" i="36"/>
  <c r="L259" i="36"/>
  <c r="K259" i="36"/>
  <c r="J259" i="36"/>
  <c r="I259" i="36"/>
  <c r="H258" i="36"/>
  <c r="H257" i="36"/>
  <c r="H256" i="36"/>
  <c r="H255" i="36"/>
  <c r="H254" i="36"/>
  <c r="H253" i="36"/>
  <c r="H252" i="36"/>
  <c r="H251" i="36"/>
  <c r="H250" i="36"/>
  <c r="H249" i="36"/>
  <c r="H248" i="36"/>
  <c r="H247" i="36"/>
  <c r="H246" i="36"/>
  <c r="H244" i="36" s="1"/>
  <c r="H245" i="36"/>
  <c r="P244" i="36"/>
  <c r="O244" i="36"/>
  <c r="N244" i="36"/>
  <c r="N335" i="36" s="1"/>
  <c r="N386" i="36" s="1"/>
  <c r="M244" i="36"/>
  <c r="L244" i="36"/>
  <c r="K244" i="36"/>
  <c r="J244" i="36"/>
  <c r="J335" i="36" s="1"/>
  <c r="J386" i="36" s="1"/>
  <c r="J18" i="36" s="1"/>
  <c r="I244" i="36"/>
  <c r="P241" i="36"/>
  <c r="O241" i="36"/>
  <c r="N241" i="36"/>
  <c r="M241" i="36"/>
  <c r="L241" i="36"/>
  <c r="K241" i="36"/>
  <c r="J241" i="36"/>
  <c r="I241" i="36"/>
  <c r="H241" i="36"/>
  <c r="H240" i="36"/>
  <c r="H239" i="36"/>
  <c r="H238" i="36"/>
  <c r="H237" i="36"/>
  <c r="H236" i="36"/>
  <c r="H235" i="36"/>
  <c r="H234" i="36"/>
  <c r="H233" i="36"/>
  <c r="H232" i="36"/>
  <c r="H231" i="36"/>
  <c r="H230" i="36"/>
  <c r="H229" i="36"/>
  <c r="H228" i="36"/>
  <c r="H227" i="36"/>
  <c r="H226" i="36"/>
  <c r="H225" i="36"/>
  <c r="H224" i="36"/>
  <c r="H223" i="36"/>
  <c r="H222" i="36"/>
  <c r="H221" i="36"/>
  <c r="H220" i="36"/>
  <c r="H219" i="36"/>
  <c r="H218" i="36"/>
  <c r="H217" i="36"/>
  <c r="H216" i="36"/>
  <c r="H215" i="36"/>
  <c r="H214" i="36"/>
  <c r="H213" i="36"/>
  <c r="H212" i="36"/>
  <c r="H211" i="36"/>
  <c r="H210" i="36"/>
  <c r="H209" i="36"/>
  <c r="H208" i="36"/>
  <c r="H207" i="36"/>
  <c r="H206" i="36"/>
  <c r="H205" i="36"/>
  <c r="H204" i="36"/>
  <c r="H203" i="36"/>
  <c r="H202" i="36"/>
  <c r="H201" i="36"/>
  <c r="H200" i="36"/>
  <c r="H199" i="36"/>
  <c r="H198" i="36"/>
  <c r="H197" i="36"/>
  <c r="H196" i="36"/>
  <c r="H195" i="36"/>
  <c r="H194" i="36"/>
  <c r="H193" i="36"/>
  <c r="P192" i="36"/>
  <c r="O192" i="36"/>
  <c r="N192" i="36"/>
  <c r="M192" i="36"/>
  <c r="L192" i="36"/>
  <c r="K192" i="36"/>
  <c r="J192" i="36"/>
  <c r="I192" i="36"/>
  <c r="H192" i="36"/>
  <c r="H191" i="36"/>
  <c r="H190" i="36"/>
  <c r="H189" i="36"/>
  <c r="H188" i="36"/>
  <c r="H187" i="36"/>
  <c r="H186" i="36"/>
  <c r="H185" i="36"/>
  <c r="H184" i="36"/>
  <c r="H183" i="36"/>
  <c r="H182" i="36"/>
  <c r="H181" i="36"/>
  <c r="H180" i="36"/>
  <c r="H179" i="36"/>
  <c r="H178" i="36"/>
  <c r="H177" i="36"/>
  <c r="H176" i="36"/>
  <c r="H175" i="36"/>
  <c r="H174" i="36"/>
  <c r="H173" i="36"/>
  <c r="H172" i="36"/>
  <c r="H171" i="36"/>
  <c r="H170" i="36"/>
  <c r="H169" i="36"/>
  <c r="H168" i="36"/>
  <c r="H167" i="36"/>
  <c r="H166" i="36"/>
  <c r="H165" i="36"/>
  <c r="H164" i="36"/>
  <c r="H163" i="36" s="1"/>
  <c r="P163" i="36"/>
  <c r="O163" i="36"/>
  <c r="N163" i="36"/>
  <c r="N18" i="36" s="1"/>
  <c r="M163" i="36"/>
  <c r="L163" i="36"/>
  <c r="K163" i="36"/>
  <c r="J163" i="36"/>
  <c r="I163" i="36"/>
  <c r="H162" i="36"/>
  <c r="H161" i="36"/>
  <c r="H160" i="36"/>
  <c r="H159" i="36"/>
  <c r="H158" i="36"/>
  <c r="H157" i="36"/>
  <c r="H156" i="36"/>
  <c r="H155" i="36"/>
  <c r="H154" i="36"/>
  <c r="H153" i="36"/>
  <c r="H152" i="36"/>
  <c r="H151" i="36"/>
  <c r="H150" i="36"/>
  <c r="H149" i="36"/>
  <c r="P148" i="36"/>
  <c r="O148" i="36"/>
  <c r="N148" i="36"/>
  <c r="M148" i="36"/>
  <c r="L148" i="36"/>
  <c r="K148" i="36"/>
  <c r="J148" i="36"/>
  <c r="I148" i="36"/>
  <c r="H148" i="36"/>
  <c r="H147" i="36"/>
  <c r="H146" i="36"/>
  <c r="H145" i="36"/>
  <c r="H144" i="36"/>
  <c r="H143" i="36"/>
  <c r="H142" i="36"/>
  <c r="H141" i="36"/>
  <c r="H140" i="36"/>
  <c r="H139" i="36"/>
  <c r="H138" i="36"/>
  <c r="H137" i="36"/>
  <c r="H136" i="36"/>
  <c r="H135" i="36"/>
  <c r="H134" i="36"/>
  <c r="H133" i="36"/>
  <c r="H132" i="36"/>
  <c r="H129" i="36" s="1"/>
  <c r="H131" i="36"/>
  <c r="H130" i="36"/>
  <c r="P129" i="36"/>
  <c r="O129" i="36"/>
  <c r="N129" i="36"/>
  <c r="M129" i="36"/>
  <c r="L129" i="36"/>
  <c r="K129" i="36"/>
  <c r="J129" i="36"/>
  <c r="I129" i="36"/>
  <c r="H128" i="36"/>
  <c r="H127" i="36"/>
  <c r="H126" i="36"/>
  <c r="H125" i="36"/>
  <c r="H124" i="36"/>
  <c r="H123" i="36"/>
  <c r="H122" i="36"/>
  <c r="H121" i="36"/>
  <c r="H120" i="36"/>
  <c r="H119" i="36"/>
  <c r="H118" i="36"/>
  <c r="H117" i="36"/>
  <c r="H116" i="36"/>
  <c r="H115" i="36"/>
  <c r="H114" i="36"/>
  <c r="H113" i="36"/>
  <c r="H112" i="36"/>
  <c r="H111" i="36"/>
  <c r="H110" i="36"/>
  <c r="H109" i="36"/>
  <c r="H108" i="36"/>
  <c r="H107" i="36"/>
  <c r="H106" i="36"/>
  <c r="H105" i="36"/>
  <c r="P104" i="36"/>
  <c r="O104" i="36"/>
  <c r="N104" i="36"/>
  <c r="M104" i="36"/>
  <c r="L104" i="36"/>
  <c r="K104" i="36"/>
  <c r="J104" i="36"/>
  <c r="I104" i="36"/>
  <c r="H104" i="36"/>
  <c r="H103" i="36"/>
  <c r="H102" i="36"/>
  <c r="H101" i="36"/>
  <c r="H100" i="36"/>
  <c r="H99" i="36"/>
  <c r="H98" i="36"/>
  <c r="H97" i="36"/>
  <c r="H96" i="36"/>
  <c r="H95" i="36"/>
  <c r="H94" i="36"/>
  <c r="H93" i="36"/>
  <c r="H92" i="36"/>
  <c r="H91" i="36"/>
  <c r="H90" i="36"/>
  <c r="H89" i="36"/>
  <c r="H88" i="36"/>
  <c r="H87" i="36"/>
  <c r="H86" i="36"/>
  <c r="H85" i="36"/>
  <c r="H84" i="36"/>
  <c r="H83" i="36"/>
  <c r="H82" i="36"/>
  <c r="H81" i="36"/>
  <c r="H80" i="36"/>
  <c r="H79" i="36"/>
  <c r="H78" i="36"/>
  <c r="H77" i="36"/>
  <c r="H76" i="36"/>
  <c r="H75" i="36"/>
  <c r="H74" i="36"/>
  <c r="H73" i="36"/>
  <c r="H72" i="36"/>
  <c r="H71" i="36"/>
  <c r="H70" i="36"/>
  <c r="H69" i="36"/>
  <c r="P68" i="36"/>
  <c r="O68" i="36"/>
  <c r="N68" i="36"/>
  <c r="M68" i="36"/>
  <c r="L68" i="36"/>
  <c r="K68" i="36"/>
  <c r="J68" i="36"/>
  <c r="I68" i="36"/>
  <c r="H68" i="36"/>
  <c r="H67" i="36"/>
  <c r="H66" i="36"/>
  <c r="H65" i="36"/>
  <c r="H64" i="36"/>
  <c r="H63" i="36"/>
  <c r="H62" i="36"/>
  <c r="H61" i="36"/>
  <c r="H60" i="36"/>
  <c r="H59" i="36"/>
  <c r="H58" i="36"/>
  <c r="H57" i="36"/>
  <c r="H56" i="36"/>
  <c r="H55" i="36"/>
  <c r="H54" i="36"/>
  <c r="H53" i="36"/>
  <c r="H52" i="36"/>
  <c r="H51" i="36"/>
  <c r="H50" i="36"/>
  <c r="H49" i="36"/>
  <c r="H48" i="36"/>
  <c r="H47" i="36"/>
  <c r="H46" i="36"/>
  <c r="H45" i="36"/>
  <c r="H44" i="36"/>
  <c r="H43" i="36"/>
  <c r="H42" i="36"/>
  <c r="H41" i="36"/>
  <c r="P40" i="36"/>
  <c r="O40" i="36"/>
  <c r="N40" i="36"/>
  <c r="M40" i="36"/>
  <c r="L40" i="36"/>
  <c r="K40" i="36"/>
  <c r="J40" i="36"/>
  <c r="I40" i="36"/>
  <c r="H40" i="36"/>
  <c r="H39" i="36"/>
  <c r="H38" i="36"/>
  <c r="H37" i="36"/>
  <c r="H36" i="36"/>
  <c r="H35" i="36"/>
  <c r="H34" i="36"/>
  <c r="H33" i="36"/>
  <c r="H32" i="36"/>
  <c r="H31" i="36"/>
  <c r="H30" i="36"/>
  <c r="H29" i="36"/>
  <c r="H28" i="36"/>
  <c r="H25" i="36" s="1"/>
  <c r="H27" i="36"/>
  <c r="H26" i="36"/>
  <c r="P25" i="36"/>
  <c r="P335" i="36" s="1"/>
  <c r="P386" i="36" s="1"/>
  <c r="P18" i="36" s="1"/>
  <c r="O25" i="36"/>
  <c r="O335" i="36" s="1"/>
  <c r="O386" i="36" s="1"/>
  <c r="O18" i="36" s="1"/>
  <c r="N25" i="36"/>
  <c r="M25" i="36"/>
  <c r="M335" i="36" s="1"/>
  <c r="M386" i="36" s="1"/>
  <c r="M18" i="36" s="1"/>
  <c r="L25" i="36"/>
  <c r="L335" i="36" s="1"/>
  <c r="L386" i="36" s="1"/>
  <c r="L18" i="36" s="1"/>
  <c r="K25" i="36"/>
  <c r="K335" i="36" s="1"/>
  <c r="K386" i="36" s="1"/>
  <c r="J25" i="36"/>
  <c r="I25" i="36"/>
  <c r="I335" i="36" s="1"/>
  <c r="H335" i="36" l="1"/>
  <c r="I386" i="36"/>
  <c r="K18" i="36"/>
  <c r="J406" i="33"/>
  <c r="I406" i="33"/>
  <c r="H406" i="33"/>
  <c r="O398" i="33"/>
  <c r="N398" i="33"/>
  <c r="M398" i="33"/>
  <c r="L398" i="33"/>
  <c r="K398" i="33"/>
  <c r="J398" i="33"/>
  <c r="I398" i="33"/>
  <c r="H398" i="33"/>
  <c r="P385" i="33"/>
  <c r="O385" i="33"/>
  <c r="N385" i="33"/>
  <c r="M385" i="33"/>
  <c r="L385" i="33"/>
  <c r="K385" i="33"/>
  <c r="J385" i="33"/>
  <c r="I385" i="33"/>
  <c r="H384" i="33"/>
  <c r="H383" i="33"/>
  <c r="H382" i="33"/>
  <c r="H381" i="33"/>
  <c r="H380" i="33"/>
  <c r="H379" i="33"/>
  <c r="H378" i="33"/>
  <c r="H377" i="33"/>
  <c r="H376" i="33"/>
  <c r="H375" i="33"/>
  <c r="H374" i="33"/>
  <c r="H373" i="33"/>
  <c r="H372" i="33"/>
  <c r="H371" i="33"/>
  <c r="H370" i="33"/>
  <c r="H369" i="33"/>
  <c r="H368" i="33"/>
  <c r="H367" i="33"/>
  <c r="H366" i="33"/>
  <c r="H365" i="33"/>
  <c r="H364" i="33"/>
  <c r="H363" i="33"/>
  <c r="H362" i="33"/>
  <c r="H361" i="33"/>
  <c r="P359" i="33"/>
  <c r="O359" i="33"/>
  <c r="N359" i="33"/>
  <c r="M359" i="33"/>
  <c r="L359" i="33"/>
  <c r="K359" i="33"/>
  <c r="J359" i="33"/>
  <c r="H359" i="33" s="1"/>
  <c r="I359" i="33"/>
  <c r="H358" i="33"/>
  <c r="H357" i="33"/>
  <c r="H356" i="33"/>
  <c r="H355" i="33"/>
  <c r="H354" i="33"/>
  <c r="H353" i="33"/>
  <c r="H352" i="33"/>
  <c r="H351" i="33"/>
  <c r="H350" i="33"/>
  <c r="H349" i="33"/>
  <c r="H348" i="33"/>
  <c r="H347" i="33"/>
  <c r="H346" i="33"/>
  <c r="H345" i="33"/>
  <c r="H344" i="33"/>
  <c r="H343" i="33"/>
  <c r="H342" i="33"/>
  <c r="H341" i="33"/>
  <c r="H340" i="33"/>
  <c r="H339" i="33"/>
  <c r="H338" i="33"/>
  <c r="H336" i="33"/>
  <c r="H334" i="33"/>
  <c r="H333" i="33"/>
  <c r="H332" i="33"/>
  <c r="H331" i="33"/>
  <c r="H330" i="33"/>
  <c r="H329" i="33"/>
  <c r="H328" i="33"/>
  <c r="H327" i="33"/>
  <c r="H326" i="33"/>
  <c r="H325" i="33"/>
  <c r="H324" i="33"/>
  <c r="H323" i="33"/>
  <c r="H322" i="33"/>
  <c r="H321" i="33"/>
  <c r="H320" i="33"/>
  <c r="H319" i="33"/>
  <c r="H318" i="33"/>
  <c r="H317" i="33"/>
  <c r="H316" i="33"/>
  <c r="H315" i="33"/>
  <c r="H314" i="33"/>
  <c r="H313" i="33"/>
  <c r="P312" i="33"/>
  <c r="O312" i="33"/>
  <c r="N312" i="33"/>
  <c r="M312" i="33"/>
  <c r="L312" i="33"/>
  <c r="K312" i="33"/>
  <c r="J312" i="33"/>
  <c r="I312" i="33"/>
  <c r="H312" i="33"/>
  <c r="H311" i="33"/>
  <c r="H310" i="33"/>
  <c r="H309" i="33"/>
  <c r="H308" i="33"/>
  <c r="H307" i="33"/>
  <c r="H305" i="33"/>
  <c r="H304" i="33"/>
  <c r="H303" i="33"/>
  <c r="H302" i="33"/>
  <c r="H301" i="33"/>
  <c r="H300" i="33"/>
  <c r="H299" i="33"/>
  <c r="H298" i="33"/>
  <c r="H297" i="33"/>
  <c r="H295" i="33"/>
  <c r="H294" i="33"/>
  <c r="H293" i="33"/>
  <c r="H292" i="33"/>
  <c r="H291" i="33"/>
  <c r="H290" i="33"/>
  <c r="H289" i="33"/>
  <c r="H288" i="33"/>
  <c r="H287" i="33"/>
  <c r="H286" i="33"/>
  <c r="H285" i="33"/>
  <c r="H284" i="33"/>
  <c r="H283" i="33"/>
  <c r="H282" i="33"/>
  <c r="H281" i="33"/>
  <c r="H280" i="33"/>
  <c r="H279" i="33"/>
  <c r="H278" i="33"/>
  <c r="H277" i="33"/>
  <c r="H276" i="33"/>
  <c r="H275" i="33"/>
  <c r="H274" i="33"/>
  <c r="H270" i="33" s="1"/>
  <c r="H273" i="33"/>
  <c r="H272" i="33"/>
  <c r="P270" i="33"/>
  <c r="O270" i="33"/>
  <c r="N270" i="33"/>
  <c r="M270" i="33"/>
  <c r="L270" i="33"/>
  <c r="K270" i="33"/>
  <c r="J270" i="33"/>
  <c r="I270" i="33"/>
  <c r="H269" i="33"/>
  <c r="H268" i="33"/>
  <c r="H267" i="33"/>
  <c r="H266" i="33"/>
  <c r="H265" i="33"/>
  <c r="H264" i="33"/>
  <c r="H263" i="33"/>
  <c r="H262" i="33"/>
  <c r="H261" i="33"/>
  <c r="H259" i="33" s="1"/>
  <c r="H260" i="33"/>
  <c r="P259" i="33"/>
  <c r="O259" i="33"/>
  <c r="N259" i="33"/>
  <c r="M259" i="33"/>
  <c r="L259" i="33"/>
  <c r="K259" i="33"/>
  <c r="J259" i="33"/>
  <c r="I259" i="33"/>
  <c r="H258" i="33"/>
  <c r="H257" i="33"/>
  <c r="H256" i="33"/>
  <c r="H255" i="33"/>
  <c r="H254" i="33"/>
  <c r="H253" i="33"/>
  <c r="H252" i="33"/>
  <c r="H251" i="33"/>
  <c r="H250" i="33"/>
  <c r="H249" i="33"/>
  <c r="H248" i="33"/>
  <c r="H247" i="33"/>
  <c r="H246" i="33"/>
  <c r="H245" i="33"/>
  <c r="H244" i="33" s="1"/>
  <c r="P244" i="33"/>
  <c r="O244" i="33"/>
  <c r="N244" i="33"/>
  <c r="M244" i="33"/>
  <c r="L244" i="33"/>
  <c r="K244" i="33"/>
  <c r="J244" i="33"/>
  <c r="I244" i="33"/>
  <c r="I335" i="33" s="1"/>
  <c r="P241" i="33"/>
  <c r="O241" i="33"/>
  <c r="N241" i="33"/>
  <c r="M241" i="33"/>
  <c r="L241" i="33"/>
  <c r="K241" i="33"/>
  <c r="J241" i="33"/>
  <c r="I241" i="33"/>
  <c r="H241" i="33"/>
  <c r="H240" i="33"/>
  <c r="H239" i="33"/>
  <c r="H238" i="33"/>
  <c r="H237" i="33"/>
  <c r="H236" i="33"/>
  <c r="H235" i="33"/>
  <c r="H234" i="33"/>
  <c r="H233" i="33"/>
  <c r="H232" i="33"/>
  <c r="H231" i="33"/>
  <c r="H230" i="33"/>
  <c r="H229" i="33"/>
  <c r="H228" i="33"/>
  <c r="H227" i="33"/>
  <c r="H226" i="33"/>
  <c r="H225" i="33"/>
  <c r="H224" i="33"/>
  <c r="H223" i="33"/>
  <c r="H222" i="33"/>
  <c r="H221" i="33"/>
  <c r="H220" i="33"/>
  <c r="H219" i="33"/>
  <c r="H218" i="33"/>
  <c r="H217" i="33"/>
  <c r="H216" i="33"/>
  <c r="H215" i="33"/>
  <c r="H214" i="33"/>
  <c r="H213" i="33"/>
  <c r="H212" i="33"/>
  <c r="H211" i="33"/>
  <c r="H210" i="33"/>
  <c r="H209" i="33"/>
  <c r="H208" i="33"/>
  <c r="H207" i="33"/>
  <c r="H206" i="33"/>
  <c r="H205" i="33"/>
  <c r="H204" i="33"/>
  <c r="H203" i="33"/>
  <c r="H202" i="33"/>
  <c r="H201" i="33"/>
  <c r="H200" i="33"/>
  <c r="H199" i="33"/>
  <c r="H198" i="33"/>
  <c r="H197" i="33"/>
  <c r="H196" i="33"/>
  <c r="H195" i="33"/>
  <c r="H192" i="33" s="1"/>
  <c r="H194" i="33"/>
  <c r="H193" i="33"/>
  <c r="P192" i="33"/>
  <c r="O192" i="33"/>
  <c r="N192" i="33"/>
  <c r="M192" i="33"/>
  <c r="L192" i="33"/>
  <c r="K192" i="33"/>
  <c r="J192" i="33"/>
  <c r="I192" i="33"/>
  <c r="H191" i="33"/>
  <c r="H190" i="33"/>
  <c r="H189" i="33"/>
  <c r="H188" i="33"/>
  <c r="H187" i="33"/>
  <c r="H186" i="33"/>
  <c r="H185" i="33"/>
  <c r="H184" i="33"/>
  <c r="H183" i="33"/>
  <c r="H182" i="33"/>
  <c r="H181" i="33"/>
  <c r="H180" i="33"/>
  <c r="H179" i="33"/>
  <c r="H178" i="33"/>
  <c r="H177" i="33"/>
  <c r="H176" i="33"/>
  <c r="H175" i="33"/>
  <c r="H174" i="33"/>
  <c r="H173" i="33"/>
  <c r="H172" i="33"/>
  <c r="H171" i="33"/>
  <c r="H170" i="33"/>
  <c r="H169" i="33"/>
  <c r="H168" i="33"/>
  <c r="H167" i="33"/>
  <c r="H166" i="33"/>
  <c r="H165" i="33"/>
  <c r="H164" i="33"/>
  <c r="P163" i="33"/>
  <c r="O163" i="33"/>
  <c r="N163" i="33"/>
  <c r="M163" i="33"/>
  <c r="L163" i="33"/>
  <c r="K163" i="33"/>
  <c r="J163" i="33"/>
  <c r="I163" i="33"/>
  <c r="H163" i="33"/>
  <c r="H162" i="33"/>
  <c r="H161" i="33"/>
  <c r="H160" i="33"/>
  <c r="H159" i="33"/>
  <c r="H158" i="33"/>
  <c r="H157" i="33"/>
  <c r="H156" i="33"/>
  <c r="H155" i="33"/>
  <c r="H154" i="33"/>
  <c r="H153" i="33"/>
  <c r="H152" i="33"/>
  <c r="H151" i="33"/>
  <c r="H148" i="33" s="1"/>
  <c r="H150" i="33"/>
  <c r="H149" i="33"/>
  <c r="P148" i="33"/>
  <c r="O148" i="33"/>
  <c r="N148" i="33"/>
  <c r="M148" i="33"/>
  <c r="L148" i="33"/>
  <c r="K148" i="33"/>
  <c r="J148" i="33"/>
  <c r="I148" i="33"/>
  <c r="H147" i="33"/>
  <c r="H146" i="33"/>
  <c r="H145" i="33"/>
  <c r="H144" i="33"/>
  <c r="H143" i="33"/>
  <c r="H142" i="33"/>
  <c r="H141" i="33"/>
  <c r="H140" i="33"/>
  <c r="H139" i="33"/>
  <c r="H138" i="33"/>
  <c r="H137" i="33"/>
  <c r="H136" i="33"/>
  <c r="H135" i="33"/>
  <c r="H134" i="33"/>
  <c r="H133" i="33"/>
  <c r="H132" i="33"/>
  <c r="H131" i="33"/>
  <c r="H129" i="33" s="1"/>
  <c r="H130" i="33"/>
  <c r="P129" i="33"/>
  <c r="O129" i="33"/>
  <c r="N129" i="33"/>
  <c r="M129" i="33"/>
  <c r="L129" i="33"/>
  <c r="K129" i="33"/>
  <c r="J129" i="33"/>
  <c r="I129" i="33"/>
  <c r="H128" i="33"/>
  <c r="H127" i="33"/>
  <c r="H126" i="33"/>
  <c r="H125" i="33"/>
  <c r="H124" i="33"/>
  <c r="H123" i="33"/>
  <c r="H122" i="33"/>
  <c r="H121" i="33"/>
  <c r="H120" i="33"/>
  <c r="H119" i="33"/>
  <c r="H118" i="33"/>
  <c r="H117" i="33"/>
  <c r="H116" i="33"/>
  <c r="H115" i="33"/>
  <c r="H114" i="33"/>
  <c r="H113" i="33"/>
  <c r="H112" i="33"/>
  <c r="H111" i="33"/>
  <c r="H110" i="33"/>
  <c r="H109" i="33"/>
  <c r="H108" i="33"/>
  <c r="H107" i="33"/>
  <c r="H106" i="33"/>
  <c r="H105" i="33"/>
  <c r="P104" i="33"/>
  <c r="O104" i="33"/>
  <c r="N104" i="33"/>
  <c r="M104" i="33"/>
  <c r="L104" i="33"/>
  <c r="K104" i="33"/>
  <c r="J104" i="33"/>
  <c r="I104" i="33"/>
  <c r="H103" i="33"/>
  <c r="H102" i="33"/>
  <c r="H101" i="33"/>
  <c r="H100" i="33"/>
  <c r="H99" i="33"/>
  <c r="H98" i="33"/>
  <c r="H97" i="33"/>
  <c r="H96" i="33"/>
  <c r="H95" i="33"/>
  <c r="H94" i="33"/>
  <c r="H93" i="33"/>
  <c r="H92" i="33"/>
  <c r="H91" i="33"/>
  <c r="H90" i="33"/>
  <c r="H89" i="33"/>
  <c r="H88" i="33"/>
  <c r="H87" i="33"/>
  <c r="H86" i="33"/>
  <c r="H85" i="33"/>
  <c r="H84" i="33"/>
  <c r="H83" i="33"/>
  <c r="H82" i="33"/>
  <c r="H81" i="33"/>
  <c r="H80" i="33"/>
  <c r="H79" i="33"/>
  <c r="H78" i="33"/>
  <c r="H77" i="33"/>
  <c r="H76" i="33"/>
  <c r="H75" i="33"/>
  <c r="H74" i="33"/>
  <c r="H73" i="33"/>
  <c r="H72" i="33"/>
  <c r="H71" i="33"/>
  <c r="H68" i="33" s="1"/>
  <c r="H70" i="33"/>
  <c r="H69" i="33"/>
  <c r="P68" i="33"/>
  <c r="O68" i="33"/>
  <c r="N68" i="33"/>
  <c r="M68" i="33"/>
  <c r="L68" i="33"/>
  <c r="K68" i="33"/>
  <c r="J68" i="33"/>
  <c r="I68" i="33"/>
  <c r="H67" i="33"/>
  <c r="H66" i="33"/>
  <c r="H65" i="33"/>
  <c r="H64" i="33"/>
  <c r="H63" i="33"/>
  <c r="H62" i="33"/>
  <c r="H61" i="33"/>
  <c r="H60" i="33"/>
  <c r="H59" i="33"/>
  <c r="H58" i="33"/>
  <c r="H57" i="33"/>
  <c r="H56" i="33"/>
  <c r="H55" i="33"/>
  <c r="H54" i="33"/>
  <c r="H53" i="33"/>
  <c r="H52" i="33"/>
  <c r="H51" i="33"/>
  <c r="H50" i="33"/>
  <c r="H49" i="33"/>
  <c r="H48" i="33"/>
  <c r="H47" i="33"/>
  <c r="H46" i="33"/>
  <c r="H45" i="33"/>
  <c r="H44" i="33"/>
  <c r="H43" i="33"/>
  <c r="H40" i="33" s="1"/>
  <c r="H42" i="33"/>
  <c r="H41" i="33"/>
  <c r="P40" i="33"/>
  <c r="O40" i="33"/>
  <c r="N40" i="33"/>
  <c r="M40" i="33"/>
  <c r="L40" i="33"/>
  <c r="K40" i="33"/>
  <c r="J40" i="33"/>
  <c r="I40" i="33"/>
  <c r="H39" i="33"/>
  <c r="H38" i="33"/>
  <c r="H37" i="33"/>
  <c r="H36" i="33"/>
  <c r="H35" i="33"/>
  <c r="H34" i="33"/>
  <c r="H33" i="33"/>
  <c r="H32" i="33"/>
  <c r="H31" i="33"/>
  <c r="H30" i="33"/>
  <c r="H29" i="33"/>
  <c r="H28" i="33"/>
  <c r="H27" i="33"/>
  <c r="H25" i="33" s="1"/>
  <c r="H26" i="33"/>
  <c r="P25" i="33"/>
  <c r="O25" i="33"/>
  <c r="N25" i="33"/>
  <c r="M25" i="33"/>
  <c r="L25" i="33"/>
  <c r="K25" i="33"/>
  <c r="J25" i="33"/>
  <c r="I25" i="33"/>
  <c r="I18" i="36" l="1"/>
  <c r="H386" i="36"/>
  <c r="H18" i="36" s="1"/>
  <c r="L335" i="33"/>
  <c r="L386" i="33" s="1"/>
  <c r="L18" i="33" s="1"/>
  <c r="H385" i="33"/>
  <c r="P335" i="33"/>
  <c r="P386" i="33" s="1"/>
  <c r="P18" i="33" s="1"/>
  <c r="O335" i="33"/>
  <c r="O386" i="33" s="1"/>
  <c r="O18" i="33" s="1"/>
  <c r="M335" i="33"/>
  <c r="M386" i="33" s="1"/>
  <c r="M18" i="33" s="1"/>
  <c r="K335" i="33"/>
  <c r="K386" i="33" s="1"/>
  <c r="J335" i="33"/>
  <c r="J386" i="33" s="1"/>
  <c r="J18" i="33" s="1"/>
  <c r="H104" i="33"/>
  <c r="I386" i="33"/>
  <c r="N335" i="33"/>
  <c r="N386" i="33" s="1"/>
  <c r="J406" i="34"/>
  <c r="I406" i="34"/>
  <c r="H406" i="34"/>
  <c r="O398" i="34"/>
  <c r="N398" i="34"/>
  <c r="M398" i="34"/>
  <c r="L398" i="34"/>
  <c r="K398" i="34"/>
  <c r="J398" i="34"/>
  <c r="I398" i="34"/>
  <c r="H398" i="34"/>
  <c r="P385" i="34"/>
  <c r="O385" i="34"/>
  <c r="N385" i="34"/>
  <c r="M385" i="34"/>
  <c r="L385" i="34"/>
  <c r="K385" i="34"/>
  <c r="J385" i="34"/>
  <c r="I385" i="34"/>
  <c r="H385" i="34" s="1"/>
  <c r="H384" i="34"/>
  <c r="H383" i="34"/>
  <c r="H382" i="34"/>
  <c r="H381" i="34"/>
  <c r="H380" i="34"/>
  <c r="H379" i="34"/>
  <c r="H378" i="34"/>
  <c r="H377" i="34"/>
  <c r="H376" i="34"/>
  <c r="H375" i="34"/>
  <c r="H374" i="34"/>
  <c r="H373" i="34"/>
  <c r="H372" i="34"/>
  <c r="H371" i="34"/>
  <c r="H370" i="34"/>
  <c r="H369" i="34"/>
  <c r="H368" i="34"/>
  <c r="H367" i="34"/>
  <c r="H366" i="34"/>
  <c r="H365" i="34"/>
  <c r="H364" i="34"/>
  <c r="H363" i="34"/>
  <c r="H362" i="34"/>
  <c r="H361" i="34"/>
  <c r="P359" i="34"/>
  <c r="O359" i="34"/>
  <c r="N359" i="34"/>
  <c r="M359" i="34"/>
  <c r="L359" i="34"/>
  <c r="K359" i="34"/>
  <c r="J359" i="34"/>
  <c r="I359" i="34"/>
  <c r="H359" i="34" s="1"/>
  <c r="H358" i="34"/>
  <c r="H357" i="34"/>
  <c r="H356" i="34"/>
  <c r="H355" i="34"/>
  <c r="H354" i="34"/>
  <c r="H353" i="34"/>
  <c r="H352" i="34"/>
  <c r="H351" i="34"/>
  <c r="H350" i="34"/>
  <c r="H349" i="34"/>
  <c r="H348" i="34"/>
  <c r="H347" i="34"/>
  <c r="H346" i="34"/>
  <c r="H345" i="34"/>
  <c r="H344" i="34"/>
  <c r="H343" i="34"/>
  <c r="H342" i="34"/>
  <c r="H341" i="34"/>
  <c r="H340" i="34"/>
  <c r="H339" i="34"/>
  <c r="H338" i="34"/>
  <c r="H336" i="34"/>
  <c r="H334" i="34"/>
  <c r="H333" i="34"/>
  <c r="H332" i="34"/>
  <c r="H331" i="34"/>
  <c r="H330" i="34"/>
  <c r="H329" i="34"/>
  <c r="H328" i="34"/>
  <c r="H327" i="34"/>
  <c r="H326" i="34"/>
  <c r="H325" i="34"/>
  <c r="H324" i="34"/>
  <c r="H323" i="34"/>
  <c r="H322" i="34"/>
  <c r="H321" i="34"/>
  <c r="H320" i="34"/>
  <c r="H319" i="34"/>
  <c r="H318" i="34"/>
  <c r="H317" i="34"/>
  <c r="H316" i="34"/>
  <c r="H315" i="34"/>
  <c r="H314" i="34"/>
  <c r="H313" i="34"/>
  <c r="H312" i="34" s="1"/>
  <c r="P312" i="34"/>
  <c r="O312" i="34"/>
  <c r="N312" i="34"/>
  <c r="M312" i="34"/>
  <c r="L312" i="34"/>
  <c r="K312" i="34"/>
  <c r="J312" i="34"/>
  <c r="I312" i="34"/>
  <c r="H311" i="34"/>
  <c r="H310" i="34"/>
  <c r="H309" i="34"/>
  <c r="H308" i="34"/>
  <c r="H307" i="34"/>
  <c r="H305" i="34"/>
  <c r="H304" i="34"/>
  <c r="H303" i="34"/>
  <c r="H302" i="34"/>
  <c r="H301" i="34"/>
  <c r="H300" i="34"/>
  <c r="H299" i="34"/>
  <c r="H298" i="34"/>
  <c r="H297" i="34"/>
  <c r="H295" i="34"/>
  <c r="H294" i="34"/>
  <c r="H293" i="34"/>
  <c r="H292" i="34"/>
  <c r="H291" i="34"/>
  <c r="H290" i="34"/>
  <c r="H289" i="34"/>
  <c r="H288" i="34"/>
  <c r="H287" i="34"/>
  <c r="H286" i="34"/>
  <c r="H285" i="34"/>
  <c r="H284" i="34"/>
  <c r="H283" i="34"/>
  <c r="H282" i="34"/>
  <c r="H281" i="34"/>
  <c r="H280" i="34"/>
  <c r="H279" i="34"/>
  <c r="H278" i="34"/>
  <c r="H277" i="34"/>
  <c r="H276" i="34"/>
  <c r="H275" i="34"/>
  <c r="H274" i="34"/>
  <c r="H273" i="34"/>
  <c r="H270" i="34" s="1"/>
  <c r="H272" i="34"/>
  <c r="P270" i="34"/>
  <c r="O270" i="34"/>
  <c r="N270" i="34"/>
  <c r="M270" i="34"/>
  <c r="L270" i="34"/>
  <c r="K270" i="34"/>
  <c r="J270" i="34"/>
  <c r="I270" i="34"/>
  <c r="H269" i="34"/>
  <c r="H268" i="34"/>
  <c r="H267" i="34"/>
  <c r="H266" i="34"/>
  <c r="H265" i="34"/>
  <c r="H264" i="34"/>
  <c r="H263" i="34"/>
  <c r="H262" i="34"/>
  <c r="H261" i="34"/>
  <c r="H260" i="34"/>
  <c r="H259" i="34" s="1"/>
  <c r="P259" i="34"/>
  <c r="O259" i="34"/>
  <c r="N259" i="34"/>
  <c r="M259" i="34"/>
  <c r="L259" i="34"/>
  <c r="K259" i="34"/>
  <c r="J259" i="34"/>
  <c r="I259" i="34"/>
  <c r="H258" i="34"/>
  <c r="H257" i="34"/>
  <c r="H256" i="34"/>
  <c r="H255" i="34"/>
  <c r="H254" i="34"/>
  <c r="H253" i="34"/>
  <c r="H252" i="34"/>
  <c r="H251" i="34"/>
  <c r="H250" i="34"/>
  <c r="H249" i="34"/>
  <c r="H248" i="34"/>
  <c r="H247" i="34"/>
  <c r="H246" i="34"/>
  <c r="H245" i="34"/>
  <c r="H244" i="34" s="1"/>
  <c r="P244" i="34"/>
  <c r="O244" i="34"/>
  <c r="N244" i="34"/>
  <c r="M244" i="34"/>
  <c r="L244" i="34"/>
  <c r="K244" i="34"/>
  <c r="J244" i="34"/>
  <c r="I244" i="34"/>
  <c r="P241" i="34"/>
  <c r="O241" i="34"/>
  <c r="N241" i="34"/>
  <c r="M241" i="34"/>
  <c r="L241" i="34"/>
  <c r="K241" i="34"/>
  <c r="J241" i="34"/>
  <c r="I241" i="34"/>
  <c r="H241" i="34"/>
  <c r="H240" i="34"/>
  <c r="H239" i="34"/>
  <c r="H238" i="34"/>
  <c r="H237" i="34"/>
  <c r="H236" i="34"/>
  <c r="H235" i="34"/>
  <c r="H234" i="34"/>
  <c r="H233" i="34"/>
  <c r="H232" i="34"/>
  <c r="H231" i="34"/>
  <c r="H230" i="34"/>
  <c r="H229" i="34"/>
  <c r="H228" i="34"/>
  <c r="H227" i="34"/>
  <c r="H226" i="34"/>
  <c r="H225" i="34"/>
  <c r="H224" i="34"/>
  <c r="H223" i="34"/>
  <c r="H222" i="34"/>
  <c r="H221" i="34"/>
  <c r="H220" i="34"/>
  <c r="H219" i="34"/>
  <c r="H218" i="34"/>
  <c r="H217" i="34"/>
  <c r="H216" i="34"/>
  <c r="H215" i="34"/>
  <c r="H214" i="34"/>
  <c r="H213" i="34"/>
  <c r="H212" i="34"/>
  <c r="H211" i="34"/>
  <c r="H210" i="34"/>
  <c r="H209" i="34"/>
  <c r="H208" i="34"/>
  <c r="H207" i="34"/>
  <c r="H206" i="34"/>
  <c r="H205" i="34"/>
  <c r="H204" i="34"/>
  <c r="H203" i="34"/>
  <c r="H202" i="34"/>
  <c r="H201" i="34"/>
  <c r="H200" i="34"/>
  <c r="H199" i="34"/>
  <c r="H198" i="34"/>
  <c r="H197" i="34"/>
  <c r="H196" i="34"/>
  <c r="H195" i="34"/>
  <c r="H194" i="34"/>
  <c r="H192" i="34" s="1"/>
  <c r="H193" i="34"/>
  <c r="P192" i="34"/>
  <c r="O192" i="34"/>
  <c r="N192" i="34"/>
  <c r="M192" i="34"/>
  <c r="L192" i="34"/>
  <c r="K192" i="34"/>
  <c r="J192" i="34"/>
  <c r="I192" i="34"/>
  <c r="H191" i="34"/>
  <c r="H190" i="34"/>
  <c r="H189" i="34"/>
  <c r="H188" i="34"/>
  <c r="H187" i="34"/>
  <c r="H186" i="34"/>
  <c r="H185" i="34"/>
  <c r="H184" i="34"/>
  <c r="H183" i="34"/>
  <c r="H182" i="34"/>
  <c r="H181" i="34"/>
  <c r="H180" i="34"/>
  <c r="H179" i="34"/>
  <c r="H178" i="34"/>
  <c r="H177" i="34"/>
  <c r="H176" i="34"/>
  <c r="H175" i="34"/>
  <c r="H174" i="34"/>
  <c r="H173" i="34"/>
  <c r="H172" i="34"/>
  <c r="H171" i="34"/>
  <c r="H170" i="34"/>
  <c r="H169" i="34"/>
  <c r="H168" i="34"/>
  <c r="H167" i="34"/>
  <c r="H166" i="34"/>
  <c r="H165" i="34"/>
  <c r="H164" i="34"/>
  <c r="P163" i="34"/>
  <c r="O163" i="34"/>
  <c r="N163" i="34"/>
  <c r="M163" i="34"/>
  <c r="L163" i="34"/>
  <c r="K163" i="34"/>
  <c r="J163" i="34"/>
  <c r="I163" i="34"/>
  <c r="H163" i="34"/>
  <c r="H162" i="34"/>
  <c r="H161" i="34"/>
  <c r="H160" i="34"/>
  <c r="H159" i="34"/>
  <c r="H158" i="34"/>
  <c r="H157" i="34"/>
  <c r="H156" i="34"/>
  <c r="H155" i="34"/>
  <c r="H154" i="34"/>
  <c r="H153" i="34"/>
  <c r="H152" i="34"/>
  <c r="H151" i="34"/>
  <c r="H150" i="34"/>
  <c r="H148" i="34" s="1"/>
  <c r="H149" i="34"/>
  <c r="P148" i="34"/>
  <c r="O148" i="34"/>
  <c r="N148" i="34"/>
  <c r="M148" i="34"/>
  <c r="L148" i="34"/>
  <c r="K148" i="34"/>
  <c r="J148" i="34"/>
  <c r="I148" i="34"/>
  <c r="H147" i="34"/>
  <c r="H146" i="34"/>
  <c r="H145" i="34"/>
  <c r="H144" i="34"/>
  <c r="H143" i="34"/>
  <c r="H142" i="34"/>
  <c r="H141" i="34"/>
  <c r="H140" i="34"/>
  <c r="H139" i="34"/>
  <c r="H138" i="34"/>
  <c r="H137" i="34"/>
  <c r="H136" i="34"/>
  <c r="H135" i="34"/>
  <c r="H134" i="34"/>
  <c r="H133" i="34"/>
  <c r="H132" i="34"/>
  <c r="H131" i="34"/>
  <c r="H130" i="34"/>
  <c r="H129" i="34" s="1"/>
  <c r="P129" i="34"/>
  <c r="O129" i="34"/>
  <c r="N129" i="34"/>
  <c r="M129" i="34"/>
  <c r="L129" i="34"/>
  <c r="K129" i="34"/>
  <c r="J129" i="34"/>
  <c r="I129" i="34"/>
  <c r="H128" i="34"/>
  <c r="H127" i="34"/>
  <c r="H126" i="34"/>
  <c r="H125" i="34"/>
  <c r="H124" i="34"/>
  <c r="H123" i="34"/>
  <c r="H122" i="34"/>
  <c r="H121" i="34"/>
  <c r="H120" i="34"/>
  <c r="H119" i="34"/>
  <c r="H118" i="34"/>
  <c r="H117" i="34"/>
  <c r="H116" i="34"/>
  <c r="H115" i="34"/>
  <c r="H114" i="34"/>
  <c r="H113" i="34"/>
  <c r="H112" i="34"/>
  <c r="H111" i="34"/>
  <c r="H110" i="34"/>
  <c r="H109" i="34"/>
  <c r="H108" i="34"/>
  <c r="H107" i="34"/>
  <c r="H106" i="34"/>
  <c r="H104" i="34" s="1"/>
  <c r="H105" i="34"/>
  <c r="P104" i="34"/>
  <c r="O104" i="34"/>
  <c r="N104" i="34"/>
  <c r="M104" i="34"/>
  <c r="L104" i="34"/>
  <c r="K104" i="34"/>
  <c r="J104" i="34"/>
  <c r="I104" i="34"/>
  <c r="H103" i="34"/>
  <c r="H102" i="34"/>
  <c r="H101" i="34"/>
  <c r="H100" i="34"/>
  <c r="H99" i="34"/>
  <c r="H98" i="34"/>
  <c r="H97" i="34"/>
  <c r="H96" i="34"/>
  <c r="H95" i="34"/>
  <c r="H94" i="34"/>
  <c r="H93" i="34"/>
  <c r="H92" i="34"/>
  <c r="H91" i="34"/>
  <c r="H90" i="34"/>
  <c r="H89" i="34"/>
  <c r="H88" i="34"/>
  <c r="H87" i="34"/>
  <c r="H86" i="34"/>
  <c r="H85" i="34"/>
  <c r="H84" i="34"/>
  <c r="H83" i="34"/>
  <c r="H82" i="34"/>
  <c r="H81" i="34"/>
  <c r="H80" i="34"/>
  <c r="H79" i="34"/>
  <c r="H78" i="34"/>
  <c r="H77" i="34"/>
  <c r="H76" i="34"/>
  <c r="H75" i="34"/>
  <c r="H74" i="34"/>
  <c r="H73" i="34"/>
  <c r="H72" i="34"/>
  <c r="H71" i="34"/>
  <c r="H70" i="34"/>
  <c r="H69" i="34"/>
  <c r="P68" i="34"/>
  <c r="O68" i="34"/>
  <c r="N68" i="34"/>
  <c r="M68" i="34"/>
  <c r="L68" i="34"/>
  <c r="K68" i="34"/>
  <c r="J68" i="34"/>
  <c r="I68" i="34"/>
  <c r="H67" i="34"/>
  <c r="H66" i="34"/>
  <c r="H65" i="34"/>
  <c r="H64" i="34"/>
  <c r="H63" i="34"/>
  <c r="H62" i="34"/>
  <c r="H61" i="34"/>
  <c r="H60" i="34"/>
  <c r="H59" i="34"/>
  <c r="H58" i="34"/>
  <c r="H57" i="34"/>
  <c r="H56" i="34"/>
  <c r="H55" i="34"/>
  <c r="H54" i="34"/>
  <c r="H53" i="34"/>
  <c r="H52" i="34"/>
  <c r="H51" i="34"/>
  <c r="H50" i="34"/>
  <c r="H49" i="34"/>
  <c r="H48" i="34"/>
  <c r="H47" i="34"/>
  <c r="H46" i="34"/>
  <c r="H45" i="34"/>
  <c r="H44" i="34"/>
  <c r="H43" i="34"/>
  <c r="H42" i="34"/>
  <c r="H40" i="34" s="1"/>
  <c r="H41" i="34"/>
  <c r="P40" i="34"/>
  <c r="O40" i="34"/>
  <c r="N40" i="34"/>
  <c r="M40" i="34"/>
  <c r="L40" i="34"/>
  <c r="K40" i="34"/>
  <c r="J40" i="34"/>
  <c r="I40" i="34"/>
  <c r="H39" i="34"/>
  <c r="H38" i="34"/>
  <c r="H37" i="34"/>
  <c r="H36" i="34"/>
  <c r="H35" i="34"/>
  <c r="H34" i="34"/>
  <c r="H33" i="34"/>
  <c r="H32" i="34"/>
  <c r="H31" i="34"/>
  <c r="H30" i="34"/>
  <c r="H29" i="34"/>
  <c r="H28" i="34"/>
  <c r="H27" i="34"/>
  <c r="H26" i="34"/>
  <c r="H25" i="34" s="1"/>
  <c r="P25" i="34"/>
  <c r="P335" i="34" s="1"/>
  <c r="P386" i="34" s="1"/>
  <c r="P18" i="34" s="1"/>
  <c r="O25" i="34"/>
  <c r="N25" i="34"/>
  <c r="M25" i="34"/>
  <c r="L25" i="34"/>
  <c r="K25" i="34"/>
  <c r="J25" i="34"/>
  <c r="I25" i="34"/>
  <c r="H335" i="33" l="1"/>
  <c r="I18" i="33"/>
  <c r="H386" i="33"/>
  <c r="H18" i="33" s="1"/>
  <c r="J335" i="34"/>
  <c r="J386" i="34" s="1"/>
  <c r="J18" i="34" s="1"/>
  <c r="M335" i="34"/>
  <c r="M386" i="34" s="1"/>
  <c r="M18" i="34" s="1"/>
  <c r="L335" i="34"/>
  <c r="L386" i="34" s="1"/>
  <c r="L18" i="34" s="1"/>
  <c r="O335" i="34"/>
  <c r="O386" i="34" s="1"/>
  <c r="O18" i="34" s="1"/>
  <c r="K335" i="34"/>
  <c r="K386" i="34" s="1"/>
  <c r="H68" i="34"/>
  <c r="I335" i="34"/>
  <c r="K18" i="34"/>
  <c r="N18" i="34"/>
  <c r="N335" i="34"/>
  <c r="N386" i="34" s="1"/>
  <c r="H335" i="34" l="1"/>
  <c r="I386" i="34"/>
  <c r="H386" i="34" s="1"/>
  <c r="H18" i="34" s="1"/>
  <c r="I18" i="34" l="1"/>
  <c r="H41" i="35"/>
  <c r="J406" i="35" l="1"/>
  <c r="I406" i="35"/>
  <c r="H406" i="35"/>
  <c r="O398" i="35"/>
  <c r="N398" i="35"/>
  <c r="M398" i="35"/>
  <c r="L398" i="35"/>
  <c r="K398" i="35"/>
  <c r="J398" i="35"/>
  <c r="I398" i="35"/>
  <c r="H398" i="35"/>
  <c r="P385" i="35"/>
  <c r="O385" i="35"/>
  <c r="N385" i="35"/>
  <c r="M385" i="35"/>
  <c r="L385" i="35"/>
  <c r="K385" i="35"/>
  <c r="J385" i="35"/>
  <c r="I385" i="35"/>
  <c r="H384" i="35"/>
  <c r="H383" i="35"/>
  <c r="H382" i="35"/>
  <c r="H381" i="35"/>
  <c r="H380" i="35"/>
  <c r="H379" i="35"/>
  <c r="H378" i="35"/>
  <c r="H377" i="35"/>
  <c r="H376" i="35"/>
  <c r="H375" i="35"/>
  <c r="H374" i="35"/>
  <c r="H373" i="35"/>
  <c r="H372" i="35"/>
  <c r="H371" i="35"/>
  <c r="H370" i="35"/>
  <c r="H369" i="35"/>
  <c r="H368" i="35"/>
  <c r="H367" i="35"/>
  <c r="H366" i="35"/>
  <c r="H365" i="35"/>
  <c r="H364" i="35"/>
  <c r="H363" i="35"/>
  <c r="H362" i="35"/>
  <c r="H361" i="35"/>
  <c r="P359" i="35"/>
  <c r="O359" i="35"/>
  <c r="N359" i="35"/>
  <c r="M359" i="35"/>
  <c r="L359" i="35"/>
  <c r="K359" i="35"/>
  <c r="J359" i="35"/>
  <c r="I359" i="35"/>
  <c r="H358" i="35"/>
  <c r="H357" i="35"/>
  <c r="H356" i="35"/>
  <c r="H355" i="35"/>
  <c r="H354" i="35"/>
  <c r="H353" i="35"/>
  <c r="H352" i="35"/>
  <c r="H351" i="35"/>
  <c r="H350" i="35"/>
  <c r="H349" i="35"/>
  <c r="H348" i="35"/>
  <c r="H347" i="35"/>
  <c r="H346" i="35"/>
  <c r="H345" i="35"/>
  <c r="H344" i="35"/>
  <c r="H343" i="35"/>
  <c r="H342" i="35"/>
  <c r="H341" i="35"/>
  <c r="H340" i="35"/>
  <c r="H339" i="35"/>
  <c r="H338" i="35"/>
  <c r="H336" i="35"/>
  <c r="H334" i="35"/>
  <c r="H333" i="35"/>
  <c r="H332" i="35"/>
  <c r="H331" i="35"/>
  <c r="H330" i="35"/>
  <c r="H329" i="35"/>
  <c r="H328" i="35"/>
  <c r="H327" i="35"/>
  <c r="H326" i="35"/>
  <c r="H325" i="35"/>
  <c r="H324" i="35"/>
  <c r="H323" i="35"/>
  <c r="H322" i="35"/>
  <c r="H321" i="35"/>
  <c r="H320" i="35"/>
  <c r="H319" i="35"/>
  <c r="H318" i="35"/>
  <c r="H317" i="35"/>
  <c r="H316" i="35"/>
  <c r="H315" i="35"/>
  <c r="H314" i="35"/>
  <c r="H313" i="35"/>
  <c r="P312" i="35"/>
  <c r="O312" i="35"/>
  <c r="N312" i="35"/>
  <c r="M312" i="35"/>
  <c r="L312" i="35"/>
  <c r="K312" i="35"/>
  <c r="J312" i="35"/>
  <c r="I312" i="35"/>
  <c r="H311" i="35"/>
  <c r="H310" i="35"/>
  <c r="H309" i="35"/>
  <c r="H308" i="35"/>
  <c r="H307" i="35"/>
  <c r="H305" i="35"/>
  <c r="H304" i="35"/>
  <c r="H303" i="35"/>
  <c r="H302" i="35"/>
  <c r="H301" i="35"/>
  <c r="H300" i="35"/>
  <c r="H299" i="35"/>
  <c r="H298" i="35"/>
  <c r="H297" i="35"/>
  <c r="H295" i="35"/>
  <c r="H294" i="35"/>
  <c r="H293" i="35"/>
  <c r="H292" i="35"/>
  <c r="H291" i="35"/>
  <c r="H290" i="35"/>
  <c r="H289" i="35"/>
  <c r="H288" i="35"/>
  <c r="H287" i="35"/>
  <c r="H286" i="35"/>
  <c r="H285" i="35"/>
  <c r="H284" i="35"/>
  <c r="H283" i="35"/>
  <c r="H282" i="35"/>
  <c r="H281" i="35"/>
  <c r="H280" i="35"/>
  <c r="H279" i="35"/>
  <c r="H278" i="35"/>
  <c r="H277" i="35"/>
  <c r="H276" i="35"/>
  <c r="H275" i="35"/>
  <c r="H274" i="35"/>
  <c r="H273" i="35"/>
  <c r="H272" i="35"/>
  <c r="P270" i="35"/>
  <c r="O270" i="35"/>
  <c r="N270" i="35"/>
  <c r="M270" i="35"/>
  <c r="L270" i="35"/>
  <c r="K270" i="35"/>
  <c r="J270" i="35"/>
  <c r="I270" i="35"/>
  <c r="H269" i="35"/>
  <c r="H268" i="35"/>
  <c r="H267" i="35"/>
  <c r="H266" i="35"/>
  <c r="H265" i="35"/>
  <c r="H264" i="35"/>
  <c r="H263" i="35"/>
  <c r="H262" i="35"/>
  <c r="H261" i="35"/>
  <c r="H260" i="35"/>
  <c r="P259" i="35"/>
  <c r="O259" i="35"/>
  <c r="N259" i="35"/>
  <c r="M259" i="35"/>
  <c r="L259" i="35"/>
  <c r="K259" i="35"/>
  <c r="J259" i="35"/>
  <c r="I259" i="35"/>
  <c r="H258" i="35"/>
  <c r="H257" i="35"/>
  <c r="H256" i="35"/>
  <c r="H255" i="35"/>
  <c r="H254" i="35"/>
  <c r="H253" i="35"/>
  <c r="H252" i="35"/>
  <c r="H251" i="35"/>
  <c r="H250" i="35"/>
  <c r="H249" i="35"/>
  <c r="H248" i="35"/>
  <c r="H247" i="35"/>
  <c r="H246" i="35"/>
  <c r="H245" i="35"/>
  <c r="P244" i="35"/>
  <c r="O244" i="35"/>
  <c r="N244" i="35"/>
  <c r="M244" i="35"/>
  <c r="L244" i="35"/>
  <c r="K244" i="35"/>
  <c r="J244" i="35"/>
  <c r="I244" i="35"/>
  <c r="P241" i="35"/>
  <c r="O241" i="35"/>
  <c r="N241" i="35"/>
  <c r="M241" i="35"/>
  <c r="L241" i="35"/>
  <c r="K241" i="35"/>
  <c r="J241" i="35"/>
  <c r="I241" i="35"/>
  <c r="H241" i="35"/>
  <c r="H240" i="35"/>
  <c r="H239" i="35"/>
  <c r="H238" i="35"/>
  <c r="H237" i="35"/>
  <c r="H236" i="35"/>
  <c r="H235" i="35"/>
  <c r="H234" i="35"/>
  <c r="H233" i="35"/>
  <c r="H232" i="35"/>
  <c r="H231" i="35"/>
  <c r="H230" i="35"/>
  <c r="H229" i="35"/>
  <c r="H228" i="35"/>
  <c r="H227" i="35"/>
  <c r="H226" i="35"/>
  <c r="H225" i="35"/>
  <c r="H224" i="35"/>
  <c r="H223" i="35"/>
  <c r="H222" i="35"/>
  <c r="H221" i="35"/>
  <c r="H220" i="35"/>
  <c r="H219" i="35"/>
  <c r="H218" i="35"/>
  <c r="H217" i="35"/>
  <c r="H216" i="35"/>
  <c r="H215" i="35"/>
  <c r="H214" i="35"/>
  <c r="H213" i="35"/>
  <c r="H212" i="35"/>
  <c r="H211" i="35"/>
  <c r="H210" i="35"/>
  <c r="H209" i="35"/>
  <c r="H208" i="35"/>
  <c r="H207" i="35"/>
  <c r="H206" i="35"/>
  <c r="H205" i="35"/>
  <c r="H204" i="35"/>
  <c r="H203" i="35"/>
  <c r="H202" i="35"/>
  <c r="H201" i="35"/>
  <c r="H200" i="35"/>
  <c r="H199" i="35"/>
  <c r="H198" i="35"/>
  <c r="H197" i="35"/>
  <c r="H196" i="35"/>
  <c r="H195" i="35"/>
  <c r="H194" i="35"/>
  <c r="H193" i="35"/>
  <c r="P192" i="35"/>
  <c r="O192" i="35"/>
  <c r="N192" i="35"/>
  <c r="M192" i="35"/>
  <c r="L192" i="35"/>
  <c r="K192" i="35"/>
  <c r="J192" i="35"/>
  <c r="I192" i="35"/>
  <c r="H191" i="35"/>
  <c r="H190" i="35"/>
  <c r="H189" i="35"/>
  <c r="H188" i="35"/>
  <c r="H187" i="35"/>
  <c r="H186" i="35"/>
  <c r="H185" i="35"/>
  <c r="H184" i="35"/>
  <c r="H183" i="35"/>
  <c r="H182" i="35"/>
  <c r="H181" i="35"/>
  <c r="H180" i="35"/>
  <c r="H179" i="35"/>
  <c r="H178" i="35"/>
  <c r="H177" i="35"/>
  <c r="H176" i="35"/>
  <c r="H175" i="35"/>
  <c r="H174" i="35"/>
  <c r="H173" i="35"/>
  <c r="H172" i="35"/>
  <c r="H171" i="35"/>
  <c r="H170" i="35"/>
  <c r="H169" i="35"/>
  <c r="H168" i="35"/>
  <c r="H167" i="35"/>
  <c r="H166" i="35"/>
  <c r="H165" i="35"/>
  <c r="H164" i="35"/>
  <c r="P163" i="35"/>
  <c r="O163" i="35"/>
  <c r="N163" i="35"/>
  <c r="M163" i="35"/>
  <c r="L163" i="35"/>
  <c r="K163" i="35"/>
  <c r="J163" i="35"/>
  <c r="I163" i="35"/>
  <c r="H162" i="35"/>
  <c r="H161" i="35"/>
  <c r="H160" i="35"/>
  <c r="H159" i="35"/>
  <c r="H158" i="35"/>
  <c r="H157" i="35"/>
  <c r="H156" i="35"/>
  <c r="H155" i="35"/>
  <c r="H154" i="35"/>
  <c r="H153" i="35"/>
  <c r="H152" i="35"/>
  <c r="H151" i="35"/>
  <c r="H150" i="35"/>
  <c r="H149" i="35"/>
  <c r="P148" i="35"/>
  <c r="O148" i="35"/>
  <c r="N148" i="35"/>
  <c r="M148" i="35"/>
  <c r="L148" i="35"/>
  <c r="K148" i="35"/>
  <c r="J148" i="35"/>
  <c r="I148" i="35"/>
  <c r="H147" i="35"/>
  <c r="H146" i="35"/>
  <c r="H145" i="35"/>
  <c r="H144" i="35"/>
  <c r="H143" i="35"/>
  <c r="H142" i="35"/>
  <c r="H141" i="35"/>
  <c r="H140" i="35"/>
  <c r="H139" i="35"/>
  <c r="H138" i="35"/>
  <c r="H137" i="35"/>
  <c r="H136" i="35"/>
  <c r="H135" i="35"/>
  <c r="H134" i="35"/>
  <c r="H133" i="35"/>
  <c r="H132" i="35"/>
  <c r="H131" i="35"/>
  <c r="H130" i="35"/>
  <c r="P129" i="35"/>
  <c r="O129" i="35"/>
  <c r="N129" i="35"/>
  <c r="M129" i="35"/>
  <c r="L129" i="35"/>
  <c r="K129" i="35"/>
  <c r="J129" i="35"/>
  <c r="I129" i="35"/>
  <c r="H128" i="35"/>
  <c r="H127" i="35"/>
  <c r="H126" i="35"/>
  <c r="H125" i="35"/>
  <c r="H124" i="35"/>
  <c r="H123" i="35"/>
  <c r="H122" i="35"/>
  <c r="H121" i="35"/>
  <c r="H120" i="35"/>
  <c r="H119" i="35"/>
  <c r="H118" i="35"/>
  <c r="H117" i="35"/>
  <c r="H116" i="35"/>
  <c r="H115" i="35"/>
  <c r="H114" i="35"/>
  <c r="H113" i="35"/>
  <c r="H112" i="35"/>
  <c r="H111" i="35"/>
  <c r="H110" i="35"/>
  <c r="H109" i="35"/>
  <c r="H108" i="35"/>
  <c r="H107" i="35"/>
  <c r="H106" i="35"/>
  <c r="H105" i="35"/>
  <c r="P104" i="35"/>
  <c r="O104" i="35"/>
  <c r="N104" i="35"/>
  <c r="M104" i="35"/>
  <c r="L104" i="35"/>
  <c r="K104" i="35"/>
  <c r="J104" i="35"/>
  <c r="I104" i="35"/>
  <c r="H103" i="35"/>
  <c r="H102" i="35"/>
  <c r="H101" i="35"/>
  <c r="H100" i="35"/>
  <c r="H99" i="35"/>
  <c r="H98" i="35"/>
  <c r="H97" i="35"/>
  <c r="H96" i="35"/>
  <c r="H95" i="35"/>
  <c r="H94" i="35"/>
  <c r="H93" i="35"/>
  <c r="H92" i="35"/>
  <c r="H91" i="35"/>
  <c r="H90" i="35"/>
  <c r="H89" i="35"/>
  <c r="H88" i="35"/>
  <c r="H87" i="35"/>
  <c r="H86" i="35"/>
  <c r="H85" i="35"/>
  <c r="H84" i="35"/>
  <c r="H83" i="35"/>
  <c r="H82" i="35"/>
  <c r="H81" i="35"/>
  <c r="H80" i="35"/>
  <c r="H79" i="35"/>
  <c r="H78" i="35"/>
  <c r="H77" i="35"/>
  <c r="H76" i="35"/>
  <c r="H75" i="35"/>
  <c r="H74" i="35"/>
  <c r="H73" i="35"/>
  <c r="H72" i="35"/>
  <c r="H71" i="35"/>
  <c r="H70" i="35"/>
  <c r="H69" i="35"/>
  <c r="P68" i="35"/>
  <c r="O68" i="35"/>
  <c r="N68" i="35"/>
  <c r="M68" i="35"/>
  <c r="L68" i="35"/>
  <c r="K68" i="35"/>
  <c r="J68" i="35"/>
  <c r="I68" i="35"/>
  <c r="H67" i="35"/>
  <c r="H66" i="35"/>
  <c r="H65" i="35"/>
  <c r="H64" i="35"/>
  <c r="H63" i="35"/>
  <c r="H62" i="35"/>
  <c r="H61" i="35"/>
  <c r="H60" i="35"/>
  <c r="H59" i="35"/>
  <c r="H58" i="35"/>
  <c r="H57" i="35"/>
  <c r="H56" i="35"/>
  <c r="H55" i="35"/>
  <c r="H54" i="35"/>
  <c r="H53" i="35"/>
  <c r="H52" i="35"/>
  <c r="H51" i="35"/>
  <c r="H50" i="35"/>
  <c r="H49" i="35"/>
  <c r="H48" i="35"/>
  <c r="H47" i="35"/>
  <c r="H46" i="35"/>
  <c r="H45" i="35"/>
  <c r="H44" i="35"/>
  <c r="H43" i="35"/>
  <c r="H42" i="35"/>
  <c r="P40" i="35"/>
  <c r="O40" i="35"/>
  <c r="N40" i="35"/>
  <c r="M40" i="35"/>
  <c r="L40" i="35"/>
  <c r="K40" i="35"/>
  <c r="J40" i="35"/>
  <c r="I40" i="35"/>
  <c r="H39" i="35"/>
  <c r="H38" i="35"/>
  <c r="H37" i="35"/>
  <c r="H36" i="35"/>
  <c r="H35" i="35"/>
  <c r="H34" i="35"/>
  <c r="H33" i="35"/>
  <c r="H32" i="35"/>
  <c r="H31" i="35"/>
  <c r="H30" i="35"/>
  <c r="H29" i="35"/>
  <c r="H28" i="35"/>
  <c r="H27" i="35"/>
  <c r="H26" i="35"/>
  <c r="P25" i="35"/>
  <c r="O25" i="35"/>
  <c r="N25" i="35"/>
  <c r="M25" i="35"/>
  <c r="L25" i="35"/>
  <c r="K25" i="35"/>
  <c r="J25" i="35"/>
  <c r="I25" i="35"/>
  <c r="H385" i="35" l="1"/>
  <c r="H359" i="35"/>
  <c r="H312" i="35"/>
  <c r="H163" i="35"/>
  <c r="H192" i="35"/>
  <c r="I335" i="35"/>
  <c r="H25" i="35"/>
  <c r="H68" i="35"/>
  <c r="H148" i="35"/>
  <c r="P335" i="35"/>
  <c r="P386" i="35" s="1"/>
  <c r="P18" i="35" s="1"/>
  <c r="H104" i="35"/>
  <c r="H129" i="35"/>
  <c r="H259" i="35"/>
  <c r="H244" i="35"/>
  <c r="H270" i="35"/>
  <c r="J335" i="35"/>
  <c r="J386" i="35" s="1"/>
  <c r="J18" i="35" s="1"/>
  <c r="N18" i="35"/>
  <c r="K18" i="35"/>
  <c r="M335" i="35"/>
  <c r="M386" i="35" s="1"/>
  <c r="M18" i="35" s="1"/>
  <c r="K335" i="35"/>
  <c r="K386" i="35" s="1"/>
  <c r="O335" i="35"/>
  <c r="O386" i="35" s="1"/>
  <c r="O18" i="35" s="1"/>
  <c r="N335" i="35"/>
  <c r="N386" i="35" s="1"/>
  <c r="L335" i="35"/>
  <c r="L386" i="35" s="1"/>
  <c r="L18" i="35" s="1"/>
  <c r="N129" i="30"/>
  <c r="K129" i="30"/>
  <c r="H335" i="35" l="1"/>
  <c r="I386" i="35"/>
  <c r="H386" i="35" s="1"/>
  <c r="H18" i="35" s="1"/>
  <c r="J406" i="30"/>
  <c r="I406" i="30"/>
  <c r="H406" i="30"/>
  <c r="O398" i="30"/>
  <c r="N398" i="30"/>
  <c r="M398" i="30"/>
  <c r="L398" i="30"/>
  <c r="K398" i="30"/>
  <c r="J398" i="30"/>
  <c r="I398" i="30"/>
  <c r="H398" i="30"/>
  <c r="P385" i="30"/>
  <c r="O385" i="30"/>
  <c r="N385" i="30"/>
  <c r="M385" i="30"/>
  <c r="L385" i="30"/>
  <c r="K385" i="30"/>
  <c r="J385" i="30"/>
  <c r="H385" i="30" s="1"/>
  <c r="I385" i="30"/>
  <c r="H384" i="30"/>
  <c r="H383" i="30"/>
  <c r="H382" i="30"/>
  <c r="H381" i="30"/>
  <c r="H380" i="30"/>
  <c r="H379" i="30"/>
  <c r="H378" i="30"/>
  <c r="H377" i="30"/>
  <c r="H376" i="30"/>
  <c r="H375" i="30"/>
  <c r="H374" i="30"/>
  <c r="H373" i="30"/>
  <c r="H372" i="30"/>
  <c r="H371" i="30"/>
  <c r="H370" i="30"/>
  <c r="H369" i="30"/>
  <c r="H368" i="30"/>
  <c r="H367" i="30"/>
  <c r="H366" i="30"/>
  <c r="H365" i="30"/>
  <c r="H364" i="30"/>
  <c r="H363" i="30"/>
  <c r="H362" i="30"/>
  <c r="H361" i="30"/>
  <c r="P359" i="30"/>
  <c r="O359" i="30"/>
  <c r="N359" i="30"/>
  <c r="M359" i="30"/>
  <c r="L359" i="30"/>
  <c r="K359" i="30"/>
  <c r="J359" i="30"/>
  <c r="I359" i="30"/>
  <c r="H359" i="30" s="1"/>
  <c r="H358" i="30"/>
  <c r="H357" i="30"/>
  <c r="H356" i="30"/>
  <c r="H355" i="30"/>
  <c r="H354" i="30"/>
  <c r="H353" i="30"/>
  <c r="H352" i="30"/>
  <c r="H351" i="30"/>
  <c r="H350" i="30"/>
  <c r="H349" i="30"/>
  <c r="H348" i="30"/>
  <c r="H347" i="30"/>
  <c r="H346" i="30"/>
  <c r="H345" i="30"/>
  <c r="H344" i="30"/>
  <c r="H343" i="30"/>
  <c r="H342" i="30"/>
  <c r="H341" i="30"/>
  <c r="H340" i="30"/>
  <c r="H339" i="30"/>
  <c r="H338" i="30"/>
  <c r="H336" i="30"/>
  <c r="H334" i="30"/>
  <c r="H333" i="30"/>
  <c r="H332" i="30"/>
  <c r="H331" i="30"/>
  <c r="H330" i="30"/>
  <c r="H329" i="30"/>
  <c r="H328" i="30"/>
  <c r="H327" i="30"/>
  <c r="H326" i="30"/>
  <c r="H325" i="30"/>
  <c r="H324" i="30"/>
  <c r="H323" i="30"/>
  <c r="H322" i="30"/>
  <c r="H321" i="30"/>
  <c r="H320" i="30"/>
  <c r="H319" i="30"/>
  <c r="H318" i="30"/>
  <c r="H317" i="30"/>
  <c r="H316" i="30"/>
  <c r="H315" i="30"/>
  <c r="H314" i="30"/>
  <c r="H313" i="30"/>
  <c r="H312" i="30" s="1"/>
  <c r="P312" i="30"/>
  <c r="O312" i="30"/>
  <c r="N312" i="30"/>
  <c r="M312" i="30"/>
  <c r="L312" i="30"/>
  <c r="K312" i="30"/>
  <c r="J312" i="30"/>
  <c r="I312" i="30"/>
  <c r="H311" i="30"/>
  <c r="H310" i="30"/>
  <c r="H309" i="30"/>
  <c r="H308" i="30"/>
  <c r="H307" i="30"/>
  <c r="H305" i="30"/>
  <c r="H304" i="30"/>
  <c r="H303" i="30"/>
  <c r="H302" i="30"/>
  <c r="H301" i="30"/>
  <c r="H300" i="30"/>
  <c r="H299" i="30"/>
  <c r="H298" i="30"/>
  <c r="H297" i="30"/>
  <c r="H295" i="30"/>
  <c r="H294" i="30"/>
  <c r="H293" i="30"/>
  <c r="H292" i="30"/>
  <c r="H291" i="30"/>
  <c r="H290" i="30"/>
  <c r="H289" i="30"/>
  <c r="H288" i="30"/>
  <c r="H287" i="30"/>
  <c r="H286" i="30"/>
  <c r="H285" i="30"/>
  <c r="H284" i="30"/>
  <c r="H283" i="30"/>
  <c r="H282" i="30"/>
  <c r="H281" i="30"/>
  <c r="H280" i="30"/>
  <c r="H279" i="30"/>
  <c r="H278" i="30"/>
  <c r="H277" i="30"/>
  <c r="H276" i="30"/>
  <c r="H275" i="30"/>
  <c r="H274" i="30"/>
  <c r="H273" i="30"/>
  <c r="H272" i="30"/>
  <c r="P270" i="30"/>
  <c r="O270" i="30"/>
  <c r="N270" i="30"/>
  <c r="M270" i="30"/>
  <c r="L270" i="30"/>
  <c r="K270" i="30"/>
  <c r="J270" i="30"/>
  <c r="I270" i="30"/>
  <c r="H270" i="30"/>
  <c r="H269" i="30"/>
  <c r="H268" i="30"/>
  <c r="H267" i="30"/>
  <c r="H266" i="30"/>
  <c r="H265" i="30"/>
  <c r="H264" i="30"/>
  <c r="H263" i="30"/>
  <c r="H262" i="30"/>
  <c r="H259" i="30" s="1"/>
  <c r="H261" i="30"/>
  <c r="H260" i="30"/>
  <c r="P259" i="30"/>
  <c r="O259" i="30"/>
  <c r="N259" i="30"/>
  <c r="M259" i="30"/>
  <c r="L259" i="30"/>
  <c r="K259" i="30"/>
  <c r="J259" i="30"/>
  <c r="I259" i="30"/>
  <c r="H258" i="30"/>
  <c r="H257" i="30"/>
  <c r="H256" i="30"/>
  <c r="H255" i="30"/>
  <c r="H254" i="30"/>
  <c r="H253" i="30"/>
  <c r="H252" i="30"/>
  <c r="H251" i="30"/>
  <c r="H250" i="30"/>
  <c r="H249" i="30"/>
  <c r="H248" i="30"/>
  <c r="H247" i="30"/>
  <c r="H246" i="30"/>
  <c r="H244" i="30" s="1"/>
  <c r="H245" i="30"/>
  <c r="P244" i="30"/>
  <c r="O244" i="30"/>
  <c r="N244" i="30"/>
  <c r="M244" i="30"/>
  <c r="L244" i="30"/>
  <c r="K244" i="30"/>
  <c r="J244" i="30"/>
  <c r="J335" i="30" s="1"/>
  <c r="J386" i="30" s="1"/>
  <c r="J18" i="30" s="1"/>
  <c r="I244" i="30"/>
  <c r="P241" i="30"/>
  <c r="O241" i="30"/>
  <c r="N241" i="30"/>
  <c r="M241" i="30"/>
  <c r="L241" i="30"/>
  <c r="K241" i="30"/>
  <c r="J241" i="30"/>
  <c r="I241" i="30"/>
  <c r="H241" i="30"/>
  <c r="H240" i="30"/>
  <c r="H239" i="30"/>
  <c r="H238" i="30"/>
  <c r="H237" i="30"/>
  <c r="H236" i="30"/>
  <c r="H235" i="30"/>
  <c r="H234" i="30"/>
  <c r="H233" i="30"/>
  <c r="H232" i="30"/>
  <c r="H231" i="30"/>
  <c r="H230" i="30"/>
  <c r="H229" i="30"/>
  <c r="H228" i="30"/>
  <c r="H227" i="30"/>
  <c r="H226" i="30"/>
  <c r="H225" i="30"/>
  <c r="H224" i="30"/>
  <c r="H223" i="30"/>
  <c r="H222" i="30"/>
  <c r="H221" i="30"/>
  <c r="H220" i="30"/>
  <c r="H219" i="30"/>
  <c r="H218" i="30"/>
  <c r="H217" i="30"/>
  <c r="H216" i="30"/>
  <c r="H215" i="30"/>
  <c r="H214" i="30"/>
  <c r="H213" i="30"/>
  <c r="H212" i="30"/>
  <c r="H211" i="30"/>
  <c r="H210" i="30"/>
  <c r="H209" i="30"/>
  <c r="H208" i="30"/>
  <c r="H207" i="30"/>
  <c r="H206" i="30"/>
  <c r="H205" i="30"/>
  <c r="H204" i="30"/>
  <c r="H203" i="30"/>
  <c r="H202" i="30"/>
  <c r="H201" i="30"/>
  <c r="H200" i="30"/>
  <c r="H199" i="30"/>
  <c r="H198" i="30"/>
  <c r="H197" i="30"/>
  <c r="H196" i="30"/>
  <c r="H195" i="30"/>
  <c r="H194" i="30"/>
  <c r="H193" i="30"/>
  <c r="P192" i="30"/>
  <c r="O192" i="30"/>
  <c r="N192" i="30"/>
  <c r="M192" i="30"/>
  <c r="L192" i="30"/>
  <c r="K192" i="30"/>
  <c r="J192" i="30"/>
  <c r="I192" i="30"/>
  <c r="H192" i="30"/>
  <c r="H191" i="30"/>
  <c r="H190" i="30"/>
  <c r="H189" i="30"/>
  <c r="H188" i="30"/>
  <c r="H187" i="30"/>
  <c r="H186" i="30"/>
  <c r="H185" i="30"/>
  <c r="H184" i="30"/>
  <c r="H183" i="30"/>
  <c r="H182" i="30"/>
  <c r="H181" i="30"/>
  <c r="H180" i="30"/>
  <c r="H179" i="30"/>
  <c r="H178" i="30"/>
  <c r="H177" i="30"/>
  <c r="H176" i="30"/>
  <c r="H175" i="30"/>
  <c r="H174" i="30"/>
  <c r="H173" i="30"/>
  <c r="H172" i="30"/>
  <c r="H171" i="30"/>
  <c r="H170" i="30"/>
  <c r="H169" i="30"/>
  <c r="H168" i="30"/>
  <c r="H167" i="30"/>
  <c r="H166" i="30"/>
  <c r="H165" i="30"/>
  <c r="H164" i="30"/>
  <c r="H163" i="30" s="1"/>
  <c r="P163" i="30"/>
  <c r="O163" i="30"/>
  <c r="N163" i="30"/>
  <c r="M163" i="30"/>
  <c r="L163" i="30"/>
  <c r="K163" i="30"/>
  <c r="J163" i="30"/>
  <c r="I163" i="30"/>
  <c r="H162" i="30"/>
  <c r="H161" i="30"/>
  <c r="H160" i="30"/>
  <c r="H159" i="30"/>
  <c r="H158" i="30"/>
  <c r="H157" i="30"/>
  <c r="H156" i="30"/>
  <c r="H155" i="30"/>
  <c r="H154" i="30"/>
  <c r="H153" i="30"/>
  <c r="H152" i="30"/>
  <c r="H151" i="30"/>
  <c r="H150" i="30"/>
  <c r="H149" i="30"/>
  <c r="P148" i="30"/>
  <c r="O148" i="30"/>
  <c r="N148" i="30"/>
  <c r="M148" i="30"/>
  <c r="L148" i="30"/>
  <c r="K148" i="30"/>
  <c r="J148" i="30"/>
  <c r="I148" i="30"/>
  <c r="H148" i="30"/>
  <c r="H147" i="30"/>
  <c r="H146" i="30"/>
  <c r="H145" i="30"/>
  <c r="H144" i="30"/>
  <c r="H143" i="30"/>
  <c r="H142" i="30"/>
  <c r="H141" i="30"/>
  <c r="H140" i="30"/>
  <c r="H139" i="30"/>
  <c r="H138" i="30"/>
  <c r="H137" i="30"/>
  <c r="H136" i="30"/>
  <c r="H135" i="30"/>
  <c r="H134" i="30"/>
  <c r="H133" i="30"/>
  <c r="H132" i="30"/>
  <c r="H129" i="30" s="1"/>
  <c r="H131" i="30"/>
  <c r="H130" i="30"/>
  <c r="P129" i="30"/>
  <c r="O129" i="30"/>
  <c r="M129" i="30"/>
  <c r="L129" i="30"/>
  <c r="J129" i="30"/>
  <c r="I129" i="30"/>
  <c r="H128" i="30"/>
  <c r="H127" i="30"/>
  <c r="H126" i="30"/>
  <c r="H125" i="30"/>
  <c r="H124" i="30"/>
  <c r="H123" i="30"/>
  <c r="H122" i="30"/>
  <c r="H121" i="30"/>
  <c r="H120" i="30"/>
  <c r="H119" i="30"/>
  <c r="H118" i="30"/>
  <c r="H117" i="30"/>
  <c r="H116" i="30"/>
  <c r="H115" i="30"/>
  <c r="H114" i="30"/>
  <c r="H113" i="30"/>
  <c r="H112" i="30"/>
  <c r="H111" i="30"/>
  <c r="H110" i="30"/>
  <c r="H109" i="30"/>
  <c r="H108" i="30"/>
  <c r="H107" i="30"/>
  <c r="H106" i="30"/>
  <c r="H105" i="30"/>
  <c r="P104" i="30"/>
  <c r="O104" i="30"/>
  <c r="N104" i="30"/>
  <c r="M104" i="30"/>
  <c r="L104" i="30"/>
  <c r="K104" i="30"/>
  <c r="J104" i="30"/>
  <c r="I104" i="30"/>
  <c r="H104" i="30"/>
  <c r="H103" i="30"/>
  <c r="H102" i="30"/>
  <c r="H101" i="30"/>
  <c r="H100" i="30"/>
  <c r="H99" i="30"/>
  <c r="H98" i="30"/>
  <c r="H97" i="30"/>
  <c r="H96" i="30"/>
  <c r="H95" i="30"/>
  <c r="H94" i="30"/>
  <c r="H93" i="30"/>
  <c r="H92" i="30"/>
  <c r="H91" i="30"/>
  <c r="H90" i="30"/>
  <c r="H89" i="30"/>
  <c r="H88" i="30"/>
  <c r="H87" i="30"/>
  <c r="H86" i="30"/>
  <c r="H85" i="30"/>
  <c r="H84" i="30"/>
  <c r="H83" i="30"/>
  <c r="H82" i="30"/>
  <c r="H81" i="30"/>
  <c r="H80" i="30"/>
  <c r="H79" i="30"/>
  <c r="H78" i="30"/>
  <c r="H77" i="30"/>
  <c r="H76" i="30"/>
  <c r="H75" i="30"/>
  <c r="H74" i="30"/>
  <c r="H73" i="30"/>
  <c r="H72" i="30"/>
  <c r="H71" i="30"/>
  <c r="H70" i="30"/>
  <c r="H69" i="30"/>
  <c r="P68" i="30"/>
  <c r="O68" i="30"/>
  <c r="N68" i="30"/>
  <c r="M68" i="30"/>
  <c r="L68" i="30"/>
  <c r="K68" i="30"/>
  <c r="J68" i="30"/>
  <c r="I68" i="30"/>
  <c r="H68" i="30"/>
  <c r="H67" i="30"/>
  <c r="H66" i="30"/>
  <c r="H65" i="30"/>
  <c r="H64" i="30"/>
  <c r="H63" i="30"/>
  <c r="H62" i="30"/>
  <c r="H61" i="30"/>
  <c r="H60" i="30"/>
  <c r="H59" i="30"/>
  <c r="H58" i="30"/>
  <c r="H57" i="30"/>
  <c r="H56" i="30"/>
  <c r="H55" i="30"/>
  <c r="H54" i="30"/>
  <c r="H53" i="30"/>
  <c r="H52" i="30"/>
  <c r="H51" i="30"/>
  <c r="H50" i="30"/>
  <c r="H49" i="30"/>
  <c r="H48" i="30"/>
  <c r="H47" i="30"/>
  <c r="H46" i="30"/>
  <c r="H45" i="30"/>
  <c r="H44" i="30"/>
  <c r="H43" i="30"/>
  <c r="H42" i="30"/>
  <c r="P40" i="30"/>
  <c r="O40" i="30"/>
  <c r="N40" i="30"/>
  <c r="M40" i="30"/>
  <c r="L40" i="30"/>
  <c r="K40" i="30"/>
  <c r="J40" i="30"/>
  <c r="I40" i="30"/>
  <c r="H39" i="30"/>
  <c r="H38" i="30"/>
  <c r="H37" i="30"/>
  <c r="H36" i="30"/>
  <c r="H35" i="30"/>
  <c r="H34" i="30"/>
  <c r="H33" i="30"/>
  <c r="H32" i="30"/>
  <c r="H31" i="30"/>
  <c r="H30" i="30"/>
  <c r="H29" i="30"/>
  <c r="H28" i="30"/>
  <c r="H25" i="30" s="1"/>
  <c r="H27" i="30"/>
  <c r="H26" i="30"/>
  <c r="P25" i="30"/>
  <c r="O25" i="30"/>
  <c r="N25" i="30"/>
  <c r="M25" i="30"/>
  <c r="M335" i="30" s="1"/>
  <c r="L25" i="30"/>
  <c r="K25" i="30"/>
  <c r="J25" i="30"/>
  <c r="I25" i="30"/>
  <c r="I335" i="30" s="1"/>
  <c r="I18" i="35" l="1"/>
  <c r="P335" i="30"/>
  <c r="P386" i="30" s="1"/>
  <c r="P18" i="30" s="1"/>
  <c r="M386" i="30"/>
  <c r="M18" i="30" s="1"/>
  <c r="O335" i="30"/>
  <c r="O386" i="30" s="1"/>
  <c r="O18" i="30" s="1"/>
  <c r="L335" i="30"/>
  <c r="L386" i="30" s="1"/>
  <c r="L18" i="30" s="1"/>
  <c r="N18" i="30"/>
  <c r="K335" i="30"/>
  <c r="K386" i="30" s="1"/>
  <c r="H335" i="30"/>
  <c r="I386" i="30"/>
  <c r="N335" i="30"/>
  <c r="N386" i="30" s="1"/>
  <c r="K18" i="30"/>
  <c r="J406" i="29"/>
  <c r="I406" i="29"/>
  <c r="H406" i="29"/>
  <c r="O398" i="29"/>
  <c r="N398" i="29"/>
  <c r="M398" i="29"/>
  <c r="L398" i="29"/>
  <c r="K398" i="29"/>
  <c r="J398" i="29"/>
  <c r="I398" i="29"/>
  <c r="H398" i="29"/>
  <c r="P385" i="29"/>
  <c r="O385" i="29"/>
  <c r="N385" i="29"/>
  <c r="M385" i="29"/>
  <c r="L385" i="29"/>
  <c r="K385" i="29"/>
  <c r="J385" i="29"/>
  <c r="I385" i="29"/>
  <c r="H384" i="29"/>
  <c r="H383" i="29"/>
  <c r="H382" i="29"/>
  <c r="H381" i="29"/>
  <c r="H380" i="29"/>
  <c r="H379" i="29"/>
  <c r="H378" i="29"/>
  <c r="H377" i="29"/>
  <c r="H376" i="29"/>
  <c r="H375" i="29"/>
  <c r="H374" i="29"/>
  <c r="H373" i="29"/>
  <c r="H372" i="29"/>
  <c r="H371" i="29"/>
  <c r="H370" i="29"/>
  <c r="H369" i="29"/>
  <c r="H368" i="29"/>
  <c r="H367" i="29"/>
  <c r="H366" i="29"/>
  <c r="H365" i="29"/>
  <c r="H364" i="29"/>
  <c r="H363" i="29"/>
  <c r="H362" i="29"/>
  <c r="H361" i="29"/>
  <c r="P359" i="29"/>
  <c r="O359" i="29"/>
  <c r="N359" i="29"/>
  <c r="M359" i="29"/>
  <c r="L359" i="29"/>
  <c r="K359" i="29"/>
  <c r="J359" i="29"/>
  <c r="I359" i="29"/>
  <c r="H358" i="29"/>
  <c r="H357" i="29"/>
  <c r="H356" i="29"/>
  <c r="H355" i="29"/>
  <c r="H354" i="29"/>
  <c r="H353" i="29"/>
  <c r="H352" i="29"/>
  <c r="H351" i="29"/>
  <c r="H350" i="29"/>
  <c r="H349" i="29"/>
  <c r="H348" i="29"/>
  <c r="H347" i="29"/>
  <c r="H346" i="29"/>
  <c r="H345" i="29"/>
  <c r="H344" i="29"/>
  <c r="H343" i="29"/>
  <c r="H342" i="29"/>
  <c r="H341" i="29"/>
  <c r="H340" i="29"/>
  <c r="H339" i="29"/>
  <c r="H338" i="29"/>
  <c r="H336" i="29"/>
  <c r="H334" i="29"/>
  <c r="H333" i="29"/>
  <c r="H332" i="29"/>
  <c r="H331" i="29"/>
  <c r="H330" i="29"/>
  <c r="H329" i="29"/>
  <c r="H328" i="29"/>
  <c r="H327" i="29"/>
  <c r="H326" i="29"/>
  <c r="H325" i="29"/>
  <c r="H324" i="29"/>
  <c r="H323" i="29"/>
  <c r="H322" i="29"/>
  <c r="H321" i="29"/>
  <c r="H320" i="29"/>
  <c r="H319" i="29"/>
  <c r="H318" i="29"/>
  <c r="H317" i="29"/>
  <c r="H316" i="29"/>
  <c r="H315" i="29"/>
  <c r="H314" i="29"/>
  <c r="H313" i="29"/>
  <c r="P312" i="29"/>
  <c r="O312" i="29"/>
  <c r="N312" i="29"/>
  <c r="M312" i="29"/>
  <c r="L312" i="29"/>
  <c r="K312" i="29"/>
  <c r="J312" i="29"/>
  <c r="I312" i="29"/>
  <c r="H311" i="29"/>
  <c r="H310" i="29"/>
  <c r="H309" i="29"/>
  <c r="H308" i="29"/>
  <c r="H307" i="29"/>
  <c r="H305" i="29"/>
  <c r="H304" i="29"/>
  <c r="H303" i="29"/>
  <c r="H302" i="29"/>
  <c r="H301" i="29"/>
  <c r="H300" i="29"/>
  <c r="H299" i="29"/>
  <c r="H298" i="29"/>
  <c r="H297" i="29"/>
  <c r="H295" i="29"/>
  <c r="H294" i="29"/>
  <c r="H293" i="29"/>
  <c r="H292" i="29"/>
  <c r="H291" i="29"/>
  <c r="H290" i="29"/>
  <c r="H289" i="29"/>
  <c r="H288" i="29"/>
  <c r="H287" i="29"/>
  <c r="H286" i="29"/>
  <c r="H285" i="29"/>
  <c r="H284" i="29"/>
  <c r="H283" i="29"/>
  <c r="H282" i="29"/>
  <c r="H281" i="29"/>
  <c r="H280" i="29"/>
  <c r="H279" i="29"/>
  <c r="H278" i="29"/>
  <c r="H277" i="29"/>
  <c r="H276" i="29"/>
  <c r="H275" i="29"/>
  <c r="H274" i="29"/>
  <c r="H273" i="29"/>
  <c r="H272" i="29"/>
  <c r="P270" i="29"/>
  <c r="O270" i="29"/>
  <c r="N270" i="29"/>
  <c r="M270" i="29"/>
  <c r="L270" i="29"/>
  <c r="K270" i="29"/>
  <c r="J270" i="29"/>
  <c r="I270" i="29"/>
  <c r="H269" i="29"/>
  <c r="H268" i="29"/>
  <c r="H267" i="29"/>
  <c r="H266" i="29"/>
  <c r="H265" i="29"/>
  <c r="H264" i="29"/>
  <c r="H263" i="29"/>
  <c r="H262" i="29"/>
  <c r="H261" i="29"/>
  <c r="H260" i="29"/>
  <c r="P259" i="29"/>
  <c r="O259" i="29"/>
  <c r="N259" i="29"/>
  <c r="M259" i="29"/>
  <c r="L259" i="29"/>
  <c r="K259" i="29"/>
  <c r="J259" i="29"/>
  <c r="I259" i="29"/>
  <c r="H258" i="29"/>
  <c r="H257" i="29"/>
  <c r="H256" i="29"/>
  <c r="H255" i="29"/>
  <c r="H254" i="29"/>
  <c r="H253" i="29"/>
  <c r="H252" i="29"/>
  <c r="H251" i="29"/>
  <c r="H250" i="29"/>
  <c r="H249" i="29"/>
  <c r="H248" i="29"/>
  <c r="H247" i="29"/>
  <c r="H246" i="29"/>
  <c r="H245" i="29"/>
  <c r="P244" i="29"/>
  <c r="O244" i="29"/>
  <c r="N244" i="29"/>
  <c r="M244" i="29"/>
  <c r="L244" i="29"/>
  <c r="K244" i="29"/>
  <c r="J244" i="29"/>
  <c r="I244" i="29"/>
  <c r="P241" i="29"/>
  <c r="O241" i="29"/>
  <c r="N241" i="29"/>
  <c r="M241" i="29"/>
  <c r="L241" i="29"/>
  <c r="K241" i="29"/>
  <c r="J241" i="29"/>
  <c r="I241" i="29"/>
  <c r="H241" i="29"/>
  <c r="H240" i="29"/>
  <c r="H239" i="29"/>
  <c r="H238" i="29"/>
  <c r="H237" i="29"/>
  <c r="H236" i="29"/>
  <c r="H235" i="29"/>
  <c r="H234" i="29"/>
  <c r="H233" i="29"/>
  <c r="H232" i="29"/>
  <c r="H231" i="29"/>
  <c r="H230" i="29"/>
  <c r="H229" i="29"/>
  <c r="H228" i="29"/>
  <c r="H227" i="29"/>
  <c r="H226" i="29"/>
  <c r="H225" i="29"/>
  <c r="H224" i="29"/>
  <c r="H223" i="29"/>
  <c r="H222" i="29"/>
  <c r="H221" i="29"/>
  <c r="H220" i="29"/>
  <c r="H219" i="29"/>
  <c r="H218" i="29"/>
  <c r="H217" i="29"/>
  <c r="H216" i="29"/>
  <c r="H215" i="29"/>
  <c r="H214" i="29"/>
  <c r="H213" i="29"/>
  <c r="H212" i="29"/>
  <c r="H211" i="29"/>
  <c r="H210" i="29"/>
  <c r="H209" i="29"/>
  <c r="H208" i="29"/>
  <c r="H207" i="29"/>
  <c r="H206" i="29"/>
  <c r="H205" i="29"/>
  <c r="H204" i="29"/>
  <c r="H203" i="29"/>
  <c r="H202" i="29"/>
  <c r="H201" i="29"/>
  <c r="H200" i="29"/>
  <c r="H199" i="29"/>
  <c r="H198" i="29"/>
  <c r="H197" i="29"/>
  <c r="H196" i="29"/>
  <c r="H195" i="29"/>
  <c r="H194" i="29"/>
  <c r="H193" i="29"/>
  <c r="P192" i="29"/>
  <c r="O192" i="29"/>
  <c r="N192" i="29"/>
  <c r="M192" i="29"/>
  <c r="L192" i="29"/>
  <c r="K192" i="29"/>
  <c r="J192" i="29"/>
  <c r="I192" i="29"/>
  <c r="H191" i="29"/>
  <c r="H190" i="29"/>
  <c r="H189" i="29"/>
  <c r="H188" i="29"/>
  <c r="H187" i="29"/>
  <c r="H186" i="29"/>
  <c r="H185" i="29"/>
  <c r="H184" i="29"/>
  <c r="H183" i="29"/>
  <c r="H182" i="29"/>
  <c r="H181" i="29"/>
  <c r="H180" i="29"/>
  <c r="H179" i="29"/>
  <c r="H178" i="29"/>
  <c r="H177" i="29"/>
  <c r="H176" i="29"/>
  <c r="H175" i="29"/>
  <c r="H174" i="29"/>
  <c r="H173" i="29"/>
  <c r="H172" i="29"/>
  <c r="H171" i="29"/>
  <c r="H170" i="29"/>
  <c r="H169" i="29"/>
  <c r="H168" i="29"/>
  <c r="H167" i="29"/>
  <c r="H166" i="29"/>
  <c r="H165" i="29"/>
  <c r="H164" i="29"/>
  <c r="P163" i="29"/>
  <c r="O163" i="29"/>
  <c r="N163" i="29"/>
  <c r="M163" i="29"/>
  <c r="L163" i="29"/>
  <c r="K163" i="29"/>
  <c r="J163" i="29"/>
  <c r="I163" i="29"/>
  <c r="H162" i="29"/>
  <c r="H161" i="29"/>
  <c r="H160" i="29"/>
  <c r="H159" i="29"/>
  <c r="H158" i="29"/>
  <c r="H157" i="29"/>
  <c r="H156" i="29"/>
  <c r="H155" i="29"/>
  <c r="H154" i="29"/>
  <c r="H153" i="29"/>
  <c r="H152" i="29"/>
  <c r="H151" i="29"/>
  <c r="H150" i="29"/>
  <c r="H149" i="29"/>
  <c r="P148" i="29"/>
  <c r="O148" i="29"/>
  <c r="N148" i="29"/>
  <c r="M148" i="29"/>
  <c r="L148" i="29"/>
  <c r="K148" i="29"/>
  <c r="J148" i="29"/>
  <c r="I148" i="29"/>
  <c r="H147" i="29"/>
  <c r="H146" i="29"/>
  <c r="H145" i="29"/>
  <c r="H144" i="29"/>
  <c r="H143" i="29"/>
  <c r="H142" i="29"/>
  <c r="H141" i="29"/>
  <c r="H140" i="29"/>
  <c r="H139" i="29"/>
  <c r="H138" i="29"/>
  <c r="H137" i="29"/>
  <c r="H136" i="29"/>
  <c r="H135" i="29"/>
  <c r="H134" i="29"/>
  <c r="H133" i="29"/>
  <c r="H132" i="29"/>
  <c r="H131" i="29"/>
  <c r="H130" i="29"/>
  <c r="P129" i="29"/>
  <c r="O129" i="29"/>
  <c r="N129" i="29"/>
  <c r="M129" i="29"/>
  <c r="L129" i="29"/>
  <c r="K129" i="29"/>
  <c r="J129" i="29"/>
  <c r="I129" i="29"/>
  <c r="H128" i="29"/>
  <c r="H127" i="29"/>
  <c r="H126" i="29"/>
  <c r="H125" i="29"/>
  <c r="H124" i="29"/>
  <c r="H123" i="29"/>
  <c r="H122" i="29"/>
  <c r="H121" i="29"/>
  <c r="H120" i="29"/>
  <c r="H119" i="29"/>
  <c r="H118" i="29"/>
  <c r="H117" i="29"/>
  <c r="H116" i="29"/>
  <c r="H115" i="29"/>
  <c r="H114" i="29"/>
  <c r="H113" i="29"/>
  <c r="H112" i="29"/>
  <c r="H111" i="29"/>
  <c r="H110" i="29"/>
  <c r="H109" i="29"/>
  <c r="H108" i="29"/>
  <c r="H107" i="29"/>
  <c r="H106" i="29"/>
  <c r="H105" i="29"/>
  <c r="P104" i="29"/>
  <c r="O104" i="29"/>
  <c r="N104" i="29"/>
  <c r="M104" i="29"/>
  <c r="L104" i="29"/>
  <c r="K104" i="29"/>
  <c r="J104" i="29"/>
  <c r="I104" i="29"/>
  <c r="H103" i="29"/>
  <c r="H102" i="29"/>
  <c r="H101" i="29"/>
  <c r="H100" i="29"/>
  <c r="H99" i="29"/>
  <c r="H98" i="29"/>
  <c r="H97" i="29"/>
  <c r="H96" i="29"/>
  <c r="H95" i="29"/>
  <c r="H94" i="29"/>
  <c r="H93" i="29"/>
  <c r="H92" i="29"/>
  <c r="H91" i="29"/>
  <c r="H90" i="29"/>
  <c r="H89" i="29"/>
  <c r="H88" i="29"/>
  <c r="H87" i="29"/>
  <c r="H86" i="29"/>
  <c r="H85" i="29"/>
  <c r="H84" i="29"/>
  <c r="H83" i="29"/>
  <c r="H82" i="29"/>
  <c r="H81" i="29"/>
  <c r="H80" i="29"/>
  <c r="H79" i="29"/>
  <c r="H78" i="29"/>
  <c r="H77" i="29"/>
  <c r="H76" i="29"/>
  <c r="H75" i="29"/>
  <c r="H74" i="29"/>
  <c r="H73" i="29"/>
  <c r="H72" i="29"/>
  <c r="H71" i="29"/>
  <c r="H70" i="29"/>
  <c r="H69" i="29"/>
  <c r="P68" i="29"/>
  <c r="O68" i="29"/>
  <c r="N68" i="29"/>
  <c r="M68" i="29"/>
  <c r="L68" i="29"/>
  <c r="K68" i="29"/>
  <c r="J68" i="29"/>
  <c r="I68" i="29"/>
  <c r="H67" i="29"/>
  <c r="H66" i="29"/>
  <c r="H65" i="29"/>
  <c r="H64" i="29"/>
  <c r="H63" i="29"/>
  <c r="H62" i="29"/>
  <c r="H61" i="29"/>
  <c r="H60" i="29"/>
  <c r="H59" i="29"/>
  <c r="H58" i="29"/>
  <c r="H57" i="29"/>
  <c r="H56" i="29"/>
  <c r="H55" i="29"/>
  <c r="H54" i="29"/>
  <c r="H53" i="29"/>
  <c r="H52" i="29"/>
  <c r="H51" i="29"/>
  <c r="H50" i="29"/>
  <c r="H49" i="29"/>
  <c r="H48" i="29"/>
  <c r="H47" i="29"/>
  <c r="H46" i="29"/>
  <c r="H45" i="29"/>
  <c r="H44" i="29"/>
  <c r="H43" i="29"/>
  <c r="H42" i="29"/>
  <c r="P40" i="29"/>
  <c r="O40" i="29"/>
  <c r="N40" i="29"/>
  <c r="M40" i="29"/>
  <c r="L40" i="29"/>
  <c r="K40" i="29"/>
  <c r="J40" i="29"/>
  <c r="I40" i="29"/>
  <c r="H39" i="29"/>
  <c r="H38" i="29"/>
  <c r="H37" i="29"/>
  <c r="H36" i="29"/>
  <c r="H35" i="29"/>
  <c r="H34" i="29"/>
  <c r="H33" i="29"/>
  <c r="H32" i="29"/>
  <c r="H31" i="29"/>
  <c r="H30" i="29"/>
  <c r="H29" i="29"/>
  <c r="H28" i="29"/>
  <c r="H27" i="29"/>
  <c r="H26" i="29"/>
  <c r="P25" i="29"/>
  <c r="O25" i="29"/>
  <c r="N25" i="29"/>
  <c r="M25" i="29"/>
  <c r="L25" i="29"/>
  <c r="K25" i="29"/>
  <c r="J25" i="29"/>
  <c r="I25" i="29"/>
  <c r="H386" i="30" l="1"/>
  <c r="H18" i="30" s="1"/>
  <c r="I18" i="30"/>
  <c r="H104" i="29"/>
  <c r="H270" i="29"/>
  <c r="H68" i="29"/>
  <c r="H25" i="29"/>
  <c r="H163" i="29"/>
  <c r="H192" i="29"/>
  <c r="H148" i="29"/>
  <c r="H244" i="29"/>
  <c r="H312" i="29"/>
  <c r="H385" i="29"/>
  <c r="H359" i="29"/>
  <c r="N18" i="29"/>
  <c r="I335" i="29"/>
  <c r="I386" i="29" s="1"/>
  <c r="K335" i="29"/>
  <c r="K386" i="29" s="1"/>
  <c r="M335" i="29"/>
  <c r="M386" i="29" s="1"/>
  <c r="M18" i="29" s="1"/>
  <c r="O335" i="29"/>
  <c r="O386" i="29" s="1"/>
  <c r="O18" i="29" s="1"/>
  <c r="H259" i="29"/>
  <c r="H129" i="29"/>
  <c r="J335" i="29"/>
  <c r="J386" i="29" s="1"/>
  <c r="J18" i="29" s="1"/>
  <c r="L335" i="29"/>
  <c r="L386" i="29" s="1"/>
  <c r="L18" i="29" s="1"/>
  <c r="N335" i="29"/>
  <c r="N386" i="29" s="1"/>
  <c r="P335" i="29"/>
  <c r="P386" i="29" s="1"/>
  <c r="P18" i="29" s="1"/>
  <c r="K18" i="29"/>
  <c r="J406" i="28"/>
  <c r="I406" i="28"/>
  <c r="H406" i="28"/>
  <c r="O398" i="28"/>
  <c r="N398" i="28"/>
  <c r="M398" i="28"/>
  <c r="L398" i="28"/>
  <c r="K398" i="28"/>
  <c r="J398" i="28"/>
  <c r="I398" i="28"/>
  <c r="H398" i="28"/>
  <c r="P385" i="28"/>
  <c r="O385" i="28"/>
  <c r="N385" i="28"/>
  <c r="M385" i="28"/>
  <c r="L385" i="28"/>
  <c r="K385" i="28"/>
  <c r="J385" i="28"/>
  <c r="I385" i="28"/>
  <c r="H384" i="28"/>
  <c r="H383" i="28"/>
  <c r="H382" i="28"/>
  <c r="H381" i="28"/>
  <c r="H380" i="28"/>
  <c r="H379" i="28"/>
  <c r="H378" i="28"/>
  <c r="H377" i="28"/>
  <c r="H376" i="28"/>
  <c r="H375" i="28"/>
  <c r="H374" i="28"/>
  <c r="H373" i="28"/>
  <c r="H372" i="28"/>
  <c r="H371" i="28"/>
  <c r="H370" i="28"/>
  <c r="H369" i="28"/>
  <c r="H368" i="28"/>
  <c r="H367" i="28"/>
  <c r="H366" i="28"/>
  <c r="H365" i="28"/>
  <c r="H364" i="28"/>
  <c r="H363" i="28"/>
  <c r="H362" i="28"/>
  <c r="H361" i="28"/>
  <c r="P359" i="28"/>
  <c r="O359" i="28"/>
  <c r="N359" i="28"/>
  <c r="M359" i="28"/>
  <c r="L359" i="28"/>
  <c r="K359" i="28"/>
  <c r="J359" i="28"/>
  <c r="I359" i="28"/>
  <c r="H358" i="28"/>
  <c r="H357" i="28"/>
  <c r="H356" i="28"/>
  <c r="H355" i="28"/>
  <c r="H354" i="28"/>
  <c r="H353" i="28"/>
  <c r="H352" i="28"/>
  <c r="H351" i="28"/>
  <c r="H350" i="28"/>
  <c r="H349" i="28"/>
  <c r="H348" i="28"/>
  <c r="H347" i="28"/>
  <c r="H346" i="28"/>
  <c r="H345" i="28"/>
  <c r="H344" i="28"/>
  <c r="H343" i="28"/>
  <c r="H342" i="28"/>
  <c r="H341" i="28"/>
  <c r="H340" i="28"/>
  <c r="H339" i="28"/>
  <c r="H338" i="28"/>
  <c r="H336" i="28"/>
  <c r="H334" i="28"/>
  <c r="H333" i="28"/>
  <c r="H332" i="28"/>
  <c r="H331" i="28"/>
  <c r="H330" i="28"/>
  <c r="H329" i="28"/>
  <c r="H328" i="28"/>
  <c r="H327" i="28"/>
  <c r="H326" i="28"/>
  <c r="H325" i="28"/>
  <c r="H324" i="28"/>
  <c r="H323" i="28"/>
  <c r="H322" i="28"/>
  <c r="H321" i="28"/>
  <c r="H320" i="28"/>
  <c r="H319" i="28"/>
  <c r="H318" i="28"/>
  <c r="H317" i="28"/>
  <c r="H316" i="28"/>
  <c r="H315" i="28"/>
  <c r="H314" i="28"/>
  <c r="H313" i="28"/>
  <c r="P312" i="28"/>
  <c r="O312" i="28"/>
  <c r="N312" i="28"/>
  <c r="M312" i="28"/>
  <c r="L312" i="28"/>
  <c r="K312" i="28"/>
  <c r="J312" i="28"/>
  <c r="I312" i="28"/>
  <c r="H311" i="28"/>
  <c r="H310" i="28"/>
  <c r="H309" i="28"/>
  <c r="H308" i="28"/>
  <c r="H307" i="28"/>
  <c r="H305" i="28"/>
  <c r="H304" i="28"/>
  <c r="H303" i="28"/>
  <c r="H302" i="28"/>
  <c r="H301" i="28"/>
  <c r="H300" i="28"/>
  <c r="H299" i="28"/>
  <c r="H298" i="28"/>
  <c r="H297" i="28"/>
  <c r="H295" i="28"/>
  <c r="H294" i="28"/>
  <c r="H293" i="28"/>
  <c r="H292" i="28"/>
  <c r="H291" i="28"/>
  <c r="H290" i="28"/>
  <c r="H289" i="28"/>
  <c r="H288" i="28"/>
  <c r="H287" i="28"/>
  <c r="H286" i="28"/>
  <c r="H285" i="28"/>
  <c r="H284" i="28"/>
  <c r="H283" i="28"/>
  <c r="H282" i="28"/>
  <c r="H281" i="28"/>
  <c r="H280" i="28"/>
  <c r="H279" i="28"/>
  <c r="H278" i="28"/>
  <c r="H277" i="28"/>
  <c r="H276" i="28"/>
  <c r="H275" i="28"/>
  <c r="H274" i="28"/>
  <c r="H273" i="28"/>
  <c r="H272" i="28"/>
  <c r="P270" i="28"/>
  <c r="O270" i="28"/>
  <c r="N270" i="28"/>
  <c r="M270" i="28"/>
  <c r="L270" i="28"/>
  <c r="K270" i="28"/>
  <c r="J270" i="28"/>
  <c r="I270" i="28"/>
  <c r="H269" i="28"/>
  <c r="H268" i="28"/>
  <c r="H267" i="28"/>
  <c r="H266" i="28"/>
  <c r="H265" i="28"/>
  <c r="H264" i="28"/>
  <c r="H263" i="28"/>
  <c r="H262" i="28"/>
  <c r="H261" i="28"/>
  <c r="H260" i="28"/>
  <c r="P259" i="28"/>
  <c r="O259" i="28"/>
  <c r="N259" i="28"/>
  <c r="M259" i="28"/>
  <c r="L259" i="28"/>
  <c r="K259" i="28"/>
  <c r="J259" i="28"/>
  <c r="I259" i="28"/>
  <c r="H258" i="28"/>
  <c r="H257" i="28"/>
  <c r="H256" i="28"/>
  <c r="H255" i="28"/>
  <c r="H254" i="28"/>
  <c r="H253" i="28"/>
  <c r="H252" i="28"/>
  <c r="H251" i="28"/>
  <c r="H250" i="28"/>
  <c r="H249" i="28"/>
  <c r="H248" i="28"/>
  <c r="H247" i="28"/>
  <c r="H246" i="28"/>
  <c r="H245" i="28"/>
  <c r="P244" i="28"/>
  <c r="O244" i="28"/>
  <c r="N244" i="28"/>
  <c r="M244" i="28"/>
  <c r="L244" i="28"/>
  <c r="K244" i="28"/>
  <c r="J244" i="28"/>
  <c r="I244" i="28"/>
  <c r="P241" i="28"/>
  <c r="O241" i="28"/>
  <c r="N241" i="28"/>
  <c r="M241" i="28"/>
  <c r="L241" i="28"/>
  <c r="K241" i="28"/>
  <c r="J241" i="28"/>
  <c r="I241" i="28"/>
  <c r="H241" i="28"/>
  <c r="H240" i="28"/>
  <c r="H239" i="28"/>
  <c r="H238" i="28"/>
  <c r="H237" i="28"/>
  <c r="H236" i="28"/>
  <c r="H235" i="28"/>
  <c r="H234" i="28"/>
  <c r="H233" i="28"/>
  <c r="H232" i="28"/>
  <c r="H231" i="28"/>
  <c r="H230" i="28"/>
  <c r="H229" i="28"/>
  <c r="H228" i="28"/>
  <c r="H227" i="28"/>
  <c r="H226" i="28"/>
  <c r="H225" i="28"/>
  <c r="H224" i="28"/>
  <c r="H223" i="28"/>
  <c r="H222" i="28"/>
  <c r="H221" i="28"/>
  <c r="H220" i="28"/>
  <c r="H219" i="28"/>
  <c r="H218" i="28"/>
  <c r="H217" i="28"/>
  <c r="H216" i="28"/>
  <c r="H215" i="28"/>
  <c r="H214" i="28"/>
  <c r="H213" i="28"/>
  <c r="H212" i="28"/>
  <c r="H211" i="28"/>
  <c r="H210" i="28"/>
  <c r="H209" i="28"/>
  <c r="H208" i="28"/>
  <c r="H207" i="28"/>
  <c r="H206" i="28"/>
  <c r="H205" i="28"/>
  <c r="H204" i="28"/>
  <c r="H203" i="28"/>
  <c r="H202" i="28"/>
  <c r="H201" i="28"/>
  <c r="H200" i="28"/>
  <c r="H199" i="28"/>
  <c r="H198" i="28"/>
  <c r="H197" i="28"/>
  <c r="H196" i="28"/>
  <c r="H195" i="28"/>
  <c r="H194" i="28"/>
  <c r="H193" i="28"/>
  <c r="P192" i="28"/>
  <c r="O192" i="28"/>
  <c r="N192" i="28"/>
  <c r="M192" i="28"/>
  <c r="L192" i="28"/>
  <c r="K192" i="28"/>
  <c r="J192" i="28"/>
  <c r="I192" i="28"/>
  <c r="H191" i="28"/>
  <c r="H190" i="28"/>
  <c r="H189" i="28"/>
  <c r="H188" i="28"/>
  <c r="H187" i="28"/>
  <c r="H186" i="28"/>
  <c r="H185" i="28"/>
  <c r="H184" i="28"/>
  <c r="H183" i="28"/>
  <c r="H182" i="28"/>
  <c r="H181" i="28"/>
  <c r="H180" i="28"/>
  <c r="H179" i="28"/>
  <c r="H178" i="28"/>
  <c r="H177" i="28"/>
  <c r="H176" i="28"/>
  <c r="H175" i="28"/>
  <c r="H174" i="28"/>
  <c r="H173" i="28"/>
  <c r="H172" i="28"/>
  <c r="H171" i="28"/>
  <c r="H170" i="28"/>
  <c r="H169" i="28"/>
  <c r="H168" i="28"/>
  <c r="H167" i="28"/>
  <c r="H166" i="28"/>
  <c r="H165" i="28"/>
  <c r="H164" i="28"/>
  <c r="P163" i="28"/>
  <c r="O163" i="28"/>
  <c r="N163" i="28"/>
  <c r="M163" i="28"/>
  <c r="L163" i="28"/>
  <c r="K163" i="28"/>
  <c r="J163" i="28"/>
  <c r="I163" i="28"/>
  <c r="H162" i="28"/>
  <c r="H161" i="28"/>
  <c r="H160" i="28"/>
  <c r="H159" i="28"/>
  <c r="H158" i="28"/>
  <c r="H157" i="28"/>
  <c r="H156" i="28"/>
  <c r="H155" i="28"/>
  <c r="H154" i="28"/>
  <c r="H153" i="28"/>
  <c r="H152" i="28"/>
  <c r="H151" i="28"/>
  <c r="H150" i="28"/>
  <c r="H149" i="28"/>
  <c r="P148" i="28"/>
  <c r="O148" i="28"/>
  <c r="N148" i="28"/>
  <c r="M148" i="28"/>
  <c r="L148" i="28"/>
  <c r="K148" i="28"/>
  <c r="J148" i="28"/>
  <c r="I148" i="28"/>
  <c r="H147" i="28"/>
  <c r="H146" i="28"/>
  <c r="H145" i="28"/>
  <c r="H144" i="28"/>
  <c r="H143" i="28"/>
  <c r="H142" i="28"/>
  <c r="H141" i="28"/>
  <c r="H140" i="28"/>
  <c r="H139" i="28"/>
  <c r="H138" i="28"/>
  <c r="H137" i="28"/>
  <c r="H136" i="28"/>
  <c r="H135" i="28"/>
  <c r="H134" i="28"/>
  <c r="H133" i="28"/>
  <c r="H132" i="28"/>
  <c r="H131" i="28"/>
  <c r="H130" i="28"/>
  <c r="P129" i="28"/>
  <c r="O129" i="28"/>
  <c r="N129" i="28"/>
  <c r="M129" i="28"/>
  <c r="L129" i="28"/>
  <c r="K129" i="28"/>
  <c r="J129" i="28"/>
  <c r="I129" i="28"/>
  <c r="H128" i="28"/>
  <c r="H127" i="28"/>
  <c r="H126" i="28"/>
  <c r="H125" i="28"/>
  <c r="H124" i="28"/>
  <c r="H123" i="28"/>
  <c r="H122" i="28"/>
  <c r="H121" i="28"/>
  <c r="H120" i="28"/>
  <c r="H119" i="28"/>
  <c r="H118" i="28"/>
  <c r="H117" i="28"/>
  <c r="H116" i="28"/>
  <c r="H115" i="28"/>
  <c r="H114" i="28"/>
  <c r="H113" i="28"/>
  <c r="H112" i="28"/>
  <c r="H111" i="28"/>
  <c r="H110" i="28"/>
  <c r="H109" i="28"/>
  <c r="H108" i="28"/>
  <c r="H107" i="28"/>
  <c r="H106" i="28"/>
  <c r="H105" i="28"/>
  <c r="P104" i="28"/>
  <c r="O104" i="28"/>
  <c r="N104" i="28"/>
  <c r="M104" i="28"/>
  <c r="L104" i="28"/>
  <c r="K104" i="28"/>
  <c r="J104" i="28"/>
  <c r="I104" i="28"/>
  <c r="H103" i="28"/>
  <c r="H102" i="28"/>
  <c r="H101" i="28"/>
  <c r="H100" i="28"/>
  <c r="H99" i="28"/>
  <c r="H98" i="28"/>
  <c r="H97" i="28"/>
  <c r="H96" i="28"/>
  <c r="H95" i="28"/>
  <c r="H94" i="28"/>
  <c r="H93" i="28"/>
  <c r="H92" i="28"/>
  <c r="H91" i="28"/>
  <c r="H90" i="28"/>
  <c r="H89" i="28"/>
  <c r="H88" i="28"/>
  <c r="H87" i="28"/>
  <c r="H86" i="28"/>
  <c r="H85" i="28"/>
  <c r="H84" i="28"/>
  <c r="H83" i="28"/>
  <c r="H82" i="28"/>
  <c r="H81" i="28"/>
  <c r="H80" i="28"/>
  <c r="H79" i="28"/>
  <c r="H78" i="28"/>
  <c r="H77" i="28"/>
  <c r="H76" i="28"/>
  <c r="H75" i="28"/>
  <c r="H74" i="28"/>
  <c r="H73" i="28"/>
  <c r="H72" i="28"/>
  <c r="H71" i="28"/>
  <c r="H70" i="28"/>
  <c r="H69" i="28"/>
  <c r="P68" i="28"/>
  <c r="O68" i="28"/>
  <c r="N68" i="28"/>
  <c r="M68" i="28"/>
  <c r="L68" i="28"/>
  <c r="K68" i="28"/>
  <c r="J68" i="28"/>
  <c r="I68" i="28"/>
  <c r="H67" i="28"/>
  <c r="H66" i="28"/>
  <c r="H65" i="28"/>
  <c r="H64" i="28"/>
  <c r="H63" i="28"/>
  <c r="H62" i="28"/>
  <c r="H61" i="28"/>
  <c r="H60" i="28"/>
  <c r="H59" i="28"/>
  <c r="H58" i="28"/>
  <c r="H57" i="28"/>
  <c r="H56" i="28"/>
  <c r="H55" i="28"/>
  <c r="H54" i="28"/>
  <c r="H53" i="28"/>
  <c r="H52" i="28"/>
  <c r="H51" i="28"/>
  <c r="H50" i="28"/>
  <c r="H49" i="28"/>
  <c r="H48" i="28"/>
  <c r="H47" i="28"/>
  <c r="H46" i="28"/>
  <c r="H45" i="28"/>
  <c r="H44" i="28"/>
  <c r="H43" i="28"/>
  <c r="H42" i="28"/>
  <c r="P40" i="28"/>
  <c r="O40" i="28"/>
  <c r="N40" i="28"/>
  <c r="M40" i="28"/>
  <c r="L40" i="28"/>
  <c r="K40" i="28"/>
  <c r="J40" i="28"/>
  <c r="I40" i="28"/>
  <c r="H39" i="28"/>
  <c r="H38" i="28"/>
  <c r="H37" i="28"/>
  <c r="H36" i="28"/>
  <c r="H35" i="28"/>
  <c r="H34" i="28"/>
  <c r="H33" i="28"/>
  <c r="H32" i="28"/>
  <c r="H31" i="28"/>
  <c r="H30" i="28"/>
  <c r="H29" i="28"/>
  <c r="H28" i="28"/>
  <c r="H27" i="28"/>
  <c r="H26" i="28"/>
  <c r="P25" i="28"/>
  <c r="O25" i="28"/>
  <c r="N25" i="28"/>
  <c r="M25" i="28"/>
  <c r="L25" i="28"/>
  <c r="K25" i="28"/>
  <c r="J25" i="28"/>
  <c r="I25" i="28"/>
  <c r="H335" i="29" l="1"/>
  <c r="H386" i="29"/>
  <c r="H18" i="29" s="1"/>
  <c r="I18" i="29"/>
  <c r="H163" i="28"/>
  <c r="H129" i="28"/>
  <c r="H68" i="28"/>
  <c r="H25" i="28"/>
  <c r="H312" i="28"/>
  <c r="H359" i="28"/>
  <c r="H244" i="28"/>
  <c r="H192" i="28"/>
  <c r="H259" i="28"/>
  <c r="H270" i="28"/>
  <c r="K18" i="28"/>
  <c r="H148" i="28"/>
  <c r="J335" i="28"/>
  <c r="J386" i="28" s="1"/>
  <c r="J18" i="28" s="1"/>
  <c r="L335" i="28"/>
  <c r="L386" i="28" s="1"/>
  <c r="L18" i="28" s="1"/>
  <c r="N335" i="28"/>
  <c r="N386" i="28" s="1"/>
  <c r="P335" i="28"/>
  <c r="P386" i="28" s="1"/>
  <c r="P18" i="28" s="1"/>
  <c r="H104" i="28"/>
  <c r="I335" i="28"/>
  <c r="I386" i="28" s="1"/>
  <c r="K335" i="28"/>
  <c r="K386" i="28" s="1"/>
  <c r="M335" i="28"/>
  <c r="M386" i="28" s="1"/>
  <c r="M18" i="28" s="1"/>
  <c r="O335" i="28"/>
  <c r="O386" i="28" s="1"/>
  <c r="O18" i="28" s="1"/>
  <c r="N18" i="28"/>
  <c r="H385" i="28"/>
  <c r="J406" i="27"/>
  <c r="I406" i="27"/>
  <c r="H406" i="27"/>
  <c r="O398" i="27"/>
  <c r="N398" i="27"/>
  <c r="M398" i="27"/>
  <c r="L398" i="27"/>
  <c r="K398" i="27"/>
  <c r="J398" i="27"/>
  <c r="I398" i="27"/>
  <c r="H398" i="27"/>
  <c r="P385" i="27"/>
  <c r="O385" i="27"/>
  <c r="N385" i="27"/>
  <c r="M385" i="27"/>
  <c r="L385" i="27"/>
  <c r="K385" i="27"/>
  <c r="J385" i="27"/>
  <c r="I385" i="27"/>
  <c r="H384" i="27"/>
  <c r="H383" i="27"/>
  <c r="H382" i="27"/>
  <c r="H381" i="27"/>
  <c r="H380" i="27"/>
  <c r="H379" i="27"/>
  <c r="H378" i="27"/>
  <c r="H377" i="27"/>
  <c r="H376" i="27"/>
  <c r="H375" i="27"/>
  <c r="H374" i="27"/>
  <c r="H373" i="27"/>
  <c r="H372" i="27"/>
  <c r="H371" i="27"/>
  <c r="H370" i="27"/>
  <c r="H369" i="27"/>
  <c r="H368" i="27"/>
  <c r="H367" i="27"/>
  <c r="H366" i="27"/>
  <c r="H365" i="27"/>
  <c r="H364" i="27"/>
  <c r="H363" i="27"/>
  <c r="H362" i="27"/>
  <c r="H361" i="27"/>
  <c r="P359" i="27"/>
  <c r="O359" i="27"/>
  <c r="N359" i="27"/>
  <c r="M359" i="27"/>
  <c r="L359" i="27"/>
  <c r="K359" i="27"/>
  <c r="J359" i="27"/>
  <c r="I359" i="27"/>
  <c r="H358" i="27"/>
  <c r="H357" i="27"/>
  <c r="H356" i="27"/>
  <c r="H355" i="27"/>
  <c r="H354" i="27"/>
  <c r="H353" i="27"/>
  <c r="H352" i="27"/>
  <c r="H351" i="27"/>
  <c r="H350" i="27"/>
  <c r="H349" i="27"/>
  <c r="H348" i="27"/>
  <c r="H347" i="27"/>
  <c r="H346" i="27"/>
  <c r="H345" i="27"/>
  <c r="H344" i="27"/>
  <c r="H343" i="27"/>
  <c r="H342" i="27"/>
  <c r="H341" i="27"/>
  <c r="H340" i="27"/>
  <c r="H339" i="27"/>
  <c r="H338" i="27"/>
  <c r="H336" i="27"/>
  <c r="H334" i="27"/>
  <c r="H333" i="27"/>
  <c r="H332" i="27"/>
  <c r="H331" i="27"/>
  <c r="H330" i="27"/>
  <c r="H329" i="27"/>
  <c r="H328" i="27"/>
  <c r="H327" i="27"/>
  <c r="H326" i="27"/>
  <c r="H325" i="27"/>
  <c r="H324" i="27"/>
  <c r="H323" i="27"/>
  <c r="H322" i="27"/>
  <c r="H321" i="27"/>
  <c r="H320" i="27"/>
  <c r="H319" i="27"/>
  <c r="H318" i="27"/>
  <c r="H317" i="27"/>
  <c r="H316" i="27"/>
  <c r="H315" i="27"/>
  <c r="H314" i="27"/>
  <c r="H313" i="27"/>
  <c r="P312" i="27"/>
  <c r="O312" i="27"/>
  <c r="N312" i="27"/>
  <c r="M312" i="27"/>
  <c r="L312" i="27"/>
  <c r="K312" i="27"/>
  <c r="J312" i="27"/>
  <c r="I312" i="27"/>
  <c r="H311" i="27"/>
  <c r="H310" i="27"/>
  <c r="H309" i="27"/>
  <c r="H308" i="27"/>
  <c r="H307" i="27"/>
  <c r="H305" i="27"/>
  <c r="H304" i="27"/>
  <c r="H303" i="27"/>
  <c r="H302" i="27"/>
  <c r="H301" i="27"/>
  <c r="H300" i="27"/>
  <c r="H299" i="27"/>
  <c r="H298" i="27"/>
  <c r="H297" i="27"/>
  <c r="H295" i="27"/>
  <c r="H294" i="27"/>
  <c r="H293" i="27"/>
  <c r="H292" i="27"/>
  <c r="H291" i="27"/>
  <c r="H290" i="27"/>
  <c r="H289" i="27"/>
  <c r="H288" i="27"/>
  <c r="H287" i="27"/>
  <c r="H286" i="27"/>
  <c r="H285" i="27"/>
  <c r="H284" i="27"/>
  <c r="H283" i="27"/>
  <c r="H282" i="27"/>
  <c r="H281" i="27"/>
  <c r="H280" i="27"/>
  <c r="H279" i="27"/>
  <c r="H278" i="27"/>
  <c r="H277" i="27"/>
  <c r="H276" i="27"/>
  <c r="H275" i="27"/>
  <c r="H274" i="27"/>
  <c r="H273" i="27"/>
  <c r="H272" i="27"/>
  <c r="P270" i="27"/>
  <c r="O270" i="27"/>
  <c r="N270" i="27"/>
  <c r="M270" i="27"/>
  <c r="L270" i="27"/>
  <c r="K270" i="27"/>
  <c r="J270" i="27"/>
  <c r="I270" i="27"/>
  <c r="H269" i="27"/>
  <c r="H268" i="27"/>
  <c r="H267" i="27"/>
  <c r="H266" i="27"/>
  <c r="H265" i="27"/>
  <c r="H264" i="27"/>
  <c r="H263" i="27"/>
  <c r="H262" i="27"/>
  <c r="H261" i="27"/>
  <c r="H260" i="27"/>
  <c r="P259" i="27"/>
  <c r="O259" i="27"/>
  <c r="N259" i="27"/>
  <c r="M259" i="27"/>
  <c r="L259" i="27"/>
  <c r="K259" i="27"/>
  <c r="J259" i="27"/>
  <c r="I259" i="27"/>
  <c r="H258" i="27"/>
  <c r="H257" i="27"/>
  <c r="H256" i="27"/>
  <c r="H255" i="27"/>
  <c r="H254" i="27"/>
  <c r="H253" i="27"/>
  <c r="H252" i="27"/>
  <c r="H251" i="27"/>
  <c r="H250" i="27"/>
  <c r="H249" i="27"/>
  <c r="H248" i="27"/>
  <c r="H247" i="27"/>
  <c r="H246" i="27"/>
  <c r="H245" i="27"/>
  <c r="P244" i="27"/>
  <c r="O244" i="27"/>
  <c r="N244" i="27"/>
  <c r="M244" i="27"/>
  <c r="L244" i="27"/>
  <c r="K244" i="27"/>
  <c r="J244" i="27"/>
  <c r="I244" i="27"/>
  <c r="P241" i="27"/>
  <c r="O241" i="27"/>
  <c r="N241" i="27"/>
  <c r="M241" i="27"/>
  <c r="L241" i="27"/>
  <c r="K241" i="27"/>
  <c r="J241" i="27"/>
  <c r="I241" i="27"/>
  <c r="H241" i="27"/>
  <c r="H240" i="27"/>
  <c r="H239" i="27"/>
  <c r="H238" i="27"/>
  <c r="H237" i="27"/>
  <c r="H236" i="27"/>
  <c r="H235" i="27"/>
  <c r="H234" i="27"/>
  <c r="H233" i="27"/>
  <c r="H232" i="27"/>
  <c r="H231" i="27"/>
  <c r="H230" i="27"/>
  <c r="H229" i="27"/>
  <c r="H228" i="27"/>
  <c r="H227" i="27"/>
  <c r="H226" i="27"/>
  <c r="H225" i="27"/>
  <c r="H224" i="27"/>
  <c r="H223" i="27"/>
  <c r="H222" i="27"/>
  <c r="H221" i="27"/>
  <c r="H220" i="27"/>
  <c r="H219" i="27"/>
  <c r="H218" i="27"/>
  <c r="H217" i="27"/>
  <c r="H216" i="27"/>
  <c r="H215" i="27"/>
  <c r="H214" i="27"/>
  <c r="H213" i="27"/>
  <c r="H212" i="27"/>
  <c r="H211" i="27"/>
  <c r="H210" i="27"/>
  <c r="H209" i="27"/>
  <c r="H208" i="27"/>
  <c r="H207" i="27"/>
  <c r="H206" i="27"/>
  <c r="H205" i="27"/>
  <c r="H204" i="27"/>
  <c r="H203" i="27"/>
  <c r="H202" i="27"/>
  <c r="H201" i="27"/>
  <c r="H200" i="27"/>
  <c r="H199" i="27"/>
  <c r="H198" i="27"/>
  <c r="H197" i="27"/>
  <c r="H196" i="27"/>
  <c r="H195" i="27"/>
  <c r="H194" i="27"/>
  <c r="H193" i="27"/>
  <c r="P192" i="27"/>
  <c r="O192" i="27"/>
  <c r="N192" i="27"/>
  <c r="M192" i="27"/>
  <c r="L192" i="27"/>
  <c r="K192" i="27"/>
  <c r="J192" i="27"/>
  <c r="I192" i="27"/>
  <c r="H191" i="27"/>
  <c r="H190" i="27"/>
  <c r="H189" i="27"/>
  <c r="H188" i="27"/>
  <c r="H187" i="27"/>
  <c r="H186" i="27"/>
  <c r="H185" i="27"/>
  <c r="H184" i="27"/>
  <c r="H183" i="27"/>
  <c r="H182" i="27"/>
  <c r="H181" i="27"/>
  <c r="H180" i="27"/>
  <c r="H179" i="27"/>
  <c r="H178" i="27"/>
  <c r="H177" i="27"/>
  <c r="H176" i="27"/>
  <c r="H175" i="27"/>
  <c r="H174" i="27"/>
  <c r="H173" i="27"/>
  <c r="H172" i="27"/>
  <c r="H171" i="27"/>
  <c r="H170" i="27"/>
  <c r="H169" i="27"/>
  <c r="H168" i="27"/>
  <c r="H167" i="27"/>
  <c r="H166" i="27"/>
  <c r="H165" i="27"/>
  <c r="H164" i="27"/>
  <c r="P163" i="27"/>
  <c r="O163" i="27"/>
  <c r="N163" i="27"/>
  <c r="M163" i="27"/>
  <c r="L163" i="27"/>
  <c r="K163" i="27"/>
  <c r="J163" i="27"/>
  <c r="I163" i="27"/>
  <c r="H162" i="27"/>
  <c r="H161" i="27"/>
  <c r="H160" i="27"/>
  <c r="H159" i="27"/>
  <c r="H158" i="27"/>
  <c r="H157" i="27"/>
  <c r="H156" i="27"/>
  <c r="H155" i="27"/>
  <c r="H154" i="27"/>
  <c r="H153" i="27"/>
  <c r="H152" i="27"/>
  <c r="H151" i="27"/>
  <c r="H150" i="27"/>
  <c r="H149" i="27"/>
  <c r="P148" i="27"/>
  <c r="O148" i="27"/>
  <c r="N148" i="27"/>
  <c r="M148" i="27"/>
  <c r="L148" i="27"/>
  <c r="K148" i="27"/>
  <c r="J148" i="27"/>
  <c r="I148" i="27"/>
  <c r="H147" i="27"/>
  <c r="H146" i="27"/>
  <c r="H145" i="27"/>
  <c r="H144" i="27"/>
  <c r="H143" i="27"/>
  <c r="H142" i="27"/>
  <c r="H141" i="27"/>
  <c r="H140" i="27"/>
  <c r="H139" i="27"/>
  <c r="H138" i="27"/>
  <c r="H137" i="27"/>
  <c r="H136" i="27"/>
  <c r="H135" i="27"/>
  <c r="H134" i="27"/>
  <c r="H133" i="27"/>
  <c r="H132" i="27"/>
  <c r="H131" i="27"/>
  <c r="H130" i="27"/>
  <c r="P129" i="27"/>
  <c r="O129" i="27"/>
  <c r="N129" i="27"/>
  <c r="M129" i="27"/>
  <c r="L129" i="27"/>
  <c r="K129" i="27"/>
  <c r="J129" i="27"/>
  <c r="I129" i="27"/>
  <c r="H128" i="27"/>
  <c r="H127" i="27"/>
  <c r="H126" i="27"/>
  <c r="H125" i="27"/>
  <c r="H124" i="27"/>
  <c r="H123" i="27"/>
  <c r="H122" i="27"/>
  <c r="H121" i="27"/>
  <c r="H120" i="27"/>
  <c r="H119" i="27"/>
  <c r="H118" i="27"/>
  <c r="H117" i="27"/>
  <c r="H116" i="27"/>
  <c r="H115" i="27"/>
  <c r="H114" i="27"/>
  <c r="H113" i="27"/>
  <c r="H112" i="27"/>
  <c r="H111" i="27"/>
  <c r="H110" i="27"/>
  <c r="H109" i="27"/>
  <c r="H108" i="27"/>
  <c r="H107" i="27"/>
  <c r="H106" i="27"/>
  <c r="H105" i="27"/>
  <c r="P104" i="27"/>
  <c r="O104" i="27"/>
  <c r="N104" i="27"/>
  <c r="M104" i="27"/>
  <c r="L104" i="27"/>
  <c r="K104" i="27"/>
  <c r="J104" i="27"/>
  <c r="I104" i="27"/>
  <c r="H103" i="27"/>
  <c r="H102" i="27"/>
  <c r="H101" i="27"/>
  <c r="H100" i="27"/>
  <c r="H99" i="27"/>
  <c r="H98" i="27"/>
  <c r="H97" i="27"/>
  <c r="H96" i="27"/>
  <c r="H95" i="27"/>
  <c r="H94" i="27"/>
  <c r="H93" i="27"/>
  <c r="H92" i="27"/>
  <c r="H91" i="27"/>
  <c r="H90" i="27"/>
  <c r="H89" i="27"/>
  <c r="H88" i="27"/>
  <c r="H87" i="27"/>
  <c r="H86" i="27"/>
  <c r="H85" i="27"/>
  <c r="H84" i="27"/>
  <c r="H83" i="27"/>
  <c r="H82" i="27"/>
  <c r="H81" i="27"/>
  <c r="H80" i="27"/>
  <c r="H79" i="27"/>
  <c r="H78" i="27"/>
  <c r="H77" i="27"/>
  <c r="H76" i="27"/>
  <c r="H75" i="27"/>
  <c r="H74" i="27"/>
  <c r="H73" i="27"/>
  <c r="H72" i="27"/>
  <c r="H71" i="27"/>
  <c r="H70" i="27"/>
  <c r="H69" i="27"/>
  <c r="P68" i="27"/>
  <c r="O68" i="27"/>
  <c r="N68" i="27"/>
  <c r="M68" i="27"/>
  <c r="L68" i="27"/>
  <c r="K68" i="27"/>
  <c r="J68" i="27"/>
  <c r="I68" i="27"/>
  <c r="H67" i="27"/>
  <c r="H66" i="27"/>
  <c r="H65" i="27"/>
  <c r="H64" i="27"/>
  <c r="H63" i="27"/>
  <c r="H62" i="27"/>
  <c r="H61" i="27"/>
  <c r="H60" i="27"/>
  <c r="H59" i="27"/>
  <c r="H58" i="27"/>
  <c r="H57" i="27"/>
  <c r="H56" i="27"/>
  <c r="H55" i="27"/>
  <c r="H54" i="27"/>
  <c r="H53" i="27"/>
  <c r="H52" i="27"/>
  <c r="H51" i="27"/>
  <c r="H50" i="27"/>
  <c r="H49" i="27"/>
  <c r="H48" i="27"/>
  <c r="H47" i="27"/>
  <c r="H46" i="27"/>
  <c r="H45" i="27"/>
  <c r="H44" i="27"/>
  <c r="H43" i="27"/>
  <c r="H42" i="27"/>
  <c r="P40" i="27"/>
  <c r="O40" i="27"/>
  <c r="N40" i="27"/>
  <c r="M40" i="27"/>
  <c r="L40" i="27"/>
  <c r="K40" i="27"/>
  <c r="J40" i="27"/>
  <c r="I40" i="27"/>
  <c r="H39" i="27"/>
  <c r="H38" i="27"/>
  <c r="H37" i="27"/>
  <c r="H36" i="27"/>
  <c r="H35" i="27"/>
  <c r="H34" i="27"/>
  <c r="H33" i="27"/>
  <c r="H32" i="27"/>
  <c r="H31" i="27"/>
  <c r="H30" i="27"/>
  <c r="H29" i="27"/>
  <c r="H28" i="27"/>
  <c r="H27" i="27"/>
  <c r="H26" i="27"/>
  <c r="P25" i="27"/>
  <c r="O25" i="27"/>
  <c r="N25" i="27"/>
  <c r="M25" i="27"/>
  <c r="L25" i="27"/>
  <c r="K25" i="27"/>
  <c r="J25" i="27"/>
  <c r="I25" i="27"/>
  <c r="H335" i="28" l="1"/>
  <c r="H386" i="28"/>
  <c r="H18" i="28" s="1"/>
  <c r="I18" i="28"/>
  <c r="H68" i="27"/>
  <c r="H25" i="27"/>
  <c r="H163" i="27"/>
  <c r="H104" i="27"/>
  <c r="H129" i="27"/>
  <c r="H148" i="27"/>
  <c r="H244" i="27"/>
  <c r="H259" i="27"/>
  <c r="H312" i="27"/>
  <c r="H359" i="27"/>
  <c r="J335" i="27"/>
  <c r="J386" i="27" s="1"/>
  <c r="J18" i="27" s="1"/>
  <c r="L335" i="27"/>
  <c r="L386" i="27" s="1"/>
  <c r="L18" i="27" s="1"/>
  <c r="N335" i="27"/>
  <c r="N386" i="27" s="1"/>
  <c r="P335" i="27"/>
  <c r="P386" i="27" s="1"/>
  <c r="P18" i="27" s="1"/>
  <c r="H270" i="27"/>
  <c r="H192" i="27"/>
  <c r="K18" i="27"/>
  <c r="I335" i="27"/>
  <c r="I386" i="27" s="1"/>
  <c r="K335" i="27"/>
  <c r="K386" i="27" s="1"/>
  <c r="M335" i="27"/>
  <c r="M386" i="27" s="1"/>
  <c r="M18" i="27" s="1"/>
  <c r="O335" i="27"/>
  <c r="O386" i="27" s="1"/>
  <c r="O18" i="27" s="1"/>
  <c r="N18" i="27"/>
  <c r="H385" i="27"/>
  <c r="H335" i="27" l="1"/>
  <c r="H386" i="27"/>
  <c r="H18" i="27" s="1"/>
  <c r="I18" i="27"/>
  <c r="I104" i="26"/>
  <c r="J104" i="26"/>
  <c r="K104" i="26"/>
  <c r="L104" i="26"/>
  <c r="M104" i="26"/>
  <c r="N104" i="26"/>
  <c r="O104" i="26"/>
  <c r="P104" i="26"/>
  <c r="J406" i="26"/>
  <c r="I406" i="26"/>
  <c r="H406" i="26"/>
  <c r="O398" i="26"/>
  <c r="N398" i="26"/>
  <c r="M398" i="26"/>
  <c r="L398" i="26"/>
  <c r="K398" i="26"/>
  <c r="J398" i="26"/>
  <c r="I398" i="26"/>
  <c r="H398" i="26"/>
  <c r="P385" i="26"/>
  <c r="O385" i="26"/>
  <c r="N385" i="26"/>
  <c r="M385" i="26"/>
  <c r="L385" i="26"/>
  <c r="K385" i="26"/>
  <c r="J385" i="26"/>
  <c r="I385" i="26"/>
  <c r="H384" i="26"/>
  <c r="H383" i="26"/>
  <c r="H382" i="26"/>
  <c r="H381" i="26"/>
  <c r="H380" i="26"/>
  <c r="H379" i="26"/>
  <c r="H378" i="26"/>
  <c r="H377" i="26"/>
  <c r="H376" i="26"/>
  <c r="H375" i="26"/>
  <c r="H374" i="26"/>
  <c r="H373" i="26"/>
  <c r="H372" i="26"/>
  <c r="H371" i="26"/>
  <c r="H370" i="26"/>
  <c r="H369" i="26"/>
  <c r="H368" i="26"/>
  <c r="H367" i="26"/>
  <c r="H366" i="26"/>
  <c r="H365" i="26"/>
  <c r="H364" i="26"/>
  <c r="H363" i="26"/>
  <c r="H362" i="26"/>
  <c r="H361" i="26"/>
  <c r="P359" i="26"/>
  <c r="O359" i="26"/>
  <c r="N359" i="26"/>
  <c r="M359" i="26"/>
  <c r="L359" i="26"/>
  <c r="K359" i="26"/>
  <c r="J359" i="26"/>
  <c r="I359" i="26"/>
  <c r="H358" i="26"/>
  <c r="H357" i="26"/>
  <c r="H356" i="26"/>
  <c r="H355" i="26"/>
  <c r="H354" i="26"/>
  <c r="H353" i="26"/>
  <c r="H352" i="26"/>
  <c r="H351" i="26"/>
  <c r="H350" i="26"/>
  <c r="H349" i="26"/>
  <c r="H348" i="26"/>
  <c r="H347" i="26"/>
  <c r="H346" i="26"/>
  <c r="H345" i="26"/>
  <c r="H344" i="26"/>
  <c r="H343" i="26"/>
  <c r="H342" i="26"/>
  <c r="H341" i="26"/>
  <c r="H340" i="26"/>
  <c r="H339" i="26"/>
  <c r="H338" i="26"/>
  <c r="H336" i="26"/>
  <c r="H334" i="26"/>
  <c r="H333" i="26"/>
  <c r="H332" i="26"/>
  <c r="H331" i="26"/>
  <c r="H330" i="26"/>
  <c r="H329" i="26"/>
  <c r="H328" i="26"/>
  <c r="H327" i="26"/>
  <c r="H326" i="26"/>
  <c r="H325" i="26"/>
  <c r="H324" i="26"/>
  <c r="H323" i="26"/>
  <c r="H322" i="26"/>
  <c r="H321" i="26"/>
  <c r="H320" i="26"/>
  <c r="H319" i="26"/>
  <c r="H318" i="26"/>
  <c r="H317" i="26"/>
  <c r="H316" i="26"/>
  <c r="H315" i="26"/>
  <c r="H314" i="26"/>
  <c r="H313" i="26"/>
  <c r="P312" i="26"/>
  <c r="O312" i="26"/>
  <c r="N312" i="26"/>
  <c r="M312" i="26"/>
  <c r="L312" i="26"/>
  <c r="K312" i="26"/>
  <c r="J312" i="26"/>
  <c r="I312" i="26"/>
  <c r="H311" i="26"/>
  <c r="H310" i="26"/>
  <c r="H309" i="26"/>
  <c r="H308" i="26"/>
  <c r="H307" i="26"/>
  <c r="H305" i="26"/>
  <c r="H304" i="26"/>
  <c r="H303" i="26"/>
  <c r="H302" i="26"/>
  <c r="H301" i="26"/>
  <c r="H300" i="26"/>
  <c r="H299" i="26"/>
  <c r="H298" i="26"/>
  <c r="H297" i="26"/>
  <c r="H295" i="26"/>
  <c r="H294" i="26"/>
  <c r="H293" i="26"/>
  <c r="H292" i="26"/>
  <c r="H291" i="26"/>
  <c r="H290" i="26"/>
  <c r="H289" i="26"/>
  <c r="H288" i="26"/>
  <c r="H287" i="26"/>
  <c r="H286" i="26"/>
  <c r="H285" i="26"/>
  <c r="H284" i="26"/>
  <c r="H283" i="26"/>
  <c r="H282" i="26"/>
  <c r="H281" i="26"/>
  <c r="H280" i="26"/>
  <c r="H279" i="26"/>
  <c r="H278" i="26"/>
  <c r="H277" i="26"/>
  <c r="H276" i="26"/>
  <c r="H275" i="26"/>
  <c r="H274" i="26"/>
  <c r="H273" i="26"/>
  <c r="H272" i="26"/>
  <c r="P270" i="26"/>
  <c r="O270" i="26"/>
  <c r="N270" i="26"/>
  <c r="M270" i="26"/>
  <c r="L270" i="26"/>
  <c r="K270" i="26"/>
  <c r="J270" i="26"/>
  <c r="I270" i="26"/>
  <c r="H269" i="26"/>
  <c r="H268" i="26"/>
  <c r="H267" i="26"/>
  <c r="H266" i="26"/>
  <c r="H265" i="26"/>
  <c r="H264" i="26"/>
  <c r="H263" i="26"/>
  <c r="H262" i="26"/>
  <c r="H261" i="26"/>
  <c r="H260" i="26"/>
  <c r="P259" i="26"/>
  <c r="O259" i="26"/>
  <c r="N259" i="26"/>
  <c r="M259" i="26"/>
  <c r="L259" i="26"/>
  <c r="K259" i="26"/>
  <c r="J259" i="26"/>
  <c r="I259" i="26"/>
  <c r="H258" i="26"/>
  <c r="H257" i="26"/>
  <c r="H256" i="26"/>
  <c r="H255" i="26"/>
  <c r="H254" i="26"/>
  <c r="H253" i="26"/>
  <c r="H252" i="26"/>
  <c r="H251" i="26"/>
  <c r="H250" i="26"/>
  <c r="H249" i="26"/>
  <c r="H248" i="26"/>
  <c r="H247" i="26"/>
  <c r="H246" i="26"/>
  <c r="H245" i="26"/>
  <c r="P244" i="26"/>
  <c r="O244" i="26"/>
  <c r="N244" i="26"/>
  <c r="M244" i="26"/>
  <c r="L244" i="26"/>
  <c r="K244" i="26"/>
  <c r="J244" i="26"/>
  <c r="I244" i="26"/>
  <c r="P241" i="26"/>
  <c r="O241" i="26"/>
  <c r="N241" i="26"/>
  <c r="M241" i="26"/>
  <c r="L241" i="26"/>
  <c r="K241" i="26"/>
  <c r="J241" i="26"/>
  <c r="I241" i="26"/>
  <c r="H241" i="26"/>
  <c r="H240" i="26"/>
  <c r="H239" i="26"/>
  <c r="H238" i="26"/>
  <c r="H237" i="26"/>
  <c r="H236" i="26"/>
  <c r="H235" i="26"/>
  <c r="H234" i="26"/>
  <c r="H233" i="26"/>
  <c r="H232" i="26"/>
  <c r="H231" i="26"/>
  <c r="H230" i="26"/>
  <c r="H229" i="26"/>
  <c r="H228" i="26"/>
  <c r="H227" i="26"/>
  <c r="H226" i="26"/>
  <c r="H225" i="26"/>
  <c r="H224" i="26"/>
  <c r="H223" i="26"/>
  <c r="H222" i="26"/>
  <c r="H221" i="26"/>
  <c r="H220" i="26"/>
  <c r="H219" i="26"/>
  <c r="H218" i="26"/>
  <c r="H217" i="26"/>
  <c r="H216" i="26"/>
  <c r="H215" i="26"/>
  <c r="H214" i="26"/>
  <c r="H213" i="26"/>
  <c r="H212" i="26"/>
  <c r="H211" i="26"/>
  <c r="H210" i="26"/>
  <c r="H209" i="26"/>
  <c r="H208" i="26"/>
  <c r="H207" i="26"/>
  <c r="H206" i="26"/>
  <c r="H205" i="26"/>
  <c r="H204" i="26"/>
  <c r="H203" i="26"/>
  <c r="H202" i="26"/>
  <c r="H201" i="26"/>
  <c r="H200" i="26"/>
  <c r="H199" i="26"/>
  <c r="H198" i="26"/>
  <c r="H197" i="26"/>
  <c r="H196" i="26"/>
  <c r="H195" i="26"/>
  <c r="H194" i="26"/>
  <c r="H193" i="26"/>
  <c r="P192" i="26"/>
  <c r="O192" i="26"/>
  <c r="N192" i="26"/>
  <c r="M192" i="26"/>
  <c r="L192" i="26"/>
  <c r="K192" i="26"/>
  <c r="J192" i="26"/>
  <c r="I192" i="26"/>
  <c r="H191" i="26"/>
  <c r="H190" i="26"/>
  <c r="H189" i="26"/>
  <c r="H188" i="26"/>
  <c r="H187" i="26"/>
  <c r="H186" i="26"/>
  <c r="H185" i="26"/>
  <c r="H184" i="26"/>
  <c r="H183" i="26"/>
  <c r="H182" i="26"/>
  <c r="H181" i="26"/>
  <c r="H180" i="26"/>
  <c r="H179" i="26"/>
  <c r="H178" i="26"/>
  <c r="H177" i="26"/>
  <c r="H176" i="26"/>
  <c r="H175" i="26"/>
  <c r="H174" i="26"/>
  <c r="H173" i="26"/>
  <c r="H172" i="26"/>
  <c r="H171" i="26"/>
  <c r="H170" i="26"/>
  <c r="H169" i="26"/>
  <c r="H168" i="26"/>
  <c r="H167" i="26"/>
  <c r="H166" i="26"/>
  <c r="H165" i="26"/>
  <c r="H164" i="26"/>
  <c r="P163" i="26"/>
  <c r="O163" i="26"/>
  <c r="N163" i="26"/>
  <c r="M163" i="26"/>
  <c r="L163" i="26"/>
  <c r="K163" i="26"/>
  <c r="J163" i="26"/>
  <c r="I163" i="26"/>
  <c r="H162" i="26"/>
  <c r="H161" i="26"/>
  <c r="H160" i="26"/>
  <c r="H159" i="26"/>
  <c r="H158" i="26"/>
  <c r="H157" i="26"/>
  <c r="H156" i="26"/>
  <c r="H155" i="26"/>
  <c r="H154" i="26"/>
  <c r="H153" i="26"/>
  <c r="H152" i="26"/>
  <c r="H151" i="26"/>
  <c r="H150" i="26"/>
  <c r="H149" i="26"/>
  <c r="P148" i="26"/>
  <c r="O148" i="26"/>
  <c r="N148" i="26"/>
  <c r="M148" i="26"/>
  <c r="L148" i="26"/>
  <c r="K148" i="26"/>
  <c r="J148" i="26"/>
  <c r="I148" i="26"/>
  <c r="H147" i="26"/>
  <c r="H146" i="26"/>
  <c r="H145" i="26"/>
  <c r="H144" i="26"/>
  <c r="H143" i="26"/>
  <c r="H142" i="26"/>
  <c r="H141" i="26"/>
  <c r="H140" i="26"/>
  <c r="H139" i="26"/>
  <c r="H138" i="26"/>
  <c r="H137" i="26"/>
  <c r="H136" i="26"/>
  <c r="H135" i="26"/>
  <c r="H134" i="26"/>
  <c r="H133" i="26"/>
  <c r="H132" i="26"/>
  <c r="H131" i="26"/>
  <c r="H130" i="26"/>
  <c r="P129" i="26"/>
  <c r="O129" i="26"/>
  <c r="N129" i="26"/>
  <c r="M129" i="26"/>
  <c r="L129" i="26"/>
  <c r="K129" i="26"/>
  <c r="J129" i="26"/>
  <c r="I129" i="26"/>
  <c r="H128" i="26"/>
  <c r="H127" i="26"/>
  <c r="H126" i="26"/>
  <c r="H125" i="26"/>
  <c r="H124" i="26"/>
  <c r="H123" i="26"/>
  <c r="H122" i="26"/>
  <c r="H121" i="26"/>
  <c r="H120" i="26"/>
  <c r="H119" i="26"/>
  <c r="H118" i="26"/>
  <c r="H117" i="26"/>
  <c r="H116" i="26"/>
  <c r="H115" i="26"/>
  <c r="H114" i="26"/>
  <c r="H113" i="26"/>
  <c r="H112" i="26"/>
  <c r="H111" i="26"/>
  <c r="H110" i="26"/>
  <c r="H109" i="26"/>
  <c r="H108" i="26"/>
  <c r="H107" i="26"/>
  <c r="H106" i="26"/>
  <c r="H105" i="26"/>
  <c r="H103" i="26"/>
  <c r="H102" i="26"/>
  <c r="H101" i="26"/>
  <c r="H100" i="26"/>
  <c r="H99" i="26"/>
  <c r="H98" i="26"/>
  <c r="H97" i="26"/>
  <c r="H96" i="26"/>
  <c r="H95" i="26"/>
  <c r="H94" i="26"/>
  <c r="H93" i="26"/>
  <c r="H92" i="26"/>
  <c r="H91" i="26"/>
  <c r="H90" i="26"/>
  <c r="H89" i="26"/>
  <c r="H88" i="26"/>
  <c r="H87" i="26"/>
  <c r="H86" i="26"/>
  <c r="H85" i="26"/>
  <c r="H84" i="26"/>
  <c r="H83" i="26"/>
  <c r="H82" i="26"/>
  <c r="H81" i="26"/>
  <c r="H80" i="26"/>
  <c r="H79" i="26"/>
  <c r="H78" i="26"/>
  <c r="H77" i="26"/>
  <c r="H76" i="26"/>
  <c r="H75" i="26"/>
  <c r="H74" i="26"/>
  <c r="H73" i="26"/>
  <c r="H72" i="26"/>
  <c r="H71" i="26"/>
  <c r="H70" i="26"/>
  <c r="H69" i="26"/>
  <c r="P68" i="26"/>
  <c r="O68" i="26"/>
  <c r="N68" i="26"/>
  <c r="M68" i="26"/>
  <c r="L68" i="26"/>
  <c r="K68" i="26"/>
  <c r="J68" i="26"/>
  <c r="I68" i="26"/>
  <c r="H67" i="26"/>
  <c r="H66" i="26"/>
  <c r="H65" i="26"/>
  <c r="H64" i="26"/>
  <c r="H63" i="26"/>
  <c r="H62" i="26"/>
  <c r="H61" i="26"/>
  <c r="H60" i="26"/>
  <c r="H59" i="26"/>
  <c r="H58" i="26"/>
  <c r="H57" i="26"/>
  <c r="H56" i="26"/>
  <c r="H55" i="26"/>
  <c r="H54" i="26"/>
  <c r="H53" i="26"/>
  <c r="H52" i="26"/>
  <c r="H51" i="26"/>
  <c r="H50" i="26"/>
  <c r="H49" i="26"/>
  <c r="H48" i="26"/>
  <c r="H47" i="26"/>
  <c r="H46" i="26"/>
  <c r="H45" i="26"/>
  <c r="H44" i="26"/>
  <c r="H43" i="26"/>
  <c r="H42" i="26"/>
  <c r="P40" i="26"/>
  <c r="O40" i="26"/>
  <c r="N40" i="26"/>
  <c r="M40" i="26"/>
  <c r="L40" i="26"/>
  <c r="K40" i="26"/>
  <c r="J40" i="26"/>
  <c r="I40" i="26"/>
  <c r="H39" i="26"/>
  <c r="H38" i="26"/>
  <c r="H37" i="26"/>
  <c r="H36" i="26"/>
  <c r="H35" i="26"/>
  <c r="H34" i="26"/>
  <c r="H33" i="26"/>
  <c r="H32" i="26"/>
  <c r="H31" i="26"/>
  <c r="H30" i="26"/>
  <c r="H29" i="26"/>
  <c r="H28" i="26"/>
  <c r="H27" i="26"/>
  <c r="H26" i="26"/>
  <c r="P25" i="26"/>
  <c r="O25" i="26"/>
  <c r="N25" i="26"/>
  <c r="N18" i="26" s="1"/>
  <c r="M25" i="26"/>
  <c r="L25" i="26"/>
  <c r="K25" i="26"/>
  <c r="J25" i="26"/>
  <c r="I25" i="26"/>
  <c r="K18" i="26" l="1"/>
  <c r="H129" i="26"/>
  <c r="H148" i="26"/>
  <c r="H259" i="26"/>
  <c r="H163" i="26"/>
  <c r="H25" i="26"/>
  <c r="H312" i="26"/>
  <c r="H359" i="26"/>
  <c r="L335" i="26"/>
  <c r="L386" i="26" s="1"/>
  <c r="L18" i="26" s="1"/>
  <c r="N335" i="26"/>
  <c r="N386" i="26" s="1"/>
  <c r="H244" i="26"/>
  <c r="P335" i="26"/>
  <c r="P386" i="26" s="1"/>
  <c r="P18" i="26" s="1"/>
  <c r="J335" i="26"/>
  <c r="J386" i="26" s="1"/>
  <c r="J18" i="26" s="1"/>
  <c r="H270" i="26"/>
  <c r="H192" i="26"/>
  <c r="H68" i="26"/>
  <c r="H104" i="26"/>
  <c r="I335" i="26"/>
  <c r="K335" i="26"/>
  <c r="K386" i="26" s="1"/>
  <c r="M335" i="26"/>
  <c r="M386" i="26" s="1"/>
  <c r="M18" i="26" s="1"/>
  <c r="O335" i="26"/>
  <c r="O386" i="26" s="1"/>
  <c r="O18" i="26" s="1"/>
  <c r="H385" i="26"/>
  <c r="I129" i="25"/>
  <c r="J129" i="25"/>
  <c r="K129" i="25"/>
  <c r="L129" i="25"/>
  <c r="M129" i="25"/>
  <c r="N129" i="25"/>
  <c r="O129" i="25"/>
  <c r="P129" i="25"/>
  <c r="H335" i="26" l="1"/>
  <c r="I386" i="26"/>
  <c r="H386" i="26" s="1"/>
  <c r="H18" i="26" s="1"/>
  <c r="H187" i="25"/>
  <c r="I18" i="26" l="1"/>
  <c r="H301" i="25"/>
  <c r="H300" i="25"/>
  <c r="J406" i="25" l="1"/>
  <c r="I406" i="25"/>
  <c r="H406" i="25"/>
  <c r="O398" i="25"/>
  <c r="N398" i="25"/>
  <c r="M398" i="25"/>
  <c r="L398" i="25"/>
  <c r="K398" i="25"/>
  <c r="J398" i="25"/>
  <c r="I398" i="25"/>
  <c r="H398" i="25"/>
  <c r="P385" i="25"/>
  <c r="O385" i="25"/>
  <c r="N385" i="25"/>
  <c r="M385" i="25"/>
  <c r="L385" i="25"/>
  <c r="K385" i="25"/>
  <c r="J385" i="25"/>
  <c r="I385" i="25"/>
  <c r="H384" i="25"/>
  <c r="H383" i="25"/>
  <c r="H382" i="25"/>
  <c r="H381" i="25"/>
  <c r="H380" i="25"/>
  <c r="H379" i="25"/>
  <c r="H378" i="25"/>
  <c r="H377" i="25"/>
  <c r="H376" i="25"/>
  <c r="H375" i="25"/>
  <c r="H374" i="25"/>
  <c r="H373" i="25"/>
  <c r="H372" i="25"/>
  <c r="H371" i="25"/>
  <c r="H370" i="25"/>
  <c r="H369" i="25"/>
  <c r="H368" i="25"/>
  <c r="H367" i="25"/>
  <c r="H366" i="25"/>
  <c r="H365" i="25"/>
  <c r="H364" i="25"/>
  <c r="H363" i="25"/>
  <c r="H362" i="25"/>
  <c r="H361" i="25"/>
  <c r="P359" i="25"/>
  <c r="O359" i="25"/>
  <c r="N359" i="25"/>
  <c r="M359" i="25"/>
  <c r="L359" i="25"/>
  <c r="K359" i="25"/>
  <c r="J359" i="25"/>
  <c r="I359" i="25"/>
  <c r="H358" i="25"/>
  <c r="H357" i="25"/>
  <c r="H356" i="25"/>
  <c r="H355" i="25"/>
  <c r="H354" i="25"/>
  <c r="H353" i="25"/>
  <c r="H352" i="25"/>
  <c r="H351" i="25"/>
  <c r="H350" i="25"/>
  <c r="H349" i="25"/>
  <c r="H348" i="25"/>
  <c r="H347" i="25"/>
  <c r="H346" i="25"/>
  <c r="H345" i="25"/>
  <c r="H344" i="25"/>
  <c r="H343" i="25"/>
  <c r="H342" i="25"/>
  <c r="H341" i="25"/>
  <c r="H340" i="25"/>
  <c r="H339" i="25"/>
  <c r="H338" i="25"/>
  <c r="H336" i="25"/>
  <c r="H334" i="25"/>
  <c r="H333" i="25"/>
  <c r="H332" i="25"/>
  <c r="H331" i="25"/>
  <c r="H330" i="25"/>
  <c r="H329" i="25"/>
  <c r="H328" i="25"/>
  <c r="H327" i="25"/>
  <c r="H326" i="25"/>
  <c r="H325" i="25"/>
  <c r="H324" i="25"/>
  <c r="H323" i="25"/>
  <c r="H322" i="25"/>
  <c r="H321" i="25"/>
  <c r="H320" i="25"/>
  <c r="H319" i="25"/>
  <c r="H318" i="25"/>
  <c r="H317" i="25"/>
  <c r="H316" i="25"/>
  <c r="H315" i="25"/>
  <c r="H314" i="25"/>
  <c r="H313" i="25"/>
  <c r="P312" i="25"/>
  <c r="O312" i="25"/>
  <c r="N312" i="25"/>
  <c r="M312" i="25"/>
  <c r="L312" i="25"/>
  <c r="K312" i="25"/>
  <c r="J312" i="25"/>
  <c r="I312" i="25"/>
  <c r="H311" i="25"/>
  <c r="H310" i="25"/>
  <c r="H309" i="25"/>
  <c r="H308" i="25"/>
  <c r="H307" i="25"/>
  <c r="H305" i="25"/>
  <c r="H304" i="25"/>
  <c r="H303" i="25"/>
  <c r="H302" i="25"/>
  <c r="H299" i="25"/>
  <c r="H298" i="25"/>
  <c r="H297" i="25"/>
  <c r="H295" i="25"/>
  <c r="H294" i="25"/>
  <c r="H293" i="25"/>
  <c r="H292" i="25"/>
  <c r="H291" i="25"/>
  <c r="H290" i="25"/>
  <c r="H289" i="25"/>
  <c r="H288" i="25"/>
  <c r="H287" i="25"/>
  <c r="H286" i="25"/>
  <c r="H285" i="25"/>
  <c r="H284" i="25"/>
  <c r="H283" i="25"/>
  <c r="H282" i="25"/>
  <c r="H281" i="25"/>
  <c r="H280" i="25"/>
  <c r="H279" i="25"/>
  <c r="H278" i="25"/>
  <c r="H277" i="25"/>
  <c r="H276" i="25"/>
  <c r="H275" i="25"/>
  <c r="H274" i="25"/>
  <c r="H273" i="25"/>
  <c r="H272" i="25"/>
  <c r="P270" i="25"/>
  <c r="O270" i="25"/>
  <c r="N270" i="25"/>
  <c r="M270" i="25"/>
  <c r="L270" i="25"/>
  <c r="K270" i="25"/>
  <c r="J270" i="25"/>
  <c r="I270" i="25"/>
  <c r="H269" i="25"/>
  <c r="H268" i="25"/>
  <c r="H267" i="25"/>
  <c r="H266" i="25"/>
  <c r="H265" i="25"/>
  <c r="H264" i="25"/>
  <c r="H263" i="25"/>
  <c r="H262" i="25"/>
  <c r="H261" i="25"/>
  <c r="H260" i="25"/>
  <c r="P259" i="25"/>
  <c r="O259" i="25"/>
  <c r="N259" i="25"/>
  <c r="M259" i="25"/>
  <c r="L259" i="25"/>
  <c r="K259" i="25"/>
  <c r="J259" i="25"/>
  <c r="I259" i="25"/>
  <c r="H258" i="25"/>
  <c r="H257" i="25"/>
  <c r="H256" i="25"/>
  <c r="H255" i="25"/>
  <c r="H254" i="25"/>
  <c r="H253" i="25"/>
  <c r="H252" i="25"/>
  <c r="H251" i="25"/>
  <c r="H250" i="25"/>
  <c r="H249" i="25"/>
  <c r="H248" i="25"/>
  <c r="H247" i="25"/>
  <c r="H246" i="25"/>
  <c r="H245" i="25"/>
  <c r="P244" i="25"/>
  <c r="O244" i="25"/>
  <c r="N244" i="25"/>
  <c r="M244" i="25"/>
  <c r="L244" i="25"/>
  <c r="K244" i="25"/>
  <c r="J244" i="25"/>
  <c r="I244" i="25"/>
  <c r="P241" i="25"/>
  <c r="O241" i="25"/>
  <c r="N241" i="25"/>
  <c r="M241" i="25"/>
  <c r="L241" i="25"/>
  <c r="K241" i="25"/>
  <c r="J241" i="25"/>
  <c r="I241" i="25"/>
  <c r="H241" i="25"/>
  <c r="H240" i="25"/>
  <c r="H239" i="25"/>
  <c r="H238" i="25"/>
  <c r="H237" i="25"/>
  <c r="H236" i="25"/>
  <c r="H235" i="25"/>
  <c r="H234" i="25"/>
  <c r="H233" i="25"/>
  <c r="H232" i="25"/>
  <c r="H231" i="25"/>
  <c r="H230" i="25"/>
  <c r="H229" i="25"/>
  <c r="H228" i="25"/>
  <c r="H227" i="25"/>
  <c r="H226" i="25"/>
  <c r="H225" i="25"/>
  <c r="H224" i="25"/>
  <c r="H223" i="25"/>
  <c r="H222" i="25"/>
  <c r="H221" i="25"/>
  <c r="H220" i="25"/>
  <c r="H219" i="25"/>
  <c r="H218" i="25"/>
  <c r="H217" i="25"/>
  <c r="H216" i="25"/>
  <c r="H215" i="25"/>
  <c r="H214" i="25"/>
  <c r="H213" i="25"/>
  <c r="H212" i="25"/>
  <c r="H211" i="25"/>
  <c r="H210" i="25"/>
  <c r="H209" i="25"/>
  <c r="H208" i="25"/>
  <c r="H207" i="25"/>
  <c r="H206" i="25"/>
  <c r="H205" i="25"/>
  <c r="H204" i="25"/>
  <c r="H203" i="25"/>
  <c r="H202" i="25"/>
  <c r="H201" i="25"/>
  <c r="H200" i="25"/>
  <c r="H199" i="25"/>
  <c r="H198" i="25"/>
  <c r="H197" i="25"/>
  <c r="H196" i="25"/>
  <c r="H195" i="25"/>
  <c r="H194" i="25"/>
  <c r="H193" i="25"/>
  <c r="P192" i="25"/>
  <c r="O192" i="25"/>
  <c r="N192" i="25"/>
  <c r="M192" i="25"/>
  <c r="L192" i="25"/>
  <c r="K192" i="25"/>
  <c r="J192" i="25"/>
  <c r="I192" i="25"/>
  <c r="H191" i="25"/>
  <c r="H190" i="25"/>
  <c r="H189" i="25"/>
  <c r="H188" i="25"/>
  <c r="H186" i="25"/>
  <c r="H185" i="25"/>
  <c r="H184" i="25"/>
  <c r="H183" i="25"/>
  <c r="H182" i="25"/>
  <c r="H181" i="25"/>
  <c r="H180" i="25"/>
  <c r="H179" i="25"/>
  <c r="H178" i="25"/>
  <c r="H177" i="25"/>
  <c r="H176" i="25"/>
  <c r="H175" i="25"/>
  <c r="H174" i="25"/>
  <c r="H173" i="25"/>
  <c r="H172" i="25"/>
  <c r="H171" i="25"/>
  <c r="H170" i="25"/>
  <c r="H169" i="25"/>
  <c r="H168" i="25"/>
  <c r="H167" i="25"/>
  <c r="H166" i="25"/>
  <c r="H165" i="25"/>
  <c r="H164" i="25"/>
  <c r="P163" i="25"/>
  <c r="O163" i="25"/>
  <c r="N163" i="25"/>
  <c r="M163" i="25"/>
  <c r="L163" i="25"/>
  <c r="K163" i="25"/>
  <c r="J163" i="25"/>
  <c r="I163" i="25"/>
  <c r="H162" i="25"/>
  <c r="H161" i="25"/>
  <c r="H160" i="25"/>
  <c r="H159" i="25"/>
  <c r="H158" i="25"/>
  <c r="H157" i="25"/>
  <c r="H156" i="25"/>
  <c r="H155" i="25"/>
  <c r="H154" i="25"/>
  <c r="H153" i="25"/>
  <c r="H152" i="25"/>
  <c r="H151" i="25"/>
  <c r="H150" i="25"/>
  <c r="H149" i="25"/>
  <c r="P148" i="25"/>
  <c r="O148" i="25"/>
  <c r="N148" i="25"/>
  <c r="M148" i="25"/>
  <c r="L148" i="25"/>
  <c r="K148" i="25"/>
  <c r="J148" i="25"/>
  <c r="I148" i="25"/>
  <c r="H147" i="25"/>
  <c r="H146" i="25"/>
  <c r="H145" i="25"/>
  <c r="H144" i="25"/>
  <c r="H143" i="25"/>
  <c r="H142" i="25"/>
  <c r="H141" i="25"/>
  <c r="H140" i="25"/>
  <c r="H139" i="25"/>
  <c r="H138" i="25"/>
  <c r="H137" i="25"/>
  <c r="H136" i="25"/>
  <c r="H135" i="25"/>
  <c r="H134" i="25"/>
  <c r="H133" i="25"/>
  <c r="H132" i="25"/>
  <c r="H131" i="25"/>
  <c r="H130" i="25"/>
  <c r="H128" i="25"/>
  <c r="H127" i="25"/>
  <c r="H126" i="25"/>
  <c r="H125" i="25"/>
  <c r="H124" i="25"/>
  <c r="H123" i="25"/>
  <c r="H122" i="25"/>
  <c r="H121" i="25"/>
  <c r="H120" i="25"/>
  <c r="H119" i="25"/>
  <c r="H118" i="25"/>
  <c r="H117" i="25"/>
  <c r="H116" i="25"/>
  <c r="H115" i="25"/>
  <c r="H114" i="25"/>
  <c r="H113" i="25"/>
  <c r="H112" i="25"/>
  <c r="H111" i="25"/>
  <c r="H110" i="25"/>
  <c r="H109" i="25"/>
  <c r="H108" i="25"/>
  <c r="H107" i="25"/>
  <c r="H106" i="25"/>
  <c r="H105" i="25"/>
  <c r="H104" i="25" s="1"/>
  <c r="P104" i="25"/>
  <c r="O104" i="25"/>
  <c r="N104" i="25"/>
  <c r="M104" i="25"/>
  <c r="L104" i="25"/>
  <c r="K104" i="25"/>
  <c r="J104" i="25"/>
  <c r="I104" i="25"/>
  <c r="H103" i="25"/>
  <c r="H102" i="25"/>
  <c r="H101" i="25"/>
  <c r="H100" i="25"/>
  <c r="H99" i="25"/>
  <c r="H98" i="25"/>
  <c r="H97" i="25"/>
  <c r="H96" i="25"/>
  <c r="H95" i="25"/>
  <c r="H94" i="25"/>
  <c r="H93" i="25"/>
  <c r="H92" i="25"/>
  <c r="H91" i="25"/>
  <c r="H90" i="25"/>
  <c r="H89" i="25"/>
  <c r="H88" i="25"/>
  <c r="H87" i="25"/>
  <c r="H86" i="25"/>
  <c r="H85" i="25"/>
  <c r="H84" i="25"/>
  <c r="H83" i="25"/>
  <c r="H82" i="25"/>
  <c r="H81" i="25"/>
  <c r="H80" i="25"/>
  <c r="H79" i="25"/>
  <c r="H78" i="25"/>
  <c r="H77" i="25"/>
  <c r="H76" i="25"/>
  <c r="H75" i="25"/>
  <c r="H74" i="25"/>
  <c r="H73" i="25"/>
  <c r="H72" i="25"/>
  <c r="H71" i="25"/>
  <c r="H70" i="25"/>
  <c r="H69" i="25"/>
  <c r="P68" i="25"/>
  <c r="O68" i="25"/>
  <c r="N68" i="25"/>
  <c r="M68" i="25"/>
  <c r="L68" i="25"/>
  <c r="K68" i="25"/>
  <c r="J68" i="25"/>
  <c r="I68" i="25"/>
  <c r="H67" i="25"/>
  <c r="H66" i="25"/>
  <c r="H65" i="25"/>
  <c r="H64" i="25"/>
  <c r="H63" i="25"/>
  <c r="H62" i="25"/>
  <c r="H61" i="25"/>
  <c r="H60" i="25"/>
  <c r="H59" i="25"/>
  <c r="H58" i="25"/>
  <c r="H57" i="25"/>
  <c r="H56" i="25"/>
  <c r="H55" i="25"/>
  <c r="H54" i="25"/>
  <c r="H53" i="25"/>
  <c r="H52" i="25"/>
  <c r="H51" i="25"/>
  <c r="H50" i="25"/>
  <c r="H49" i="25"/>
  <c r="H48" i="25"/>
  <c r="H47" i="25"/>
  <c r="H46" i="25"/>
  <c r="H45" i="25"/>
  <c r="H44" i="25"/>
  <c r="H43" i="25"/>
  <c r="H42" i="25"/>
  <c r="P40" i="25"/>
  <c r="O40" i="25"/>
  <c r="N40" i="25"/>
  <c r="M40" i="25"/>
  <c r="L40" i="25"/>
  <c r="K40" i="25"/>
  <c r="J40" i="25"/>
  <c r="I40" i="25"/>
  <c r="H39" i="25"/>
  <c r="H38" i="25"/>
  <c r="H37" i="25"/>
  <c r="H36" i="25"/>
  <c r="H35" i="25"/>
  <c r="H34" i="25"/>
  <c r="H33" i="25"/>
  <c r="H32" i="25"/>
  <c r="H31" i="25"/>
  <c r="H30" i="25"/>
  <c r="H29" i="25"/>
  <c r="H28" i="25"/>
  <c r="H27" i="25"/>
  <c r="H26" i="25"/>
  <c r="P25" i="25"/>
  <c r="O25" i="25"/>
  <c r="N25" i="25"/>
  <c r="M25" i="25"/>
  <c r="L25" i="25"/>
  <c r="K25" i="25"/>
  <c r="J25" i="25"/>
  <c r="I25" i="25"/>
  <c r="H163" i="25" l="1"/>
  <c r="H192" i="25"/>
  <c r="H270" i="25"/>
  <c r="H68" i="25"/>
  <c r="H244" i="25"/>
  <c r="H312" i="25"/>
  <c r="J335" i="25"/>
  <c r="J386" i="25" s="1"/>
  <c r="J18" i="25" s="1"/>
  <c r="L335" i="25"/>
  <c r="L386" i="25" s="1"/>
  <c r="L18" i="25" s="1"/>
  <c r="N335" i="25"/>
  <c r="N386" i="25" s="1"/>
  <c r="H359" i="25"/>
  <c r="H148" i="25"/>
  <c r="P335" i="25"/>
  <c r="P386" i="25" s="1"/>
  <c r="P18" i="25" s="1"/>
  <c r="I335" i="25"/>
  <c r="K335" i="25"/>
  <c r="K386" i="25" s="1"/>
  <c r="M335" i="25"/>
  <c r="M386" i="25" s="1"/>
  <c r="M18" i="25" s="1"/>
  <c r="O335" i="25"/>
  <c r="O386" i="25" s="1"/>
  <c r="O18" i="25" s="1"/>
  <c r="H25" i="25"/>
  <c r="H129" i="25"/>
  <c r="H259" i="25"/>
  <c r="H385" i="25"/>
  <c r="L244" i="24"/>
  <c r="H335" i="25" l="1"/>
  <c r="I386" i="25"/>
  <c r="I18" i="25" s="1"/>
  <c r="J405" i="24"/>
  <c r="I405" i="24"/>
  <c r="H405" i="24"/>
  <c r="O397" i="24"/>
  <c r="N397" i="24"/>
  <c r="M397" i="24"/>
  <c r="L397" i="24"/>
  <c r="K397" i="24"/>
  <c r="J397" i="24"/>
  <c r="I397" i="24"/>
  <c r="H397" i="24"/>
  <c r="P384" i="24"/>
  <c r="O384" i="24"/>
  <c r="N384" i="24"/>
  <c r="M384" i="24"/>
  <c r="L384" i="24"/>
  <c r="K384" i="24"/>
  <c r="J384" i="24"/>
  <c r="I384" i="24"/>
  <c r="H383" i="24"/>
  <c r="H382" i="24"/>
  <c r="H381" i="24"/>
  <c r="H380" i="24"/>
  <c r="H379" i="24"/>
  <c r="H378" i="24"/>
  <c r="H377" i="24"/>
  <c r="H376" i="24"/>
  <c r="H375" i="24"/>
  <c r="H374" i="24"/>
  <c r="H373" i="24"/>
  <c r="H372" i="24"/>
  <c r="H371" i="24"/>
  <c r="H370" i="24"/>
  <c r="H369" i="24"/>
  <c r="H368" i="24"/>
  <c r="H367" i="24"/>
  <c r="H366" i="24"/>
  <c r="H365" i="24"/>
  <c r="H364" i="24"/>
  <c r="H363" i="24"/>
  <c r="H362" i="24"/>
  <c r="H361" i="24"/>
  <c r="H360" i="24"/>
  <c r="P358" i="24"/>
  <c r="O358" i="24"/>
  <c r="N358" i="24"/>
  <c r="M358" i="24"/>
  <c r="L358" i="24"/>
  <c r="K358" i="24"/>
  <c r="J358" i="24"/>
  <c r="I358" i="24"/>
  <c r="H357" i="24"/>
  <c r="H356" i="24"/>
  <c r="H355" i="24"/>
  <c r="H354" i="24"/>
  <c r="H353" i="24"/>
  <c r="H352" i="24"/>
  <c r="H351" i="24"/>
  <c r="H350" i="24"/>
  <c r="H349" i="24"/>
  <c r="H348" i="24"/>
  <c r="H347" i="24"/>
  <c r="H346" i="24"/>
  <c r="H345" i="24"/>
  <c r="H344" i="24"/>
  <c r="H343" i="24"/>
  <c r="H342" i="24"/>
  <c r="H341" i="24"/>
  <c r="H340" i="24"/>
  <c r="H339" i="24"/>
  <c r="H338" i="24"/>
  <c r="H337" i="24"/>
  <c r="H335" i="24"/>
  <c r="H333" i="24"/>
  <c r="H332" i="24"/>
  <c r="H331" i="24"/>
  <c r="H330" i="24"/>
  <c r="H329" i="24"/>
  <c r="H328" i="24"/>
  <c r="H327" i="24"/>
  <c r="H326" i="24"/>
  <c r="H325" i="24"/>
  <c r="H324" i="24"/>
  <c r="H323" i="24"/>
  <c r="H322" i="24"/>
  <c r="H321" i="24"/>
  <c r="H320" i="24"/>
  <c r="H319" i="24"/>
  <c r="H318" i="24"/>
  <c r="H317" i="24"/>
  <c r="H316" i="24"/>
  <c r="H315" i="24"/>
  <c r="H314" i="24"/>
  <c r="H313" i="24"/>
  <c r="H312" i="24"/>
  <c r="P311" i="24"/>
  <c r="O311" i="24"/>
  <c r="N311" i="24"/>
  <c r="M311" i="24"/>
  <c r="L311" i="24"/>
  <c r="K311" i="24"/>
  <c r="J311" i="24"/>
  <c r="I311" i="24"/>
  <c r="H310" i="24"/>
  <c r="H309" i="24"/>
  <c r="H308" i="24"/>
  <c r="H307" i="24"/>
  <c r="H306" i="24"/>
  <c r="H304" i="24"/>
  <c r="H303" i="24"/>
  <c r="H302" i="24"/>
  <c r="H301" i="24"/>
  <c r="H300" i="24"/>
  <c r="H299" i="24"/>
  <c r="H298" i="24"/>
  <c r="H297" i="24"/>
  <c r="H295" i="24"/>
  <c r="H294" i="24"/>
  <c r="H293" i="24"/>
  <c r="H292" i="24"/>
  <c r="H291" i="24"/>
  <c r="H290" i="24"/>
  <c r="H289" i="24"/>
  <c r="H288" i="24"/>
  <c r="H287" i="24"/>
  <c r="H286" i="24"/>
  <c r="H285" i="24"/>
  <c r="H284" i="24"/>
  <c r="H283" i="24"/>
  <c r="H282" i="24"/>
  <c r="H281" i="24"/>
  <c r="H280" i="24"/>
  <c r="H279" i="24"/>
  <c r="H278" i="24"/>
  <c r="H277" i="24"/>
  <c r="H276" i="24"/>
  <c r="H275" i="24"/>
  <c r="H274" i="24"/>
  <c r="H273" i="24"/>
  <c r="H272" i="24"/>
  <c r="P270" i="24"/>
  <c r="O270" i="24"/>
  <c r="N270" i="24"/>
  <c r="M270" i="24"/>
  <c r="L270" i="24"/>
  <c r="K270" i="24"/>
  <c r="J270" i="24"/>
  <c r="I270" i="24"/>
  <c r="H269" i="24"/>
  <c r="H268" i="24"/>
  <c r="H267" i="24"/>
  <c r="H266" i="24"/>
  <c r="H265" i="24"/>
  <c r="H264" i="24"/>
  <c r="H263" i="24"/>
  <c r="H262" i="24"/>
  <c r="H261" i="24"/>
  <c r="H260" i="24"/>
  <c r="P259" i="24"/>
  <c r="O259" i="24"/>
  <c r="N259" i="24"/>
  <c r="M259" i="24"/>
  <c r="L259" i="24"/>
  <c r="K259" i="24"/>
  <c r="J259" i="24"/>
  <c r="I259" i="24"/>
  <c r="H258" i="24"/>
  <c r="H257" i="24"/>
  <c r="H256" i="24"/>
  <c r="H255" i="24"/>
  <c r="H254" i="24"/>
  <c r="H253" i="24"/>
  <c r="H252" i="24"/>
  <c r="H251" i="24"/>
  <c r="H250" i="24"/>
  <c r="H249" i="24"/>
  <c r="H248" i="24"/>
  <c r="H247" i="24"/>
  <c r="H246" i="24"/>
  <c r="H245" i="24"/>
  <c r="P244" i="24"/>
  <c r="O244" i="24"/>
  <c r="N244" i="24"/>
  <c r="M244" i="24"/>
  <c r="K244" i="24"/>
  <c r="J244" i="24"/>
  <c r="I244" i="24"/>
  <c r="P241" i="24"/>
  <c r="O241" i="24"/>
  <c r="N241" i="24"/>
  <c r="M241" i="24"/>
  <c r="L241" i="24"/>
  <c r="K241" i="24"/>
  <c r="J241" i="24"/>
  <c r="I241" i="24"/>
  <c r="H241" i="24"/>
  <c r="H240" i="24"/>
  <c r="H239" i="24"/>
  <c r="H238" i="24"/>
  <c r="H237" i="24"/>
  <c r="H236" i="24"/>
  <c r="H235" i="24"/>
  <c r="H234" i="24"/>
  <c r="H233" i="24"/>
  <c r="H232" i="24"/>
  <c r="H231" i="24"/>
  <c r="H230" i="24"/>
  <c r="H229" i="24"/>
  <c r="H228" i="24"/>
  <c r="H227" i="24"/>
  <c r="H226" i="24"/>
  <c r="H225" i="24"/>
  <c r="H224" i="24"/>
  <c r="H223" i="24"/>
  <c r="H222" i="24"/>
  <c r="H221" i="24"/>
  <c r="H220" i="24"/>
  <c r="H219" i="24"/>
  <c r="H218" i="24"/>
  <c r="H217" i="24"/>
  <c r="H216" i="24"/>
  <c r="H215" i="24"/>
  <c r="H214" i="24"/>
  <c r="H213" i="24"/>
  <c r="H212" i="24"/>
  <c r="H211" i="24"/>
  <c r="H210" i="24"/>
  <c r="H209" i="24"/>
  <c r="H208" i="24"/>
  <c r="H207" i="24"/>
  <c r="H206" i="24"/>
  <c r="H205" i="24"/>
  <c r="H204" i="24"/>
  <c r="H203" i="24"/>
  <c r="H202" i="24"/>
  <c r="H201" i="24"/>
  <c r="H200" i="24"/>
  <c r="H199" i="24"/>
  <c r="H198" i="24"/>
  <c r="H197" i="24"/>
  <c r="H196" i="24"/>
  <c r="H195" i="24"/>
  <c r="H194" i="24"/>
  <c r="H193" i="24"/>
  <c r="P192" i="24"/>
  <c r="O192" i="24"/>
  <c r="N192" i="24"/>
  <c r="M192" i="24"/>
  <c r="L192" i="24"/>
  <c r="K192" i="24"/>
  <c r="J192" i="24"/>
  <c r="I192" i="24"/>
  <c r="H191" i="24"/>
  <c r="H190" i="24"/>
  <c r="H189" i="24"/>
  <c r="H188" i="24"/>
  <c r="H187" i="24"/>
  <c r="H186" i="24"/>
  <c r="H185" i="24"/>
  <c r="H184" i="24"/>
  <c r="H183" i="24"/>
  <c r="H182" i="24"/>
  <c r="H181" i="24"/>
  <c r="H180" i="24"/>
  <c r="H179" i="24"/>
  <c r="H178" i="24"/>
  <c r="H177" i="24"/>
  <c r="H176" i="24"/>
  <c r="H175" i="24"/>
  <c r="H174" i="24"/>
  <c r="H173" i="24"/>
  <c r="H172" i="24"/>
  <c r="H171" i="24"/>
  <c r="H170" i="24"/>
  <c r="H169" i="24"/>
  <c r="H168" i="24"/>
  <c r="H167" i="24"/>
  <c r="H166" i="24"/>
  <c r="H165" i="24"/>
  <c r="H164" i="24"/>
  <c r="P163" i="24"/>
  <c r="O163" i="24"/>
  <c r="N163" i="24"/>
  <c r="M163" i="24"/>
  <c r="L163" i="24"/>
  <c r="K163" i="24"/>
  <c r="J163" i="24"/>
  <c r="I163" i="24"/>
  <c r="H162" i="24"/>
  <c r="H161" i="24"/>
  <c r="H160" i="24"/>
  <c r="H159" i="24"/>
  <c r="H158" i="24"/>
  <c r="H157" i="24"/>
  <c r="H156" i="24"/>
  <c r="H155" i="24"/>
  <c r="H154" i="24"/>
  <c r="H153" i="24"/>
  <c r="H152" i="24"/>
  <c r="H151" i="24"/>
  <c r="H150" i="24"/>
  <c r="H149" i="24"/>
  <c r="P148" i="24"/>
  <c r="O148" i="24"/>
  <c r="N148" i="24"/>
  <c r="M148" i="24"/>
  <c r="L148" i="24"/>
  <c r="K148" i="24"/>
  <c r="J148" i="24"/>
  <c r="I148" i="24"/>
  <c r="H147" i="24"/>
  <c r="H146" i="24"/>
  <c r="H145" i="24"/>
  <c r="H144" i="24"/>
  <c r="H143" i="24"/>
  <c r="H142" i="24"/>
  <c r="H141" i="24"/>
  <c r="H140" i="24"/>
  <c r="H139" i="24"/>
  <c r="H138" i="24"/>
  <c r="H137" i="24"/>
  <c r="H136" i="24"/>
  <c r="H135" i="24"/>
  <c r="H134" i="24"/>
  <c r="H133" i="24"/>
  <c r="H132" i="24"/>
  <c r="H131" i="24"/>
  <c r="H130" i="24"/>
  <c r="P129" i="24"/>
  <c r="O129" i="24"/>
  <c r="N129" i="24"/>
  <c r="M129" i="24"/>
  <c r="L129" i="24"/>
  <c r="K129" i="24"/>
  <c r="J129" i="24"/>
  <c r="I129" i="24"/>
  <c r="H128" i="24"/>
  <c r="H127" i="24"/>
  <c r="H126" i="24"/>
  <c r="H125" i="24"/>
  <c r="H124" i="24"/>
  <c r="H123" i="24"/>
  <c r="H122" i="24"/>
  <c r="H121" i="24"/>
  <c r="H120" i="24"/>
  <c r="H119" i="24"/>
  <c r="H118" i="24"/>
  <c r="H117" i="24"/>
  <c r="H116" i="24"/>
  <c r="H115" i="24"/>
  <c r="H114" i="24"/>
  <c r="H113" i="24"/>
  <c r="H112" i="24"/>
  <c r="H111" i="24"/>
  <c r="H110" i="24"/>
  <c r="H109" i="24"/>
  <c r="H108" i="24"/>
  <c r="H107" i="24"/>
  <c r="H106" i="24"/>
  <c r="H105" i="24"/>
  <c r="P104" i="24"/>
  <c r="O104" i="24"/>
  <c r="N104" i="24"/>
  <c r="M104" i="24"/>
  <c r="L104" i="24"/>
  <c r="K104" i="24"/>
  <c r="J104" i="24"/>
  <c r="I104" i="24"/>
  <c r="H103" i="24"/>
  <c r="H102" i="24"/>
  <c r="H101" i="24"/>
  <c r="H100" i="24"/>
  <c r="H99" i="24"/>
  <c r="H98" i="24"/>
  <c r="H97" i="24"/>
  <c r="H96" i="24"/>
  <c r="H95" i="24"/>
  <c r="H94" i="24"/>
  <c r="H93" i="24"/>
  <c r="H92" i="24"/>
  <c r="H91" i="24"/>
  <c r="H90" i="24"/>
  <c r="H89" i="24"/>
  <c r="H88" i="24"/>
  <c r="H87" i="24"/>
  <c r="H86" i="24"/>
  <c r="H85" i="24"/>
  <c r="H84" i="24"/>
  <c r="H83" i="24"/>
  <c r="H82" i="24"/>
  <c r="H81" i="24"/>
  <c r="H80" i="24"/>
  <c r="H79" i="24"/>
  <c r="H78" i="24"/>
  <c r="H77" i="24"/>
  <c r="H76" i="24"/>
  <c r="H75" i="24"/>
  <c r="H74" i="24"/>
  <c r="H73" i="24"/>
  <c r="H72" i="24"/>
  <c r="H71" i="24"/>
  <c r="H70" i="24"/>
  <c r="H69" i="24"/>
  <c r="P68" i="24"/>
  <c r="O68" i="24"/>
  <c r="N68" i="24"/>
  <c r="M68" i="24"/>
  <c r="L68" i="24"/>
  <c r="K68" i="24"/>
  <c r="J68" i="24"/>
  <c r="I68" i="24"/>
  <c r="H67" i="24"/>
  <c r="H66" i="24"/>
  <c r="H65" i="24"/>
  <c r="H64" i="24"/>
  <c r="H63" i="24"/>
  <c r="H62" i="24"/>
  <c r="H61" i="24"/>
  <c r="H60" i="24"/>
  <c r="H59" i="24"/>
  <c r="H58" i="24"/>
  <c r="H57" i="24"/>
  <c r="H56" i="24"/>
  <c r="H55" i="24"/>
  <c r="H54" i="24"/>
  <c r="H53" i="24"/>
  <c r="H52" i="24"/>
  <c r="H51" i="24"/>
  <c r="H50" i="24"/>
  <c r="H49" i="24"/>
  <c r="H48" i="24"/>
  <c r="H47" i="24"/>
  <c r="H46" i="24"/>
  <c r="H45" i="24"/>
  <c r="H44" i="24"/>
  <c r="H43" i="24"/>
  <c r="H42" i="24"/>
  <c r="P40" i="24"/>
  <c r="O40" i="24"/>
  <c r="N40" i="24"/>
  <c r="M40" i="24"/>
  <c r="L40" i="24"/>
  <c r="K40" i="24"/>
  <c r="J40" i="24"/>
  <c r="I40" i="24"/>
  <c r="H39" i="24"/>
  <c r="H38" i="24"/>
  <c r="H37" i="24"/>
  <c r="H36" i="24"/>
  <c r="H35" i="24"/>
  <c r="H34" i="24"/>
  <c r="H33" i="24"/>
  <c r="H32" i="24"/>
  <c r="H31" i="24"/>
  <c r="H30" i="24"/>
  <c r="H29" i="24"/>
  <c r="H28" i="24"/>
  <c r="H27" i="24"/>
  <c r="H26" i="24"/>
  <c r="P25" i="24"/>
  <c r="O25" i="24"/>
  <c r="N25" i="24"/>
  <c r="M25" i="24"/>
  <c r="L25" i="24"/>
  <c r="K25" i="24"/>
  <c r="J25" i="24"/>
  <c r="I25" i="24"/>
  <c r="H386" i="25" l="1"/>
  <c r="H18" i="25" s="1"/>
  <c r="H192" i="24"/>
  <c r="H244" i="24"/>
  <c r="H163" i="24"/>
  <c r="H129" i="24"/>
  <c r="H25" i="24"/>
  <c r="H259" i="24"/>
  <c r="H384" i="24"/>
  <c r="H358" i="24"/>
  <c r="H311" i="24"/>
  <c r="J334" i="24"/>
  <c r="J385" i="24" s="1"/>
  <c r="J18" i="24" s="1"/>
  <c r="L334" i="24"/>
  <c r="L385" i="24" s="1"/>
  <c r="L18" i="24" s="1"/>
  <c r="N334" i="24"/>
  <c r="N385" i="24" s="1"/>
  <c r="P334" i="24"/>
  <c r="P385" i="24" s="1"/>
  <c r="P18" i="24" s="1"/>
  <c r="H270" i="24"/>
  <c r="H148" i="24"/>
  <c r="I334" i="24"/>
  <c r="I385" i="24" s="1"/>
  <c r="I18" i="24" s="1"/>
  <c r="K334" i="24"/>
  <c r="K385" i="24" s="1"/>
  <c r="M334" i="24"/>
  <c r="M385" i="24" s="1"/>
  <c r="M18" i="24" s="1"/>
  <c r="O334" i="24"/>
  <c r="O385" i="24" s="1"/>
  <c r="O18" i="24" s="1"/>
  <c r="H104" i="24"/>
  <c r="H68" i="24"/>
  <c r="J259" i="22"/>
  <c r="H334" i="24" l="1"/>
  <c r="H385" i="24"/>
  <c r="H18" i="24" s="1"/>
  <c r="P163" i="22"/>
  <c r="I163" i="22"/>
  <c r="J163" i="22"/>
  <c r="K163" i="22"/>
  <c r="L163" i="22"/>
  <c r="M163" i="22"/>
  <c r="N163" i="22"/>
  <c r="O163" i="22"/>
  <c r="I148" i="22"/>
  <c r="J148" i="22"/>
  <c r="K148" i="22"/>
  <c r="L148" i="22"/>
  <c r="M148" i="22"/>
  <c r="N148" i="22"/>
  <c r="O148" i="22"/>
  <c r="P148" i="22"/>
  <c r="L192" i="22" l="1"/>
  <c r="J405" i="22" l="1"/>
  <c r="I405" i="22"/>
  <c r="H405" i="22"/>
  <c r="O397" i="22"/>
  <c r="N397" i="22"/>
  <c r="M397" i="22"/>
  <c r="L397" i="22"/>
  <c r="K397" i="22"/>
  <c r="J397" i="22"/>
  <c r="I397" i="22"/>
  <c r="H397" i="22"/>
  <c r="P384" i="22"/>
  <c r="O384" i="22"/>
  <c r="N384" i="22"/>
  <c r="M384" i="22"/>
  <c r="L384" i="22"/>
  <c r="K384" i="22"/>
  <c r="J384" i="22"/>
  <c r="I384" i="22"/>
  <c r="H383" i="22"/>
  <c r="H382" i="22"/>
  <c r="H381" i="22"/>
  <c r="H380" i="22"/>
  <c r="H379" i="22"/>
  <c r="H378" i="22"/>
  <c r="H377" i="22"/>
  <c r="H376" i="22"/>
  <c r="H375" i="22"/>
  <c r="H374" i="22"/>
  <c r="H373" i="22"/>
  <c r="H372" i="22"/>
  <c r="H371" i="22"/>
  <c r="H370" i="22"/>
  <c r="H369" i="22"/>
  <c r="H368" i="22"/>
  <c r="H367" i="22"/>
  <c r="H366" i="22"/>
  <c r="H365" i="22"/>
  <c r="H364" i="22"/>
  <c r="H363" i="22"/>
  <c r="H362" i="22"/>
  <c r="H361" i="22"/>
  <c r="H360" i="22"/>
  <c r="P358" i="22"/>
  <c r="O358" i="22"/>
  <c r="N358" i="22"/>
  <c r="M358" i="22"/>
  <c r="L358" i="22"/>
  <c r="K358" i="22"/>
  <c r="J358" i="22"/>
  <c r="I358" i="22"/>
  <c r="H357" i="22"/>
  <c r="H356" i="22"/>
  <c r="H355" i="22"/>
  <c r="H354" i="22"/>
  <c r="H353" i="22"/>
  <c r="H352" i="22"/>
  <c r="H351" i="22"/>
  <c r="H350" i="22"/>
  <c r="H349" i="22"/>
  <c r="H348" i="22"/>
  <c r="H347" i="22"/>
  <c r="H346" i="22"/>
  <c r="H345" i="22"/>
  <c r="H344" i="22"/>
  <c r="H343" i="22"/>
  <c r="H342" i="22"/>
  <c r="H341" i="22"/>
  <c r="H340" i="22"/>
  <c r="H339" i="22"/>
  <c r="H338" i="22"/>
  <c r="H337" i="22"/>
  <c r="H335" i="22"/>
  <c r="H333" i="22"/>
  <c r="H332" i="22"/>
  <c r="H331" i="22"/>
  <c r="H330" i="22"/>
  <c r="H329" i="22"/>
  <c r="H328" i="22"/>
  <c r="H327" i="22"/>
  <c r="H326" i="22"/>
  <c r="H325" i="22"/>
  <c r="H324" i="22"/>
  <c r="H323" i="22"/>
  <c r="H322" i="22"/>
  <c r="H321" i="22"/>
  <c r="H320" i="22"/>
  <c r="H319" i="22"/>
  <c r="H318" i="22"/>
  <c r="H317" i="22"/>
  <c r="H316" i="22"/>
  <c r="H315" i="22"/>
  <c r="H314" i="22"/>
  <c r="H313" i="22"/>
  <c r="H312" i="22"/>
  <c r="P311" i="22"/>
  <c r="O311" i="22"/>
  <c r="N311" i="22"/>
  <c r="M311" i="22"/>
  <c r="L311" i="22"/>
  <c r="K311" i="22"/>
  <c r="J311" i="22"/>
  <c r="I311" i="22"/>
  <c r="H310" i="22"/>
  <c r="H309" i="22"/>
  <c r="H308" i="22"/>
  <c r="H307" i="22"/>
  <c r="H306" i="22"/>
  <c r="H304" i="22"/>
  <c r="H303" i="22"/>
  <c r="H302" i="22"/>
  <c r="H301" i="22"/>
  <c r="H300" i="22"/>
  <c r="H299" i="22"/>
  <c r="H298" i="22"/>
  <c r="H297" i="22"/>
  <c r="H295" i="22"/>
  <c r="H294" i="22"/>
  <c r="H293" i="22"/>
  <c r="H292" i="22"/>
  <c r="H291" i="22"/>
  <c r="H290" i="22"/>
  <c r="H289" i="22"/>
  <c r="H288" i="22"/>
  <c r="H287" i="22"/>
  <c r="H286" i="22"/>
  <c r="H285" i="22"/>
  <c r="H284" i="22"/>
  <c r="H283" i="22"/>
  <c r="H282" i="22"/>
  <c r="H281" i="22"/>
  <c r="H280" i="22"/>
  <c r="H279" i="22"/>
  <c r="H278" i="22"/>
  <c r="H277" i="22"/>
  <c r="H276" i="22"/>
  <c r="H275" i="22"/>
  <c r="H274" i="22"/>
  <c r="H273" i="22"/>
  <c r="H272" i="22"/>
  <c r="P270" i="22"/>
  <c r="O270" i="22"/>
  <c r="N270" i="22"/>
  <c r="M270" i="22"/>
  <c r="L270" i="22"/>
  <c r="K270" i="22"/>
  <c r="J270" i="22"/>
  <c r="I270" i="22"/>
  <c r="H269" i="22"/>
  <c r="H268" i="22"/>
  <c r="H267" i="22"/>
  <c r="H266" i="22"/>
  <c r="H265" i="22"/>
  <c r="H264" i="22"/>
  <c r="H263" i="22"/>
  <c r="H262" i="22"/>
  <c r="H261" i="22"/>
  <c r="H260" i="22"/>
  <c r="P259" i="22"/>
  <c r="O259" i="22"/>
  <c r="N259" i="22"/>
  <c r="M259" i="22"/>
  <c r="L259" i="22"/>
  <c r="K259" i="22"/>
  <c r="I259" i="22"/>
  <c r="H258" i="22"/>
  <c r="H257" i="22"/>
  <c r="H256" i="22"/>
  <c r="H255" i="22"/>
  <c r="H254" i="22"/>
  <c r="H253" i="22"/>
  <c r="H252" i="22"/>
  <c r="H251" i="22"/>
  <c r="H250" i="22"/>
  <c r="H249" i="22"/>
  <c r="H248" i="22"/>
  <c r="H247" i="22"/>
  <c r="H246" i="22"/>
  <c r="H245" i="22"/>
  <c r="P244" i="22"/>
  <c r="O244" i="22"/>
  <c r="N244" i="22"/>
  <c r="M244" i="22"/>
  <c r="L244" i="22"/>
  <c r="K244" i="22"/>
  <c r="J244" i="22"/>
  <c r="I244" i="22"/>
  <c r="P241" i="22"/>
  <c r="O241" i="22"/>
  <c r="N241" i="22"/>
  <c r="M241" i="22"/>
  <c r="L241" i="22"/>
  <c r="K241" i="22"/>
  <c r="J241" i="22"/>
  <c r="I241" i="22"/>
  <c r="H241" i="22"/>
  <c r="H240" i="22"/>
  <c r="H239" i="22"/>
  <c r="H238" i="22"/>
  <c r="H237" i="22"/>
  <c r="H236" i="22"/>
  <c r="H235" i="22"/>
  <c r="H234" i="22"/>
  <c r="H233" i="22"/>
  <c r="H232" i="22"/>
  <c r="H231" i="22"/>
  <c r="H230" i="22"/>
  <c r="H229" i="22"/>
  <c r="H228" i="22"/>
  <c r="H227" i="22"/>
  <c r="H226" i="22"/>
  <c r="H225" i="22"/>
  <c r="H224" i="22"/>
  <c r="H223" i="22"/>
  <c r="H222" i="22"/>
  <c r="H221" i="22"/>
  <c r="H220" i="22"/>
  <c r="H219" i="22"/>
  <c r="H218" i="22"/>
  <c r="H217" i="22"/>
  <c r="H216" i="22"/>
  <c r="H215" i="22"/>
  <c r="H214" i="22"/>
  <c r="H213" i="22"/>
  <c r="H212" i="22"/>
  <c r="H211" i="22"/>
  <c r="H210" i="22"/>
  <c r="H209" i="22"/>
  <c r="H208" i="22"/>
  <c r="H207" i="22"/>
  <c r="H206" i="22"/>
  <c r="H205" i="22"/>
  <c r="H204" i="22"/>
  <c r="H203" i="22"/>
  <c r="H202" i="22"/>
  <c r="H201" i="22"/>
  <c r="H200" i="22"/>
  <c r="H199" i="22"/>
  <c r="H198" i="22"/>
  <c r="H197" i="22"/>
  <c r="H196" i="22"/>
  <c r="H195" i="22"/>
  <c r="H194" i="22"/>
  <c r="H193" i="22"/>
  <c r="P192" i="22"/>
  <c r="O192" i="22"/>
  <c r="N192" i="22"/>
  <c r="M192" i="22"/>
  <c r="K192" i="22"/>
  <c r="J192" i="22"/>
  <c r="I192" i="22"/>
  <c r="H191" i="22"/>
  <c r="H190" i="22"/>
  <c r="H189" i="22"/>
  <c r="H188" i="22"/>
  <c r="H187" i="22"/>
  <c r="H186" i="22"/>
  <c r="H185" i="22"/>
  <c r="H184" i="22"/>
  <c r="H183" i="22"/>
  <c r="H182" i="22"/>
  <c r="H181" i="22"/>
  <c r="H180" i="22"/>
  <c r="H179" i="22"/>
  <c r="H178" i="22"/>
  <c r="H177" i="22"/>
  <c r="H176" i="22"/>
  <c r="H175" i="22"/>
  <c r="H174" i="22"/>
  <c r="H173" i="22"/>
  <c r="H172" i="22"/>
  <c r="H171" i="22"/>
  <c r="H170" i="22"/>
  <c r="H169" i="22"/>
  <c r="H168" i="22"/>
  <c r="H167" i="22"/>
  <c r="H166" i="22"/>
  <c r="H165" i="22"/>
  <c r="H164" i="22"/>
  <c r="H162" i="22"/>
  <c r="H161" i="22"/>
  <c r="H160" i="22"/>
  <c r="H159" i="22"/>
  <c r="H158" i="22"/>
  <c r="H157" i="22"/>
  <c r="H156" i="22"/>
  <c r="H155" i="22"/>
  <c r="H154" i="22"/>
  <c r="H153" i="22"/>
  <c r="H152" i="22"/>
  <c r="H151" i="22"/>
  <c r="H150" i="22"/>
  <c r="H149" i="22"/>
  <c r="H147" i="22"/>
  <c r="H146" i="22"/>
  <c r="H145" i="22"/>
  <c r="H144" i="22"/>
  <c r="H143" i="22"/>
  <c r="H142" i="22"/>
  <c r="H141" i="22"/>
  <c r="H140" i="22"/>
  <c r="H139" i="22"/>
  <c r="H138" i="22"/>
  <c r="H137" i="22"/>
  <c r="H136" i="22"/>
  <c r="H135" i="22"/>
  <c r="H134" i="22"/>
  <c r="H133" i="22"/>
  <c r="H132" i="22"/>
  <c r="H131" i="22"/>
  <c r="H130" i="22"/>
  <c r="P129" i="22"/>
  <c r="O129" i="22"/>
  <c r="N129" i="22"/>
  <c r="M129" i="22"/>
  <c r="L129" i="22"/>
  <c r="K129" i="22"/>
  <c r="J129" i="22"/>
  <c r="I129" i="22"/>
  <c r="H128" i="22"/>
  <c r="H127" i="22"/>
  <c r="H126" i="22"/>
  <c r="H125" i="22"/>
  <c r="H124" i="22"/>
  <c r="H123" i="22"/>
  <c r="H122" i="22"/>
  <c r="H121" i="22"/>
  <c r="H120" i="22"/>
  <c r="H119" i="22"/>
  <c r="H118" i="22"/>
  <c r="H117" i="22"/>
  <c r="H116" i="22"/>
  <c r="H115" i="22"/>
  <c r="H114" i="22"/>
  <c r="H113" i="22"/>
  <c r="H112" i="22"/>
  <c r="H111" i="22"/>
  <c r="H110" i="22"/>
  <c r="H109" i="22"/>
  <c r="H108" i="22"/>
  <c r="H107" i="22"/>
  <c r="H106" i="22"/>
  <c r="P104" i="22"/>
  <c r="O104" i="22"/>
  <c r="N104" i="22"/>
  <c r="M104" i="22"/>
  <c r="L104" i="22"/>
  <c r="K104" i="22"/>
  <c r="J104" i="22"/>
  <c r="H103" i="22"/>
  <c r="H102" i="22"/>
  <c r="H101" i="22"/>
  <c r="H100" i="22"/>
  <c r="H99" i="22"/>
  <c r="H98" i="22"/>
  <c r="H97" i="22"/>
  <c r="H96" i="22"/>
  <c r="H95" i="22"/>
  <c r="H94" i="22"/>
  <c r="H93" i="22"/>
  <c r="H92" i="22"/>
  <c r="H91" i="22"/>
  <c r="H90" i="22"/>
  <c r="H89" i="22"/>
  <c r="H88" i="22"/>
  <c r="H87" i="22"/>
  <c r="H86" i="22"/>
  <c r="H85" i="22"/>
  <c r="H84" i="22"/>
  <c r="H83" i="22"/>
  <c r="H82" i="22"/>
  <c r="H81" i="22"/>
  <c r="H80" i="22"/>
  <c r="H79" i="22"/>
  <c r="H78" i="22"/>
  <c r="H77" i="22"/>
  <c r="H76" i="22"/>
  <c r="H75" i="22"/>
  <c r="H74" i="22"/>
  <c r="H73" i="22"/>
  <c r="H72" i="22"/>
  <c r="H71" i="22"/>
  <c r="H70" i="22"/>
  <c r="H69" i="22"/>
  <c r="P68" i="22"/>
  <c r="O68" i="22"/>
  <c r="N68" i="22"/>
  <c r="M68" i="22"/>
  <c r="L68" i="22"/>
  <c r="K68" i="22"/>
  <c r="J68" i="22"/>
  <c r="I68" i="22"/>
  <c r="H67" i="22"/>
  <c r="H66" i="22"/>
  <c r="H65" i="22"/>
  <c r="H64" i="22"/>
  <c r="H63" i="22"/>
  <c r="H62" i="22"/>
  <c r="H61" i="22"/>
  <c r="H60" i="22"/>
  <c r="H59" i="22"/>
  <c r="H58" i="22"/>
  <c r="H57" i="22"/>
  <c r="H56" i="22"/>
  <c r="H55" i="22"/>
  <c r="H54" i="22"/>
  <c r="H53" i="22"/>
  <c r="H52" i="22"/>
  <c r="H51" i="22"/>
  <c r="H50" i="22"/>
  <c r="H49" i="22"/>
  <c r="H48" i="22"/>
  <c r="H47" i="22"/>
  <c r="H46" i="22"/>
  <c r="H45" i="22"/>
  <c r="H44" i="22"/>
  <c r="H43" i="22"/>
  <c r="H42" i="22"/>
  <c r="P40" i="22"/>
  <c r="O40" i="22"/>
  <c r="N40" i="22"/>
  <c r="M40" i="22"/>
  <c r="L40" i="22"/>
  <c r="K40" i="22"/>
  <c r="J40" i="22"/>
  <c r="I40" i="22"/>
  <c r="H39" i="22"/>
  <c r="H38" i="22"/>
  <c r="H37" i="22"/>
  <c r="H36" i="22"/>
  <c r="H35" i="22"/>
  <c r="H34" i="22"/>
  <c r="H33" i="22"/>
  <c r="H32" i="22"/>
  <c r="H31" i="22"/>
  <c r="H30" i="22"/>
  <c r="H29" i="22"/>
  <c r="H28" i="22"/>
  <c r="H27" i="22"/>
  <c r="H26" i="22"/>
  <c r="P25" i="22"/>
  <c r="O25" i="22"/>
  <c r="N25" i="22"/>
  <c r="M25" i="22"/>
  <c r="L25" i="22"/>
  <c r="K25" i="22"/>
  <c r="J25" i="22"/>
  <c r="I25" i="22"/>
  <c r="H259" i="22" l="1"/>
  <c r="H129" i="22"/>
  <c r="H311" i="22"/>
  <c r="H192" i="22"/>
  <c r="H163" i="22"/>
  <c r="H68" i="22"/>
  <c r="H25" i="22"/>
  <c r="H384" i="22"/>
  <c r="H358" i="22"/>
  <c r="H270" i="22"/>
  <c r="H244" i="22"/>
  <c r="H148" i="22"/>
  <c r="K334" i="22"/>
  <c r="K385" i="22" s="1"/>
  <c r="K18" i="22" s="1"/>
  <c r="M334" i="22"/>
  <c r="M385" i="22" s="1"/>
  <c r="M18" i="22" s="1"/>
  <c r="O334" i="22"/>
  <c r="O385" i="22" s="1"/>
  <c r="O18" i="22" s="1"/>
  <c r="J334" i="22"/>
  <c r="J385" i="22" s="1"/>
  <c r="J18" i="22" s="1"/>
  <c r="L334" i="22"/>
  <c r="L385" i="22" s="1"/>
  <c r="L18" i="22" s="1"/>
  <c r="N334" i="22"/>
  <c r="N385" i="22" s="1"/>
  <c r="N18" i="22" s="1"/>
  <c r="P334" i="22"/>
  <c r="P385" i="22" s="1"/>
  <c r="P18" i="22" s="1"/>
  <c r="H119" i="20" l="1"/>
  <c r="H120" i="20"/>
  <c r="H121" i="20"/>
  <c r="H122" i="20"/>
  <c r="H123" i="20"/>
  <c r="J405" i="20" l="1"/>
  <c r="I405" i="20"/>
  <c r="H405" i="20"/>
  <c r="O397" i="20"/>
  <c r="N397" i="20"/>
  <c r="M397" i="20"/>
  <c r="L397" i="20"/>
  <c r="K397" i="20"/>
  <c r="J397" i="20"/>
  <c r="I397" i="20"/>
  <c r="H397" i="20"/>
  <c r="P384" i="20"/>
  <c r="O384" i="20"/>
  <c r="N384" i="20"/>
  <c r="M384" i="20"/>
  <c r="L384" i="20"/>
  <c r="K384" i="20"/>
  <c r="J384" i="20"/>
  <c r="I384" i="20"/>
  <c r="H383" i="20"/>
  <c r="H382" i="20"/>
  <c r="H381" i="20"/>
  <c r="H380" i="20"/>
  <c r="H379" i="20"/>
  <c r="H378" i="20"/>
  <c r="H377" i="20"/>
  <c r="H376" i="20"/>
  <c r="H375" i="20"/>
  <c r="H374" i="20"/>
  <c r="H373" i="20"/>
  <c r="H372" i="20"/>
  <c r="H371" i="20"/>
  <c r="H370" i="20"/>
  <c r="H369" i="20"/>
  <c r="H368" i="20"/>
  <c r="H367" i="20"/>
  <c r="H366" i="20"/>
  <c r="H365" i="20"/>
  <c r="H364" i="20"/>
  <c r="H363" i="20"/>
  <c r="H362" i="20"/>
  <c r="H361" i="20"/>
  <c r="H360" i="20"/>
  <c r="P358" i="20"/>
  <c r="O358" i="20"/>
  <c r="N358" i="20"/>
  <c r="M358" i="20"/>
  <c r="L358" i="20"/>
  <c r="K358" i="20"/>
  <c r="J358" i="20"/>
  <c r="I358" i="20"/>
  <c r="H357" i="20"/>
  <c r="H356" i="20"/>
  <c r="H355" i="20"/>
  <c r="H354" i="20"/>
  <c r="H353" i="20"/>
  <c r="H352" i="20"/>
  <c r="H351" i="20"/>
  <c r="H350" i="20"/>
  <c r="H349" i="20"/>
  <c r="H348" i="20"/>
  <c r="H347" i="20"/>
  <c r="H346" i="20"/>
  <c r="H345" i="20"/>
  <c r="H344" i="20"/>
  <c r="H343" i="20"/>
  <c r="H342" i="20"/>
  <c r="H341" i="20"/>
  <c r="H340" i="20"/>
  <c r="H339" i="20"/>
  <c r="H338" i="20"/>
  <c r="H337" i="20"/>
  <c r="H335" i="20"/>
  <c r="H333" i="20"/>
  <c r="H332" i="20"/>
  <c r="H331" i="20"/>
  <c r="H330" i="20"/>
  <c r="H329" i="20"/>
  <c r="H328" i="20"/>
  <c r="H327" i="20"/>
  <c r="H326" i="20"/>
  <c r="H325" i="20"/>
  <c r="H324" i="20"/>
  <c r="H323" i="20"/>
  <c r="H322" i="20"/>
  <c r="H321" i="20"/>
  <c r="H320" i="20"/>
  <c r="H319" i="20"/>
  <c r="H318" i="20"/>
  <c r="H317" i="20"/>
  <c r="H316" i="20"/>
  <c r="H315" i="20"/>
  <c r="H314" i="20"/>
  <c r="H313" i="20"/>
  <c r="H312" i="20"/>
  <c r="P311" i="20"/>
  <c r="O311" i="20"/>
  <c r="N311" i="20"/>
  <c r="M311" i="20"/>
  <c r="L311" i="20"/>
  <c r="K311" i="20"/>
  <c r="J311" i="20"/>
  <c r="I311" i="20"/>
  <c r="H310" i="20"/>
  <c r="H309" i="20"/>
  <c r="H308" i="20"/>
  <c r="H307" i="20"/>
  <c r="H306" i="20"/>
  <c r="H304" i="20"/>
  <c r="H303" i="20"/>
  <c r="H302" i="20"/>
  <c r="H301" i="20"/>
  <c r="H300" i="20"/>
  <c r="H299" i="20"/>
  <c r="H298" i="20"/>
  <c r="H297" i="20"/>
  <c r="H295" i="20"/>
  <c r="H294" i="20"/>
  <c r="H293" i="20"/>
  <c r="H292" i="20"/>
  <c r="H291" i="20"/>
  <c r="H290" i="20"/>
  <c r="H289" i="20"/>
  <c r="H288" i="20"/>
  <c r="H287" i="20"/>
  <c r="H286" i="20"/>
  <c r="H285" i="20"/>
  <c r="H284" i="20"/>
  <c r="H283" i="20"/>
  <c r="H282" i="20"/>
  <c r="H281" i="20"/>
  <c r="H280" i="20"/>
  <c r="H279" i="20"/>
  <c r="H278" i="20"/>
  <c r="H277" i="20"/>
  <c r="H276" i="20"/>
  <c r="H275" i="20"/>
  <c r="H274" i="20"/>
  <c r="H273" i="20"/>
  <c r="H272" i="20"/>
  <c r="P270" i="20"/>
  <c r="O270" i="20"/>
  <c r="N270" i="20"/>
  <c r="M270" i="20"/>
  <c r="L270" i="20"/>
  <c r="K270" i="20"/>
  <c r="J270" i="20"/>
  <c r="I270" i="20"/>
  <c r="H269" i="20"/>
  <c r="H268" i="20"/>
  <c r="H267" i="20"/>
  <c r="H266" i="20"/>
  <c r="H265" i="20"/>
  <c r="H264" i="20"/>
  <c r="H263" i="20"/>
  <c r="H262" i="20"/>
  <c r="H261" i="20"/>
  <c r="H260" i="20"/>
  <c r="P259" i="20"/>
  <c r="O259" i="20"/>
  <c r="N259" i="20"/>
  <c r="M259" i="20"/>
  <c r="L259" i="20"/>
  <c r="K259" i="20"/>
  <c r="J259" i="20"/>
  <c r="I259" i="20"/>
  <c r="H258" i="20"/>
  <c r="H257" i="20"/>
  <c r="H256" i="20"/>
  <c r="H255" i="20"/>
  <c r="H254" i="20"/>
  <c r="H253" i="20"/>
  <c r="H252" i="20"/>
  <c r="H251" i="20"/>
  <c r="H250" i="20"/>
  <c r="H249" i="20"/>
  <c r="H248" i="20"/>
  <c r="H247" i="20"/>
  <c r="H246" i="20"/>
  <c r="H245" i="20"/>
  <c r="P244" i="20"/>
  <c r="O244" i="20"/>
  <c r="N244" i="20"/>
  <c r="M244" i="20"/>
  <c r="L244" i="20"/>
  <c r="K244" i="20"/>
  <c r="J244" i="20"/>
  <c r="I244" i="20"/>
  <c r="H243" i="20"/>
  <c r="H242" i="20"/>
  <c r="P241" i="20"/>
  <c r="O241" i="20"/>
  <c r="N241" i="20"/>
  <c r="M241" i="20"/>
  <c r="L241" i="20"/>
  <c r="K241" i="20"/>
  <c r="J241" i="20"/>
  <c r="I241" i="20"/>
  <c r="H240" i="20"/>
  <c r="H239" i="20"/>
  <c r="H238" i="20"/>
  <c r="H237" i="20"/>
  <c r="H236" i="20"/>
  <c r="H235" i="20"/>
  <c r="H234" i="20"/>
  <c r="H233" i="20"/>
  <c r="H232" i="20"/>
  <c r="H231" i="20"/>
  <c r="H230" i="20"/>
  <c r="H229" i="20"/>
  <c r="H228" i="20"/>
  <c r="H227" i="20"/>
  <c r="H226" i="20"/>
  <c r="H225" i="20"/>
  <c r="H224" i="20"/>
  <c r="H223" i="20"/>
  <c r="H222" i="20"/>
  <c r="H221" i="20"/>
  <c r="H220" i="20"/>
  <c r="H219" i="20"/>
  <c r="H218" i="20"/>
  <c r="H217" i="20"/>
  <c r="H216" i="20"/>
  <c r="H215" i="20"/>
  <c r="H214" i="20"/>
  <c r="H213" i="20"/>
  <c r="H212" i="20"/>
  <c r="H211" i="20"/>
  <c r="H210" i="20"/>
  <c r="H209" i="20"/>
  <c r="H208" i="20"/>
  <c r="H207" i="20"/>
  <c r="H206" i="20"/>
  <c r="H205" i="20"/>
  <c r="H204" i="20"/>
  <c r="H203" i="20"/>
  <c r="H202" i="20"/>
  <c r="H201" i="20"/>
  <c r="H200" i="20"/>
  <c r="H199" i="20"/>
  <c r="H198" i="20"/>
  <c r="H197" i="20"/>
  <c r="H196" i="20"/>
  <c r="H195" i="20"/>
  <c r="H194" i="20"/>
  <c r="H193" i="20"/>
  <c r="P192" i="20"/>
  <c r="O192" i="20"/>
  <c r="N192" i="20"/>
  <c r="M192" i="20"/>
  <c r="L192" i="20"/>
  <c r="K192" i="20"/>
  <c r="J192" i="20"/>
  <c r="I192" i="20"/>
  <c r="H191" i="20"/>
  <c r="H190" i="20"/>
  <c r="H189" i="20"/>
  <c r="H188" i="20"/>
  <c r="H187" i="20"/>
  <c r="H186" i="20"/>
  <c r="H185" i="20"/>
  <c r="H184" i="20"/>
  <c r="H183" i="20"/>
  <c r="H182" i="20"/>
  <c r="H181" i="20"/>
  <c r="H180" i="20"/>
  <c r="H179" i="20"/>
  <c r="H178" i="20"/>
  <c r="H177" i="20"/>
  <c r="H176" i="20"/>
  <c r="H175" i="20"/>
  <c r="H174" i="20"/>
  <c r="H173" i="20"/>
  <c r="H172" i="20"/>
  <c r="H171" i="20"/>
  <c r="H170" i="20"/>
  <c r="H169" i="20"/>
  <c r="H168" i="20"/>
  <c r="H167" i="20"/>
  <c r="H166" i="20"/>
  <c r="H165" i="20"/>
  <c r="H164" i="20"/>
  <c r="H162" i="20"/>
  <c r="H161" i="20"/>
  <c r="H160" i="20"/>
  <c r="H159" i="20"/>
  <c r="H158" i="20"/>
  <c r="H157" i="20"/>
  <c r="H156" i="20"/>
  <c r="H155" i="20"/>
  <c r="H154" i="20"/>
  <c r="H153" i="20"/>
  <c r="H152" i="20"/>
  <c r="H151" i="20"/>
  <c r="H150" i="20"/>
  <c r="H149" i="20"/>
  <c r="H147" i="20"/>
  <c r="H146" i="20"/>
  <c r="H145" i="20"/>
  <c r="H144" i="20"/>
  <c r="H143" i="20"/>
  <c r="H142" i="20"/>
  <c r="H141" i="20"/>
  <c r="H140" i="20"/>
  <c r="H139" i="20"/>
  <c r="H138" i="20"/>
  <c r="H137" i="20"/>
  <c r="H136" i="20"/>
  <c r="H135" i="20"/>
  <c r="H134" i="20"/>
  <c r="H133" i="20"/>
  <c r="H132" i="20"/>
  <c r="H131" i="20"/>
  <c r="H130" i="20"/>
  <c r="P129" i="20"/>
  <c r="O129" i="20"/>
  <c r="N129" i="20"/>
  <c r="M129" i="20"/>
  <c r="L129" i="20"/>
  <c r="K129" i="20"/>
  <c r="J129" i="20"/>
  <c r="I129" i="20"/>
  <c r="H128" i="20"/>
  <c r="H127" i="20"/>
  <c r="H126" i="20"/>
  <c r="H125" i="20"/>
  <c r="H124" i="20"/>
  <c r="H118" i="20"/>
  <c r="H117" i="20"/>
  <c r="H116" i="20"/>
  <c r="H115" i="20"/>
  <c r="H114" i="20"/>
  <c r="H113" i="20"/>
  <c r="H112" i="20"/>
  <c r="H111" i="20"/>
  <c r="H110" i="20"/>
  <c r="H109" i="20"/>
  <c r="H108" i="20"/>
  <c r="H107" i="20"/>
  <c r="H106" i="20"/>
  <c r="H105" i="20"/>
  <c r="P104" i="20"/>
  <c r="O104" i="20"/>
  <c r="N104" i="20"/>
  <c r="M104" i="20"/>
  <c r="L104" i="20"/>
  <c r="K104" i="20"/>
  <c r="J104" i="20"/>
  <c r="I104" i="20"/>
  <c r="H103" i="20"/>
  <c r="H102" i="20"/>
  <c r="H101" i="20"/>
  <c r="H100" i="20"/>
  <c r="H99" i="20"/>
  <c r="H98" i="20"/>
  <c r="H97" i="20"/>
  <c r="H96" i="20"/>
  <c r="H95" i="20"/>
  <c r="H94" i="20"/>
  <c r="H93" i="20"/>
  <c r="H92" i="20"/>
  <c r="H91" i="20"/>
  <c r="H90" i="20"/>
  <c r="H89" i="20"/>
  <c r="H88" i="20"/>
  <c r="H87" i="20"/>
  <c r="H86" i="20"/>
  <c r="H85" i="20"/>
  <c r="H84" i="20"/>
  <c r="H83" i="20"/>
  <c r="H82" i="20"/>
  <c r="H81" i="20"/>
  <c r="H80" i="20"/>
  <c r="H79" i="20"/>
  <c r="H78" i="20"/>
  <c r="H77" i="20"/>
  <c r="H76" i="20"/>
  <c r="H75" i="20"/>
  <c r="H74" i="20"/>
  <c r="H73" i="20"/>
  <c r="H72" i="20"/>
  <c r="H71" i="20"/>
  <c r="H70" i="20"/>
  <c r="H69" i="20"/>
  <c r="P68" i="20"/>
  <c r="O68" i="20"/>
  <c r="N68" i="20"/>
  <c r="M68" i="20"/>
  <c r="L68" i="20"/>
  <c r="K68" i="20"/>
  <c r="J68" i="20"/>
  <c r="I68" i="20"/>
  <c r="H67" i="20"/>
  <c r="H66" i="20"/>
  <c r="H65" i="20"/>
  <c r="H64" i="20"/>
  <c r="H63" i="20"/>
  <c r="H62" i="20"/>
  <c r="H61" i="20"/>
  <c r="H60" i="20"/>
  <c r="H59" i="20"/>
  <c r="H58" i="20"/>
  <c r="H57" i="20"/>
  <c r="H56" i="20"/>
  <c r="H55" i="20"/>
  <c r="H54" i="20"/>
  <c r="H53" i="20"/>
  <c r="H52" i="20"/>
  <c r="H51" i="20"/>
  <c r="H50" i="20"/>
  <c r="H49" i="20"/>
  <c r="H48" i="20"/>
  <c r="H47" i="20"/>
  <c r="H46" i="20"/>
  <c r="H45" i="20"/>
  <c r="H44" i="20"/>
  <c r="H43" i="20"/>
  <c r="H42" i="20"/>
  <c r="P40" i="20"/>
  <c r="O40" i="20"/>
  <c r="N40" i="20"/>
  <c r="M40" i="20"/>
  <c r="L40" i="20"/>
  <c r="K40" i="20"/>
  <c r="J40" i="20"/>
  <c r="I40" i="20"/>
  <c r="H39" i="20"/>
  <c r="H38" i="20"/>
  <c r="H37" i="20"/>
  <c r="H36" i="20"/>
  <c r="H35" i="20"/>
  <c r="H34" i="20"/>
  <c r="H33" i="20"/>
  <c r="H32" i="20"/>
  <c r="H31" i="20"/>
  <c r="H30" i="20"/>
  <c r="H29" i="20"/>
  <c r="H28" i="20"/>
  <c r="H27" i="20"/>
  <c r="H26" i="20"/>
  <c r="P25" i="20"/>
  <c r="O25" i="20"/>
  <c r="N25" i="20"/>
  <c r="M25" i="20"/>
  <c r="L25" i="20"/>
  <c r="K25" i="20"/>
  <c r="J25" i="20"/>
  <c r="I25" i="20"/>
  <c r="H244" i="20" l="1"/>
  <c r="H192" i="20"/>
  <c r="H270" i="20"/>
  <c r="H129" i="20"/>
  <c r="H68" i="20"/>
  <c r="H25" i="20"/>
  <c r="H104" i="20"/>
  <c r="H358" i="20"/>
  <c r="H148" i="20"/>
  <c r="H241" i="20"/>
  <c r="H311" i="20"/>
  <c r="H259" i="20"/>
  <c r="J334" i="20"/>
  <c r="J385" i="20" s="1"/>
  <c r="J18" i="20" s="1"/>
  <c r="L334" i="20"/>
  <c r="L385" i="20" s="1"/>
  <c r="L18" i="20" s="1"/>
  <c r="N334" i="20"/>
  <c r="N385" i="20" s="1"/>
  <c r="N18" i="20" s="1"/>
  <c r="P334" i="20"/>
  <c r="P385" i="20" s="1"/>
  <c r="P18" i="20" s="1"/>
  <c r="H163" i="20"/>
  <c r="I334" i="20"/>
  <c r="I385" i="20" s="1"/>
  <c r="K334" i="20"/>
  <c r="K385" i="20" s="1"/>
  <c r="K18" i="20" s="1"/>
  <c r="M334" i="20"/>
  <c r="M385" i="20" s="1"/>
  <c r="M18" i="20" s="1"/>
  <c r="O334" i="20"/>
  <c r="O385" i="20" s="1"/>
  <c r="O18" i="20" s="1"/>
  <c r="H384" i="20"/>
  <c r="J405" i="19"/>
  <c r="I405" i="19"/>
  <c r="H405" i="19"/>
  <c r="O397" i="19"/>
  <c r="N397" i="19"/>
  <c r="M397" i="19"/>
  <c r="L397" i="19"/>
  <c r="K397" i="19"/>
  <c r="J397" i="19"/>
  <c r="I397" i="19"/>
  <c r="H397" i="19"/>
  <c r="P384" i="19"/>
  <c r="O384" i="19"/>
  <c r="N384" i="19"/>
  <c r="M384" i="19"/>
  <c r="L384" i="19"/>
  <c r="K384" i="19"/>
  <c r="J384" i="19"/>
  <c r="I384" i="19"/>
  <c r="H383" i="19"/>
  <c r="H382" i="19"/>
  <c r="H381" i="19"/>
  <c r="H380" i="19"/>
  <c r="H379" i="19"/>
  <c r="H378" i="19"/>
  <c r="H377" i="19"/>
  <c r="H376" i="19"/>
  <c r="H375" i="19"/>
  <c r="H374" i="19"/>
  <c r="H373" i="19"/>
  <c r="H372" i="19"/>
  <c r="H371" i="19"/>
  <c r="H370" i="19"/>
  <c r="H369" i="19"/>
  <c r="H368" i="19"/>
  <c r="H367" i="19"/>
  <c r="H366" i="19"/>
  <c r="H365" i="19"/>
  <c r="H364" i="19"/>
  <c r="H363" i="19"/>
  <c r="H362" i="19"/>
  <c r="H361" i="19"/>
  <c r="H360" i="19"/>
  <c r="P358" i="19"/>
  <c r="O358" i="19"/>
  <c r="N358" i="19"/>
  <c r="M358" i="19"/>
  <c r="L358" i="19"/>
  <c r="K358" i="19"/>
  <c r="J358" i="19"/>
  <c r="I358" i="19"/>
  <c r="H357" i="19"/>
  <c r="H356" i="19"/>
  <c r="H355" i="19"/>
  <c r="H354" i="19"/>
  <c r="H353" i="19"/>
  <c r="H352" i="19"/>
  <c r="H351" i="19"/>
  <c r="H350" i="19"/>
  <c r="H349" i="19"/>
  <c r="H348" i="19"/>
  <c r="H347" i="19"/>
  <c r="H346" i="19"/>
  <c r="H345" i="19"/>
  <c r="H344" i="19"/>
  <c r="H343" i="19"/>
  <c r="H342" i="19"/>
  <c r="H341" i="19"/>
  <c r="H340" i="19"/>
  <c r="H339" i="19"/>
  <c r="H338" i="19"/>
  <c r="H337" i="19"/>
  <c r="H335" i="19"/>
  <c r="H333" i="19"/>
  <c r="H332" i="19"/>
  <c r="H331" i="19"/>
  <c r="H330" i="19"/>
  <c r="H329" i="19"/>
  <c r="H328" i="19"/>
  <c r="H327" i="19"/>
  <c r="H326" i="19"/>
  <c r="H325" i="19"/>
  <c r="H324" i="19"/>
  <c r="H323" i="19"/>
  <c r="H322" i="19"/>
  <c r="H321" i="19"/>
  <c r="H320" i="19"/>
  <c r="H319" i="19"/>
  <c r="H318" i="19"/>
  <c r="H317" i="19"/>
  <c r="H316" i="19"/>
  <c r="H315" i="19"/>
  <c r="H314" i="19"/>
  <c r="H313" i="19"/>
  <c r="H312" i="19"/>
  <c r="P311" i="19"/>
  <c r="O311" i="19"/>
  <c r="N311" i="19"/>
  <c r="M311" i="19"/>
  <c r="L311" i="19"/>
  <c r="K311" i="19"/>
  <c r="J311" i="19"/>
  <c r="I311" i="19"/>
  <c r="H310" i="19"/>
  <c r="H309" i="19"/>
  <c r="H308" i="19"/>
  <c r="H307" i="19"/>
  <c r="H306" i="19"/>
  <c r="H304" i="19"/>
  <c r="H303" i="19"/>
  <c r="H302" i="19"/>
  <c r="H301" i="19"/>
  <c r="H300" i="19"/>
  <c r="H299" i="19"/>
  <c r="H298" i="19"/>
  <c r="H297" i="19"/>
  <c r="H295" i="19"/>
  <c r="H294" i="19"/>
  <c r="H293" i="19"/>
  <c r="H292" i="19"/>
  <c r="H291" i="19"/>
  <c r="H290" i="19"/>
  <c r="H289" i="19"/>
  <c r="H288" i="19"/>
  <c r="H287" i="19"/>
  <c r="H286" i="19"/>
  <c r="H285" i="19"/>
  <c r="H284" i="19"/>
  <c r="H283" i="19"/>
  <c r="H282" i="19"/>
  <c r="H281" i="19"/>
  <c r="H280" i="19"/>
  <c r="H279" i="19"/>
  <c r="H278" i="19"/>
  <c r="H277" i="19"/>
  <c r="H276" i="19"/>
  <c r="H275" i="19"/>
  <c r="H274" i="19"/>
  <c r="H273" i="19"/>
  <c r="H272" i="19"/>
  <c r="P270" i="19"/>
  <c r="O270" i="19"/>
  <c r="N270" i="19"/>
  <c r="M270" i="19"/>
  <c r="L270" i="19"/>
  <c r="K270" i="19"/>
  <c r="J270" i="19"/>
  <c r="I270" i="19"/>
  <c r="H269" i="19"/>
  <c r="H268" i="19"/>
  <c r="H267" i="19"/>
  <c r="H266" i="19"/>
  <c r="H265" i="19"/>
  <c r="H264" i="19"/>
  <c r="H263" i="19"/>
  <c r="H262" i="19"/>
  <c r="H261" i="19"/>
  <c r="H260" i="19"/>
  <c r="P259" i="19"/>
  <c r="O259" i="19"/>
  <c r="N259" i="19"/>
  <c r="M259" i="19"/>
  <c r="L259" i="19"/>
  <c r="K259" i="19"/>
  <c r="J259" i="19"/>
  <c r="I259" i="19"/>
  <c r="H258" i="19"/>
  <c r="H257" i="19"/>
  <c r="H256" i="19"/>
  <c r="H255" i="19"/>
  <c r="H254" i="19"/>
  <c r="H253" i="19"/>
  <c r="H252" i="19"/>
  <c r="H251" i="19"/>
  <c r="H250" i="19"/>
  <c r="H249" i="19"/>
  <c r="H248" i="19"/>
  <c r="H247" i="19"/>
  <c r="H246" i="19"/>
  <c r="H245" i="19"/>
  <c r="P244" i="19"/>
  <c r="O244" i="19"/>
  <c r="N244" i="19"/>
  <c r="M244" i="19"/>
  <c r="L244" i="19"/>
  <c r="K244" i="19"/>
  <c r="J244" i="19"/>
  <c r="I244" i="19"/>
  <c r="H243" i="19"/>
  <c r="H242" i="19"/>
  <c r="P241" i="19"/>
  <c r="O241" i="19"/>
  <c r="N241" i="19"/>
  <c r="M241" i="19"/>
  <c r="L241" i="19"/>
  <c r="K241" i="19"/>
  <c r="J241" i="19"/>
  <c r="I241" i="19"/>
  <c r="H240" i="19"/>
  <c r="H239" i="19"/>
  <c r="H238" i="19"/>
  <c r="H237" i="19"/>
  <c r="H236" i="19"/>
  <c r="H235" i="19"/>
  <c r="H234" i="19"/>
  <c r="H233" i="19"/>
  <c r="H232" i="19"/>
  <c r="H231" i="19"/>
  <c r="H230" i="19"/>
  <c r="H229" i="19"/>
  <c r="H228" i="19"/>
  <c r="H227" i="19"/>
  <c r="H226" i="19"/>
  <c r="H225" i="19"/>
  <c r="H224" i="19"/>
  <c r="H223" i="19"/>
  <c r="H222" i="19"/>
  <c r="H221" i="19"/>
  <c r="H220" i="19"/>
  <c r="H219" i="19"/>
  <c r="H218" i="19"/>
  <c r="H217" i="19"/>
  <c r="H216" i="19"/>
  <c r="H215" i="19"/>
  <c r="H214" i="19"/>
  <c r="H213" i="19"/>
  <c r="H212" i="19"/>
  <c r="H211" i="19"/>
  <c r="H210" i="19"/>
  <c r="H209" i="19"/>
  <c r="H208" i="19"/>
  <c r="H207" i="19"/>
  <c r="H206" i="19"/>
  <c r="H205" i="19"/>
  <c r="H204" i="19"/>
  <c r="H203" i="19"/>
  <c r="H202" i="19"/>
  <c r="H201" i="19"/>
  <c r="H200" i="19"/>
  <c r="H199" i="19"/>
  <c r="H198" i="19"/>
  <c r="H197" i="19"/>
  <c r="H196" i="19"/>
  <c r="H195" i="19"/>
  <c r="H194" i="19"/>
  <c r="H193" i="19"/>
  <c r="P192" i="19"/>
  <c r="O192" i="19"/>
  <c r="N192" i="19"/>
  <c r="M192" i="19"/>
  <c r="L192" i="19"/>
  <c r="K192" i="19"/>
  <c r="J192" i="19"/>
  <c r="I192" i="19"/>
  <c r="H191" i="19"/>
  <c r="H190" i="19"/>
  <c r="H189" i="19"/>
  <c r="H188" i="19"/>
  <c r="H187" i="19"/>
  <c r="H186" i="19"/>
  <c r="H185" i="19"/>
  <c r="H184" i="19"/>
  <c r="H183" i="19"/>
  <c r="H182" i="19"/>
  <c r="H181" i="19"/>
  <c r="H180" i="19"/>
  <c r="H179" i="19"/>
  <c r="H178" i="19"/>
  <c r="H177" i="19"/>
  <c r="H176" i="19"/>
  <c r="H175" i="19"/>
  <c r="H174" i="19"/>
  <c r="H173" i="19"/>
  <c r="H172" i="19"/>
  <c r="H171" i="19"/>
  <c r="H170" i="19"/>
  <c r="H169" i="19"/>
  <c r="H168" i="19"/>
  <c r="H167" i="19"/>
  <c r="H166" i="19"/>
  <c r="H165" i="19"/>
  <c r="H164" i="19"/>
  <c r="P163" i="19"/>
  <c r="O163" i="19"/>
  <c r="N163" i="19"/>
  <c r="M163" i="19"/>
  <c r="L163" i="19"/>
  <c r="K163" i="19"/>
  <c r="J163" i="19"/>
  <c r="I163" i="19"/>
  <c r="H162" i="19"/>
  <c r="H161" i="19"/>
  <c r="H160" i="19"/>
  <c r="H159" i="19"/>
  <c r="H158" i="19"/>
  <c r="H157" i="19"/>
  <c r="H156" i="19"/>
  <c r="H155" i="19"/>
  <c r="H154" i="19"/>
  <c r="H153" i="19"/>
  <c r="H152" i="19"/>
  <c r="H151" i="19"/>
  <c r="H150" i="19"/>
  <c r="H149" i="19"/>
  <c r="P148" i="19"/>
  <c r="O148" i="19"/>
  <c r="N148" i="19"/>
  <c r="M148" i="19"/>
  <c r="L148" i="19"/>
  <c r="K148" i="19"/>
  <c r="J148" i="19"/>
  <c r="I148" i="19"/>
  <c r="H147" i="19"/>
  <c r="H146" i="19"/>
  <c r="H145" i="19"/>
  <c r="H144" i="19"/>
  <c r="H143" i="19"/>
  <c r="H142" i="19"/>
  <c r="H141" i="19"/>
  <c r="H140" i="19"/>
  <c r="H139" i="19"/>
  <c r="H138" i="19"/>
  <c r="H137" i="19"/>
  <c r="H136" i="19"/>
  <c r="H135" i="19"/>
  <c r="H134" i="19"/>
  <c r="H133" i="19"/>
  <c r="H132" i="19"/>
  <c r="H131" i="19"/>
  <c r="H130" i="19"/>
  <c r="P129" i="19"/>
  <c r="O129" i="19"/>
  <c r="N129" i="19"/>
  <c r="M129" i="19"/>
  <c r="L129" i="19"/>
  <c r="K129" i="19"/>
  <c r="J129" i="19"/>
  <c r="I129" i="19"/>
  <c r="H128" i="19"/>
  <c r="H127" i="19"/>
  <c r="H126" i="19"/>
  <c r="H125" i="19"/>
  <c r="H124" i="19"/>
  <c r="H123" i="19"/>
  <c r="H122" i="19"/>
  <c r="H121" i="19"/>
  <c r="H120" i="19"/>
  <c r="H119" i="19"/>
  <c r="H118" i="19"/>
  <c r="H117" i="19"/>
  <c r="H116" i="19"/>
  <c r="H115" i="19"/>
  <c r="H114" i="19"/>
  <c r="H113" i="19"/>
  <c r="H112" i="19"/>
  <c r="H111" i="19"/>
  <c r="H110" i="19"/>
  <c r="H109" i="19"/>
  <c r="H108" i="19"/>
  <c r="H107" i="19"/>
  <c r="H106" i="19"/>
  <c r="H105" i="19"/>
  <c r="P104" i="19"/>
  <c r="O104" i="19"/>
  <c r="N104" i="19"/>
  <c r="M104" i="19"/>
  <c r="L104" i="19"/>
  <c r="K104" i="19"/>
  <c r="J104" i="19"/>
  <c r="I104" i="19"/>
  <c r="H103" i="19"/>
  <c r="H102" i="19"/>
  <c r="H101" i="19"/>
  <c r="H100" i="19"/>
  <c r="H99" i="19"/>
  <c r="H98" i="19"/>
  <c r="H97" i="19"/>
  <c r="H96" i="19"/>
  <c r="H95" i="19"/>
  <c r="H94" i="19"/>
  <c r="H93" i="19"/>
  <c r="H92" i="19"/>
  <c r="H91" i="19"/>
  <c r="H90" i="19"/>
  <c r="H89" i="19"/>
  <c r="H88" i="19"/>
  <c r="H87" i="19"/>
  <c r="H86" i="19"/>
  <c r="H85" i="19"/>
  <c r="H84" i="19"/>
  <c r="H83" i="19"/>
  <c r="H82" i="19"/>
  <c r="H81" i="19"/>
  <c r="H80" i="19"/>
  <c r="H79" i="19"/>
  <c r="H78" i="19"/>
  <c r="H77" i="19"/>
  <c r="H76" i="19"/>
  <c r="H75" i="19"/>
  <c r="H74" i="19"/>
  <c r="H73" i="19"/>
  <c r="H72" i="19"/>
  <c r="H71" i="19"/>
  <c r="H70" i="19"/>
  <c r="H69" i="19"/>
  <c r="P68" i="19"/>
  <c r="O68" i="19"/>
  <c r="N68" i="19"/>
  <c r="M68" i="19"/>
  <c r="L68" i="19"/>
  <c r="K68" i="19"/>
  <c r="J68" i="19"/>
  <c r="I68" i="19"/>
  <c r="H67" i="19"/>
  <c r="H66" i="19"/>
  <c r="H65" i="19"/>
  <c r="H64" i="19"/>
  <c r="H63" i="19"/>
  <c r="H62" i="19"/>
  <c r="H61" i="19"/>
  <c r="H60" i="19"/>
  <c r="H59" i="19"/>
  <c r="H58" i="19"/>
  <c r="H57" i="19"/>
  <c r="H56" i="19"/>
  <c r="H55" i="19"/>
  <c r="H54" i="19"/>
  <c r="H53" i="19"/>
  <c r="H52" i="19"/>
  <c r="H51" i="19"/>
  <c r="H50" i="19"/>
  <c r="H49" i="19"/>
  <c r="H48" i="19"/>
  <c r="H47" i="19"/>
  <c r="H46" i="19"/>
  <c r="H45" i="19"/>
  <c r="H44" i="19"/>
  <c r="H43" i="19"/>
  <c r="H42" i="19"/>
  <c r="P40" i="19"/>
  <c r="O40" i="19"/>
  <c r="N40" i="19"/>
  <c r="M40" i="19"/>
  <c r="L40" i="19"/>
  <c r="K40" i="19"/>
  <c r="J40" i="19"/>
  <c r="I40" i="19"/>
  <c r="H39" i="19"/>
  <c r="H38" i="19"/>
  <c r="H37" i="19"/>
  <c r="H36" i="19"/>
  <c r="H35" i="19"/>
  <c r="H34" i="19"/>
  <c r="H33" i="19"/>
  <c r="H32" i="19"/>
  <c r="H31" i="19"/>
  <c r="H30" i="19"/>
  <c r="H29" i="19"/>
  <c r="H28" i="19"/>
  <c r="H27" i="19"/>
  <c r="H26" i="19"/>
  <c r="P25" i="19"/>
  <c r="O25" i="19"/>
  <c r="N25" i="19"/>
  <c r="M25" i="19"/>
  <c r="L25" i="19"/>
  <c r="K25" i="19"/>
  <c r="J25" i="19"/>
  <c r="I25" i="19"/>
  <c r="H241" i="19" l="1"/>
  <c r="H334" i="20"/>
  <c r="I18" i="20"/>
  <c r="H385" i="20"/>
  <c r="H18" i="20" s="1"/>
  <c r="H192" i="19"/>
  <c r="H104" i="19"/>
  <c r="H163" i="19"/>
  <c r="H259" i="19"/>
  <c r="H25" i="19"/>
  <c r="H384" i="19"/>
  <c r="H244" i="19"/>
  <c r="H358" i="19"/>
  <c r="H311" i="19"/>
  <c r="H270" i="19"/>
  <c r="H148" i="19"/>
  <c r="H129" i="19"/>
  <c r="I334" i="19"/>
  <c r="I385" i="19" s="1"/>
  <c r="H68" i="19"/>
  <c r="K334" i="19"/>
  <c r="K385" i="19" s="1"/>
  <c r="M334" i="19"/>
  <c r="M385" i="19" s="1"/>
  <c r="M18" i="19" s="1"/>
  <c r="O334" i="19"/>
  <c r="O385" i="19" s="1"/>
  <c r="O18" i="19" s="1"/>
  <c r="J334" i="19"/>
  <c r="J385" i="19" s="1"/>
  <c r="J18" i="19" s="1"/>
  <c r="L334" i="19"/>
  <c r="L385" i="19" s="1"/>
  <c r="L18" i="19" s="1"/>
  <c r="N334" i="19"/>
  <c r="N385" i="19" s="1"/>
  <c r="P334" i="19"/>
  <c r="P385" i="19" s="1"/>
  <c r="P18" i="19" s="1"/>
  <c r="O397" i="17"/>
  <c r="N397" i="17"/>
  <c r="J405" i="17"/>
  <c r="H334" i="19" l="1"/>
  <c r="H385" i="19"/>
  <c r="H18" i="19" s="1"/>
  <c r="I18" i="19"/>
  <c r="N25" i="17"/>
  <c r="J358" i="17"/>
  <c r="K358" i="17"/>
  <c r="L358" i="17"/>
  <c r="M358" i="17"/>
  <c r="N358" i="17"/>
  <c r="O358" i="17"/>
  <c r="P358" i="17"/>
  <c r="I358" i="17"/>
  <c r="H358" i="17" s="1"/>
  <c r="R358" i="17" l="1"/>
  <c r="Q358" i="17"/>
  <c r="I405" i="17" l="1"/>
  <c r="H405" i="17"/>
  <c r="M397" i="17"/>
  <c r="L397" i="17"/>
  <c r="K397" i="17"/>
  <c r="J397" i="17"/>
  <c r="I397" i="17"/>
  <c r="H397" i="17"/>
  <c r="P384" i="17"/>
  <c r="O384" i="17"/>
  <c r="N384" i="17"/>
  <c r="M384" i="17"/>
  <c r="L384" i="17"/>
  <c r="K384" i="17"/>
  <c r="J384" i="17"/>
  <c r="I384" i="17"/>
  <c r="H383" i="17"/>
  <c r="H382" i="17"/>
  <c r="H381" i="17"/>
  <c r="H380" i="17"/>
  <c r="H379" i="17"/>
  <c r="H378" i="17"/>
  <c r="H377" i="17"/>
  <c r="H376" i="17"/>
  <c r="H375" i="17"/>
  <c r="H374" i="17"/>
  <c r="H373" i="17"/>
  <c r="H372" i="17"/>
  <c r="H371" i="17"/>
  <c r="H370" i="17"/>
  <c r="H369" i="17"/>
  <c r="H368" i="17"/>
  <c r="H367" i="17"/>
  <c r="H366" i="17"/>
  <c r="H365" i="17"/>
  <c r="H364" i="17"/>
  <c r="H363" i="17"/>
  <c r="H362" i="17"/>
  <c r="H361" i="17"/>
  <c r="H360" i="17"/>
  <c r="H357" i="17"/>
  <c r="H356" i="17"/>
  <c r="H355" i="17"/>
  <c r="H354" i="17"/>
  <c r="H353" i="17"/>
  <c r="H352" i="17"/>
  <c r="H351" i="17"/>
  <c r="H350" i="17"/>
  <c r="H349" i="17"/>
  <c r="H348" i="17"/>
  <c r="H347" i="17"/>
  <c r="H346" i="17"/>
  <c r="H345" i="17"/>
  <c r="H344" i="17"/>
  <c r="H343" i="17"/>
  <c r="H342" i="17"/>
  <c r="H341" i="17"/>
  <c r="H340" i="17"/>
  <c r="H339" i="17"/>
  <c r="H338" i="17"/>
  <c r="H337" i="17"/>
  <c r="H335" i="17"/>
  <c r="H333" i="17"/>
  <c r="H332" i="17"/>
  <c r="H331" i="17"/>
  <c r="H330" i="17"/>
  <c r="H329" i="17"/>
  <c r="H328" i="17"/>
  <c r="H327" i="17"/>
  <c r="H326" i="17"/>
  <c r="H325" i="17"/>
  <c r="H324" i="17"/>
  <c r="H323" i="17"/>
  <c r="H322" i="17"/>
  <c r="H321" i="17"/>
  <c r="H320" i="17"/>
  <c r="H319" i="17"/>
  <c r="H318" i="17"/>
  <c r="H317" i="17"/>
  <c r="H316" i="17"/>
  <c r="H315" i="17"/>
  <c r="H314" i="17"/>
  <c r="H313" i="17"/>
  <c r="H312" i="17"/>
  <c r="P311" i="17"/>
  <c r="O311" i="17"/>
  <c r="N311" i="17"/>
  <c r="M311" i="17"/>
  <c r="L311" i="17"/>
  <c r="K311" i="17"/>
  <c r="J311" i="17"/>
  <c r="I311" i="17"/>
  <c r="H310" i="17"/>
  <c r="H309" i="17"/>
  <c r="H308" i="17"/>
  <c r="H307" i="17"/>
  <c r="H306" i="17"/>
  <c r="H304" i="17"/>
  <c r="H303" i="17"/>
  <c r="H302" i="17"/>
  <c r="H301" i="17"/>
  <c r="H300" i="17"/>
  <c r="H299" i="17"/>
  <c r="H298" i="17"/>
  <c r="H297" i="17"/>
  <c r="H295" i="17"/>
  <c r="H294" i="17"/>
  <c r="H293" i="17"/>
  <c r="H292" i="17"/>
  <c r="H291" i="17"/>
  <c r="H290" i="17"/>
  <c r="H289" i="17"/>
  <c r="H288" i="17"/>
  <c r="H287" i="17"/>
  <c r="H286" i="17"/>
  <c r="H285" i="17"/>
  <c r="H284" i="17"/>
  <c r="H283" i="17"/>
  <c r="H282" i="17"/>
  <c r="H281" i="17"/>
  <c r="H280" i="17"/>
  <c r="H279" i="17"/>
  <c r="H278" i="17"/>
  <c r="H277" i="17"/>
  <c r="H276" i="17"/>
  <c r="H275" i="17"/>
  <c r="H274" i="17"/>
  <c r="H273" i="17"/>
  <c r="H272" i="17"/>
  <c r="P270" i="17"/>
  <c r="O270" i="17"/>
  <c r="N270" i="17"/>
  <c r="M270" i="17"/>
  <c r="L270" i="17"/>
  <c r="K270" i="17"/>
  <c r="J270" i="17"/>
  <c r="I270" i="17"/>
  <c r="H269" i="17"/>
  <c r="H268" i="17"/>
  <c r="H267" i="17"/>
  <c r="H266" i="17"/>
  <c r="H265" i="17"/>
  <c r="H264" i="17"/>
  <c r="H263" i="17"/>
  <c r="H262" i="17"/>
  <c r="H261" i="17"/>
  <c r="H260" i="17"/>
  <c r="P259" i="17"/>
  <c r="O259" i="17"/>
  <c r="N259" i="17"/>
  <c r="M259" i="17"/>
  <c r="L259" i="17"/>
  <c r="K259" i="17"/>
  <c r="J259" i="17"/>
  <c r="I259" i="17"/>
  <c r="H258" i="17"/>
  <c r="H257" i="17"/>
  <c r="H256" i="17"/>
  <c r="H255" i="17"/>
  <c r="H254" i="17"/>
  <c r="H253" i="17"/>
  <c r="H252" i="17"/>
  <c r="H251" i="17"/>
  <c r="H250" i="17"/>
  <c r="H249" i="17"/>
  <c r="H248" i="17"/>
  <c r="H247" i="17"/>
  <c r="H246" i="17"/>
  <c r="H245" i="17"/>
  <c r="P244" i="17"/>
  <c r="O244" i="17"/>
  <c r="N244" i="17"/>
  <c r="M244" i="17"/>
  <c r="L244" i="17"/>
  <c r="K244" i="17"/>
  <c r="J244" i="17"/>
  <c r="I244" i="17"/>
  <c r="H243" i="17"/>
  <c r="H242" i="17"/>
  <c r="P241" i="17"/>
  <c r="O241" i="17"/>
  <c r="N241" i="17"/>
  <c r="M241" i="17"/>
  <c r="L241" i="17"/>
  <c r="K241" i="17"/>
  <c r="J241" i="17"/>
  <c r="I241" i="17"/>
  <c r="H240" i="17"/>
  <c r="H239" i="17"/>
  <c r="H238" i="17"/>
  <c r="H237" i="17"/>
  <c r="H236" i="17"/>
  <c r="H235" i="17"/>
  <c r="H234" i="17"/>
  <c r="H233" i="17"/>
  <c r="H232" i="17"/>
  <c r="H231" i="17"/>
  <c r="H230" i="17"/>
  <c r="H229" i="17"/>
  <c r="H228" i="17"/>
  <c r="H227" i="17"/>
  <c r="H226" i="17"/>
  <c r="H225" i="17"/>
  <c r="H224" i="17"/>
  <c r="H223" i="17"/>
  <c r="H222" i="17"/>
  <c r="H221" i="17"/>
  <c r="H220" i="17"/>
  <c r="H219" i="17"/>
  <c r="H218" i="17"/>
  <c r="H217" i="17"/>
  <c r="H216" i="17"/>
  <c r="H215" i="17"/>
  <c r="H214" i="17"/>
  <c r="H213" i="17"/>
  <c r="H212" i="17"/>
  <c r="H211" i="17"/>
  <c r="H210" i="17"/>
  <c r="H209" i="17"/>
  <c r="H208" i="17"/>
  <c r="H207" i="17"/>
  <c r="H206" i="17"/>
  <c r="H205" i="17"/>
  <c r="H204" i="17"/>
  <c r="H203" i="17"/>
  <c r="H202" i="17"/>
  <c r="H201" i="17"/>
  <c r="H200" i="17"/>
  <c r="H199" i="17"/>
  <c r="H198" i="17"/>
  <c r="H197" i="17"/>
  <c r="H196" i="17"/>
  <c r="H195" i="17"/>
  <c r="H194" i="17"/>
  <c r="H193" i="17"/>
  <c r="P192" i="17"/>
  <c r="O192" i="17"/>
  <c r="N192" i="17"/>
  <c r="M192" i="17"/>
  <c r="L192" i="17"/>
  <c r="K192" i="17"/>
  <c r="J192" i="17"/>
  <c r="I192" i="17"/>
  <c r="H191" i="17"/>
  <c r="H190" i="17"/>
  <c r="H189" i="17"/>
  <c r="H188" i="17"/>
  <c r="H187" i="17"/>
  <c r="H186" i="17"/>
  <c r="H185" i="17"/>
  <c r="H184" i="17"/>
  <c r="H183" i="17"/>
  <c r="H182" i="17"/>
  <c r="H181" i="17"/>
  <c r="H180" i="17"/>
  <c r="H179" i="17"/>
  <c r="H178" i="17"/>
  <c r="H177" i="17"/>
  <c r="H176" i="17"/>
  <c r="H175" i="17"/>
  <c r="H174" i="17"/>
  <c r="H173" i="17"/>
  <c r="H172" i="17"/>
  <c r="H171" i="17"/>
  <c r="H170" i="17"/>
  <c r="H169" i="17"/>
  <c r="H168" i="17"/>
  <c r="H167" i="17"/>
  <c r="H166" i="17"/>
  <c r="H165" i="17"/>
  <c r="H164" i="17"/>
  <c r="P163" i="17"/>
  <c r="O163" i="17"/>
  <c r="N163" i="17"/>
  <c r="M163" i="17"/>
  <c r="L163" i="17"/>
  <c r="K163" i="17"/>
  <c r="J163" i="17"/>
  <c r="I163" i="17"/>
  <c r="H162" i="17"/>
  <c r="H161" i="17"/>
  <c r="H160" i="17"/>
  <c r="H159" i="17"/>
  <c r="H158" i="17"/>
  <c r="H157" i="17"/>
  <c r="H156" i="17"/>
  <c r="H155" i="17"/>
  <c r="H154" i="17"/>
  <c r="H153" i="17"/>
  <c r="H152" i="17"/>
  <c r="H151" i="17"/>
  <c r="H150" i="17"/>
  <c r="H149" i="17"/>
  <c r="P148" i="17"/>
  <c r="O148" i="17"/>
  <c r="N148" i="17"/>
  <c r="M148" i="17"/>
  <c r="L148" i="17"/>
  <c r="K148" i="17"/>
  <c r="J148" i="17"/>
  <c r="I148" i="17"/>
  <c r="H147" i="17"/>
  <c r="H146" i="17"/>
  <c r="H145" i="17"/>
  <c r="H144" i="17"/>
  <c r="H143" i="17"/>
  <c r="H142" i="17"/>
  <c r="H141" i="17"/>
  <c r="H140" i="17"/>
  <c r="H139" i="17"/>
  <c r="H138" i="17"/>
  <c r="H137" i="17"/>
  <c r="H136" i="17"/>
  <c r="H135" i="17"/>
  <c r="H134" i="17"/>
  <c r="H133" i="17"/>
  <c r="H132" i="17"/>
  <c r="H131" i="17"/>
  <c r="H130" i="17"/>
  <c r="P129" i="17"/>
  <c r="O129" i="17"/>
  <c r="N129" i="17"/>
  <c r="M129" i="17"/>
  <c r="L129" i="17"/>
  <c r="K129" i="17"/>
  <c r="J129" i="17"/>
  <c r="I129" i="17"/>
  <c r="H128" i="17"/>
  <c r="H127" i="17"/>
  <c r="H126" i="17"/>
  <c r="H125" i="17"/>
  <c r="H124" i="17"/>
  <c r="H123" i="17"/>
  <c r="H122" i="17"/>
  <c r="H121" i="17"/>
  <c r="H120" i="17"/>
  <c r="H119" i="17"/>
  <c r="H118" i="17"/>
  <c r="H117" i="17"/>
  <c r="H116" i="17"/>
  <c r="H115" i="17"/>
  <c r="H114" i="17"/>
  <c r="H113" i="17"/>
  <c r="H112" i="17"/>
  <c r="H111" i="17"/>
  <c r="H110" i="17"/>
  <c r="H109" i="17"/>
  <c r="H108" i="17"/>
  <c r="H107" i="17"/>
  <c r="H106" i="17"/>
  <c r="H105" i="17"/>
  <c r="P104" i="17"/>
  <c r="O104" i="17"/>
  <c r="N104" i="17"/>
  <c r="M104" i="17"/>
  <c r="L104" i="17"/>
  <c r="K104" i="17"/>
  <c r="J104" i="17"/>
  <c r="I104" i="17"/>
  <c r="H103" i="17"/>
  <c r="H102" i="17"/>
  <c r="H101" i="17"/>
  <c r="H100" i="17"/>
  <c r="H99" i="17"/>
  <c r="H98" i="17"/>
  <c r="H97" i="17"/>
  <c r="H96" i="17"/>
  <c r="H95" i="17"/>
  <c r="H94" i="17"/>
  <c r="H93" i="17"/>
  <c r="H92" i="17"/>
  <c r="H91" i="17"/>
  <c r="H90" i="17"/>
  <c r="H89" i="17"/>
  <c r="H88" i="17"/>
  <c r="H87" i="17"/>
  <c r="H86" i="17"/>
  <c r="H85" i="17"/>
  <c r="H84" i="17"/>
  <c r="H83" i="17"/>
  <c r="H82" i="17"/>
  <c r="H81" i="17"/>
  <c r="H80" i="17"/>
  <c r="H79" i="17"/>
  <c r="H78" i="17"/>
  <c r="H77" i="17"/>
  <c r="H76" i="17"/>
  <c r="H75" i="17"/>
  <c r="H74" i="17"/>
  <c r="H73" i="17"/>
  <c r="H72" i="17"/>
  <c r="H71" i="17"/>
  <c r="H70" i="17"/>
  <c r="H69" i="17"/>
  <c r="P68" i="17"/>
  <c r="O68" i="17"/>
  <c r="N68" i="17"/>
  <c r="M68" i="17"/>
  <c r="L68" i="17"/>
  <c r="K68" i="17"/>
  <c r="J68" i="17"/>
  <c r="I68" i="17"/>
  <c r="H67" i="17"/>
  <c r="H66" i="17"/>
  <c r="H65" i="17"/>
  <c r="H64" i="17"/>
  <c r="H63" i="17"/>
  <c r="H62" i="17"/>
  <c r="H61" i="17"/>
  <c r="H60" i="17"/>
  <c r="H59" i="17"/>
  <c r="H58" i="17"/>
  <c r="H57" i="17"/>
  <c r="H56" i="17"/>
  <c r="H55" i="17"/>
  <c r="H54" i="17"/>
  <c r="H53" i="17"/>
  <c r="H52" i="17"/>
  <c r="H51" i="17"/>
  <c r="H50" i="17"/>
  <c r="H49" i="17"/>
  <c r="H48" i="17"/>
  <c r="H47" i="17"/>
  <c r="H46" i="17"/>
  <c r="H45" i="17"/>
  <c r="H44" i="17"/>
  <c r="H43" i="17"/>
  <c r="H42" i="17"/>
  <c r="P40" i="17"/>
  <c r="O40" i="17"/>
  <c r="N40" i="17"/>
  <c r="M40" i="17"/>
  <c r="L40" i="17"/>
  <c r="K40" i="17"/>
  <c r="J40" i="17"/>
  <c r="I40" i="17"/>
  <c r="H39" i="17"/>
  <c r="H38" i="17"/>
  <c r="H37" i="17"/>
  <c r="H36" i="17"/>
  <c r="H35" i="17"/>
  <c r="H34" i="17"/>
  <c r="H33" i="17"/>
  <c r="H32" i="17"/>
  <c r="H31" i="17"/>
  <c r="H30" i="17"/>
  <c r="H29" i="17"/>
  <c r="H28" i="17"/>
  <c r="H27" i="17"/>
  <c r="H26" i="17"/>
  <c r="P25" i="17"/>
  <c r="O25" i="17"/>
  <c r="M25" i="17"/>
  <c r="L25" i="17"/>
  <c r="K25" i="17"/>
  <c r="J25" i="17"/>
  <c r="I25" i="17"/>
  <c r="H384" i="17" l="1"/>
  <c r="J334" i="17"/>
  <c r="J385" i="17" s="1"/>
  <c r="J18" i="17" s="1"/>
  <c r="L334" i="17"/>
  <c r="O334" i="17"/>
  <c r="O385" i="17" s="1"/>
  <c r="O18" i="17" s="1"/>
  <c r="I334" i="17"/>
  <c r="K334" i="17"/>
  <c r="M334" i="17"/>
  <c r="M385" i="17" s="1"/>
  <c r="M18" i="17" s="1"/>
  <c r="P334" i="17"/>
  <c r="P385" i="17" s="1"/>
  <c r="P18" i="17" s="1"/>
  <c r="N334" i="17"/>
  <c r="L385" i="17"/>
  <c r="L18" i="17" s="1"/>
  <c r="H148" i="17"/>
  <c r="H104" i="17"/>
  <c r="H244" i="17"/>
  <c r="H68" i="17"/>
  <c r="H311" i="17"/>
  <c r="H270" i="17"/>
  <c r="H259" i="17"/>
  <c r="H241" i="17"/>
  <c r="H192" i="17"/>
  <c r="H163" i="17"/>
  <c r="H129" i="17"/>
  <c r="K385" i="17"/>
  <c r="K18" i="17" s="1"/>
  <c r="H25" i="17"/>
  <c r="N385" i="17"/>
  <c r="I397" i="16"/>
  <c r="J397" i="16"/>
  <c r="K397" i="16"/>
  <c r="L397" i="16"/>
  <c r="M397" i="16"/>
  <c r="H361" i="16"/>
  <c r="H362" i="16"/>
  <c r="H363" i="16"/>
  <c r="H364" i="16"/>
  <c r="H365" i="16"/>
  <c r="H366" i="16"/>
  <c r="H367" i="16"/>
  <c r="H368" i="16"/>
  <c r="H369" i="16"/>
  <c r="H370" i="16"/>
  <c r="H371" i="16"/>
  <c r="H372" i="16"/>
  <c r="H373" i="16"/>
  <c r="H374" i="16"/>
  <c r="H375" i="16"/>
  <c r="H376" i="16"/>
  <c r="H377" i="16"/>
  <c r="H378" i="16"/>
  <c r="H379" i="16"/>
  <c r="H380" i="16"/>
  <c r="H381" i="16"/>
  <c r="H382" i="16"/>
  <c r="H383" i="16"/>
  <c r="I311" i="16"/>
  <c r="J311" i="16"/>
  <c r="L311" i="16"/>
  <c r="M311" i="16"/>
  <c r="O311" i="16"/>
  <c r="P311" i="16"/>
  <c r="H313" i="16"/>
  <c r="H314" i="16"/>
  <c r="H315" i="16"/>
  <c r="H316" i="16"/>
  <c r="H317" i="16"/>
  <c r="H318" i="16"/>
  <c r="H319" i="16"/>
  <c r="H320" i="16"/>
  <c r="H321" i="16"/>
  <c r="H322" i="16"/>
  <c r="H323" i="16"/>
  <c r="H324" i="16"/>
  <c r="H325" i="16"/>
  <c r="H326" i="16"/>
  <c r="H327" i="16"/>
  <c r="H328" i="16"/>
  <c r="H329" i="16"/>
  <c r="H330" i="16"/>
  <c r="H331" i="16"/>
  <c r="H332" i="16"/>
  <c r="H333" i="16"/>
  <c r="H312" i="16"/>
  <c r="I270" i="16"/>
  <c r="J270" i="16"/>
  <c r="K270" i="16"/>
  <c r="L270" i="16"/>
  <c r="M270" i="16"/>
  <c r="N270" i="16"/>
  <c r="O270" i="16"/>
  <c r="P270" i="16"/>
  <c r="H307" i="16"/>
  <c r="H308" i="16"/>
  <c r="H309" i="16"/>
  <c r="H310" i="16"/>
  <c r="H306" i="16"/>
  <c r="H298" i="16"/>
  <c r="H299" i="16"/>
  <c r="H300" i="16"/>
  <c r="H301" i="16"/>
  <c r="H302" i="16"/>
  <c r="H303" i="16"/>
  <c r="H304" i="16"/>
  <c r="H297" i="16"/>
  <c r="H273" i="16"/>
  <c r="H274" i="16"/>
  <c r="H275" i="16"/>
  <c r="H276" i="16"/>
  <c r="H277" i="16"/>
  <c r="H278" i="16"/>
  <c r="H279" i="16"/>
  <c r="H280" i="16"/>
  <c r="H281" i="16"/>
  <c r="H282" i="16"/>
  <c r="H283" i="16"/>
  <c r="H284" i="16"/>
  <c r="H285" i="16"/>
  <c r="H286" i="16"/>
  <c r="H287" i="16"/>
  <c r="H288" i="16"/>
  <c r="H289" i="16"/>
  <c r="H290" i="16"/>
  <c r="H291" i="16"/>
  <c r="H292" i="16"/>
  <c r="H293" i="16"/>
  <c r="H294" i="16"/>
  <c r="H295" i="16"/>
  <c r="H272" i="16"/>
  <c r="I259" i="16"/>
  <c r="J259" i="16"/>
  <c r="K259" i="16"/>
  <c r="L259" i="16"/>
  <c r="M259" i="16"/>
  <c r="N259" i="16"/>
  <c r="O259" i="16"/>
  <c r="P259" i="16"/>
  <c r="H261" i="16"/>
  <c r="H262" i="16"/>
  <c r="H263" i="16"/>
  <c r="H264" i="16"/>
  <c r="H265" i="16"/>
  <c r="H266" i="16"/>
  <c r="H267" i="16"/>
  <c r="H268" i="16"/>
  <c r="H269" i="16"/>
  <c r="H260" i="16"/>
  <c r="I244" i="16"/>
  <c r="J244" i="16"/>
  <c r="K244" i="16"/>
  <c r="L244" i="16"/>
  <c r="M244" i="16"/>
  <c r="N244" i="16"/>
  <c r="O244" i="16"/>
  <c r="P244" i="16"/>
  <c r="H246" i="16"/>
  <c r="H247" i="16"/>
  <c r="H248" i="16"/>
  <c r="H249" i="16"/>
  <c r="H250" i="16"/>
  <c r="H251" i="16"/>
  <c r="H252" i="16"/>
  <c r="H253" i="16"/>
  <c r="H254" i="16"/>
  <c r="H255" i="16"/>
  <c r="H256" i="16"/>
  <c r="H257" i="16"/>
  <c r="H258" i="16"/>
  <c r="H245" i="16"/>
  <c r="I241" i="16"/>
  <c r="J241" i="16"/>
  <c r="K241" i="16"/>
  <c r="L241" i="16"/>
  <c r="M241" i="16"/>
  <c r="N241" i="16"/>
  <c r="O241" i="16"/>
  <c r="P241" i="16"/>
  <c r="H243" i="16"/>
  <c r="H242" i="16"/>
  <c r="I192" i="16"/>
  <c r="J192" i="16"/>
  <c r="K192" i="16"/>
  <c r="L192" i="16"/>
  <c r="M192" i="16"/>
  <c r="N192" i="16"/>
  <c r="O192" i="16"/>
  <c r="P192" i="16"/>
  <c r="H194" i="16"/>
  <c r="H195" i="16"/>
  <c r="H196" i="16"/>
  <c r="H197" i="16"/>
  <c r="H198" i="16"/>
  <c r="H199" i="16"/>
  <c r="H200" i="16"/>
  <c r="H201" i="16"/>
  <c r="H202" i="16"/>
  <c r="H203" i="16"/>
  <c r="H204" i="16"/>
  <c r="H205" i="16"/>
  <c r="H206" i="16"/>
  <c r="H207" i="16"/>
  <c r="H208" i="16"/>
  <c r="H209" i="16"/>
  <c r="H210" i="16"/>
  <c r="H211" i="16"/>
  <c r="H212" i="16"/>
  <c r="H213" i="16"/>
  <c r="H214" i="16"/>
  <c r="H215" i="16"/>
  <c r="H216" i="16"/>
  <c r="H217" i="16"/>
  <c r="H218" i="16"/>
  <c r="H219" i="16"/>
  <c r="H220" i="16"/>
  <c r="H221" i="16"/>
  <c r="H222" i="16"/>
  <c r="H223" i="16"/>
  <c r="H224" i="16"/>
  <c r="H225" i="16"/>
  <c r="H226" i="16"/>
  <c r="H227" i="16"/>
  <c r="H228" i="16"/>
  <c r="H229" i="16"/>
  <c r="H230" i="16"/>
  <c r="H231" i="16"/>
  <c r="H232" i="16"/>
  <c r="H233" i="16"/>
  <c r="H234" i="16"/>
  <c r="H235" i="16"/>
  <c r="H236" i="16"/>
  <c r="H237" i="16"/>
  <c r="H238" i="16"/>
  <c r="H239" i="16"/>
  <c r="H240" i="16"/>
  <c r="H193" i="16"/>
  <c r="H192" i="16" s="1"/>
  <c r="I163" i="16"/>
  <c r="J163" i="16"/>
  <c r="K163" i="16"/>
  <c r="L163" i="16"/>
  <c r="M163" i="16"/>
  <c r="N163" i="16"/>
  <c r="O163" i="16"/>
  <c r="P163" i="16"/>
  <c r="H165" i="16"/>
  <c r="H166" i="16"/>
  <c r="H167" i="16"/>
  <c r="H168" i="16"/>
  <c r="H169" i="16"/>
  <c r="H170" i="16"/>
  <c r="H171" i="16"/>
  <c r="H172" i="16"/>
  <c r="H173" i="16"/>
  <c r="H174" i="16"/>
  <c r="H175" i="16"/>
  <c r="H176" i="16"/>
  <c r="H177" i="16"/>
  <c r="H178" i="16"/>
  <c r="H179" i="16"/>
  <c r="H180" i="16"/>
  <c r="H181" i="16"/>
  <c r="H182" i="16"/>
  <c r="H183" i="16"/>
  <c r="H184" i="16"/>
  <c r="H185" i="16"/>
  <c r="H186" i="16"/>
  <c r="H187" i="16"/>
  <c r="H188" i="16"/>
  <c r="H189" i="16"/>
  <c r="H190" i="16"/>
  <c r="H191" i="16"/>
  <c r="H164" i="16"/>
  <c r="H163" i="16" s="1"/>
  <c r="I148" i="16"/>
  <c r="J148" i="16"/>
  <c r="K148" i="16"/>
  <c r="L148" i="16"/>
  <c r="M148" i="16"/>
  <c r="N148" i="16"/>
  <c r="O148" i="16"/>
  <c r="P148" i="16"/>
  <c r="H150" i="16"/>
  <c r="H151" i="16"/>
  <c r="H152" i="16"/>
  <c r="H153" i="16"/>
  <c r="H154" i="16"/>
  <c r="H155" i="16"/>
  <c r="H156" i="16"/>
  <c r="H157" i="16"/>
  <c r="H158" i="16"/>
  <c r="H159" i="16"/>
  <c r="H160" i="16"/>
  <c r="H161" i="16"/>
  <c r="H162" i="16"/>
  <c r="H149" i="16"/>
  <c r="H148" i="16" s="1"/>
  <c r="I129" i="16"/>
  <c r="J129" i="16"/>
  <c r="K129" i="16"/>
  <c r="L129" i="16"/>
  <c r="M129" i="16"/>
  <c r="N129" i="16"/>
  <c r="O129" i="16"/>
  <c r="P129" i="16"/>
  <c r="H131" i="16"/>
  <c r="H132" i="16"/>
  <c r="H133" i="16"/>
  <c r="H134" i="16"/>
  <c r="H135" i="16"/>
  <c r="H136" i="16"/>
  <c r="H137" i="16"/>
  <c r="H138" i="16"/>
  <c r="H139" i="16"/>
  <c r="H140" i="16"/>
  <c r="H141" i="16"/>
  <c r="H142" i="16"/>
  <c r="H143" i="16"/>
  <c r="H144" i="16"/>
  <c r="H145" i="16"/>
  <c r="H146" i="16"/>
  <c r="H147" i="16"/>
  <c r="H130" i="16"/>
  <c r="H129" i="16" s="1"/>
  <c r="I104" i="16"/>
  <c r="J104" i="16"/>
  <c r="K104" i="16"/>
  <c r="L104" i="16"/>
  <c r="M104" i="16"/>
  <c r="N104" i="16"/>
  <c r="O104" i="16"/>
  <c r="P104" i="16"/>
  <c r="H106" i="16"/>
  <c r="H107" i="16"/>
  <c r="H108" i="16"/>
  <c r="H109" i="16"/>
  <c r="H110" i="16"/>
  <c r="H111" i="16"/>
  <c r="H112" i="16"/>
  <c r="H113" i="16"/>
  <c r="H114" i="16"/>
  <c r="H115" i="16"/>
  <c r="H116" i="16"/>
  <c r="H117" i="16"/>
  <c r="H118" i="16"/>
  <c r="H119" i="16"/>
  <c r="H120" i="16"/>
  <c r="H121" i="16"/>
  <c r="H122" i="16"/>
  <c r="H123" i="16"/>
  <c r="H124" i="16"/>
  <c r="H125" i="16"/>
  <c r="H126" i="16"/>
  <c r="H127" i="16"/>
  <c r="H128" i="16"/>
  <c r="H105" i="16"/>
  <c r="H104" i="16" s="1"/>
  <c r="I68" i="16"/>
  <c r="J68" i="16"/>
  <c r="K68" i="16"/>
  <c r="L68" i="16"/>
  <c r="M68" i="16"/>
  <c r="N68" i="16"/>
  <c r="O68" i="16"/>
  <c r="P68" i="16"/>
  <c r="H70" i="16"/>
  <c r="H71" i="16"/>
  <c r="H72" i="16"/>
  <c r="H73" i="16"/>
  <c r="H74" i="16"/>
  <c r="H75" i="16"/>
  <c r="H76" i="16"/>
  <c r="H77" i="16"/>
  <c r="H78" i="16"/>
  <c r="H79" i="16"/>
  <c r="H80" i="16"/>
  <c r="H81" i="16"/>
  <c r="H82" i="16"/>
  <c r="H83" i="16"/>
  <c r="H84" i="16"/>
  <c r="H85" i="16"/>
  <c r="H86" i="16"/>
  <c r="H87" i="16"/>
  <c r="H88" i="16"/>
  <c r="H89" i="16"/>
  <c r="H90" i="16"/>
  <c r="H91" i="16"/>
  <c r="H92" i="16"/>
  <c r="H93" i="16"/>
  <c r="H94" i="16"/>
  <c r="H95" i="16"/>
  <c r="H96" i="16"/>
  <c r="H97" i="16"/>
  <c r="H98" i="16"/>
  <c r="H99" i="16"/>
  <c r="H100" i="16"/>
  <c r="H101" i="16"/>
  <c r="H102" i="16"/>
  <c r="H103" i="16"/>
  <c r="H69" i="16"/>
  <c r="I40" i="16"/>
  <c r="J40" i="16"/>
  <c r="K40" i="16"/>
  <c r="L40" i="16"/>
  <c r="M40" i="16"/>
  <c r="N40" i="16"/>
  <c r="O40" i="16"/>
  <c r="P40" i="16"/>
  <c r="H42" i="16"/>
  <c r="H43" i="16"/>
  <c r="H44" i="16"/>
  <c r="H45" i="16"/>
  <c r="H46" i="16"/>
  <c r="H47" i="16"/>
  <c r="H48" i="16"/>
  <c r="H49" i="16"/>
  <c r="H50" i="16"/>
  <c r="H51" i="16"/>
  <c r="H52" i="16"/>
  <c r="H53" i="16"/>
  <c r="H54" i="16"/>
  <c r="H55" i="16"/>
  <c r="H56" i="16"/>
  <c r="H57" i="16"/>
  <c r="H58" i="16"/>
  <c r="H59" i="16"/>
  <c r="H60" i="16"/>
  <c r="H61" i="16"/>
  <c r="H62" i="16"/>
  <c r="H63" i="16"/>
  <c r="H64" i="16"/>
  <c r="H65" i="16"/>
  <c r="H66" i="16"/>
  <c r="H67" i="16"/>
  <c r="H41" i="16"/>
  <c r="I25" i="16"/>
  <c r="J25" i="16"/>
  <c r="K25" i="16"/>
  <c r="L25" i="16"/>
  <c r="M25" i="16"/>
  <c r="N25" i="16"/>
  <c r="O25" i="16"/>
  <c r="P25" i="16"/>
  <c r="H27" i="16"/>
  <c r="H28" i="16"/>
  <c r="H29" i="16"/>
  <c r="H30" i="16"/>
  <c r="H31" i="16"/>
  <c r="H32" i="16"/>
  <c r="H33" i="16"/>
  <c r="H34" i="16"/>
  <c r="H35" i="16"/>
  <c r="H36" i="16"/>
  <c r="H37" i="16"/>
  <c r="H38" i="16"/>
  <c r="H39" i="16"/>
  <c r="H26" i="16"/>
  <c r="H25" i="16" s="1"/>
  <c r="K332" i="16"/>
  <c r="N332" i="16"/>
  <c r="K333" i="16"/>
  <c r="K311" i="16" s="1"/>
  <c r="N333" i="16"/>
  <c r="N311" i="16" s="1"/>
  <c r="Q333" i="16"/>
  <c r="H40" i="16" l="1"/>
  <c r="H270" i="16"/>
  <c r="H68" i="16"/>
  <c r="H241" i="16"/>
  <c r="H244" i="16"/>
  <c r="H259" i="16"/>
  <c r="I385" i="17"/>
  <c r="H334" i="17"/>
  <c r="I405" i="16"/>
  <c r="H405" i="16"/>
  <c r="H397" i="16"/>
  <c r="I384" i="16"/>
  <c r="J384" i="16"/>
  <c r="K384" i="16"/>
  <c r="L384" i="16"/>
  <c r="M384" i="16"/>
  <c r="N384" i="16"/>
  <c r="O384" i="16"/>
  <c r="P384" i="16"/>
  <c r="I358" i="16"/>
  <c r="J358" i="16"/>
  <c r="K358" i="16"/>
  <c r="L358" i="16"/>
  <c r="M358" i="16"/>
  <c r="N358" i="16"/>
  <c r="O358" i="16"/>
  <c r="P358" i="16"/>
  <c r="I18" i="17" l="1"/>
  <c r="H385" i="17"/>
  <c r="H18" i="17" s="1"/>
  <c r="J334" i="16"/>
  <c r="J385" i="16" s="1"/>
  <c r="M334" i="16"/>
  <c r="M385" i="16" s="1"/>
  <c r="K334" i="16"/>
  <c r="K385" i="16" s="1"/>
  <c r="P334" i="16"/>
  <c r="P385" i="16" s="1"/>
  <c r="N334" i="16"/>
  <c r="N385" i="16" s="1"/>
  <c r="L334" i="16"/>
  <c r="L385" i="16" s="1"/>
  <c r="H311" i="16"/>
  <c r="I334" i="16"/>
  <c r="I385" i="16" s="1"/>
  <c r="O334" i="16"/>
  <c r="O385" i="16" s="1"/>
  <c r="H338" i="16"/>
  <c r="H339" i="16"/>
  <c r="H340" i="16"/>
  <c r="H341" i="16"/>
  <c r="H342" i="16"/>
  <c r="H343" i="16"/>
  <c r="H344" i="16"/>
  <c r="H345" i="16"/>
  <c r="H346" i="16"/>
  <c r="H347" i="16"/>
  <c r="H348" i="16"/>
  <c r="H349" i="16"/>
  <c r="H350" i="16"/>
  <c r="H351" i="16"/>
  <c r="H352" i="16"/>
  <c r="H353" i="16"/>
  <c r="H354" i="16"/>
  <c r="H355" i="16"/>
  <c r="H356" i="16"/>
  <c r="H357" i="16"/>
  <c r="H337" i="16"/>
  <c r="H358" i="16" l="1"/>
  <c r="P18" i="16"/>
  <c r="O18" i="16"/>
  <c r="M18" i="16" l="1"/>
  <c r="H360" i="16"/>
  <c r="H335" i="16"/>
  <c r="H192" i="15"/>
  <c r="H193" i="15"/>
  <c r="H194" i="15"/>
  <c r="H195" i="15"/>
  <c r="H196" i="15"/>
  <c r="H197" i="15"/>
  <c r="H198" i="15"/>
  <c r="H199" i="15"/>
  <c r="H200" i="15"/>
  <c r="H201" i="15"/>
  <c r="H202" i="15"/>
  <c r="H203" i="15"/>
  <c r="H204" i="15"/>
  <c r="H205" i="15"/>
  <c r="H206" i="15"/>
  <c r="H207" i="15"/>
  <c r="H208" i="15"/>
  <c r="H209" i="15"/>
  <c r="H210" i="15"/>
  <c r="H211" i="15"/>
  <c r="H212" i="15"/>
  <c r="H213" i="15"/>
  <c r="H214" i="15"/>
  <c r="H215" i="15"/>
  <c r="H216" i="15"/>
  <c r="H217" i="15"/>
  <c r="H218" i="15"/>
  <c r="H219" i="15"/>
  <c r="H220" i="15"/>
  <c r="H221" i="15"/>
  <c r="H222" i="15"/>
  <c r="H223" i="15"/>
  <c r="H224" i="15"/>
  <c r="H225" i="15"/>
  <c r="H226" i="15"/>
  <c r="H227" i="15"/>
  <c r="H228" i="15"/>
  <c r="H229" i="15"/>
  <c r="H230" i="15"/>
  <c r="H231" i="15"/>
  <c r="H232" i="15"/>
  <c r="H233" i="15"/>
  <c r="H191" i="15"/>
  <c r="H112" i="15"/>
  <c r="H113" i="15"/>
  <c r="H107" i="15"/>
  <c r="H384" i="16" l="1"/>
  <c r="L18" i="16"/>
  <c r="R324" i="15"/>
  <c r="Q324" i="15"/>
  <c r="H152" i="15"/>
  <c r="H153" i="15"/>
  <c r="H154" i="15"/>
  <c r="H155" i="15"/>
  <c r="H156" i="15"/>
  <c r="J395" i="15" l="1"/>
  <c r="I395" i="15"/>
  <c r="H395" i="15"/>
  <c r="N387" i="15"/>
  <c r="M387" i="15"/>
  <c r="L387" i="15"/>
  <c r="K387" i="15"/>
  <c r="J387" i="15"/>
  <c r="I387" i="15"/>
  <c r="H387" i="15"/>
  <c r="R374" i="15"/>
  <c r="Q374" i="15"/>
  <c r="P374" i="15"/>
  <c r="O374" i="15"/>
  <c r="N374" i="15"/>
  <c r="M374" i="15"/>
  <c r="L374" i="15"/>
  <c r="K374" i="15"/>
  <c r="J374" i="15"/>
  <c r="I374" i="15"/>
  <c r="H373" i="15"/>
  <c r="H372" i="15"/>
  <c r="H371" i="15"/>
  <c r="H370" i="15"/>
  <c r="H369" i="15"/>
  <c r="H368" i="15"/>
  <c r="H367" i="15"/>
  <c r="H366" i="15"/>
  <c r="H365" i="15"/>
  <c r="H364" i="15"/>
  <c r="H363" i="15"/>
  <c r="H362" i="15"/>
  <c r="H361" i="15"/>
  <c r="H360" i="15"/>
  <c r="H359" i="15"/>
  <c r="H358" i="15"/>
  <c r="H357" i="15"/>
  <c r="H356" i="15"/>
  <c r="H355" i="15"/>
  <c r="H354" i="15"/>
  <c r="H353" i="15"/>
  <c r="H352" i="15"/>
  <c r="H351" i="15"/>
  <c r="H350" i="15"/>
  <c r="R348" i="15"/>
  <c r="Q348" i="15"/>
  <c r="P348" i="15"/>
  <c r="O348" i="15"/>
  <c r="N348" i="15"/>
  <c r="M348" i="15"/>
  <c r="L348" i="15"/>
  <c r="K348" i="15"/>
  <c r="J348" i="15"/>
  <c r="I348" i="15"/>
  <c r="H347" i="15"/>
  <c r="H346" i="15"/>
  <c r="H345" i="15"/>
  <c r="H344" i="15"/>
  <c r="H343" i="15"/>
  <c r="H342" i="15"/>
  <c r="H341" i="15"/>
  <c r="H340" i="15"/>
  <c r="H339" i="15"/>
  <c r="H338" i="15"/>
  <c r="H337" i="15"/>
  <c r="H336" i="15"/>
  <c r="H335" i="15"/>
  <c r="H334" i="15"/>
  <c r="H333" i="15"/>
  <c r="H332" i="15"/>
  <c r="H331" i="15"/>
  <c r="H330" i="15"/>
  <c r="H329" i="15"/>
  <c r="H328" i="15"/>
  <c r="H327" i="15"/>
  <c r="H325" i="15"/>
  <c r="H322" i="15"/>
  <c r="H321" i="15"/>
  <c r="H320" i="15"/>
  <c r="H319" i="15"/>
  <c r="H318" i="15"/>
  <c r="H317" i="15"/>
  <c r="H316" i="15"/>
  <c r="H315" i="15"/>
  <c r="H314" i="15"/>
  <c r="H313" i="15"/>
  <c r="H312" i="15"/>
  <c r="H311" i="15"/>
  <c r="H310" i="15"/>
  <c r="H309" i="15"/>
  <c r="H308" i="15"/>
  <c r="H307" i="15"/>
  <c r="H306" i="15"/>
  <c r="H305" i="15"/>
  <c r="H304" i="15"/>
  <c r="H303" i="15"/>
  <c r="P302" i="15"/>
  <c r="O302" i="15"/>
  <c r="N302" i="15"/>
  <c r="M302" i="15"/>
  <c r="L302" i="15"/>
  <c r="K302" i="15"/>
  <c r="J302" i="15"/>
  <c r="I302" i="15"/>
  <c r="H301" i="15"/>
  <c r="H300" i="15"/>
  <c r="H299" i="15"/>
  <c r="H298" i="15"/>
  <c r="H297" i="15"/>
  <c r="H295" i="15"/>
  <c r="H294" i="15"/>
  <c r="H293" i="15"/>
  <c r="H292" i="15"/>
  <c r="H291" i="15"/>
  <c r="H290" i="15"/>
  <c r="H289" i="15"/>
  <c r="H288" i="15"/>
  <c r="H287" i="15"/>
  <c r="H286" i="15"/>
  <c r="H285" i="15"/>
  <c r="H283" i="15"/>
  <c r="H282" i="15"/>
  <c r="H281" i="15"/>
  <c r="H280" i="15"/>
  <c r="H279" i="15"/>
  <c r="H278" i="15"/>
  <c r="H277" i="15"/>
  <c r="H276" i="15"/>
  <c r="H275" i="15"/>
  <c r="H274" i="15"/>
  <c r="H273" i="15"/>
  <c r="H272" i="15"/>
  <c r="H271" i="15"/>
  <c r="H270" i="15"/>
  <c r="H269" i="15"/>
  <c r="H268" i="15"/>
  <c r="H267" i="15"/>
  <c r="P265" i="15"/>
  <c r="O265" i="15"/>
  <c r="N265" i="15"/>
  <c r="M265" i="15"/>
  <c r="L265" i="15"/>
  <c r="K265" i="15"/>
  <c r="J265" i="15"/>
  <c r="I265" i="15"/>
  <c r="H264" i="15"/>
  <c r="H263" i="15"/>
  <c r="H262" i="15"/>
  <c r="H261" i="15"/>
  <c r="H260" i="15"/>
  <c r="H259" i="15"/>
  <c r="H258" i="15"/>
  <c r="H257" i="15"/>
  <c r="H256" i="15"/>
  <c r="H255" i="15"/>
  <c r="P254" i="15"/>
  <c r="O254" i="15"/>
  <c r="N254" i="15"/>
  <c r="M254" i="15"/>
  <c r="L254" i="15"/>
  <c r="K254" i="15"/>
  <c r="J254" i="15"/>
  <c r="I254" i="15"/>
  <c r="H253" i="15"/>
  <c r="H252" i="15"/>
  <c r="H251" i="15"/>
  <c r="H250" i="15"/>
  <c r="H249" i="15"/>
  <c r="H248" i="15"/>
  <c r="H247" i="15"/>
  <c r="H246" i="15"/>
  <c r="H245" i="15"/>
  <c r="H244" i="15"/>
  <c r="H243" i="15"/>
  <c r="H242" i="15"/>
  <c r="H241" i="15"/>
  <c r="H240" i="15"/>
  <c r="H239" i="15" s="1"/>
  <c r="P239" i="15"/>
  <c r="O239" i="15"/>
  <c r="N239" i="15"/>
  <c r="M239" i="15"/>
  <c r="L239" i="15"/>
  <c r="K239" i="15"/>
  <c r="J239" i="15"/>
  <c r="I239" i="15"/>
  <c r="H238" i="15"/>
  <c r="H237" i="15"/>
  <c r="H236" i="15"/>
  <c r="H235" i="15"/>
  <c r="P234" i="15"/>
  <c r="O234" i="15"/>
  <c r="N234" i="15"/>
  <c r="M234" i="15"/>
  <c r="L234" i="15"/>
  <c r="K234" i="15"/>
  <c r="J234" i="15"/>
  <c r="I234" i="15"/>
  <c r="P190" i="15"/>
  <c r="O190" i="15"/>
  <c r="N190" i="15"/>
  <c r="M190" i="15"/>
  <c r="L190" i="15"/>
  <c r="K190" i="15"/>
  <c r="J190" i="15"/>
  <c r="I190" i="15"/>
  <c r="H190" i="15"/>
  <c r="H189" i="15"/>
  <c r="H188" i="15"/>
  <c r="H187" i="15"/>
  <c r="H186" i="15"/>
  <c r="H185" i="15"/>
  <c r="H184" i="15"/>
  <c r="H183" i="15"/>
  <c r="H182" i="15"/>
  <c r="H181" i="15"/>
  <c r="H180" i="15"/>
  <c r="H179" i="15"/>
  <c r="H178" i="15"/>
  <c r="H177" i="15"/>
  <c r="H176" i="15"/>
  <c r="H175" i="15"/>
  <c r="H174" i="15"/>
  <c r="H173" i="15"/>
  <c r="H172" i="15"/>
  <c r="H171" i="15"/>
  <c r="H170" i="15"/>
  <c r="H169" i="15"/>
  <c r="H168" i="15"/>
  <c r="H167" i="15"/>
  <c r="H166" i="15"/>
  <c r="H165" i="15"/>
  <c r="P164" i="15"/>
  <c r="O164" i="15"/>
  <c r="N164" i="15"/>
  <c r="M164" i="15"/>
  <c r="L164" i="15"/>
  <c r="K164" i="15"/>
  <c r="J164" i="15"/>
  <c r="I164" i="15"/>
  <c r="H163" i="15"/>
  <c r="H162" i="15"/>
  <c r="H161" i="15"/>
  <c r="H160" i="15"/>
  <c r="H159" i="15"/>
  <c r="H158" i="15"/>
  <c r="H157" i="15"/>
  <c r="H151" i="15"/>
  <c r="P150" i="15"/>
  <c r="O150" i="15"/>
  <c r="N150" i="15"/>
  <c r="M150" i="15"/>
  <c r="L150" i="15"/>
  <c r="K150" i="15"/>
  <c r="J150" i="15"/>
  <c r="I150" i="15"/>
  <c r="H149" i="15"/>
  <c r="H148" i="15"/>
  <c r="H147" i="15"/>
  <c r="H146" i="15"/>
  <c r="H145" i="15"/>
  <c r="H144" i="15"/>
  <c r="H143" i="15"/>
  <c r="H142" i="15"/>
  <c r="H141" i="15"/>
  <c r="H140" i="15"/>
  <c r="H139" i="15"/>
  <c r="H138" i="15"/>
  <c r="H137" i="15"/>
  <c r="H136" i="15"/>
  <c r="H135" i="15"/>
  <c r="H134" i="15"/>
  <c r="H133" i="15"/>
  <c r="H132" i="15"/>
  <c r="P131" i="15"/>
  <c r="O131" i="15"/>
  <c r="N131" i="15"/>
  <c r="M131" i="15"/>
  <c r="L131" i="15"/>
  <c r="K131" i="15"/>
  <c r="J131" i="15"/>
  <c r="I131" i="15"/>
  <c r="H130" i="15"/>
  <c r="H129" i="15"/>
  <c r="H128" i="15"/>
  <c r="H127" i="15"/>
  <c r="H126" i="15"/>
  <c r="H125" i="15"/>
  <c r="H124" i="15"/>
  <c r="H123" i="15"/>
  <c r="H122" i="15"/>
  <c r="H121" i="15"/>
  <c r="H120" i="15"/>
  <c r="H119" i="15"/>
  <c r="H118" i="15"/>
  <c r="H117" i="15"/>
  <c r="H116" i="15"/>
  <c r="H115" i="15"/>
  <c r="H114" i="15"/>
  <c r="H111" i="15"/>
  <c r="H110" i="15"/>
  <c r="H109" i="15"/>
  <c r="H108" i="15"/>
  <c r="P106" i="15"/>
  <c r="O106" i="15"/>
  <c r="N106" i="15"/>
  <c r="M106" i="15"/>
  <c r="L106" i="15"/>
  <c r="K106" i="15"/>
  <c r="J106" i="15"/>
  <c r="I106" i="15"/>
  <c r="H104" i="15"/>
  <c r="H100" i="15"/>
  <c r="H99" i="15"/>
  <c r="H97" i="15"/>
  <c r="H96" i="15"/>
  <c r="H95" i="15"/>
  <c r="H94" i="15"/>
  <c r="H93" i="15"/>
  <c r="H92" i="15"/>
  <c r="H91" i="15"/>
  <c r="H90" i="15"/>
  <c r="H89" i="15"/>
  <c r="H88" i="15"/>
  <c r="H87" i="15"/>
  <c r="H86" i="15"/>
  <c r="H85" i="15"/>
  <c r="H84" i="15"/>
  <c r="H83" i="15"/>
  <c r="H82" i="15"/>
  <c r="H81" i="15"/>
  <c r="H80" i="15"/>
  <c r="H79" i="15"/>
  <c r="H78" i="15"/>
  <c r="H77" i="15"/>
  <c r="H76" i="15"/>
  <c r="H75" i="15"/>
  <c r="H74" i="15"/>
  <c r="H73" i="15"/>
  <c r="H72" i="15"/>
  <c r="H71" i="15"/>
  <c r="H70" i="15" s="1"/>
  <c r="P70" i="15"/>
  <c r="O70" i="15"/>
  <c r="N70" i="15"/>
  <c r="M70" i="15"/>
  <c r="L70" i="15"/>
  <c r="K70" i="15"/>
  <c r="J70" i="15"/>
  <c r="I70" i="15"/>
  <c r="H69" i="15"/>
  <c r="H68" i="15"/>
  <c r="H67" i="15"/>
  <c r="H66" i="15"/>
  <c r="H65" i="15"/>
  <c r="H64" i="15"/>
  <c r="H63" i="15"/>
  <c r="H62" i="15"/>
  <c r="H61" i="15"/>
  <c r="H60" i="15"/>
  <c r="H59" i="15"/>
  <c r="H58" i="15"/>
  <c r="H57" i="15"/>
  <c r="H56" i="15"/>
  <c r="H55" i="15"/>
  <c r="H54" i="15"/>
  <c r="H53" i="15"/>
  <c r="H52" i="15"/>
  <c r="H51" i="15"/>
  <c r="H50" i="15"/>
  <c r="H49" i="15"/>
  <c r="H48" i="15"/>
  <c r="H47" i="15"/>
  <c r="H46" i="15"/>
  <c r="H45" i="15"/>
  <c r="H44" i="15"/>
  <c r="H43" i="15"/>
  <c r="H42" i="15"/>
  <c r="P41" i="15"/>
  <c r="O41" i="15"/>
  <c r="N41" i="15"/>
  <c r="M41" i="15"/>
  <c r="L41" i="15"/>
  <c r="K41" i="15"/>
  <c r="J41" i="15"/>
  <c r="I41" i="15"/>
  <c r="H40" i="15"/>
  <c r="H39" i="15"/>
  <c r="H38" i="15"/>
  <c r="H37" i="15"/>
  <c r="H36" i="15"/>
  <c r="H35" i="15"/>
  <c r="H34" i="15"/>
  <c r="H33" i="15"/>
  <c r="H32" i="15"/>
  <c r="H31" i="15"/>
  <c r="H30" i="15"/>
  <c r="H29" i="15"/>
  <c r="H28" i="15"/>
  <c r="H27" i="15"/>
  <c r="H26" i="15"/>
  <c r="H25" i="15"/>
  <c r="H24" i="15"/>
  <c r="P23" i="15"/>
  <c r="O23" i="15"/>
  <c r="N23" i="15"/>
  <c r="M23" i="15"/>
  <c r="L23" i="15"/>
  <c r="K23" i="15"/>
  <c r="J23" i="15"/>
  <c r="I23" i="15"/>
  <c r="H131" i="15" l="1"/>
  <c r="H164" i="15"/>
  <c r="H234" i="15"/>
  <c r="M324" i="15"/>
  <c r="O324" i="15"/>
  <c r="H23" i="15"/>
  <c r="P324" i="15"/>
  <c r="I324" i="15"/>
  <c r="H265" i="15"/>
  <c r="L324" i="15"/>
  <c r="J18" i="16"/>
  <c r="H334" i="16"/>
  <c r="H385" i="16" s="1"/>
  <c r="H106" i="15"/>
  <c r="J324" i="15"/>
  <c r="N324" i="15"/>
  <c r="N375" i="15" s="1"/>
  <c r="K324" i="15"/>
  <c r="K375" i="15" s="1"/>
  <c r="H41" i="15"/>
  <c r="H150" i="15"/>
  <c r="H254" i="15"/>
  <c r="H302" i="15"/>
  <c r="H374" i="15"/>
  <c r="H348" i="15"/>
  <c r="Q375" i="15"/>
  <c r="I375" i="15"/>
  <c r="I16" i="15" s="1"/>
  <c r="P375" i="15"/>
  <c r="P16" i="15" s="1"/>
  <c r="L375" i="15"/>
  <c r="L16" i="15" s="1"/>
  <c r="O375" i="15"/>
  <c r="O16" i="15" s="1"/>
  <c r="M375" i="15"/>
  <c r="M16" i="15" s="1"/>
  <c r="R375" i="15"/>
  <c r="J375" i="15"/>
  <c r="J16" i="15" s="1"/>
  <c r="I18" i="16" l="1"/>
  <c r="H324" i="15"/>
  <c r="H375" i="15" s="1"/>
  <c r="H16" i="15" s="1"/>
  <c r="K165" i="14"/>
  <c r="H18" i="16" l="1"/>
  <c r="J396" i="14"/>
  <c r="I396" i="14"/>
  <c r="H396" i="14"/>
  <c r="N388" i="14"/>
  <c r="M388" i="14"/>
  <c r="L388" i="14"/>
  <c r="K388" i="14"/>
  <c r="J388" i="14"/>
  <c r="I388" i="14"/>
  <c r="H388" i="14"/>
  <c r="R375" i="14"/>
  <c r="Q375" i="14"/>
  <c r="P375" i="14"/>
  <c r="O375" i="14"/>
  <c r="N375" i="14"/>
  <c r="M375" i="14"/>
  <c r="L375" i="14"/>
  <c r="K375" i="14"/>
  <c r="J375" i="14"/>
  <c r="I375" i="14"/>
  <c r="H374" i="14"/>
  <c r="H373" i="14"/>
  <c r="H372" i="14"/>
  <c r="H371" i="14"/>
  <c r="H370" i="14"/>
  <c r="H369" i="14"/>
  <c r="H368" i="14"/>
  <c r="H367" i="14"/>
  <c r="H366" i="14"/>
  <c r="H365" i="14"/>
  <c r="H364" i="14"/>
  <c r="H363" i="14"/>
  <c r="H362" i="14"/>
  <c r="H361" i="14"/>
  <c r="H360" i="14"/>
  <c r="H359" i="14"/>
  <c r="H358" i="14"/>
  <c r="H357" i="14"/>
  <c r="H356" i="14"/>
  <c r="H355" i="14"/>
  <c r="H354" i="14"/>
  <c r="H353" i="14"/>
  <c r="H352" i="14"/>
  <c r="H351" i="14"/>
  <c r="R349" i="14"/>
  <c r="Q349" i="14"/>
  <c r="P349" i="14"/>
  <c r="O349" i="14"/>
  <c r="N349" i="14"/>
  <c r="M349" i="14"/>
  <c r="L349" i="14"/>
  <c r="K349" i="14"/>
  <c r="J349" i="14"/>
  <c r="I349" i="14"/>
  <c r="H348" i="14"/>
  <c r="H347" i="14"/>
  <c r="H346" i="14"/>
  <c r="H345" i="14"/>
  <c r="H344" i="14"/>
  <c r="H343" i="14"/>
  <c r="H342" i="14"/>
  <c r="H341" i="14"/>
  <c r="H340" i="14"/>
  <c r="H339" i="14"/>
  <c r="H338" i="14"/>
  <c r="H337" i="14"/>
  <c r="H336" i="14"/>
  <c r="H335" i="14"/>
  <c r="H334" i="14"/>
  <c r="H333" i="14"/>
  <c r="H332" i="14"/>
  <c r="H331" i="14"/>
  <c r="H330" i="14"/>
  <c r="H329" i="14"/>
  <c r="H328" i="14"/>
  <c r="H326" i="14"/>
  <c r="R325" i="14"/>
  <c r="Q325" i="14"/>
  <c r="H323" i="14"/>
  <c r="H322" i="14"/>
  <c r="H321" i="14"/>
  <c r="H320" i="14"/>
  <c r="H319" i="14"/>
  <c r="H318" i="14"/>
  <c r="H317" i="14"/>
  <c r="H316" i="14"/>
  <c r="H315" i="14"/>
  <c r="H314" i="14"/>
  <c r="H313" i="14"/>
  <c r="H312" i="14"/>
  <c r="H311" i="14"/>
  <c r="H310" i="14"/>
  <c r="H309" i="14"/>
  <c r="H308" i="14"/>
  <c r="H307" i="14"/>
  <c r="H306" i="14"/>
  <c r="H305" i="14"/>
  <c r="H304" i="14"/>
  <c r="P303" i="14"/>
  <c r="O303" i="14"/>
  <c r="N303" i="14"/>
  <c r="M303" i="14"/>
  <c r="L303" i="14"/>
  <c r="K303" i="14"/>
  <c r="J303" i="14"/>
  <c r="I303" i="14"/>
  <c r="H302" i="14"/>
  <c r="H301" i="14"/>
  <c r="H300" i="14"/>
  <c r="H299" i="14"/>
  <c r="H298" i="14"/>
  <c r="H296" i="14"/>
  <c r="H295" i="14"/>
  <c r="H294" i="14"/>
  <c r="H293" i="14"/>
  <c r="H292" i="14"/>
  <c r="H291" i="14"/>
  <c r="H290" i="14"/>
  <c r="H289" i="14"/>
  <c r="H288" i="14"/>
  <c r="H287" i="14"/>
  <c r="H286" i="14"/>
  <c r="H284" i="14"/>
  <c r="H283" i="14"/>
  <c r="H282" i="14"/>
  <c r="H281" i="14"/>
  <c r="H280" i="14"/>
  <c r="H279" i="14"/>
  <c r="H278" i="14"/>
  <c r="H277" i="14"/>
  <c r="H276" i="14"/>
  <c r="H275" i="14"/>
  <c r="H274" i="14"/>
  <c r="H273" i="14"/>
  <c r="H272" i="14"/>
  <c r="H271" i="14"/>
  <c r="H270" i="14"/>
  <c r="H269" i="14"/>
  <c r="H268" i="14"/>
  <c r="P266" i="14"/>
  <c r="O266" i="14"/>
  <c r="N266" i="14"/>
  <c r="M266" i="14"/>
  <c r="L266" i="14"/>
  <c r="K266" i="14"/>
  <c r="J266" i="14"/>
  <c r="I266" i="14"/>
  <c r="H266" i="14"/>
  <c r="H265" i="14"/>
  <c r="H264" i="14"/>
  <c r="H263" i="14"/>
  <c r="H262" i="14"/>
  <c r="H261" i="14"/>
  <c r="H260" i="14"/>
  <c r="H259" i="14"/>
  <c r="H258" i="14"/>
  <c r="H257" i="14"/>
  <c r="H256" i="14"/>
  <c r="H255" i="14" s="1"/>
  <c r="P255" i="14"/>
  <c r="O255" i="14"/>
  <c r="N255" i="14"/>
  <c r="M255" i="14"/>
  <c r="L255" i="14"/>
  <c r="K255" i="14"/>
  <c r="J255" i="14"/>
  <c r="I255" i="14"/>
  <c r="H254" i="14"/>
  <c r="H253" i="14"/>
  <c r="H252" i="14"/>
  <c r="H251" i="14"/>
  <c r="H250" i="14"/>
  <c r="H249" i="14"/>
  <c r="H248" i="14"/>
  <c r="H247" i="14"/>
  <c r="H246" i="14"/>
  <c r="H245" i="14"/>
  <c r="H244" i="14"/>
  <c r="H243" i="14"/>
  <c r="H242" i="14"/>
  <c r="H241" i="14"/>
  <c r="H240" i="14" s="1"/>
  <c r="P240" i="14"/>
  <c r="O240" i="14"/>
  <c r="N240" i="14"/>
  <c r="M240" i="14"/>
  <c r="L240" i="14"/>
  <c r="K240" i="14"/>
  <c r="J240" i="14"/>
  <c r="I240" i="14"/>
  <c r="H239" i="14"/>
  <c r="H238" i="14"/>
  <c r="H237" i="14"/>
  <c r="H236" i="14"/>
  <c r="P235" i="14"/>
  <c r="O235" i="14"/>
  <c r="N235" i="14"/>
  <c r="M235" i="14"/>
  <c r="L235" i="14"/>
  <c r="K235" i="14"/>
  <c r="J235" i="14"/>
  <c r="I235" i="14"/>
  <c r="P191" i="14"/>
  <c r="O191" i="14"/>
  <c r="N191" i="14"/>
  <c r="M191" i="14"/>
  <c r="L191" i="14"/>
  <c r="K191" i="14"/>
  <c r="J191" i="14"/>
  <c r="I191" i="14"/>
  <c r="H191" i="14"/>
  <c r="H190" i="14"/>
  <c r="H189" i="14"/>
  <c r="H188" i="14"/>
  <c r="H187" i="14"/>
  <c r="H186" i="14"/>
  <c r="H185" i="14"/>
  <c r="H184" i="14"/>
  <c r="H183" i="14"/>
  <c r="H182" i="14"/>
  <c r="H181" i="14"/>
  <c r="H180" i="14"/>
  <c r="H179" i="14"/>
  <c r="H178" i="14"/>
  <c r="H177" i="14"/>
  <c r="H176" i="14"/>
  <c r="H175" i="14"/>
  <c r="H174" i="14"/>
  <c r="H173" i="14"/>
  <c r="H172" i="14"/>
  <c r="H171" i="14"/>
  <c r="H170" i="14"/>
  <c r="H169" i="14"/>
  <c r="H168" i="14"/>
  <c r="H167" i="14"/>
  <c r="H165" i="14" s="1"/>
  <c r="H166" i="14"/>
  <c r="P165" i="14"/>
  <c r="O165" i="14"/>
  <c r="N165" i="14"/>
  <c r="M165" i="14"/>
  <c r="L165" i="14"/>
  <c r="J165" i="14"/>
  <c r="I165" i="14"/>
  <c r="H164" i="14"/>
  <c r="H163" i="14"/>
  <c r="H162" i="14"/>
  <c r="H161" i="14"/>
  <c r="H160" i="14"/>
  <c r="H159" i="14"/>
  <c r="H158" i="14"/>
  <c r="H157" i="14"/>
  <c r="H156" i="14"/>
  <c r="H155" i="14"/>
  <c r="H154" i="14"/>
  <c r="H153" i="14"/>
  <c r="H152" i="14"/>
  <c r="H151" i="14"/>
  <c r="P150" i="14"/>
  <c r="O150" i="14"/>
  <c r="N150" i="14"/>
  <c r="M150" i="14"/>
  <c r="L150" i="14"/>
  <c r="K150" i="14"/>
  <c r="J150" i="14"/>
  <c r="I150" i="14"/>
  <c r="H149" i="14"/>
  <c r="H148" i="14"/>
  <c r="H147" i="14"/>
  <c r="H146" i="14"/>
  <c r="H145" i="14"/>
  <c r="H144" i="14"/>
  <c r="H143" i="14"/>
  <c r="H142" i="14"/>
  <c r="H141" i="14"/>
  <c r="H140" i="14"/>
  <c r="H139" i="14"/>
  <c r="H138" i="14"/>
  <c r="H137" i="14"/>
  <c r="H136" i="14"/>
  <c r="H135" i="14"/>
  <c r="H134" i="14"/>
  <c r="H133" i="14"/>
  <c r="H132" i="14"/>
  <c r="P131" i="14"/>
  <c r="O131" i="14"/>
  <c r="N131" i="14"/>
  <c r="M131" i="14"/>
  <c r="L131" i="14"/>
  <c r="K131" i="14"/>
  <c r="J131" i="14"/>
  <c r="I131" i="14"/>
  <c r="H131" i="14"/>
  <c r="H130" i="14"/>
  <c r="H129" i="14"/>
  <c r="H128" i="14"/>
  <c r="H127" i="14"/>
  <c r="H126" i="14"/>
  <c r="H125" i="14"/>
  <c r="H124" i="14"/>
  <c r="H123" i="14"/>
  <c r="H122" i="14"/>
  <c r="H121" i="14"/>
  <c r="H120" i="14"/>
  <c r="H119" i="14"/>
  <c r="H118" i="14"/>
  <c r="H117" i="14"/>
  <c r="H116" i="14"/>
  <c r="H115" i="14"/>
  <c r="H114" i="14"/>
  <c r="H113" i="14"/>
  <c r="H111" i="14"/>
  <c r="H110" i="14"/>
  <c r="H109" i="14"/>
  <c r="H108" i="14"/>
  <c r="P106" i="14"/>
  <c r="O106" i="14"/>
  <c r="N106" i="14"/>
  <c r="M106" i="14"/>
  <c r="L106" i="14"/>
  <c r="K106" i="14"/>
  <c r="J106" i="14"/>
  <c r="I106" i="14"/>
  <c r="H104" i="14"/>
  <c r="H100" i="14"/>
  <c r="H99" i="14"/>
  <c r="H97" i="14"/>
  <c r="H96" i="14"/>
  <c r="H95" i="14"/>
  <c r="H94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H77" i="14"/>
  <c r="H76" i="14"/>
  <c r="H75" i="14"/>
  <c r="H74" i="14"/>
  <c r="H73" i="14"/>
  <c r="H72" i="14"/>
  <c r="H71" i="14"/>
  <c r="P70" i="14"/>
  <c r="O70" i="14"/>
  <c r="N70" i="14"/>
  <c r="M70" i="14"/>
  <c r="L70" i="14"/>
  <c r="K70" i="14"/>
  <c r="J70" i="14"/>
  <c r="I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6" i="14"/>
  <c r="H45" i="14"/>
  <c r="H44" i="14"/>
  <c r="H43" i="14"/>
  <c r="H42" i="14"/>
  <c r="P41" i="14"/>
  <c r="O41" i="14"/>
  <c r="N41" i="14"/>
  <c r="M41" i="14"/>
  <c r="L41" i="14"/>
  <c r="K41" i="14"/>
  <c r="J41" i="14"/>
  <c r="I41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P23" i="14"/>
  <c r="O23" i="14"/>
  <c r="N23" i="14"/>
  <c r="M23" i="14"/>
  <c r="L23" i="14"/>
  <c r="K23" i="14"/>
  <c r="J23" i="14"/>
  <c r="I23" i="14"/>
  <c r="H23" i="14"/>
  <c r="H106" i="14" l="1"/>
  <c r="H303" i="14"/>
  <c r="H70" i="14"/>
  <c r="H150" i="14"/>
  <c r="H235" i="14"/>
  <c r="P325" i="14"/>
  <c r="H375" i="14"/>
  <c r="H349" i="14"/>
  <c r="J325" i="14"/>
  <c r="Q376" i="14"/>
  <c r="O325" i="14"/>
  <c r="O376" i="14" s="1"/>
  <c r="O16" i="14" s="1"/>
  <c r="N325" i="14"/>
  <c r="N376" i="14" s="1"/>
  <c r="N16" i="14" s="1"/>
  <c r="K325" i="14"/>
  <c r="K376" i="14" s="1"/>
  <c r="K16" i="14" s="1"/>
  <c r="I325" i="14"/>
  <c r="M325" i="14"/>
  <c r="M376" i="14" s="1"/>
  <c r="M16" i="14" s="1"/>
  <c r="L325" i="14"/>
  <c r="L376" i="14" s="1"/>
  <c r="L16" i="14" s="1"/>
  <c r="R376" i="14"/>
  <c r="H325" i="14"/>
  <c r="I376" i="14"/>
  <c r="I16" i="14" s="1"/>
  <c r="H376" i="14"/>
  <c r="H16" i="14" s="1"/>
  <c r="J376" i="14"/>
  <c r="J16" i="14" s="1"/>
  <c r="P376" i="14"/>
  <c r="P16" i="14" s="1"/>
  <c r="J70" i="13"/>
  <c r="N70" i="13" l="1"/>
  <c r="J106" i="13" l="1"/>
  <c r="J396" i="13"/>
  <c r="I396" i="13"/>
  <c r="H396" i="13"/>
  <c r="N388" i="13"/>
  <c r="M388" i="13"/>
  <c r="L388" i="13"/>
  <c r="K388" i="13"/>
  <c r="J388" i="13"/>
  <c r="I388" i="13"/>
  <c r="H388" i="13"/>
  <c r="R375" i="13"/>
  <c r="Q375" i="13"/>
  <c r="P375" i="13"/>
  <c r="O375" i="13"/>
  <c r="N375" i="13"/>
  <c r="M375" i="13"/>
  <c r="L375" i="13"/>
  <c r="K375" i="13"/>
  <c r="J375" i="13"/>
  <c r="I375" i="13"/>
  <c r="H374" i="13"/>
  <c r="H373" i="13"/>
  <c r="H372" i="13"/>
  <c r="H371" i="13"/>
  <c r="H370" i="13"/>
  <c r="H369" i="13"/>
  <c r="H368" i="13"/>
  <c r="H367" i="13"/>
  <c r="H366" i="13"/>
  <c r="H365" i="13"/>
  <c r="H364" i="13"/>
  <c r="H363" i="13"/>
  <c r="H362" i="13"/>
  <c r="H361" i="13"/>
  <c r="H360" i="13"/>
  <c r="H359" i="13"/>
  <c r="H358" i="13"/>
  <c r="H357" i="13"/>
  <c r="H356" i="13"/>
  <c r="H355" i="13"/>
  <c r="H354" i="13"/>
  <c r="H353" i="13"/>
  <c r="H352" i="13"/>
  <c r="H351" i="13"/>
  <c r="R349" i="13"/>
  <c r="Q349" i="13"/>
  <c r="P349" i="13"/>
  <c r="O349" i="13"/>
  <c r="N349" i="13"/>
  <c r="M349" i="13"/>
  <c r="L349" i="13"/>
  <c r="K349" i="13"/>
  <c r="J349" i="13"/>
  <c r="I349" i="13"/>
  <c r="H348" i="13"/>
  <c r="H347" i="13"/>
  <c r="H346" i="13"/>
  <c r="H345" i="13"/>
  <c r="H344" i="13"/>
  <c r="H343" i="13"/>
  <c r="H342" i="13"/>
  <c r="H341" i="13"/>
  <c r="H340" i="13"/>
  <c r="H339" i="13"/>
  <c r="H338" i="13"/>
  <c r="H337" i="13"/>
  <c r="H336" i="13"/>
  <c r="H335" i="13"/>
  <c r="H334" i="13"/>
  <c r="H333" i="13"/>
  <c r="H332" i="13"/>
  <c r="H331" i="13"/>
  <c r="H330" i="13"/>
  <c r="H329" i="13"/>
  <c r="H328" i="13"/>
  <c r="H326" i="13"/>
  <c r="R325" i="13"/>
  <c r="Q325" i="13"/>
  <c r="H323" i="13"/>
  <c r="H322" i="13"/>
  <c r="H321" i="13"/>
  <c r="H320" i="13"/>
  <c r="H319" i="13"/>
  <c r="H318" i="13"/>
  <c r="H317" i="13"/>
  <c r="H316" i="13"/>
  <c r="H315" i="13"/>
  <c r="H314" i="13"/>
  <c r="H313" i="13"/>
  <c r="H312" i="13"/>
  <c r="H311" i="13"/>
  <c r="H310" i="13"/>
  <c r="H309" i="13"/>
  <c r="H308" i="13"/>
  <c r="H307" i="13"/>
  <c r="H306" i="13"/>
  <c r="H305" i="13"/>
  <c r="H304" i="13"/>
  <c r="H303" i="13" s="1"/>
  <c r="P303" i="13"/>
  <c r="O303" i="13"/>
  <c r="N303" i="13"/>
  <c r="M303" i="13"/>
  <c r="L303" i="13"/>
  <c r="K303" i="13"/>
  <c r="J303" i="13"/>
  <c r="I303" i="13"/>
  <c r="H302" i="13"/>
  <c r="H301" i="13"/>
  <c r="H300" i="13"/>
  <c r="H299" i="13"/>
  <c r="H298" i="13"/>
  <c r="H296" i="13"/>
  <c r="H295" i="13"/>
  <c r="H294" i="13"/>
  <c r="H293" i="13"/>
  <c r="H292" i="13"/>
  <c r="H291" i="13"/>
  <c r="H290" i="13"/>
  <c r="H289" i="13"/>
  <c r="H288" i="13"/>
  <c r="H287" i="13"/>
  <c r="H286" i="13"/>
  <c r="H284" i="13"/>
  <c r="H283" i="13"/>
  <c r="H282" i="13"/>
  <c r="H281" i="13"/>
  <c r="H280" i="13"/>
  <c r="H279" i="13"/>
  <c r="H278" i="13"/>
  <c r="H277" i="13"/>
  <c r="H276" i="13"/>
  <c r="H275" i="13"/>
  <c r="H274" i="13"/>
  <c r="H273" i="13"/>
  <c r="H272" i="13"/>
  <c r="H271" i="13"/>
  <c r="H270" i="13"/>
  <c r="H269" i="13"/>
  <c r="H268" i="13"/>
  <c r="P266" i="13"/>
  <c r="O266" i="13"/>
  <c r="N266" i="13"/>
  <c r="M266" i="13"/>
  <c r="L266" i="13"/>
  <c r="K266" i="13"/>
  <c r="J266" i="13"/>
  <c r="I266" i="13"/>
  <c r="H265" i="13"/>
  <c r="H264" i="13"/>
  <c r="H263" i="13"/>
  <c r="H262" i="13"/>
  <c r="H261" i="13"/>
  <c r="H260" i="13"/>
  <c r="H259" i="13"/>
  <c r="H258" i="13"/>
  <c r="H257" i="13"/>
  <c r="H256" i="13"/>
  <c r="P255" i="13"/>
  <c r="O255" i="13"/>
  <c r="N255" i="13"/>
  <c r="M255" i="13"/>
  <c r="L255" i="13"/>
  <c r="K255" i="13"/>
  <c r="J255" i="13"/>
  <c r="I255" i="13"/>
  <c r="H254" i="13"/>
  <c r="H253" i="13"/>
  <c r="H252" i="13"/>
  <c r="H251" i="13"/>
  <c r="H250" i="13"/>
  <c r="H249" i="13"/>
  <c r="H248" i="13"/>
  <c r="H247" i="13"/>
  <c r="H246" i="13"/>
  <c r="H245" i="13"/>
  <c r="H244" i="13"/>
  <c r="H243" i="13"/>
  <c r="H242" i="13"/>
  <c r="H241" i="13"/>
  <c r="P240" i="13"/>
  <c r="O240" i="13"/>
  <c r="N240" i="13"/>
  <c r="M240" i="13"/>
  <c r="L240" i="13"/>
  <c r="K240" i="13"/>
  <c r="J240" i="13"/>
  <c r="I240" i="13"/>
  <c r="H239" i="13"/>
  <c r="H238" i="13"/>
  <c r="H237" i="13"/>
  <c r="H236" i="13"/>
  <c r="H235" i="13" s="1"/>
  <c r="P235" i="13"/>
  <c r="O235" i="13"/>
  <c r="N235" i="13"/>
  <c r="M235" i="13"/>
  <c r="L235" i="13"/>
  <c r="K235" i="13"/>
  <c r="J235" i="13"/>
  <c r="I235" i="13"/>
  <c r="P191" i="13"/>
  <c r="O191" i="13"/>
  <c r="N191" i="13"/>
  <c r="M191" i="13"/>
  <c r="L191" i="13"/>
  <c r="K191" i="13"/>
  <c r="J191" i="13"/>
  <c r="I191" i="13"/>
  <c r="H191" i="13"/>
  <c r="H190" i="13"/>
  <c r="H189" i="13"/>
  <c r="H188" i="13"/>
  <c r="H187" i="13"/>
  <c r="H186" i="13"/>
  <c r="H185" i="13"/>
  <c r="H184" i="13"/>
  <c r="H183" i="13"/>
  <c r="H182" i="13"/>
  <c r="H181" i="13"/>
  <c r="H180" i="13"/>
  <c r="H179" i="13"/>
  <c r="H178" i="13"/>
  <c r="H177" i="13"/>
  <c r="H176" i="13"/>
  <c r="H175" i="13"/>
  <c r="H174" i="13"/>
  <c r="H173" i="13"/>
  <c r="H172" i="13"/>
  <c r="H171" i="13"/>
  <c r="H170" i="13"/>
  <c r="H169" i="13"/>
  <c r="H168" i="13"/>
  <c r="H167" i="13"/>
  <c r="H166" i="13"/>
  <c r="P165" i="13"/>
  <c r="O165" i="13"/>
  <c r="N165" i="13"/>
  <c r="M165" i="13"/>
  <c r="L165" i="13"/>
  <c r="K165" i="13"/>
  <c r="J165" i="13"/>
  <c r="I165" i="13"/>
  <c r="H164" i="13"/>
  <c r="H163" i="13"/>
  <c r="H162" i="13"/>
  <c r="H161" i="13"/>
  <c r="H160" i="13"/>
  <c r="H159" i="13"/>
  <c r="H158" i="13"/>
  <c r="H157" i="13"/>
  <c r="H156" i="13"/>
  <c r="H155" i="13"/>
  <c r="H154" i="13"/>
  <c r="H153" i="13"/>
  <c r="H152" i="13"/>
  <c r="H151" i="13"/>
  <c r="P150" i="13"/>
  <c r="O150" i="13"/>
  <c r="N150" i="13"/>
  <c r="M150" i="13"/>
  <c r="L150" i="13"/>
  <c r="K150" i="13"/>
  <c r="J150" i="13"/>
  <c r="I150" i="13"/>
  <c r="H149" i="13"/>
  <c r="H148" i="13"/>
  <c r="H147" i="13"/>
  <c r="H146" i="13"/>
  <c r="H145" i="13"/>
  <c r="H144" i="13"/>
  <c r="H143" i="13"/>
  <c r="H142" i="13"/>
  <c r="H141" i="13"/>
  <c r="H140" i="13"/>
  <c r="H139" i="13"/>
  <c r="H138" i="13"/>
  <c r="H137" i="13"/>
  <c r="H136" i="13"/>
  <c r="H135" i="13"/>
  <c r="H134" i="13"/>
  <c r="H133" i="13"/>
  <c r="H132" i="13"/>
  <c r="P131" i="13"/>
  <c r="O131" i="13"/>
  <c r="N131" i="13"/>
  <c r="M131" i="13"/>
  <c r="L131" i="13"/>
  <c r="K131" i="13"/>
  <c r="J131" i="13"/>
  <c r="I131" i="13"/>
  <c r="H130" i="13"/>
  <c r="H129" i="13"/>
  <c r="H128" i="13"/>
  <c r="H127" i="13"/>
  <c r="H126" i="13"/>
  <c r="H125" i="13"/>
  <c r="H124" i="13"/>
  <c r="H123" i="13"/>
  <c r="H122" i="13"/>
  <c r="H121" i="13"/>
  <c r="H120" i="13"/>
  <c r="H119" i="13"/>
  <c r="H118" i="13"/>
  <c r="H117" i="13"/>
  <c r="H116" i="13"/>
  <c r="H115" i="13"/>
  <c r="H114" i="13"/>
  <c r="H113" i="13"/>
  <c r="H111" i="13"/>
  <c r="H110" i="13"/>
  <c r="H109" i="13"/>
  <c r="H108" i="13"/>
  <c r="H107" i="13"/>
  <c r="P106" i="13"/>
  <c r="O106" i="13"/>
  <c r="N106" i="13"/>
  <c r="M106" i="13"/>
  <c r="L106" i="13"/>
  <c r="K106" i="13"/>
  <c r="I106" i="13"/>
  <c r="H106" i="13"/>
  <c r="H104" i="13"/>
  <c r="H100" i="13"/>
  <c r="H99" i="13"/>
  <c r="H97" i="13"/>
  <c r="H96" i="13"/>
  <c r="H95" i="13"/>
  <c r="H94" i="13"/>
  <c r="H93" i="13"/>
  <c r="H92" i="13"/>
  <c r="H91" i="13"/>
  <c r="H90" i="13"/>
  <c r="H89" i="13"/>
  <c r="H88" i="13"/>
  <c r="H87" i="13"/>
  <c r="H86" i="13"/>
  <c r="H85" i="13"/>
  <c r="H84" i="13"/>
  <c r="H83" i="13"/>
  <c r="H82" i="13"/>
  <c r="H81" i="13"/>
  <c r="H80" i="13"/>
  <c r="H79" i="13"/>
  <c r="H78" i="13"/>
  <c r="H77" i="13"/>
  <c r="H76" i="13"/>
  <c r="H75" i="13"/>
  <c r="H74" i="13"/>
  <c r="H73" i="13"/>
  <c r="H72" i="13"/>
  <c r="H71" i="13"/>
  <c r="P70" i="13"/>
  <c r="O70" i="13"/>
  <c r="M70" i="13"/>
  <c r="L70" i="13"/>
  <c r="K70" i="13"/>
  <c r="I70" i="13"/>
  <c r="H69" i="13"/>
  <c r="H68" i="13"/>
  <c r="H67" i="13"/>
  <c r="H66" i="13"/>
  <c r="H65" i="13"/>
  <c r="H64" i="13"/>
  <c r="H63" i="13"/>
  <c r="H62" i="13"/>
  <c r="H61" i="13"/>
  <c r="H60" i="13"/>
  <c r="H59" i="13"/>
  <c r="H58" i="13"/>
  <c r="H57" i="13"/>
  <c r="H56" i="13"/>
  <c r="H55" i="13"/>
  <c r="H54" i="13"/>
  <c r="H53" i="13"/>
  <c r="H52" i="13"/>
  <c r="H51" i="13"/>
  <c r="H50" i="13"/>
  <c r="H49" i="13"/>
  <c r="H48" i="13"/>
  <c r="H47" i="13"/>
  <c r="H46" i="13"/>
  <c r="H45" i="13"/>
  <c r="H44" i="13"/>
  <c r="H43" i="13"/>
  <c r="H42" i="13"/>
  <c r="P41" i="13"/>
  <c r="O41" i="13"/>
  <c r="N41" i="13"/>
  <c r="M41" i="13"/>
  <c r="L41" i="13"/>
  <c r="K41" i="13"/>
  <c r="J41" i="13"/>
  <c r="I41" i="13"/>
  <c r="H40" i="13"/>
  <c r="H39" i="13"/>
  <c r="H38" i="13"/>
  <c r="H37" i="13"/>
  <c r="H36" i="13"/>
  <c r="H35" i="13"/>
  <c r="H34" i="13"/>
  <c r="H33" i="13"/>
  <c r="H32" i="13"/>
  <c r="H31" i="13"/>
  <c r="H30" i="13"/>
  <c r="H29" i="13"/>
  <c r="H28" i="13"/>
  <c r="H27" i="13"/>
  <c r="H26" i="13"/>
  <c r="H25" i="13"/>
  <c r="H24" i="13"/>
  <c r="P23" i="13"/>
  <c r="O23" i="13"/>
  <c r="N23" i="13"/>
  <c r="M23" i="13"/>
  <c r="L23" i="13"/>
  <c r="K23" i="13"/>
  <c r="J23" i="13"/>
  <c r="I23" i="13"/>
  <c r="H23" i="13" l="1"/>
  <c r="H150" i="13"/>
  <c r="H165" i="13"/>
  <c r="H41" i="13"/>
  <c r="H70" i="13"/>
  <c r="H375" i="13"/>
  <c r="H131" i="13"/>
  <c r="H240" i="13"/>
  <c r="H255" i="13"/>
  <c r="H266" i="13"/>
  <c r="J325" i="13"/>
  <c r="H349" i="13"/>
  <c r="J376" i="13"/>
  <c r="J16" i="13" s="1"/>
  <c r="I325" i="13"/>
  <c r="I376" i="13" s="1"/>
  <c r="I16" i="13" s="1"/>
  <c r="P325" i="13"/>
  <c r="P376" i="13" s="1"/>
  <c r="P16" i="13" s="1"/>
  <c r="O325" i="13"/>
  <c r="O376" i="13" s="1"/>
  <c r="O16" i="13" s="1"/>
  <c r="N325" i="13"/>
  <c r="N376" i="13" s="1"/>
  <c r="M325" i="13"/>
  <c r="M376" i="13" s="1"/>
  <c r="M16" i="13" s="1"/>
  <c r="K325" i="13"/>
  <c r="K376" i="13" s="1"/>
  <c r="R376" i="13"/>
  <c r="Q376" i="13"/>
  <c r="L325" i="13"/>
  <c r="L376" i="13" s="1"/>
  <c r="L16" i="13" s="1"/>
  <c r="H258" i="12"/>
  <c r="H257" i="12"/>
  <c r="H256" i="12"/>
  <c r="H325" i="13" l="1"/>
  <c r="H376" i="13"/>
  <c r="H16" i="13" s="1"/>
  <c r="J375" i="12"/>
  <c r="J349" i="12"/>
  <c r="K349" i="12"/>
  <c r="J396" i="12" l="1"/>
  <c r="I396" i="12"/>
  <c r="H396" i="12"/>
  <c r="N388" i="12"/>
  <c r="M388" i="12"/>
  <c r="L388" i="12"/>
  <c r="K388" i="12"/>
  <c r="J388" i="12"/>
  <c r="I388" i="12"/>
  <c r="H388" i="12"/>
  <c r="R375" i="12"/>
  <c r="Q375" i="12"/>
  <c r="P375" i="12"/>
  <c r="O375" i="12"/>
  <c r="N375" i="12"/>
  <c r="M375" i="12"/>
  <c r="L375" i="12"/>
  <c r="K375" i="12"/>
  <c r="I375" i="12"/>
  <c r="H374" i="12"/>
  <c r="H373" i="12"/>
  <c r="H372" i="12"/>
  <c r="H371" i="12"/>
  <c r="H370" i="12"/>
  <c r="H369" i="12"/>
  <c r="H368" i="12"/>
  <c r="H367" i="12"/>
  <c r="H366" i="12"/>
  <c r="H365" i="12"/>
  <c r="H364" i="12"/>
  <c r="H363" i="12"/>
  <c r="H362" i="12"/>
  <c r="H361" i="12"/>
  <c r="H360" i="12"/>
  <c r="H359" i="12"/>
  <c r="H358" i="12"/>
  <c r="H357" i="12"/>
  <c r="H356" i="12"/>
  <c r="H355" i="12"/>
  <c r="H354" i="12"/>
  <c r="H353" i="12"/>
  <c r="H352" i="12"/>
  <c r="H351" i="12"/>
  <c r="R349" i="12"/>
  <c r="Q349" i="12"/>
  <c r="P349" i="12"/>
  <c r="O349" i="12"/>
  <c r="N349" i="12"/>
  <c r="M349" i="12"/>
  <c r="L349" i="12"/>
  <c r="I349" i="12"/>
  <c r="H348" i="12"/>
  <c r="H347" i="12"/>
  <c r="H346" i="12"/>
  <c r="H345" i="12"/>
  <c r="H344" i="12"/>
  <c r="H343" i="12"/>
  <c r="H342" i="12"/>
  <c r="H341" i="12"/>
  <c r="H340" i="12"/>
  <c r="H339" i="12"/>
  <c r="H338" i="12"/>
  <c r="H337" i="12"/>
  <c r="H336" i="12"/>
  <c r="H335" i="12"/>
  <c r="H334" i="12"/>
  <c r="H333" i="12"/>
  <c r="H332" i="12"/>
  <c r="H331" i="12"/>
  <c r="H330" i="12"/>
  <c r="H329" i="12"/>
  <c r="H328" i="12"/>
  <c r="H326" i="12"/>
  <c r="R325" i="12"/>
  <c r="Q325" i="12"/>
  <c r="H323" i="12"/>
  <c r="H322" i="12"/>
  <c r="H321" i="12"/>
  <c r="H320" i="12"/>
  <c r="H319" i="12"/>
  <c r="H318" i="12"/>
  <c r="H317" i="12"/>
  <c r="H316" i="12"/>
  <c r="H315" i="12"/>
  <c r="H314" i="12"/>
  <c r="H313" i="12"/>
  <c r="H312" i="12"/>
  <c r="H311" i="12"/>
  <c r="H310" i="12"/>
  <c r="H309" i="12"/>
  <c r="H308" i="12"/>
  <c r="H307" i="12"/>
  <c r="H306" i="12"/>
  <c r="H305" i="12"/>
  <c r="H304" i="12"/>
  <c r="H303" i="12" s="1"/>
  <c r="P303" i="12"/>
  <c r="O303" i="12"/>
  <c r="N303" i="12"/>
  <c r="M303" i="12"/>
  <c r="L303" i="12"/>
  <c r="K303" i="12"/>
  <c r="J303" i="12"/>
  <c r="I303" i="12"/>
  <c r="H302" i="12"/>
  <c r="H301" i="12"/>
  <c r="H300" i="12"/>
  <c r="H299" i="12"/>
  <c r="H298" i="12"/>
  <c r="H296" i="12"/>
  <c r="H295" i="12"/>
  <c r="H294" i="12"/>
  <c r="H293" i="12"/>
  <c r="H292" i="12"/>
  <c r="H291" i="12"/>
  <c r="H290" i="12"/>
  <c r="H289" i="12"/>
  <c r="H288" i="12"/>
  <c r="H287" i="12"/>
  <c r="H286" i="12"/>
  <c r="H284" i="12"/>
  <c r="H283" i="12"/>
  <c r="H282" i="12"/>
  <c r="H281" i="12"/>
  <c r="H280" i="12"/>
  <c r="H279" i="12"/>
  <c r="H278" i="12"/>
  <c r="H277" i="12"/>
  <c r="H276" i="12"/>
  <c r="H275" i="12"/>
  <c r="H274" i="12"/>
  <c r="H273" i="12"/>
  <c r="H272" i="12"/>
  <c r="H271" i="12"/>
  <c r="H270" i="12"/>
  <c r="H269" i="12"/>
  <c r="H268" i="12"/>
  <c r="P266" i="12"/>
  <c r="O266" i="12"/>
  <c r="N266" i="12"/>
  <c r="M266" i="12"/>
  <c r="L266" i="12"/>
  <c r="K266" i="12"/>
  <c r="J266" i="12"/>
  <c r="I266" i="12"/>
  <c r="H266" i="12"/>
  <c r="H265" i="12"/>
  <c r="H264" i="12"/>
  <c r="H263" i="12"/>
  <c r="H262" i="12"/>
  <c r="H261" i="12"/>
  <c r="H260" i="12"/>
  <c r="H259" i="12"/>
  <c r="H255" i="12" s="1"/>
  <c r="P255" i="12"/>
  <c r="O255" i="12"/>
  <c r="N255" i="12"/>
  <c r="M255" i="12"/>
  <c r="L255" i="12"/>
  <c r="K255" i="12"/>
  <c r="J255" i="12"/>
  <c r="I255" i="12"/>
  <c r="H254" i="12"/>
  <c r="H253" i="12"/>
  <c r="H252" i="12"/>
  <c r="H251" i="12"/>
  <c r="H250" i="12"/>
  <c r="H249" i="12"/>
  <c r="H248" i="12"/>
  <c r="H247" i="12"/>
  <c r="H246" i="12"/>
  <c r="H245" i="12"/>
  <c r="H244" i="12"/>
  <c r="H243" i="12"/>
  <c r="H242" i="12"/>
  <c r="H241" i="12"/>
  <c r="P240" i="12"/>
  <c r="O240" i="12"/>
  <c r="N240" i="12"/>
  <c r="M240" i="12"/>
  <c r="L240" i="12"/>
  <c r="K240" i="12"/>
  <c r="J240" i="12"/>
  <c r="I240" i="12"/>
  <c r="H239" i="12"/>
  <c r="H238" i="12"/>
  <c r="H237" i="12"/>
  <c r="H236" i="12"/>
  <c r="P235" i="12"/>
  <c r="O235" i="12"/>
  <c r="N235" i="12"/>
  <c r="M235" i="12"/>
  <c r="L235" i="12"/>
  <c r="K235" i="12"/>
  <c r="J235" i="12"/>
  <c r="I235" i="12"/>
  <c r="P191" i="12"/>
  <c r="O191" i="12"/>
  <c r="N191" i="12"/>
  <c r="M191" i="12"/>
  <c r="L191" i="12"/>
  <c r="K191" i="12"/>
  <c r="J191" i="12"/>
  <c r="I191" i="12"/>
  <c r="H191" i="12"/>
  <c r="H190" i="12"/>
  <c r="H189" i="12"/>
  <c r="H188" i="12"/>
  <c r="H187" i="12"/>
  <c r="H186" i="12"/>
  <c r="H185" i="12"/>
  <c r="H184" i="12"/>
  <c r="H183" i="12"/>
  <c r="H182" i="12"/>
  <c r="H181" i="12"/>
  <c r="H180" i="12"/>
  <c r="H179" i="12"/>
  <c r="H178" i="12"/>
  <c r="H177" i="12"/>
  <c r="H176" i="12"/>
  <c r="H175" i="12"/>
  <c r="H174" i="12"/>
  <c r="H173" i="12"/>
  <c r="H172" i="12"/>
  <c r="H171" i="12"/>
  <c r="H170" i="12"/>
  <c r="H169" i="12"/>
  <c r="H168" i="12"/>
  <c r="H167" i="12"/>
  <c r="H166" i="12"/>
  <c r="P165" i="12"/>
  <c r="O165" i="12"/>
  <c r="N165" i="12"/>
  <c r="M165" i="12"/>
  <c r="L165" i="12"/>
  <c r="K165" i="12"/>
  <c r="J165" i="12"/>
  <c r="I165" i="12"/>
  <c r="H165" i="12"/>
  <c r="H164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 s="1"/>
  <c r="P150" i="12"/>
  <c r="O150" i="12"/>
  <c r="N150" i="12"/>
  <c r="M150" i="12"/>
  <c r="L150" i="12"/>
  <c r="K150" i="12"/>
  <c r="J150" i="12"/>
  <c r="I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 s="1"/>
  <c r="P131" i="12"/>
  <c r="O131" i="12"/>
  <c r="N131" i="12"/>
  <c r="M131" i="12"/>
  <c r="L131" i="12"/>
  <c r="K131" i="12"/>
  <c r="J131" i="12"/>
  <c r="I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1" i="12"/>
  <c r="H110" i="12"/>
  <c r="H109" i="12"/>
  <c r="H108" i="12"/>
  <c r="H107" i="12"/>
  <c r="P106" i="12"/>
  <c r="O106" i="12"/>
  <c r="N106" i="12"/>
  <c r="M106" i="12"/>
  <c r="L106" i="12"/>
  <c r="K106" i="12"/>
  <c r="I106" i="12"/>
  <c r="H104" i="12"/>
  <c r="H100" i="12"/>
  <c r="H99" i="12"/>
  <c r="H97" i="1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P70" i="12"/>
  <c r="O70" i="12"/>
  <c r="N70" i="12"/>
  <c r="M70" i="12"/>
  <c r="L70" i="12"/>
  <c r="K70" i="12"/>
  <c r="J70" i="12"/>
  <c r="I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 s="1"/>
  <c r="P41" i="12"/>
  <c r="O41" i="12"/>
  <c r="N41" i="12"/>
  <c r="M41" i="12"/>
  <c r="L41" i="12"/>
  <c r="K41" i="12"/>
  <c r="J41" i="12"/>
  <c r="I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 s="1"/>
  <c r="P23" i="12"/>
  <c r="O23" i="12"/>
  <c r="N23" i="12"/>
  <c r="M23" i="12"/>
  <c r="L23" i="12"/>
  <c r="K23" i="12"/>
  <c r="J23" i="12"/>
  <c r="J325" i="12" s="1"/>
  <c r="I23" i="12"/>
  <c r="I325" i="12" s="1"/>
  <c r="H106" i="12" l="1"/>
  <c r="H240" i="12"/>
  <c r="H375" i="12"/>
  <c r="H70" i="12"/>
  <c r="H235" i="12"/>
  <c r="J376" i="12"/>
  <c r="J16" i="12" s="1"/>
  <c r="H349" i="12"/>
  <c r="M325" i="12"/>
  <c r="P325" i="12"/>
  <c r="O325" i="12"/>
  <c r="O376" i="12" s="1"/>
  <c r="O16" i="12" s="1"/>
  <c r="L325" i="12"/>
  <c r="L376" i="12" s="1"/>
  <c r="L16" i="12" s="1"/>
  <c r="R376" i="12"/>
  <c r="Q376" i="12"/>
  <c r="N325" i="12"/>
  <c r="K325" i="12"/>
  <c r="K376" i="12" s="1"/>
  <c r="I376" i="12"/>
  <c r="I16" i="12" s="1"/>
  <c r="M376" i="12"/>
  <c r="M16" i="12" s="1"/>
  <c r="H325" i="12"/>
  <c r="P376" i="12"/>
  <c r="P16" i="12" s="1"/>
  <c r="R375" i="11"/>
  <c r="Q375" i="11"/>
  <c r="P375" i="11"/>
  <c r="O375" i="11"/>
  <c r="N375" i="11"/>
  <c r="M375" i="11"/>
  <c r="L375" i="11"/>
  <c r="K375" i="11"/>
  <c r="J375" i="11"/>
  <c r="I375" i="11"/>
  <c r="H376" i="12" l="1"/>
  <c r="H16" i="12" s="1"/>
  <c r="N376" i="12"/>
  <c r="J396" i="11" l="1"/>
  <c r="I396" i="11"/>
  <c r="H396" i="11"/>
  <c r="N388" i="11"/>
  <c r="M388" i="11"/>
  <c r="L388" i="11"/>
  <c r="K388" i="11"/>
  <c r="J388" i="11"/>
  <c r="I388" i="11"/>
  <c r="H388" i="11"/>
  <c r="H374" i="11"/>
  <c r="H373" i="11"/>
  <c r="H372" i="11"/>
  <c r="H371" i="11"/>
  <c r="H370" i="11"/>
  <c r="H369" i="11"/>
  <c r="H368" i="11"/>
  <c r="H367" i="11"/>
  <c r="H366" i="11"/>
  <c r="H365" i="11"/>
  <c r="H364" i="11"/>
  <c r="H363" i="11"/>
  <c r="H362" i="11"/>
  <c r="H361" i="11"/>
  <c r="H360" i="11"/>
  <c r="H359" i="11"/>
  <c r="H358" i="11"/>
  <c r="H357" i="11"/>
  <c r="H356" i="11"/>
  <c r="H355" i="11"/>
  <c r="H354" i="11"/>
  <c r="H353" i="11"/>
  <c r="H352" i="11"/>
  <c r="H351" i="11"/>
  <c r="R349" i="11"/>
  <c r="Q349" i="11"/>
  <c r="P349" i="11"/>
  <c r="O349" i="11"/>
  <c r="N349" i="11"/>
  <c r="M349" i="11"/>
  <c r="L349" i="11"/>
  <c r="K349" i="11"/>
  <c r="J349" i="11"/>
  <c r="I349" i="11"/>
  <c r="H348" i="11"/>
  <c r="H347" i="11"/>
  <c r="H346" i="11"/>
  <c r="H345" i="11"/>
  <c r="H344" i="11"/>
  <c r="H343" i="11"/>
  <c r="H342" i="11"/>
  <c r="H341" i="11"/>
  <c r="H340" i="11"/>
  <c r="H339" i="11"/>
  <c r="H338" i="11"/>
  <c r="H337" i="11"/>
  <c r="H336" i="11"/>
  <c r="H335" i="11"/>
  <c r="H334" i="11"/>
  <c r="H333" i="11"/>
  <c r="H332" i="11"/>
  <c r="H331" i="11"/>
  <c r="H330" i="11"/>
  <c r="H329" i="11"/>
  <c r="H328" i="11"/>
  <c r="H326" i="11"/>
  <c r="R325" i="11"/>
  <c r="Q325" i="11"/>
  <c r="H323" i="11"/>
  <c r="H322" i="11"/>
  <c r="H321" i="11"/>
  <c r="H320" i="11"/>
  <c r="H319" i="11"/>
  <c r="H318" i="11"/>
  <c r="H317" i="11"/>
  <c r="H316" i="11"/>
  <c r="H315" i="11"/>
  <c r="H314" i="11"/>
  <c r="H313" i="11"/>
  <c r="H312" i="11"/>
  <c r="H311" i="11"/>
  <c r="H310" i="11"/>
  <c r="H309" i="11"/>
  <c r="H308" i="11"/>
  <c r="H307" i="11"/>
  <c r="H306" i="11"/>
  <c r="H305" i="11"/>
  <c r="H304" i="11"/>
  <c r="P303" i="11"/>
  <c r="O303" i="11"/>
  <c r="N303" i="11"/>
  <c r="M303" i="11"/>
  <c r="L303" i="11"/>
  <c r="K303" i="11"/>
  <c r="J303" i="11"/>
  <c r="I303" i="11"/>
  <c r="H303" i="11"/>
  <c r="H302" i="11"/>
  <c r="H301" i="11"/>
  <c r="H300" i="11"/>
  <c r="H299" i="11"/>
  <c r="H298" i="11"/>
  <c r="H296" i="11"/>
  <c r="H295" i="11"/>
  <c r="H294" i="11"/>
  <c r="H293" i="11"/>
  <c r="H292" i="11"/>
  <c r="H291" i="11"/>
  <c r="H290" i="11"/>
  <c r="H289" i="11"/>
  <c r="H288" i="11"/>
  <c r="H287" i="11"/>
  <c r="H286" i="11"/>
  <c r="H284" i="11"/>
  <c r="H283" i="11"/>
  <c r="H282" i="11"/>
  <c r="H281" i="11"/>
  <c r="H280" i="11"/>
  <c r="H279" i="11"/>
  <c r="H278" i="11"/>
  <c r="H277" i="11"/>
  <c r="H276" i="11"/>
  <c r="H275" i="11"/>
  <c r="H274" i="11"/>
  <c r="H273" i="11"/>
  <c r="H272" i="11"/>
  <c r="H271" i="11"/>
  <c r="H270" i="11"/>
  <c r="H269" i="11"/>
  <c r="H268" i="11"/>
  <c r="P266" i="11"/>
  <c r="O266" i="11"/>
  <c r="N266" i="11"/>
  <c r="M266" i="11"/>
  <c r="L266" i="11"/>
  <c r="K266" i="11"/>
  <c r="J266" i="11"/>
  <c r="I266" i="11"/>
  <c r="H266" i="11"/>
  <c r="H265" i="11"/>
  <c r="H264" i="11"/>
  <c r="H263" i="11"/>
  <c r="H262" i="11"/>
  <c r="H261" i="11"/>
  <c r="H260" i="11"/>
  <c r="H259" i="11"/>
  <c r="H258" i="11"/>
  <c r="H255" i="11" s="1"/>
  <c r="P255" i="11"/>
  <c r="O255" i="11"/>
  <c r="N255" i="11"/>
  <c r="M255" i="11"/>
  <c r="L255" i="11"/>
  <c r="K255" i="11"/>
  <c r="J255" i="11"/>
  <c r="I255" i="11"/>
  <c r="H254" i="11"/>
  <c r="H253" i="11"/>
  <c r="H252" i="11"/>
  <c r="H251" i="11"/>
  <c r="H250" i="11"/>
  <c r="H249" i="11"/>
  <c r="H248" i="11"/>
  <c r="H247" i="11"/>
  <c r="H246" i="11"/>
  <c r="H245" i="11"/>
  <c r="H244" i="11"/>
  <c r="H243" i="11"/>
  <c r="H242" i="11"/>
  <c r="H241" i="11"/>
  <c r="H240" i="11" s="1"/>
  <c r="P240" i="11"/>
  <c r="O240" i="11"/>
  <c r="N240" i="11"/>
  <c r="M240" i="11"/>
  <c r="L240" i="11"/>
  <c r="K240" i="11"/>
  <c r="J240" i="11"/>
  <c r="I240" i="11"/>
  <c r="H239" i="11"/>
  <c r="H238" i="11"/>
  <c r="H237" i="11"/>
  <c r="H236" i="11"/>
  <c r="P235" i="11"/>
  <c r="O235" i="11"/>
  <c r="N235" i="11"/>
  <c r="M235" i="11"/>
  <c r="L235" i="11"/>
  <c r="K235" i="11"/>
  <c r="J235" i="11"/>
  <c r="I235" i="11"/>
  <c r="P191" i="11"/>
  <c r="O191" i="11"/>
  <c r="N191" i="11"/>
  <c r="M191" i="11"/>
  <c r="L191" i="11"/>
  <c r="K191" i="11"/>
  <c r="J191" i="11"/>
  <c r="I191" i="11"/>
  <c r="H191" i="11"/>
  <c r="H190" i="11"/>
  <c r="H189" i="11"/>
  <c r="H188" i="11"/>
  <c r="H187" i="11"/>
  <c r="H186" i="11"/>
  <c r="H185" i="11"/>
  <c r="H184" i="11"/>
  <c r="H183" i="11"/>
  <c r="H182" i="11"/>
  <c r="H181" i="11"/>
  <c r="H180" i="11"/>
  <c r="H179" i="11"/>
  <c r="H178" i="11"/>
  <c r="H177" i="11"/>
  <c r="H176" i="11"/>
  <c r="H175" i="11"/>
  <c r="H174" i="11"/>
  <c r="H173" i="11"/>
  <c r="H172" i="11"/>
  <c r="H171" i="11"/>
  <c r="H170" i="11"/>
  <c r="H169" i="11"/>
  <c r="H168" i="11"/>
  <c r="H167" i="11"/>
  <c r="H166" i="11"/>
  <c r="P165" i="11"/>
  <c r="O165" i="11"/>
  <c r="N165" i="11"/>
  <c r="M165" i="11"/>
  <c r="L165" i="11"/>
  <c r="K165" i="11"/>
  <c r="J165" i="11"/>
  <c r="I165" i="11"/>
  <c r="H164" i="11"/>
  <c r="H163" i="11"/>
  <c r="H162" i="11"/>
  <c r="H161" i="11"/>
  <c r="H160" i="11"/>
  <c r="H159" i="11"/>
  <c r="H158" i="11"/>
  <c r="H157" i="11"/>
  <c r="H156" i="11"/>
  <c r="H155" i="11"/>
  <c r="H154" i="11"/>
  <c r="H153" i="11"/>
  <c r="H152" i="11"/>
  <c r="H151" i="11"/>
  <c r="P150" i="11"/>
  <c r="O150" i="11"/>
  <c r="N150" i="11"/>
  <c r="M150" i="11"/>
  <c r="L150" i="11"/>
  <c r="K150" i="11"/>
  <c r="J150" i="11"/>
  <c r="I150" i="11"/>
  <c r="H149" i="11"/>
  <c r="H148" i="11"/>
  <c r="H147" i="11"/>
  <c r="H146" i="11"/>
  <c r="H145" i="11"/>
  <c r="H144" i="11"/>
  <c r="H143" i="11"/>
  <c r="H142" i="11"/>
  <c r="H141" i="11"/>
  <c r="H140" i="11"/>
  <c r="H139" i="11"/>
  <c r="H138" i="11"/>
  <c r="H137" i="11"/>
  <c r="H136" i="11"/>
  <c r="H135" i="11"/>
  <c r="H134" i="11"/>
  <c r="H133" i="11"/>
  <c r="H132" i="11"/>
  <c r="P131" i="11"/>
  <c r="O131" i="11"/>
  <c r="N131" i="11"/>
  <c r="M131" i="11"/>
  <c r="L131" i="11"/>
  <c r="K131" i="11"/>
  <c r="J131" i="11"/>
  <c r="I131" i="11"/>
  <c r="H131" i="11"/>
  <c r="H130" i="11"/>
  <c r="H129" i="11"/>
  <c r="H128" i="11"/>
  <c r="H127" i="11"/>
  <c r="H126" i="11"/>
  <c r="H125" i="11"/>
  <c r="H124" i="11"/>
  <c r="H123" i="11"/>
  <c r="H122" i="11"/>
  <c r="H121" i="11"/>
  <c r="H120" i="11"/>
  <c r="H119" i="11"/>
  <c r="H118" i="11"/>
  <c r="H117" i="11"/>
  <c r="H116" i="11"/>
  <c r="H115" i="11"/>
  <c r="H114" i="11"/>
  <c r="H113" i="11"/>
  <c r="H111" i="11"/>
  <c r="H110" i="11"/>
  <c r="H109" i="11"/>
  <c r="H108" i="11"/>
  <c r="H107" i="11"/>
  <c r="P106" i="11"/>
  <c r="O106" i="11"/>
  <c r="N106" i="11"/>
  <c r="M106" i="11"/>
  <c r="L106" i="11"/>
  <c r="K106" i="11"/>
  <c r="J106" i="11"/>
  <c r="I106" i="11"/>
  <c r="H106" i="11"/>
  <c r="H104" i="11"/>
  <c r="H100" i="11"/>
  <c r="H99" i="11"/>
  <c r="H97" i="11"/>
  <c r="H96" i="11"/>
  <c r="H95" i="11"/>
  <c r="H94" i="11"/>
  <c r="H93" i="11"/>
  <c r="H92" i="11"/>
  <c r="H91" i="11"/>
  <c r="H90" i="11"/>
  <c r="H89" i="11"/>
  <c r="H88" i="11"/>
  <c r="H87" i="11"/>
  <c r="H86" i="11"/>
  <c r="H85" i="11"/>
  <c r="H84" i="11"/>
  <c r="H83" i="11"/>
  <c r="H82" i="11"/>
  <c r="H81" i="11"/>
  <c r="H80" i="11"/>
  <c r="H79" i="11"/>
  <c r="H78" i="11"/>
  <c r="H77" i="11"/>
  <c r="H76" i="11"/>
  <c r="H75" i="11"/>
  <c r="H74" i="11"/>
  <c r="H73" i="11"/>
  <c r="H72" i="11"/>
  <c r="H71" i="11"/>
  <c r="P70" i="11"/>
  <c r="O70" i="11"/>
  <c r="N70" i="11"/>
  <c r="M70" i="11"/>
  <c r="L70" i="11"/>
  <c r="K70" i="11"/>
  <c r="J70" i="11"/>
  <c r="I70" i="11"/>
  <c r="H69" i="11"/>
  <c r="H68" i="11"/>
  <c r="H67" i="11"/>
  <c r="H66" i="11"/>
  <c r="H65" i="11"/>
  <c r="H64" i="11"/>
  <c r="H63" i="11"/>
  <c r="H62" i="11"/>
  <c r="H61" i="11"/>
  <c r="H60" i="11"/>
  <c r="H59" i="11"/>
  <c r="H58" i="11"/>
  <c r="H57" i="11"/>
  <c r="H56" i="11"/>
  <c r="H55" i="11"/>
  <c r="H54" i="11"/>
  <c r="H53" i="11"/>
  <c r="H52" i="11"/>
  <c r="H51" i="11"/>
  <c r="H50" i="11"/>
  <c r="H49" i="11"/>
  <c r="H48" i="11"/>
  <c r="H47" i="11"/>
  <c r="H46" i="11"/>
  <c r="H45" i="11"/>
  <c r="H44" i="11"/>
  <c r="H43" i="11"/>
  <c r="H42" i="11"/>
  <c r="P41" i="11"/>
  <c r="O41" i="11"/>
  <c r="N41" i="11"/>
  <c r="M41" i="11"/>
  <c r="L41" i="11"/>
  <c r="K41" i="11"/>
  <c r="J41" i="11"/>
  <c r="I41" i="11"/>
  <c r="H40" i="11"/>
  <c r="H39" i="11"/>
  <c r="H38" i="11"/>
  <c r="H37" i="11"/>
  <c r="H36" i="11"/>
  <c r="H35" i="11"/>
  <c r="H34" i="11"/>
  <c r="H33" i="11"/>
  <c r="H32" i="11"/>
  <c r="H31" i="11"/>
  <c r="H30" i="11"/>
  <c r="H29" i="11"/>
  <c r="H28" i="11"/>
  <c r="H27" i="11"/>
  <c r="H26" i="11"/>
  <c r="H25" i="11"/>
  <c r="H24" i="11"/>
  <c r="P23" i="11"/>
  <c r="O23" i="11"/>
  <c r="N23" i="11"/>
  <c r="M23" i="11"/>
  <c r="L23" i="11"/>
  <c r="K23" i="11"/>
  <c r="J23" i="11"/>
  <c r="I23" i="11"/>
  <c r="H41" i="11" l="1"/>
  <c r="H70" i="11"/>
  <c r="H23" i="11"/>
  <c r="H375" i="11"/>
  <c r="H150" i="11"/>
  <c r="H165" i="11"/>
  <c r="H235" i="11"/>
  <c r="J325" i="11"/>
  <c r="J376" i="11" s="1"/>
  <c r="J16" i="11" s="1"/>
  <c r="I325" i="11"/>
  <c r="I376" i="11" s="1"/>
  <c r="I16" i="11" s="1"/>
  <c r="H349" i="11"/>
  <c r="P325" i="11"/>
  <c r="P376" i="11" s="1"/>
  <c r="P16" i="11" s="1"/>
  <c r="M325" i="11"/>
  <c r="M376" i="11" s="1"/>
  <c r="M16" i="11" s="1"/>
  <c r="K325" i="11"/>
  <c r="K376" i="11" s="1"/>
  <c r="K16" i="11" s="1"/>
  <c r="Q376" i="11"/>
  <c r="O325" i="11"/>
  <c r="O376" i="11" s="1"/>
  <c r="O16" i="11" s="1"/>
  <c r="N325" i="11"/>
  <c r="N16" i="11" s="1"/>
  <c r="L325" i="11"/>
  <c r="L376" i="11" s="1"/>
  <c r="L16" i="11" s="1"/>
  <c r="R376" i="11"/>
  <c r="H325" i="11"/>
  <c r="J165" i="10"/>
  <c r="H376" i="11" l="1"/>
  <c r="H16" i="11" s="1"/>
  <c r="N376" i="11"/>
  <c r="P70" i="10"/>
  <c r="O70" i="10"/>
  <c r="N70" i="10"/>
  <c r="M70" i="10"/>
  <c r="L70" i="10"/>
  <c r="K70" i="10"/>
  <c r="J70" i="10"/>
  <c r="I70" i="10"/>
  <c r="J397" i="10" l="1"/>
  <c r="I397" i="10"/>
  <c r="H397" i="10"/>
  <c r="N389" i="10"/>
  <c r="M389" i="10"/>
  <c r="L389" i="10"/>
  <c r="K389" i="10"/>
  <c r="J389" i="10"/>
  <c r="I389" i="10"/>
  <c r="H389" i="10"/>
  <c r="R376" i="10"/>
  <c r="Q376" i="10"/>
  <c r="P376" i="10"/>
  <c r="O376" i="10"/>
  <c r="N376" i="10"/>
  <c r="M376" i="10"/>
  <c r="L376" i="10"/>
  <c r="K376" i="10"/>
  <c r="J376" i="10"/>
  <c r="I376" i="10"/>
  <c r="H375" i="10"/>
  <c r="H374" i="10"/>
  <c r="H373" i="10"/>
  <c r="H372" i="10"/>
  <c r="H371" i="10"/>
  <c r="H370" i="10"/>
  <c r="H369" i="10"/>
  <c r="H368" i="10"/>
  <c r="H367" i="10"/>
  <c r="H366" i="10"/>
  <c r="H365" i="10"/>
  <c r="H364" i="10"/>
  <c r="H363" i="10"/>
  <c r="H362" i="10"/>
  <c r="H361" i="10"/>
  <c r="H360" i="10"/>
  <c r="H359" i="10"/>
  <c r="H358" i="10"/>
  <c r="H357" i="10"/>
  <c r="H356" i="10"/>
  <c r="H355" i="10"/>
  <c r="H354" i="10"/>
  <c r="H353" i="10"/>
  <c r="H352" i="10"/>
  <c r="H351" i="10"/>
  <c r="R349" i="10"/>
  <c r="Q349" i="10"/>
  <c r="P349" i="10"/>
  <c r="O349" i="10"/>
  <c r="N349" i="10"/>
  <c r="M349" i="10"/>
  <c r="L349" i="10"/>
  <c r="K349" i="10"/>
  <c r="J349" i="10"/>
  <c r="I349" i="10"/>
  <c r="H348" i="10"/>
  <c r="H347" i="10"/>
  <c r="H346" i="10"/>
  <c r="H345" i="10"/>
  <c r="H344" i="10"/>
  <c r="H343" i="10"/>
  <c r="H342" i="10"/>
  <c r="H341" i="10"/>
  <c r="H340" i="10"/>
  <c r="H339" i="10"/>
  <c r="H338" i="10"/>
  <c r="H337" i="10"/>
  <c r="H336" i="10"/>
  <c r="H335" i="10"/>
  <c r="H334" i="10"/>
  <c r="H333" i="10"/>
  <c r="H332" i="10"/>
  <c r="H331" i="10"/>
  <c r="H330" i="10"/>
  <c r="H329" i="10"/>
  <c r="H328" i="10"/>
  <c r="H326" i="10"/>
  <c r="R325" i="10"/>
  <c r="Q325" i="10"/>
  <c r="H323" i="10"/>
  <c r="H322" i="10"/>
  <c r="H321" i="10"/>
  <c r="H320" i="10"/>
  <c r="H319" i="10"/>
  <c r="H318" i="10"/>
  <c r="H317" i="10"/>
  <c r="H316" i="10"/>
  <c r="H315" i="10"/>
  <c r="H314" i="10"/>
  <c r="H313" i="10"/>
  <c r="H312" i="10"/>
  <c r="H311" i="10"/>
  <c r="H310" i="10"/>
  <c r="H309" i="10"/>
  <c r="H308" i="10"/>
  <c r="H307" i="10"/>
  <c r="H306" i="10"/>
  <c r="H305" i="10"/>
  <c r="H304" i="10"/>
  <c r="P303" i="10"/>
  <c r="O303" i="10"/>
  <c r="N303" i="10"/>
  <c r="M303" i="10"/>
  <c r="L303" i="10"/>
  <c r="K303" i="10"/>
  <c r="J303" i="10"/>
  <c r="I303" i="10"/>
  <c r="H302" i="10"/>
  <c r="H301" i="10"/>
  <c r="H300" i="10"/>
  <c r="H299" i="10"/>
  <c r="H298" i="10"/>
  <c r="H296" i="10"/>
  <c r="H295" i="10"/>
  <c r="H294" i="10"/>
  <c r="H293" i="10"/>
  <c r="H292" i="10"/>
  <c r="H291" i="10"/>
  <c r="H290" i="10"/>
  <c r="H289" i="10"/>
  <c r="H288" i="10"/>
  <c r="H287" i="10"/>
  <c r="H286" i="10"/>
  <c r="H284" i="10"/>
  <c r="H283" i="10"/>
  <c r="H282" i="10"/>
  <c r="H281" i="10"/>
  <c r="H280" i="10"/>
  <c r="H279" i="10"/>
  <c r="H278" i="10"/>
  <c r="H277" i="10"/>
  <c r="H276" i="10"/>
  <c r="H275" i="10"/>
  <c r="H274" i="10"/>
  <c r="H273" i="10"/>
  <c r="H272" i="10"/>
  <c r="H271" i="10"/>
  <c r="H270" i="10"/>
  <c r="H269" i="10"/>
  <c r="H268" i="10"/>
  <c r="P266" i="10"/>
  <c r="O266" i="10"/>
  <c r="N266" i="10"/>
  <c r="M266" i="10"/>
  <c r="L266" i="10"/>
  <c r="K266" i="10"/>
  <c r="J266" i="10"/>
  <c r="I266" i="10"/>
  <c r="H265" i="10"/>
  <c r="H264" i="10"/>
  <c r="H263" i="10"/>
  <c r="H262" i="10"/>
  <c r="H261" i="10"/>
  <c r="H260" i="10"/>
  <c r="H259" i="10"/>
  <c r="H258" i="10"/>
  <c r="P255" i="10"/>
  <c r="O255" i="10"/>
  <c r="N255" i="10"/>
  <c r="M255" i="10"/>
  <c r="L255" i="10"/>
  <c r="K255" i="10"/>
  <c r="J255" i="10"/>
  <c r="I255" i="10"/>
  <c r="H254" i="10"/>
  <c r="H253" i="10"/>
  <c r="H252" i="10"/>
  <c r="H251" i="10"/>
  <c r="H250" i="10"/>
  <c r="H249" i="10"/>
  <c r="H248" i="10"/>
  <c r="H247" i="10"/>
  <c r="H246" i="10"/>
  <c r="H245" i="10"/>
  <c r="H244" i="10"/>
  <c r="H243" i="10"/>
  <c r="H242" i="10"/>
  <c r="H241" i="10"/>
  <c r="P240" i="10"/>
  <c r="O240" i="10"/>
  <c r="N240" i="10"/>
  <c r="M240" i="10"/>
  <c r="L240" i="10"/>
  <c r="K240" i="10"/>
  <c r="J240" i="10"/>
  <c r="I240" i="10"/>
  <c r="H239" i="10"/>
  <c r="H238" i="10"/>
  <c r="H237" i="10"/>
  <c r="H236" i="10"/>
  <c r="P235" i="10"/>
  <c r="O235" i="10"/>
  <c r="N235" i="10"/>
  <c r="M235" i="10"/>
  <c r="L235" i="10"/>
  <c r="K235" i="10"/>
  <c r="J235" i="10"/>
  <c r="I235" i="10"/>
  <c r="P191" i="10"/>
  <c r="O191" i="10"/>
  <c r="N191" i="10"/>
  <c r="M191" i="10"/>
  <c r="L191" i="10"/>
  <c r="K191" i="10"/>
  <c r="J191" i="10"/>
  <c r="I191" i="10"/>
  <c r="H191" i="10"/>
  <c r="H190" i="10"/>
  <c r="H189" i="10"/>
  <c r="H188" i="10"/>
  <c r="H187" i="10"/>
  <c r="H186" i="10"/>
  <c r="H185" i="10"/>
  <c r="H184" i="10"/>
  <c r="H183" i="10"/>
  <c r="H182" i="10"/>
  <c r="H181" i="10"/>
  <c r="H180" i="10"/>
  <c r="H179" i="10"/>
  <c r="H178" i="10"/>
  <c r="H177" i="10"/>
  <c r="H176" i="10"/>
  <c r="H175" i="10"/>
  <c r="H174" i="10"/>
  <c r="H173" i="10"/>
  <c r="H172" i="10"/>
  <c r="H171" i="10"/>
  <c r="H170" i="10"/>
  <c r="H169" i="10"/>
  <c r="H168" i="10"/>
  <c r="H167" i="10"/>
  <c r="H166" i="10"/>
  <c r="P165" i="10"/>
  <c r="O165" i="10"/>
  <c r="N165" i="10"/>
  <c r="M165" i="10"/>
  <c r="L165" i="10"/>
  <c r="K165" i="10"/>
  <c r="I165" i="10"/>
  <c r="H164" i="10"/>
  <c r="H163" i="10"/>
  <c r="H162" i="10"/>
  <c r="H161" i="10"/>
  <c r="H160" i="10"/>
  <c r="H159" i="10"/>
  <c r="H158" i="10"/>
  <c r="H157" i="10"/>
  <c r="H156" i="10"/>
  <c r="H155" i="10"/>
  <c r="H154" i="10"/>
  <c r="H153" i="10"/>
  <c r="H152" i="10"/>
  <c r="H151" i="10"/>
  <c r="P150" i="10"/>
  <c r="O150" i="10"/>
  <c r="N150" i="10"/>
  <c r="M150" i="10"/>
  <c r="L150" i="10"/>
  <c r="K150" i="10"/>
  <c r="J150" i="10"/>
  <c r="I150" i="10"/>
  <c r="H149" i="10"/>
  <c r="H148" i="10"/>
  <c r="H147" i="10"/>
  <c r="H146" i="10"/>
  <c r="H145" i="10"/>
  <c r="H144" i="10"/>
  <c r="H143" i="10"/>
  <c r="H142" i="10"/>
  <c r="H141" i="10"/>
  <c r="H140" i="10"/>
  <c r="H139" i="10"/>
  <c r="H138" i="10"/>
  <c r="H137" i="10"/>
  <c r="H136" i="10"/>
  <c r="H135" i="10"/>
  <c r="H134" i="10"/>
  <c r="H133" i="10"/>
  <c r="H132" i="10"/>
  <c r="P131" i="10"/>
  <c r="O131" i="10"/>
  <c r="N131" i="10"/>
  <c r="M131" i="10"/>
  <c r="L131" i="10"/>
  <c r="K131" i="10"/>
  <c r="J131" i="10"/>
  <c r="I131" i="10"/>
  <c r="H130" i="10"/>
  <c r="H129" i="10"/>
  <c r="H128" i="10"/>
  <c r="H127" i="10"/>
  <c r="H126" i="10"/>
  <c r="H125" i="10"/>
  <c r="H124" i="10"/>
  <c r="H123" i="10"/>
  <c r="H122" i="10"/>
  <c r="H121" i="10"/>
  <c r="H120" i="10"/>
  <c r="H119" i="10"/>
  <c r="H118" i="10"/>
  <c r="H117" i="10"/>
  <c r="H116" i="10"/>
  <c r="H115" i="10"/>
  <c r="H114" i="10"/>
  <c r="H113" i="10"/>
  <c r="H111" i="10"/>
  <c r="H110" i="10"/>
  <c r="H109" i="10"/>
  <c r="H108" i="10"/>
  <c r="H107" i="10"/>
  <c r="P106" i="10"/>
  <c r="O106" i="10"/>
  <c r="N106" i="10"/>
  <c r="M106" i="10"/>
  <c r="L106" i="10"/>
  <c r="K106" i="10"/>
  <c r="J106" i="10"/>
  <c r="I106" i="10"/>
  <c r="H104" i="10"/>
  <c r="H100" i="10"/>
  <c r="H99" i="10"/>
  <c r="H97" i="10"/>
  <c r="H96" i="10"/>
  <c r="H95" i="10"/>
  <c r="H94" i="10"/>
  <c r="H93" i="10"/>
  <c r="H92" i="10"/>
  <c r="H91" i="10"/>
  <c r="H90" i="10"/>
  <c r="H89" i="10"/>
  <c r="H88" i="10"/>
  <c r="H87" i="10"/>
  <c r="H86" i="10"/>
  <c r="H85" i="10"/>
  <c r="H84" i="10"/>
  <c r="H83" i="10"/>
  <c r="H82" i="10"/>
  <c r="H81" i="10"/>
  <c r="H80" i="10"/>
  <c r="H79" i="10"/>
  <c r="H78" i="10"/>
  <c r="H77" i="10"/>
  <c r="H76" i="10"/>
  <c r="H75" i="10"/>
  <c r="H74" i="10"/>
  <c r="H73" i="10"/>
  <c r="H72" i="10"/>
  <c r="H71" i="10"/>
  <c r="H69" i="10"/>
  <c r="H68" i="10"/>
  <c r="H67" i="10"/>
  <c r="H66" i="10"/>
  <c r="H65" i="10"/>
  <c r="H64" i="10"/>
  <c r="H63" i="10"/>
  <c r="H62" i="10"/>
  <c r="H61" i="10"/>
  <c r="H60" i="10"/>
  <c r="H59" i="10"/>
  <c r="H58" i="10"/>
  <c r="H57" i="10"/>
  <c r="H56" i="10"/>
  <c r="H55" i="10"/>
  <c r="H54" i="10"/>
  <c r="H53" i="10"/>
  <c r="H52" i="10"/>
  <c r="H51" i="10"/>
  <c r="H50" i="10"/>
  <c r="H49" i="10"/>
  <c r="H48" i="10"/>
  <c r="H47" i="10"/>
  <c r="H46" i="10"/>
  <c r="H45" i="10"/>
  <c r="H44" i="10"/>
  <c r="H43" i="10"/>
  <c r="H42" i="10"/>
  <c r="P41" i="10"/>
  <c r="O41" i="10"/>
  <c r="N41" i="10"/>
  <c r="M41" i="10"/>
  <c r="L41" i="10"/>
  <c r="K41" i="10"/>
  <c r="J41" i="10"/>
  <c r="I41" i="10"/>
  <c r="H40" i="10"/>
  <c r="H39" i="10"/>
  <c r="H38" i="10"/>
  <c r="H37" i="10"/>
  <c r="H36" i="10"/>
  <c r="H35" i="10"/>
  <c r="H34" i="10"/>
  <c r="H33" i="10"/>
  <c r="H32" i="10"/>
  <c r="H31" i="10"/>
  <c r="H30" i="10"/>
  <c r="H29" i="10"/>
  <c r="H28" i="10"/>
  <c r="H27" i="10"/>
  <c r="H26" i="10"/>
  <c r="H25" i="10"/>
  <c r="H24" i="10"/>
  <c r="P23" i="10"/>
  <c r="O23" i="10"/>
  <c r="N23" i="10"/>
  <c r="M23" i="10"/>
  <c r="L23" i="10"/>
  <c r="K23" i="10"/>
  <c r="J23" i="10"/>
  <c r="I23" i="10"/>
  <c r="H266" i="10" l="1"/>
  <c r="H70" i="10"/>
  <c r="H303" i="10"/>
  <c r="H240" i="10"/>
  <c r="H255" i="10"/>
  <c r="H150" i="10"/>
  <c r="H131" i="10"/>
  <c r="H235" i="10"/>
  <c r="H23" i="10"/>
  <c r="H41" i="10"/>
  <c r="L325" i="10"/>
  <c r="L377" i="10" s="1"/>
  <c r="L16" i="10" s="1"/>
  <c r="P325" i="10"/>
  <c r="P377" i="10" s="1"/>
  <c r="P16" i="10" s="1"/>
  <c r="H106" i="10"/>
  <c r="H165" i="10"/>
  <c r="I325" i="10"/>
  <c r="I377" i="10" s="1"/>
  <c r="I16" i="10" s="1"/>
  <c r="O325" i="10"/>
  <c r="O377" i="10" s="1"/>
  <c r="O16" i="10" s="1"/>
  <c r="K325" i="10"/>
  <c r="K377" i="10" s="1"/>
  <c r="K16" i="10" s="1"/>
  <c r="J325" i="10"/>
  <c r="J377" i="10" s="1"/>
  <c r="J16" i="10" s="1"/>
  <c r="M325" i="10"/>
  <c r="M377" i="10" s="1"/>
  <c r="M16" i="10" s="1"/>
  <c r="H349" i="10"/>
  <c r="N325" i="10"/>
  <c r="N377" i="10" s="1"/>
  <c r="H376" i="10"/>
  <c r="R377" i="10"/>
  <c r="Q377" i="10"/>
  <c r="R377" i="7"/>
  <c r="Q377" i="7"/>
  <c r="P377" i="7"/>
  <c r="O377" i="7"/>
  <c r="N377" i="7"/>
  <c r="M377" i="7"/>
  <c r="L377" i="7"/>
  <c r="K377" i="7"/>
  <c r="J377" i="7"/>
  <c r="I377" i="7"/>
  <c r="R377" i="8"/>
  <c r="Q377" i="8"/>
  <c r="P377" i="8"/>
  <c r="O377" i="8"/>
  <c r="N377" i="8"/>
  <c r="M377" i="8"/>
  <c r="L377" i="8"/>
  <c r="K377" i="8"/>
  <c r="J377" i="8"/>
  <c r="I377" i="8"/>
  <c r="H325" i="10" l="1"/>
  <c r="H377" i="10" s="1"/>
  <c r="H16" i="10" s="1"/>
  <c r="N16" i="10"/>
  <c r="J398" i="8"/>
  <c r="I398" i="8"/>
  <c r="H398" i="8"/>
  <c r="N390" i="8"/>
  <c r="M390" i="8"/>
  <c r="L390" i="8"/>
  <c r="K390" i="8"/>
  <c r="J390" i="8"/>
  <c r="I390" i="8"/>
  <c r="H390" i="8"/>
  <c r="H376" i="8"/>
  <c r="H375" i="8"/>
  <c r="H374" i="8"/>
  <c r="H373" i="8"/>
  <c r="H372" i="8"/>
  <c r="H371" i="8"/>
  <c r="H370" i="8"/>
  <c r="H369" i="8"/>
  <c r="H368" i="8"/>
  <c r="H367" i="8"/>
  <c r="H366" i="8"/>
  <c r="H365" i="8"/>
  <c r="H364" i="8"/>
  <c r="H363" i="8"/>
  <c r="H362" i="8"/>
  <c r="H361" i="8"/>
  <c r="H360" i="8"/>
  <c r="H359" i="8"/>
  <c r="H358" i="8"/>
  <c r="H357" i="8"/>
  <c r="H356" i="8"/>
  <c r="H355" i="8"/>
  <c r="H354" i="8"/>
  <c r="H353" i="8"/>
  <c r="H352" i="8"/>
  <c r="R350" i="8"/>
  <c r="Q350" i="8"/>
  <c r="P350" i="8"/>
  <c r="O350" i="8"/>
  <c r="N350" i="8"/>
  <c r="M350" i="8"/>
  <c r="L350" i="8"/>
  <c r="K350" i="8"/>
  <c r="J350" i="8"/>
  <c r="I350" i="8"/>
  <c r="H349" i="8"/>
  <c r="H348" i="8"/>
  <c r="H347" i="8"/>
  <c r="H346" i="8"/>
  <c r="H345" i="8"/>
  <c r="H344" i="8"/>
  <c r="H343" i="8"/>
  <c r="H342" i="8"/>
  <c r="H341" i="8"/>
  <c r="H340" i="8"/>
  <c r="H339" i="8"/>
  <c r="H338" i="8"/>
  <c r="H337" i="8"/>
  <c r="H336" i="8"/>
  <c r="H335" i="8"/>
  <c r="H334" i="8"/>
  <c r="H333" i="8"/>
  <c r="H332" i="8"/>
  <c r="H331" i="8"/>
  <c r="H330" i="8"/>
  <c r="H329" i="8"/>
  <c r="H327" i="8"/>
  <c r="R326" i="8"/>
  <c r="Q326" i="8"/>
  <c r="H324" i="8"/>
  <c r="H323" i="8"/>
  <c r="H322" i="8"/>
  <c r="H321" i="8"/>
  <c r="H320" i="8"/>
  <c r="H319" i="8"/>
  <c r="H318" i="8"/>
  <c r="H317" i="8"/>
  <c r="H316" i="8"/>
  <c r="H315" i="8"/>
  <c r="H314" i="8"/>
  <c r="H313" i="8"/>
  <c r="H312" i="8"/>
  <c r="H311" i="8"/>
  <c r="H310" i="8"/>
  <c r="H309" i="8"/>
  <c r="H308" i="8"/>
  <c r="H307" i="8"/>
  <c r="H306" i="8"/>
  <c r="H305" i="8"/>
  <c r="P304" i="8"/>
  <c r="O304" i="8"/>
  <c r="N304" i="8"/>
  <c r="M304" i="8"/>
  <c r="L304" i="8"/>
  <c r="K304" i="8"/>
  <c r="J304" i="8"/>
  <c r="I304" i="8"/>
  <c r="H303" i="8"/>
  <c r="H302" i="8"/>
  <c r="H301" i="8"/>
  <c r="H300" i="8"/>
  <c r="H299" i="8"/>
  <c r="H297" i="8"/>
  <c r="H296" i="8"/>
  <c r="H295" i="8"/>
  <c r="H294" i="8"/>
  <c r="H293" i="8"/>
  <c r="H292" i="8"/>
  <c r="H291" i="8"/>
  <c r="H290" i="8"/>
  <c r="H289" i="8"/>
  <c r="H288" i="8"/>
  <c r="H287" i="8"/>
  <c r="H285" i="8"/>
  <c r="H284" i="8"/>
  <c r="H283" i="8"/>
  <c r="H282" i="8"/>
  <c r="H281" i="8"/>
  <c r="H280" i="8"/>
  <c r="H279" i="8"/>
  <c r="H278" i="8"/>
  <c r="H277" i="8"/>
  <c r="H276" i="8"/>
  <c r="H275" i="8"/>
  <c r="H274" i="8"/>
  <c r="H273" i="8"/>
  <c r="H272" i="8"/>
  <c r="H271" i="8"/>
  <c r="H270" i="8"/>
  <c r="H269" i="8"/>
  <c r="P267" i="8"/>
  <c r="O267" i="8"/>
  <c r="N267" i="8"/>
  <c r="M267" i="8"/>
  <c r="L267" i="8"/>
  <c r="K267" i="8"/>
  <c r="J267" i="8"/>
  <c r="I267" i="8"/>
  <c r="H266" i="8"/>
  <c r="H265" i="8"/>
  <c r="H264" i="8"/>
  <c r="H263" i="8"/>
  <c r="H262" i="8"/>
  <c r="H261" i="8"/>
  <c r="H260" i="8"/>
  <c r="H259" i="8"/>
  <c r="H258" i="8"/>
  <c r="H257" i="8"/>
  <c r="P256" i="8"/>
  <c r="O256" i="8"/>
  <c r="N256" i="8"/>
  <c r="M256" i="8"/>
  <c r="L256" i="8"/>
  <c r="K256" i="8"/>
  <c r="J256" i="8"/>
  <c r="I256" i="8"/>
  <c r="H255" i="8"/>
  <c r="H254" i="8"/>
  <c r="H253" i="8"/>
  <c r="H252" i="8"/>
  <c r="H251" i="8"/>
  <c r="H250" i="8"/>
  <c r="H249" i="8"/>
  <c r="H248" i="8"/>
  <c r="H247" i="8"/>
  <c r="H246" i="8"/>
  <c r="H245" i="8"/>
  <c r="H244" i="8"/>
  <c r="H243" i="8"/>
  <c r="H242" i="8"/>
  <c r="P241" i="8"/>
  <c r="O241" i="8"/>
  <c r="N241" i="8"/>
  <c r="M241" i="8"/>
  <c r="L241" i="8"/>
  <c r="K241" i="8"/>
  <c r="J241" i="8"/>
  <c r="I241" i="8"/>
  <c r="H240" i="8"/>
  <c r="H239" i="8"/>
  <c r="H238" i="8"/>
  <c r="H237" i="8"/>
  <c r="P236" i="8"/>
  <c r="O236" i="8"/>
  <c r="N236" i="8"/>
  <c r="M236" i="8"/>
  <c r="L236" i="8"/>
  <c r="K236" i="8"/>
  <c r="J236" i="8"/>
  <c r="I236" i="8"/>
  <c r="P192" i="8"/>
  <c r="O192" i="8"/>
  <c r="N192" i="8"/>
  <c r="M192" i="8"/>
  <c r="L192" i="8"/>
  <c r="K192" i="8"/>
  <c r="J192" i="8"/>
  <c r="I192" i="8"/>
  <c r="H192" i="8"/>
  <c r="H191" i="8"/>
  <c r="H190" i="8"/>
  <c r="H189" i="8"/>
  <c r="H188" i="8"/>
  <c r="H187" i="8"/>
  <c r="H186" i="8"/>
  <c r="H185" i="8"/>
  <c r="H184" i="8"/>
  <c r="H183" i="8"/>
  <c r="H182" i="8"/>
  <c r="H181" i="8"/>
  <c r="H180" i="8"/>
  <c r="H179" i="8"/>
  <c r="H178" i="8"/>
  <c r="H177" i="8"/>
  <c r="H176" i="8"/>
  <c r="H175" i="8"/>
  <c r="H174" i="8"/>
  <c r="H173" i="8"/>
  <c r="H172" i="8"/>
  <c r="H171" i="8"/>
  <c r="H170" i="8"/>
  <c r="H169" i="8"/>
  <c r="H168" i="8"/>
  <c r="H167" i="8"/>
  <c r="P166" i="8"/>
  <c r="O166" i="8"/>
  <c r="N166" i="8"/>
  <c r="M166" i="8"/>
  <c r="L166" i="8"/>
  <c r="K166" i="8"/>
  <c r="I166" i="8"/>
  <c r="H165" i="8"/>
  <c r="H164" i="8"/>
  <c r="H163" i="8"/>
  <c r="H162" i="8"/>
  <c r="H161" i="8"/>
  <c r="H160" i="8"/>
  <c r="H159" i="8"/>
  <c r="H158" i="8"/>
  <c r="H157" i="8"/>
  <c r="H156" i="8"/>
  <c r="H155" i="8"/>
  <c r="H154" i="8"/>
  <c r="H153" i="8"/>
  <c r="H152" i="8"/>
  <c r="P151" i="8"/>
  <c r="O151" i="8"/>
  <c r="N151" i="8"/>
  <c r="M151" i="8"/>
  <c r="L151" i="8"/>
  <c r="K151" i="8"/>
  <c r="J151" i="8"/>
  <c r="I151" i="8"/>
  <c r="H150" i="8"/>
  <c r="H149" i="8"/>
  <c r="H148" i="8"/>
  <c r="H147" i="8"/>
  <c r="H146" i="8"/>
  <c r="H145" i="8"/>
  <c r="H144" i="8"/>
  <c r="H143" i="8"/>
  <c r="H142" i="8"/>
  <c r="H141" i="8"/>
  <c r="H140" i="8"/>
  <c r="H139" i="8"/>
  <c r="H138" i="8"/>
  <c r="H137" i="8"/>
  <c r="H136" i="8"/>
  <c r="H135" i="8"/>
  <c r="H134" i="8"/>
  <c r="H133" i="8"/>
  <c r="H132" i="8" s="1"/>
  <c r="P132" i="8"/>
  <c r="O132" i="8"/>
  <c r="N132" i="8"/>
  <c r="M132" i="8"/>
  <c r="L132" i="8"/>
  <c r="K132" i="8"/>
  <c r="J132" i="8"/>
  <c r="I132" i="8"/>
  <c r="H131" i="8"/>
  <c r="H130" i="8"/>
  <c r="H129" i="8"/>
  <c r="H128" i="8"/>
  <c r="H127" i="8"/>
  <c r="H126" i="8"/>
  <c r="H125" i="8"/>
  <c r="H124" i="8"/>
  <c r="H123" i="8"/>
  <c r="H122" i="8"/>
  <c r="H121" i="8"/>
  <c r="H120" i="8"/>
  <c r="H119" i="8"/>
  <c r="H118" i="8"/>
  <c r="H117" i="8"/>
  <c r="H116" i="8"/>
  <c r="H115" i="8"/>
  <c r="H114" i="8"/>
  <c r="H112" i="8"/>
  <c r="H111" i="8"/>
  <c r="H110" i="8"/>
  <c r="H109" i="8"/>
  <c r="H108" i="8"/>
  <c r="P107" i="8"/>
  <c r="O107" i="8"/>
  <c r="N107" i="8"/>
  <c r="M107" i="8"/>
  <c r="L107" i="8"/>
  <c r="K107" i="8"/>
  <c r="J107" i="8"/>
  <c r="I107" i="8"/>
  <c r="H106" i="8"/>
  <c r="H105" i="8"/>
  <c r="H104" i="8"/>
  <c r="H102" i="8"/>
  <c r="H101" i="8"/>
  <c r="H100" i="8"/>
  <c r="H99" i="8"/>
  <c r="H98" i="8"/>
  <c r="H97" i="8"/>
  <c r="H96" i="8"/>
  <c r="H95" i="8"/>
  <c r="H94" i="8"/>
  <c r="H93" i="8"/>
  <c r="H92" i="8"/>
  <c r="H91" i="8"/>
  <c r="H90" i="8"/>
  <c r="H89" i="8"/>
  <c r="H88" i="8"/>
  <c r="H87" i="8"/>
  <c r="H86" i="8"/>
  <c r="H85" i="8"/>
  <c r="H84" i="8"/>
  <c r="H83" i="8"/>
  <c r="H82" i="8"/>
  <c r="H81" i="8"/>
  <c r="H80" i="8"/>
  <c r="H79" i="8"/>
  <c r="H78" i="8"/>
  <c r="H77" i="8"/>
  <c r="H76" i="8"/>
  <c r="H75" i="8"/>
  <c r="H74" i="8"/>
  <c r="H73" i="8"/>
  <c r="H72" i="8"/>
  <c r="H71" i="8"/>
  <c r="P70" i="8"/>
  <c r="O70" i="8"/>
  <c r="N70" i="8"/>
  <c r="M70" i="8"/>
  <c r="L70" i="8"/>
  <c r="K70" i="8"/>
  <c r="J70" i="8"/>
  <c r="I70" i="8"/>
  <c r="H69" i="8"/>
  <c r="H68" i="8"/>
  <c r="H67" i="8"/>
  <c r="H66" i="8"/>
  <c r="H65" i="8"/>
  <c r="H64" i="8"/>
  <c r="H63" i="8"/>
  <c r="H62" i="8"/>
  <c r="H61" i="8"/>
  <c r="H60" i="8"/>
  <c r="H59" i="8"/>
  <c r="H58" i="8"/>
  <c r="H57" i="8"/>
  <c r="H56" i="8"/>
  <c r="H55" i="8"/>
  <c r="H54" i="8"/>
  <c r="H53" i="8"/>
  <c r="H52" i="8"/>
  <c r="H51" i="8"/>
  <c r="H50" i="8"/>
  <c r="H49" i="8"/>
  <c r="H48" i="8"/>
  <c r="H47" i="8"/>
  <c r="H46" i="8"/>
  <c r="H45" i="8"/>
  <c r="H44" i="8"/>
  <c r="H43" i="8"/>
  <c r="H42" i="8"/>
  <c r="H41" i="8" s="1"/>
  <c r="P41" i="8"/>
  <c r="O41" i="8"/>
  <c r="N41" i="8"/>
  <c r="M41" i="8"/>
  <c r="L41" i="8"/>
  <c r="K41" i="8"/>
  <c r="J41" i="8"/>
  <c r="I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P23" i="8"/>
  <c r="O23" i="8"/>
  <c r="N23" i="8"/>
  <c r="M23" i="8"/>
  <c r="L23" i="8"/>
  <c r="K23" i="8"/>
  <c r="J23" i="8"/>
  <c r="I23" i="8"/>
  <c r="H23" i="8" l="1"/>
  <c r="H236" i="8"/>
  <c r="H241" i="8"/>
  <c r="H256" i="8"/>
  <c r="H70" i="8"/>
  <c r="H151" i="8"/>
  <c r="H377" i="8"/>
  <c r="H107" i="8"/>
  <c r="H166" i="8"/>
  <c r="H267" i="8"/>
  <c r="J326" i="8"/>
  <c r="J378" i="8" s="1"/>
  <c r="J16" i="8" s="1"/>
  <c r="L326" i="8"/>
  <c r="I326" i="8"/>
  <c r="I378" i="8" s="1"/>
  <c r="I16" i="8" s="1"/>
  <c r="M326" i="8"/>
  <c r="O326" i="8"/>
  <c r="O378" i="8" s="1"/>
  <c r="O16" i="8" s="1"/>
  <c r="H304" i="8"/>
  <c r="K326" i="8"/>
  <c r="K378" i="8" s="1"/>
  <c r="K16" i="8" s="1"/>
  <c r="R378" i="8"/>
  <c r="P326" i="8"/>
  <c r="P378" i="8" s="1"/>
  <c r="P16" i="8" s="1"/>
  <c r="N326" i="8"/>
  <c r="N378" i="8" s="1"/>
  <c r="L378" i="8"/>
  <c r="L16" i="8" s="1"/>
  <c r="H350" i="8"/>
  <c r="Q378" i="8"/>
  <c r="H326" i="8"/>
  <c r="M378" i="8"/>
  <c r="M16" i="8" s="1"/>
  <c r="J398" i="7"/>
  <c r="I398" i="7"/>
  <c r="H398" i="7"/>
  <c r="N390" i="7"/>
  <c r="M390" i="7"/>
  <c r="L390" i="7"/>
  <c r="K390" i="7"/>
  <c r="J390" i="7"/>
  <c r="I390" i="7"/>
  <c r="H390" i="7"/>
  <c r="H376" i="7"/>
  <c r="H375" i="7"/>
  <c r="H374" i="7"/>
  <c r="H373" i="7"/>
  <c r="H372" i="7"/>
  <c r="H371" i="7"/>
  <c r="H370" i="7"/>
  <c r="H369" i="7"/>
  <c r="H368" i="7"/>
  <c r="H367" i="7"/>
  <c r="H366" i="7"/>
  <c r="H365" i="7"/>
  <c r="H364" i="7"/>
  <c r="H363" i="7"/>
  <c r="H362" i="7"/>
  <c r="H361" i="7"/>
  <c r="H360" i="7"/>
  <c r="H359" i="7"/>
  <c r="H358" i="7"/>
  <c r="H357" i="7"/>
  <c r="H356" i="7"/>
  <c r="H355" i="7"/>
  <c r="H354" i="7"/>
  <c r="H353" i="7"/>
  <c r="H352" i="7"/>
  <c r="R350" i="7"/>
  <c r="Q350" i="7"/>
  <c r="P350" i="7"/>
  <c r="O350" i="7"/>
  <c r="N350" i="7"/>
  <c r="M350" i="7"/>
  <c r="L350" i="7"/>
  <c r="K350" i="7"/>
  <c r="J350" i="7"/>
  <c r="I350" i="7"/>
  <c r="H349" i="7"/>
  <c r="H348" i="7"/>
  <c r="H347" i="7"/>
  <c r="H346" i="7"/>
  <c r="H345" i="7"/>
  <c r="H344" i="7"/>
  <c r="H343" i="7"/>
  <c r="H342" i="7"/>
  <c r="H341" i="7"/>
  <c r="H340" i="7"/>
  <c r="H339" i="7"/>
  <c r="H338" i="7"/>
  <c r="H337" i="7"/>
  <c r="H336" i="7"/>
  <c r="H335" i="7"/>
  <c r="H334" i="7"/>
  <c r="H333" i="7"/>
  <c r="H332" i="7"/>
  <c r="H331" i="7"/>
  <c r="H330" i="7"/>
  <c r="H329" i="7"/>
  <c r="H327" i="7"/>
  <c r="R326" i="7"/>
  <c r="Q326" i="7"/>
  <c r="Q378" i="7" s="1"/>
  <c r="H324" i="7"/>
  <c r="H323" i="7"/>
  <c r="H322" i="7"/>
  <c r="H321" i="7"/>
  <c r="H320" i="7"/>
  <c r="H319" i="7"/>
  <c r="H318" i="7"/>
  <c r="H317" i="7"/>
  <c r="H316" i="7"/>
  <c r="H315" i="7"/>
  <c r="H314" i="7"/>
  <c r="H313" i="7"/>
  <c r="H312" i="7"/>
  <c r="H311" i="7"/>
  <c r="H310" i="7"/>
  <c r="H309" i="7"/>
  <c r="H308" i="7"/>
  <c r="H307" i="7"/>
  <c r="H306" i="7"/>
  <c r="H305" i="7"/>
  <c r="P304" i="7"/>
  <c r="O304" i="7"/>
  <c r="N304" i="7"/>
  <c r="M304" i="7"/>
  <c r="L304" i="7"/>
  <c r="K304" i="7"/>
  <c r="J304" i="7"/>
  <c r="I304" i="7"/>
  <c r="H303" i="7"/>
  <c r="H302" i="7"/>
  <c r="H301" i="7"/>
  <c r="H300" i="7"/>
  <c r="H299" i="7"/>
  <c r="H297" i="7"/>
  <c r="H296" i="7"/>
  <c r="H295" i="7"/>
  <c r="H294" i="7"/>
  <c r="H293" i="7"/>
  <c r="H292" i="7"/>
  <c r="H291" i="7"/>
  <c r="H290" i="7"/>
  <c r="H289" i="7"/>
  <c r="H288" i="7"/>
  <c r="H287" i="7"/>
  <c r="H285" i="7"/>
  <c r="H284" i="7"/>
  <c r="H283" i="7"/>
  <c r="H282" i="7"/>
  <c r="H281" i="7"/>
  <c r="H280" i="7"/>
  <c r="H279" i="7"/>
  <c r="H278" i="7"/>
  <c r="H277" i="7"/>
  <c r="H276" i="7"/>
  <c r="H275" i="7"/>
  <c r="H274" i="7"/>
  <c r="H273" i="7"/>
  <c r="H272" i="7"/>
  <c r="H271" i="7"/>
  <c r="H270" i="7"/>
  <c r="H269" i="7"/>
  <c r="P267" i="7"/>
  <c r="O267" i="7"/>
  <c r="N267" i="7"/>
  <c r="M267" i="7"/>
  <c r="L267" i="7"/>
  <c r="K267" i="7"/>
  <c r="J267" i="7"/>
  <c r="I267" i="7"/>
  <c r="H266" i="7"/>
  <c r="H265" i="7"/>
  <c r="H264" i="7"/>
  <c r="H263" i="7"/>
  <c r="H262" i="7"/>
  <c r="H261" i="7"/>
  <c r="H260" i="7"/>
  <c r="H259" i="7"/>
  <c r="H258" i="7"/>
  <c r="H257" i="7"/>
  <c r="P256" i="7"/>
  <c r="O256" i="7"/>
  <c r="N256" i="7"/>
  <c r="M256" i="7"/>
  <c r="L256" i="7"/>
  <c r="K256" i="7"/>
  <c r="J256" i="7"/>
  <c r="I256" i="7"/>
  <c r="H255" i="7"/>
  <c r="H254" i="7"/>
  <c r="H253" i="7"/>
  <c r="H252" i="7"/>
  <c r="H251" i="7"/>
  <c r="H250" i="7"/>
  <c r="H249" i="7"/>
  <c r="H248" i="7"/>
  <c r="H247" i="7"/>
  <c r="H246" i="7"/>
  <c r="H245" i="7"/>
  <c r="H244" i="7"/>
  <c r="H243" i="7"/>
  <c r="H242" i="7"/>
  <c r="P241" i="7"/>
  <c r="O241" i="7"/>
  <c r="N241" i="7"/>
  <c r="M241" i="7"/>
  <c r="L241" i="7"/>
  <c r="K241" i="7"/>
  <c r="J241" i="7"/>
  <c r="I241" i="7"/>
  <c r="H241" i="7"/>
  <c r="H240" i="7"/>
  <c r="H239" i="7"/>
  <c r="H238" i="7"/>
  <c r="H237" i="7"/>
  <c r="P236" i="7"/>
  <c r="O236" i="7"/>
  <c r="N236" i="7"/>
  <c r="M236" i="7"/>
  <c r="L236" i="7"/>
  <c r="K236" i="7"/>
  <c r="J236" i="7"/>
  <c r="I236" i="7"/>
  <c r="P192" i="7"/>
  <c r="O192" i="7"/>
  <c r="N192" i="7"/>
  <c r="M192" i="7"/>
  <c r="L192" i="7"/>
  <c r="K192" i="7"/>
  <c r="J192" i="7"/>
  <c r="I192" i="7"/>
  <c r="H192" i="7"/>
  <c r="H191" i="7"/>
  <c r="H190" i="7"/>
  <c r="H189" i="7"/>
  <c r="H188" i="7"/>
  <c r="H187" i="7"/>
  <c r="H186" i="7"/>
  <c r="H185" i="7"/>
  <c r="H184" i="7"/>
  <c r="H183" i="7"/>
  <c r="H182" i="7"/>
  <c r="H181" i="7"/>
  <c r="H180" i="7"/>
  <c r="H179" i="7"/>
  <c r="H178" i="7"/>
  <c r="H177" i="7"/>
  <c r="H176" i="7"/>
  <c r="H175" i="7"/>
  <c r="H174" i="7"/>
  <c r="H173" i="7"/>
  <c r="H172" i="7"/>
  <c r="H171" i="7"/>
  <c r="H170" i="7"/>
  <c r="H169" i="7"/>
  <c r="H168" i="7"/>
  <c r="H167" i="7"/>
  <c r="P166" i="7"/>
  <c r="O166" i="7"/>
  <c r="N166" i="7"/>
  <c r="M166" i="7"/>
  <c r="L166" i="7"/>
  <c r="K166" i="7"/>
  <c r="J166" i="7"/>
  <c r="I166" i="7"/>
  <c r="H165" i="7"/>
  <c r="H164" i="7"/>
  <c r="H163" i="7"/>
  <c r="H162" i="7"/>
  <c r="H161" i="7"/>
  <c r="H160" i="7"/>
  <c r="H159" i="7"/>
  <c r="H158" i="7"/>
  <c r="H157" i="7"/>
  <c r="H156" i="7"/>
  <c r="H155" i="7"/>
  <c r="H154" i="7"/>
  <c r="H153" i="7"/>
  <c r="H152" i="7"/>
  <c r="P151" i="7"/>
  <c r="O151" i="7"/>
  <c r="N151" i="7"/>
  <c r="M151" i="7"/>
  <c r="L151" i="7"/>
  <c r="K151" i="7"/>
  <c r="J151" i="7"/>
  <c r="I151" i="7"/>
  <c r="H150" i="7"/>
  <c r="H149" i="7"/>
  <c r="H148" i="7"/>
  <c r="H147" i="7"/>
  <c r="H146" i="7"/>
  <c r="H145" i="7"/>
  <c r="H144" i="7"/>
  <c r="H143" i="7"/>
  <c r="H142" i="7"/>
  <c r="H141" i="7"/>
  <c r="H140" i="7"/>
  <c r="H139" i="7"/>
  <c r="H138" i="7"/>
  <c r="H137" i="7"/>
  <c r="H136" i="7"/>
  <c r="H135" i="7"/>
  <c r="H134" i="7"/>
  <c r="H133" i="7"/>
  <c r="P132" i="7"/>
  <c r="O132" i="7"/>
  <c r="N132" i="7"/>
  <c r="M132" i="7"/>
  <c r="L132" i="7"/>
  <c r="K132" i="7"/>
  <c r="J132" i="7"/>
  <c r="I132" i="7"/>
  <c r="H131" i="7"/>
  <c r="H130" i="7"/>
  <c r="H129" i="7"/>
  <c r="H128" i="7"/>
  <c r="H127" i="7"/>
  <c r="H126" i="7"/>
  <c r="H125" i="7"/>
  <c r="H124" i="7"/>
  <c r="H123" i="7"/>
  <c r="H122" i="7"/>
  <c r="H121" i="7"/>
  <c r="H120" i="7"/>
  <c r="H119" i="7"/>
  <c r="H118" i="7"/>
  <c r="H117" i="7"/>
  <c r="H116" i="7"/>
  <c r="H115" i="7"/>
  <c r="H114" i="7"/>
  <c r="H112" i="7"/>
  <c r="H111" i="7"/>
  <c r="H110" i="7"/>
  <c r="H109" i="7"/>
  <c r="H108" i="7"/>
  <c r="H107" i="7" s="1"/>
  <c r="P107" i="7"/>
  <c r="O107" i="7"/>
  <c r="N107" i="7"/>
  <c r="M107" i="7"/>
  <c r="L107" i="7"/>
  <c r="K107" i="7"/>
  <c r="J107" i="7"/>
  <c r="I107" i="7"/>
  <c r="H106" i="7"/>
  <c r="H105" i="7"/>
  <c r="H104" i="7"/>
  <c r="H102" i="7"/>
  <c r="H101" i="7"/>
  <c r="H100" i="7"/>
  <c r="H99" i="7"/>
  <c r="H98" i="7"/>
  <c r="H97" i="7"/>
  <c r="H96" i="7"/>
  <c r="H95" i="7"/>
  <c r="H94" i="7"/>
  <c r="H93" i="7"/>
  <c r="H92" i="7"/>
  <c r="H91" i="7"/>
  <c r="H90" i="7"/>
  <c r="H89" i="7"/>
  <c r="H88" i="7"/>
  <c r="H87" i="7"/>
  <c r="H86" i="7"/>
  <c r="H85" i="7"/>
  <c r="H84" i="7"/>
  <c r="H83" i="7"/>
  <c r="H82" i="7"/>
  <c r="H81" i="7"/>
  <c r="H80" i="7"/>
  <c r="H79" i="7"/>
  <c r="H78" i="7"/>
  <c r="H77" i="7"/>
  <c r="H76" i="7"/>
  <c r="H75" i="7"/>
  <c r="H74" i="7"/>
  <c r="H73" i="7"/>
  <c r="H72" i="7"/>
  <c r="H71" i="7"/>
  <c r="P70" i="7"/>
  <c r="O70" i="7"/>
  <c r="N70" i="7"/>
  <c r="M70" i="7"/>
  <c r="L70" i="7"/>
  <c r="K70" i="7"/>
  <c r="J70" i="7"/>
  <c r="I70" i="7"/>
  <c r="H69" i="7"/>
  <c r="H68" i="7"/>
  <c r="H67" i="7"/>
  <c r="H66" i="7"/>
  <c r="H65" i="7"/>
  <c r="H64" i="7"/>
  <c r="H63" i="7"/>
  <c r="H62" i="7"/>
  <c r="H61" i="7"/>
  <c r="H60" i="7"/>
  <c r="H59" i="7"/>
  <c r="H58" i="7"/>
  <c r="H57" i="7"/>
  <c r="H56" i="7"/>
  <c r="H55" i="7"/>
  <c r="H54" i="7"/>
  <c r="H53" i="7"/>
  <c r="H52" i="7"/>
  <c r="H51" i="7"/>
  <c r="H50" i="7"/>
  <c r="H49" i="7"/>
  <c r="H48" i="7"/>
  <c r="H47" i="7"/>
  <c r="H46" i="7"/>
  <c r="H45" i="7"/>
  <c r="H44" i="7"/>
  <c r="H43" i="7"/>
  <c r="H42" i="7"/>
  <c r="P41" i="7"/>
  <c r="O41" i="7"/>
  <c r="N41" i="7"/>
  <c r="M41" i="7"/>
  <c r="L41" i="7"/>
  <c r="K41" i="7"/>
  <c r="J41" i="7"/>
  <c r="I41" i="7"/>
  <c r="H40" i="7"/>
  <c r="H39" i="7"/>
  <c r="H38" i="7"/>
  <c r="H37" i="7"/>
  <c r="H36" i="7"/>
  <c r="H35" i="7"/>
  <c r="H34" i="7"/>
  <c r="H33" i="7"/>
  <c r="H32" i="7"/>
  <c r="H31" i="7"/>
  <c r="H30" i="7"/>
  <c r="H29" i="7"/>
  <c r="H28" i="7"/>
  <c r="H27" i="7"/>
  <c r="H26" i="7"/>
  <c r="H25" i="7"/>
  <c r="H24" i="7"/>
  <c r="P23" i="7"/>
  <c r="O23" i="7"/>
  <c r="N23" i="7"/>
  <c r="M23" i="7"/>
  <c r="L23" i="7"/>
  <c r="K23" i="7"/>
  <c r="J23" i="7"/>
  <c r="I23" i="7"/>
  <c r="H70" i="7" l="1"/>
  <c r="H132" i="7"/>
  <c r="H166" i="7"/>
  <c r="H236" i="7"/>
  <c r="H304" i="7"/>
  <c r="R378" i="7"/>
  <c r="H377" i="7"/>
  <c r="H41" i="7"/>
  <c r="H267" i="7"/>
  <c r="N16" i="8"/>
  <c r="H350" i="7"/>
  <c r="H23" i="7"/>
  <c r="H151" i="7"/>
  <c r="I326" i="7"/>
  <c r="I378" i="7" s="1"/>
  <c r="I16" i="7" s="1"/>
  <c r="K326" i="7"/>
  <c r="K378" i="7" s="1"/>
  <c r="K16" i="7" s="1"/>
  <c r="M326" i="7"/>
  <c r="M378" i="7" s="1"/>
  <c r="M16" i="7" s="1"/>
  <c r="O326" i="7"/>
  <c r="O378" i="7" s="1"/>
  <c r="O16" i="7" s="1"/>
  <c r="H256" i="7"/>
  <c r="J326" i="7"/>
  <c r="J378" i="7" s="1"/>
  <c r="J16" i="7" s="1"/>
  <c r="L326" i="7"/>
  <c r="N326" i="7"/>
  <c r="N16" i="7" s="1"/>
  <c r="P326" i="7"/>
  <c r="H378" i="8"/>
  <c r="H16" i="8" s="1"/>
  <c r="L378" i="7"/>
  <c r="L16" i="7" s="1"/>
  <c r="P378" i="7"/>
  <c r="P16" i="7" s="1"/>
  <c r="N378" i="7" l="1"/>
  <c r="H326" i="7"/>
  <c r="H378" i="7" s="1"/>
  <c r="H16" i="7" s="1"/>
  <c r="K304" i="5"/>
  <c r="N304" i="5"/>
  <c r="J399" i="5" l="1"/>
  <c r="I399" i="5"/>
  <c r="H399" i="5"/>
  <c r="N391" i="5"/>
  <c r="M391" i="5"/>
  <c r="L391" i="5"/>
  <c r="K391" i="5"/>
  <c r="J391" i="5"/>
  <c r="I391" i="5"/>
  <c r="H391" i="5"/>
  <c r="R378" i="5"/>
  <c r="Q378" i="5"/>
  <c r="P378" i="5"/>
  <c r="O378" i="5"/>
  <c r="N378" i="5"/>
  <c r="M378" i="5"/>
  <c r="L378" i="5"/>
  <c r="K378" i="5"/>
  <c r="J378" i="5"/>
  <c r="I378" i="5"/>
  <c r="H377" i="5"/>
  <c r="H376" i="5"/>
  <c r="H375" i="5"/>
  <c r="H374" i="5"/>
  <c r="H373" i="5"/>
  <c r="H372" i="5"/>
  <c r="H371" i="5"/>
  <c r="H370" i="5"/>
  <c r="H369" i="5"/>
  <c r="H368" i="5"/>
  <c r="H367" i="5"/>
  <c r="H366" i="5"/>
  <c r="H365" i="5"/>
  <c r="H364" i="5"/>
  <c r="H363" i="5"/>
  <c r="H362" i="5"/>
  <c r="H361" i="5"/>
  <c r="H360" i="5"/>
  <c r="H358" i="5"/>
  <c r="H357" i="5"/>
  <c r="H356" i="5"/>
  <c r="H355" i="5"/>
  <c r="H354" i="5"/>
  <c r="H353" i="5"/>
  <c r="H352" i="5"/>
  <c r="R350" i="5"/>
  <c r="Q350" i="5"/>
  <c r="P350" i="5"/>
  <c r="O350" i="5"/>
  <c r="N350" i="5"/>
  <c r="M350" i="5"/>
  <c r="L350" i="5"/>
  <c r="K350" i="5"/>
  <c r="J350" i="5"/>
  <c r="I350" i="5"/>
  <c r="H349" i="5"/>
  <c r="H348" i="5"/>
  <c r="H347" i="5"/>
  <c r="H346" i="5"/>
  <c r="H345" i="5"/>
  <c r="H344" i="5"/>
  <c r="H343" i="5"/>
  <c r="H342" i="5"/>
  <c r="H341" i="5"/>
  <c r="H340" i="5"/>
  <c r="H339" i="5"/>
  <c r="H338" i="5"/>
  <c r="H337" i="5"/>
  <c r="H336" i="5"/>
  <c r="H335" i="5"/>
  <c r="H334" i="5"/>
  <c r="H333" i="5"/>
  <c r="H332" i="5"/>
  <c r="H331" i="5"/>
  <c r="H330" i="5"/>
  <c r="H329" i="5"/>
  <c r="H327" i="5"/>
  <c r="R326" i="5"/>
  <c r="Q326" i="5"/>
  <c r="H324" i="5"/>
  <c r="H323" i="5"/>
  <c r="H322" i="5"/>
  <c r="H321" i="5"/>
  <c r="H320" i="5"/>
  <c r="H319" i="5"/>
  <c r="H318" i="5"/>
  <c r="H317" i="5"/>
  <c r="H316" i="5"/>
  <c r="H315" i="5"/>
  <c r="H314" i="5"/>
  <c r="H313" i="5"/>
  <c r="H312" i="5"/>
  <c r="H311" i="5"/>
  <c r="H310" i="5"/>
  <c r="H309" i="5"/>
  <c r="H308" i="5"/>
  <c r="H307" i="5"/>
  <c r="H306" i="5"/>
  <c r="H305" i="5"/>
  <c r="P304" i="5"/>
  <c r="O304" i="5"/>
  <c r="M304" i="5"/>
  <c r="L304" i="5"/>
  <c r="J304" i="5"/>
  <c r="I304" i="5"/>
  <c r="H304" i="5"/>
  <c r="H303" i="5"/>
  <c r="H302" i="5"/>
  <c r="H301" i="5"/>
  <c r="H300" i="5"/>
  <c r="H299" i="5"/>
  <c r="P298" i="5"/>
  <c r="O298" i="5"/>
  <c r="J298" i="5"/>
  <c r="I298" i="5"/>
  <c r="H298" i="5"/>
  <c r="H297" i="5"/>
  <c r="H296" i="5"/>
  <c r="H295" i="5"/>
  <c r="H294" i="5"/>
  <c r="H293" i="5"/>
  <c r="H292" i="5"/>
  <c r="H291" i="5"/>
  <c r="H290" i="5"/>
  <c r="H289" i="5"/>
  <c r="H288" i="5"/>
  <c r="H287" i="5"/>
  <c r="P286" i="5"/>
  <c r="O286" i="5"/>
  <c r="N286" i="5"/>
  <c r="N267" i="5" s="1"/>
  <c r="M286" i="5"/>
  <c r="L286" i="5"/>
  <c r="L267" i="5" s="1"/>
  <c r="K286" i="5"/>
  <c r="J286" i="5"/>
  <c r="I286" i="5"/>
  <c r="H286" i="5"/>
  <c r="H285" i="5"/>
  <c r="H284" i="5"/>
  <c r="H283" i="5"/>
  <c r="H282" i="5"/>
  <c r="H281" i="5"/>
  <c r="H280" i="5"/>
  <c r="H279" i="5"/>
  <c r="H278" i="5"/>
  <c r="H277" i="5"/>
  <c r="H276" i="5"/>
  <c r="H275" i="5"/>
  <c r="H274" i="5"/>
  <c r="H273" i="5"/>
  <c r="H272" i="5"/>
  <c r="H271" i="5"/>
  <c r="H270" i="5"/>
  <c r="H269" i="5"/>
  <c r="O268" i="5"/>
  <c r="M268" i="5"/>
  <c r="J268" i="5"/>
  <c r="J267" i="5" s="1"/>
  <c r="I268" i="5"/>
  <c r="H268" i="5"/>
  <c r="H267" i="5" s="1"/>
  <c r="P267" i="5"/>
  <c r="O267" i="5"/>
  <c r="M267" i="5"/>
  <c r="K267" i="5"/>
  <c r="I267" i="5"/>
  <c r="H266" i="5"/>
  <c r="H265" i="5"/>
  <c r="H264" i="5"/>
  <c r="H263" i="5"/>
  <c r="H262" i="5"/>
  <c r="H261" i="5"/>
  <c r="H260" i="5"/>
  <c r="H259" i="5"/>
  <c r="H258" i="5"/>
  <c r="H257" i="5"/>
  <c r="P256" i="5"/>
  <c r="O256" i="5"/>
  <c r="N256" i="5"/>
  <c r="M256" i="5"/>
  <c r="L256" i="5"/>
  <c r="K256" i="5"/>
  <c r="J256" i="5"/>
  <c r="I256" i="5"/>
  <c r="H256" i="5"/>
  <c r="H255" i="5"/>
  <c r="H254" i="5"/>
  <c r="H253" i="5"/>
  <c r="H252" i="5"/>
  <c r="H251" i="5"/>
  <c r="H250" i="5"/>
  <c r="H249" i="5"/>
  <c r="H248" i="5"/>
  <c r="H247" i="5"/>
  <c r="H246" i="5"/>
  <c r="H245" i="5"/>
  <c r="H244" i="5"/>
  <c r="H243" i="5"/>
  <c r="H242" i="5"/>
  <c r="H241" i="5" s="1"/>
  <c r="P241" i="5"/>
  <c r="O241" i="5"/>
  <c r="N241" i="5"/>
  <c r="M241" i="5"/>
  <c r="L241" i="5"/>
  <c r="K241" i="5"/>
  <c r="J241" i="5"/>
  <c r="I241" i="5"/>
  <c r="H240" i="5"/>
  <c r="H239" i="5"/>
  <c r="H238" i="5"/>
  <c r="H237" i="5"/>
  <c r="P236" i="5"/>
  <c r="O236" i="5"/>
  <c r="N236" i="5"/>
  <c r="M236" i="5"/>
  <c r="L236" i="5"/>
  <c r="K236" i="5"/>
  <c r="J236" i="5"/>
  <c r="I236" i="5"/>
  <c r="P192" i="5"/>
  <c r="O192" i="5"/>
  <c r="N192" i="5"/>
  <c r="M192" i="5"/>
  <c r="L192" i="5"/>
  <c r="K192" i="5"/>
  <c r="J192" i="5"/>
  <c r="I192" i="5"/>
  <c r="H192" i="5"/>
  <c r="H191" i="5"/>
  <c r="H190" i="5"/>
  <c r="H189" i="5"/>
  <c r="H188" i="5"/>
  <c r="H187" i="5"/>
  <c r="H186" i="5"/>
  <c r="H185" i="5"/>
  <c r="H184" i="5"/>
  <c r="H183" i="5"/>
  <c r="H182" i="5"/>
  <c r="H181" i="5"/>
  <c r="H180" i="5"/>
  <c r="H179" i="5"/>
  <c r="H178" i="5"/>
  <c r="H177" i="5"/>
  <c r="H176" i="5"/>
  <c r="H175" i="5"/>
  <c r="H174" i="5"/>
  <c r="H173" i="5"/>
  <c r="H172" i="5"/>
  <c r="H171" i="5"/>
  <c r="H170" i="5"/>
  <c r="H169" i="5"/>
  <c r="H168" i="5"/>
  <c r="H167" i="5"/>
  <c r="H166" i="5" s="1"/>
  <c r="P166" i="5"/>
  <c r="O166" i="5"/>
  <c r="N166" i="5"/>
  <c r="M166" i="5"/>
  <c r="L166" i="5"/>
  <c r="K166" i="5"/>
  <c r="J166" i="5"/>
  <c r="I166" i="5"/>
  <c r="H165" i="5"/>
  <c r="H164" i="5"/>
  <c r="H163" i="5"/>
  <c r="H162" i="5"/>
  <c r="H161" i="5"/>
  <c r="H160" i="5"/>
  <c r="H159" i="5"/>
  <c r="H158" i="5"/>
  <c r="H157" i="5"/>
  <c r="H156" i="5"/>
  <c r="H155" i="5"/>
  <c r="H154" i="5"/>
  <c r="H153" i="5"/>
  <c r="H152" i="5"/>
  <c r="P151" i="5"/>
  <c r="O151" i="5"/>
  <c r="N151" i="5"/>
  <c r="M151" i="5"/>
  <c r="L151" i="5"/>
  <c r="K151" i="5"/>
  <c r="J151" i="5"/>
  <c r="I151" i="5"/>
  <c r="H150" i="5"/>
  <c r="H149" i="5"/>
  <c r="H148" i="5"/>
  <c r="H147" i="5"/>
  <c r="H146" i="5"/>
  <c r="H145" i="5"/>
  <c r="H144" i="5"/>
  <c r="H143" i="5"/>
  <c r="H142" i="5"/>
  <c r="H141" i="5"/>
  <c r="H140" i="5"/>
  <c r="H139" i="5"/>
  <c r="H138" i="5"/>
  <c r="H137" i="5"/>
  <c r="H136" i="5"/>
  <c r="H135" i="5"/>
  <c r="H134" i="5"/>
  <c r="H133" i="5"/>
  <c r="P132" i="5"/>
  <c r="O132" i="5"/>
  <c r="N132" i="5"/>
  <c r="M132" i="5"/>
  <c r="L132" i="5"/>
  <c r="K132" i="5"/>
  <c r="J132" i="5"/>
  <c r="I132" i="5"/>
  <c r="H131" i="5"/>
  <c r="H130" i="5"/>
  <c r="H129" i="5"/>
  <c r="H128" i="5"/>
  <c r="H127" i="5"/>
  <c r="H126" i="5"/>
  <c r="H125" i="5"/>
  <c r="H124" i="5"/>
  <c r="H123" i="5"/>
  <c r="H122" i="5"/>
  <c r="H121" i="5"/>
  <c r="H120" i="5"/>
  <c r="H119" i="5"/>
  <c r="H118" i="5"/>
  <c r="H117" i="5"/>
  <c r="H116" i="5"/>
  <c r="H115" i="5"/>
  <c r="H114" i="5"/>
  <c r="H113" i="5"/>
  <c r="H112" i="5"/>
  <c r="H111" i="5"/>
  <c r="H110" i="5"/>
  <c r="H109" i="5"/>
  <c r="H108" i="5"/>
  <c r="P107" i="5"/>
  <c r="O107" i="5"/>
  <c r="N107" i="5"/>
  <c r="M107" i="5"/>
  <c r="L107" i="5"/>
  <c r="K107" i="5"/>
  <c r="J107" i="5"/>
  <c r="I107" i="5"/>
  <c r="H107" i="5"/>
  <c r="H106" i="5"/>
  <c r="H105" i="5"/>
  <c r="H104" i="5"/>
  <c r="H102" i="5"/>
  <c r="H101" i="5"/>
  <c r="H100" i="5"/>
  <c r="H99" i="5"/>
  <c r="H98" i="5"/>
  <c r="H97" i="5"/>
  <c r="H96" i="5"/>
  <c r="H95" i="5"/>
  <c r="H94" i="5"/>
  <c r="H93" i="5"/>
  <c r="H92" i="5"/>
  <c r="H91" i="5"/>
  <c r="H90" i="5"/>
  <c r="H89" i="5"/>
  <c r="H88" i="5"/>
  <c r="H87" i="5"/>
  <c r="H86" i="5"/>
  <c r="H85" i="5"/>
  <c r="H84" i="5"/>
  <c r="H83" i="5"/>
  <c r="H82" i="5"/>
  <c r="H81" i="5"/>
  <c r="H80" i="5"/>
  <c r="H79" i="5"/>
  <c r="H78" i="5"/>
  <c r="H77" i="5"/>
  <c r="H76" i="5"/>
  <c r="H75" i="5"/>
  <c r="H74" i="5"/>
  <c r="H73" i="5"/>
  <c r="H72" i="5"/>
  <c r="H71" i="5"/>
  <c r="P70" i="5"/>
  <c r="O70" i="5"/>
  <c r="N70" i="5"/>
  <c r="M70" i="5"/>
  <c r="L70" i="5"/>
  <c r="K70" i="5"/>
  <c r="J70" i="5"/>
  <c r="I70" i="5"/>
  <c r="H70" i="5"/>
  <c r="H69" i="5"/>
  <c r="H68" i="5"/>
  <c r="H67" i="5"/>
  <c r="H66" i="5"/>
  <c r="H65" i="5"/>
  <c r="H64" i="5"/>
  <c r="H63" i="5"/>
  <c r="H62" i="5"/>
  <c r="H61" i="5"/>
  <c r="H60" i="5"/>
  <c r="H59" i="5"/>
  <c r="H58" i="5"/>
  <c r="H57" i="5"/>
  <c r="H56" i="5"/>
  <c r="H55" i="5"/>
  <c r="H54" i="5"/>
  <c r="H53" i="5"/>
  <c r="H52" i="5"/>
  <c r="H51" i="5"/>
  <c r="H50" i="5"/>
  <c r="H49" i="5"/>
  <c r="H48" i="5"/>
  <c r="H47" i="5"/>
  <c r="H46" i="5"/>
  <c r="H45" i="5"/>
  <c r="H44" i="5"/>
  <c r="H43" i="5"/>
  <c r="H42" i="5"/>
  <c r="H41" i="5" s="1"/>
  <c r="P41" i="5"/>
  <c r="O41" i="5"/>
  <c r="N41" i="5"/>
  <c r="M41" i="5"/>
  <c r="L41" i="5"/>
  <c r="K41" i="5"/>
  <c r="J41" i="5"/>
  <c r="I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P23" i="5"/>
  <c r="O23" i="5"/>
  <c r="N23" i="5"/>
  <c r="M23" i="5"/>
  <c r="L23" i="5"/>
  <c r="K23" i="5"/>
  <c r="J23" i="5"/>
  <c r="I23" i="5"/>
  <c r="H236" i="5" l="1"/>
  <c r="H378" i="5"/>
  <c r="H151" i="5"/>
  <c r="H350" i="5"/>
  <c r="H23" i="5"/>
  <c r="H132" i="5"/>
  <c r="L326" i="5"/>
  <c r="L379" i="5" s="1"/>
  <c r="L16" i="5" s="1"/>
  <c r="I326" i="5"/>
  <c r="I379" i="5" s="1"/>
  <c r="I16" i="5" s="1"/>
  <c r="M326" i="5"/>
  <c r="M379" i="5" s="1"/>
  <c r="M16" i="5" s="1"/>
  <c r="P326" i="5"/>
  <c r="O326" i="5"/>
  <c r="O379" i="5" s="1"/>
  <c r="O16" i="5" s="1"/>
  <c r="N326" i="5"/>
  <c r="K326" i="5"/>
  <c r="K379" i="5" s="1"/>
  <c r="K16" i="5" s="1"/>
  <c r="Q379" i="5"/>
  <c r="R379" i="5"/>
  <c r="H326" i="5"/>
  <c r="H379" i="5" s="1"/>
  <c r="H16" i="5" s="1"/>
  <c r="J326" i="5"/>
  <c r="J379" i="5" s="1"/>
  <c r="J16" i="5" s="1"/>
  <c r="P379" i="5"/>
  <c r="P16" i="5" s="1"/>
  <c r="H332" i="4"/>
  <c r="N379" i="5" l="1"/>
  <c r="N16" i="5"/>
  <c r="O349" i="4"/>
  <c r="M268" i="4" l="1"/>
  <c r="P286" i="4" l="1"/>
  <c r="O286" i="4"/>
  <c r="P298" i="4"/>
  <c r="O298" i="4"/>
  <c r="J298" i="4"/>
  <c r="H301" i="4"/>
  <c r="J268" i="4"/>
  <c r="K70" i="4" l="1"/>
  <c r="K304" i="4" l="1"/>
  <c r="J398" i="4" l="1"/>
  <c r="I398" i="4"/>
  <c r="H398" i="4"/>
  <c r="N390" i="4"/>
  <c r="M390" i="4"/>
  <c r="L390" i="4"/>
  <c r="K390" i="4"/>
  <c r="J390" i="4"/>
  <c r="I390" i="4"/>
  <c r="H390" i="4"/>
  <c r="R377" i="4"/>
  <c r="Q377" i="4"/>
  <c r="P377" i="4"/>
  <c r="O377" i="4"/>
  <c r="N377" i="4"/>
  <c r="M377" i="4"/>
  <c r="L377" i="4"/>
  <c r="K377" i="4"/>
  <c r="J377" i="4"/>
  <c r="I377" i="4"/>
  <c r="H376" i="4"/>
  <c r="H375" i="4"/>
  <c r="H374" i="4"/>
  <c r="H373" i="4"/>
  <c r="H372" i="4"/>
  <c r="H371" i="4"/>
  <c r="H370" i="4"/>
  <c r="H369" i="4"/>
  <c r="H368" i="4"/>
  <c r="H367" i="4"/>
  <c r="H366" i="4"/>
  <c r="H365" i="4"/>
  <c r="H364" i="4"/>
  <c r="H363" i="4"/>
  <c r="H362" i="4"/>
  <c r="H361" i="4"/>
  <c r="H360" i="4"/>
  <c r="H359" i="4"/>
  <c r="H357" i="4"/>
  <c r="H356" i="4"/>
  <c r="H355" i="4"/>
  <c r="H354" i="4"/>
  <c r="H353" i="4"/>
  <c r="H352" i="4"/>
  <c r="H351" i="4"/>
  <c r="R349" i="4"/>
  <c r="Q349" i="4"/>
  <c r="P349" i="4"/>
  <c r="N349" i="4"/>
  <c r="M349" i="4"/>
  <c r="L349" i="4"/>
  <c r="K349" i="4"/>
  <c r="J349" i="4"/>
  <c r="I349" i="4"/>
  <c r="H348" i="4"/>
  <c r="H347" i="4"/>
  <c r="H346" i="4"/>
  <c r="H345" i="4"/>
  <c r="H344" i="4"/>
  <c r="H343" i="4"/>
  <c r="H342" i="4"/>
  <c r="H341" i="4"/>
  <c r="H340" i="4"/>
  <c r="H339" i="4"/>
  <c r="H338" i="4"/>
  <c r="H337" i="4"/>
  <c r="H336" i="4"/>
  <c r="H335" i="4"/>
  <c r="H334" i="4"/>
  <c r="H333" i="4"/>
  <c r="H331" i="4"/>
  <c r="H330" i="4"/>
  <c r="H329" i="4"/>
  <c r="H328" i="4"/>
  <c r="H326" i="4"/>
  <c r="R325" i="4"/>
  <c r="Q325" i="4"/>
  <c r="H324" i="4"/>
  <c r="H323" i="4"/>
  <c r="H322" i="4"/>
  <c r="H321" i="4"/>
  <c r="H320" i="4"/>
  <c r="H319" i="4"/>
  <c r="H318" i="4"/>
  <c r="H317" i="4"/>
  <c r="H316" i="4"/>
  <c r="H315" i="4"/>
  <c r="H314" i="4"/>
  <c r="H313" i="4"/>
  <c r="H312" i="4"/>
  <c r="H311" i="4"/>
  <c r="H310" i="4"/>
  <c r="H309" i="4"/>
  <c r="H308" i="4"/>
  <c r="H307" i="4"/>
  <c r="H306" i="4"/>
  <c r="H305" i="4"/>
  <c r="P304" i="4"/>
  <c r="P267" i="4" s="1"/>
  <c r="O304" i="4"/>
  <c r="N304" i="4"/>
  <c r="M304" i="4"/>
  <c r="L304" i="4"/>
  <c r="J304" i="4"/>
  <c r="I304" i="4"/>
  <c r="H303" i="4"/>
  <c r="H302" i="4"/>
  <c r="H300" i="4"/>
  <c r="H299" i="4"/>
  <c r="H298" i="4" s="1"/>
  <c r="I298" i="4"/>
  <c r="H297" i="4"/>
  <c r="H296" i="4"/>
  <c r="H295" i="4"/>
  <c r="H294" i="4"/>
  <c r="H293" i="4"/>
  <c r="H292" i="4"/>
  <c r="H291" i="4"/>
  <c r="H290" i="4"/>
  <c r="H289" i="4"/>
  <c r="H288" i="4"/>
  <c r="H287" i="4"/>
  <c r="N286" i="4"/>
  <c r="N267" i="4" s="1"/>
  <c r="M286" i="4"/>
  <c r="L286" i="4"/>
  <c r="L267" i="4" s="1"/>
  <c r="K286" i="4"/>
  <c r="K267" i="4" s="1"/>
  <c r="J286" i="4"/>
  <c r="I286" i="4"/>
  <c r="H285" i="4"/>
  <c r="H284" i="4"/>
  <c r="H283" i="4"/>
  <c r="H282" i="4"/>
  <c r="H281" i="4"/>
  <c r="H280" i="4"/>
  <c r="H279" i="4"/>
  <c r="H278" i="4"/>
  <c r="H277" i="4"/>
  <c r="H276" i="4"/>
  <c r="H275" i="4"/>
  <c r="H274" i="4"/>
  <c r="H273" i="4"/>
  <c r="H272" i="4"/>
  <c r="H271" i="4"/>
  <c r="H270" i="4"/>
  <c r="H269" i="4"/>
  <c r="O268" i="4"/>
  <c r="I268" i="4"/>
  <c r="J267" i="4"/>
  <c r="H266" i="4"/>
  <c r="H265" i="4"/>
  <c r="H264" i="4"/>
  <c r="H263" i="4"/>
  <c r="H262" i="4"/>
  <c r="H261" i="4"/>
  <c r="H260" i="4"/>
  <c r="H259" i="4"/>
  <c r="H258" i="4"/>
  <c r="H257" i="4"/>
  <c r="P256" i="4"/>
  <c r="O256" i="4"/>
  <c r="N256" i="4"/>
  <c r="M256" i="4"/>
  <c r="L256" i="4"/>
  <c r="K256" i="4"/>
  <c r="J256" i="4"/>
  <c r="I256" i="4"/>
  <c r="H255" i="4"/>
  <c r="H254" i="4"/>
  <c r="H253" i="4"/>
  <c r="H252" i="4"/>
  <c r="H251" i="4"/>
  <c r="H250" i="4"/>
  <c r="H249" i="4"/>
  <c r="H248" i="4"/>
  <c r="H247" i="4"/>
  <c r="H246" i="4"/>
  <c r="H245" i="4"/>
  <c r="H244" i="4"/>
  <c r="H243" i="4"/>
  <c r="H242" i="4"/>
  <c r="P241" i="4"/>
  <c r="O241" i="4"/>
  <c r="N241" i="4"/>
  <c r="M241" i="4"/>
  <c r="L241" i="4"/>
  <c r="K241" i="4"/>
  <c r="J241" i="4"/>
  <c r="I241" i="4"/>
  <c r="H240" i="4"/>
  <c r="H239" i="4"/>
  <c r="H238" i="4"/>
  <c r="H237" i="4"/>
  <c r="P236" i="4"/>
  <c r="O236" i="4"/>
  <c r="N236" i="4"/>
  <c r="M236" i="4"/>
  <c r="L236" i="4"/>
  <c r="K236" i="4"/>
  <c r="J236" i="4"/>
  <c r="I236" i="4"/>
  <c r="H192" i="4"/>
  <c r="P192" i="4"/>
  <c r="O192" i="4"/>
  <c r="N192" i="4"/>
  <c r="M192" i="4"/>
  <c r="L192" i="4"/>
  <c r="K192" i="4"/>
  <c r="J192" i="4"/>
  <c r="I192" i="4"/>
  <c r="H191" i="4"/>
  <c r="H190" i="4"/>
  <c r="H189" i="4"/>
  <c r="H188" i="4"/>
  <c r="H187" i="4"/>
  <c r="H186" i="4"/>
  <c r="H185" i="4"/>
  <c r="H184" i="4"/>
  <c r="H183" i="4"/>
  <c r="H182" i="4"/>
  <c r="H181" i="4"/>
  <c r="H180" i="4"/>
  <c r="H179" i="4"/>
  <c r="H178" i="4"/>
  <c r="H177" i="4"/>
  <c r="H176" i="4"/>
  <c r="H175" i="4"/>
  <c r="H174" i="4"/>
  <c r="H173" i="4"/>
  <c r="H172" i="4"/>
  <c r="H171" i="4"/>
  <c r="H170" i="4"/>
  <c r="H169" i="4"/>
  <c r="H168" i="4"/>
  <c r="H167" i="4"/>
  <c r="P166" i="4"/>
  <c r="O166" i="4"/>
  <c r="N166" i="4"/>
  <c r="M166" i="4"/>
  <c r="L166" i="4"/>
  <c r="K166" i="4"/>
  <c r="J166" i="4"/>
  <c r="I166" i="4"/>
  <c r="H165" i="4"/>
  <c r="H164" i="4"/>
  <c r="H163" i="4"/>
  <c r="H162" i="4"/>
  <c r="H161" i="4"/>
  <c r="H160" i="4"/>
  <c r="H159" i="4"/>
  <c r="H158" i="4"/>
  <c r="H157" i="4"/>
  <c r="H156" i="4"/>
  <c r="H155" i="4"/>
  <c r="H154" i="4"/>
  <c r="H153" i="4"/>
  <c r="H152" i="4"/>
  <c r="P151" i="4"/>
  <c r="O151" i="4"/>
  <c r="N151" i="4"/>
  <c r="M151" i="4"/>
  <c r="L151" i="4"/>
  <c r="K151" i="4"/>
  <c r="J151" i="4"/>
  <c r="I151" i="4"/>
  <c r="H150" i="4"/>
  <c r="H149" i="4"/>
  <c r="H148" i="4"/>
  <c r="H147" i="4"/>
  <c r="H146" i="4"/>
  <c r="H145" i="4"/>
  <c r="H144" i="4"/>
  <c r="H143" i="4"/>
  <c r="H142" i="4"/>
  <c r="H141" i="4"/>
  <c r="H140" i="4"/>
  <c r="H139" i="4"/>
  <c r="H138" i="4"/>
  <c r="H137" i="4"/>
  <c r="H136" i="4"/>
  <c r="H135" i="4"/>
  <c r="H134" i="4"/>
  <c r="H133" i="4"/>
  <c r="P132" i="4"/>
  <c r="O132" i="4"/>
  <c r="N132" i="4"/>
  <c r="M132" i="4"/>
  <c r="L132" i="4"/>
  <c r="K132" i="4"/>
  <c r="J132" i="4"/>
  <c r="I132" i="4"/>
  <c r="H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P107" i="4"/>
  <c r="O107" i="4"/>
  <c r="N107" i="4"/>
  <c r="M107" i="4"/>
  <c r="L107" i="4"/>
  <c r="K107" i="4"/>
  <c r="J107" i="4"/>
  <c r="I107" i="4"/>
  <c r="H106" i="4"/>
  <c r="H105" i="4"/>
  <c r="H104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P70" i="4"/>
  <c r="O70" i="4"/>
  <c r="N70" i="4"/>
  <c r="M70" i="4"/>
  <c r="L70" i="4"/>
  <c r="J70" i="4"/>
  <c r="I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P41" i="4"/>
  <c r="O41" i="4"/>
  <c r="N41" i="4"/>
  <c r="M41" i="4"/>
  <c r="L41" i="4"/>
  <c r="K41" i="4"/>
  <c r="J41" i="4"/>
  <c r="I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P23" i="4"/>
  <c r="O23" i="4"/>
  <c r="N23" i="4"/>
  <c r="M23" i="4"/>
  <c r="L23" i="4"/>
  <c r="K23" i="4"/>
  <c r="J23" i="4"/>
  <c r="I23" i="4"/>
  <c r="H107" i="4" l="1"/>
  <c r="H241" i="4"/>
  <c r="H256" i="4"/>
  <c r="O267" i="4"/>
  <c r="O325" i="4" s="1"/>
  <c r="O378" i="4" s="1"/>
  <c r="O16" i="4" s="1"/>
  <c r="H41" i="4"/>
  <c r="P325" i="4"/>
  <c r="P378" i="4" s="1"/>
  <c r="P16" i="4" s="1"/>
  <c r="H286" i="4"/>
  <c r="H132" i="4"/>
  <c r="H151" i="4"/>
  <c r="H166" i="4"/>
  <c r="H236" i="4"/>
  <c r="I267" i="4"/>
  <c r="I325" i="4" s="1"/>
  <c r="I378" i="4" s="1"/>
  <c r="I16" i="4" s="1"/>
  <c r="M267" i="4"/>
  <c r="M325" i="4" s="1"/>
  <c r="M378" i="4" s="1"/>
  <c r="M16" i="4" s="1"/>
  <c r="H268" i="4"/>
  <c r="H304" i="4"/>
  <c r="L325" i="4"/>
  <c r="L378" i="4" s="1"/>
  <c r="L16" i="4" s="1"/>
  <c r="H70" i="4"/>
  <c r="H23" i="4"/>
  <c r="H377" i="4"/>
  <c r="H349" i="4"/>
  <c r="Q378" i="4"/>
  <c r="J325" i="4"/>
  <c r="J378" i="4" s="1"/>
  <c r="J16" i="4" s="1"/>
  <c r="N325" i="4"/>
  <c r="N378" i="4" s="1"/>
  <c r="K325" i="4"/>
  <c r="K378" i="4" s="1"/>
  <c r="K16" i="4" s="1"/>
  <c r="R378" i="4"/>
  <c r="I396" i="3"/>
  <c r="H396" i="3"/>
  <c r="J396" i="3"/>
  <c r="O388" i="3"/>
  <c r="N388" i="3"/>
  <c r="R375" i="3"/>
  <c r="Q375" i="3"/>
  <c r="R347" i="3"/>
  <c r="Q347" i="3"/>
  <c r="R323" i="3"/>
  <c r="Q323" i="3"/>
  <c r="Q376" i="3" l="1"/>
  <c r="R376" i="3"/>
  <c r="H267" i="4"/>
  <c r="H325" i="4" s="1"/>
  <c r="H378" i="4" s="1"/>
  <c r="H16" i="4" s="1"/>
  <c r="J235" i="3"/>
  <c r="K235" i="3"/>
  <c r="I388" i="3" l="1"/>
  <c r="J388" i="3"/>
  <c r="K388" i="3"/>
  <c r="L388" i="3"/>
  <c r="M388" i="3"/>
  <c r="H388" i="3"/>
  <c r="I375" i="3"/>
  <c r="J375" i="3"/>
  <c r="K375" i="3"/>
  <c r="L375" i="3"/>
  <c r="M375" i="3"/>
  <c r="N375" i="3"/>
  <c r="O375" i="3"/>
  <c r="P375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49" i="3"/>
  <c r="I347" i="3"/>
  <c r="J347" i="3"/>
  <c r="K347" i="3"/>
  <c r="L347" i="3"/>
  <c r="M347" i="3"/>
  <c r="N347" i="3"/>
  <c r="O347" i="3"/>
  <c r="P347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27" i="3"/>
  <c r="H328" i="3"/>
  <c r="H329" i="3"/>
  <c r="H330" i="3"/>
  <c r="H326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03" i="3"/>
  <c r="P302" i="3"/>
  <c r="O302" i="3"/>
  <c r="N302" i="3"/>
  <c r="M302" i="3"/>
  <c r="L302" i="3"/>
  <c r="K302" i="3"/>
  <c r="J302" i="3"/>
  <c r="H299" i="3"/>
  <c r="H300" i="3"/>
  <c r="H301" i="3"/>
  <c r="H298" i="3"/>
  <c r="P297" i="3"/>
  <c r="O297" i="3"/>
  <c r="N297" i="3"/>
  <c r="M297" i="3"/>
  <c r="L297" i="3"/>
  <c r="K297" i="3"/>
  <c r="J297" i="3"/>
  <c r="H287" i="3"/>
  <c r="H288" i="3"/>
  <c r="H289" i="3"/>
  <c r="H290" i="3"/>
  <c r="H291" i="3"/>
  <c r="H292" i="3"/>
  <c r="H293" i="3"/>
  <c r="H294" i="3"/>
  <c r="H295" i="3"/>
  <c r="H296" i="3"/>
  <c r="H286" i="3"/>
  <c r="H284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68" i="3"/>
  <c r="P285" i="3"/>
  <c r="O285" i="3"/>
  <c r="N285" i="3"/>
  <c r="N266" i="3" s="1"/>
  <c r="M285" i="3"/>
  <c r="L285" i="3"/>
  <c r="K285" i="3"/>
  <c r="J285" i="3"/>
  <c r="P267" i="3"/>
  <c r="O267" i="3"/>
  <c r="M267" i="3"/>
  <c r="L267" i="3"/>
  <c r="L266" i="3" s="1"/>
  <c r="K267" i="3"/>
  <c r="J267" i="3"/>
  <c r="J266" i="3" s="1"/>
  <c r="P266" i="3"/>
  <c r="H257" i="3"/>
  <c r="H258" i="3"/>
  <c r="H259" i="3"/>
  <c r="H260" i="3"/>
  <c r="H261" i="3"/>
  <c r="H262" i="3"/>
  <c r="H263" i="3"/>
  <c r="H264" i="3"/>
  <c r="H265" i="3"/>
  <c r="H256" i="3"/>
  <c r="P255" i="3"/>
  <c r="O255" i="3"/>
  <c r="N255" i="3"/>
  <c r="M255" i="3"/>
  <c r="L255" i="3"/>
  <c r="K255" i="3"/>
  <c r="J255" i="3"/>
  <c r="H255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41" i="3"/>
  <c r="P240" i="3"/>
  <c r="O240" i="3"/>
  <c r="N240" i="3"/>
  <c r="M240" i="3"/>
  <c r="L240" i="3"/>
  <c r="K240" i="3"/>
  <c r="J240" i="3"/>
  <c r="H240" i="3"/>
  <c r="H239" i="3"/>
  <c r="H237" i="3"/>
  <c r="H238" i="3"/>
  <c r="H236" i="3"/>
  <c r="P235" i="3"/>
  <c r="O235" i="3"/>
  <c r="N235" i="3"/>
  <c r="M235" i="3"/>
  <c r="L235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192" i="3"/>
  <c r="P191" i="3"/>
  <c r="O191" i="3"/>
  <c r="N191" i="3"/>
  <c r="M191" i="3"/>
  <c r="L191" i="3"/>
  <c r="K191" i="3"/>
  <c r="J191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66" i="3"/>
  <c r="P165" i="3"/>
  <c r="O165" i="3"/>
  <c r="N165" i="3"/>
  <c r="M165" i="3"/>
  <c r="L165" i="3"/>
  <c r="K165" i="3"/>
  <c r="J165" i="3"/>
  <c r="H152" i="3"/>
  <c r="H153" i="3"/>
  <c r="H150" i="3" s="1"/>
  <c r="H154" i="3"/>
  <c r="H155" i="3"/>
  <c r="H156" i="3"/>
  <c r="H157" i="3"/>
  <c r="H158" i="3"/>
  <c r="H159" i="3"/>
  <c r="H160" i="3"/>
  <c r="H161" i="3"/>
  <c r="H162" i="3"/>
  <c r="H163" i="3"/>
  <c r="H151" i="3"/>
  <c r="P150" i="3"/>
  <c r="O150" i="3"/>
  <c r="N150" i="3"/>
  <c r="M150" i="3"/>
  <c r="L150" i="3"/>
  <c r="K150" i="3"/>
  <c r="J150" i="3"/>
  <c r="H133" i="3"/>
  <c r="H131" i="3" s="1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32" i="3"/>
  <c r="P131" i="3"/>
  <c r="O131" i="3"/>
  <c r="N131" i="3"/>
  <c r="M131" i="3"/>
  <c r="L131" i="3"/>
  <c r="K131" i="3"/>
  <c r="J131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07" i="3"/>
  <c r="P106" i="3"/>
  <c r="O106" i="3"/>
  <c r="N106" i="3"/>
  <c r="M106" i="3"/>
  <c r="L106" i="3"/>
  <c r="K106" i="3"/>
  <c r="J106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71" i="3"/>
  <c r="P70" i="3"/>
  <c r="O70" i="3"/>
  <c r="N70" i="3"/>
  <c r="M70" i="3"/>
  <c r="L70" i="3"/>
  <c r="K70" i="3"/>
  <c r="J70" i="3"/>
  <c r="I41" i="3"/>
  <c r="J41" i="3"/>
  <c r="K41" i="3"/>
  <c r="L41" i="3"/>
  <c r="M41" i="3"/>
  <c r="N41" i="3"/>
  <c r="O41" i="3"/>
  <c r="P41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42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24" i="3"/>
  <c r="P23" i="3"/>
  <c r="O23" i="3"/>
  <c r="N23" i="3"/>
  <c r="M23" i="3"/>
  <c r="L23" i="3"/>
  <c r="K23" i="3"/>
  <c r="J23" i="3"/>
  <c r="P323" i="3" l="1"/>
  <c r="H302" i="3"/>
  <c r="H297" i="3"/>
  <c r="H347" i="3"/>
  <c r="H375" i="3"/>
  <c r="H191" i="3"/>
  <c r="H235" i="3"/>
  <c r="H285" i="3"/>
  <c r="N323" i="3"/>
  <c r="N376" i="3" s="1"/>
  <c r="L323" i="3"/>
  <c r="L376" i="3" s="1"/>
  <c r="J323" i="3"/>
  <c r="J376" i="3" s="1"/>
  <c r="J16" i="3" s="1"/>
  <c r="H165" i="3"/>
  <c r="P376" i="3"/>
  <c r="K266" i="3"/>
  <c r="K323" i="3" s="1"/>
  <c r="K376" i="3" s="1"/>
  <c r="K16" i="3" s="1"/>
  <c r="M266" i="3"/>
  <c r="M323" i="3" s="1"/>
  <c r="M376" i="3" s="1"/>
  <c r="M16" i="3" s="1"/>
  <c r="O266" i="3"/>
  <c r="O323" i="3" s="1"/>
  <c r="O376" i="3" s="1"/>
  <c r="H267" i="3"/>
  <c r="H266" i="3" s="1"/>
  <c r="H23" i="3"/>
  <c r="H41" i="3"/>
  <c r="H70" i="3"/>
  <c r="H106" i="3"/>
  <c r="N302" i="2" l="1"/>
  <c r="N255" i="2"/>
  <c r="N165" i="2"/>
  <c r="N150" i="2"/>
  <c r="N131" i="2"/>
  <c r="K302" i="2"/>
  <c r="K285" i="2"/>
  <c r="K191" i="2"/>
  <c r="K150" i="2"/>
  <c r="K106" i="2"/>
  <c r="K23" i="2"/>
  <c r="L131" i="2" l="1"/>
  <c r="J131" i="2"/>
  <c r="L41" i="2"/>
  <c r="P191" i="2"/>
  <c r="O165" i="2"/>
  <c r="P106" i="2"/>
  <c r="O106" i="2"/>
  <c r="O41" i="2"/>
  <c r="J23" i="2" l="1"/>
  <c r="L23" i="2"/>
  <c r="M23" i="2"/>
  <c r="O23" i="2"/>
  <c r="P23" i="2"/>
  <c r="I267" i="2"/>
  <c r="J267" i="2"/>
  <c r="L267" i="2"/>
  <c r="M267" i="2"/>
  <c r="P267" i="2"/>
  <c r="H267" i="2"/>
  <c r="P285" i="2"/>
  <c r="O285" i="2"/>
  <c r="M285" i="2"/>
  <c r="L285" i="2"/>
  <c r="I285" i="2"/>
  <c r="H285" i="2"/>
  <c r="J285" i="2"/>
  <c r="I297" i="2"/>
  <c r="J297" i="2"/>
  <c r="L297" i="2"/>
  <c r="M297" i="2"/>
  <c r="O297" i="2"/>
  <c r="P297" i="2"/>
  <c r="H297" i="2"/>
  <c r="L70" i="2"/>
  <c r="M70" i="2"/>
  <c r="P266" i="2" l="1"/>
  <c r="L266" i="2"/>
  <c r="H266" i="2"/>
  <c r="M266" i="2"/>
  <c r="J266" i="2"/>
  <c r="O266" i="2"/>
  <c r="H324" i="3"/>
  <c r="I302" i="3"/>
  <c r="I297" i="3"/>
  <c r="I285" i="3"/>
  <c r="I267" i="3"/>
  <c r="I255" i="3"/>
  <c r="I240" i="3"/>
  <c r="I235" i="3"/>
  <c r="I191" i="3"/>
  <c r="I165" i="3"/>
  <c r="H164" i="3"/>
  <c r="H323" i="3" s="1"/>
  <c r="H376" i="3" s="1"/>
  <c r="H16" i="3" s="1"/>
  <c r="I150" i="3"/>
  <c r="I131" i="3"/>
  <c r="I106" i="3"/>
  <c r="I70" i="3"/>
  <c r="I23" i="3"/>
  <c r="I266" i="3" l="1"/>
  <c r="I323" i="3" s="1"/>
  <c r="I376" i="3" s="1"/>
  <c r="I16" i="3" s="1"/>
  <c r="A267" i="2"/>
  <c r="I389" i="2"/>
  <c r="J389" i="2"/>
  <c r="K389" i="2"/>
  <c r="L389" i="2"/>
  <c r="M389" i="2"/>
  <c r="H389" i="2"/>
  <c r="N375" i="2"/>
  <c r="N347" i="2"/>
  <c r="L106" i="2"/>
  <c r="N389" i="2"/>
  <c r="O389" i="2"/>
  <c r="L375" i="2"/>
  <c r="M375" i="2"/>
  <c r="O375" i="2"/>
  <c r="P375" i="2"/>
  <c r="J375" i="2"/>
  <c r="K375" i="2"/>
  <c r="R375" i="2"/>
  <c r="Q375" i="2"/>
  <c r="I375" i="2"/>
  <c r="H375" i="2" s="1"/>
  <c r="R347" i="2"/>
  <c r="Q347" i="2"/>
  <c r="P347" i="2"/>
  <c r="O347" i="2"/>
  <c r="M347" i="2"/>
  <c r="L347" i="2"/>
  <c r="K347" i="2"/>
  <c r="J347" i="2"/>
  <c r="I347" i="2"/>
  <c r="H324" i="2"/>
  <c r="Q323" i="2"/>
  <c r="P302" i="2"/>
  <c r="O302" i="2"/>
  <c r="M302" i="2"/>
  <c r="L302" i="2"/>
  <c r="J302" i="2"/>
  <c r="I302" i="2"/>
  <c r="I266" i="2"/>
  <c r="P255" i="2"/>
  <c r="O255" i="2"/>
  <c r="M255" i="2"/>
  <c r="L255" i="2"/>
  <c r="J255" i="2"/>
  <c r="I255" i="2"/>
  <c r="P240" i="2"/>
  <c r="O240" i="2"/>
  <c r="M240" i="2"/>
  <c r="L240" i="2"/>
  <c r="J240" i="2"/>
  <c r="I240" i="2"/>
  <c r="P235" i="2"/>
  <c r="O235" i="2"/>
  <c r="M235" i="2"/>
  <c r="L235" i="2"/>
  <c r="J235" i="2"/>
  <c r="I235" i="2"/>
  <c r="O191" i="2"/>
  <c r="L191" i="2"/>
  <c r="J191" i="2"/>
  <c r="I191" i="2"/>
  <c r="H191" i="2" s="1"/>
  <c r="P165" i="2"/>
  <c r="M165" i="2"/>
  <c r="L165" i="2"/>
  <c r="I165" i="2"/>
  <c r="H165" i="2" s="1"/>
  <c r="H164" i="2"/>
  <c r="P150" i="2"/>
  <c r="O150" i="2"/>
  <c r="M150" i="2"/>
  <c r="L150" i="2"/>
  <c r="J150" i="2"/>
  <c r="I150" i="2"/>
  <c r="P131" i="2"/>
  <c r="O131" i="2"/>
  <c r="M131" i="2"/>
  <c r="I131" i="2"/>
  <c r="H131" i="2" s="1"/>
  <c r="M106" i="2"/>
  <c r="I106" i="2"/>
  <c r="H106" i="2" s="1"/>
  <c r="P70" i="2"/>
  <c r="O70" i="2"/>
  <c r="J70" i="2"/>
  <c r="I70" i="2"/>
  <c r="P41" i="2"/>
  <c r="M41" i="2"/>
  <c r="J41" i="2"/>
  <c r="I41" i="2"/>
  <c r="K323" i="2"/>
  <c r="I23" i="2"/>
  <c r="H23" i="2" s="1"/>
  <c r="H255" i="2"/>
  <c r="R376" i="2" l="1"/>
  <c r="K376" i="2"/>
  <c r="K16" i="2" s="1"/>
  <c r="H41" i="2"/>
  <c r="H150" i="2"/>
  <c r="H235" i="2"/>
  <c r="H240" i="2"/>
  <c r="H302" i="2"/>
  <c r="H347" i="2"/>
  <c r="Q376" i="2"/>
  <c r="H70" i="2"/>
  <c r="N323" i="2"/>
  <c r="N376" i="2" s="1"/>
  <c r="N16" i="2" s="1"/>
  <c r="P323" i="2"/>
  <c r="P376" i="2" s="1"/>
  <c r="P16" i="2" s="1"/>
  <c r="O323" i="2"/>
  <c r="O376" i="2" s="1"/>
  <c r="O16" i="2" s="1"/>
  <c r="M323" i="2"/>
  <c r="M376" i="2" s="1"/>
  <c r="M16" i="2" s="1"/>
  <c r="L323" i="2"/>
  <c r="L376" i="2" s="1"/>
  <c r="L16" i="2" s="1"/>
  <c r="I323" i="2"/>
  <c r="J323" i="2"/>
  <c r="J376" i="2" s="1"/>
  <c r="J16" i="2" s="1"/>
  <c r="I376" i="2" l="1"/>
  <c r="I16" i="2" s="1"/>
  <c r="H323" i="2"/>
  <c r="H376" i="2" l="1"/>
  <c r="H16" i="2"/>
  <c r="H105" i="22"/>
  <c r="H104" i="22" s="1"/>
  <c r="I104" i="22"/>
  <c r="I334" i="22" s="1"/>
  <c r="I385" i="22" s="1"/>
  <c r="H385" i="22" l="1"/>
  <c r="H18" i="22" s="1"/>
  <c r="I18" i="22"/>
  <c r="H334" i="22"/>
  <c r="H40" i="35"/>
  <c r="H40" i="27"/>
  <c r="H41" i="27"/>
  <c r="H40" i="17"/>
  <c r="H41" i="17"/>
  <c r="H40" i="30"/>
  <c r="H41" i="30"/>
  <c r="H41" i="19"/>
  <c r="H40" i="19"/>
  <c r="H40" i="29"/>
  <c r="H41" i="29"/>
  <c r="H41" i="25"/>
  <c r="H40" i="25"/>
  <c r="R302" i="14"/>
  <c r="R302" i="13"/>
  <c r="H41" i="20"/>
  <c r="H40" i="20"/>
  <c r="H40" i="22"/>
  <c r="H41" i="22"/>
  <c r="H40" i="24"/>
  <c r="H41" i="24"/>
  <c r="H40" i="28"/>
  <c r="H41" i="28"/>
  <c r="H40" i="26"/>
  <c r="H41" i="26"/>
  <c r="R301" i="15"/>
</calcChain>
</file>

<file path=xl/comments1.xml><?xml version="1.0" encoding="utf-8"?>
<comments xmlns="http://schemas.openxmlformats.org/spreadsheetml/2006/main">
  <authors>
    <author>Хава</author>
  </authors>
  <commentList>
    <comment ref="Q373" authorId="0">
      <text>
        <r>
          <rPr>
            <b/>
            <sz val="9"/>
            <color indexed="81"/>
            <rFont val="Tahoma"/>
            <family val="2"/>
            <charset val="204"/>
          </rPr>
          <t>Хава: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Хава</author>
  </authors>
  <commentList>
    <comment ref="Q374" authorId="0">
      <text>
        <r>
          <rPr>
            <b/>
            <sz val="9"/>
            <color indexed="81"/>
            <rFont val="Tahoma"/>
            <family val="2"/>
            <charset val="204"/>
          </rPr>
          <t>Хава: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>
  <authors>
    <author>Хава</author>
  </authors>
  <commentList>
    <comment ref="Q374" authorId="0">
      <text>
        <r>
          <rPr>
            <b/>
            <sz val="9"/>
            <color indexed="81"/>
            <rFont val="Tahoma"/>
            <family val="2"/>
            <charset val="204"/>
          </rPr>
          <t>Хава: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Хава</author>
  </authors>
  <commentList>
    <comment ref="Q374" authorId="0">
      <text>
        <r>
          <rPr>
            <b/>
            <sz val="9"/>
            <color indexed="81"/>
            <rFont val="Tahoma"/>
            <family val="2"/>
            <charset val="204"/>
          </rPr>
          <t>Хава: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Хава</author>
  </authors>
  <commentList>
    <comment ref="Q374" authorId="0">
      <text>
        <r>
          <rPr>
            <b/>
            <sz val="9"/>
            <color indexed="81"/>
            <rFont val="Tahoma"/>
            <family val="2"/>
            <charset val="204"/>
          </rPr>
          <t>Хава: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Хава</author>
  </authors>
  <commentList>
    <comment ref="Q373" authorId="0">
      <text>
        <r>
          <rPr>
            <b/>
            <sz val="9"/>
            <color indexed="81"/>
            <rFont val="Tahoma"/>
            <family val="2"/>
            <charset val="204"/>
          </rPr>
          <t>Хава: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Хава</author>
  </authors>
  <commentList>
    <comment ref="Q373" authorId="0">
      <text>
        <r>
          <rPr>
            <b/>
            <sz val="9"/>
            <color indexed="81"/>
            <rFont val="Tahoma"/>
            <family val="2"/>
            <charset val="204"/>
          </rPr>
          <t>Хава: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Хава</author>
  </authors>
  <commentList>
    <comment ref="Q374" authorId="0">
      <text>
        <r>
          <rPr>
            <b/>
            <sz val="9"/>
            <color indexed="81"/>
            <rFont val="Tahoma"/>
            <family val="2"/>
            <charset val="204"/>
          </rPr>
          <t>Хава: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Хава</author>
  </authors>
  <commentList>
    <comment ref="Q374" authorId="0">
      <text>
        <r>
          <rPr>
            <b/>
            <sz val="9"/>
            <color indexed="81"/>
            <rFont val="Tahoma"/>
            <family val="2"/>
            <charset val="204"/>
          </rPr>
          <t>Хава: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Хава</author>
  </authors>
  <commentList>
    <comment ref="Q374" authorId="0">
      <text>
        <r>
          <rPr>
            <b/>
            <sz val="9"/>
            <color indexed="81"/>
            <rFont val="Tahoma"/>
            <family val="2"/>
            <charset val="204"/>
          </rPr>
          <t>Хава: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Хава</author>
  </authors>
  <commentList>
    <comment ref="Q374" authorId="0">
      <text>
        <r>
          <rPr>
            <b/>
            <sz val="9"/>
            <color indexed="81"/>
            <rFont val="Tahoma"/>
            <family val="2"/>
            <charset val="204"/>
          </rPr>
          <t>Хава: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Хава</author>
  </authors>
  <commentList>
    <comment ref="Q374" authorId="0">
      <text>
        <r>
          <rPr>
            <b/>
            <sz val="9"/>
            <color indexed="81"/>
            <rFont val="Tahoma"/>
            <family val="2"/>
            <charset val="204"/>
          </rPr>
          <t>Хава: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Хава</author>
  </authors>
  <commentList>
    <comment ref="Q374" authorId="0">
      <text>
        <r>
          <rPr>
            <b/>
            <sz val="9"/>
            <color indexed="81"/>
            <rFont val="Tahoma"/>
            <family val="2"/>
            <charset val="204"/>
          </rPr>
          <t>Хава: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<sst xmlns="http://schemas.openxmlformats.org/spreadsheetml/2006/main" count="23084" uniqueCount="1147">
  <si>
    <t>Количество учреждений, подведомственных Минздраву ЧР (в том числе структурные подразделения центральных районных больниц)</t>
  </si>
  <si>
    <t>Количество коек в лечебно-профилактических учреждениях (ЛПУ)</t>
  </si>
  <si>
    <t>Врачи в ЛПУ</t>
  </si>
  <si>
    <t>Средний медперсонал в ЛПУ</t>
  </si>
  <si>
    <t xml:space="preserve">Потребность </t>
  </si>
  <si>
    <t>Средняя месячная зарплата в ЛПУ</t>
  </si>
  <si>
    <t>ВСЕГО</t>
  </si>
  <si>
    <t>Круглосуточный стационар</t>
  </si>
  <si>
    <t>Дневной стационар</t>
  </si>
  <si>
    <t>в соответствии с выделенными финансами</t>
  </si>
  <si>
    <t>Врачи</t>
  </si>
  <si>
    <t>Средний медперсонал Руб.</t>
  </si>
  <si>
    <t>из них:</t>
  </si>
  <si>
    <t>Аргун ГБ - 1</t>
  </si>
  <si>
    <t>ЦРБ и межрайонные больницы - 13</t>
  </si>
  <si>
    <t>Врачебные амбулатории - 59</t>
  </si>
  <si>
    <t>Фельдшерско-акушерские пункты - 185</t>
  </si>
  <si>
    <t>Общая численность</t>
  </si>
  <si>
    <t>В соответствии с порядками,установленными МЗ РФ</t>
  </si>
  <si>
    <t>В соответствии с выделенными финансами</t>
  </si>
  <si>
    <t>Общая</t>
  </si>
  <si>
    <t xml:space="preserve">В соответствии с порядками </t>
  </si>
  <si>
    <t>Наименование муниципального района или городского округа</t>
  </si>
  <si>
    <t>Наименование учреждений</t>
  </si>
  <si>
    <t>Количество коек</t>
  </si>
  <si>
    <t xml:space="preserve">общая численность </t>
  </si>
  <si>
    <t>в соответствии с порядками</t>
  </si>
  <si>
    <t>Средний медперсонал</t>
  </si>
  <si>
    <t>Средняя месячная зарплата</t>
  </si>
  <si>
    <t>потребность</t>
  </si>
  <si>
    <t xml:space="preserve">потребность </t>
  </si>
  <si>
    <t>Ачхой-Мартановский р-н</t>
  </si>
  <si>
    <t>с.Ачхой-Мартан</t>
  </si>
  <si>
    <t>с.Самашки</t>
  </si>
  <si>
    <t>с.Катар-Юрт</t>
  </si>
  <si>
    <t>с.Валерик</t>
  </si>
  <si>
    <t>с.Закан-Юрт</t>
  </si>
  <si>
    <t>с.Хамби-Ирзи</t>
  </si>
  <si>
    <t>с.Шаами-Юрт</t>
  </si>
  <si>
    <t>с.Старый Ачхой</t>
  </si>
  <si>
    <t>х.Веселый</t>
  </si>
  <si>
    <t>ст.Самашки</t>
  </si>
  <si>
    <t>с.Давыденко</t>
  </si>
  <si>
    <t>с.Новый-Шарой</t>
  </si>
  <si>
    <t>с.Янди</t>
  </si>
  <si>
    <t>с.Бамут</t>
  </si>
  <si>
    <t>ФАП с.Старый Ачхой</t>
  </si>
  <si>
    <t>ФАП х.Веселый</t>
  </si>
  <si>
    <t>ФАП колхаза «Самашки»</t>
  </si>
  <si>
    <t>фАП с. Новый-Шарой</t>
  </si>
  <si>
    <t>ФАП госхоза «Марта»</t>
  </si>
  <si>
    <t>ФАП госхоза «Ачхой-Мартановский»</t>
  </si>
  <si>
    <t>ФАП ст. Самашки</t>
  </si>
  <si>
    <t>ФАП  с.Давыденко</t>
  </si>
  <si>
    <t>Веденский район</t>
  </si>
  <si>
    <t>с.Ведено</t>
  </si>
  <si>
    <t>с.Махкеты</t>
  </si>
  <si>
    <t>с.Дарго</t>
  </si>
  <si>
    <t>с.Элистанжи</t>
  </si>
  <si>
    <t>с.Хаттуни</t>
  </si>
  <si>
    <t>с.Тевзани</t>
  </si>
  <si>
    <t xml:space="preserve">с.Дышне-Ведено </t>
  </si>
  <si>
    <t>с.Нижние - Курчали  </t>
  </si>
  <si>
    <t>ФАП. с.Нижние - Курчали  </t>
  </si>
  <si>
    <t>с.Агиш-Батой</t>
  </si>
  <si>
    <t>ФАП с.Агиш-Батой</t>
  </si>
  <si>
    <t>с.Тазен-Кала</t>
  </si>
  <si>
    <t>ФАП №1 с.Тазен-Кала</t>
  </si>
  <si>
    <t>с.Гуни </t>
  </si>
  <si>
    <t>ФАП .с.Гуни </t>
  </si>
  <si>
    <t>с.Верхнее  Ца-Ведено  </t>
  </si>
  <si>
    <t>ФАП. с.Верхнее- Ца-Ведено  </t>
  </si>
  <si>
    <t>с.Нижнее  Ца-Ведено  </t>
  </si>
  <si>
    <t>ФАП с..Нижнее  Ца-Ведено  </t>
  </si>
  <si>
    <t>с.Харачой  </t>
  </si>
  <si>
    <t>ФАП с..Харачой  </t>
  </si>
  <si>
    <t>с. Марзой – Мохк </t>
  </si>
  <si>
    <t>ФАП с..Марзой – Мохк </t>
  </si>
  <si>
    <t>с.Верхатой </t>
  </si>
  <si>
    <t>ФАП. с.Верхатой </t>
  </si>
  <si>
    <t>с. Эшилхатой  </t>
  </si>
  <si>
    <t>ФАП. с.Эшилхатой  </t>
  </si>
  <si>
    <t>с. Первомайское </t>
  </si>
  <si>
    <t>ФАП с..Первомайское </t>
  </si>
  <si>
    <t>с. Дышни-Ведено   </t>
  </si>
  <si>
    <t>ФАП .с.Дышни-Ведено   </t>
  </si>
  <si>
    <t>с. Сельментаузен </t>
  </si>
  <si>
    <t>ФАП с..Сельментаузен </t>
  </si>
  <si>
    <t xml:space="preserve">с.Дуц-Хутор </t>
  </si>
  <si>
    <t xml:space="preserve">ФАП .с.Дуц-Хутор </t>
  </si>
  <si>
    <t>ФАП №2 с.Тазен-Кала</t>
  </si>
  <si>
    <t xml:space="preserve">с. Эрсеной </t>
  </si>
  <si>
    <t>ФАП с..Эрсеной (н/ф)  </t>
  </si>
  <si>
    <t>с. Верхнее - Курчали</t>
  </si>
  <si>
    <t>ФАП. с.Верхнее - Курчали</t>
  </si>
  <si>
    <t xml:space="preserve">с. Ширды –Мохк </t>
  </si>
  <si>
    <t xml:space="preserve">ФАП с..Ширды –Мохк </t>
  </si>
  <si>
    <t xml:space="preserve">с. Макажой </t>
  </si>
  <si>
    <t xml:space="preserve">ФАП с..Макажой </t>
  </si>
  <si>
    <t>с. Белгатой </t>
  </si>
  <si>
    <t xml:space="preserve">ФАП с..Белгатой </t>
  </si>
  <si>
    <t xml:space="preserve">с. Беной </t>
  </si>
  <si>
    <t xml:space="preserve">ФАП. с.Беной </t>
  </si>
  <si>
    <t>Грозненский район</t>
  </si>
  <si>
    <t>с. Алхан-Кала</t>
  </si>
  <si>
    <t>п. Гикало</t>
  </si>
  <si>
    <t>с. Старые Атаги</t>
  </si>
  <si>
    <t>с. Побединское</t>
  </si>
  <si>
    <t>с. Старо-Юрт</t>
  </si>
  <si>
    <t>с. Правобереж-ное</t>
  </si>
  <si>
    <t> с. Чечен-Аул</t>
  </si>
  <si>
    <t>с. Пригородное</t>
  </si>
  <si>
    <t>с. Комсомольское</t>
  </si>
  <si>
    <t>с. Кулары</t>
  </si>
  <si>
    <t>п. Долинский</t>
  </si>
  <si>
    <t>с. Виноградненское</t>
  </si>
  <si>
    <t>ст. Петропавловская</t>
  </si>
  <si>
    <t>с. Центорой-Юрт</t>
  </si>
  <si>
    <t>с. Чишки</t>
  </si>
  <si>
    <t>ФАП с. Чишки</t>
  </si>
  <si>
    <t>с. Октябрьское</t>
  </si>
  <si>
    <t>с. Пролетарское</t>
  </si>
  <si>
    <t>с. Садовое</t>
  </si>
  <si>
    <t>ФАП с. Садовое</t>
  </si>
  <si>
    <t>п. Дружба</t>
  </si>
  <si>
    <t>ФАП п. Дружба</t>
  </si>
  <si>
    <t>с. Беркат-Юрт</t>
  </si>
  <si>
    <t>ФАП с. Беркат-Юрт</t>
  </si>
  <si>
    <t>п. Майский</t>
  </si>
  <si>
    <t>ФАП п. Майский</t>
  </si>
  <si>
    <t>п. Бартхой</t>
  </si>
  <si>
    <t>ФАП п. Бартхой</t>
  </si>
  <si>
    <t>с. Нагорное</t>
  </si>
  <si>
    <t>ФАП с. Нагорное</t>
  </si>
  <si>
    <t>с. Керла-Юрт</t>
  </si>
  <si>
    <t>ФАП с. Керла-Юрт</t>
  </si>
  <si>
    <t>с. Пионерское</t>
  </si>
  <si>
    <t>с. Дачу-Борзой</t>
  </si>
  <si>
    <t>ФАП с. Дачу-Борзой</t>
  </si>
  <si>
    <t>с. Лаха-Варанды</t>
  </si>
  <si>
    <t>ФАП с. Лаха-Варанды</t>
  </si>
  <si>
    <t>с. Красностепновское</t>
  </si>
  <si>
    <t>п. Примыкание</t>
  </si>
  <si>
    <t>ст. Ильинская</t>
  </si>
  <si>
    <t>с. Терское</t>
  </si>
  <si>
    <t>ФАП с. Терское</t>
  </si>
  <si>
    <t>с. Кень-Юрт</t>
  </si>
  <si>
    <t>ФАП с. Кень-Юрт</t>
  </si>
  <si>
    <t>с. Газ-городок </t>
  </si>
  <si>
    <t>ФАП с. Газ-городок </t>
  </si>
  <si>
    <t>г.Грозный п.Мичурина</t>
  </si>
  <si>
    <t>ФАП  с. Центорой-Юрт</t>
  </si>
  <si>
    <t>ФАП  с. Октябрьское</t>
  </si>
  <si>
    <t>ФАП с. Пролетарское</t>
  </si>
  <si>
    <t>ФАП  с. Пионерское</t>
  </si>
  <si>
    <t>ФАП с. Красностепновское</t>
  </si>
  <si>
    <t>ФАП п. Примыкание</t>
  </si>
  <si>
    <t>ФАП ст. Ильинская</t>
  </si>
  <si>
    <t>Гудермесский район</t>
  </si>
  <si>
    <t>г.Гудермес</t>
  </si>
  <si>
    <t>п.Ойсхар</t>
  </si>
  <si>
    <t>с.Кошкельды</t>
  </si>
  <si>
    <t>с.Н.Нойбер</t>
  </si>
  <si>
    <t>п.Джалка</t>
  </si>
  <si>
    <t>с.Иласхан-Юрт</t>
  </si>
  <si>
    <t>с.Энгель-Юрт</t>
  </si>
  <si>
    <t>с.Азамат-Юрт</t>
  </si>
  <si>
    <t>ФАП с..Азамат-Юрт</t>
  </si>
  <si>
    <t>с.Бильтой-Юрт</t>
  </si>
  <si>
    <t>ФАП с.Бильтой-Юрт</t>
  </si>
  <si>
    <t>с.Брагуны</t>
  </si>
  <si>
    <t>ФАП с.Брагуны</t>
  </si>
  <si>
    <t>с.В.Нойбер</t>
  </si>
  <si>
    <t>ФАП с.В.Нойбер</t>
  </si>
  <si>
    <t>с.Герзель-Аул</t>
  </si>
  <si>
    <t>ФАП с.Герзель-Аул</t>
  </si>
  <si>
    <t>с.Гордали</t>
  </si>
  <si>
    <t>ФАП с.Гордали</t>
  </si>
  <si>
    <t>с.Дарбанхи</t>
  </si>
  <si>
    <t>ФАП с.Дарбанхи</t>
  </si>
  <si>
    <t>с.Ишхой-юрт</t>
  </si>
  <si>
    <t>ФАП с.Ишхой-юрт</t>
  </si>
  <si>
    <t>с. Кади-Юрт</t>
  </si>
  <si>
    <t>ФАП с.Кади-Юрт</t>
  </si>
  <si>
    <t>с. К.Энгеной</t>
  </si>
  <si>
    <t>ФАП с. К.Энгеной</t>
  </si>
  <si>
    <t>с.Комсо-мольское</t>
  </si>
  <si>
    <t>ФАП с.Комсомольское</t>
  </si>
  <si>
    <t>с. Мелчхи</t>
  </si>
  <si>
    <t>ФАП с.Мелчхи</t>
  </si>
  <si>
    <t>с. Н.Герзель</t>
  </si>
  <si>
    <t>ФАП с.Н.Герзель</t>
  </si>
  <si>
    <t>с. Н. Беной</t>
  </si>
  <si>
    <t>ФАП с.Н. Беной</t>
  </si>
  <si>
    <t>с. Н.Беной-2</t>
  </si>
  <si>
    <t>ФАП с.Н.Беной-2</t>
  </si>
  <si>
    <t>с. Хангиш-Юрт</t>
  </si>
  <si>
    <t>ФАП с.Хангиш-Юрт</t>
  </si>
  <si>
    <t>с. Шуани</t>
  </si>
  <si>
    <t>ФАП с. Шуани</t>
  </si>
  <si>
    <t>Курчалоевский район</t>
  </si>
  <si>
    <t>с.Курчалой</t>
  </si>
  <si>
    <t>с.Бачи-Юрт</t>
  </si>
  <si>
    <t>с.Гелдаган</t>
  </si>
  <si>
    <t>с.Центарой</t>
  </si>
  <si>
    <t>с.Майртуп</t>
  </si>
  <si>
    <t>с.Аллерой</t>
  </si>
  <si>
    <t>с. Цоци-Юрт </t>
  </si>
  <si>
    <t>с.Ялхой-Мохк</t>
  </si>
  <si>
    <t>с.Ники-Хита</t>
  </si>
  <si>
    <t>с.Джагларги</t>
  </si>
  <si>
    <t>ФАП с.Джагларги</t>
  </si>
  <si>
    <t>с. Ахкинчу-Борзой</t>
  </si>
  <si>
    <t>ФАП с. Ахкинчу-Борзой</t>
  </si>
  <si>
    <t>с.Ачерашки</t>
  </si>
  <si>
    <t>ФАП с. Ачерашки</t>
  </si>
  <si>
    <t>с. Бельты</t>
  </si>
  <si>
    <t>ФАП с. Бельты</t>
  </si>
  <si>
    <t>ФАП с. Гелдаган</t>
  </si>
  <si>
    <t>с. Джугурты</t>
  </si>
  <si>
    <t>ФАП с. Джугурты</t>
  </si>
  <si>
    <t>с.Регита</t>
  </si>
  <si>
    <t>ФАП с. Регита</t>
  </si>
  <si>
    <t> с.Хиди-Хутор</t>
  </si>
  <si>
    <t>ФАП с. Хиди-Хутор</t>
  </si>
  <si>
    <t>с. Эникали</t>
  </si>
  <si>
    <t>ФАПс. Эникали</t>
  </si>
  <si>
    <t>Надтеречный район</t>
  </si>
  <si>
    <t>с.Надтеречное</t>
  </si>
  <si>
    <t>с.Гвардейское</t>
  </si>
  <si>
    <t>с. Бено-Юрт</t>
  </si>
  <si>
    <t>п.Горагорск</t>
  </si>
  <si>
    <t>с. Братское</t>
  </si>
  <si>
    <t>с.Верхний-Наур</t>
  </si>
  <si>
    <t>ФАП с. Верхний-Наур, временно не фукционирует</t>
  </si>
  <si>
    <t>с.Подгорное</t>
  </si>
  <si>
    <t>ФАП с. Подгорное</t>
  </si>
  <si>
    <t>с.Мекен-Юрт</t>
  </si>
  <si>
    <t>ФАП  с. Мекен-Юрт</t>
  </si>
  <si>
    <t>с. Зебир-Юрт</t>
  </si>
  <si>
    <t>ФАП с.Зебир-Юрт</t>
  </si>
  <si>
    <t>с.Калаус</t>
  </si>
  <si>
    <t>ФАП  с.Калаус</t>
  </si>
  <si>
    <t>с.Комарово</t>
  </si>
  <si>
    <t>ФАП  с.Комарова, временно не фукционирует</t>
  </si>
  <si>
    <t>п. Новый-городок</t>
  </si>
  <si>
    <t>ФАП п.Новый-городок , временно не фукционирует</t>
  </si>
  <si>
    <t>Наурский район</t>
  </si>
  <si>
    <t>ст. Наурская</t>
  </si>
  <si>
    <t>ст. Ищерская </t>
  </si>
  <si>
    <t>с. Рубежное</t>
  </si>
  <si>
    <t>с. Алпатово</t>
  </si>
  <si>
    <t>ст.Мекенская </t>
  </si>
  <si>
    <t>ст. Савельевская</t>
  </si>
  <si>
    <t>ст. Калиновская </t>
  </si>
  <si>
    <t>с. Новотерское </t>
  </si>
  <si>
    <t>ст. Николаевская</t>
  </si>
  <si>
    <t>х.Кречетов</t>
  </si>
  <si>
    <t>ФАП  х.Кречетов</t>
  </si>
  <si>
    <t>с.Дальнее</t>
  </si>
  <si>
    <t>ФАП с.Дальнее</t>
  </si>
  <si>
    <t>х.Степной</t>
  </si>
  <si>
    <t>ФАП х.Степной</t>
  </si>
  <si>
    <t>х.Клинков</t>
  </si>
  <si>
    <t>ФАП х.Клинков</t>
  </si>
  <si>
    <t>х.Постный</t>
  </si>
  <si>
    <t>ФАП х.Постный</t>
  </si>
  <si>
    <t>х.Корнеев</t>
  </si>
  <si>
    <t>ФАП х.Корнеев</t>
  </si>
  <si>
    <t>х. Капустино</t>
  </si>
  <si>
    <t>ФАП х. Капустино</t>
  </si>
  <si>
    <t>с. Чернокозово</t>
  </si>
  <si>
    <t>ФАП с.Чернокозово</t>
  </si>
  <si>
    <t>х. Мирный</t>
  </si>
  <si>
    <t>ФАП х. Мирный</t>
  </si>
  <si>
    <t>с. Ульяновское</t>
  </si>
  <si>
    <t>ФАП с. Ульяновское</t>
  </si>
  <si>
    <t>х.Селиванкин</t>
  </si>
  <si>
    <t>ФАП х.Селиванкин</t>
  </si>
  <si>
    <t>с. Юбилейное </t>
  </si>
  <si>
    <t>ФАП с. Юбилейное </t>
  </si>
  <si>
    <t>с. Левобереж-ное</t>
  </si>
  <si>
    <t>ФАП с. Левобережное</t>
  </si>
  <si>
    <t>с. Фрунзненс-кое</t>
  </si>
  <si>
    <t>ФАП с. Фрунзненское</t>
  </si>
  <si>
    <t>х. Обильный</t>
  </si>
  <si>
    <t>ФАП х. Обильный</t>
  </si>
  <si>
    <t>Ножай-Юртовский район</t>
  </si>
  <si>
    <t>с.Айти-Мохк</t>
  </si>
  <si>
    <t>ФАП с.Айти-Мохк</t>
  </si>
  <si>
    <t>ФАП с.Аллерой</t>
  </si>
  <si>
    <t>с.Алхан-Хутор</t>
  </si>
  <si>
    <t>ФАП с.Алхан-Хутор</t>
  </si>
  <si>
    <t>с.Байтарки</t>
  </si>
  <si>
    <t>ФАП с.Байтарки</t>
  </si>
  <si>
    <t>с.Балансу</t>
  </si>
  <si>
    <t>ФАП   с.Балансу</t>
  </si>
  <si>
    <t>с.Бас. Гордали</t>
  </si>
  <si>
    <t>ФАП с.Бас. Гордали</t>
  </si>
  <si>
    <t>с.Беной</t>
  </si>
  <si>
    <t>с.Беной-Ведено</t>
  </si>
  <si>
    <t>ФАП с.Беной-Ведено</t>
  </si>
  <si>
    <t>с.Бетти-Мохк</t>
  </si>
  <si>
    <t>ФАП с.Бетти-Мохк</t>
  </si>
  <si>
    <t>с.Бешил-Ирзу</t>
  </si>
  <si>
    <t>ФАП с.Бешил-Ирзу</t>
  </si>
  <si>
    <t>с.Бильты</t>
  </si>
  <si>
    <t>ФАП с.Бильты</t>
  </si>
  <si>
    <t>с,Булгат-Ирзу</t>
  </si>
  <si>
    <t>ФАП с,Булгат-Ирзу</t>
  </si>
  <si>
    <t>с.Галайты</t>
  </si>
  <si>
    <t>с.Гансолчу</t>
  </si>
  <si>
    <t>ФАП с.Гансолчу</t>
  </si>
  <si>
    <t>с.Гендерген</t>
  </si>
  <si>
    <t>ФАП с.Гендерген</t>
  </si>
  <si>
    <t>с.Гиляны</t>
  </si>
  <si>
    <t xml:space="preserve">ФАП с.Гиляны  </t>
  </si>
  <si>
    <t>с.Довлеби-Хутор</t>
  </si>
  <si>
    <t>ФАП с.Довлеби-Хутор</t>
  </si>
  <si>
    <t>с.Даттах</t>
  </si>
  <si>
    <t>ФАП с.Даттах</t>
  </si>
  <si>
    <t>с.Замай-Юрт</t>
  </si>
  <si>
    <t>ФАП с.Замай-Юрт</t>
  </si>
  <si>
    <t>с.Зандак</t>
  </si>
  <si>
    <t>с.Зандак-Ара</t>
  </si>
  <si>
    <t>ФАП с.Зандак-Ара</t>
  </si>
  <si>
    <t>с.Корен-Беной</t>
  </si>
  <si>
    <t xml:space="preserve">ФАП с.Корен-Беной  </t>
  </si>
  <si>
    <t>с.Лем-Корц</t>
  </si>
  <si>
    <t>ФАП с.Лем-Корц</t>
  </si>
  <si>
    <t>с.Малый-Шуани</t>
  </si>
  <si>
    <t>ФАП с.Малый-Шуани</t>
  </si>
  <si>
    <t>с.Мескеты</t>
  </si>
  <si>
    <t>с.Нов. Замай-Юрт</t>
  </si>
  <si>
    <t>ФАП с.Нов. Замай-Юрт</t>
  </si>
  <si>
    <t>с.Ножай-Юрт</t>
  </si>
  <si>
    <t>с.Рогун-Кажи</t>
  </si>
  <si>
    <t>ФАП с.Рогун-Кажи</t>
  </si>
  <si>
    <t>с.Саясан</t>
  </si>
  <si>
    <t>с.Симсир</t>
  </si>
  <si>
    <t>ФАП  с.Симсир</t>
  </si>
  <si>
    <t>с.Согунты</t>
  </si>
  <si>
    <t>ФАП с.Согунты</t>
  </si>
  <si>
    <t>с.Стерч-Керч</t>
  </si>
  <si>
    <t>ФАП с.Стерч-Керч</t>
  </si>
  <si>
    <t>с.Татай-Хутор</t>
  </si>
  <si>
    <t>ФАП с.Татай-Хутор</t>
  </si>
  <si>
    <t>с.Турты-Хутор</t>
  </si>
  <si>
    <t>ФАП с.Турты-Хутор</t>
  </si>
  <si>
    <t>с.Хочи-Ара</t>
  </si>
  <si>
    <t>ФАП с.Хочи-Ара</t>
  </si>
  <si>
    <t>с.Ца Гордали</t>
  </si>
  <si>
    <t>ФАП с.Ца Гордали</t>
  </si>
  <si>
    <t>ФАП с.Центарой</t>
  </si>
  <si>
    <t>с.Чеччель-Хе</t>
  </si>
  <si>
    <t>ФАП с.Чеччель-Хе</t>
  </si>
  <si>
    <t>с.Чурч-Ирзу</t>
  </si>
  <si>
    <t>ФАП с.Чурч-Ирзу</t>
  </si>
  <si>
    <t>с.Шовхал-Берды</t>
  </si>
  <si>
    <t>ФАП с.Шовхал-Берды</t>
  </si>
  <si>
    <t>с.Шуани</t>
  </si>
  <si>
    <t>ФАП с.Шуани</t>
  </si>
  <si>
    <t>с.Энгеной</t>
  </si>
  <si>
    <t>ФАП с.Энгеной</t>
  </si>
  <si>
    <t>с.Оси - Юрт</t>
  </si>
  <si>
    <t>ФАП с.Оси - Юрт</t>
  </si>
  <si>
    <t>Сунженский район</t>
  </si>
  <si>
    <t>с.Серноводск</t>
  </si>
  <si>
    <t>ст.Ассиновская</t>
  </si>
  <si>
    <t>ст.Ассиновская </t>
  </si>
  <si>
    <t>ФАП госхоза «Ассиновский»</t>
  </si>
  <si>
    <t>ФАП НЖДП  с.Серноводск</t>
  </si>
  <si>
    <t>Урус-Мартановский район</t>
  </si>
  <si>
    <t>г.Урус-Мартан</t>
  </si>
  <si>
    <t xml:space="preserve">с.Алхан-Юрт </t>
  </si>
  <si>
    <t xml:space="preserve">с.Гехи </t>
  </si>
  <si>
    <t xml:space="preserve">с.Гойты </t>
  </si>
  <si>
    <t xml:space="preserve">с.Мартан-Чу </t>
  </si>
  <si>
    <t xml:space="preserve">с.Гехи-Чу </t>
  </si>
  <si>
    <t xml:space="preserve">с.Гой-Чу </t>
  </si>
  <si>
    <t xml:space="preserve">с.Шалажи </t>
  </si>
  <si>
    <t>с.Алхазурово</t>
  </si>
  <si>
    <t xml:space="preserve">с.Рошни-Чу </t>
  </si>
  <si>
    <t xml:space="preserve">с.Танги-Чу </t>
  </si>
  <si>
    <t>ФАП с.Танги-Чу</t>
  </si>
  <si>
    <t xml:space="preserve">с.Гойское </t>
  </si>
  <si>
    <t>ФАП с.Гойское</t>
  </si>
  <si>
    <t xml:space="preserve">п.Мичурина </t>
  </si>
  <si>
    <t>ФАП п.Мичурина</t>
  </si>
  <si>
    <t xml:space="preserve">п.Краснопартизанский </t>
  </si>
  <si>
    <t>ФАП п.Краснопартизанский</t>
  </si>
  <si>
    <t>Шалинский район</t>
  </si>
  <si>
    <t>г.Шали</t>
  </si>
  <si>
    <t>п.Чири-Юрт</t>
  </si>
  <si>
    <t>с.Автуры</t>
  </si>
  <si>
    <t>с.Белгатой</t>
  </si>
  <si>
    <t>с.Герменчук</t>
  </si>
  <si>
    <t>с.Дуба-Юрт</t>
  </si>
  <si>
    <t>с.Мескер-Юрт</t>
  </si>
  <si>
    <t>с.Новые-Атаги</t>
  </si>
  <si>
    <t>с.Сержень-Юрт</t>
  </si>
  <si>
    <t>с.Агишты</t>
  </si>
  <si>
    <t>ФАП с.Агишты</t>
  </si>
  <si>
    <t>Шатойский район</t>
  </si>
  <si>
    <t>с.Итум-Кали</t>
  </si>
  <si>
    <t>с.Тазбичи</t>
  </si>
  <si>
    <t>ФАП с.Тазбичи</t>
  </si>
  <si>
    <t>с.Гухой</t>
  </si>
  <si>
    <t>ФАП с.Гухой</t>
  </si>
  <si>
    <t>с.Кокадой</t>
  </si>
  <si>
    <t>ФАП с. Кокадой</t>
  </si>
  <si>
    <t>с.Ведучи</t>
  </si>
  <si>
    <t>ФАП с. Ведучи</t>
  </si>
  <si>
    <t>с.Башин-Кали</t>
  </si>
  <si>
    <t>ФАП с. Башин-Кали</t>
  </si>
  <si>
    <t>с.Ушкалой</t>
  </si>
  <si>
    <t>ФАП с. Ушкалой</t>
  </si>
  <si>
    <t>с.Бугарой</t>
  </si>
  <si>
    <t>ФАП с. Бугарой</t>
  </si>
  <si>
    <t>с.Зумсой</t>
  </si>
  <si>
    <t>ФАП с. Зумсой</t>
  </si>
  <si>
    <t>с.Гучум-Кали</t>
  </si>
  <si>
    <t>ФАП с. Гучум-Кали</t>
  </si>
  <si>
    <t>с.Шарой</t>
  </si>
  <si>
    <t>с.Кенхи</t>
  </si>
  <si>
    <t>с.Кири</t>
  </si>
  <si>
    <t>ФАП с. Кири</t>
  </si>
  <si>
    <t>с.Хакмадой</t>
  </si>
  <si>
    <t>ФАП с.Хакмадой</t>
  </si>
  <si>
    <t>ФАП с.Шарой</t>
  </si>
  <si>
    <t>с.Шатой</t>
  </si>
  <si>
    <t>с.Борзой</t>
  </si>
  <si>
    <t>ФАП с.Борзой</t>
  </si>
  <si>
    <t>с.Вашендарой</t>
  </si>
  <si>
    <t>ФАП с.Вашендарой</t>
  </si>
  <si>
    <t>с.Высокогорное</t>
  </si>
  <si>
    <t>ФАП с.Высокогорного</t>
  </si>
  <si>
    <t>с.Нихалой</t>
  </si>
  <si>
    <t>ФАП с.Нихалой</t>
  </si>
  <si>
    <t>с.Б.Варанды</t>
  </si>
  <si>
    <t>ФАП с.Б.Варанды</t>
  </si>
  <si>
    <t>с.Сюжи</t>
  </si>
  <si>
    <t>ФАП с.Сюжи</t>
  </si>
  <si>
    <t>с.Зоны</t>
  </si>
  <si>
    <t>ФАП с.Зоны</t>
  </si>
  <si>
    <t>с.Бекум-Кали</t>
  </si>
  <si>
    <t>ФАП с.Бекум-Кали</t>
  </si>
  <si>
    <t>с.Хал-Келой</t>
  </si>
  <si>
    <t>ФАП с.Хал-Келой</t>
  </si>
  <si>
    <t>с.Шаро-Аргун</t>
  </si>
  <si>
    <t>ФАП с.Шаро-Аргун</t>
  </si>
  <si>
    <t>с.Дай</t>
  </si>
  <si>
    <t>ФАП с.Дай</t>
  </si>
  <si>
    <t>с.Нохч-Келой</t>
  </si>
  <si>
    <t>ФАП с.Нохч-Келой</t>
  </si>
  <si>
    <t>с.Памятой</t>
  </si>
  <si>
    <t>ФАП с.Памятой</t>
  </si>
  <si>
    <t>с.Урдюхой</t>
  </si>
  <si>
    <t>ФАП с.Урдюхой</t>
  </si>
  <si>
    <t>с.Улус-Керт</t>
  </si>
  <si>
    <t>ФАП с.Улус-Керт</t>
  </si>
  <si>
    <t>с.Асланбека Шерипова</t>
  </si>
  <si>
    <t>ФАП с.Асланбека Шерипова</t>
  </si>
  <si>
    <t>Шелковской район</t>
  </si>
  <si>
    <t>ст.Шелковская</t>
  </si>
  <si>
    <t>ст.Каргалинская</t>
  </si>
  <si>
    <t>ст.Червленная</t>
  </si>
  <si>
    <t>ст.Гребенская</t>
  </si>
  <si>
    <t>ст.Новощедринская</t>
  </si>
  <si>
    <t>с.Бурунское</t>
  </si>
  <si>
    <t>ст.Бороздиновская</t>
  </si>
  <si>
    <t>ФАП ст.Бороздиновская</t>
  </si>
  <si>
    <t>ст.Дубовская</t>
  </si>
  <si>
    <t>ФАП ст.Дубовская</t>
  </si>
  <si>
    <t>с.Сары-Су</t>
  </si>
  <si>
    <t>ФАП с.Сары-Су</t>
  </si>
  <si>
    <t>п.Мирный</t>
  </si>
  <si>
    <t>ФАП п.Мирный</t>
  </si>
  <si>
    <t>ст.Курдюковская</t>
  </si>
  <si>
    <t>ФАП ст.Курдюковская</t>
  </si>
  <si>
    <t>ст.Старогладов-ская</t>
  </si>
  <si>
    <t>ФАП ст.Старогладов-ская</t>
  </si>
  <si>
    <t>с.Воскресенов-ское</t>
  </si>
  <si>
    <t>ФАП с.Воскресенов-ское</t>
  </si>
  <si>
    <t>с.Харьковское</t>
  </si>
  <si>
    <t>ст.Шелкозаводская</t>
  </si>
  <si>
    <t>ФАП ст.Шелкозаводская</t>
  </si>
  <si>
    <t>п.Парабоч</t>
  </si>
  <si>
    <t>ФАП п.Лесхоз</t>
  </si>
  <si>
    <t>с.Коби</t>
  </si>
  <si>
    <t>ФАП с.Коби</t>
  </si>
  <si>
    <t>ст.Старощедринская</t>
  </si>
  <si>
    <t>ФАП ст.Старощедринская</t>
  </si>
  <si>
    <t>с.Каршыга-Аул</t>
  </si>
  <si>
    <t>ФАП с.Каршыга-Аул</t>
  </si>
  <si>
    <t>с.Ораз-Аул</t>
  </si>
  <si>
    <t>ФАП с.Ораз-Аул</t>
  </si>
  <si>
    <t>ФАП с.Харьковское</t>
  </si>
  <si>
    <t xml:space="preserve">ФАП с.Ники-Хита </t>
  </si>
  <si>
    <t>ВА с.Валерик</t>
  </si>
  <si>
    <t>ВА с.Хамби-Ирзи</t>
  </si>
  <si>
    <t>ВА с.Шаами-Юрт</t>
  </si>
  <si>
    <t>ВА с.Янди</t>
  </si>
  <si>
    <t>ВА с.Бамут</t>
  </si>
  <si>
    <t>ЦРБ Ачхой-Мартановская</t>
  </si>
  <si>
    <t>УБ Самашкинская</t>
  </si>
  <si>
    <t>ВА с.Катар-Юрт</t>
  </si>
  <si>
    <t>ВА с.Закан-Юрт</t>
  </si>
  <si>
    <t>ЦРБ Веденская</t>
  </si>
  <si>
    <t xml:space="preserve">УБ Махкетинская </t>
  </si>
  <si>
    <t>УБ Даргинская</t>
  </si>
  <si>
    <t>ВА с.Элистанжи</t>
  </si>
  <si>
    <t>ВА с.Хаттуни</t>
  </si>
  <si>
    <t>ВА с.Тевзани</t>
  </si>
  <si>
    <t>ВА с.Дышне-Ведено</t>
  </si>
  <si>
    <t>ЦРБ Грозненская</t>
  </si>
  <si>
    <t>УБ Алхан-Калинская</t>
  </si>
  <si>
    <t>УБ Первомайская</t>
  </si>
  <si>
    <t>УБ Гикаловская</t>
  </si>
  <si>
    <t>УБ Старо-Атагинская</t>
  </si>
  <si>
    <t>УБ Побединская</t>
  </si>
  <si>
    <t>УБ Старо-Юртовская</t>
  </si>
  <si>
    <t>УБ Правобережненская</t>
  </si>
  <si>
    <t>ВА с. Чечен-Аул</t>
  </si>
  <si>
    <t>ВА с. Пригородное</t>
  </si>
  <si>
    <t>ВА с. Комсомольское</t>
  </si>
  <si>
    <t>ВА с. Кулары</t>
  </si>
  <si>
    <t>ВА п. Долинский</t>
  </si>
  <si>
    <t>ВА с.Виноградненское</t>
  </si>
  <si>
    <t>ВА ст. Петропавловская</t>
  </si>
  <si>
    <t>ЦРБ Гудермеская</t>
  </si>
  <si>
    <t>УБ Ойсхарская</t>
  </si>
  <si>
    <t>ВА с. Кошкельды</t>
  </si>
  <si>
    <t>ВА с.Н.Нойбер</t>
  </si>
  <si>
    <t>ВА п. Джалка</t>
  </si>
  <si>
    <t>ВА с. Иласхан-Юрт</t>
  </si>
  <si>
    <t>ВА с.Энгель-Юрт</t>
  </si>
  <si>
    <t>ЦРБ Курчалоевская</t>
  </si>
  <si>
    <t>ВА с.Бачи-Юрт</t>
  </si>
  <si>
    <t>ВА с.Гелдаган</t>
  </si>
  <si>
    <t xml:space="preserve">ВА с.Центарой </t>
  </si>
  <si>
    <t>ВА с.Майртуп</t>
  </si>
  <si>
    <t xml:space="preserve">ВА с. Аллерой </t>
  </si>
  <si>
    <t xml:space="preserve">ВА с.Цоци-Юрт </t>
  </si>
  <si>
    <t>ВА с.Ялхой-Мохк</t>
  </si>
  <si>
    <t>ЦРБ Надтеречная</t>
  </si>
  <si>
    <t>УБ Гвардейская</t>
  </si>
  <si>
    <t>УБ Бено-Юртовская</t>
  </si>
  <si>
    <t>ВА с. Братское</t>
  </si>
  <si>
    <t>УБ Горагорская</t>
  </si>
  <si>
    <t>ЦРБ Наурская</t>
  </si>
  <si>
    <t>ВА ст. Ищерская </t>
  </si>
  <si>
    <t>ВА с. Рубежное</t>
  </si>
  <si>
    <t>ВА с. Алпатово</t>
  </si>
  <si>
    <t>ВА ст.Мекенская </t>
  </si>
  <si>
    <t>ВА ст. Савельевская</t>
  </si>
  <si>
    <t>ВА ст. Калиновская </t>
  </si>
  <si>
    <t>ВА с. Новотерское </t>
  </si>
  <si>
    <t>ВА с. Новое-Солкушино</t>
  </si>
  <si>
    <t>ВА ст. Николаевская</t>
  </si>
  <si>
    <t>ЦРБ Ножай-Юртовская</t>
  </si>
  <si>
    <t>УБ Бенойская</t>
  </si>
  <si>
    <t>УБ Зандакская</t>
  </si>
  <si>
    <t>УБ Саясановская</t>
  </si>
  <si>
    <t>ВА с.Галайты</t>
  </si>
  <si>
    <t>ВА с.Мескеты</t>
  </si>
  <si>
    <t>ЦРБ Сунженская</t>
  </si>
  <si>
    <t>УБ Ассиновская</t>
  </si>
  <si>
    <t>ЦРБ Урус-Мартановская</t>
  </si>
  <si>
    <t>УБ Алхан-Юртовская</t>
  </si>
  <si>
    <t>УБ Гехинская</t>
  </si>
  <si>
    <t>УБ Гойтинская</t>
  </si>
  <si>
    <t xml:space="preserve">ВА с.Мартан-Чу </t>
  </si>
  <si>
    <t>ВА с.Гехи-Чу.</t>
  </si>
  <si>
    <t xml:space="preserve">ВА с.Гой-Чу </t>
  </si>
  <si>
    <t xml:space="preserve">ВА с.Шалажи </t>
  </si>
  <si>
    <t>ВА с.Алхазурова</t>
  </si>
  <si>
    <t xml:space="preserve">ВА с.Рошни-Чу </t>
  </si>
  <si>
    <t>ЦРБ Шалинская</t>
  </si>
  <si>
    <t xml:space="preserve">УБ Чири-Юртовская </t>
  </si>
  <si>
    <t>ВА с.Автуры</t>
  </si>
  <si>
    <t>ВА с.Белгатой</t>
  </si>
  <si>
    <t>ВА с.Герменчук</t>
  </si>
  <si>
    <t>ВА с.Дуба-Юрт</t>
  </si>
  <si>
    <t>ВА с.Мескер-Юрт</t>
  </si>
  <si>
    <t>ВА с.Новые-Атаги</t>
  </si>
  <si>
    <t>ВА с.Сержень-Юрт</t>
  </si>
  <si>
    <t>УБ Итум-Калинская</t>
  </si>
  <si>
    <t>УБ Шаройская (поликлиника)</t>
  </si>
  <si>
    <t>ВА с. Кенхи</t>
  </si>
  <si>
    <t>ЦРБ Шатойская</t>
  </si>
  <si>
    <t>ЦРБ Шелковская</t>
  </si>
  <si>
    <t>РБ Каргалинская</t>
  </si>
  <si>
    <t>УБ Червленовская</t>
  </si>
  <si>
    <t>ВА ст.Гребенской</t>
  </si>
  <si>
    <t>ВА ст.Новощедринская</t>
  </si>
  <si>
    <t>ВА с.Бурунское</t>
  </si>
  <si>
    <t>Городской округ  Аргун</t>
  </si>
  <si>
    <t>ГБУ № 1 Аргун</t>
  </si>
  <si>
    <t>Грозный, Октябрьский район</t>
  </si>
  <si>
    <t>ГУ "Республиканская клиническая больница имени Ш.Ш. Эпендиева" </t>
  </si>
  <si>
    <t>г.Грозный, Ленинский район</t>
  </si>
  <si>
    <t>ГБУ "Республиканская клиническая больница скорой медицинской помощи им.Ханбиева"</t>
  </si>
  <si>
    <t>г.Грозный, Старопромы-словский район</t>
  </si>
  <si>
    <t xml:space="preserve">ГБУ "Республиканская детская клиническая больница" </t>
  </si>
  <si>
    <t>ГБУ "Республиканский клинический госпиталь ветеранов  войн"</t>
  </si>
  <si>
    <t>ГБУ "Родильный дом"</t>
  </si>
  <si>
    <t>г. Грозный, Ленинский район</t>
  </si>
  <si>
    <t>ГБУ "Республиканский клинический центр охраны здоровья матери и ребенка им. Аймани Кадыровой"</t>
  </si>
  <si>
    <t>г. Грозный, Заводской район</t>
  </si>
  <si>
    <t>ГКУ "Республиканский противотуберкулезный диспансер"</t>
  </si>
  <si>
    <t>г.Грозный, Заводской район</t>
  </si>
  <si>
    <t>ГКУ Республиканский психоневрологический диспансер</t>
  </si>
  <si>
    <t>ГБУ "Республиканский кожно-венерологический диспансер"</t>
  </si>
  <si>
    <t>г.Грозный, Октябрьский район</t>
  </si>
  <si>
    <t>ГБУ "Республиканский онкологический диспансер"</t>
  </si>
  <si>
    <t>ГБУ "Республиканский наркологический диспансер"</t>
  </si>
  <si>
    <t>ГБУ "Республиканский клинический центр инфекционных болезней"</t>
  </si>
  <si>
    <t>ГБУ "Республиканский реабилитацион-ный центр"</t>
  </si>
  <si>
    <t>ГБУ "Республиканский детский реабилитацион-ный центр"</t>
  </si>
  <si>
    <t>ГКУ "Республиканская психиатрическая больница «Самашки»</t>
  </si>
  <si>
    <t>ГКУ «Республиканская психиатрическая больница «Дарбанхи»</t>
  </si>
  <si>
    <t>ГБУ "Республиканский детский туберкулезный санаторий с. Чишки"</t>
  </si>
  <si>
    <t>ГБУ "Республиканский эндокринологический диспансер"</t>
  </si>
  <si>
    <t>ГБУ "Республиканская стоматологическая поликлиника"</t>
  </si>
  <si>
    <t>Грозный, Ленинский район</t>
  </si>
  <si>
    <t>ГБУ "Республиканская детская стоматологическая поликлиника"</t>
  </si>
  <si>
    <t>ГКУ "Республиканский центр медицины катастроф"</t>
  </si>
  <si>
    <t>ГБУ "Республиканская станция переливания крови"</t>
  </si>
  <si>
    <t>Республиканские ЛПУ</t>
  </si>
  <si>
    <t>ЛПУ г.Грозный</t>
  </si>
  <si>
    <t>г.Грозный, Старопромысловский район</t>
  </si>
  <si>
    <t xml:space="preserve">г.Грозный, Заводской район </t>
  </si>
  <si>
    <t>ГБУ "Детская городская стоматологическая поликлиника №1"</t>
  </si>
  <si>
    <t>ГБУ " Станция скорой медицинской помощи"</t>
  </si>
  <si>
    <t>Общая численность работников</t>
  </si>
  <si>
    <t>Потребность</t>
  </si>
  <si>
    <t>ГКУ "Республиканское бюро судебно-медицинской экспертизы"</t>
  </si>
  <si>
    <t>ГБУ "Фарммедтехснаб"</t>
  </si>
  <si>
    <t>ГКУ "Республиканский центр медицинской профилактики"</t>
  </si>
  <si>
    <t>ГКУ "Медицинский информационно-аналитический центр"</t>
  </si>
  <si>
    <t>ГБОУ СПО "Чеченский базовый медицинский колледж"</t>
  </si>
  <si>
    <t>Итого:</t>
  </si>
  <si>
    <t>Перечень прочих учреждений, подведомственных Министерству здравоохранения Чеченской Республики</t>
  </si>
  <si>
    <t>ИТОГО ПО ЧЕЧЕНСКОЙ РЕСПУБЛИКЕ:</t>
  </si>
  <si>
    <t>ИТОГО по республиканским уч-м:</t>
  </si>
  <si>
    <t>ИТОГО по городу:</t>
  </si>
  <si>
    <t>Районы и межрайонные учреждения</t>
  </si>
  <si>
    <t>ГБУ "Республиканский центр по профилактике и борьбе со СПИД"</t>
  </si>
  <si>
    <t>№</t>
  </si>
  <si>
    <t>круглос.стац.</t>
  </si>
  <si>
    <t>дневной стац.</t>
  </si>
  <si>
    <t>Средняя ЗП</t>
  </si>
  <si>
    <t>общая численность</t>
  </si>
  <si>
    <t>ИТОГО ПО РАЙОНАМ:</t>
  </si>
  <si>
    <t>Прочие нелечебные учреждения - 8</t>
  </si>
  <si>
    <t>Республиканские ЛПУ - 21</t>
  </si>
  <si>
    <t>ФАП  ц/у  Минеральное</t>
  </si>
  <si>
    <t>с.Знаменское</t>
  </si>
  <si>
    <t>ст. Первомайская </t>
  </si>
  <si>
    <t>Ачхой-Мартановский район с. Закан-Юрт</t>
  </si>
  <si>
    <t>Гудермесский район с.Дарбанхи</t>
  </si>
  <si>
    <t>Грозненский район с.Чишки</t>
  </si>
  <si>
    <t>ГБУ "Клиническая Больница № 1</t>
  </si>
  <si>
    <t>ГБУ "Детская клиническая больница № 2</t>
  </si>
  <si>
    <t>ГБУ "Клиническая Больница № 3</t>
  </si>
  <si>
    <t>ГБУ "Клиническая Больница № 4</t>
  </si>
  <si>
    <t>ГБУ "Клиническая Больница № 5</t>
  </si>
  <si>
    <t>ГБУ "Клиническая Больница № 6</t>
  </si>
  <si>
    <t xml:space="preserve">ГБУ "Клиническая Больница № 7 </t>
  </si>
  <si>
    <t xml:space="preserve">ГБУ "Родильный дом № 2 </t>
  </si>
  <si>
    <t>ГБУ "Психоневрологический центр лечения и реабилитации детей.</t>
  </si>
  <si>
    <t>ГБУ "Поликлиника № 1</t>
  </si>
  <si>
    <t xml:space="preserve">ГБУ "Поликлиника № 2 </t>
  </si>
  <si>
    <t>ГБУ "Поликлиника № 3</t>
  </si>
  <si>
    <t xml:space="preserve">ГБУ "Поликлиника № 4 </t>
  </si>
  <si>
    <t>ГБУ "Поликлиника № 5</t>
  </si>
  <si>
    <t>ГБУ "Поликлиника № 6</t>
  </si>
  <si>
    <t xml:space="preserve">ГБУ "Поликлиника №7 </t>
  </si>
  <si>
    <t>ГБУ "Детская поликлиника №1</t>
  </si>
  <si>
    <t>ГБУ "Детская поликлиника №3</t>
  </si>
  <si>
    <t>ГБУ "Детская поликлиника №4</t>
  </si>
  <si>
    <t xml:space="preserve">ГБУ "Детская поликлиника №5 </t>
  </si>
  <si>
    <t xml:space="preserve">ГБУ "Стоматологический комплекс </t>
  </si>
  <si>
    <t xml:space="preserve">ГБУ "Стоматологическая поликлиника №1 </t>
  </si>
  <si>
    <t>ГБУ "Стоматологическая  поликлиника №2</t>
  </si>
  <si>
    <t xml:space="preserve">ГБУ "Врачебно-физкультурный диспансер" </t>
  </si>
  <si>
    <t>Всего - 342</t>
  </si>
  <si>
    <t>ГУ "Ремонтно-строительное предприятие"</t>
  </si>
  <si>
    <t>ИТОГО:</t>
  </si>
  <si>
    <t>с.Новое-Солкушино</t>
  </si>
  <si>
    <t>г.Грозный ЛПУ - 26</t>
  </si>
  <si>
    <t>Районные больницы - 2</t>
  </si>
  <si>
    <t>Участковые больницы - 27</t>
  </si>
  <si>
    <t xml:space="preserve">г.Грозный </t>
  </si>
  <si>
    <t>ГБУ Знаменская РБ №1</t>
  </si>
  <si>
    <t xml:space="preserve"> </t>
  </si>
  <si>
    <t xml:space="preserve">     </t>
  </si>
  <si>
    <t>ОСНОВНЫЕ ПОКАЗАТЕЛИ ДЕЯТЕЛЬНОСТИ МИНИСТЕРСТВА ЗДРАВООХРАНЕНИЯ ЧЕЧЕНСКОЙ РЕСПУБЛИКИ В РАЗРЕЗЕ ПО ВСЕМ ПОДВЕДОМСТВЕННЫМ УЧРЕЖДЕНИЯМ НА 01.09.2017 г.</t>
  </si>
  <si>
    <t>ПЕРЕЧЕНЬ ЛЕЧЕБНО-ПРОФИЛАКТИЧЕСКИХ УЧРЕЖДЕНИЙ,ПОДВЕДОМСТВЕННЫХ МЗ ЧР на 01.09.2017г.</t>
  </si>
  <si>
    <t>ОСНОВНЫЕ ПОКАЗАТЕЛИ ДЕЯТЕЛЬНОСТИ МИНИСТЕРСТВА ЗДРАВООХРАНЕНИЯ ЧЕЧЕНСКОЙ РЕСПУБЛИКИ В РАЗРЕЗЕ ПО ВСЕМ ПОДВЕДОМСТВЕННЫМ УЧРЕЖДЕНИЯМ НА 01.10.2017 г.</t>
  </si>
  <si>
    <t>23522,,3</t>
  </si>
  <si>
    <t>ГБУ "Республиканская детская клиническая больница" им Е.П. Глинки</t>
  </si>
  <si>
    <t xml:space="preserve">УБ Алхан-Калинская </t>
  </si>
  <si>
    <t>УБ Староатагинская</t>
  </si>
  <si>
    <t xml:space="preserve">УБ Правобережная </t>
  </si>
  <si>
    <t xml:space="preserve">УБ Гикаловская </t>
  </si>
  <si>
    <t xml:space="preserve">УБ Старо-Юртовская </t>
  </si>
  <si>
    <t>ВА с. Виноградненская</t>
  </si>
  <si>
    <t>ВА Долинская</t>
  </si>
  <si>
    <t>ВА п. Петропавловская</t>
  </si>
  <si>
    <t>ВА с.Пригородненская</t>
  </si>
  <si>
    <t>ВА Чечен-Аульская</t>
  </si>
  <si>
    <t>ФАП  Бартхой</t>
  </si>
  <si>
    <t>ФАП Газ-городок</t>
  </si>
  <si>
    <t>ФАП  Дачу-Барзой</t>
  </si>
  <si>
    <t>ФАП Ильиновский</t>
  </si>
  <si>
    <t>ФАП Кень-юрт</t>
  </si>
  <si>
    <t>ФАП Керла-Юрт</t>
  </si>
  <si>
    <t>ФАП Красностепновск</t>
  </si>
  <si>
    <t>ФАП Лаха-Варанды</t>
  </si>
  <si>
    <t>ФАП Майское</t>
  </si>
  <si>
    <t>ФАП  Октябрьский</t>
  </si>
  <si>
    <t>ФАП Пролетарский</t>
  </si>
  <si>
    <t>ФАП  Садовое</t>
  </si>
  <si>
    <t>ФАП Терское</t>
  </si>
  <si>
    <t>ФАП Центорой</t>
  </si>
  <si>
    <t>ФАП Чишки</t>
  </si>
  <si>
    <t>ФАП 3-е отделение</t>
  </si>
  <si>
    <t>с. Гикало</t>
  </si>
  <si>
    <t>п. Правобережное</t>
  </si>
  <si>
    <t>с. Чечен аул</t>
  </si>
  <si>
    <t>с. Петропавловская</t>
  </si>
  <si>
    <t>п.Майский</t>
  </si>
  <si>
    <t>с.Старые атаги</t>
  </si>
  <si>
    <t>ст.Первомайская</t>
  </si>
  <si>
    <t>с.Старо-Юрт</t>
  </si>
  <si>
    <t>с.Пригородное</t>
  </si>
  <si>
    <t>п.Бартхой</t>
  </si>
  <si>
    <t>с.Газ-городок</t>
  </si>
  <si>
    <t>с.Дачу-Борзой</t>
  </si>
  <si>
    <t>ст.Ильинская</t>
  </si>
  <si>
    <t>с.Кень-юрт</t>
  </si>
  <si>
    <t>с. Краснотепновское</t>
  </si>
  <si>
    <t>с.Октябрькое</t>
  </si>
  <si>
    <t>с.Садовое</t>
  </si>
  <si>
    <t>с.Чишки</t>
  </si>
  <si>
    <t>ФАП п.Дружба</t>
  </si>
  <si>
    <t>Фап с.Беркат-Юрт</t>
  </si>
  <si>
    <t>с.Беркат-Юрт</t>
  </si>
  <si>
    <t>ОСНОВНЫЕ ПОКАЗАТЕЛИ ДЕЯТЕЛЬНОСТИ МИНИСТЕРСТВА ЗДРАВООХРАНЕНИЯ ЧЕЧЕНСКОЙ РЕСПУБЛИКИ В РАЗРЕЗЕ ПО ВСЕМ ПОДВЕДОМСТВЕННЫМ УЧРЕЖДЕНИЯМ НА 01.11.2017 г.</t>
  </si>
  <si>
    <t>ПЕРЕЧЕНЬ ЛЕЧЕБНО-ПРОФИЛАКТИЧЕСКИХ УЧРЕЖДЕНИЙ,ПОДВЕДОМСТВЕННЫХ МЗ ЧР на 01.11.2017г.</t>
  </si>
  <si>
    <t>Всего - 341</t>
  </si>
  <si>
    <t>г.Грозный ЛПУ - 25</t>
  </si>
  <si>
    <t>ОСНОВНЫЕ ПОКАЗАТЕЛИ ДЕЯТЕЛЬНОСТИ МИНИСТЕРСТВА ЗДРАВООХРАНЕНИЯ ЧЕЧЕНСКОЙ РЕСПУБЛИКИ В РАЗРЕЗЕ ПО ВСЕМ ПОДВЕДОМСТВЕННЫМ УЧРЕЖДЕНИЯМ НА 01.12.2017 г.</t>
  </si>
  <si>
    <t>Туб.диспансер</t>
  </si>
  <si>
    <t>ПЕРЕЧЕНЬ ЛЕЧЕБНО-ПРОФИЛАКТИЧЕСКИХ УЧРЕЖДЕНИЙ,ПОДВЕДОМСТВЕННЫХ МЗ ЧР на 01.12.2017г.</t>
  </si>
  <si>
    <t>ОСНОВНЫЕ ПОКАЗАТЕЛИ ДЕЯТЕЛЬНОСТИ МИНИСТЕРСТВА ЗДРАВООХРАНЕНИЯ ЧЕЧЕНСКОЙ РЕСПУБЛИКИ В РАЗРЕЗЕ ПО ВСЕМ ПОДВЕДОМСТВЕННЫМ УЧРЕЖДЕНИЯМ НА 01.01.2018 г.</t>
  </si>
  <si>
    <t>ПЕРЕЧЕНЬ ЛЕЧЕБНО-ПРОФИЛАКТИЧЕСКИХ УЧРЕЖДЕНИЙ,ПОДВЕДОМСТВЕННЫХ МЗ ЧР на 01.01.2018г.</t>
  </si>
  <si>
    <t>ФАП. с.Сельментаузен</t>
  </si>
  <si>
    <t>ФАП с.Нижнее Ца-Ведено</t>
  </si>
  <si>
    <t>ФАП №1 с.Белгатой</t>
  </si>
  <si>
    <t>ФАП .с.Беной</t>
  </si>
  <si>
    <t>с.Гуни</t>
  </si>
  <si>
    <t>ФАП. с.Гуни</t>
  </si>
  <si>
    <t>с.Эрсиной</t>
  </si>
  <si>
    <t>ФАП с.Эрсиной</t>
  </si>
  <si>
    <t>с.Макажой</t>
  </si>
  <si>
    <t>ФАП с.Макажой</t>
  </si>
  <si>
    <t>с. Харачой</t>
  </si>
  <si>
    <t>ФАП с. Харачой</t>
  </si>
  <si>
    <t>ФАП. С. Первомайское</t>
  </si>
  <si>
    <t>с. Марзхой-Мохк</t>
  </si>
  <si>
    <t>ФАП с.Марзхой- Мохк</t>
  </si>
  <si>
    <t>с.Эшилхатой</t>
  </si>
  <si>
    <t>ФАП .с.Эшилхатой </t>
  </si>
  <si>
    <t>с. Дуц-Хутор</t>
  </si>
  <si>
    <t>ФАП с.Дуц-Хутор</t>
  </si>
  <si>
    <t>с.Нижнее-Курчали</t>
  </si>
  <si>
    <t>ФАП .с.Нижнее-Курчали</t>
  </si>
  <si>
    <t>Д/Х. с.Тазен-Кала</t>
  </si>
  <si>
    <t>с. Верхнее Ца-Ведено</t>
  </si>
  <si>
    <t>Д/Х. с. Верхнее-Ца-Ведено</t>
  </si>
  <si>
    <t>с. Агиш-Батой</t>
  </si>
  <si>
    <t>Д/Х  с.Агишты</t>
  </si>
  <si>
    <t>с. Меседой</t>
  </si>
  <si>
    <t>Д/Х с..Меседой</t>
  </si>
  <si>
    <t>с. Кель-Аул</t>
  </si>
  <si>
    <t>Д/Х с.Кель-Аул</t>
  </si>
  <si>
    <t>с. Хой</t>
  </si>
  <si>
    <t>Д/Х с.Хой</t>
  </si>
  <si>
    <t>ОСНОВНЫЕ ПОКАЗАТЕЛИ ДЕЯТЕЛЬНОСТИ МИНИСТЕРСТВА ЗДРАВООХРАНЕНИЯ ЧЕЧЕНСКОЙ РЕСПУБЛИКИ В РАЗРЕЗЕ ПО ВСЕМ ПОДВЕДОМСТВЕННЫМ УЧРЕЖДЕНИЯМ НА 01.08.2017 г.</t>
  </si>
  <si>
    <t>ПЕРЕЧЕНЬ ЛЕЧЕБНО-ПРОФИЛАКТИЧЕСКИХ УЧРЕЖДЕНИЙ,ПОДВЕДОМСТВЕННЫХ МЗ ЧР на 01.07.2017г.</t>
  </si>
  <si>
    <t>ОСНОВНЫЕ ПОКАЗАТЕЛИ ДЕЯТЕЛЬНОСТИ МИНИСТЕРСТВА ЗДРАВООХРАНЕНИЯ ЧЕЧЕНСКОЙ РЕСПУБЛИКИ В РАЗРЕЗЕ ПО ВСЕМ ПОДВЕДОМСТВЕННЫМ УЧРЕЖДЕНИЯМ НА 01.02.2018 г.</t>
  </si>
  <si>
    <t>ПЕРЕЧЕНЬ ЛЕЧЕБНО-ПРОФИЛАКТИЧЕСКИХ УЧРЕЖДЕНИЙ,ПОДВЕДОМСТВЕННЫХ МЗ ЧР на 01.02.2018г.</t>
  </si>
  <si>
    <t>ОСНОВНЫЕ ПОКАЗАТЕЛИ ДЕЯТЕЛЬНОСТИ МИНИСТЕРСТВА ЗДРАВООХРАНЕНИЯ ЧЕЧЕНСКОЙ РЕСПУБЛИКИ В РАЗРЕЗЕ ПО ВСЕМ ПОДВЕДОМСТВЕННЫМ УЧРЕЖДЕНИЯМ НА 01.03.2018 г.</t>
  </si>
  <si>
    <t>ПЕРЕЧЕНЬ ЛЕЧЕБНО-ПРОФИЛАКТИЧЕСКИХ УЧРЕЖДЕНИЙ,ПОДВЕДОМСТВЕННЫХ МЗ ЧР на 01.03.2018г.</t>
  </si>
  <si>
    <t>с.Побединское</t>
  </si>
  <si>
    <t>ст. Первомайская</t>
  </si>
  <si>
    <t>ВА Правобережная</t>
  </si>
  <si>
    <t>с. Правобережное</t>
  </si>
  <si>
    <t>с.Виноградненское</t>
  </si>
  <si>
    <t>ВА с.Виноградненская</t>
  </si>
  <si>
    <t>с.Комсомольское</t>
  </si>
  <si>
    <t>с.Кулары</t>
  </si>
  <si>
    <t>с.Петропавловская</t>
  </si>
  <si>
    <t>ВА п.Петропавловская</t>
  </si>
  <si>
    <t xml:space="preserve"> с.Пригородное</t>
  </si>
  <si>
    <t>ВА с. Пригородненская</t>
  </si>
  <si>
    <t>с.Чечен аул</t>
  </si>
  <si>
    <t>ВА Чечен-аульская</t>
  </si>
  <si>
    <t>ФАП Дачу-Барзой</t>
  </si>
  <si>
    <t>с.Лаха-Варанды</t>
  </si>
  <si>
    <t>ФАП  Лаха-варанды</t>
  </si>
  <si>
    <t>ФАП Октябрьский</t>
  </si>
  <si>
    <t>с.Нагородное</t>
  </si>
  <si>
    <t>с.Пролетарское</t>
  </si>
  <si>
    <t>ФАП Садовое</t>
  </si>
  <si>
    <t>с.Центорой-юрт</t>
  </si>
  <si>
    <t>Фап Центорой</t>
  </si>
  <si>
    <t>с.Краснотепновское</t>
  </si>
  <si>
    <t>Д/х Краснотепновск</t>
  </si>
  <si>
    <t>с.Ярыш-Марды</t>
  </si>
  <si>
    <t>Д/Х с. Ярыш-Марды</t>
  </si>
  <si>
    <t>с.Дружба</t>
  </si>
  <si>
    <t>Д/Х3-е отделение</t>
  </si>
  <si>
    <t>пос.Примыкание</t>
  </si>
  <si>
    <t>Д/Х п. Примыкание</t>
  </si>
  <si>
    <t>пос.Набережный</t>
  </si>
  <si>
    <t>Д/Х п Набережный</t>
  </si>
  <si>
    <t xml:space="preserve">  </t>
  </si>
  <si>
    <t>Районные больницы - 1</t>
  </si>
  <si>
    <t>Участковые больницы - 25</t>
  </si>
  <si>
    <t>Врачебные амбулатории - 67</t>
  </si>
  <si>
    <t>Фельдшерско-акушерские пункты -140</t>
  </si>
  <si>
    <t>ОСНОВНЫЕ ПОКАЗАТЕЛИ ДЕЯТЕЛЬНОСТИ МИНИСТЕРСТВА ЗДРАВООХРАНЕНИЯ ЧЕЧЕНСКОЙ РЕСПУБЛИКИ В РАЗРЕЗЕ ПО ВСЕМ ПОДВЕДОМСТВЕННЫМ УЧРЕЖДЕНИЯМ НА 01.04.2018 г.</t>
  </si>
  <si>
    <t>ПЕРЕЧЕНЬ ЛЕЧЕБНО-ПРОФИЛАКТИЧЕСКИХ УЧРЕЖДЕНИЙ,ПОДВЕДОМСТВЕННЫХ МЗ ЧР на 01.04.2018г.</t>
  </si>
  <si>
    <t>с.Ножай юрт</t>
  </si>
  <si>
    <t>ОСНОВНЫЕ ПОКАЗАТЕЛИ ДЕЯТЕЛЬНОСТИ МИНИСТЕРСТВА ЗДРАВООХРАНЕНИЯ ЧЕЧЕНСКОЙ РЕСПУБЛИКИ В РАЗРЕЗЕ ПО ВСЕМ ПОДВЕДОМСТВЕННЫМ УЧРЕЖДЕНИЯМ НА 01.05.2018 г.</t>
  </si>
  <si>
    <t>ПЕРЕЧЕНЬ ЛЕЧЕБНО-ПРОФИЛАКТИЧЕСКИХ УЧРЕЖДЕНИЙ,ПОДВЕДОМСТВЕННЫХ МЗ ЧР на 01.05.2018г.</t>
  </si>
  <si>
    <t>г.Грозный ЛПУ - 24</t>
  </si>
  <si>
    <t>Врачебные амбулатории - 66</t>
  </si>
  <si>
    <t>Всего - 299</t>
  </si>
  <si>
    <t>Всего - 301</t>
  </si>
  <si>
    <t>с.Старые-Атаги</t>
  </si>
  <si>
    <t>ГАУ "Фарммедтехснаб"</t>
  </si>
  <si>
    <t>ОСНОВНЫЕ ПОКАЗАТЕЛИ ДЕЯТЕЛЬНОСТИ МИНИСТЕРСТВА ЗДРАВООХРАНЕНИЯ ЧЕЧЕНСКОЙ РЕСПУБЛИКИ В РАЗРЕЗЕ ПО ВСЕМ ПОДВЕДОМСТВЕННЫМ УЧРЕЖДЕНИЯМ НА 01.06.2018 г.</t>
  </si>
  <si>
    <t>ПЕРЕЧЕНЬ ЛЕЧЕБНО-ПРОФИЛАКТИЧЕСКИХ УЧРЕЖДЕНИЙ,ПОДВЕДОМСТВЕННЫХ МЗ ЧР на 01.06.2018г.</t>
  </si>
  <si>
    <t>,</t>
  </si>
  <si>
    <t>ФАП  с. Надтеречное</t>
  </si>
  <si>
    <t>ОСНОВНЫЕ ПОКАЗАТЕЛИ ДЕЯТЕЛЬНОСТИ МИНИСТЕРСТВА ЗДРАВООХРАНЕНИЯ ЧЕЧЕНСКОЙ РЕСПУБЛИКИ В РАЗРЕЗЕ ПО ВСЕМ ПОДВЕДОМСТВЕННЫМ УЧРЕЖДЕНИЯМ НА 01.07.2018 г.</t>
  </si>
  <si>
    <t>ПЕРЕЧЕНЬ ЛЕЧЕБНО-ПРОФИЛАКТИЧЕСКИХ УЧРЕЖДЕНИЙ,ПОДВЕДОМСТВЕННЫХ МЗ ЧР на 01.07.2018г.</t>
  </si>
  <si>
    <t>Всего - 297</t>
  </si>
  <si>
    <t>Районные больницы - 0</t>
  </si>
  <si>
    <t>ОСНОВНЫЕ ПОКАЗАТЕЛИ ДЕЯТЕЛЬНОСТИ МИНИСТЕРСТВА ЗДРАВООХРАНЕНИЯ ЧЕЧЕНСКОЙ РЕСПУБЛИКИ В РАЗРЕЗЕ ПО ВСЕМ ПОДВЕДОМСТВЕННЫМ УЧРЕЖДЕНИЯМ НА 01.08.2018 г.</t>
  </si>
  <si>
    <t xml:space="preserve"> Знаменская РБ</t>
  </si>
  <si>
    <t>ПЕРЕЧЕНЬ ЛЕЧЕБНО-ПРОФИЛАКТИЧЕСКИХ УЧРЕЖДЕНИЙ,ПОДВЕДОМСТВЕННЫХ МЗ ЧР на 01.08.2018г.</t>
  </si>
  <si>
    <t>ОСНОВНЫЕ ПОКАЗАТЕЛИ ДЕЯТЕЛЬНОСТИ МИНИСТЕРСТВА ЗДРАВООХРАНЕНИЯ ЧЕЧЕНСКОЙ РЕСПУБЛИКИ В РАЗРЕЗЕ ПО ВСЕМ ПОДВЕДОМСТВЕННЫМ УЧРЕЖДЕНИЯМ НА 01.09.2018 г.</t>
  </si>
  <si>
    <t>ПЕРЕЧЕНЬ ЛЕЧЕБНО-ПРОФИЛАКТИЧЕСКИХ УЧРЕЖДЕНИЙ,ПОДВЕДОМСТВЕННЫХ МЗ ЧР на 01.09.2018г.</t>
  </si>
  <si>
    <t>Республиканские больницы</t>
  </si>
  <si>
    <t>Городские больницы</t>
  </si>
  <si>
    <t>Шатойская МБ</t>
  </si>
  <si>
    <t>ФАП п.Парабоч</t>
  </si>
  <si>
    <t>ФАП с.  Ачхой-Мартановский</t>
  </si>
  <si>
    <t>д/х с.Старый Ачхой</t>
  </si>
  <si>
    <t>д/х с.Тазен-Кала</t>
  </si>
  <si>
    <t>с.Верхнее Це-Ведено</t>
  </si>
  <si>
    <t>д/х с.Верхнее Ца-Ведено</t>
  </si>
  <si>
    <t>с.Агишбатой</t>
  </si>
  <si>
    <t>д/х с.Агишбатой</t>
  </si>
  <si>
    <t>с.Меседой</t>
  </si>
  <si>
    <t>д/х с.Меседой</t>
  </si>
  <si>
    <t>с.Кель-Аул</t>
  </si>
  <si>
    <t>д/х с.Кель-Аул</t>
  </si>
  <si>
    <t>с.Хой</t>
  </si>
  <si>
    <t>д/х с.Хой</t>
  </si>
  <si>
    <t>с.Красностепновское</t>
  </si>
  <si>
    <t>д/х с.Красностепновское</t>
  </si>
  <si>
    <t>пос.Дружба</t>
  </si>
  <si>
    <t>д/х пос.Дружба</t>
  </si>
  <si>
    <t>д/х с.Ярыш-Марды</t>
  </si>
  <si>
    <t>д/х пос.Примыкание</t>
  </si>
  <si>
    <t>д/х пос.Набережный</t>
  </si>
  <si>
    <t xml:space="preserve">ФП с.Ники-Хита </t>
  </si>
  <si>
    <t>ФП с.Джагларги</t>
  </si>
  <si>
    <t>ФП с. Ачерашки</t>
  </si>
  <si>
    <t>д/х с.Корен-Беной</t>
  </si>
  <si>
    <t>УБ с.Знаменское</t>
  </si>
  <si>
    <t>д/х с.Верхний-Наур</t>
  </si>
  <si>
    <t>д/х с.Комарово</t>
  </si>
  <si>
    <t>пос.Орлиное</t>
  </si>
  <si>
    <t>д/х пос.Орлиное</t>
  </si>
  <si>
    <t>д/х х.Постный</t>
  </si>
  <si>
    <t>д/х х.Кречетов</t>
  </si>
  <si>
    <t>с.Свободное</t>
  </si>
  <si>
    <t>д/х с.Свободное</t>
  </si>
  <si>
    <t>х.Суворовский</t>
  </si>
  <si>
    <t>д/х х.Суворовский</t>
  </si>
  <si>
    <t>д/х х.Корнеев</t>
  </si>
  <si>
    <t>д/х х.Клинков</t>
  </si>
  <si>
    <t>д/х с.Дальнее</t>
  </si>
  <si>
    <t>х.Козлов</t>
  </si>
  <si>
    <t>д/х х.Козлов</t>
  </si>
  <si>
    <t>х.Майорский</t>
  </si>
  <si>
    <t>д/х х.Майорский</t>
  </si>
  <si>
    <t>с.Исай-Юрт</t>
  </si>
  <si>
    <t>д/х с.Исай-Юрт</t>
  </si>
  <si>
    <t>с.Мехкишты</t>
  </si>
  <si>
    <t>д/х с.Мехкишты</t>
  </si>
  <si>
    <t>с.Ожи-Юрт</t>
  </si>
  <si>
    <t>д/х с.Ожи-Юрт</t>
  </si>
  <si>
    <t>с.Совраги</t>
  </si>
  <si>
    <t>д/х с.Совраги</t>
  </si>
  <si>
    <t>с.Ишхой-Хутор</t>
  </si>
  <si>
    <t>д/х с.Ишхой-Хутор</t>
  </si>
  <si>
    <t>д/х с.Денги-Юрт</t>
  </si>
  <si>
    <t>с.Денги-Юрт</t>
  </si>
  <si>
    <t>д/х с.Памятой</t>
  </si>
  <si>
    <t>с.Дех-Йисте</t>
  </si>
  <si>
    <t>д/х с.Дех-Йисте</t>
  </si>
  <si>
    <t>с.Мусалт-Аул</t>
  </si>
  <si>
    <t>д/х с.Мусалт-Аул</t>
  </si>
  <si>
    <t>с.Рядухой</t>
  </si>
  <si>
    <t>д/х с.Рядухой</t>
  </si>
  <si>
    <t>с.Горгачи</t>
  </si>
  <si>
    <t>д/х с.Горгачи</t>
  </si>
  <si>
    <t>с.Сатти</t>
  </si>
  <si>
    <t>д/х с.Сатти</t>
  </si>
  <si>
    <t>с.Юкерч-Келой</t>
  </si>
  <si>
    <t>д/х с.Юкерч-Келой</t>
  </si>
  <si>
    <t>с.Харсеной</t>
  </si>
  <si>
    <t>д/х с.Харсеной</t>
  </si>
  <si>
    <t>с.Малый-Харсеной</t>
  </si>
  <si>
    <t>д/х с.Малый-Харсеной</t>
  </si>
  <si>
    <t>с.Вярды</t>
  </si>
  <si>
    <t>ФАП с.Вярды</t>
  </si>
  <si>
    <t>с.Какадой</t>
  </si>
  <si>
    <t>д/х с.Какадой</t>
  </si>
  <si>
    <t>д/х с.Бугарой</t>
  </si>
  <si>
    <t>д/х с.Ведучи</t>
  </si>
  <si>
    <t>д/х с.Гухой</t>
  </si>
  <si>
    <t>д/х с.Гучум-Кали</t>
  </si>
  <si>
    <t>с.Шикарой</t>
  </si>
  <si>
    <t>д/х с.Щикарой</t>
  </si>
  <si>
    <t>ВА с.Брагуны</t>
  </si>
  <si>
    <t>ВА с. Новый Энгеной</t>
  </si>
  <si>
    <t>с. Новый Энгеной</t>
  </si>
  <si>
    <t>ВА с.Комсомольское</t>
  </si>
  <si>
    <t>ВА с.Ишхой-юрт</t>
  </si>
  <si>
    <t>ВА с.Кади-Юрт</t>
  </si>
  <si>
    <t>ВА с.Н.Герзель</t>
  </si>
  <si>
    <t>УБ Каргалинская</t>
  </si>
  <si>
    <t>ст.Червленная-Узловая</t>
  </si>
  <si>
    <t>д/х ст.Червленная-Узловая</t>
  </si>
  <si>
    <t>п.Песчаное</t>
  </si>
  <si>
    <t>д/х п.Песчаное</t>
  </si>
  <si>
    <t>ЦРБ и межрайонные больницы - 12</t>
  </si>
  <si>
    <t>Участковые больницы - 26</t>
  </si>
  <si>
    <t>Фельдшерско-акушерские пункты -136</t>
  </si>
  <si>
    <t>Фельдшерские пункты - 4</t>
  </si>
  <si>
    <t>Домовые хозяйства - 48</t>
  </si>
  <si>
    <t>Всего - 343</t>
  </si>
  <si>
    <t>ФАП с.Дышне-Ведено</t>
  </si>
  <si>
    <t>ФАП с.Ца-Ведено</t>
  </si>
  <si>
    <t>ФАП  с.Белгатой</t>
  </si>
  <si>
    <t>ВА с.В.Нойбер</t>
  </si>
  <si>
    <t>ОСНОВНЫЕ ПОКАЗАТЕЛИ ДЕЯТЕЛЬНОСТИ МИНИСТЕРСТВА ЗДРАВООХРАНЕНИЯ ЧЕЧЕНСКОЙ РЕСПУБЛИКИ В РАЗРЕЗЕ ПО ВСЕМ ПОДВЕДОМСТВЕННЫМ УЧРЕЖДЕНИЯМ НА 01.10.2018 г.</t>
  </si>
  <si>
    <t>Всего - 348</t>
  </si>
  <si>
    <t>ПЕРЕЧЕНЬ ЛЕЧЕБНО-ПРОФИЛАКТИЧЕСКИХ УЧРЕЖДЕНИЙ,ПОДВЕДОМСТВЕННЫХ МЗ ЧР на 01.10.2018г.</t>
  </si>
  <si>
    <t>Прочие нелечебные учреждения - 9</t>
  </si>
  <si>
    <t>ФП с. Регита</t>
  </si>
  <si>
    <t>ФАП  с. Надтеречное,ул Центр.Усадьба</t>
  </si>
  <si>
    <t>УБ пос. Горагорский</t>
  </si>
  <si>
    <t>УБ с. Бено-Юрт</t>
  </si>
  <si>
    <t>УБ с. Гвардейское</t>
  </si>
  <si>
    <t>ГБУ "Детская  стоматологическая поликлиника №1"</t>
  </si>
  <si>
    <t>ОСНОВНЫЕ ПОКАЗАТЕЛИ ДЕЯТЕЛЬНОСТИ МИНИСТЕРСТВА ЗДРАВООХРАНЕНИЯ ЧЕЧЕНСКОЙ РЕСПУБЛИКИ В РАЗРЕЗЕ ПО ВСЕМ ПОДВЕДОМСТВЕННЫМ УЧРЕЖДЕНИЯМ НА 01.11.2018 г.</t>
  </si>
  <si>
    <t>ПЕРЕЧЕНЬ ЛЕЧЕБНО-ПРОФИЛАКТИЧЕСКИХ УЧРЕЖДЕНИЙ,ПОДВЕДОМСТВЕННЫХ МЗ ЧР на 01.12.2018г.</t>
  </si>
  <si>
    <t>ОСНОВНЫЕ ПОКАЗАТЕЛИ ДЕЯТЕЛЬНОСТИ МИНИСТЕРСТВА ЗДРАВООХРАНЕНИЯ ЧЕЧЕНСКОЙ РЕСПУБЛИКИ В РАЗРЕЗЕ ПО ВСЕМ ПОДВЕДОМСТВЕННЫМ УЧРЕЖДЕНИЯМ НА 01.12.2018 г.</t>
  </si>
  <si>
    <t>28800</t>
  </si>
  <si>
    <t>45,151</t>
  </si>
  <si>
    <t>46461,2</t>
  </si>
  <si>
    <t>23335,3</t>
  </si>
  <si>
    <t>22,774</t>
  </si>
  <si>
    <t>48458</t>
  </si>
  <si>
    <t>ОСНОВНЫЕ ПОКАЗАТЕЛИ ДЕЯТЕЛЬНОСТИ МИНИСТЕРСТВА ЗДРАВООХРАНЕНИЯ ЧЕЧЕНСКОЙ РЕСПУБЛИКИ В РАЗРЕЗЕ ПО ВСЕМ ПОДВЕДОМСТВЕННЫМ УЧРЕЖДЕНИЯМ НА 01.01.2019г.</t>
  </si>
  <si>
    <t>ПЕРЕЧЕНЬ ЛЕЧЕБНО-ПРОФИЛАКТИЧЕСКИХ УЧРЕЖДЕНИЙ,ПОДВЕДОМСТВЕННЫХ МЗ ЧР на 01.01.2019г.</t>
  </si>
  <si>
    <t>28802</t>
  </si>
  <si>
    <t xml:space="preserve">ГБУ "Стоматологический центр" </t>
  </si>
  <si>
    <t>47716</t>
  </si>
  <si>
    <t>23858</t>
  </si>
  <si>
    <t>47730</t>
  </si>
  <si>
    <t>ОСНОВНЫЕ ПОКАЗАТЕЛИ ДЕЯТЕЛЬНОСТИ МИНИСТЕРСТВА ЗДРАВООХРАНЕНИЯ ЧЕЧЕНСКОЙ РЕСПУБЛИКИ В РАЗРЕЗЕ ПО ВСЕМ ПОДВЕДОМСТВЕННЫМ УЧРЕЖДЕНИЯМ НА 01.02.2019г.</t>
  </si>
  <si>
    <t>ПЕРЕЧЕНЬ ЛЕЧЕБНО-ПРОФИЛАКТИЧЕСКИХ УЧРЕЖДЕНИЙ,ПОДВЕДОМСТВЕННЫХ МЗ ЧР на 01.02.2019г.</t>
  </si>
  <si>
    <t>9654</t>
  </si>
  <si>
    <t>ФАП с.Ведучи</t>
  </si>
  <si>
    <t>ФАП с.Зумсой</t>
  </si>
  <si>
    <t>ПЕРЕЧЕНЬ ЛЕЧЕБНО-ПРОФИЛАКТИЧЕСКИХ УЧРЕЖДЕНИЙ,ПОДВЕДОМСТВЕННЫХ МЗ ЧР на 01.03.2019г.</t>
  </si>
  <si>
    <t>ОСНОВНЫЕ ПОКАЗАТЕЛИ ДЕЯТЕЛЬНОСТИ МИНИСТЕРСТВА ЗДРАВООХРАНЕНИЯ ЧЕЧЕНСКОЙ РЕСПУБЛИКИ В РАЗРЕЗЕ ПО ВСЕМ ПОДВЕДОМСТВЕННЫМ УЧРЕЖДЕНИЯМ НА 01.03.2019г.</t>
  </si>
  <si>
    <t>51320</t>
  </si>
  <si>
    <t>ГБУ "ЦРБ Надтеречная"</t>
  </si>
  <si>
    <t>ГБУ"ЦРБ Веденская"</t>
  </si>
  <si>
    <t>ГБУ"ЦРБ Шалинская"</t>
  </si>
  <si>
    <t>ГБУ"ЦРБ Курчалоевская"</t>
  </si>
  <si>
    <t>ГБУ"ЦРБ Шелковская"</t>
  </si>
  <si>
    <t>ГБУ"ЦРБ Гудермеская"</t>
  </si>
  <si>
    <t>ГБУ"ЦРБ Урус-Мартановская"</t>
  </si>
  <si>
    <t>ГБУ"ЦРБ Ачхой-Мартановская"</t>
  </si>
  <si>
    <t>ГБУ"ЦРБ Грозненская"</t>
  </si>
  <si>
    <t>ГБУ"Шатойская МБ"</t>
  </si>
  <si>
    <t>ГБУ"ЦРБ Ножай-Юртовская"</t>
  </si>
  <si>
    <t>ГБУ"ЦРБ Наурская"</t>
  </si>
  <si>
    <t>47184,9</t>
  </si>
  <si>
    <t>23626,2</t>
  </si>
  <si>
    <t>Домовые хозяйства - 47</t>
  </si>
  <si>
    <t>Фельдшерско-акушерские пункты -138</t>
  </si>
  <si>
    <t>Всего - 349</t>
  </si>
  <si>
    <t>ГБУ"ЦРБ Сунженская"</t>
  </si>
  <si>
    <t>51950</t>
  </si>
  <si>
    <t>47809</t>
  </si>
  <si>
    <t>23907</t>
  </si>
  <si>
    <t>49590,80</t>
  </si>
  <si>
    <t>д/х с.Мусолт-Аул</t>
  </si>
  <si>
    <t>д/х с.Мехкешты</t>
  </si>
  <si>
    <t>ПЕРЕЧЕНЬ ЛЕЧЕБНО-ПРОФИЛАКТИЧЕСКИХ УЧРЕЖДЕНИЙ,ПОДВЕДОМСТВЕННЫХ МЗ ЧР на 01.04.2019г.</t>
  </si>
  <si>
    <t>ОСНОВНЫЕ ПОКАЗАТЕЛИ ДЕЯТЕЛЬНОСТИ МИНИСТЕРСТВА ЗДРАВООХРАНЕНИЯ ЧЕЧЕНСКОЙ РЕСПУБЛИКИ В РАЗРЕЗЕ ПО ВСЕМ ПОДВЕДОМСТВЕННЫМ УЧРЕЖДЕНИЯМ НА 01.04.2019г.</t>
  </si>
  <si>
    <t>23626,6</t>
  </si>
  <si>
    <t>ОСНОВНЫЕ ПОКАЗАТЕЛИ ДЕЯТЕЛЬНОСТИ МИНИСТЕРСТВА ЗДРАВООХРАНЕНИЯ ЧЕЧЕНСКОЙ РЕСПУБЛИКИ В РАЗРЕЗЕ ПО ВСЕМ ПОДВЕДОМСТВЕННЫМ УЧРЕЖДЕНИЯМ НА 01.05.2019г.</t>
  </si>
  <si>
    <t>ПЕРЕЧЕНЬ ЛЕЧЕБНО-ПРОФИЛАКТИЧЕСКИХ УЧРЕЖДЕНИЙ,ПОДВЕДОМСТВЕННЫХ МЗ ЧР на 01.05.2019г.</t>
  </si>
  <si>
    <t>49125</t>
  </si>
  <si>
    <t>48493</t>
  </si>
  <si>
    <t>23663</t>
  </si>
  <si>
    <t>47813</t>
  </si>
  <si>
    <t>23898</t>
  </si>
  <si>
    <t>ПЕРЕЧЕНЬ ЛЕЧЕБНО-ПРОФИЛАКТИЧЕСКИХ УЧРЕЖДЕНИЙ,ПОДВЕДОМСТВЕННЫХ МЗ ЧР на 01.06.2019г.</t>
  </si>
  <si>
    <t>ОСНОВНЫЕ ПОКАЗАТЕЛИ ДЕЯТЕЛЬНОСТИ МИНИСТЕРСТВА ЗДРАВООХРАНЕНИЯ ЧЕЧЕНСКОЙ РЕСПУБЛИКИ В РАЗРЕЗЕ ПО ВСЕМ ПОДВЕДОМСТВЕННЫМ УЧРЕЖДЕНИЯМ НА 01.06.2019г.</t>
  </si>
  <si>
    <t>47747</t>
  </si>
  <si>
    <t>23884</t>
  </si>
  <si>
    <t>47190</t>
  </si>
  <si>
    <t>63669</t>
  </si>
  <si>
    <t>28748</t>
  </si>
  <si>
    <t>ОСНОВНЫЕ ПОКАЗАТЕЛИ ДЕЯТЕЛЬНОСТИ МИНИСТЕРСТВА ЗДРАВООХРАНЕНИЯ ЧЕЧЕНСКОЙ РЕСПУБЛИКИ В РАЗРЕЗЕ ПО ВСЕМ ПОДВЕДОМСТВЕННЫМ УЧРЕЖДЕНИЯМ НА 01.07.2019г.</t>
  </si>
  <si>
    <t>ПЕРЕЧЕНЬ ЛЕЧЕБНО-ПРОФИЛАКТИЧЕСКИХ УЧРЕЖДЕНИЙ,ПОДВЕДОМСТВЕННЫХ МЗ ЧР на 01.07.2019г.</t>
  </si>
  <si>
    <t>46031</t>
  </si>
  <si>
    <t>47784</t>
  </si>
  <si>
    <t>23889</t>
  </si>
  <si>
    <t>22476,,4</t>
  </si>
  <si>
    <t>54384</t>
  </si>
  <si>
    <t>23450</t>
  </si>
  <si>
    <t>23858,07</t>
  </si>
  <si>
    <t>ОСНОВНЫЕ ПОКАЗАТЕЛИ ДЕЯТЕЛЬНОСТИ МИНИСТЕРСТВА ЗДРАВООХРАНЕНИЯ ЧЕЧЕНСКОЙ РЕСПУБЛИКИ В РАЗРЕЗЕ ПО ВСЕМ ПОДВЕДОМСТВЕННЫМ УЧРЕЖДЕНИЯМ НА 01.08.2019г.</t>
  </si>
  <si>
    <t>ГУ "РКБ им. Ш.Ш. Эпендиева" </t>
  </si>
  <si>
    <t>ГБУ "РКБСМП им.Ханбиева"</t>
  </si>
  <si>
    <t>ГБУ "РДКБ" им Е.П. Глинки</t>
  </si>
  <si>
    <t>ГБУ "РКГВВ"</t>
  </si>
  <si>
    <t>ГБУ "РКЦОЗМиР им. Аймани Кадыровой"</t>
  </si>
  <si>
    <t>48255</t>
  </si>
  <si>
    <t>ГКУ «РПБ «Дарбанхи»</t>
  </si>
  <si>
    <t>ГКУ "РПБ «Самашки»</t>
  </si>
  <si>
    <t>ГБУ "РДТС с. Чишки"</t>
  </si>
  <si>
    <t>ГБУ "ГКБ № 1"</t>
  </si>
  <si>
    <t>ГБУ "ДКБ № 2"</t>
  </si>
  <si>
    <t>ГБУ "ГКБ № 3"</t>
  </si>
  <si>
    <t>ГБУ "ГКБ № 4"</t>
  </si>
  <si>
    <t>ГБУ "ГКБ № 5"</t>
  </si>
  <si>
    <t>ГБУ "ГБ № 6"</t>
  </si>
  <si>
    <t>47775</t>
  </si>
  <si>
    <t>23885</t>
  </si>
  <si>
    <t>ГБУ "РКЦИБ"</t>
  </si>
  <si>
    <t>ГБУ "РРЦ"</t>
  </si>
  <si>
    <t>ГБУ "РДРЦ"</t>
  </si>
  <si>
    <t>ГБУ " ССМП"</t>
  </si>
  <si>
    <t xml:space="preserve">ГБУ "ВФД" </t>
  </si>
  <si>
    <t xml:space="preserve">ГБУ "Стом.пол-ка №1" </t>
  </si>
  <si>
    <t>д/х с.Ст.Ачхой</t>
  </si>
  <si>
    <t>ПЕРЕЧЕНЬ ЛЕЧЕБНО-ПРОФИЛАКТИЧЕСКИХ УЧРЕЖДЕНИЙ,ПОДВЕДОМСТВЕННЫХ МЗ ЧР на 01.08.2019г.</t>
  </si>
  <si>
    <t>ГКУ "МИАЦ"</t>
  </si>
  <si>
    <t>68964</t>
  </si>
  <si>
    <t>31491</t>
  </si>
  <si>
    <t>с.Центарой (Ахмат-Юрт)</t>
  </si>
  <si>
    <t>ГБУ "РСПК"</t>
  </si>
  <si>
    <t>Домовые хозяйства - 45</t>
  </si>
  <si>
    <t>49943,3</t>
  </si>
  <si>
    <t>24867,1</t>
  </si>
  <si>
    <t>ОСНОВНЫЕ ПОКАЗАТЕЛИ ДЕЯТЕЛЬНОСТИ МИНИСТЕРСТВА ЗДРАВООХРАНЕНИЯ ЧЕЧЕНСКОЙ РЕСПУБЛИКИ В РАЗРЕЗЕ ПО ВСЕМ ПОДВЕДОМСТВЕННЫМ УЧРЕЖДЕНИЯМ НА 01.09.2019г.</t>
  </si>
  <si>
    <t>55708</t>
  </si>
  <si>
    <t xml:space="preserve">Всего - </t>
  </si>
  <si>
    <t xml:space="preserve">Республиканские ЛПУ - </t>
  </si>
  <si>
    <t xml:space="preserve">г.Грозный ЛПУ - </t>
  </si>
  <si>
    <t xml:space="preserve">Аргун ГБ - </t>
  </si>
  <si>
    <t xml:space="preserve">ЦРБ и межрайонные больницы - </t>
  </si>
  <si>
    <t xml:space="preserve">Районные больницы - </t>
  </si>
  <si>
    <t xml:space="preserve">Участковые больницы - </t>
  </si>
  <si>
    <t xml:space="preserve">Врачебные амбулатории - </t>
  </si>
  <si>
    <t>Фельдшерско-акушерские пункты -</t>
  </si>
  <si>
    <t xml:space="preserve">Фельдшерские пункты - </t>
  </si>
  <si>
    <t xml:space="preserve">Домовые хозяйства - </t>
  </si>
  <si>
    <t xml:space="preserve">Прочие нелечебные учреждения - </t>
  </si>
  <si>
    <t>ОСНОВНЫЕ ПОКАЗАТЕЛИ ДЕЯТЕЛЬНОСТИ МИНИСТЕРСТВА ЗДРАВООХРАНЕНИЯ ЧЕЧЕНСКОЙ РЕСПУБЛИКИ В РАЗРЕЗЕ ПО ВСЕМ ПОДВЕДОМСТВЕННЫМ УЧРЕЖДЕНИЯМ НА     20    г.</t>
  </si>
  <si>
    <t>47798</t>
  </si>
  <si>
    <t>23908</t>
  </si>
  <si>
    <t>ПЕРЕЧЕНЬ ЛЕЧЕБНО-ПРОФИЛАКТИЧЕСКИХ УЧРЕЖДЕНИЙ,ПОДВЕДОМСТВЕННЫХ МЗ ЧР на 01.09.2019г.</t>
  </si>
  <si>
    <t>49840</t>
  </si>
  <si>
    <t>23150</t>
  </si>
  <si>
    <t>ОСНОВНЫЕ ПОКАЗАТЕЛИ ДЕЯТЕЛЬНОСТИ МИНИСТЕРСТВА ЗДРАВООХРАНЕНИЯ ЧЕЧЕНСКОЙ РЕСПУБЛИКИ В РАЗРЕЗЕ ПО ВСЕМ ПОДВЕДОМСТВЕННЫМ УЧРЕЖДЕНИЯМ НА 01.10.2019г.</t>
  </si>
  <si>
    <t>ПЕРЕЧЕНЬ ЛЕЧЕБНО-ПРОФИЛАКТИЧЕСКИХ УЧРЕЖДЕНИЙ,ПОДВЕДОМСТВЕННЫХ МЗ ЧР на 01.10.2019г.</t>
  </si>
  <si>
    <t>ГБУ "РЭД"</t>
  </si>
  <si>
    <t>ГБУ "РСП"</t>
  </si>
  <si>
    <t>ГБУ "РДСП"</t>
  </si>
  <si>
    <t>ГБУ "РЦ СПИД"</t>
  </si>
  <si>
    <t>ГБУ "РНД"</t>
  </si>
  <si>
    <t>ГБУ "РОД"</t>
  </si>
  <si>
    <t>ГБУ "РКВД"</t>
  </si>
  <si>
    <t>ГКУ "РПТД"</t>
  </si>
  <si>
    <t>ГБУ "РПНД"</t>
  </si>
  <si>
    <t>ГБУ "ПЦЛРД".</t>
  </si>
  <si>
    <t>ГБУ "ГП № 1"</t>
  </si>
  <si>
    <t>ГБУ "ГП № 2"</t>
  </si>
  <si>
    <t>ГБУ "ГП № 3"</t>
  </si>
  <si>
    <t>ГБУ "ГП № 4"</t>
  </si>
  <si>
    <t>ГБУ "ГП № 5"</t>
  </si>
  <si>
    <t>ГБУ "ГП № 6"</t>
  </si>
  <si>
    <t>ГБУ "ГП № 7"</t>
  </si>
  <si>
    <t>ГБУ "ГДП №1"</t>
  </si>
  <si>
    <t>ГБУ "ГДП №3"</t>
  </si>
  <si>
    <t>ГБУ "ГДП №4"</t>
  </si>
  <si>
    <t>ГБУ "ГДП №5"</t>
  </si>
  <si>
    <t xml:space="preserve">ГБУ "Стом.пол-ка №2" </t>
  </si>
  <si>
    <t>ГБУ "Детская  стомат.  пол-ка №1"</t>
  </si>
  <si>
    <t>ГКУ "РБ СМЭ"</t>
  </si>
  <si>
    <t>ГКУ "РЦМП"</t>
  </si>
  <si>
    <t>ГКУ "РЦМК"</t>
  </si>
  <si>
    <t>49666</t>
  </si>
  <si>
    <t>47983</t>
  </si>
  <si>
    <t>23964</t>
  </si>
  <si>
    <t>28866</t>
  </si>
  <si>
    <t>18970</t>
  </si>
  <si>
    <t>ФАП  с.Верхний-Наур</t>
  </si>
  <si>
    <t>ФАП  с.Комарово</t>
  </si>
  <si>
    <t>ОСНОВНЫЕ ПОКАЗАТЕЛИ ДЕЯТЕЛЬНОСТИ МИНИСТЕРСТВА ЗДРАВООХРАНЕНИЯ ЧЕЧЕНСКОЙ РЕСПУБЛИКИ В РАЗРЕЗЕ ПО ВСЕМ ПОДВЕДОМСТВЕННЫМ УЧРЕЖДЕНИЯМ НА 01.11.2019г.</t>
  </si>
  <si>
    <t>ПЕРЕЧЕНЬ ЛЕЧЕБНО-ПРОФИЛАКТИЧЕСКИХ УЧРЕЖДЕНИЙ,ПОДВЕДОМСТВЕННЫХ МЗ ЧР на 01.11.2019г.</t>
  </si>
  <si>
    <t>46566</t>
  </si>
  <si>
    <t>ГКУ "РЦФП" (РПТД)</t>
  </si>
  <si>
    <t>59484,9</t>
  </si>
  <si>
    <t>29331,6</t>
  </si>
  <si>
    <t>48116</t>
  </si>
  <si>
    <t>24015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</si>
</sst>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52" x14ac:knownFonts="1">
    <font>
      <sz val="11"/>
      <color theme="1"/>
      <name val="Calibri"/>
      <family val="2"/>
      <charset val="204"/>
      <scheme val="minor"/>
    </font>
    <font>
      <b/>
      <i/>
      <sz val="11"/>
      <color indexed="8"/>
      <name val="Arial"/>
      <family val="2"/>
      <charset val="204"/>
    </font>
    <font>
      <b/>
      <i/>
      <sz val="12"/>
      <color indexed="8"/>
      <name val="Arial"/>
      <family val="2"/>
      <charset val="204"/>
    </font>
    <font>
      <b/>
      <i/>
      <sz val="12"/>
      <color indexed="10"/>
      <name val="Arial"/>
      <family val="2"/>
      <charset val="204"/>
    </font>
    <font>
      <b/>
      <i/>
      <sz val="10"/>
      <color indexed="8"/>
      <name val="Arial"/>
      <family val="2"/>
      <charset val="204"/>
    </font>
    <font>
      <i/>
      <sz val="10"/>
      <color indexed="8"/>
      <name val="Arial"/>
      <family val="2"/>
      <charset val="204"/>
    </font>
    <font>
      <i/>
      <sz val="9"/>
      <color indexed="8"/>
      <name val="Arial"/>
      <family val="2"/>
      <charset val="204"/>
    </font>
    <font>
      <b/>
      <i/>
      <sz val="9"/>
      <color indexed="8"/>
      <name val="Arial"/>
      <family val="2"/>
      <charset val="204"/>
    </font>
    <font>
      <i/>
      <sz val="9"/>
      <color indexed="8"/>
      <name val="Arial"/>
      <family val="2"/>
      <charset val="204"/>
    </font>
    <font>
      <b/>
      <i/>
      <sz val="9"/>
      <color indexed="8"/>
      <name val="Arial"/>
      <family val="2"/>
      <charset val="204"/>
    </font>
    <font>
      <sz val="9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0"/>
      <color indexed="10"/>
      <name val="Arial"/>
      <family val="2"/>
      <charset val="204"/>
    </font>
    <font>
      <sz val="8"/>
      <name val="Calibri"/>
      <family val="2"/>
      <charset val="204"/>
    </font>
    <font>
      <b/>
      <i/>
      <sz val="10"/>
      <name val="Arial"/>
      <family val="2"/>
      <charset val="204"/>
    </font>
    <font>
      <i/>
      <sz val="9"/>
      <name val="Arial"/>
      <family val="2"/>
      <charset val="204"/>
    </font>
    <font>
      <i/>
      <sz val="9"/>
      <color theme="1"/>
      <name val="Arial"/>
      <family val="2"/>
      <charset val="204"/>
    </font>
    <font>
      <b/>
      <i/>
      <sz val="9"/>
      <color theme="1"/>
      <name val="Arial"/>
      <family val="2"/>
      <charset val="204"/>
    </font>
    <font>
      <b/>
      <i/>
      <sz val="10"/>
      <color theme="1"/>
      <name val="Arial"/>
      <family val="2"/>
      <charset val="204"/>
    </font>
    <font>
      <i/>
      <sz val="10"/>
      <color theme="1"/>
      <name val="Arial"/>
      <family val="2"/>
      <charset val="204"/>
    </font>
    <font>
      <b/>
      <i/>
      <sz val="12"/>
      <color theme="1"/>
      <name val="Arial"/>
      <family val="2"/>
      <charset val="204"/>
    </font>
    <font>
      <b/>
      <i/>
      <sz val="11"/>
      <color theme="1"/>
      <name val="Arial"/>
      <family val="2"/>
      <charset val="204"/>
    </font>
    <font>
      <sz val="9"/>
      <color theme="1"/>
      <name val="Times New Roman"/>
      <family val="1"/>
      <charset val="204"/>
    </font>
    <font>
      <b/>
      <i/>
      <sz val="12"/>
      <color rgb="FFFF0000"/>
      <name val="Arial"/>
      <family val="2"/>
      <charset val="204"/>
    </font>
    <font>
      <i/>
      <sz val="10"/>
      <color rgb="FFFF0000"/>
      <name val="Arial"/>
      <family val="2"/>
      <charset val="204"/>
    </font>
    <font>
      <i/>
      <sz val="11"/>
      <color indexed="8"/>
      <name val="Arial"/>
      <family val="2"/>
      <charset val="204"/>
    </font>
    <font>
      <b/>
      <i/>
      <sz val="11"/>
      <color indexed="10"/>
      <name val="Arial"/>
      <family val="2"/>
      <charset val="204"/>
    </font>
    <font>
      <b/>
      <i/>
      <sz val="11"/>
      <name val="Arial"/>
      <family val="2"/>
      <charset val="204"/>
    </font>
    <font>
      <i/>
      <sz val="11"/>
      <name val="Arial"/>
      <family val="2"/>
      <charset val="204"/>
    </font>
    <font>
      <i/>
      <sz val="11"/>
      <color theme="1"/>
      <name val="Arial"/>
      <family val="2"/>
      <charset val="204"/>
    </font>
    <font>
      <sz val="11"/>
      <color theme="1"/>
      <name val="Times New Roman"/>
      <family val="1"/>
      <charset val="204"/>
    </font>
    <font>
      <sz val="11"/>
      <color indexed="8"/>
      <name val="Arial"/>
      <family val="2"/>
      <charset val="204"/>
    </font>
    <font>
      <b/>
      <i/>
      <sz val="16"/>
      <color theme="1"/>
      <name val="Arial"/>
      <family val="2"/>
      <charset val="204"/>
    </font>
    <font>
      <b/>
      <i/>
      <sz val="16"/>
      <name val="Arial"/>
      <family val="2"/>
      <charset val="204"/>
    </font>
    <font>
      <b/>
      <i/>
      <sz val="16"/>
      <color indexed="8"/>
      <name val="Arial"/>
      <family val="2"/>
      <charset val="204"/>
    </font>
    <font>
      <i/>
      <sz val="16"/>
      <color indexed="8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1"/>
      <name val="Calibri"/>
      <family val="2"/>
      <charset val="204"/>
      <scheme val="minor"/>
    </font>
    <font>
      <b/>
      <i/>
      <sz val="14"/>
      <color indexed="8"/>
      <name val="Arial"/>
      <family val="2"/>
      <charset val="204"/>
    </font>
    <font>
      <b/>
      <i/>
      <sz val="14"/>
      <name val="Arial"/>
      <family val="2"/>
      <charset val="204"/>
    </font>
    <font>
      <b/>
      <i/>
      <sz val="14"/>
      <color theme="1"/>
      <name val="Arial"/>
      <family val="2"/>
      <charset val="204"/>
    </font>
    <font>
      <i/>
      <sz val="14"/>
      <color indexed="8"/>
      <name val="Arial"/>
      <family val="2"/>
      <charset val="204"/>
    </font>
    <font>
      <b/>
      <sz val="18"/>
      <color theme="1"/>
      <name val="Calibri"/>
      <family val="2"/>
      <charset val="204"/>
      <scheme val="minor"/>
    </font>
    <font>
      <b/>
      <i/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i/>
      <sz val="11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i/>
      <sz val="11"/>
      <color rgb="FFFF0000"/>
      <name val="Arial"/>
      <family val="2"/>
      <charset val="204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-0.249977111117893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727">
    <xf numFmtId="0" fontId="0" fillId="0" borderId="0" xfId="0"/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11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164" fontId="4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vertical="center" textRotation="90" wrapText="1"/>
    </xf>
    <xf numFmtId="164" fontId="5" fillId="0" borderId="0" xfId="0" applyNumberFormat="1" applyFont="1" applyAlignment="1">
      <alignment horizontal="center" vertical="center" wrapText="1"/>
    </xf>
    <xf numFmtId="0" fontId="7" fillId="0" borderId="1" xfId="0" applyFont="1" applyBorder="1" applyAlignment="1">
      <alignment vertical="center" wrapText="1"/>
    </xf>
    <xf numFmtId="0" fontId="10" fillId="0" borderId="1" xfId="0" applyFont="1" applyBorder="1" applyAlignment="1">
      <alignment vertical="center" wrapText="1"/>
    </xf>
    <xf numFmtId="0" fontId="6" fillId="0" borderId="0" xfId="0" applyFont="1" applyAlignment="1">
      <alignment vertical="center" wrapText="1"/>
    </xf>
    <xf numFmtId="1" fontId="4" fillId="0" borderId="1" xfId="0" applyNumberFormat="1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6" fillId="0" borderId="5" xfId="0" applyFont="1" applyBorder="1" applyAlignment="1">
      <alignment vertical="center" wrapText="1"/>
    </xf>
    <xf numFmtId="0" fontId="6" fillId="0" borderId="6" xfId="0" applyFont="1" applyBorder="1" applyAlignment="1">
      <alignment vertical="center" wrapText="1"/>
    </xf>
    <xf numFmtId="0" fontId="6" fillId="0" borderId="7" xfId="0" applyFont="1" applyBorder="1" applyAlignment="1">
      <alignment vertical="center" wrapText="1"/>
    </xf>
    <xf numFmtId="0" fontId="8" fillId="0" borderId="5" xfId="0" applyFont="1" applyBorder="1" applyAlignment="1">
      <alignment vertical="center" wrapText="1"/>
    </xf>
    <xf numFmtId="0" fontId="8" fillId="0" borderId="6" xfId="0" applyFont="1" applyBorder="1" applyAlignment="1">
      <alignment vertical="center" wrapText="1"/>
    </xf>
    <xf numFmtId="0" fontId="8" fillId="0" borderId="7" xfId="0" applyFont="1" applyBorder="1" applyAlignment="1">
      <alignment vertical="center" wrapText="1"/>
    </xf>
    <xf numFmtId="0" fontId="15" fillId="0" borderId="1" xfId="0" applyFont="1" applyBorder="1" applyAlignment="1">
      <alignment vertical="center" wrapText="1"/>
    </xf>
    <xf numFmtId="0" fontId="16" fillId="0" borderId="1" xfId="0" applyFont="1" applyBorder="1" applyAlignment="1">
      <alignment horizontal="left" vertical="center" wrapText="1"/>
    </xf>
    <xf numFmtId="164" fontId="18" fillId="0" borderId="1" xfId="0" applyNumberFormat="1" applyFont="1" applyBorder="1" applyAlignment="1">
      <alignment horizontal="center" vertical="center" wrapText="1"/>
    </xf>
    <xf numFmtId="0" fontId="21" fillId="0" borderId="0" xfId="0" applyFont="1" applyAlignment="1">
      <alignment horizontal="left" vertical="center" wrapText="1"/>
    </xf>
    <xf numFmtId="164" fontId="18" fillId="0" borderId="0" xfId="0" applyNumberFormat="1" applyFont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0" fontId="18" fillId="0" borderId="0" xfId="0" applyFont="1" applyAlignment="1">
      <alignment vertical="center" textRotation="90" wrapText="1"/>
    </xf>
    <xf numFmtId="164" fontId="19" fillId="0" borderId="0" xfId="0" applyNumberFormat="1" applyFont="1" applyAlignment="1">
      <alignment horizontal="center" vertical="center" wrapText="1"/>
    </xf>
    <xf numFmtId="0" fontId="16" fillId="6" borderId="1" xfId="0" applyFont="1" applyFill="1" applyBorder="1" applyAlignment="1">
      <alignment horizontal="left" vertical="center" wrapText="1"/>
    </xf>
    <xf numFmtId="0" fontId="18" fillId="6" borderId="1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vertical="center" wrapText="1"/>
    </xf>
    <xf numFmtId="0" fontId="6" fillId="4" borderId="1" xfId="0" applyFont="1" applyFill="1" applyBorder="1" applyAlignment="1">
      <alignment vertical="center" wrapText="1"/>
    </xf>
    <xf numFmtId="0" fontId="16" fillId="0" borderId="1" xfId="0" applyFont="1" applyBorder="1" applyAlignment="1">
      <alignment vertical="center" wrapText="1"/>
    </xf>
    <xf numFmtId="0" fontId="6" fillId="6" borderId="1" xfId="0" applyFont="1" applyFill="1" applyBorder="1" applyAlignment="1">
      <alignment vertical="center" wrapText="1"/>
    </xf>
    <xf numFmtId="0" fontId="17" fillId="6" borderId="1" xfId="0" applyFont="1" applyFill="1" applyBorder="1" applyAlignment="1">
      <alignment vertical="center" wrapText="1"/>
    </xf>
    <xf numFmtId="0" fontId="16" fillId="0" borderId="0" xfId="0" applyFont="1" applyAlignment="1">
      <alignment vertical="center" wrapText="1"/>
    </xf>
    <xf numFmtId="164" fontId="18" fillId="6" borderId="1" xfId="0" applyNumberFormat="1" applyFont="1" applyFill="1" applyBorder="1" applyAlignment="1">
      <alignment horizontal="center" vertical="center" wrapText="1"/>
    </xf>
    <xf numFmtId="164" fontId="19" fillId="0" borderId="1" xfId="0" applyNumberFormat="1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5" borderId="1" xfId="0" applyFont="1" applyFill="1" applyBorder="1" applyAlignment="1">
      <alignment horizontal="center" vertical="center" wrapText="1"/>
    </xf>
    <xf numFmtId="0" fontId="19" fillId="6" borderId="1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0" fontId="18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vertical="center" wrapText="1"/>
    </xf>
    <xf numFmtId="0" fontId="10" fillId="2" borderId="1" xfId="0" applyFont="1" applyFill="1" applyBorder="1" applyAlignment="1">
      <alignment vertical="center" wrapText="1"/>
    </xf>
    <xf numFmtId="0" fontId="18" fillId="2" borderId="0" xfId="0" applyFont="1" applyFill="1" applyAlignment="1">
      <alignment horizontal="center" vertical="center" wrapText="1"/>
    </xf>
    <xf numFmtId="164" fontId="18" fillId="2" borderId="0" xfId="0" applyNumberFormat="1" applyFont="1" applyFill="1" applyAlignment="1">
      <alignment horizontal="center" vertical="center" wrapText="1"/>
    </xf>
    <xf numFmtId="0" fontId="21" fillId="2" borderId="0" xfId="0" applyFont="1" applyFill="1" applyAlignment="1">
      <alignment horizontal="left" vertical="center" wrapText="1"/>
    </xf>
    <xf numFmtId="0" fontId="18" fillId="2" borderId="0" xfId="0" applyFont="1" applyFill="1" applyAlignment="1">
      <alignment vertical="center" wrapText="1"/>
    </xf>
    <xf numFmtId="0" fontId="18" fillId="2" borderId="0" xfId="0" applyFont="1" applyFill="1" applyAlignment="1">
      <alignment vertical="center" textRotation="90" wrapText="1"/>
    </xf>
    <xf numFmtId="0" fontId="19" fillId="2" borderId="0" xfId="0" applyFont="1" applyFill="1" applyAlignment="1">
      <alignment horizontal="center" vertical="center" wrapText="1"/>
    </xf>
    <xf numFmtId="164" fontId="19" fillId="2" borderId="0" xfId="0" applyNumberFormat="1" applyFont="1" applyFill="1" applyAlignment="1">
      <alignment horizontal="center" vertical="center" wrapText="1"/>
    </xf>
    <xf numFmtId="0" fontId="16" fillId="2" borderId="1" xfId="0" applyFont="1" applyFill="1" applyBorder="1" applyAlignment="1">
      <alignment horizontal="left" vertical="center" wrapText="1"/>
    </xf>
    <xf numFmtId="0" fontId="19" fillId="2" borderId="1" xfId="0" applyFont="1" applyFill="1" applyBorder="1" applyAlignment="1">
      <alignment horizontal="center" vertical="center" wrapText="1"/>
    </xf>
    <xf numFmtId="164" fontId="19" fillId="6" borderId="1" xfId="0" applyNumberFormat="1" applyFont="1" applyFill="1" applyBorder="1" applyAlignment="1">
      <alignment horizontal="center" vertical="center" wrapText="1"/>
    </xf>
    <xf numFmtId="164" fontId="19" fillId="2" borderId="1" xfId="0" applyNumberFormat="1" applyFont="1" applyFill="1" applyBorder="1" applyAlignment="1">
      <alignment horizontal="center" vertical="center" wrapText="1"/>
    </xf>
    <xf numFmtId="0" fontId="24" fillId="5" borderId="1" xfId="0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4" fillId="6" borderId="1" xfId="0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 wrapText="1"/>
    </xf>
    <xf numFmtId="164" fontId="19" fillId="7" borderId="1" xfId="0" applyNumberFormat="1" applyFont="1" applyFill="1" applyBorder="1" applyAlignment="1">
      <alignment horizontal="center" vertical="center" wrapText="1"/>
    </xf>
    <xf numFmtId="0" fontId="19" fillId="7" borderId="1" xfId="0" applyFont="1" applyFill="1" applyBorder="1" applyAlignment="1">
      <alignment horizontal="center" vertical="center" wrapText="1"/>
    </xf>
    <xf numFmtId="0" fontId="19" fillId="5" borderId="0" xfId="0" applyFont="1" applyFill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vertical="center" wrapText="1"/>
    </xf>
    <xf numFmtId="0" fontId="16" fillId="6" borderId="1" xfId="0" applyFont="1" applyFill="1" applyBorder="1" applyAlignment="1">
      <alignment vertical="center" wrapText="1"/>
    </xf>
    <xf numFmtId="0" fontId="17" fillId="6" borderId="1" xfId="0" applyFont="1" applyFill="1" applyBorder="1" applyAlignment="1">
      <alignment horizontal="center" vertical="center" wrapText="1"/>
    </xf>
    <xf numFmtId="0" fontId="22" fillId="0" borderId="1" xfId="0" applyFont="1" applyBorder="1" applyAlignment="1">
      <alignment vertical="center" wrapText="1"/>
    </xf>
    <xf numFmtId="0" fontId="6" fillId="0" borderId="5" xfId="0" applyFont="1" applyBorder="1" applyAlignment="1">
      <alignment horizontal="left" vertical="center" wrapText="1"/>
    </xf>
    <xf numFmtId="164" fontId="1" fillId="0" borderId="1" xfId="0" applyNumberFormat="1" applyFont="1" applyBorder="1" applyAlignment="1">
      <alignment horizontal="center" vertical="center" wrapText="1"/>
    </xf>
    <xf numFmtId="0" fontId="25" fillId="0" borderId="1" xfId="0" applyFont="1" applyBorder="1" applyAlignment="1">
      <alignment horizontal="left" vertical="center" wrapText="1"/>
    </xf>
    <xf numFmtId="0" fontId="25" fillId="0" borderId="1" xfId="0" applyFont="1" applyBorder="1" applyAlignment="1">
      <alignment vertical="center" wrapText="1"/>
    </xf>
    <xf numFmtId="0" fontId="25" fillId="0" borderId="1" xfId="0" applyFont="1" applyBorder="1" applyAlignment="1">
      <alignment horizontal="center" vertical="center" wrapText="1"/>
    </xf>
    <xf numFmtId="164" fontId="25" fillId="0" borderId="1" xfId="0" applyNumberFormat="1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left" vertical="center" wrapText="1"/>
    </xf>
    <xf numFmtId="0" fontId="29" fillId="0" borderId="1" xfId="0" applyFont="1" applyBorder="1" applyAlignment="1">
      <alignment vertical="center" wrapText="1"/>
    </xf>
    <xf numFmtId="0" fontId="29" fillId="0" borderId="1" xfId="0" applyFont="1" applyBorder="1" applyAlignment="1">
      <alignment horizontal="center" vertical="center" wrapText="1"/>
    </xf>
    <xf numFmtId="164" fontId="29" fillId="0" borderId="1" xfId="0" applyNumberFormat="1" applyFont="1" applyBorder="1" applyAlignment="1">
      <alignment horizontal="center" vertical="center" wrapText="1"/>
    </xf>
    <xf numFmtId="164" fontId="21" fillId="0" borderId="1" xfId="0" applyNumberFormat="1" applyFont="1" applyBorder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 wrapText="1"/>
    </xf>
    <xf numFmtId="0" fontId="21" fillId="0" borderId="0" xfId="0" applyFont="1" applyAlignment="1">
      <alignment vertical="center" wrapText="1"/>
    </xf>
    <xf numFmtId="0" fontId="21" fillId="0" borderId="0" xfId="0" applyFont="1" applyAlignment="1">
      <alignment vertical="center" textRotation="90" wrapText="1"/>
    </xf>
    <xf numFmtId="0" fontId="29" fillId="0" borderId="0" xfId="0" applyFont="1" applyAlignment="1">
      <alignment horizontal="center" vertical="center" wrapText="1"/>
    </xf>
    <xf numFmtId="164" fontId="29" fillId="0" borderId="0" xfId="0" applyNumberFormat="1" applyFont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25" fillId="0" borderId="0" xfId="0" applyFont="1" applyAlignment="1">
      <alignment horizontal="left" vertical="center"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25" fillId="0" borderId="5" xfId="0" applyFont="1" applyBorder="1" applyAlignment="1">
      <alignment vertical="center" wrapText="1"/>
    </xf>
    <xf numFmtId="0" fontId="25" fillId="0" borderId="6" xfId="0" applyFont="1" applyBorder="1" applyAlignment="1">
      <alignment vertical="center" wrapText="1"/>
    </xf>
    <xf numFmtId="0" fontId="25" fillId="0" borderId="7" xfId="0" applyFont="1" applyBorder="1" applyAlignment="1">
      <alignment vertical="center" wrapText="1"/>
    </xf>
    <xf numFmtId="0" fontId="21" fillId="0" borderId="0" xfId="0" applyFont="1" applyAlignment="1">
      <alignment horizontal="center" vertical="center" wrapText="1"/>
    </xf>
    <xf numFmtId="0" fontId="21" fillId="0" borderId="1" xfId="0" applyFont="1" applyBorder="1" applyAlignment="1">
      <alignment vertical="center" wrapText="1"/>
    </xf>
    <xf numFmtId="0" fontId="21" fillId="0" borderId="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vertical="center" wrapText="1"/>
    </xf>
    <xf numFmtId="0" fontId="25" fillId="0" borderId="5" xfId="0" applyFont="1" applyBorder="1" applyAlignment="1">
      <alignment vertical="center"/>
    </xf>
    <xf numFmtId="0" fontId="25" fillId="0" borderId="6" xfId="0" applyFont="1" applyBorder="1" applyAlignment="1">
      <alignment vertical="center"/>
    </xf>
    <xf numFmtId="0" fontId="25" fillId="0" borderId="7" xfId="0" applyFont="1" applyBorder="1" applyAlignment="1">
      <alignment vertical="center"/>
    </xf>
    <xf numFmtId="0" fontId="25" fillId="0" borderId="5" xfId="0" applyFont="1" applyBorder="1" applyAlignment="1">
      <alignment horizontal="left" vertical="center"/>
    </xf>
    <xf numFmtId="0" fontId="25" fillId="0" borderId="6" xfId="0" applyFont="1" applyBorder="1" applyAlignment="1">
      <alignment horizontal="left" vertical="center"/>
    </xf>
    <xf numFmtId="0" fontId="25" fillId="0" borderId="14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21" fillId="0" borderId="1" xfId="0" applyFont="1" applyBorder="1" applyAlignment="1">
      <alignment horizontal="left" vertical="center" wrapText="1"/>
    </xf>
    <xf numFmtId="0" fontId="31" fillId="0" borderId="1" xfId="0" applyFont="1" applyBorder="1" applyAlignment="1">
      <alignment horizontal="center" vertical="center" wrapText="1"/>
    </xf>
    <xf numFmtId="164" fontId="27" fillId="0" borderId="1" xfId="0" applyNumberFormat="1" applyFont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164" fontId="25" fillId="3" borderId="1" xfId="0" applyNumberFormat="1" applyFont="1" applyFill="1" applyBorder="1" applyAlignment="1">
      <alignment horizontal="center" vertical="center" wrapText="1"/>
    </xf>
    <xf numFmtId="3" fontId="25" fillId="3" borderId="1" xfId="0" applyNumberFormat="1" applyFont="1" applyFill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164" fontId="29" fillId="3" borderId="1" xfId="0" applyNumberFormat="1" applyFont="1" applyFill="1" applyBorder="1" applyAlignment="1">
      <alignment horizontal="center" vertical="center" wrapText="1"/>
    </xf>
    <xf numFmtId="0" fontId="25" fillId="3" borderId="0" xfId="0" applyFont="1" applyFill="1" applyAlignment="1">
      <alignment horizontal="center" vertical="center" wrapText="1"/>
    </xf>
    <xf numFmtId="0" fontId="28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8" borderId="1" xfId="0" applyFont="1" applyFill="1" applyBorder="1" applyAlignment="1">
      <alignment horizontal="center" vertical="center" wrapText="1"/>
    </xf>
    <xf numFmtId="0" fontId="1" fillId="9" borderId="1" xfId="0" applyFont="1" applyFill="1" applyBorder="1" applyAlignment="1">
      <alignment horizontal="center" vertical="center" wrapText="1"/>
    </xf>
    <xf numFmtId="164" fontId="1" fillId="9" borderId="1" xfId="0" applyNumberFormat="1" applyFont="1" applyFill="1" applyBorder="1" applyAlignment="1">
      <alignment horizontal="center" vertical="center" wrapText="1"/>
    </xf>
    <xf numFmtId="0" fontId="27" fillId="9" borderId="1" xfId="0" applyFont="1" applyFill="1" applyBorder="1" applyAlignment="1">
      <alignment horizontal="center" vertical="center" wrapText="1"/>
    </xf>
    <xf numFmtId="164" fontId="27" fillId="9" borderId="1" xfId="0" applyNumberFormat="1" applyFont="1" applyFill="1" applyBorder="1" applyAlignment="1">
      <alignment horizontal="center" vertical="center" wrapText="1"/>
    </xf>
    <xf numFmtId="0" fontId="25" fillId="8" borderId="1" xfId="0" applyFont="1" applyFill="1" applyBorder="1" applyAlignment="1">
      <alignment vertical="center" wrapText="1"/>
    </xf>
    <xf numFmtId="0" fontId="29" fillId="9" borderId="1" xfId="0" applyFont="1" applyFill="1" applyBorder="1" applyAlignment="1">
      <alignment vertical="center" wrapText="1"/>
    </xf>
    <xf numFmtId="0" fontId="21" fillId="9" borderId="1" xfId="0" applyFont="1" applyFill="1" applyBorder="1" applyAlignment="1">
      <alignment horizontal="center" vertical="center" wrapText="1"/>
    </xf>
    <xf numFmtId="0" fontId="29" fillId="9" borderId="1" xfId="0" applyFont="1" applyFill="1" applyBorder="1" applyAlignment="1">
      <alignment horizontal="center" vertical="center" wrapText="1"/>
    </xf>
    <xf numFmtId="164" fontId="29" fillId="9" borderId="1" xfId="0" applyNumberFormat="1" applyFont="1" applyFill="1" applyBorder="1" applyAlignment="1">
      <alignment horizontal="center" vertical="center" wrapText="1"/>
    </xf>
    <xf numFmtId="0" fontId="1" fillId="11" borderId="1" xfId="0" applyFont="1" applyFill="1" applyBorder="1" applyAlignment="1">
      <alignment horizontal="center" vertical="center" wrapText="1"/>
    </xf>
    <xf numFmtId="164" fontId="1" fillId="11" borderId="1" xfId="0" applyNumberFormat="1" applyFont="1" applyFill="1" applyBorder="1" applyAlignment="1">
      <alignment horizontal="center" vertical="center" wrapText="1"/>
    </xf>
    <xf numFmtId="0" fontId="21" fillId="11" borderId="1" xfId="0" applyFont="1" applyFill="1" applyBorder="1" applyAlignment="1">
      <alignment horizontal="center" vertical="center" wrapText="1"/>
    </xf>
    <xf numFmtId="164" fontId="21" fillId="11" borderId="1" xfId="0" applyNumberFormat="1" applyFont="1" applyFill="1" applyBorder="1" applyAlignment="1">
      <alignment horizontal="center" vertical="center" wrapText="1"/>
    </xf>
    <xf numFmtId="0" fontId="21" fillId="12" borderId="1" xfId="0" applyFont="1" applyFill="1" applyBorder="1" applyAlignment="1">
      <alignment horizontal="center" vertical="center" wrapText="1"/>
    </xf>
    <xf numFmtId="164" fontId="21" fillId="12" borderId="1" xfId="0" applyNumberFormat="1" applyFont="1" applyFill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21" fillId="9" borderId="0" xfId="0" applyFont="1" applyFill="1" applyAlignment="1">
      <alignment horizontal="center" vertical="center" wrapText="1"/>
    </xf>
    <xf numFmtId="164" fontId="1" fillId="8" borderId="1" xfId="0" applyNumberFormat="1" applyFont="1" applyFill="1" applyBorder="1" applyAlignment="1">
      <alignment horizontal="center" vertical="center" wrapText="1"/>
    </xf>
    <xf numFmtId="0" fontId="29" fillId="3" borderId="1" xfId="0" applyFont="1" applyFill="1" applyBorder="1" applyAlignment="1">
      <alignment vertical="center" wrapText="1"/>
    </xf>
    <xf numFmtId="164" fontId="29" fillId="3" borderId="1" xfId="0" applyNumberFormat="1" applyFont="1" applyFill="1" applyBorder="1" applyAlignment="1">
      <alignment vertical="center" wrapText="1"/>
    </xf>
    <xf numFmtId="0" fontId="25" fillId="8" borderId="0" xfId="0" applyFont="1" applyFill="1" applyAlignment="1">
      <alignment horizontal="center" vertical="center" wrapText="1"/>
    </xf>
    <xf numFmtId="3" fontId="25" fillId="0" borderId="1" xfId="0" applyNumberFormat="1" applyFont="1" applyBorder="1" applyAlignment="1">
      <alignment horizontal="center" vertical="center" wrapText="1"/>
    </xf>
    <xf numFmtId="164" fontId="29" fillId="0" borderId="1" xfId="0" applyNumberFormat="1" applyFont="1" applyBorder="1" applyAlignment="1">
      <alignment vertical="center" wrapText="1"/>
    </xf>
    <xf numFmtId="164" fontId="21" fillId="9" borderId="1" xfId="0" applyNumberFormat="1" applyFont="1" applyFill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 wrapText="1"/>
    </xf>
    <xf numFmtId="1" fontId="21" fillId="9" borderId="1" xfId="0" applyNumberFormat="1" applyFont="1" applyFill="1" applyBorder="1" applyAlignment="1">
      <alignment horizontal="center" vertical="center" wrapText="1"/>
    </xf>
    <xf numFmtId="2" fontId="1" fillId="9" borderId="1" xfId="0" applyNumberFormat="1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 vertical="center" wrapText="1"/>
    </xf>
    <xf numFmtId="164" fontId="25" fillId="2" borderId="1" xfId="0" applyNumberFormat="1" applyFont="1" applyFill="1" applyBorder="1" applyAlignment="1">
      <alignment horizontal="center" vertical="center" wrapText="1"/>
    </xf>
    <xf numFmtId="164" fontId="1" fillId="13" borderId="1" xfId="0" applyNumberFormat="1" applyFont="1" applyFill="1" applyBorder="1" applyAlignment="1">
      <alignment horizontal="center" vertical="center" wrapText="1"/>
    </xf>
    <xf numFmtId="164" fontId="27" fillId="13" borderId="1" xfId="0" applyNumberFormat="1" applyFont="1" applyFill="1" applyBorder="1" applyAlignment="1">
      <alignment horizontal="center" vertical="center" wrapText="1"/>
    </xf>
    <xf numFmtId="0" fontId="25" fillId="2" borderId="0" xfId="0" applyFont="1" applyFill="1" applyAlignment="1">
      <alignment horizontal="center" vertical="center" wrapText="1"/>
    </xf>
    <xf numFmtId="3" fontId="25" fillId="2" borderId="1" xfId="0" applyNumberFormat="1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center" vertical="center" wrapText="1"/>
    </xf>
    <xf numFmtId="164" fontId="29" fillId="2" borderId="1" xfId="0" applyNumberFormat="1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vertical="center" wrapText="1"/>
    </xf>
    <xf numFmtId="164" fontId="29" fillId="2" borderId="1" xfId="0" applyNumberFormat="1" applyFont="1" applyFill="1" applyBorder="1" applyAlignment="1">
      <alignment vertical="center" wrapText="1"/>
    </xf>
    <xf numFmtId="0" fontId="1" fillId="13" borderId="1" xfId="0" applyFont="1" applyFill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 wrapText="1"/>
    </xf>
    <xf numFmtId="1" fontId="34" fillId="0" borderId="1" xfId="0" applyNumberFormat="1" applyFont="1" applyBorder="1" applyAlignment="1">
      <alignment horizontal="center" vertical="center" wrapText="1"/>
    </xf>
    <xf numFmtId="2" fontId="34" fillId="0" borderId="1" xfId="0" applyNumberFormat="1" applyFont="1" applyBorder="1" applyAlignment="1">
      <alignment horizontal="center" vertical="center" wrapText="1"/>
    </xf>
    <xf numFmtId="49" fontId="34" fillId="0" borderId="1" xfId="0" applyNumberFormat="1" applyFont="1" applyBorder="1" applyAlignment="1">
      <alignment horizontal="center" vertical="center" wrapText="1"/>
    </xf>
    <xf numFmtId="49" fontId="29" fillId="2" borderId="1" xfId="0" applyNumberFormat="1" applyFont="1" applyFill="1" applyBorder="1" applyAlignment="1">
      <alignment vertical="center" wrapText="1"/>
    </xf>
    <xf numFmtId="49" fontId="29" fillId="2" borderId="1" xfId="0" applyNumberFormat="1" applyFont="1" applyFill="1" applyBorder="1" applyAlignment="1">
      <alignment horizontal="center" vertical="center" wrapText="1"/>
    </xf>
    <xf numFmtId="2" fontId="29" fillId="2" borderId="1" xfId="0" applyNumberFormat="1" applyFont="1" applyFill="1" applyBorder="1" applyAlignment="1">
      <alignment vertical="center" wrapText="1"/>
    </xf>
    <xf numFmtId="1" fontId="33" fillId="0" borderId="1" xfId="0" applyNumberFormat="1" applyFont="1" applyBorder="1" applyAlignment="1">
      <alignment horizontal="center" vertical="center" wrapText="1"/>
    </xf>
    <xf numFmtId="2" fontId="33" fillId="0" borderId="1" xfId="0" applyNumberFormat="1" applyFont="1" applyBorder="1" applyAlignment="1">
      <alignment horizontal="center" vertical="center" wrapText="1"/>
    </xf>
    <xf numFmtId="0" fontId="28" fillId="2" borderId="0" xfId="0" applyFont="1" applyFill="1" applyAlignment="1">
      <alignment horizontal="center" vertical="center" wrapText="1"/>
    </xf>
    <xf numFmtId="0" fontId="27" fillId="13" borderId="1" xfId="0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vertical="center" wrapText="1"/>
    </xf>
    <xf numFmtId="0" fontId="27" fillId="0" borderId="0" xfId="0" applyFont="1" applyAlignment="1">
      <alignment horizontal="center" vertical="center" wrapText="1"/>
    </xf>
    <xf numFmtId="164" fontId="28" fillId="2" borderId="1" xfId="0" applyNumberFormat="1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 vertical="center"/>
    </xf>
    <xf numFmtId="0" fontId="38" fillId="0" borderId="0" xfId="0" applyFont="1"/>
    <xf numFmtId="0" fontId="21" fillId="0" borderId="0" xfId="0" applyFont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5" fillId="0" borderId="6" xfId="0" applyFont="1" applyBorder="1" applyAlignment="1">
      <alignment vertical="center" wrapText="1"/>
    </xf>
    <xf numFmtId="0" fontId="25" fillId="0" borderId="7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left" vertical="center" wrapText="1"/>
    </xf>
    <xf numFmtId="0" fontId="25" fillId="0" borderId="1" xfId="0" applyFont="1" applyBorder="1" applyAlignment="1">
      <alignment vertical="center" wrapText="1"/>
    </xf>
    <xf numFmtId="0" fontId="21" fillId="9" borderId="1" xfId="0" applyFont="1" applyFill="1" applyBorder="1" applyAlignment="1">
      <alignment horizontal="center" vertical="center" wrapText="1"/>
    </xf>
    <xf numFmtId="0" fontId="1" fillId="9" borderId="1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5" fillId="0" borderId="6" xfId="0" applyFont="1" applyBorder="1" applyAlignment="1">
      <alignment vertical="center" wrapText="1"/>
    </xf>
    <xf numFmtId="0" fontId="25" fillId="0" borderId="7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left" vertical="center" wrapText="1"/>
    </xf>
    <xf numFmtId="0" fontId="25" fillId="0" borderId="1" xfId="0" applyFont="1" applyBorder="1" applyAlignment="1">
      <alignment vertical="center" wrapText="1"/>
    </xf>
    <xf numFmtId="0" fontId="21" fillId="9" borderId="1" xfId="0" applyFont="1" applyFill="1" applyBorder="1" applyAlignment="1">
      <alignment horizontal="center" vertical="center" wrapText="1"/>
    </xf>
    <xf numFmtId="0" fontId="1" fillId="9" borderId="1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5" fillId="0" borderId="6" xfId="0" applyFont="1" applyBorder="1" applyAlignment="1">
      <alignment vertical="center" wrapText="1"/>
    </xf>
    <xf numFmtId="0" fontId="25" fillId="0" borderId="7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left" vertical="center" wrapText="1"/>
    </xf>
    <xf numFmtId="0" fontId="25" fillId="0" borderId="1" xfId="0" applyFont="1" applyBorder="1" applyAlignment="1">
      <alignment vertical="center" wrapText="1"/>
    </xf>
    <xf numFmtId="0" fontId="21" fillId="9" borderId="1" xfId="0" applyFont="1" applyFill="1" applyBorder="1" applyAlignment="1">
      <alignment horizontal="center" vertical="center" wrapText="1"/>
    </xf>
    <xf numFmtId="0" fontId="1" fillId="9" borderId="1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1" fillId="9" borderId="1" xfId="0" applyFont="1" applyFill="1" applyBorder="1" applyAlignment="1">
      <alignment horizontal="center" vertical="center" wrapText="1"/>
    </xf>
    <xf numFmtId="0" fontId="1" fillId="9" borderId="1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vertical="center" wrapText="1"/>
    </xf>
    <xf numFmtId="0" fontId="21" fillId="3" borderId="1" xfId="0" applyFont="1" applyFill="1" applyBorder="1" applyAlignment="1">
      <alignment horizontal="center" vertical="center" wrapText="1"/>
    </xf>
    <xf numFmtId="0" fontId="28" fillId="3" borderId="1" xfId="0" applyFont="1" applyFill="1" applyBorder="1" applyAlignment="1">
      <alignment vertical="center" wrapText="1"/>
    </xf>
    <xf numFmtId="164" fontId="28" fillId="3" borderId="1" xfId="0" applyNumberFormat="1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left" vertical="center" wrapText="1"/>
    </xf>
    <xf numFmtId="49" fontId="29" fillId="3" borderId="1" xfId="0" applyNumberFormat="1" applyFont="1" applyFill="1" applyBorder="1" applyAlignment="1">
      <alignment horizontal="center" vertical="center" wrapText="1"/>
    </xf>
    <xf numFmtId="0" fontId="1" fillId="9" borderId="1" xfId="0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left" vertical="center" wrapText="1"/>
    </xf>
    <xf numFmtId="0" fontId="25" fillId="3" borderId="1" xfId="0" applyFont="1" applyFill="1" applyBorder="1" applyAlignment="1">
      <alignment horizontal="left" vertical="center" wrapText="1"/>
    </xf>
    <xf numFmtId="0" fontId="0" fillId="0" borderId="0" xfId="0" applyFill="1"/>
    <xf numFmtId="2" fontId="29" fillId="3" borderId="1" xfId="0" applyNumberFormat="1" applyFont="1" applyFill="1" applyBorder="1" applyAlignment="1">
      <alignment vertical="center" wrapText="1"/>
    </xf>
    <xf numFmtId="0" fontId="25" fillId="3" borderId="1" xfId="0" applyFont="1" applyFill="1" applyBorder="1" applyAlignment="1">
      <alignment horizontal="left" vertical="center" wrapText="1"/>
    </xf>
    <xf numFmtId="49" fontId="29" fillId="3" borderId="1" xfId="0" applyNumberFormat="1" applyFont="1" applyFill="1" applyBorder="1" applyAlignment="1">
      <alignment vertical="center" wrapText="1"/>
    </xf>
    <xf numFmtId="0" fontId="25" fillId="3" borderId="1" xfId="0" applyFont="1" applyFill="1" applyBorder="1" applyAlignment="1">
      <alignment vertical="center" wrapText="1"/>
    </xf>
    <xf numFmtId="0" fontId="25" fillId="3" borderId="1" xfId="0" applyFont="1" applyFill="1" applyBorder="1" applyAlignment="1">
      <alignment horizontal="left" vertical="center" wrapText="1"/>
    </xf>
    <xf numFmtId="164" fontId="29" fillId="3" borderId="1" xfId="0" applyNumberFormat="1" applyFont="1" applyFill="1" applyBorder="1" applyAlignment="1">
      <alignment horizontal="right" vertical="center" wrapText="1"/>
    </xf>
    <xf numFmtId="49" fontId="29" fillId="3" borderId="1" xfId="0" applyNumberFormat="1" applyFont="1" applyFill="1" applyBorder="1" applyAlignment="1">
      <alignment horizontal="right" vertical="center" wrapText="1"/>
    </xf>
    <xf numFmtId="0" fontId="28" fillId="3" borderId="0" xfId="0" applyFont="1" applyFill="1" applyAlignment="1">
      <alignment horizontal="center" vertical="center" wrapText="1"/>
    </xf>
    <xf numFmtId="0" fontId="25" fillId="3" borderId="1" xfId="0" applyFont="1" applyFill="1" applyBorder="1" applyAlignment="1">
      <alignment vertical="center" wrapText="1"/>
    </xf>
    <xf numFmtId="0" fontId="25" fillId="3" borderId="1" xfId="0" applyFont="1" applyFill="1" applyBorder="1" applyAlignment="1">
      <alignment vertical="center" wrapText="1"/>
    </xf>
    <xf numFmtId="0" fontId="21" fillId="0" borderId="0" xfId="0" applyFont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1" fillId="9" borderId="1" xfId="0" applyFont="1" applyFill="1" applyBorder="1" applyAlignment="1">
      <alignment horizontal="center" vertical="center" wrapText="1"/>
    </xf>
    <xf numFmtId="0" fontId="1" fillId="9" borderId="1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 wrapText="1"/>
    </xf>
    <xf numFmtId="1" fontId="39" fillId="0" borderId="1" xfId="0" applyNumberFormat="1" applyFont="1" applyBorder="1" applyAlignment="1">
      <alignment horizontal="center" vertical="center" wrapText="1"/>
    </xf>
    <xf numFmtId="1" fontId="40" fillId="0" borderId="1" xfId="0" applyNumberFormat="1" applyFont="1" applyBorder="1" applyAlignment="1">
      <alignment horizontal="center" vertical="center" wrapText="1"/>
    </xf>
    <xf numFmtId="2" fontId="40" fillId="0" borderId="1" xfId="0" applyNumberFormat="1" applyFont="1" applyBorder="1" applyAlignment="1">
      <alignment horizontal="center" vertical="center" wrapText="1"/>
    </xf>
    <xf numFmtId="2" fontId="39" fillId="0" borderId="1" xfId="0" applyNumberFormat="1" applyFont="1" applyBorder="1" applyAlignment="1">
      <alignment horizontal="center" vertical="center" wrapText="1"/>
    </xf>
    <xf numFmtId="49" fontId="39" fillId="0" borderId="1" xfId="0" applyNumberFormat="1" applyFont="1" applyBorder="1" applyAlignment="1">
      <alignment horizontal="center" vertical="center" wrapText="1"/>
    </xf>
    <xf numFmtId="0" fontId="29" fillId="0" borderId="1" xfId="0" applyFont="1" applyFill="1" applyBorder="1" applyAlignment="1">
      <alignment vertical="center" wrapText="1"/>
    </xf>
    <xf numFmtId="0" fontId="28" fillId="0" borderId="1" xfId="0" applyFont="1" applyFill="1" applyBorder="1" applyAlignment="1">
      <alignment vertical="center" wrapText="1"/>
    </xf>
    <xf numFmtId="164" fontId="29" fillId="0" borderId="1" xfId="0" applyNumberFormat="1" applyFont="1" applyFill="1" applyBorder="1" applyAlignment="1">
      <alignment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 wrapText="1"/>
    </xf>
    <xf numFmtId="164" fontId="29" fillId="0" borderId="1" xfId="0" applyNumberFormat="1" applyFont="1" applyFill="1" applyBorder="1" applyAlignment="1">
      <alignment horizontal="center" vertical="center" wrapText="1"/>
    </xf>
    <xf numFmtId="0" fontId="43" fillId="0" borderId="0" xfId="0" applyFont="1"/>
    <xf numFmtId="0" fontId="25" fillId="0" borderId="1" xfId="0" applyFont="1" applyFill="1" applyBorder="1" applyAlignment="1">
      <alignment vertical="center" wrapText="1"/>
    </xf>
    <xf numFmtId="0" fontId="25" fillId="0" borderId="1" xfId="0" applyFont="1" applyFill="1" applyBorder="1" applyAlignment="1">
      <alignment horizontal="center" vertical="center" wrapText="1"/>
    </xf>
    <xf numFmtId="164" fontId="25" fillId="0" borderId="1" xfId="0" applyNumberFormat="1" applyFont="1" applyFill="1" applyBorder="1" applyAlignment="1">
      <alignment horizontal="center" vertical="center" wrapText="1"/>
    </xf>
    <xf numFmtId="0" fontId="28" fillId="0" borderId="0" xfId="0" applyFont="1" applyFill="1" applyAlignment="1">
      <alignment horizontal="center" vertical="center" wrapText="1"/>
    </xf>
    <xf numFmtId="0" fontId="25" fillId="0" borderId="1" xfId="0" applyFont="1" applyFill="1" applyBorder="1" applyAlignment="1">
      <alignment horizontal="left" vertical="center" wrapText="1"/>
    </xf>
    <xf numFmtId="164" fontId="28" fillId="0" borderId="1" xfId="0" applyNumberFormat="1" applyFont="1" applyFill="1" applyBorder="1" applyAlignment="1">
      <alignment horizontal="center" vertical="center" wrapText="1"/>
    </xf>
    <xf numFmtId="49" fontId="29" fillId="0" borderId="1" xfId="0" applyNumberFormat="1" applyFont="1" applyFill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0" fontId="45" fillId="0" borderId="1" xfId="0" applyFont="1" applyFill="1" applyBorder="1" applyAlignment="1">
      <alignment vertical="center" wrapText="1"/>
    </xf>
    <xf numFmtId="0" fontId="45" fillId="0" borderId="1" xfId="0" applyFont="1" applyFill="1" applyBorder="1" applyAlignment="1">
      <alignment horizontal="center" vertical="center" wrapText="1"/>
    </xf>
    <xf numFmtId="0" fontId="48" fillId="0" borderId="1" xfId="0" applyFont="1" applyFill="1" applyBorder="1" applyAlignment="1">
      <alignment horizontal="center" vertical="center" wrapText="1"/>
    </xf>
    <xf numFmtId="164" fontId="45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left" vertical="center" wrapText="1"/>
    </xf>
    <xf numFmtId="2" fontId="29" fillId="0" borderId="1" xfId="0" applyNumberFormat="1" applyFont="1" applyFill="1" applyBorder="1" applyAlignment="1">
      <alignment vertical="center" wrapText="1"/>
    </xf>
    <xf numFmtId="0" fontId="25" fillId="0" borderId="1" xfId="0" applyFont="1" applyFill="1" applyBorder="1" applyAlignment="1">
      <alignment horizontal="left" vertical="center" wrapText="1"/>
    </xf>
    <xf numFmtId="3" fontId="25" fillId="0" borderId="1" xfId="0" applyNumberFormat="1" applyFont="1" applyFill="1" applyBorder="1" applyAlignment="1">
      <alignment horizontal="center" vertical="center" wrapText="1"/>
    </xf>
    <xf numFmtId="49" fontId="29" fillId="0" borderId="1" xfId="0" applyNumberFormat="1" applyFont="1" applyFill="1" applyBorder="1" applyAlignment="1">
      <alignment horizontal="right" vertical="center" wrapText="1"/>
    </xf>
    <xf numFmtId="0" fontId="29" fillId="0" borderId="0" xfId="0" applyFont="1" applyFill="1" applyAlignment="1">
      <alignment horizontal="center" vertical="center" wrapText="1"/>
    </xf>
    <xf numFmtId="164" fontId="29" fillId="0" borderId="1" xfId="0" applyNumberFormat="1" applyFont="1" applyFill="1" applyBorder="1" applyAlignment="1">
      <alignment horizontal="right" vertical="center" wrapText="1"/>
    </xf>
    <xf numFmtId="0" fontId="25" fillId="0" borderId="1" xfId="0" applyFont="1" applyFill="1" applyBorder="1" applyAlignment="1">
      <alignment horizontal="left" vertical="center" wrapText="1"/>
    </xf>
    <xf numFmtId="49" fontId="29" fillId="0" borderId="1" xfId="0" applyNumberFormat="1" applyFont="1" applyFill="1" applyBorder="1" applyAlignment="1">
      <alignment vertical="center" wrapText="1"/>
    </xf>
    <xf numFmtId="0" fontId="49" fillId="0" borderId="0" xfId="0" applyFont="1" applyFill="1"/>
    <xf numFmtId="0" fontId="50" fillId="0" borderId="0" xfId="0" applyFont="1" applyFill="1"/>
    <xf numFmtId="0" fontId="25" fillId="0" borderId="1" xfId="0" applyFont="1" applyFill="1" applyBorder="1" applyAlignment="1">
      <alignment vertical="center" wrapText="1"/>
    </xf>
    <xf numFmtId="0" fontId="25" fillId="0" borderId="1" xfId="0" applyFont="1" applyFill="1" applyBorder="1" applyAlignment="1">
      <alignment horizontal="left" vertical="center" wrapText="1"/>
    </xf>
    <xf numFmtId="0" fontId="27" fillId="0" borderId="1" xfId="0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164" fontId="27" fillId="0" borderId="1" xfId="0" applyNumberFormat="1" applyFont="1" applyFill="1" applyBorder="1" applyAlignment="1">
      <alignment horizontal="center" vertical="center" wrapText="1"/>
    </xf>
    <xf numFmtId="1" fontId="21" fillId="0" borderId="1" xfId="0" applyNumberFormat="1" applyFont="1" applyFill="1" applyBorder="1" applyAlignment="1">
      <alignment horizontal="center" vertical="center" wrapText="1"/>
    </xf>
    <xf numFmtId="164" fontId="21" fillId="0" borderId="1" xfId="0" applyNumberFormat="1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center" vertical="center" wrapText="1"/>
    </xf>
    <xf numFmtId="0" fontId="21" fillId="0" borderId="0" xfId="0" applyFont="1" applyFill="1" applyAlignment="1">
      <alignment horizontal="left" vertical="center" wrapText="1"/>
    </xf>
    <xf numFmtId="0" fontId="27" fillId="0" borderId="0" xfId="0" applyFont="1" applyFill="1" applyAlignment="1">
      <alignment horizontal="center" vertical="center" wrapText="1"/>
    </xf>
    <xf numFmtId="164" fontId="21" fillId="0" borderId="0" xfId="0" applyNumberFormat="1" applyFont="1" applyFill="1" applyAlignment="1">
      <alignment horizontal="center" vertical="center" wrapText="1"/>
    </xf>
    <xf numFmtId="0" fontId="21" fillId="0" borderId="0" xfId="0" applyFont="1" applyFill="1" applyAlignment="1">
      <alignment vertical="center" wrapText="1"/>
    </xf>
    <xf numFmtId="0" fontId="21" fillId="0" borderId="0" xfId="0" applyFont="1" applyFill="1" applyAlignment="1">
      <alignment vertical="center" textRotation="90" wrapText="1"/>
    </xf>
    <xf numFmtId="164" fontId="29" fillId="0" borderId="0" xfId="0" applyNumberFormat="1" applyFont="1" applyFill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38" fillId="0" borderId="0" xfId="0" applyFont="1" applyFill="1" applyAlignment="1">
      <alignment horizontal="center" vertical="center"/>
    </xf>
    <xf numFmtId="0" fontId="38" fillId="0" borderId="0" xfId="0" applyFont="1" applyFill="1"/>
    <xf numFmtId="1" fontId="1" fillId="0" borderId="1" xfId="0" applyNumberFormat="1" applyFont="1" applyFill="1" applyBorder="1" applyAlignment="1">
      <alignment horizontal="center" vertical="center" wrapText="1"/>
    </xf>
    <xf numFmtId="1" fontId="27" fillId="0" borderId="1" xfId="0" applyNumberFormat="1" applyFont="1" applyFill="1" applyBorder="1" applyAlignment="1">
      <alignment horizontal="center" vertical="center" wrapText="1"/>
    </xf>
    <xf numFmtId="2" fontId="27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51" fillId="3" borderId="1" xfId="0" applyFont="1" applyFill="1" applyBorder="1" applyAlignment="1">
      <alignment vertical="center" wrapText="1"/>
    </xf>
    <xf numFmtId="0" fontId="27" fillId="3" borderId="1" xfId="0" applyFont="1" applyFill="1" applyBorder="1" applyAlignment="1">
      <alignment horizontal="center" vertical="center" wrapText="1"/>
    </xf>
    <xf numFmtId="164" fontId="1" fillId="3" borderId="1" xfId="0" applyNumberFormat="1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vertical="center" wrapText="1"/>
    </xf>
    <xf numFmtId="0" fontId="25" fillId="3" borderId="1" xfId="0" applyFont="1" applyFill="1" applyBorder="1" applyAlignment="1">
      <alignment horizontal="left" vertical="center" wrapText="1"/>
    </xf>
    <xf numFmtId="0" fontId="25" fillId="0" borderId="1" xfId="0" applyFont="1" applyFill="1" applyBorder="1" applyAlignment="1">
      <alignment vertical="center" wrapText="1"/>
    </xf>
    <xf numFmtId="0" fontId="25" fillId="0" borderId="1" xfId="0" applyFont="1" applyFill="1" applyBorder="1" applyAlignment="1">
      <alignment horizontal="left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center" vertical="center" wrapText="1"/>
    </xf>
    <xf numFmtId="0" fontId="51" fillId="0" borderId="1" xfId="0" applyFont="1" applyFill="1" applyBorder="1" applyAlignment="1">
      <alignment vertical="center" wrapText="1"/>
    </xf>
    <xf numFmtId="0" fontId="16" fillId="0" borderId="5" xfId="0" applyFont="1" applyBorder="1" applyAlignment="1">
      <alignment vertical="center" wrapText="1"/>
    </xf>
    <xf numFmtId="0" fontId="16" fillId="0" borderId="6" xfId="0" applyFont="1" applyBorder="1" applyAlignment="1">
      <alignment vertical="center" wrapText="1"/>
    </xf>
    <xf numFmtId="0" fontId="16" fillId="0" borderId="7" xfId="0" applyFont="1" applyBorder="1" applyAlignment="1">
      <alignment vertical="center" wrapText="1"/>
    </xf>
    <xf numFmtId="0" fontId="20" fillId="6" borderId="1" xfId="0" applyFont="1" applyFill="1" applyBorder="1" applyAlignment="1">
      <alignment horizontal="left" vertical="center" wrapText="1"/>
    </xf>
    <xf numFmtId="0" fontId="17" fillId="0" borderId="5" xfId="0" applyFont="1" applyBorder="1" applyAlignment="1">
      <alignment vertical="center" wrapText="1"/>
    </xf>
    <xf numFmtId="0" fontId="17" fillId="0" borderId="6" xfId="0" applyFont="1" applyBorder="1" applyAlignment="1">
      <alignment vertical="center" wrapText="1"/>
    </xf>
    <xf numFmtId="0" fontId="17" fillId="0" borderId="7" xfId="0" applyFont="1" applyBorder="1" applyAlignment="1">
      <alignment vertical="center" wrapText="1"/>
    </xf>
    <xf numFmtId="0" fontId="16" fillId="2" borderId="5" xfId="0" applyFont="1" applyFill="1" applyBorder="1" applyAlignment="1">
      <alignment vertical="center" wrapText="1"/>
    </xf>
    <xf numFmtId="0" fontId="16" fillId="2" borderId="6" xfId="0" applyFont="1" applyFill="1" applyBorder="1" applyAlignment="1">
      <alignment vertical="center" wrapText="1"/>
    </xf>
    <xf numFmtId="0" fontId="16" fillId="2" borderId="7" xfId="0" applyFont="1" applyFill="1" applyBorder="1" applyAlignment="1">
      <alignment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2" borderId="0" xfId="0" applyFont="1" applyFill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textRotation="90" wrapText="1"/>
    </xf>
    <xf numFmtId="0" fontId="18" fillId="0" borderId="1" xfId="0" applyFont="1" applyBorder="1" applyAlignment="1">
      <alignment horizontal="center" vertical="center" textRotation="90" wrapText="1"/>
    </xf>
    <xf numFmtId="0" fontId="18" fillId="2" borderId="0" xfId="0" applyFont="1" applyFill="1" applyAlignment="1">
      <alignment horizontal="center" vertical="center" textRotation="90" wrapText="1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17" fillId="0" borderId="1" xfId="0" applyFont="1" applyBorder="1" applyAlignment="1">
      <alignment vertical="center" wrapText="1"/>
    </xf>
    <xf numFmtId="0" fontId="17" fillId="0" borderId="1" xfId="0" applyFont="1" applyBorder="1" applyAlignment="1">
      <alignment horizontal="left" vertical="center" wrapText="1"/>
    </xf>
    <xf numFmtId="0" fontId="17" fillId="0" borderId="5" xfId="0" applyFont="1" applyBorder="1" applyAlignment="1">
      <alignment horizontal="left" vertical="center" wrapText="1"/>
    </xf>
    <xf numFmtId="0" fontId="17" fillId="0" borderId="6" xfId="0" applyFont="1" applyBorder="1" applyAlignment="1">
      <alignment horizontal="left" vertical="center" wrapText="1"/>
    </xf>
    <xf numFmtId="0" fontId="17" fillId="0" borderId="7" xfId="0" applyFont="1" applyBorder="1" applyAlignment="1">
      <alignment horizontal="left" vertical="center" wrapText="1"/>
    </xf>
    <xf numFmtId="0" fontId="20" fillId="0" borderId="0" xfId="0" applyFont="1" applyAlignment="1">
      <alignment horizontal="center" vertical="center" wrapText="1"/>
    </xf>
    <xf numFmtId="0" fontId="21" fillId="6" borderId="1" xfId="0" applyFont="1" applyFill="1" applyBorder="1" applyAlignment="1">
      <alignment horizontal="left" vertical="center" wrapText="1"/>
    </xf>
    <xf numFmtId="0" fontId="23" fillId="0" borderId="1" xfId="0" applyFont="1" applyBorder="1" applyAlignment="1">
      <alignment horizontal="left" vertical="center" wrapText="1"/>
    </xf>
    <xf numFmtId="0" fontId="17" fillId="6" borderId="5" xfId="0" applyFont="1" applyFill="1" applyBorder="1" applyAlignment="1">
      <alignment vertical="center" wrapText="1"/>
    </xf>
    <xf numFmtId="0" fontId="17" fillId="6" borderId="6" xfId="0" applyFont="1" applyFill="1" applyBorder="1" applyAlignment="1">
      <alignment vertical="center" wrapText="1"/>
    </xf>
    <xf numFmtId="0" fontId="17" fillId="6" borderId="7" xfId="0" applyFont="1" applyFill="1" applyBorder="1" applyAlignment="1">
      <alignment vertical="center" wrapText="1"/>
    </xf>
    <xf numFmtId="0" fontId="6" fillId="4" borderId="5" xfId="0" applyFont="1" applyFill="1" applyBorder="1" applyAlignment="1">
      <alignment vertical="center" wrapText="1"/>
    </xf>
    <xf numFmtId="0" fontId="6" fillId="4" borderId="6" xfId="0" applyFont="1" applyFill="1" applyBorder="1" applyAlignment="1">
      <alignment vertical="center" wrapText="1"/>
    </xf>
    <xf numFmtId="0" fontId="6" fillId="4" borderId="7" xfId="0" applyFont="1" applyFill="1" applyBorder="1" applyAlignment="1">
      <alignment vertical="center" wrapText="1"/>
    </xf>
    <xf numFmtId="0" fontId="6" fillId="6" borderId="5" xfId="0" applyFont="1" applyFill="1" applyBorder="1" applyAlignment="1">
      <alignment vertical="center" wrapText="1"/>
    </xf>
    <xf numFmtId="0" fontId="6" fillId="6" borderId="6" xfId="0" applyFont="1" applyFill="1" applyBorder="1" applyAlignment="1">
      <alignment vertical="center" wrapText="1"/>
    </xf>
    <xf numFmtId="0" fontId="6" fillId="6" borderId="7" xfId="0" applyFont="1" applyFill="1" applyBorder="1" applyAlignment="1">
      <alignment vertical="center" wrapText="1"/>
    </xf>
    <xf numFmtId="0" fontId="6" fillId="2" borderId="5" xfId="0" applyFont="1" applyFill="1" applyBorder="1" applyAlignment="1">
      <alignment vertical="center" wrapText="1"/>
    </xf>
    <xf numFmtId="0" fontId="6" fillId="2" borderId="6" xfId="0" applyFont="1" applyFill="1" applyBorder="1" applyAlignment="1">
      <alignment vertical="center" wrapText="1"/>
    </xf>
    <xf numFmtId="0" fontId="6" fillId="2" borderId="7" xfId="0" applyFont="1" applyFill="1" applyBorder="1" applyAlignment="1">
      <alignment vertical="center" wrapText="1"/>
    </xf>
    <xf numFmtId="0" fontId="7" fillId="6" borderId="5" xfId="0" applyFont="1" applyFill="1" applyBorder="1" applyAlignment="1">
      <alignment vertical="center" wrapText="1"/>
    </xf>
    <xf numFmtId="0" fontId="7" fillId="6" borderId="6" xfId="0" applyFont="1" applyFill="1" applyBorder="1" applyAlignment="1">
      <alignment vertical="center" wrapText="1"/>
    </xf>
    <xf numFmtId="0" fontId="7" fillId="6" borderId="7" xfId="0" applyFont="1" applyFill="1" applyBorder="1" applyAlignment="1">
      <alignment vertical="center" wrapText="1"/>
    </xf>
    <xf numFmtId="0" fontId="6" fillId="0" borderId="5" xfId="0" applyFont="1" applyBorder="1" applyAlignment="1">
      <alignment vertical="center" wrapText="1"/>
    </xf>
    <xf numFmtId="0" fontId="6" fillId="0" borderId="6" xfId="0" applyFont="1" applyBorder="1" applyAlignment="1">
      <alignment vertical="center" wrapText="1"/>
    </xf>
    <xf numFmtId="0" fontId="6" fillId="0" borderId="7" xfId="0" applyFont="1" applyBorder="1" applyAlignment="1">
      <alignment vertical="center" wrapText="1"/>
    </xf>
    <xf numFmtId="0" fontId="17" fillId="0" borderId="10" xfId="0" applyFont="1" applyBorder="1" applyAlignment="1">
      <alignment vertical="center" wrapText="1"/>
    </xf>
    <xf numFmtId="0" fontId="17" fillId="0" borderId="4" xfId="0" applyFont="1" applyBorder="1" applyAlignment="1">
      <alignment vertical="center" wrapText="1"/>
    </xf>
    <xf numFmtId="0" fontId="17" fillId="0" borderId="2" xfId="0" applyFont="1" applyBorder="1" applyAlignment="1">
      <alignment vertical="center" wrapText="1"/>
    </xf>
    <xf numFmtId="0" fontId="17" fillId="0" borderId="3" xfId="0" applyFont="1" applyBorder="1" applyAlignment="1">
      <alignment vertical="center" wrapText="1"/>
    </xf>
    <xf numFmtId="0" fontId="17" fillId="0" borderId="0" xfId="0" applyFont="1" applyAlignment="1">
      <alignment vertical="center" wrapText="1"/>
    </xf>
    <xf numFmtId="0" fontId="17" fillId="0" borderId="11" xfId="0" applyFont="1" applyBorder="1" applyAlignment="1">
      <alignment vertical="center" wrapText="1"/>
    </xf>
    <xf numFmtId="0" fontId="17" fillId="0" borderId="8" xfId="0" applyFont="1" applyBorder="1" applyAlignment="1">
      <alignment vertical="center" wrapText="1"/>
    </xf>
    <xf numFmtId="0" fontId="17" fillId="0" borderId="9" xfId="0" applyFont="1" applyBorder="1" applyAlignment="1">
      <alignment vertical="center" wrapText="1"/>
    </xf>
    <xf numFmtId="0" fontId="17" fillId="0" borderId="12" xfId="0" applyFont="1" applyBorder="1" applyAlignment="1">
      <alignment vertical="center" wrapText="1"/>
    </xf>
    <xf numFmtId="0" fontId="20" fillId="0" borderId="5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20" fillId="0" borderId="7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0" fontId="18" fillId="2" borderId="13" xfId="0" applyFont="1" applyFill="1" applyBorder="1" applyAlignment="1">
      <alignment horizontal="center" vertical="center" textRotation="90" wrapText="1"/>
    </xf>
    <xf numFmtId="0" fontId="18" fillId="2" borderId="14" xfId="0" applyFont="1" applyFill="1" applyBorder="1" applyAlignment="1">
      <alignment horizontal="center" vertical="center" textRotation="90" wrapText="1"/>
    </xf>
    <xf numFmtId="0" fontId="18" fillId="2" borderId="15" xfId="0" applyFont="1" applyFill="1" applyBorder="1" applyAlignment="1">
      <alignment horizontal="center" vertical="center" textRotation="90" wrapText="1"/>
    </xf>
    <xf numFmtId="0" fontId="0" fillId="0" borderId="0" xfId="0" applyAlignment="1">
      <alignment horizontal="center"/>
    </xf>
    <xf numFmtId="0" fontId="2" fillId="0" borderId="1" xfId="0" applyFont="1" applyBorder="1" applyAlignment="1">
      <alignment horizontal="left" vertical="center" wrapText="1"/>
    </xf>
    <xf numFmtId="0" fontId="7" fillId="0" borderId="5" xfId="0" applyFont="1" applyBorder="1" applyAlignment="1">
      <alignment vertical="center" wrapText="1"/>
    </xf>
    <xf numFmtId="0" fontId="7" fillId="0" borderId="6" xfId="0" applyFont="1" applyBorder="1" applyAlignment="1">
      <alignment vertical="center" wrapText="1"/>
    </xf>
    <xf numFmtId="0" fontId="7" fillId="0" borderId="7" xfId="0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 textRotation="90" wrapText="1"/>
    </xf>
    <xf numFmtId="0" fontId="4" fillId="0" borderId="0" xfId="0" applyFont="1" applyAlignment="1">
      <alignment horizontal="center" vertical="center" textRotation="90" wrapText="1"/>
    </xf>
    <xf numFmtId="0" fontId="1" fillId="0" borderId="1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8" fillId="0" borderId="5" xfId="0" applyFont="1" applyBorder="1" applyAlignment="1">
      <alignment vertical="center" wrapText="1"/>
    </xf>
    <xf numFmtId="0" fontId="8" fillId="0" borderId="6" xfId="0" applyFont="1" applyBorder="1" applyAlignment="1">
      <alignment vertical="center" wrapText="1"/>
    </xf>
    <xf numFmtId="0" fontId="8" fillId="0" borderId="7" xfId="0" applyFont="1" applyBorder="1" applyAlignment="1">
      <alignment vertical="center" wrapText="1"/>
    </xf>
    <xf numFmtId="0" fontId="9" fillId="0" borderId="5" xfId="0" applyFont="1" applyBorder="1" applyAlignment="1">
      <alignment vertical="center" wrapText="1"/>
    </xf>
    <xf numFmtId="0" fontId="9" fillId="0" borderId="6" xfId="0" applyFont="1" applyBorder="1" applyAlignment="1">
      <alignment vertical="center" wrapText="1"/>
    </xf>
    <xf numFmtId="0" fontId="9" fillId="0" borderId="7" xfId="0" applyFont="1" applyBorder="1" applyAlignment="1">
      <alignment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7" fillId="0" borderId="10" xfId="0" applyFont="1" applyBorder="1" applyAlignment="1">
      <alignment vertical="center" wrapText="1"/>
    </xf>
    <xf numFmtId="0" fontId="7" fillId="0" borderId="4" xfId="0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0" borderId="3" xfId="0" applyFont="1" applyBorder="1" applyAlignment="1">
      <alignment vertical="center" wrapText="1"/>
    </xf>
    <xf numFmtId="0" fontId="7" fillId="0" borderId="0" xfId="0" applyFont="1" applyAlignment="1">
      <alignment vertical="center" wrapText="1"/>
    </xf>
    <xf numFmtId="0" fontId="7" fillId="0" borderId="11" xfId="0" applyFont="1" applyBorder="1" applyAlignment="1">
      <alignment vertical="center" wrapText="1"/>
    </xf>
    <xf numFmtId="0" fontId="7" fillId="0" borderId="8" xfId="0" applyFont="1" applyBorder="1" applyAlignment="1">
      <alignment vertical="center" wrapText="1"/>
    </xf>
    <xf numFmtId="0" fontId="7" fillId="0" borderId="9" xfId="0" applyFont="1" applyBorder="1" applyAlignment="1">
      <alignment vertical="center" wrapText="1"/>
    </xf>
    <xf numFmtId="0" fontId="7" fillId="0" borderId="12" xfId="0" applyFont="1" applyBorder="1" applyAlignment="1">
      <alignment vertical="center" wrapText="1"/>
    </xf>
    <xf numFmtId="0" fontId="4" fillId="0" borderId="9" xfId="0" applyFont="1" applyBorder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4" fillId="0" borderId="13" xfId="0" applyFont="1" applyBorder="1" applyAlignment="1">
      <alignment horizontal="center" vertical="center" textRotation="90" wrapText="1"/>
    </xf>
    <xf numFmtId="0" fontId="4" fillId="0" borderId="14" xfId="0" applyFont="1" applyBorder="1" applyAlignment="1">
      <alignment horizontal="center" vertical="center" textRotation="90" wrapText="1"/>
    </xf>
    <xf numFmtId="0" fontId="4" fillId="0" borderId="15" xfId="0" applyFont="1" applyBorder="1" applyAlignment="1">
      <alignment horizontal="center" vertical="center" textRotation="90" wrapText="1"/>
    </xf>
    <xf numFmtId="0" fontId="2" fillId="0" borderId="5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2" fillId="0" borderId="7" xfId="0" applyFont="1" applyBorder="1" applyAlignment="1">
      <alignment horizont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15" fillId="0" borderId="5" xfId="0" applyFont="1" applyBorder="1" applyAlignment="1">
      <alignment vertical="center" wrapText="1"/>
    </xf>
    <xf numFmtId="0" fontId="15" fillId="0" borderId="6" xfId="0" applyFont="1" applyBorder="1" applyAlignment="1">
      <alignment vertical="center" wrapText="1"/>
    </xf>
    <xf numFmtId="0" fontId="15" fillId="0" borderId="7" xfId="0" applyFont="1" applyBorder="1" applyAlignment="1">
      <alignment vertical="center" wrapText="1"/>
    </xf>
    <xf numFmtId="0" fontId="18" fillId="0" borderId="0" xfId="0" applyFont="1" applyAlignment="1">
      <alignment horizontal="center" vertical="center" textRotation="90" wrapText="1"/>
    </xf>
    <xf numFmtId="0" fontId="18" fillId="0" borderId="0" xfId="0" applyFont="1" applyAlignment="1">
      <alignment horizontal="center" vertical="center" wrapText="1"/>
    </xf>
    <xf numFmtId="0" fontId="21" fillId="0" borderId="1" xfId="0" applyFont="1" applyBorder="1" applyAlignment="1">
      <alignment horizontal="left" vertical="center" wrapText="1"/>
    </xf>
    <xf numFmtId="0" fontId="20" fillId="0" borderId="1" xfId="0" applyFont="1" applyBorder="1" applyAlignment="1">
      <alignment horizontal="left" vertical="center" wrapText="1"/>
    </xf>
    <xf numFmtId="0" fontId="1" fillId="0" borderId="9" xfId="0" applyFont="1" applyBorder="1" applyAlignment="1">
      <alignment horizontal="center" vertical="center" wrapText="1"/>
    </xf>
    <xf numFmtId="0" fontId="25" fillId="0" borderId="0" xfId="0" applyFont="1" applyAlignment="1">
      <alignment horizontal="left" vertical="center"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textRotation="90" wrapText="1"/>
    </xf>
    <xf numFmtId="0" fontId="1" fillId="0" borderId="13" xfId="0" applyFont="1" applyBorder="1" applyAlignment="1">
      <alignment horizontal="center" vertical="center" textRotation="90" wrapText="1"/>
    </xf>
    <xf numFmtId="0" fontId="1" fillId="0" borderId="14" xfId="0" applyFont="1" applyBorder="1" applyAlignment="1">
      <alignment horizontal="center" vertical="center" textRotation="90" wrapText="1"/>
    </xf>
    <xf numFmtId="0" fontId="1" fillId="0" borderId="15" xfId="0" applyFont="1" applyBorder="1" applyAlignment="1">
      <alignment horizontal="center" vertical="center" textRotation="90" wrapText="1"/>
    </xf>
    <xf numFmtId="0" fontId="1" fillId="0" borderId="5" xfId="0" applyFont="1" applyBorder="1" applyAlignment="1">
      <alignment vertical="center" wrapText="1"/>
    </xf>
    <xf numFmtId="0" fontId="1" fillId="0" borderId="6" xfId="0" applyFont="1" applyBorder="1" applyAlignment="1">
      <alignment vertical="center" wrapText="1"/>
    </xf>
    <xf numFmtId="0" fontId="25" fillId="0" borderId="5" xfId="0" applyFont="1" applyBorder="1" applyAlignment="1">
      <alignment vertical="center" wrapText="1"/>
    </xf>
    <xf numFmtId="0" fontId="25" fillId="0" borderId="6" xfId="0" applyFont="1" applyBorder="1" applyAlignment="1">
      <alignment vertical="center" wrapText="1"/>
    </xf>
    <xf numFmtId="0" fontId="1" fillId="0" borderId="5" xfId="0" applyFont="1" applyBorder="1" applyAlignment="1">
      <alignment horizontal="center" wrapText="1"/>
    </xf>
    <xf numFmtId="0" fontId="1" fillId="0" borderId="6" xfId="0" applyFont="1" applyBorder="1" applyAlignment="1">
      <alignment horizontal="center" wrapText="1"/>
    </xf>
    <xf numFmtId="0" fontId="1" fillId="0" borderId="7" xfId="0" applyFont="1" applyBorder="1" applyAlignment="1">
      <alignment horizontal="center" wrapText="1"/>
    </xf>
    <xf numFmtId="0" fontId="26" fillId="0" borderId="1" xfId="0" applyFont="1" applyBorder="1" applyAlignment="1">
      <alignment horizontal="left" vertical="center" wrapText="1"/>
    </xf>
    <xf numFmtId="0" fontId="25" fillId="0" borderId="7" xfId="0" applyFont="1" applyBorder="1" applyAlignment="1">
      <alignment vertical="center" wrapText="1"/>
    </xf>
    <xf numFmtId="0" fontId="1" fillId="0" borderId="10" xfId="0" applyFont="1" applyBorder="1" applyAlignment="1">
      <alignment vertical="center" wrapText="1"/>
    </xf>
    <xf numFmtId="0" fontId="1" fillId="0" borderId="4" xfId="0" applyFont="1" applyBorder="1" applyAlignment="1">
      <alignment vertical="center" wrapText="1"/>
    </xf>
    <xf numFmtId="0" fontId="1" fillId="0" borderId="2" xfId="0" applyFont="1" applyBorder="1" applyAlignment="1">
      <alignment vertical="center" wrapText="1"/>
    </xf>
    <xf numFmtId="0" fontId="1" fillId="0" borderId="3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1" fillId="0" borderId="11" xfId="0" applyFont="1" applyBorder="1" applyAlignment="1">
      <alignment vertical="center" wrapText="1"/>
    </xf>
    <xf numFmtId="0" fontId="1" fillId="0" borderId="8" xfId="0" applyFont="1" applyBorder="1" applyAlignment="1">
      <alignment vertical="center" wrapText="1"/>
    </xf>
    <xf numFmtId="0" fontId="1" fillId="0" borderId="9" xfId="0" applyFont="1" applyBorder="1" applyAlignment="1">
      <alignment vertical="center" wrapText="1"/>
    </xf>
    <xf numFmtId="0" fontId="1" fillId="0" borderId="12" xfId="0" applyFont="1" applyBorder="1" applyAlignment="1">
      <alignment vertical="center" wrapText="1"/>
    </xf>
    <xf numFmtId="0" fontId="1" fillId="0" borderId="7" xfId="0" applyFont="1" applyBorder="1" applyAlignment="1">
      <alignment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21" fillId="0" borderId="5" xfId="0" applyFont="1" applyBorder="1" applyAlignment="1">
      <alignment vertical="center" wrapText="1"/>
    </xf>
    <xf numFmtId="0" fontId="21" fillId="0" borderId="6" xfId="0" applyFont="1" applyBorder="1" applyAlignment="1">
      <alignment vertical="center" wrapText="1"/>
    </xf>
    <xf numFmtId="0" fontId="21" fillId="0" borderId="7" xfId="0" applyFont="1" applyBorder="1" applyAlignment="1">
      <alignment vertical="center" wrapText="1"/>
    </xf>
    <xf numFmtId="0" fontId="29" fillId="0" borderId="5" xfId="0" applyFont="1" applyBorder="1" applyAlignment="1">
      <alignment vertical="center" wrapText="1"/>
    </xf>
    <xf numFmtId="0" fontId="29" fillId="0" borderId="6" xfId="0" applyFont="1" applyBorder="1" applyAlignment="1">
      <alignment vertical="center" wrapText="1"/>
    </xf>
    <xf numFmtId="0" fontId="29" fillId="0" borderId="7" xfId="0" applyFont="1" applyBorder="1" applyAlignment="1">
      <alignment vertical="center" wrapText="1"/>
    </xf>
    <xf numFmtId="0" fontId="21" fillId="0" borderId="0" xfId="0" applyFont="1" applyAlignment="1">
      <alignment horizontal="center" vertical="center" wrapText="1"/>
    </xf>
    <xf numFmtId="0" fontId="21" fillId="0" borderId="1" xfId="0" applyFont="1" applyBorder="1" applyAlignment="1">
      <alignment vertical="center" wrapText="1"/>
    </xf>
    <xf numFmtId="0" fontId="21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textRotation="90" wrapText="1"/>
    </xf>
    <xf numFmtId="0" fontId="21" fillId="0" borderId="0" xfId="0" applyFont="1" applyAlignment="1">
      <alignment horizontal="center" vertical="center" textRotation="90" wrapText="1"/>
    </xf>
    <xf numFmtId="0" fontId="21" fillId="0" borderId="8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left" vertical="center" wrapText="1"/>
    </xf>
    <xf numFmtId="0" fontId="21" fillId="0" borderId="6" xfId="0" applyFont="1" applyBorder="1" applyAlignment="1">
      <alignment horizontal="left" vertical="center" wrapText="1"/>
    </xf>
    <xf numFmtId="0" fontId="21" fillId="0" borderId="7" xfId="0" applyFont="1" applyBorder="1" applyAlignment="1">
      <alignment horizontal="left" vertical="center" wrapText="1"/>
    </xf>
    <xf numFmtId="0" fontId="27" fillId="0" borderId="5" xfId="0" applyFont="1" applyBorder="1" applyAlignment="1">
      <alignment vertical="center" wrapText="1"/>
    </xf>
    <xf numFmtId="0" fontId="27" fillId="0" borderId="6" xfId="0" applyFont="1" applyBorder="1" applyAlignment="1">
      <alignment vertical="center" wrapText="1"/>
    </xf>
    <xf numFmtId="0" fontId="27" fillId="0" borderId="7" xfId="0" applyFont="1" applyBorder="1" applyAlignment="1">
      <alignment vertical="center" wrapText="1"/>
    </xf>
    <xf numFmtId="0" fontId="31" fillId="0" borderId="5" xfId="0" applyFont="1" applyBorder="1" applyAlignment="1">
      <alignment vertical="center" wrapText="1"/>
    </xf>
    <xf numFmtId="0" fontId="31" fillId="0" borderId="6" xfId="0" applyFont="1" applyBorder="1" applyAlignment="1">
      <alignment vertical="center" wrapText="1"/>
    </xf>
    <xf numFmtId="0" fontId="31" fillId="0" borderId="7" xfId="0" applyFont="1" applyBorder="1" applyAlignment="1">
      <alignment vertical="center" wrapText="1"/>
    </xf>
    <xf numFmtId="0" fontId="29" fillId="0" borderId="5" xfId="0" applyFont="1" applyBorder="1" applyAlignment="1">
      <alignment horizontal="center" vertical="center" wrapText="1"/>
    </xf>
    <xf numFmtId="0" fontId="29" fillId="0" borderId="6" xfId="0" applyFont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 wrapText="1"/>
    </xf>
    <xf numFmtId="0" fontId="21" fillId="9" borderId="8" xfId="0" applyFont="1" applyFill="1" applyBorder="1" applyAlignment="1">
      <alignment horizontal="center" vertical="center" wrapText="1"/>
    </xf>
    <xf numFmtId="0" fontId="21" fillId="9" borderId="9" xfId="0" applyFont="1" applyFill="1" applyBorder="1" applyAlignment="1">
      <alignment horizontal="center" vertical="center" wrapText="1"/>
    </xf>
    <xf numFmtId="0" fontId="21" fillId="11" borderId="5" xfId="0" applyFont="1" applyFill="1" applyBorder="1" applyAlignment="1">
      <alignment horizontal="center" vertical="center" wrapText="1"/>
    </xf>
    <xf numFmtId="0" fontId="21" fillId="11" borderId="6" xfId="0" applyFont="1" applyFill="1" applyBorder="1" applyAlignment="1">
      <alignment horizontal="center" vertical="center" wrapText="1"/>
    </xf>
    <xf numFmtId="0" fontId="21" fillId="11" borderId="7" xfId="0" applyFont="1" applyFill="1" applyBorder="1" applyAlignment="1">
      <alignment horizontal="center" vertical="center" wrapText="1"/>
    </xf>
    <xf numFmtId="0" fontId="21" fillId="9" borderId="1" xfId="0" applyFont="1" applyFill="1" applyBorder="1" applyAlignment="1">
      <alignment horizontal="center" vertical="center" textRotation="90" wrapText="1"/>
    </xf>
    <xf numFmtId="0" fontId="21" fillId="9" borderId="5" xfId="0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vertical="center" wrapText="1"/>
    </xf>
    <xf numFmtId="0" fontId="21" fillId="9" borderId="7" xfId="0" applyFont="1" applyFill="1" applyBorder="1" applyAlignment="1">
      <alignment horizontal="center" vertical="center" wrapText="1"/>
    </xf>
    <xf numFmtId="0" fontId="21" fillId="9" borderId="1" xfId="0" applyFont="1" applyFill="1" applyBorder="1" applyAlignment="1">
      <alignment horizontal="center" vertical="center" wrapText="1"/>
    </xf>
    <xf numFmtId="0" fontId="21" fillId="11" borderId="1" xfId="0" applyFont="1" applyFill="1" applyBorder="1" applyAlignment="1">
      <alignment horizontal="center" vertical="center" wrapText="1"/>
    </xf>
    <xf numFmtId="0" fontId="21" fillId="12" borderId="1" xfId="0" applyFont="1" applyFill="1" applyBorder="1" applyAlignment="1">
      <alignment horizontal="center" vertical="center" wrapText="1"/>
    </xf>
    <xf numFmtId="0" fontId="21" fillId="9" borderId="0" xfId="0" applyFont="1" applyFill="1" applyAlignment="1">
      <alignment horizontal="center" vertical="center" wrapText="1"/>
    </xf>
    <xf numFmtId="0" fontId="32" fillId="10" borderId="1" xfId="0" applyFont="1" applyFill="1" applyBorder="1" applyAlignment="1">
      <alignment horizontal="center" vertical="center" wrapText="1"/>
    </xf>
    <xf numFmtId="0" fontId="1" fillId="11" borderId="1" xfId="0" applyFont="1" applyFill="1" applyBorder="1" applyAlignment="1">
      <alignment horizontal="center" vertical="center" wrapText="1"/>
    </xf>
    <xf numFmtId="0" fontId="25" fillId="0" borderId="5" xfId="0" applyFont="1" applyBorder="1" applyAlignment="1">
      <alignment horizontal="left" vertical="center" wrapText="1"/>
    </xf>
    <xf numFmtId="0" fontId="25" fillId="0" borderId="6" xfId="0" applyFont="1" applyBorder="1" applyAlignment="1">
      <alignment horizontal="left" vertical="center" wrapText="1"/>
    </xf>
    <xf numFmtId="0" fontId="25" fillId="0" borderId="7" xfId="0" applyFont="1" applyBorder="1" applyAlignment="1">
      <alignment horizontal="left" vertical="center" wrapText="1"/>
    </xf>
    <xf numFmtId="0" fontId="1" fillId="9" borderId="5" xfId="0" applyFont="1" applyFill="1" applyBorder="1" applyAlignment="1">
      <alignment horizontal="center" vertical="center" wrapText="1"/>
    </xf>
    <xf numFmtId="0" fontId="1" fillId="9" borderId="6" xfId="0" applyFont="1" applyFill="1" applyBorder="1" applyAlignment="1">
      <alignment horizontal="center" vertical="center" wrapText="1"/>
    </xf>
    <xf numFmtId="0" fontId="1" fillId="9" borderId="7" xfId="0" applyFont="1" applyFill="1" applyBorder="1" applyAlignment="1">
      <alignment horizontal="center" vertical="center" wrapText="1"/>
    </xf>
    <xf numFmtId="0" fontId="1" fillId="8" borderId="5" xfId="0" applyFont="1" applyFill="1" applyBorder="1" applyAlignment="1">
      <alignment horizontal="center" vertical="center" wrapText="1"/>
    </xf>
    <xf numFmtId="0" fontId="1" fillId="8" borderId="6" xfId="0" applyFont="1" applyFill="1" applyBorder="1" applyAlignment="1">
      <alignment horizontal="center" vertical="center" wrapText="1"/>
    </xf>
    <xf numFmtId="0" fontId="1" fillId="8" borderId="7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vertical="center" wrapText="1"/>
    </xf>
    <xf numFmtId="0" fontId="25" fillId="0" borderId="1" xfId="0" applyFont="1" applyBorder="1" applyAlignment="1">
      <alignment horizontal="left" vertical="center" wrapText="1"/>
    </xf>
    <xf numFmtId="0" fontId="27" fillId="9" borderId="5" xfId="0" applyFont="1" applyFill="1" applyBorder="1" applyAlignment="1">
      <alignment horizontal="center" vertical="center" wrapText="1"/>
    </xf>
    <xf numFmtId="0" fontId="27" fillId="9" borderId="6" xfId="0" applyFont="1" applyFill="1" applyBorder="1" applyAlignment="1">
      <alignment horizontal="center" vertical="center" wrapText="1"/>
    </xf>
    <xf numFmtId="0" fontId="27" fillId="9" borderId="7" xfId="0" applyFont="1" applyFill="1" applyBorder="1" applyAlignment="1">
      <alignment horizontal="center" vertical="center" wrapText="1"/>
    </xf>
    <xf numFmtId="0" fontId="1" fillId="8" borderId="5" xfId="0" applyFont="1" applyFill="1" applyBorder="1" applyAlignment="1">
      <alignment horizontal="center" wrapText="1"/>
    </xf>
    <xf numFmtId="0" fontId="1" fillId="8" borderId="6" xfId="0" applyFont="1" applyFill="1" applyBorder="1" applyAlignment="1">
      <alignment horizontal="center" wrapText="1"/>
    </xf>
    <xf numFmtId="0" fontId="1" fillId="8" borderId="7" xfId="0" applyFont="1" applyFill="1" applyBorder="1" applyAlignment="1">
      <alignment horizontal="center" wrapText="1"/>
    </xf>
    <xf numFmtId="0" fontId="33" fillId="10" borderId="1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textRotation="90" wrapText="1"/>
    </xf>
    <xf numFmtId="0" fontId="1" fillId="8" borderId="1" xfId="0" applyFont="1" applyFill="1" applyBorder="1" applyAlignment="1">
      <alignment horizontal="center" vertical="center" wrapText="1"/>
    </xf>
    <xf numFmtId="0" fontId="1" fillId="8" borderId="10" xfId="0" applyFont="1" applyFill="1" applyBorder="1" applyAlignment="1">
      <alignment horizontal="center" vertical="center" wrapText="1"/>
    </xf>
    <xf numFmtId="0" fontId="1" fillId="8" borderId="4" xfId="0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0" fontId="1" fillId="8" borderId="3" xfId="0" applyFont="1" applyFill="1" applyBorder="1" applyAlignment="1">
      <alignment horizontal="center" vertical="center" wrapText="1"/>
    </xf>
    <xf numFmtId="0" fontId="1" fillId="8" borderId="0" xfId="0" applyFont="1" applyFill="1" applyAlignment="1">
      <alignment horizontal="center" vertical="center" wrapText="1"/>
    </xf>
    <xf numFmtId="0" fontId="1" fillId="8" borderId="11" xfId="0" applyFont="1" applyFill="1" applyBorder="1" applyAlignment="1">
      <alignment horizontal="center" vertical="center" wrapText="1"/>
    </xf>
    <xf numFmtId="0" fontId="1" fillId="8" borderId="8" xfId="0" applyFont="1" applyFill="1" applyBorder="1" applyAlignment="1">
      <alignment horizontal="center" vertical="center" wrapText="1"/>
    </xf>
    <xf numFmtId="0" fontId="1" fillId="8" borderId="9" xfId="0" applyFont="1" applyFill="1" applyBorder="1" applyAlignment="1">
      <alignment horizontal="center" vertical="center" wrapText="1"/>
    </xf>
    <xf numFmtId="0" fontId="1" fillId="8" borderId="12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vertical="center" wrapText="1"/>
    </xf>
    <xf numFmtId="0" fontId="1" fillId="8" borderId="5" xfId="0" applyFont="1" applyFill="1" applyBorder="1" applyAlignment="1">
      <alignment vertical="center" wrapText="1"/>
    </xf>
    <xf numFmtId="0" fontId="1" fillId="8" borderId="6" xfId="0" applyFont="1" applyFill="1" applyBorder="1" applyAlignment="1">
      <alignment vertical="center" wrapText="1"/>
    </xf>
    <xf numFmtId="0" fontId="1" fillId="8" borderId="5" xfId="0" applyFont="1" applyFill="1" applyBorder="1" applyAlignment="1">
      <alignment horizontal="left" vertical="center" wrapText="1"/>
    </xf>
    <xf numFmtId="0" fontId="1" fillId="8" borderId="6" xfId="0" applyFont="1" applyFill="1" applyBorder="1" applyAlignment="1">
      <alignment horizontal="left" vertical="center" wrapText="1"/>
    </xf>
    <xf numFmtId="0" fontId="25" fillId="8" borderId="5" xfId="0" applyFont="1" applyFill="1" applyBorder="1" applyAlignment="1">
      <alignment vertical="center" wrapText="1"/>
    </xf>
    <xf numFmtId="0" fontId="25" fillId="8" borderId="6" xfId="0" applyFont="1" applyFill="1" applyBorder="1" applyAlignment="1">
      <alignment vertical="center" wrapText="1"/>
    </xf>
    <xf numFmtId="0" fontId="1" fillId="8" borderId="7" xfId="0" applyFont="1" applyFill="1" applyBorder="1" applyAlignment="1">
      <alignment horizontal="left" vertical="center" wrapText="1"/>
    </xf>
    <xf numFmtId="0" fontId="21" fillId="8" borderId="1" xfId="0" applyFont="1" applyFill="1" applyBorder="1" applyAlignment="1">
      <alignment horizontal="left" vertical="center"/>
    </xf>
    <xf numFmtId="0" fontId="25" fillId="8" borderId="0" xfId="0" applyFont="1" applyFill="1" applyAlignment="1">
      <alignment horizontal="center" vertical="center" wrapText="1"/>
    </xf>
    <xf numFmtId="0" fontId="1" fillId="8" borderId="13" xfId="0" applyFont="1" applyFill="1" applyBorder="1" applyAlignment="1">
      <alignment horizontal="center" vertical="center" textRotation="90" wrapText="1"/>
    </xf>
    <xf numFmtId="0" fontId="1" fillId="8" borderId="14" xfId="0" applyFont="1" applyFill="1" applyBorder="1" applyAlignment="1">
      <alignment horizontal="center" vertical="center" textRotation="90" wrapText="1"/>
    </xf>
    <xf numFmtId="0" fontId="1" fillId="8" borderId="15" xfId="0" applyFont="1" applyFill="1" applyBorder="1" applyAlignment="1">
      <alignment horizontal="center" vertical="center" textRotation="90" wrapText="1"/>
    </xf>
    <xf numFmtId="0" fontId="25" fillId="0" borderId="1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left" vertical="center" wrapText="1"/>
    </xf>
    <xf numFmtId="0" fontId="21" fillId="0" borderId="1" xfId="0" applyFont="1" applyBorder="1" applyAlignment="1">
      <alignment horizontal="left" vertical="center"/>
    </xf>
    <xf numFmtId="0" fontId="1" fillId="0" borderId="10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33" fillId="9" borderId="1" xfId="0" applyFont="1" applyFill="1" applyBorder="1" applyAlignment="1">
      <alignment horizontal="center" vertical="center" wrapText="1"/>
    </xf>
    <xf numFmtId="0" fontId="1" fillId="9" borderId="1" xfId="0" applyFont="1" applyFill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 wrapText="1"/>
    </xf>
    <xf numFmtId="0" fontId="32" fillId="9" borderId="1" xfId="0" applyFont="1" applyFill="1" applyBorder="1" applyAlignment="1">
      <alignment horizontal="center" vertical="center" wrapText="1"/>
    </xf>
    <xf numFmtId="0" fontId="34" fillId="0" borderId="9" xfId="0" applyFont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 textRotation="90" wrapText="1"/>
    </xf>
    <xf numFmtId="0" fontId="34" fillId="0" borderId="5" xfId="0" applyFont="1" applyBorder="1" applyAlignment="1">
      <alignment vertical="center" wrapText="1"/>
    </xf>
    <xf numFmtId="0" fontId="34" fillId="0" borderId="6" xfId="0" applyFont="1" applyBorder="1" applyAlignment="1">
      <alignment vertical="center" wrapText="1"/>
    </xf>
    <xf numFmtId="0" fontId="34" fillId="0" borderId="5" xfId="0" applyFont="1" applyBorder="1" applyAlignment="1">
      <alignment horizontal="left" vertical="center" wrapText="1"/>
    </xf>
    <xf numFmtId="0" fontId="34" fillId="0" borderId="6" xfId="0" applyFont="1" applyBorder="1" applyAlignment="1">
      <alignment horizontal="left" vertical="center" wrapText="1"/>
    </xf>
    <xf numFmtId="0" fontId="34" fillId="0" borderId="7" xfId="0" applyFont="1" applyBorder="1" applyAlignment="1">
      <alignment horizontal="left" vertical="center" wrapText="1"/>
    </xf>
    <xf numFmtId="0" fontId="32" fillId="0" borderId="1" xfId="0" applyFont="1" applyBorder="1" applyAlignment="1">
      <alignment horizontal="left" vertical="center"/>
    </xf>
    <xf numFmtId="0" fontId="34" fillId="0" borderId="1" xfId="0" applyFont="1" applyBorder="1" applyAlignment="1">
      <alignment vertical="center" wrapText="1"/>
    </xf>
    <xf numFmtId="0" fontId="34" fillId="0" borderId="13" xfId="0" applyFont="1" applyBorder="1" applyAlignment="1">
      <alignment horizontal="center" vertical="center" textRotation="90" wrapText="1"/>
    </xf>
    <xf numFmtId="0" fontId="34" fillId="0" borderId="14" xfId="0" applyFont="1" applyBorder="1" applyAlignment="1">
      <alignment horizontal="center" vertical="center" textRotation="90" wrapText="1"/>
    </xf>
    <xf numFmtId="0" fontId="34" fillId="0" borderId="15" xfId="0" applyFont="1" applyBorder="1" applyAlignment="1">
      <alignment horizontal="center" vertical="center" textRotation="90" wrapText="1"/>
    </xf>
    <xf numFmtId="0" fontId="35" fillId="0" borderId="5" xfId="0" applyFont="1" applyBorder="1" applyAlignment="1">
      <alignment vertical="center" wrapText="1"/>
    </xf>
    <xf numFmtId="0" fontId="35" fillId="0" borderId="6" xfId="0" applyFont="1" applyBorder="1" applyAlignment="1">
      <alignment vertical="center" wrapText="1"/>
    </xf>
    <xf numFmtId="0" fontId="33" fillId="0" borderId="1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textRotation="90" wrapText="1"/>
    </xf>
    <xf numFmtId="0" fontId="33" fillId="0" borderId="14" xfId="0" applyFont="1" applyBorder="1" applyAlignment="1">
      <alignment horizontal="center" vertical="center" textRotation="90" wrapText="1"/>
    </xf>
    <xf numFmtId="0" fontId="33" fillId="0" borderId="15" xfId="0" applyFont="1" applyBorder="1" applyAlignment="1">
      <alignment horizontal="center" vertical="center" textRotation="90" wrapText="1"/>
    </xf>
    <xf numFmtId="0" fontId="27" fillId="0" borderId="1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textRotation="90" wrapText="1"/>
    </xf>
    <xf numFmtId="0" fontId="33" fillId="0" borderId="1" xfId="0" applyFont="1" applyBorder="1" applyAlignment="1">
      <alignment horizontal="center" vertical="center" textRotation="90" wrapText="1"/>
    </xf>
    <xf numFmtId="0" fontId="25" fillId="3" borderId="5" xfId="0" applyFont="1" applyFill="1" applyBorder="1" applyAlignment="1">
      <alignment horizontal="left" vertical="center"/>
    </xf>
    <xf numFmtId="0" fontId="25" fillId="3" borderId="6" xfId="0" applyFont="1" applyFill="1" applyBorder="1" applyAlignment="1">
      <alignment horizontal="left" vertical="center"/>
    </xf>
    <xf numFmtId="0" fontId="25" fillId="3" borderId="7" xfId="0" applyFont="1" applyFill="1" applyBorder="1" applyAlignment="1">
      <alignment horizontal="left" vertical="center"/>
    </xf>
    <xf numFmtId="0" fontId="25" fillId="3" borderId="5" xfId="0" applyFont="1" applyFill="1" applyBorder="1" applyAlignment="1">
      <alignment vertical="center" wrapText="1"/>
    </xf>
    <xf numFmtId="0" fontId="25" fillId="3" borderId="6" xfId="0" applyFont="1" applyFill="1" applyBorder="1" applyAlignment="1">
      <alignment vertical="center" wrapText="1"/>
    </xf>
    <xf numFmtId="0" fontId="25" fillId="3" borderId="7" xfId="0" applyFont="1" applyFill="1" applyBorder="1" applyAlignment="1">
      <alignment vertical="center" wrapText="1"/>
    </xf>
    <xf numFmtId="0" fontId="25" fillId="3" borderId="5" xfId="0" applyFont="1" applyFill="1" applyBorder="1" applyAlignment="1">
      <alignment horizontal="left" vertical="center" wrapText="1"/>
    </xf>
    <xf numFmtId="0" fontId="25" fillId="3" borderId="6" xfId="0" applyFont="1" applyFill="1" applyBorder="1" applyAlignment="1">
      <alignment horizontal="left" vertical="center" wrapText="1"/>
    </xf>
    <xf numFmtId="0" fontId="25" fillId="3" borderId="7" xfId="0" applyFont="1" applyFill="1" applyBorder="1" applyAlignment="1">
      <alignment horizontal="left" vertical="center" wrapText="1"/>
    </xf>
    <xf numFmtId="0" fontId="25" fillId="3" borderId="1" xfId="0" applyFont="1" applyFill="1" applyBorder="1" applyAlignment="1">
      <alignment horizontal="left" vertical="center" wrapText="1"/>
    </xf>
    <xf numFmtId="0" fontId="31" fillId="3" borderId="5" xfId="0" applyFont="1" applyFill="1" applyBorder="1" applyAlignment="1">
      <alignment vertical="center" wrapText="1"/>
    </xf>
    <xf numFmtId="0" fontId="31" fillId="3" borderId="6" xfId="0" applyFont="1" applyFill="1" applyBorder="1" applyAlignment="1">
      <alignment vertical="center" wrapText="1"/>
    </xf>
    <xf numFmtId="0" fontId="31" fillId="3" borderId="7" xfId="0" applyFont="1" applyFill="1" applyBorder="1" applyAlignment="1">
      <alignment vertical="center" wrapText="1"/>
    </xf>
    <xf numFmtId="0" fontId="25" fillId="3" borderId="1" xfId="0" applyFont="1" applyFill="1" applyBorder="1" applyAlignment="1">
      <alignment vertical="center" wrapText="1"/>
    </xf>
    <xf numFmtId="0" fontId="21" fillId="3" borderId="5" xfId="0" applyFont="1" applyFill="1" applyBorder="1" applyAlignment="1">
      <alignment horizontal="center" vertical="center" wrapText="1"/>
    </xf>
    <xf numFmtId="0" fontId="21" fillId="3" borderId="6" xfId="0" applyFont="1" applyFill="1" applyBorder="1" applyAlignment="1">
      <alignment horizontal="center" vertical="center" wrapText="1"/>
    </xf>
    <xf numFmtId="0" fontId="21" fillId="3" borderId="7" xfId="0" applyFont="1" applyFill="1" applyBorder="1" applyAlignment="1">
      <alignment horizontal="center" vertical="center" wrapText="1"/>
    </xf>
    <xf numFmtId="0" fontId="29" fillId="3" borderId="5" xfId="0" applyFont="1" applyFill="1" applyBorder="1" applyAlignment="1">
      <alignment vertical="center" wrapText="1"/>
    </xf>
    <xf numFmtId="0" fontId="29" fillId="3" borderId="6" xfId="0" applyFont="1" applyFill="1" applyBorder="1" applyAlignment="1">
      <alignment vertical="center" wrapText="1"/>
    </xf>
    <xf numFmtId="0" fontId="29" fillId="3" borderId="7" xfId="0" applyFont="1" applyFill="1" applyBorder="1" applyAlignment="1">
      <alignment vertical="center" wrapText="1"/>
    </xf>
    <xf numFmtId="0" fontId="29" fillId="3" borderId="5" xfId="0" applyFont="1" applyFill="1" applyBorder="1" applyAlignment="1">
      <alignment horizontal="center" vertical="center" wrapText="1"/>
    </xf>
    <xf numFmtId="0" fontId="29" fillId="3" borderId="6" xfId="0" applyFont="1" applyFill="1" applyBorder="1" applyAlignment="1">
      <alignment horizontal="center" vertical="center" wrapText="1"/>
    </xf>
    <xf numFmtId="0" fontId="29" fillId="3" borderId="7" xfId="0" applyFont="1" applyFill="1" applyBorder="1" applyAlignment="1">
      <alignment horizontal="center" vertical="center" wrapText="1"/>
    </xf>
    <xf numFmtId="0" fontId="39" fillId="0" borderId="1" xfId="0" applyFont="1" applyBorder="1" applyAlignment="1">
      <alignment horizontal="center" vertical="center" wrapText="1"/>
    </xf>
    <xf numFmtId="0" fontId="40" fillId="0" borderId="1" xfId="0" applyFont="1" applyBorder="1" applyAlignment="1">
      <alignment horizontal="center" vertical="center" wrapText="1"/>
    </xf>
    <xf numFmtId="0" fontId="39" fillId="0" borderId="1" xfId="0" applyFont="1" applyBorder="1" applyAlignment="1">
      <alignment horizontal="center" vertical="center" textRotation="90" wrapText="1"/>
    </xf>
    <xf numFmtId="0" fontId="39" fillId="0" borderId="5" xfId="0" applyFont="1" applyBorder="1" applyAlignment="1">
      <alignment vertical="center" wrapText="1"/>
    </xf>
    <xf numFmtId="0" fontId="39" fillId="0" borderId="6" xfId="0" applyFont="1" applyBorder="1" applyAlignment="1">
      <alignment vertical="center" wrapText="1"/>
    </xf>
    <xf numFmtId="0" fontId="39" fillId="0" borderId="5" xfId="0" applyFont="1" applyBorder="1" applyAlignment="1">
      <alignment horizontal="left" vertical="center" wrapText="1"/>
    </xf>
    <xf numFmtId="0" fontId="39" fillId="0" borderId="6" xfId="0" applyFont="1" applyBorder="1" applyAlignment="1">
      <alignment horizontal="left" vertical="center" wrapText="1"/>
    </xf>
    <xf numFmtId="0" fontId="39" fillId="0" borderId="7" xfId="0" applyFont="1" applyBorder="1" applyAlignment="1">
      <alignment horizontal="left" vertical="center" wrapText="1"/>
    </xf>
    <xf numFmtId="0" fontId="41" fillId="0" borderId="1" xfId="0" applyFont="1" applyBorder="1" applyAlignment="1">
      <alignment horizontal="left" vertical="center"/>
    </xf>
    <xf numFmtId="0" fontId="39" fillId="0" borderId="1" xfId="0" applyFont="1" applyBorder="1" applyAlignment="1">
      <alignment vertical="center" wrapText="1"/>
    </xf>
    <xf numFmtId="0" fontId="40" fillId="0" borderId="13" xfId="0" applyFont="1" applyBorder="1" applyAlignment="1">
      <alignment horizontal="center" vertical="center" textRotation="90" wrapText="1"/>
    </xf>
    <xf numFmtId="0" fontId="40" fillId="0" borderId="14" xfId="0" applyFont="1" applyBorder="1" applyAlignment="1">
      <alignment horizontal="center" vertical="center" textRotation="90" wrapText="1"/>
    </xf>
    <xf numFmtId="0" fontId="40" fillId="0" borderId="15" xfId="0" applyFont="1" applyBorder="1" applyAlignment="1">
      <alignment horizontal="center" vertical="center" textRotation="90" wrapText="1"/>
    </xf>
    <xf numFmtId="0" fontId="42" fillId="0" borderId="5" xfId="0" applyFont="1" applyBorder="1" applyAlignment="1">
      <alignment vertical="center" wrapText="1"/>
    </xf>
    <xf numFmtId="0" fontId="42" fillId="0" borderId="6" xfId="0" applyFont="1" applyBorder="1" applyAlignment="1">
      <alignment vertical="center" wrapText="1"/>
    </xf>
    <xf numFmtId="0" fontId="40" fillId="0" borderId="1" xfId="0" applyFont="1" applyBorder="1" applyAlignment="1">
      <alignment horizontal="center" vertical="center" textRotation="90" wrapText="1"/>
    </xf>
    <xf numFmtId="0" fontId="25" fillId="0" borderId="5" xfId="0" applyFont="1" applyFill="1" applyBorder="1" applyAlignment="1">
      <alignment vertical="center" wrapText="1"/>
    </xf>
    <xf numFmtId="0" fontId="25" fillId="0" borderId="6" xfId="0" applyFont="1" applyFill="1" applyBorder="1" applyAlignment="1">
      <alignment vertical="center" wrapText="1"/>
    </xf>
    <xf numFmtId="0" fontId="25" fillId="0" borderId="7" xfId="0" applyFont="1" applyFill="1" applyBorder="1" applyAlignment="1">
      <alignment vertical="center" wrapText="1"/>
    </xf>
    <xf numFmtId="0" fontId="25" fillId="0" borderId="5" xfId="0" applyFont="1" applyFill="1" applyBorder="1" applyAlignment="1">
      <alignment horizontal="left" vertical="center" wrapText="1"/>
    </xf>
    <xf numFmtId="0" fontId="25" fillId="0" borderId="6" xfId="0" applyFont="1" applyFill="1" applyBorder="1" applyAlignment="1">
      <alignment horizontal="left" vertical="center" wrapText="1"/>
    </xf>
    <xf numFmtId="0" fontId="25" fillId="0" borderId="7" xfId="0" applyFont="1" applyFill="1" applyBorder="1" applyAlignment="1">
      <alignment horizontal="left" vertical="center" wrapText="1"/>
    </xf>
    <xf numFmtId="0" fontId="25" fillId="0" borderId="1" xfId="0" applyFont="1" applyFill="1" applyBorder="1" applyAlignment="1">
      <alignment horizontal="left" vertical="center" wrapText="1"/>
    </xf>
    <xf numFmtId="0" fontId="25" fillId="0" borderId="5" xfId="0" applyFont="1" applyFill="1" applyBorder="1" applyAlignment="1">
      <alignment horizontal="left" vertical="center"/>
    </xf>
    <xf numFmtId="0" fontId="25" fillId="0" borderId="6" xfId="0" applyFont="1" applyFill="1" applyBorder="1" applyAlignment="1">
      <alignment horizontal="left" vertical="center"/>
    </xf>
    <xf numFmtId="0" fontId="25" fillId="0" borderId="7" xfId="0" applyFont="1" applyFill="1" applyBorder="1" applyAlignment="1">
      <alignment horizontal="left" vertical="center"/>
    </xf>
    <xf numFmtId="0" fontId="31" fillId="0" borderId="5" xfId="0" applyFont="1" applyFill="1" applyBorder="1" applyAlignment="1">
      <alignment vertical="center" wrapText="1"/>
    </xf>
    <xf numFmtId="0" fontId="31" fillId="0" borderId="6" xfId="0" applyFont="1" applyFill="1" applyBorder="1" applyAlignment="1">
      <alignment vertical="center" wrapText="1"/>
    </xf>
    <xf numFmtId="0" fontId="31" fillId="0" borderId="7" xfId="0" applyFont="1" applyFill="1" applyBorder="1" applyAlignment="1">
      <alignment vertical="center" wrapText="1"/>
    </xf>
    <xf numFmtId="0" fontId="25" fillId="0" borderId="1" xfId="0" applyFont="1" applyFill="1" applyBorder="1" applyAlignment="1">
      <alignment vertical="center" wrapText="1"/>
    </xf>
    <xf numFmtId="0" fontId="21" fillId="0" borderId="5" xfId="0" applyFont="1" applyFill="1" applyBorder="1" applyAlignment="1">
      <alignment horizontal="center" vertical="center" wrapText="1"/>
    </xf>
    <xf numFmtId="0" fontId="21" fillId="0" borderId="6" xfId="0" applyFont="1" applyFill="1" applyBorder="1" applyAlignment="1">
      <alignment horizontal="center" vertical="center" wrapText="1"/>
    </xf>
    <xf numFmtId="0" fontId="21" fillId="0" borderId="7" xfId="0" applyFont="1" applyFill="1" applyBorder="1" applyAlignment="1">
      <alignment horizontal="center" vertical="center" wrapText="1"/>
    </xf>
    <xf numFmtId="0" fontId="29" fillId="0" borderId="5" xfId="0" applyFont="1" applyFill="1" applyBorder="1" applyAlignment="1">
      <alignment vertical="center" wrapText="1"/>
    </xf>
    <xf numFmtId="0" fontId="29" fillId="0" borderId="6" xfId="0" applyFont="1" applyFill="1" applyBorder="1" applyAlignment="1">
      <alignment vertical="center" wrapText="1"/>
    </xf>
    <xf numFmtId="0" fontId="29" fillId="0" borderId="7" xfId="0" applyFont="1" applyFill="1" applyBorder="1" applyAlignment="1">
      <alignment vertical="center" wrapText="1"/>
    </xf>
    <xf numFmtId="0" fontId="29" fillId="0" borderId="5" xfId="0" applyFont="1" applyFill="1" applyBorder="1" applyAlignment="1">
      <alignment horizontal="center" vertical="center" wrapText="1"/>
    </xf>
    <xf numFmtId="0" fontId="29" fillId="0" borderId="6" xfId="0" applyFont="1" applyFill="1" applyBorder="1" applyAlignment="1">
      <alignment horizontal="center" vertical="center" wrapText="1"/>
    </xf>
    <xf numFmtId="0" fontId="29" fillId="0" borderId="7" xfId="0" applyFont="1" applyFill="1" applyBorder="1" applyAlignment="1">
      <alignment horizontal="center" vertical="center" wrapText="1"/>
    </xf>
    <xf numFmtId="0" fontId="21" fillId="0" borderId="8" xfId="0" applyFont="1" applyFill="1" applyBorder="1" applyAlignment="1">
      <alignment horizontal="center" vertical="center" wrapText="1"/>
    </xf>
    <xf numFmtId="0" fontId="21" fillId="0" borderId="9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textRotation="90" wrapText="1"/>
    </xf>
    <xf numFmtId="0" fontId="27" fillId="0" borderId="1" xfId="0" applyFont="1" applyFill="1" applyBorder="1" applyAlignment="1">
      <alignment horizontal="center" vertical="center" textRotation="90" wrapText="1"/>
    </xf>
    <xf numFmtId="0" fontId="27" fillId="0" borderId="1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center" vertical="center" textRotation="90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27" fillId="0" borderId="5" xfId="0" applyFont="1" applyFill="1" applyBorder="1" applyAlignment="1">
      <alignment horizontal="center" vertical="center" wrapText="1"/>
    </xf>
    <xf numFmtId="0" fontId="27" fillId="0" borderId="6" xfId="0" applyFont="1" applyFill="1" applyBorder="1" applyAlignment="1">
      <alignment horizontal="center" vertical="center" wrapText="1"/>
    </xf>
    <xf numFmtId="0" fontId="27" fillId="0" borderId="7" xfId="0" applyFont="1" applyFill="1" applyBorder="1" applyAlignment="1">
      <alignment horizontal="center" vertical="center" wrapText="1"/>
    </xf>
    <xf numFmtId="0" fontId="27" fillId="0" borderId="13" xfId="0" applyFont="1" applyFill="1" applyBorder="1" applyAlignment="1">
      <alignment horizontal="center" vertical="center" textRotation="90" wrapText="1"/>
    </xf>
    <xf numFmtId="0" fontId="27" fillId="0" borderId="14" xfId="0" applyFont="1" applyFill="1" applyBorder="1" applyAlignment="1">
      <alignment horizontal="center" vertical="center" textRotation="90" wrapText="1"/>
    </xf>
    <xf numFmtId="0" fontId="27" fillId="0" borderId="15" xfId="0" applyFont="1" applyFill="1" applyBorder="1" applyAlignment="1">
      <alignment horizontal="center" vertical="center" textRotation="90" wrapText="1"/>
    </xf>
    <xf numFmtId="0" fontId="1" fillId="0" borderId="1" xfId="0" applyFont="1" applyFill="1" applyBorder="1" applyAlignment="1">
      <alignment horizontal="center" vertical="center" textRotation="90" wrapText="1"/>
    </xf>
    <xf numFmtId="0" fontId="1" fillId="0" borderId="5" xfId="0" applyFont="1" applyFill="1" applyBorder="1" applyAlignment="1">
      <alignment horizontal="center" wrapText="1"/>
    </xf>
    <xf numFmtId="0" fontId="1" fillId="0" borderId="6" xfId="0" applyFont="1" applyFill="1" applyBorder="1" applyAlignment="1">
      <alignment horizontal="center" wrapText="1"/>
    </xf>
    <xf numFmtId="0" fontId="1" fillId="0" borderId="7" xfId="0" applyFont="1" applyFill="1" applyBorder="1" applyAlignment="1">
      <alignment horizont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vertical="center" wrapText="1"/>
    </xf>
    <xf numFmtId="0" fontId="1" fillId="0" borderId="6" xfId="0" applyFont="1" applyFill="1" applyBorder="1" applyAlignment="1">
      <alignment vertical="center" wrapText="1"/>
    </xf>
    <xf numFmtId="0" fontId="1" fillId="0" borderId="5" xfId="0" applyFont="1" applyFill="1" applyBorder="1" applyAlignment="1">
      <alignment horizontal="left" vertical="center" wrapText="1"/>
    </xf>
    <xf numFmtId="0" fontId="1" fillId="0" borderId="6" xfId="0" applyFont="1" applyFill="1" applyBorder="1" applyAlignment="1">
      <alignment horizontal="left" vertical="center" wrapText="1"/>
    </xf>
    <xf numFmtId="0" fontId="1" fillId="0" borderId="7" xfId="0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0" fontId="44" fillId="0" borderId="9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 textRotation="90" wrapText="1"/>
    </xf>
    <xf numFmtId="0" fontId="46" fillId="0" borderId="1" xfId="0" applyFont="1" applyBorder="1" applyAlignment="1">
      <alignment horizontal="center" vertical="center" textRotation="90" wrapText="1"/>
    </xf>
    <xf numFmtId="0" fontId="44" fillId="0" borderId="5" xfId="0" applyFont="1" applyBorder="1" applyAlignment="1">
      <alignment vertical="center" wrapText="1"/>
    </xf>
    <xf numFmtId="0" fontId="44" fillId="0" borderId="6" xfId="0" applyFont="1" applyBorder="1" applyAlignment="1">
      <alignment vertical="center" wrapText="1"/>
    </xf>
    <xf numFmtId="0" fontId="46" fillId="0" borderId="13" xfId="0" applyFont="1" applyBorder="1" applyAlignment="1">
      <alignment horizontal="center" vertical="center" textRotation="90" wrapText="1"/>
    </xf>
    <xf numFmtId="0" fontId="46" fillId="0" borderId="14" xfId="0" applyFont="1" applyBorder="1" applyAlignment="1">
      <alignment horizontal="center" vertical="center" textRotation="90" wrapText="1"/>
    </xf>
    <xf numFmtId="0" fontId="46" fillId="0" borderId="15" xfId="0" applyFont="1" applyBorder="1" applyAlignment="1">
      <alignment horizontal="center" vertical="center" textRotation="90" wrapText="1"/>
    </xf>
    <xf numFmtId="0" fontId="44" fillId="0" borderId="1" xfId="0" applyFont="1" applyBorder="1" applyAlignment="1">
      <alignment vertical="center" wrapText="1"/>
    </xf>
    <xf numFmtId="0" fontId="45" fillId="0" borderId="5" xfId="0" applyFont="1" applyFill="1" applyBorder="1" applyAlignment="1">
      <alignment vertical="center" wrapText="1"/>
    </xf>
    <xf numFmtId="0" fontId="45" fillId="0" borderId="6" xfId="0" applyFont="1" applyFill="1" applyBorder="1" applyAlignment="1">
      <alignment vertical="center" wrapText="1"/>
    </xf>
    <xf numFmtId="0" fontId="45" fillId="0" borderId="7" xfId="0" applyFont="1" applyFill="1" applyBorder="1" applyAlignment="1">
      <alignment vertical="center" wrapText="1"/>
    </xf>
    <xf numFmtId="0" fontId="44" fillId="0" borderId="5" xfId="0" applyFont="1" applyBorder="1" applyAlignment="1">
      <alignment horizontal="left" vertical="center" wrapText="1"/>
    </xf>
    <xf numFmtId="0" fontId="44" fillId="0" borderId="6" xfId="0" applyFont="1" applyBorder="1" applyAlignment="1">
      <alignment horizontal="left" vertical="center" wrapText="1"/>
    </xf>
    <xf numFmtId="0" fontId="44" fillId="0" borderId="7" xfId="0" applyFont="1" applyBorder="1" applyAlignment="1">
      <alignment horizontal="left" vertical="center" wrapText="1"/>
    </xf>
    <xf numFmtId="0" fontId="47" fillId="0" borderId="1" xfId="0" applyFont="1" applyBorder="1" applyAlignment="1">
      <alignment horizontal="left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R409"/>
  <sheetViews>
    <sheetView topLeftCell="A292" workbookViewId="0">
      <selection activeCell="AA390" sqref="AA390"/>
    </sheetView>
  </sheetViews>
  <sheetFormatPr defaultRowHeight="15" x14ac:dyDescent="0.25"/>
  <cols>
    <col min="5" max="5" width="5.140625" customWidth="1"/>
    <col min="6" max="6" width="9.140625" hidden="1" customWidth="1"/>
    <col min="7" max="7" width="24.85546875" customWidth="1"/>
  </cols>
  <sheetData>
    <row r="1" spans="1:18" x14ac:dyDescent="0.25">
      <c r="A1" s="389" t="s">
        <v>791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89"/>
      <c r="O1" s="389"/>
      <c r="P1" s="389"/>
      <c r="Q1" s="389"/>
      <c r="R1" s="389"/>
    </row>
    <row r="2" spans="1:18" x14ac:dyDescent="0.25">
      <c r="A2" s="390"/>
      <c r="B2" s="351" t="s">
        <v>0</v>
      </c>
      <c r="C2" s="351"/>
      <c r="D2" s="351"/>
      <c r="E2" s="351"/>
      <c r="F2" s="351"/>
      <c r="G2" s="351"/>
      <c r="H2" s="344" t="s">
        <v>1</v>
      </c>
      <c r="I2" s="344"/>
      <c r="J2" s="344"/>
      <c r="K2" s="344" t="s">
        <v>2</v>
      </c>
      <c r="L2" s="344"/>
      <c r="M2" s="344"/>
      <c r="N2" s="344" t="s">
        <v>3</v>
      </c>
      <c r="O2" s="344"/>
      <c r="P2" s="344"/>
      <c r="Q2" s="344" t="s">
        <v>5</v>
      </c>
      <c r="R2" s="344"/>
    </row>
    <row r="3" spans="1:18" x14ac:dyDescent="0.25">
      <c r="A3" s="390"/>
      <c r="B3" s="351"/>
      <c r="C3" s="351"/>
      <c r="D3" s="351"/>
      <c r="E3" s="351"/>
      <c r="F3" s="351"/>
      <c r="G3" s="351"/>
      <c r="H3" s="347" t="s">
        <v>6</v>
      </c>
      <c r="I3" s="347" t="s">
        <v>7</v>
      </c>
      <c r="J3" s="347" t="s">
        <v>8</v>
      </c>
      <c r="K3" s="391" t="s">
        <v>17</v>
      </c>
      <c r="L3" s="344" t="s">
        <v>4</v>
      </c>
      <c r="M3" s="344"/>
      <c r="N3" s="391" t="s">
        <v>20</v>
      </c>
      <c r="O3" s="344" t="s">
        <v>4</v>
      </c>
      <c r="P3" s="344"/>
      <c r="Q3" s="347" t="s">
        <v>10</v>
      </c>
      <c r="R3" s="347" t="s">
        <v>11</v>
      </c>
    </row>
    <row r="4" spans="1:18" x14ac:dyDescent="0.25">
      <c r="A4" s="390"/>
      <c r="B4" s="351"/>
      <c r="C4" s="351"/>
      <c r="D4" s="351"/>
      <c r="E4" s="351"/>
      <c r="F4" s="351"/>
      <c r="G4" s="351"/>
      <c r="H4" s="347"/>
      <c r="I4" s="347"/>
      <c r="J4" s="347"/>
      <c r="K4" s="392"/>
      <c r="L4" s="347" t="s">
        <v>18</v>
      </c>
      <c r="M4" s="347" t="s">
        <v>19</v>
      </c>
      <c r="N4" s="392"/>
      <c r="O4" s="347" t="s">
        <v>21</v>
      </c>
      <c r="P4" s="347" t="s">
        <v>19</v>
      </c>
      <c r="Q4" s="347"/>
      <c r="R4" s="347"/>
    </row>
    <row r="5" spans="1:18" x14ac:dyDescent="0.25">
      <c r="B5" s="351" t="s">
        <v>687</v>
      </c>
      <c r="C5" s="351"/>
      <c r="D5" s="351"/>
      <c r="E5" s="351"/>
      <c r="F5" s="351"/>
      <c r="G5" s="351"/>
      <c r="H5" s="347"/>
      <c r="I5" s="347"/>
      <c r="J5" s="347"/>
      <c r="K5" s="392"/>
      <c r="L5" s="347"/>
      <c r="M5" s="347"/>
      <c r="N5" s="392"/>
      <c r="O5" s="347"/>
      <c r="P5" s="347"/>
      <c r="Q5" s="347"/>
      <c r="R5" s="347"/>
    </row>
    <row r="6" spans="1:18" x14ac:dyDescent="0.25">
      <c r="B6" s="351" t="s">
        <v>12</v>
      </c>
      <c r="C6" s="351"/>
      <c r="D6" s="351"/>
      <c r="E6" s="351"/>
      <c r="F6" s="351"/>
      <c r="G6" s="351"/>
      <c r="H6" s="347"/>
      <c r="I6" s="347"/>
      <c r="J6" s="347"/>
      <c r="K6" s="392"/>
      <c r="L6" s="347"/>
      <c r="M6" s="347"/>
      <c r="N6" s="392"/>
      <c r="O6" s="347"/>
      <c r="P6" s="347"/>
      <c r="Q6" s="347"/>
      <c r="R6" s="347"/>
    </row>
    <row r="7" spans="1:18" x14ac:dyDescent="0.25">
      <c r="B7" s="351" t="s">
        <v>656</v>
      </c>
      <c r="C7" s="351"/>
      <c r="D7" s="351"/>
      <c r="E7" s="351"/>
      <c r="F7" s="351"/>
      <c r="G7" s="351"/>
      <c r="H7" s="347"/>
      <c r="I7" s="347"/>
      <c r="J7" s="347"/>
      <c r="K7" s="392"/>
      <c r="L7" s="347"/>
      <c r="M7" s="347"/>
      <c r="N7" s="392"/>
      <c r="O7" s="347"/>
      <c r="P7" s="347"/>
      <c r="Q7" s="347"/>
      <c r="R7" s="347"/>
    </row>
    <row r="8" spans="1:18" x14ac:dyDescent="0.25">
      <c r="B8" s="351" t="s">
        <v>691</v>
      </c>
      <c r="C8" s="351"/>
      <c r="D8" s="351"/>
      <c r="E8" s="351"/>
      <c r="F8" s="351"/>
      <c r="G8" s="351"/>
      <c r="H8" s="347"/>
      <c r="I8" s="347"/>
      <c r="J8" s="347"/>
      <c r="K8" s="392"/>
      <c r="L8" s="347"/>
      <c r="M8" s="347"/>
      <c r="N8" s="392"/>
      <c r="O8" s="347"/>
      <c r="P8" s="347"/>
      <c r="Q8" s="347"/>
      <c r="R8" s="347"/>
    </row>
    <row r="9" spans="1:18" x14ac:dyDescent="0.25">
      <c r="B9" s="338" t="s">
        <v>13</v>
      </c>
      <c r="C9" s="339"/>
      <c r="D9" s="339"/>
      <c r="E9" s="339"/>
      <c r="F9" s="339"/>
      <c r="G9" s="339"/>
      <c r="H9" s="347"/>
      <c r="I9" s="347"/>
      <c r="J9" s="347"/>
      <c r="K9" s="392"/>
      <c r="L9" s="347"/>
      <c r="M9" s="347"/>
      <c r="N9" s="392"/>
      <c r="O9" s="347"/>
      <c r="P9" s="347"/>
      <c r="Q9" s="347"/>
      <c r="R9" s="347"/>
    </row>
    <row r="10" spans="1:18" x14ac:dyDescent="0.25">
      <c r="B10" s="338" t="s">
        <v>14</v>
      </c>
      <c r="C10" s="339"/>
      <c r="D10" s="339"/>
      <c r="E10" s="339"/>
      <c r="F10" s="339"/>
      <c r="G10" s="339"/>
      <c r="H10" s="347"/>
      <c r="I10" s="347"/>
      <c r="J10" s="347"/>
      <c r="K10" s="392"/>
      <c r="L10" s="347"/>
      <c r="M10" s="347"/>
      <c r="N10" s="392"/>
      <c r="O10" s="347"/>
      <c r="P10" s="347"/>
      <c r="Q10" s="347"/>
      <c r="R10" s="347"/>
    </row>
    <row r="11" spans="1:18" x14ac:dyDescent="0.25">
      <c r="B11" s="338" t="s">
        <v>692</v>
      </c>
      <c r="C11" s="339"/>
      <c r="D11" s="339"/>
      <c r="E11" s="339"/>
      <c r="F11" s="339"/>
      <c r="G11" s="339"/>
      <c r="H11" s="347"/>
      <c r="I11" s="347"/>
      <c r="J11" s="347"/>
      <c r="K11" s="392"/>
      <c r="L11" s="347"/>
      <c r="M11" s="347"/>
      <c r="N11" s="392"/>
      <c r="O11" s="347"/>
      <c r="P11" s="347"/>
      <c r="Q11" s="347"/>
      <c r="R11" s="347"/>
    </row>
    <row r="12" spans="1:18" x14ac:dyDescent="0.25">
      <c r="B12" s="338" t="s">
        <v>693</v>
      </c>
      <c r="C12" s="339"/>
      <c r="D12" s="339"/>
      <c r="E12" s="339"/>
      <c r="F12" s="339"/>
      <c r="G12" s="339"/>
      <c r="H12" s="347"/>
      <c r="I12" s="347"/>
      <c r="J12" s="347"/>
      <c r="K12" s="392"/>
      <c r="L12" s="347"/>
      <c r="M12" s="347"/>
      <c r="N12" s="392"/>
      <c r="O12" s="347"/>
      <c r="P12" s="347"/>
      <c r="Q12" s="347"/>
      <c r="R12" s="347"/>
    </row>
    <row r="13" spans="1:18" x14ac:dyDescent="0.25">
      <c r="B13" s="338" t="s">
        <v>15</v>
      </c>
      <c r="C13" s="339"/>
      <c r="D13" s="339"/>
      <c r="E13" s="339"/>
      <c r="F13" s="339"/>
      <c r="G13" s="339"/>
      <c r="H13" s="347"/>
      <c r="I13" s="347"/>
      <c r="J13" s="347"/>
      <c r="K13" s="392"/>
      <c r="L13" s="347"/>
      <c r="M13" s="347"/>
      <c r="N13" s="392"/>
      <c r="O13" s="347"/>
      <c r="P13" s="347"/>
      <c r="Q13" s="347"/>
      <c r="R13" s="347"/>
    </row>
    <row r="14" spans="1:18" x14ac:dyDescent="0.25">
      <c r="B14" s="338" t="s">
        <v>16</v>
      </c>
      <c r="C14" s="339"/>
      <c r="D14" s="339"/>
      <c r="E14" s="339"/>
      <c r="F14" s="339"/>
      <c r="G14" s="339"/>
      <c r="H14" s="347"/>
      <c r="I14" s="347"/>
      <c r="J14" s="347"/>
      <c r="K14" s="392"/>
      <c r="L14" s="347"/>
      <c r="M14" s="347"/>
      <c r="N14" s="392"/>
      <c r="O14" s="347"/>
      <c r="P14" s="347"/>
      <c r="Q14" s="347"/>
      <c r="R14" s="347"/>
    </row>
    <row r="15" spans="1:18" x14ac:dyDescent="0.25">
      <c r="B15" s="338" t="s">
        <v>655</v>
      </c>
      <c r="C15" s="339"/>
      <c r="D15" s="339"/>
      <c r="E15" s="339"/>
      <c r="F15" s="339"/>
      <c r="G15" s="339"/>
      <c r="H15" s="347"/>
      <c r="I15" s="347"/>
      <c r="J15" s="347"/>
      <c r="K15" s="393"/>
      <c r="L15" s="347"/>
      <c r="M15" s="347"/>
      <c r="N15" s="393"/>
      <c r="O15" s="347"/>
      <c r="P15" s="347"/>
      <c r="Q15" s="347"/>
      <c r="R15" s="347"/>
    </row>
    <row r="16" spans="1:18" x14ac:dyDescent="0.25">
      <c r="B16" s="334"/>
      <c r="C16" s="335"/>
      <c r="D16" s="335"/>
      <c r="E16" s="335"/>
      <c r="F16" s="335"/>
      <c r="G16" s="335"/>
      <c r="H16" s="42">
        <v>9881</v>
      </c>
      <c r="I16" s="42">
        <v>8115</v>
      </c>
      <c r="J16" s="42">
        <v>1766</v>
      </c>
      <c r="K16" s="79">
        <v>3738.5</v>
      </c>
      <c r="L16" s="42">
        <v>1764</v>
      </c>
      <c r="M16" s="42">
        <v>1031.25</v>
      </c>
      <c r="N16" s="79">
        <v>9375</v>
      </c>
      <c r="O16" s="42">
        <v>2434</v>
      </c>
      <c r="P16" s="42">
        <v>1628.25</v>
      </c>
      <c r="Q16" s="42">
        <v>33874.300000000003</v>
      </c>
      <c r="R16" s="42">
        <v>19019.7</v>
      </c>
    </row>
    <row r="17" spans="1:18" x14ac:dyDescent="0.25">
      <c r="A17" s="386" t="s">
        <v>792</v>
      </c>
      <c r="B17" s="387"/>
      <c r="C17" s="387"/>
      <c r="D17" s="387"/>
      <c r="E17" s="387"/>
      <c r="F17" s="387"/>
      <c r="G17" s="387"/>
      <c r="H17" s="387"/>
      <c r="I17" s="387"/>
      <c r="J17" s="387"/>
      <c r="K17" s="387"/>
      <c r="L17" s="387"/>
      <c r="M17" s="387"/>
      <c r="N17" s="387"/>
      <c r="O17" s="387"/>
      <c r="P17" s="387"/>
      <c r="Q17" s="387"/>
      <c r="R17" s="388"/>
    </row>
    <row r="18" spans="1:18" x14ac:dyDescent="0.25">
      <c r="A18" s="352" t="s">
        <v>649</v>
      </c>
      <c r="B18" s="377" t="s">
        <v>22</v>
      </c>
      <c r="C18" s="378"/>
      <c r="D18" s="378"/>
      <c r="E18" s="378"/>
      <c r="F18" s="379"/>
      <c r="G18" s="351" t="s">
        <v>23</v>
      </c>
      <c r="H18" s="344" t="s">
        <v>24</v>
      </c>
      <c r="I18" s="344"/>
      <c r="J18" s="344"/>
      <c r="K18" s="344" t="s">
        <v>10</v>
      </c>
      <c r="L18" s="344"/>
      <c r="M18" s="344"/>
      <c r="N18" s="344" t="s">
        <v>27</v>
      </c>
      <c r="O18" s="344"/>
      <c r="P18" s="344"/>
      <c r="Q18" s="344" t="s">
        <v>652</v>
      </c>
      <c r="R18" s="344"/>
    </row>
    <row r="19" spans="1:18" x14ac:dyDescent="0.25">
      <c r="A19" s="352"/>
      <c r="B19" s="380"/>
      <c r="C19" s="381"/>
      <c r="D19" s="381"/>
      <c r="E19" s="381"/>
      <c r="F19" s="382"/>
      <c r="G19" s="351"/>
      <c r="H19" s="347" t="s">
        <v>6</v>
      </c>
      <c r="I19" s="347" t="s">
        <v>650</v>
      </c>
      <c r="J19" s="347" t="s">
        <v>651</v>
      </c>
      <c r="K19" s="346" t="s">
        <v>653</v>
      </c>
      <c r="L19" s="344" t="s">
        <v>29</v>
      </c>
      <c r="M19" s="344"/>
      <c r="N19" s="346" t="s">
        <v>25</v>
      </c>
      <c r="O19" s="344" t="s">
        <v>30</v>
      </c>
      <c r="P19" s="344"/>
      <c r="Q19" s="347" t="s">
        <v>10</v>
      </c>
      <c r="R19" s="347" t="s">
        <v>27</v>
      </c>
    </row>
    <row r="20" spans="1:18" x14ac:dyDescent="0.25">
      <c r="A20" s="352"/>
      <c r="B20" s="380"/>
      <c r="C20" s="381"/>
      <c r="D20" s="381"/>
      <c r="E20" s="381"/>
      <c r="F20" s="382"/>
      <c r="G20" s="351"/>
      <c r="H20" s="347"/>
      <c r="I20" s="347"/>
      <c r="J20" s="347"/>
      <c r="K20" s="346"/>
      <c r="L20" s="347" t="s">
        <v>26</v>
      </c>
      <c r="M20" s="347" t="s">
        <v>9</v>
      </c>
      <c r="N20" s="346"/>
      <c r="O20" s="347" t="s">
        <v>26</v>
      </c>
      <c r="P20" s="347" t="s">
        <v>9</v>
      </c>
      <c r="Q20" s="347"/>
      <c r="R20" s="347"/>
    </row>
    <row r="21" spans="1:18" x14ac:dyDescent="0.25">
      <c r="A21" s="352"/>
      <c r="B21" s="383"/>
      <c r="C21" s="384"/>
      <c r="D21" s="384"/>
      <c r="E21" s="384"/>
      <c r="F21" s="385"/>
      <c r="G21" s="351"/>
      <c r="H21" s="347"/>
      <c r="I21" s="347"/>
      <c r="J21" s="347"/>
      <c r="K21" s="346"/>
      <c r="L21" s="347"/>
      <c r="M21" s="347"/>
      <c r="N21" s="346"/>
      <c r="O21" s="347"/>
      <c r="P21" s="347"/>
      <c r="Q21" s="347"/>
      <c r="R21" s="347"/>
    </row>
    <row r="22" spans="1:18" x14ac:dyDescent="0.25">
      <c r="A22" s="358" t="s">
        <v>647</v>
      </c>
      <c r="B22" s="358"/>
      <c r="C22" s="358"/>
      <c r="D22" s="358"/>
      <c r="E22" s="358"/>
      <c r="F22" s="358"/>
      <c r="G22" s="358"/>
      <c r="H22" s="358"/>
      <c r="I22" s="358"/>
      <c r="J22" s="358"/>
      <c r="K22" s="358"/>
      <c r="L22" s="358"/>
      <c r="M22" s="358"/>
      <c r="N22" s="358"/>
      <c r="O22" s="358"/>
      <c r="P22" s="358"/>
      <c r="Q22" s="358"/>
      <c r="R22" s="358"/>
    </row>
    <row r="23" spans="1:18" x14ac:dyDescent="0.25">
      <c r="A23" s="82">
        <v>1</v>
      </c>
      <c r="B23" s="359" t="s">
        <v>31</v>
      </c>
      <c r="C23" s="360"/>
      <c r="D23" s="360"/>
      <c r="E23" s="360"/>
      <c r="F23" s="360"/>
      <c r="G23" s="361"/>
      <c r="H23" s="41">
        <v>255</v>
      </c>
      <c r="I23" s="41">
        <v>145</v>
      </c>
      <c r="J23" s="41">
        <v>110</v>
      </c>
      <c r="K23" s="41">
        <v>72</v>
      </c>
      <c r="L23" s="41">
        <v>105</v>
      </c>
      <c r="M23" s="41">
        <v>55</v>
      </c>
      <c r="N23" s="41">
        <v>279</v>
      </c>
      <c r="O23" s="41">
        <v>71</v>
      </c>
      <c r="P23" s="41">
        <v>56</v>
      </c>
      <c r="Q23" s="49">
        <v>39183</v>
      </c>
      <c r="R23" s="49">
        <v>20142</v>
      </c>
    </row>
    <row r="24" spans="1:18" x14ac:dyDescent="0.25">
      <c r="A24" s="33">
        <v>2</v>
      </c>
      <c r="B24" s="368" t="s">
        <v>32</v>
      </c>
      <c r="C24" s="369"/>
      <c r="D24" s="369"/>
      <c r="E24" s="369"/>
      <c r="F24" s="370"/>
      <c r="G24" s="43" t="s">
        <v>504</v>
      </c>
      <c r="H24" s="52"/>
      <c r="I24" s="52">
        <v>135</v>
      </c>
      <c r="J24" s="52">
        <v>50</v>
      </c>
      <c r="K24" s="53">
        <v>61</v>
      </c>
      <c r="L24" s="53">
        <v>55</v>
      </c>
      <c r="M24" s="53">
        <v>40</v>
      </c>
      <c r="N24" s="53">
        <v>178</v>
      </c>
      <c r="O24" s="52">
        <v>56</v>
      </c>
      <c r="P24" s="52">
        <v>44</v>
      </c>
      <c r="Q24" s="50">
        <v>39183</v>
      </c>
      <c r="R24" s="50">
        <v>20142</v>
      </c>
    </row>
    <row r="25" spans="1:18" x14ac:dyDescent="0.25">
      <c r="A25" s="33"/>
      <c r="B25" s="362" t="s">
        <v>33</v>
      </c>
      <c r="C25" s="363"/>
      <c r="D25" s="363"/>
      <c r="E25" s="363"/>
      <c r="F25" s="364"/>
      <c r="G25" s="11" t="s">
        <v>505</v>
      </c>
      <c r="H25" s="52"/>
      <c r="I25" s="52">
        <v>10</v>
      </c>
      <c r="J25" s="52">
        <v>45</v>
      </c>
      <c r="K25" s="53">
        <v>4</v>
      </c>
      <c r="L25" s="53">
        <v>16</v>
      </c>
      <c r="M25" s="53">
        <v>8</v>
      </c>
      <c r="N25" s="53">
        <v>46</v>
      </c>
      <c r="O25" s="52"/>
      <c r="P25" s="52"/>
      <c r="Q25" s="50">
        <v>39183</v>
      </c>
      <c r="R25" s="50">
        <v>20142</v>
      </c>
    </row>
    <row r="26" spans="1:18" x14ac:dyDescent="0.25">
      <c r="A26" s="33"/>
      <c r="B26" s="362" t="s">
        <v>34</v>
      </c>
      <c r="C26" s="363"/>
      <c r="D26" s="363"/>
      <c r="E26" s="363"/>
      <c r="F26" s="364"/>
      <c r="G26" s="11" t="s">
        <v>506</v>
      </c>
      <c r="H26" s="52"/>
      <c r="I26" s="52"/>
      <c r="J26" s="52"/>
      <c r="K26" s="53">
        <v>1</v>
      </c>
      <c r="L26" s="53">
        <v>12</v>
      </c>
      <c r="M26" s="53">
        <v>2</v>
      </c>
      <c r="N26" s="53">
        <v>8</v>
      </c>
      <c r="O26" s="52">
        <v>4</v>
      </c>
      <c r="P26" s="52">
        <v>2</v>
      </c>
      <c r="Q26" s="50">
        <v>39183</v>
      </c>
      <c r="R26" s="50">
        <v>20142</v>
      </c>
    </row>
    <row r="27" spans="1:18" x14ac:dyDescent="0.25">
      <c r="A27" s="33"/>
      <c r="B27" s="362" t="s">
        <v>35</v>
      </c>
      <c r="C27" s="363"/>
      <c r="D27" s="363"/>
      <c r="E27" s="363"/>
      <c r="F27" s="364"/>
      <c r="G27" s="11" t="s">
        <v>499</v>
      </c>
      <c r="H27" s="52"/>
      <c r="I27" s="52"/>
      <c r="J27" s="52"/>
      <c r="K27" s="53">
        <v>2</v>
      </c>
      <c r="L27" s="53">
        <v>8</v>
      </c>
      <c r="M27" s="53">
        <v>1</v>
      </c>
      <c r="N27" s="53">
        <v>5</v>
      </c>
      <c r="O27" s="52">
        <v>1</v>
      </c>
      <c r="P27" s="52">
        <v>1</v>
      </c>
      <c r="Q27" s="50">
        <v>39183</v>
      </c>
      <c r="R27" s="50">
        <v>20142</v>
      </c>
    </row>
    <row r="28" spans="1:18" x14ac:dyDescent="0.25">
      <c r="A28" s="33"/>
      <c r="B28" s="362" t="s">
        <v>36</v>
      </c>
      <c r="C28" s="363"/>
      <c r="D28" s="363"/>
      <c r="E28" s="363"/>
      <c r="F28" s="364"/>
      <c r="G28" s="11" t="s">
        <v>507</v>
      </c>
      <c r="H28" s="52"/>
      <c r="I28" s="52"/>
      <c r="J28" s="52">
        <v>10</v>
      </c>
      <c r="K28" s="53">
        <v>2</v>
      </c>
      <c r="L28" s="53">
        <v>5</v>
      </c>
      <c r="M28" s="53">
        <v>1</v>
      </c>
      <c r="N28" s="53">
        <v>6</v>
      </c>
      <c r="O28" s="52">
        <v>1</v>
      </c>
      <c r="P28" s="52"/>
      <c r="Q28" s="50">
        <v>39183</v>
      </c>
      <c r="R28" s="50">
        <v>20142</v>
      </c>
    </row>
    <row r="29" spans="1:18" x14ac:dyDescent="0.25">
      <c r="A29" s="33"/>
      <c r="B29" s="362" t="s">
        <v>37</v>
      </c>
      <c r="C29" s="363"/>
      <c r="D29" s="363"/>
      <c r="E29" s="363"/>
      <c r="F29" s="364"/>
      <c r="G29" s="11" t="s">
        <v>500</v>
      </c>
      <c r="H29" s="52"/>
      <c r="I29" s="52"/>
      <c r="J29" s="52">
        <v>5</v>
      </c>
      <c r="K29" s="53">
        <v>1</v>
      </c>
      <c r="L29" s="53">
        <v>3</v>
      </c>
      <c r="M29" s="53">
        <v>1</v>
      </c>
      <c r="N29" s="53">
        <v>5</v>
      </c>
      <c r="O29" s="52">
        <v>1</v>
      </c>
      <c r="P29" s="52">
        <v>1</v>
      </c>
      <c r="Q29" s="50">
        <v>39183</v>
      </c>
      <c r="R29" s="50">
        <v>20142</v>
      </c>
    </row>
    <row r="30" spans="1:18" x14ac:dyDescent="0.25">
      <c r="A30" s="33"/>
      <c r="B30" s="362" t="s">
        <v>38</v>
      </c>
      <c r="C30" s="363"/>
      <c r="D30" s="363"/>
      <c r="E30" s="363"/>
      <c r="F30" s="364"/>
      <c r="G30" s="44" t="s">
        <v>501</v>
      </c>
      <c r="H30" s="52"/>
      <c r="I30" s="52"/>
      <c r="J30" s="52"/>
      <c r="K30" s="53">
        <v>1</v>
      </c>
      <c r="L30" s="53">
        <v>3</v>
      </c>
      <c r="M30" s="53">
        <v>1</v>
      </c>
      <c r="N30" s="53">
        <v>7</v>
      </c>
      <c r="O30" s="52">
        <v>2</v>
      </c>
      <c r="P30" s="52">
        <v>2</v>
      </c>
      <c r="Q30" s="50">
        <v>39183</v>
      </c>
      <c r="R30" s="50">
        <v>20142</v>
      </c>
    </row>
    <row r="31" spans="1:18" x14ac:dyDescent="0.25">
      <c r="A31" s="33"/>
      <c r="B31" s="362" t="s">
        <v>44</v>
      </c>
      <c r="C31" s="363"/>
      <c r="D31" s="363"/>
      <c r="E31" s="363"/>
      <c r="F31" s="364"/>
      <c r="G31" s="44" t="s">
        <v>502</v>
      </c>
      <c r="H31" s="52"/>
      <c r="I31" s="52"/>
      <c r="J31" s="52"/>
      <c r="K31" s="53"/>
      <c r="L31" s="53">
        <v>2</v>
      </c>
      <c r="M31" s="53"/>
      <c r="N31" s="53">
        <v>3</v>
      </c>
      <c r="O31" s="52">
        <v>2</v>
      </c>
      <c r="P31" s="52">
        <v>2</v>
      </c>
      <c r="Q31" s="74">
        <v>39183</v>
      </c>
      <c r="R31" s="50">
        <v>20142</v>
      </c>
    </row>
    <row r="32" spans="1:18" x14ac:dyDescent="0.25">
      <c r="A32" s="33"/>
      <c r="B32" s="362" t="s">
        <v>45</v>
      </c>
      <c r="C32" s="363"/>
      <c r="D32" s="363"/>
      <c r="E32" s="363"/>
      <c r="F32" s="364"/>
      <c r="G32" s="44" t="s">
        <v>503</v>
      </c>
      <c r="H32" s="52"/>
      <c r="I32" s="52"/>
      <c r="J32" s="52"/>
      <c r="K32" s="53"/>
      <c r="L32" s="53">
        <v>1</v>
      </c>
      <c r="M32" s="53">
        <v>1</v>
      </c>
      <c r="N32" s="53">
        <v>1</v>
      </c>
      <c r="O32" s="52">
        <v>2</v>
      </c>
      <c r="P32" s="52">
        <v>2</v>
      </c>
      <c r="Q32" s="50">
        <v>39183</v>
      </c>
      <c r="R32" s="50">
        <v>20142</v>
      </c>
    </row>
    <row r="33" spans="1:18" x14ac:dyDescent="0.25">
      <c r="A33" s="33">
        <v>1</v>
      </c>
      <c r="B33" s="362" t="s">
        <v>39</v>
      </c>
      <c r="C33" s="363"/>
      <c r="D33" s="363"/>
      <c r="E33" s="363"/>
      <c r="F33" s="364"/>
      <c r="G33" s="44" t="s">
        <v>46</v>
      </c>
      <c r="H33" s="52"/>
      <c r="I33" s="52"/>
      <c r="J33" s="52"/>
      <c r="K33" s="53"/>
      <c r="L33" s="53"/>
      <c r="M33" s="53"/>
      <c r="N33" s="53">
        <v>4</v>
      </c>
      <c r="O33" s="52">
        <v>0</v>
      </c>
      <c r="P33" s="52">
        <v>0</v>
      </c>
      <c r="Q33" s="50">
        <v>39183</v>
      </c>
      <c r="R33" s="50">
        <v>20142</v>
      </c>
    </row>
    <row r="34" spans="1:18" x14ac:dyDescent="0.25">
      <c r="A34" s="33">
        <v>2</v>
      </c>
      <c r="B34" s="362" t="s">
        <v>40</v>
      </c>
      <c r="C34" s="363"/>
      <c r="D34" s="363"/>
      <c r="E34" s="363"/>
      <c r="F34" s="364"/>
      <c r="G34" s="44" t="s">
        <v>47</v>
      </c>
      <c r="H34" s="52"/>
      <c r="I34" s="52"/>
      <c r="J34" s="52"/>
      <c r="K34" s="53"/>
      <c r="L34" s="53">
        <v>0</v>
      </c>
      <c r="M34" s="53">
        <v>0</v>
      </c>
      <c r="N34" s="53">
        <v>3</v>
      </c>
      <c r="O34" s="52">
        <v>0</v>
      </c>
      <c r="P34" s="52">
        <v>0</v>
      </c>
      <c r="Q34" s="50">
        <v>39183</v>
      </c>
      <c r="R34" s="50">
        <v>20142</v>
      </c>
    </row>
    <row r="35" spans="1:18" x14ac:dyDescent="0.25">
      <c r="A35" s="33">
        <v>3</v>
      </c>
      <c r="B35" s="362" t="s">
        <v>41</v>
      </c>
      <c r="C35" s="363"/>
      <c r="D35" s="363"/>
      <c r="E35" s="363"/>
      <c r="F35" s="364"/>
      <c r="G35" s="44" t="s">
        <v>48</v>
      </c>
      <c r="H35" s="52"/>
      <c r="I35" s="52"/>
      <c r="J35" s="52"/>
      <c r="K35" s="53"/>
      <c r="L35" s="53"/>
      <c r="M35" s="53"/>
      <c r="N35" s="53"/>
      <c r="O35" s="52"/>
      <c r="P35" s="52"/>
      <c r="Q35" s="50"/>
      <c r="R35" s="50"/>
    </row>
    <row r="36" spans="1:18" x14ac:dyDescent="0.25">
      <c r="A36" s="33">
        <v>4</v>
      </c>
      <c r="B36" s="362" t="s">
        <v>42</v>
      </c>
      <c r="C36" s="363"/>
      <c r="D36" s="363"/>
      <c r="E36" s="363"/>
      <c r="F36" s="364"/>
      <c r="G36" s="43" t="s">
        <v>53</v>
      </c>
      <c r="H36" s="52"/>
      <c r="I36" s="52"/>
      <c r="J36" s="52"/>
      <c r="K36" s="53"/>
      <c r="L36" s="53"/>
      <c r="M36" s="53"/>
      <c r="N36" s="53">
        <v>4</v>
      </c>
      <c r="O36" s="52"/>
      <c r="P36" s="52"/>
      <c r="Q36" s="50">
        <v>39183</v>
      </c>
      <c r="R36" s="50">
        <v>20142</v>
      </c>
    </row>
    <row r="37" spans="1:18" x14ac:dyDescent="0.25">
      <c r="A37" s="33">
        <v>5</v>
      </c>
      <c r="B37" s="362" t="s">
        <v>43</v>
      </c>
      <c r="C37" s="363"/>
      <c r="D37" s="363"/>
      <c r="E37" s="363"/>
      <c r="F37" s="364"/>
      <c r="G37" s="43" t="s">
        <v>49</v>
      </c>
      <c r="H37" s="52"/>
      <c r="I37" s="52"/>
      <c r="J37" s="52"/>
      <c r="K37" s="53"/>
      <c r="L37" s="53"/>
      <c r="M37" s="53"/>
      <c r="N37" s="53">
        <v>3</v>
      </c>
      <c r="O37" s="52"/>
      <c r="P37" s="52"/>
      <c r="Q37" s="50">
        <v>39183</v>
      </c>
      <c r="R37" s="50">
        <v>20142</v>
      </c>
    </row>
    <row r="38" spans="1:18" x14ac:dyDescent="0.25">
      <c r="A38" s="33">
        <v>6</v>
      </c>
      <c r="B38" s="362" t="s">
        <v>32</v>
      </c>
      <c r="C38" s="363"/>
      <c r="D38" s="363"/>
      <c r="E38" s="363"/>
      <c r="F38" s="364"/>
      <c r="G38" s="43" t="s">
        <v>50</v>
      </c>
      <c r="H38" s="52"/>
      <c r="I38" s="52"/>
      <c r="J38" s="52"/>
      <c r="K38" s="53"/>
      <c r="L38" s="53"/>
      <c r="M38" s="53"/>
      <c r="N38" s="53"/>
      <c r="O38" s="52">
        <v>1</v>
      </c>
      <c r="P38" s="52">
        <v>1</v>
      </c>
      <c r="Q38" s="50">
        <v>39183</v>
      </c>
      <c r="R38" s="50">
        <v>20142</v>
      </c>
    </row>
    <row r="39" spans="1:18" ht="24" x14ac:dyDescent="0.25">
      <c r="A39" s="33">
        <v>7</v>
      </c>
      <c r="B39" s="362" t="s">
        <v>32</v>
      </c>
      <c r="C39" s="363"/>
      <c r="D39" s="363"/>
      <c r="E39" s="363"/>
      <c r="F39" s="364"/>
      <c r="G39" s="43" t="s">
        <v>51</v>
      </c>
      <c r="H39" s="52"/>
      <c r="I39" s="52"/>
      <c r="J39" s="52"/>
      <c r="K39" s="53"/>
      <c r="L39" s="53"/>
      <c r="M39" s="53"/>
      <c r="N39" s="53"/>
      <c r="O39" s="52">
        <v>1</v>
      </c>
      <c r="P39" s="52">
        <v>1</v>
      </c>
      <c r="Q39" s="50">
        <v>39183</v>
      </c>
      <c r="R39" s="50">
        <v>20142</v>
      </c>
    </row>
    <row r="40" spans="1:18" x14ac:dyDescent="0.25">
      <c r="A40" s="33">
        <v>8</v>
      </c>
      <c r="B40" s="362" t="s">
        <v>41</v>
      </c>
      <c r="C40" s="363"/>
      <c r="D40" s="363"/>
      <c r="E40" s="363"/>
      <c r="F40" s="364"/>
      <c r="G40" s="43" t="s">
        <v>52</v>
      </c>
      <c r="H40" s="52"/>
      <c r="I40" s="52"/>
      <c r="J40" s="52"/>
      <c r="K40" s="53"/>
      <c r="L40" s="53"/>
      <c r="M40" s="53"/>
      <c r="N40" s="53">
        <v>3</v>
      </c>
      <c r="O40" s="52"/>
      <c r="P40" s="52"/>
      <c r="Q40" s="50">
        <v>39183</v>
      </c>
      <c r="R40" s="50">
        <v>20142</v>
      </c>
    </row>
    <row r="41" spans="1:18" x14ac:dyDescent="0.25">
      <c r="A41" s="82">
        <v>2</v>
      </c>
      <c r="B41" s="359" t="s">
        <v>54</v>
      </c>
      <c r="C41" s="360"/>
      <c r="D41" s="360"/>
      <c r="E41" s="360"/>
      <c r="F41" s="360"/>
      <c r="G41" s="361"/>
      <c r="H41" s="41">
        <v>155</v>
      </c>
      <c r="I41" s="41">
        <v>100</v>
      </c>
      <c r="J41" s="41">
        <v>55</v>
      </c>
      <c r="K41" s="41">
        <v>53</v>
      </c>
      <c r="L41" s="41">
        <v>61</v>
      </c>
      <c r="M41" s="41">
        <v>7</v>
      </c>
      <c r="N41" s="41">
        <v>166</v>
      </c>
      <c r="O41" s="41">
        <v>68</v>
      </c>
      <c r="P41" s="41">
        <v>0</v>
      </c>
      <c r="Q41" s="49">
        <v>24330</v>
      </c>
      <c r="R41" s="49" t="s">
        <v>696</v>
      </c>
    </row>
    <row r="42" spans="1:18" x14ac:dyDescent="0.25">
      <c r="A42" s="33"/>
      <c r="B42" s="368" t="s">
        <v>55</v>
      </c>
      <c r="C42" s="369"/>
      <c r="D42" s="369"/>
      <c r="E42" s="369"/>
      <c r="F42" s="370"/>
      <c r="G42" s="43" t="s">
        <v>508</v>
      </c>
      <c r="H42" s="52"/>
      <c r="I42" s="52">
        <v>60</v>
      </c>
      <c r="J42" s="52">
        <v>25</v>
      </c>
      <c r="K42" s="53">
        <v>42</v>
      </c>
      <c r="L42" s="53">
        <v>34</v>
      </c>
      <c r="M42" s="53">
        <v>7</v>
      </c>
      <c r="N42" s="53">
        <v>92</v>
      </c>
      <c r="O42" s="52">
        <v>45</v>
      </c>
      <c r="P42" s="52"/>
      <c r="Q42" s="50">
        <v>35150</v>
      </c>
      <c r="R42" s="50">
        <v>18400</v>
      </c>
    </row>
    <row r="43" spans="1:18" x14ac:dyDescent="0.25">
      <c r="A43" s="33"/>
      <c r="B43" s="362" t="s">
        <v>56</v>
      </c>
      <c r="C43" s="363"/>
      <c r="D43" s="363"/>
      <c r="E43" s="363"/>
      <c r="F43" s="364"/>
      <c r="G43" s="44" t="s">
        <v>509</v>
      </c>
      <c r="H43" s="52"/>
      <c r="I43" s="52">
        <v>30</v>
      </c>
      <c r="J43" s="52">
        <v>20</v>
      </c>
      <c r="K43" s="53">
        <v>7</v>
      </c>
      <c r="L43" s="53">
        <v>15</v>
      </c>
      <c r="M43" s="53"/>
      <c r="N43" s="53">
        <v>31</v>
      </c>
      <c r="O43" s="52">
        <v>8</v>
      </c>
      <c r="P43" s="52"/>
      <c r="Q43" s="50">
        <v>30852</v>
      </c>
      <c r="R43" s="50">
        <v>18520</v>
      </c>
    </row>
    <row r="44" spans="1:18" x14ac:dyDescent="0.25">
      <c r="A44" s="33"/>
      <c r="B44" s="362" t="s">
        <v>57</v>
      </c>
      <c r="C44" s="363"/>
      <c r="D44" s="363"/>
      <c r="E44" s="363"/>
      <c r="F44" s="364"/>
      <c r="G44" s="44" t="s">
        <v>510</v>
      </c>
      <c r="H44" s="52"/>
      <c r="I44" s="52">
        <v>10</v>
      </c>
      <c r="J44" s="52">
        <v>10</v>
      </c>
      <c r="K44" s="53">
        <v>2</v>
      </c>
      <c r="L44" s="53">
        <v>5</v>
      </c>
      <c r="M44" s="53"/>
      <c r="N44" s="53">
        <v>15</v>
      </c>
      <c r="O44" s="52">
        <v>7</v>
      </c>
      <c r="P44" s="52"/>
      <c r="Q44" s="50">
        <v>35500</v>
      </c>
      <c r="R44" s="50">
        <v>18201</v>
      </c>
    </row>
    <row r="45" spans="1:18" x14ac:dyDescent="0.25">
      <c r="A45" s="33"/>
      <c r="B45" s="362" t="s">
        <v>58</v>
      </c>
      <c r="C45" s="363"/>
      <c r="D45" s="363"/>
      <c r="E45" s="363"/>
      <c r="F45" s="364"/>
      <c r="G45" s="44" t="s">
        <v>511</v>
      </c>
      <c r="H45" s="52"/>
      <c r="I45" s="52"/>
      <c r="J45" s="52"/>
      <c r="K45" s="53"/>
      <c r="L45" s="53">
        <v>3</v>
      </c>
      <c r="M45" s="53"/>
      <c r="N45" s="53">
        <v>5</v>
      </c>
      <c r="O45" s="52"/>
      <c r="P45" s="52"/>
      <c r="Q45" s="50"/>
      <c r="R45" s="50">
        <v>16302</v>
      </c>
    </row>
    <row r="46" spans="1:18" x14ac:dyDescent="0.25">
      <c r="A46" s="33"/>
      <c r="B46" s="362" t="s">
        <v>59</v>
      </c>
      <c r="C46" s="363"/>
      <c r="D46" s="363"/>
      <c r="E46" s="363"/>
      <c r="F46" s="364"/>
      <c r="G46" s="44" t="s">
        <v>512</v>
      </c>
      <c r="H46" s="52"/>
      <c r="I46" s="52"/>
      <c r="J46" s="52"/>
      <c r="K46" s="53">
        <v>1</v>
      </c>
      <c r="L46" s="53">
        <v>2</v>
      </c>
      <c r="M46" s="53"/>
      <c r="N46" s="76">
        <v>5</v>
      </c>
      <c r="O46" s="52"/>
      <c r="P46" s="52"/>
      <c r="Q46" s="50">
        <v>28900</v>
      </c>
      <c r="R46" s="50">
        <v>15892</v>
      </c>
    </row>
    <row r="47" spans="1:18" x14ac:dyDescent="0.25">
      <c r="A47" s="33"/>
      <c r="B47" s="362" t="s">
        <v>60</v>
      </c>
      <c r="C47" s="363"/>
      <c r="D47" s="363"/>
      <c r="E47" s="363"/>
      <c r="F47" s="364"/>
      <c r="G47" s="44" t="s">
        <v>513</v>
      </c>
      <c r="H47" s="52"/>
      <c r="I47" s="52"/>
      <c r="J47" s="52"/>
      <c r="K47" s="53">
        <v>1</v>
      </c>
      <c r="L47" s="53">
        <v>2</v>
      </c>
      <c r="M47" s="53"/>
      <c r="N47" s="53">
        <v>5</v>
      </c>
      <c r="O47" s="52"/>
      <c r="P47" s="52"/>
      <c r="Q47" s="50">
        <v>2720</v>
      </c>
      <c r="R47" s="50">
        <v>15326</v>
      </c>
    </row>
    <row r="48" spans="1:18" x14ac:dyDescent="0.25">
      <c r="A48" s="33"/>
      <c r="B48" s="362" t="s">
        <v>61</v>
      </c>
      <c r="C48" s="363"/>
      <c r="D48" s="363"/>
      <c r="E48" s="363"/>
      <c r="F48" s="364"/>
      <c r="G48" s="44" t="s">
        <v>514</v>
      </c>
      <c r="H48" s="52"/>
      <c r="I48" s="52"/>
      <c r="J48" s="52"/>
      <c r="K48" s="53"/>
      <c r="L48" s="53"/>
      <c r="M48" s="53"/>
      <c r="N48" s="53">
        <v>0</v>
      </c>
      <c r="O48" s="52"/>
      <c r="P48" s="52"/>
      <c r="Q48" s="50"/>
      <c r="R48" s="50"/>
    </row>
    <row r="49" spans="1:18" x14ac:dyDescent="0.25">
      <c r="A49" s="33">
        <v>1</v>
      </c>
      <c r="B49" s="362" t="s">
        <v>62</v>
      </c>
      <c r="C49" s="363"/>
      <c r="D49" s="363"/>
      <c r="E49" s="363"/>
      <c r="F49" s="364"/>
      <c r="G49" s="44" t="s">
        <v>63</v>
      </c>
      <c r="H49" s="52"/>
      <c r="I49" s="52"/>
      <c r="J49" s="52"/>
      <c r="K49" s="53"/>
      <c r="L49" s="53"/>
      <c r="M49" s="53"/>
      <c r="N49" s="53">
        <v>1</v>
      </c>
      <c r="O49" s="52"/>
      <c r="P49" s="52"/>
      <c r="Q49" s="50"/>
      <c r="R49" s="50">
        <v>15365</v>
      </c>
    </row>
    <row r="50" spans="1:18" x14ac:dyDescent="0.25">
      <c r="A50" s="33">
        <v>2</v>
      </c>
      <c r="B50" s="362" t="s">
        <v>64</v>
      </c>
      <c r="C50" s="363"/>
      <c r="D50" s="363"/>
      <c r="E50" s="363"/>
      <c r="F50" s="364"/>
      <c r="G50" s="44" t="s">
        <v>65</v>
      </c>
      <c r="H50" s="52"/>
      <c r="I50" s="52"/>
      <c r="J50" s="52"/>
      <c r="K50" s="53"/>
      <c r="L50" s="53"/>
      <c r="M50" s="53"/>
      <c r="N50" s="53"/>
      <c r="O50" s="52">
        <v>1</v>
      </c>
      <c r="P50" s="52"/>
      <c r="Q50" s="50"/>
      <c r="R50" s="50"/>
    </row>
    <row r="51" spans="1:18" x14ac:dyDescent="0.25">
      <c r="A51" s="33">
        <v>3</v>
      </c>
      <c r="B51" s="362" t="s">
        <v>66</v>
      </c>
      <c r="C51" s="363"/>
      <c r="D51" s="363"/>
      <c r="E51" s="363"/>
      <c r="F51" s="364"/>
      <c r="G51" s="44" t="s">
        <v>67</v>
      </c>
      <c r="H51" s="52"/>
      <c r="I51" s="52"/>
      <c r="J51" s="52"/>
      <c r="K51" s="53"/>
      <c r="L51" s="53"/>
      <c r="M51" s="53"/>
      <c r="N51" s="53"/>
      <c r="O51" s="52">
        <v>1</v>
      </c>
      <c r="P51" s="52"/>
      <c r="Q51" s="50"/>
      <c r="R51" s="50"/>
    </row>
    <row r="52" spans="1:18" x14ac:dyDescent="0.25">
      <c r="A52" s="33">
        <v>4</v>
      </c>
      <c r="B52" s="362" t="s">
        <v>68</v>
      </c>
      <c r="C52" s="363"/>
      <c r="D52" s="363"/>
      <c r="E52" s="363"/>
      <c r="F52" s="364"/>
      <c r="G52" s="44" t="s">
        <v>69</v>
      </c>
      <c r="H52" s="52"/>
      <c r="I52" s="52"/>
      <c r="J52" s="52"/>
      <c r="K52" s="53"/>
      <c r="L52" s="53"/>
      <c r="M52" s="53"/>
      <c r="N52" s="53">
        <v>1</v>
      </c>
      <c r="O52" s="52"/>
      <c r="P52" s="52"/>
      <c r="Q52" s="50"/>
      <c r="R52" s="50">
        <v>13528</v>
      </c>
    </row>
    <row r="53" spans="1:18" ht="24" x14ac:dyDescent="0.25">
      <c r="A53" s="33">
        <v>5</v>
      </c>
      <c r="B53" s="362" t="s">
        <v>70</v>
      </c>
      <c r="C53" s="363"/>
      <c r="D53" s="363"/>
      <c r="E53" s="363"/>
      <c r="F53" s="364"/>
      <c r="G53" s="44" t="s">
        <v>71</v>
      </c>
      <c r="H53" s="52"/>
      <c r="I53" s="52"/>
      <c r="J53" s="52"/>
      <c r="K53" s="53"/>
      <c r="L53" s="53"/>
      <c r="M53" s="53"/>
      <c r="N53" s="53">
        <v>1</v>
      </c>
      <c r="O53" s="52"/>
      <c r="P53" s="52"/>
      <c r="Q53" s="50"/>
      <c r="R53" s="50">
        <v>15234</v>
      </c>
    </row>
    <row r="54" spans="1:18" x14ac:dyDescent="0.25">
      <c r="A54" s="33">
        <v>6</v>
      </c>
      <c r="B54" s="362" t="s">
        <v>72</v>
      </c>
      <c r="C54" s="363"/>
      <c r="D54" s="363"/>
      <c r="E54" s="363"/>
      <c r="F54" s="364"/>
      <c r="G54" s="44" t="s">
        <v>73</v>
      </c>
      <c r="H54" s="52"/>
      <c r="I54" s="52"/>
      <c r="J54" s="52"/>
      <c r="K54" s="53"/>
      <c r="L54" s="53"/>
      <c r="M54" s="53"/>
      <c r="N54" s="53">
        <v>1</v>
      </c>
      <c r="O54" s="52"/>
      <c r="P54" s="52"/>
      <c r="Q54" s="50"/>
      <c r="R54" s="50">
        <v>16652</v>
      </c>
    </row>
    <row r="55" spans="1:18" x14ac:dyDescent="0.25">
      <c r="A55" s="33">
        <v>7</v>
      </c>
      <c r="B55" s="362" t="s">
        <v>74</v>
      </c>
      <c r="C55" s="363"/>
      <c r="D55" s="363"/>
      <c r="E55" s="363"/>
      <c r="F55" s="364"/>
      <c r="G55" s="44" t="s">
        <v>75</v>
      </c>
      <c r="H55" s="52"/>
      <c r="I55" s="52"/>
      <c r="J55" s="52"/>
      <c r="K55" s="53"/>
      <c r="L55" s="53"/>
      <c r="M55" s="53"/>
      <c r="N55" s="53">
        <v>1</v>
      </c>
      <c r="O55" s="52"/>
      <c r="P55" s="52"/>
      <c r="Q55" s="50"/>
      <c r="R55" s="50">
        <v>15687</v>
      </c>
    </row>
    <row r="56" spans="1:18" x14ac:dyDescent="0.25">
      <c r="A56" s="33">
        <v>8</v>
      </c>
      <c r="B56" s="362" t="s">
        <v>76</v>
      </c>
      <c r="C56" s="363"/>
      <c r="D56" s="363"/>
      <c r="E56" s="363"/>
      <c r="F56" s="364"/>
      <c r="G56" s="44" t="s">
        <v>77</v>
      </c>
      <c r="H56" s="52"/>
      <c r="I56" s="52"/>
      <c r="J56" s="52"/>
      <c r="K56" s="53"/>
      <c r="L56" s="53"/>
      <c r="M56" s="53"/>
      <c r="N56" s="53">
        <v>1</v>
      </c>
      <c r="O56" s="52"/>
      <c r="P56" s="52"/>
      <c r="Q56" s="50"/>
      <c r="R56" s="50">
        <v>16235</v>
      </c>
    </row>
    <row r="57" spans="1:18" x14ac:dyDescent="0.25">
      <c r="A57" s="33">
        <v>9</v>
      </c>
      <c r="B57" s="362" t="s">
        <v>78</v>
      </c>
      <c r="C57" s="363"/>
      <c r="D57" s="363"/>
      <c r="E57" s="363"/>
      <c r="F57" s="364"/>
      <c r="G57" s="44" t="s">
        <v>79</v>
      </c>
      <c r="H57" s="52"/>
      <c r="I57" s="52"/>
      <c r="J57" s="52"/>
      <c r="K57" s="53"/>
      <c r="L57" s="53"/>
      <c r="M57" s="53"/>
      <c r="N57" s="53">
        <v>1</v>
      </c>
      <c r="O57" s="52"/>
      <c r="P57" s="52"/>
      <c r="Q57" s="50"/>
      <c r="R57" s="50">
        <v>17389</v>
      </c>
    </row>
    <row r="58" spans="1:18" x14ac:dyDescent="0.25">
      <c r="A58" s="33">
        <v>10</v>
      </c>
      <c r="B58" s="362" t="s">
        <v>80</v>
      </c>
      <c r="C58" s="363"/>
      <c r="D58" s="363"/>
      <c r="E58" s="363"/>
      <c r="F58" s="364"/>
      <c r="G58" s="44" t="s">
        <v>81</v>
      </c>
      <c r="H58" s="52"/>
      <c r="I58" s="52"/>
      <c r="J58" s="52"/>
      <c r="K58" s="53"/>
      <c r="L58" s="53"/>
      <c r="M58" s="53"/>
      <c r="N58" s="53">
        <v>1</v>
      </c>
      <c r="O58" s="52"/>
      <c r="P58" s="52"/>
      <c r="Q58" s="50"/>
      <c r="R58" s="50">
        <v>15578</v>
      </c>
    </row>
    <row r="59" spans="1:18" x14ac:dyDescent="0.25">
      <c r="A59" s="33">
        <v>11</v>
      </c>
      <c r="B59" s="362" t="s">
        <v>82</v>
      </c>
      <c r="C59" s="363"/>
      <c r="D59" s="363"/>
      <c r="E59" s="363"/>
      <c r="F59" s="364"/>
      <c r="G59" s="44" t="s">
        <v>83</v>
      </c>
      <c r="H59" s="52"/>
      <c r="I59" s="52"/>
      <c r="J59" s="52"/>
      <c r="K59" s="53"/>
      <c r="L59" s="53"/>
      <c r="M59" s="53"/>
      <c r="N59" s="53">
        <v>1</v>
      </c>
      <c r="O59" s="52"/>
      <c r="P59" s="52"/>
      <c r="Q59" s="50"/>
      <c r="R59" s="50">
        <v>16874</v>
      </c>
    </row>
    <row r="60" spans="1:18" x14ac:dyDescent="0.25">
      <c r="A60" s="33">
        <v>12</v>
      </c>
      <c r="B60" s="362" t="s">
        <v>84</v>
      </c>
      <c r="C60" s="363"/>
      <c r="D60" s="363"/>
      <c r="E60" s="363"/>
      <c r="F60" s="364"/>
      <c r="G60" s="44" t="s">
        <v>85</v>
      </c>
      <c r="H60" s="52"/>
      <c r="I60" s="52"/>
      <c r="J60" s="52"/>
      <c r="K60" s="53"/>
      <c r="L60" s="53"/>
      <c r="M60" s="53"/>
      <c r="N60" s="53"/>
      <c r="O60" s="52">
        <v>1</v>
      </c>
      <c r="P60" s="52"/>
      <c r="Q60" s="50"/>
      <c r="R60" s="50"/>
    </row>
    <row r="61" spans="1:18" x14ac:dyDescent="0.25">
      <c r="A61" s="33">
        <v>13</v>
      </c>
      <c r="B61" s="362" t="s">
        <v>86</v>
      </c>
      <c r="C61" s="363"/>
      <c r="D61" s="363"/>
      <c r="E61" s="363"/>
      <c r="F61" s="364"/>
      <c r="G61" s="44" t="s">
        <v>87</v>
      </c>
      <c r="H61" s="52"/>
      <c r="I61" s="52"/>
      <c r="J61" s="52"/>
      <c r="K61" s="53"/>
      <c r="L61" s="53"/>
      <c r="M61" s="53"/>
      <c r="N61" s="53">
        <v>1</v>
      </c>
      <c r="O61" s="52"/>
      <c r="P61" s="52"/>
      <c r="Q61" s="50"/>
      <c r="R61" s="50">
        <v>14852</v>
      </c>
    </row>
    <row r="62" spans="1:18" x14ac:dyDescent="0.25">
      <c r="A62" s="33">
        <v>14</v>
      </c>
      <c r="B62" s="362" t="s">
        <v>88</v>
      </c>
      <c r="C62" s="363"/>
      <c r="D62" s="363"/>
      <c r="E62" s="363"/>
      <c r="F62" s="364"/>
      <c r="G62" s="44" t="s">
        <v>89</v>
      </c>
      <c r="H62" s="52"/>
      <c r="I62" s="52"/>
      <c r="J62" s="52"/>
      <c r="K62" s="53"/>
      <c r="L62" s="53"/>
      <c r="M62" s="53"/>
      <c r="N62" s="53"/>
      <c r="O62" s="52">
        <v>1</v>
      </c>
      <c r="P62" s="52"/>
      <c r="Q62" s="50"/>
      <c r="R62" s="50"/>
    </row>
    <row r="63" spans="1:18" x14ac:dyDescent="0.25">
      <c r="A63" s="33">
        <v>15</v>
      </c>
      <c r="B63" s="362" t="s">
        <v>66</v>
      </c>
      <c r="C63" s="363"/>
      <c r="D63" s="363"/>
      <c r="E63" s="363"/>
      <c r="F63" s="364"/>
      <c r="G63" s="44" t="s">
        <v>90</v>
      </c>
      <c r="H63" s="52"/>
      <c r="I63" s="52"/>
      <c r="J63" s="52"/>
      <c r="K63" s="53"/>
      <c r="L63" s="53"/>
      <c r="M63" s="53"/>
      <c r="N63" s="53"/>
      <c r="O63" s="52">
        <v>1</v>
      </c>
      <c r="P63" s="52"/>
      <c r="Q63" s="50"/>
      <c r="R63" s="50"/>
    </row>
    <row r="64" spans="1:18" x14ac:dyDescent="0.25">
      <c r="A64" s="33">
        <v>16</v>
      </c>
      <c r="B64" s="362" t="s">
        <v>91</v>
      </c>
      <c r="C64" s="363"/>
      <c r="D64" s="363"/>
      <c r="E64" s="363"/>
      <c r="F64" s="364"/>
      <c r="G64" s="44" t="s">
        <v>92</v>
      </c>
      <c r="H64" s="52"/>
      <c r="I64" s="52"/>
      <c r="J64" s="52"/>
      <c r="K64" s="53"/>
      <c r="L64" s="53"/>
      <c r="M64" s="53"/>
      <c r="N64" s="53"/>
      <c r="O64" s="52">
        <v>1</v>
      </c>
      <c r="P64" s="52"/>
      <c r="Q64" s="50"/>
      <c r="R64" s="50"/>
    </row>
    <row r="65" spans="1:18" x14ac:dyDescent="0.25">
      <c r="A65" s="33">
        <v>17</v>
      </c>
      <c r="B65" s="362" t="s">
        <v>93</v>
      </c>
      <c r="C65" s="363"/>
      <c r="D65" s="363"/>
      <c r="E65" s="363"/>
      <c r="F65" s="364"/>
      <c r="G65" s="44" t="s">
        <v>94</v>
      </c>
      <c r="H65" s="52"/>
      <c r="I65" s="52"/>
      <c r="J65" s="52"/>
      <c r="K65" s="53"/>
      <c r="L65" s="53"/>
      <c r="M65" s="53"/>
      <c r="N65" s="53"/>
      <c r="O65" s="52">
        <v>1</v>
      </c>
      <c r="P65" s="52"/>
      <c r="Q65" s="50"/>
      <c r="R65" s="50"/>
    </row>
    <row r="66" spans="1:18" x14ac:dyDescent="0.25">
      <c r="A66" s="33">
        <v>18</v>
      </c>
      <c r="B66" s="362" t="s">
        <v>95</v>
      </c>
      <c r="C66" s="363"/>
      <c r="D66" s="363"/>
      <c r="E66" s="363"/>
      <c r="F66" s="364"/>
      <c r="G66" s="44" t="s">
        <v>96</v>
      </c>
      <c r="H66" s="52"/>
      <c r="I66" s="52"/>
      <c r="J66" s="52"/>
      <c r="K66" s="53"/>
      <c r="L66" s="53"/>
      <c r="M66" s="53"/>
      <c r="N66" s="53"/>
      <c r="O66" s="52">
        <v>1</v>
      </c>
      <c r="P66" s="52"/>
      <c r="Q66" s="50"/>
      <c r="R66" s="50"/>
    </row>
    <row r="67" spans="1:18" x14ac:dyDescent="0.25">
      <c r="A67" s="33">
        <v>19</v>
      </c>
      <c r="B67" s="362" t="s">
        <v>97</v>
      </c>
      <c r="C67" s="363"/>
      <c r="D67" s="363"/>
      <c r="E67" s="363"/>
      <c r="F67" s="364"/>
      <c r="G67" s="44" t="s">
        <v>98</v>
      </c>
      <c r="H67" s="52"/>
      <c r="I67" s="52"/>
      <c r="J67" s="52"/>
      <c r="K67" s="53"/>
      <c r="L67" s="53"/>
      <c r="M67" s="53"/>
      <c r="N67" s="53">
        <v>1</v>
      </c>
      <c r="O67" s="52"/>
      <c r="P67" s="52"/>
      <c r="Q67" s="50"/>
      <c r="R67" s="50">
        <v>14452</v>
      </c>
    </row>
    <row r="68" spans="1:18" x14ac:dyDescent="0.25">
      <c r="A68" s="33">
        <v>20</v>
      </c>
      <c r="B68" s="362" t="s">
        <v>99</v>
      </c>
      <c r="C68" s="363"/>
      <c r="D68" s="363"/>
      <c r="E68" s="363"/>
      <c r="F68" s="364"/>
      <c r="G68" s="44" t="s">
        <v>100</v>
      </c>
      <c r="H68" s="52"/>
      <c r="I68" s="52"/>
      <c r="J68" s="52"/>
      <c r="K68" s="53"/>
      <c r="L68" s="53"/>
      <c r="M68" s="53"/>
      <c r="N68" s="53">
        <v>1</v>
      </c>
      <c r="O68" s="52"/>
      <c r="P68" s="52"/>
      <c r="Q68" s="50"/>
      <c r="R68" s="50">
        <v>15452</v>
      </c>
    </row>
    <row r="69" spans="1:18" x14ac:dyDescent="0.25">
      <c r="A69" s="33">
        <v>21</v>
      </c>
      <c r="B69" s="362" t="s">
        <v>101</v>
      </c>
      <c r="C69" s="363"/>
      <c r="D69" s="363"/>
      <c r="E69" s="363"/>
      <c r="F69" s="364"/>
      <c r="G69" s="44" t="s">
        <v>102</v>
      </c>
      <c r="H69" s="52"/>
      <c r="I69" s="52"/>
      <c r="J69" s="52"/>
      <c r="K69" s="53"/>
      <c r="L69" s="53"/>
      <c r="M69" s="53"/>
      <c r="N69" s="53"/>
      <c r="O69" s="52">
        <v>1</v>
      </c>
      <c r="P69" s="52"/>
      <c r="Q69" s="50"/>
      <c r="R69" s="50"/>
    </row>
    <row r="70" spans="1:18" x14ac:dyDescent="0.25">
      <c r="A70" s="82">
        <v>3</v>
      </c>
      <c r="B70" s="359" t="s">
        <v>103</v>
      </c>
      <c r="C70" s="360"/>
      <c r="D70" s="360"/>
      <c r="E70" s="360"/>
      <c r="F70" s="360"/>
      <c r="G70" s="361"/>
      <c r="H70" s="41">
        <v>395</v>
      </c>
      <c r="I70" s="41">
        <v>195</v>
      </c>
      <c r="J70" s="41">
        <v>200</v>
      </c>
      <c r="K70" s="41">
        <v>151</v>
      </c>
      <c r="L70" s="41"/>
      <c r="M70" s="41">
        <v>0</v>
      </c>
      <c r="N70" s="41">
        <v>369</v>
      </c>
      <c r="O70" s="41">
        <v>1</v>
      </c>
      <c r="P70" s="41">
        <v>0</v>
      </c>
      <c r="Q70" s="49"/>
      <c r="R70" s="49"/>
    </row>
    <row r="71" spans="1:18" x14ac:dyDescent="0.25">
      <c r="A71" s="33"/>
      <c r="B71" s="334" t="s">
        <v>150</v>
      </c>
      <c r="C71" s="335"/>
      <c r="D71" s="335"/>
      <c r="E71" s="335"/>
      <c r="F71" s="336"/>
      <c r="G71" s="45" t="s">
        <v>515</v>
      </c>
      <c r="H71" s="52"/>
      <c r="I71" s="52">
        <v>125</v>
      </c>
      <c r="J71" s="52">
        <v>10</v>
      </c>
      <c r="K71" s="53">
        <v>63</v>
      </c>
      <c r="L71" s="53"/>
      <c r="M71" s="53"/>
      <c r="N71" s="53">
        <v>118</v>
      </c>
      <c r="O71" s="52"/>
      <c r="P71" s="75"/>
      <c r="Q71" s="74">
        <v>35420</v>
      </c>
      <c r="R71" s="74">
        <v>18957</v>
      </c>
    </row>
    <row r="72" spans="1:18" x14ac:dyDescent="0.25">
      <c r="A72" s="33"/>
      <c r="B72" s="334" t="s">
        <v>104</v>
      </c>
      <c r="C72" s="335"/>
      <c r="D72" s="335"/>
      <c r="E72" s="335"/>
      <c r="F72" s="336"/>
      <c r="G72" s="45" t="s">
        <v>516</v>
      </c>
      <c r="H72" s="52"/>
      <c r="I72" s="52">
        <v>10</v>
      </c>
      <c r="J72" s="52">
        <v>15</v>
      </c>
      <c r="K72" s="53">
        <v>9</v>
      </c>
      <c r="L72" s="53"/>
      <c r="M72" s="53"/>
      <c r="N72" s="53">
        <v>24</v>
      </c>
      <c r="O72" s="52"/>
      <c r="P72" s="75"/>
      <c r="Q72" s="74">
        <v>35420</v>
      </c>
      <c r="R72" s="74">
        <v>18957</v>
      </c>
    </row>
    <row r="73" spans="1:18" x14ac:dyDescent="0.25">
      <c r="A73" s="33"/>
      <c r="B73" s="334" t="s">
        <v>659</v>
      </c>
      <c r="C73" s="335"/>
      <c r="D73" s="335"/>
      <c r="E73" s="335"/>
      <c r="F73" s="336"/>
      <c r="G73" s="45" t="s">
        <v>517</v>
      </c>
      <c r="H73" s="52"/>
      <c r="I73" s="52">
        <v>10</v>
      </c>
      <c r="J73" s="52">
        <v>15</v>
      </c>
      <c r="K73" s="53">
        <v>9</v>
      </c>
      <c r="L73" s="53"/>
      <c r="M73" s="53"/>
      <c r="N73" s="53">
        <v>18</v>
      </c>
      <c r="O73" s="52"/>
      <c r="P73" s="75"/>
      <c r="Q73" s="74">
        <v>35420</v>
      </c>
      <c r="R73" s="74">
        <v>18957</v>
      </c>
    </row>
    <row r="74" spans="1:18" x14ac:dyDescent="0.25">
      <c r="A74" s="33"/>
      <c r="B74" s="334" t="s">
        <v>105</v>
      </c>
      <c r="C74" s="335"/>
      <c r="D74" s="335"/>
      <c r="E74" s="335"/>
      <c r="F74" s="336"/>
      <c r="G74" s="45" t="s">
        <v>518</v>
      </c>
      <c r="H74" s="52"/>
      <c r="I74" s="52"/>
      <c r="J74" s="52">
        <v>20</v>
      </c>
      <c r="K74" s="53">
        <v>7</v>
      </c>
      <c r="L74" s="53"/>
      <c r="M74" s="53"/>
      <c r="N74" s="53">
        <v>18</v>
      </c>
      <c r="O74" s="52"/>
      <c r="P74" s="75"/>
      <c r="Q74" s="74">
        <v>35420</v>
      </c>
      <c r="R74" s="74">
        <v>18957</v>
      </c>
    </row>
    <row r="75" spans="1:18" x14ac:dyDescent="0.25">
      <c r="A75" s="33"/>
      <c r="B75" s="334" t="s">
        <v>106</v>
      </c>
      <c r="C75" s="335"/>
      <c r="D75" s="335"/>
      <c r="E75" s="335"/>
      <c r="F75" s="336"/>
      <c r="G75" s="45" t="s">
        <v>519</v>
      </c>
      <c r="H75" s="52"/>
      <c r="I75" s="52">
        <v>20</v>
      </c>
      <c r="J75" s="52">
        <v>20</v>
      </c>
      <c r="K75" s="53">
        <v>15</v>
      </c>
      <c r="L75" s="53"/>
      <c r="M75" s="53"/>
      <c r="N75" s="53">
        <v>34</v>
      </c>
      <c r="O75" s="52"/>
      <c r="P75" s="75"/>
      <c r="Q75" s="74">
        <v>35420</v>
      </c>
      <c r="R75" s="74">
        <v>18957</v>
      </c>
    </row>
    <row r="76" spans="1:18" x14ac:dyDescent="0.25">
      <c r="A76" s="33"/>
      <c r="B76" s="334" t="s">
        <v>107</v>
      </c>
      <c r="C76" s="335"/>
      <c r="D76" s="335"/>
      <c r="E76" s="335"/>
      <c r="F76" s="336"/>
      <c r="G76" s="45" t="s">
        <v>520</v>
      </c>
      <c r="H76" s="52"/>
      <c r="I76" s="52">
        <v>10</v>
      </c>
      <c r="J76" s="52">
        <v>10</v>
      </c>
      <c r="K76" s="53">
        <v>7</v>
      </c>
      <c r="L76" s="53"/>
      <c r="M76" s="53"/>
      <c r="N76" s="53">
        <v>15</v>
      </c>
      <c r="O76" s="52"/>
      <c r="P76" s="75"/>
      <c r="Q76" s="74">
        <v>35420</v>
      </c>
      <c r="R76" s="74">
        <v>18957</v>
      </c>
    </row>
    <row r="77" spans="1:18" x14ac:dyDescent="0.25">
      <c r="A77" s="33"/>
      <c r="B77" s="334" t="s">
        <v>108</v>
      </c>
      <c r="C77" s="335"/>
      <c r="D77" s="335"/>
      <c r="E77" s="335"/>
      <c r="F77" s="336"/>
      <c r="G77" s="45" t="s">
        <v>521</v>
      </c>
      <c r="H77" s="52"/>
      <c r="I77" s="52">
        <v>20</v>
      </c>
      <c r="J77" s="52">
        <v>15</v>
      </c>
      <c r="K77" s="53">
        <v>10</v>
      </c>
      <c r="L77" s="53"/>
      <c r="M77" s="53"/>
      <c r="N77" s="53">
        <v>34</v>
      </c>
      <c r="O77" s="52"/>
      <c r="P77" s="75"/>
      <c r="Q77" s="74">
        <v>35420</v>
      </c>
      <c r="R77" s="74">
        <v>18957</v>
      </c>
    </row>
    <row r="78" spans="1:18" x14ac:dyDescent="0.25">
      <c r="A78" s="33"/>
      <c r="B78" s="334" t="s">
        <v>109</v>
      </c>
      <c r="C78" s="335"/>
      <c r="D78" s="335"/>
      <c r="E78" s="335"/>
      <c r="F78" s="336"/>
      <c r="G78" s="45" t="s">
        <v>522</v>
      </c>
      <c r="H78" s="52"/>
      <c r="I78" s="52"/>
      <c r="J78" s="52">
        <v>20</v>
      </c>
      <c r="K78" s="53">
        <v>2</v>
      </c>
      <c r="L78" s="53"/>
      <c r="M78" s="53"/>
      <c r="N78" s="53">
        <v>9</v>
      </c>
      <c r="O78" s="52"/>
      <c r="P78" s="75"/>
      <c r="Q78" s="74">
        <v>35420</v>
      </c>
      <c r="R78" s="74">
        <v>18957</v>
      </c>
    </row>
    <row r="79" spans="1:18" x14ac:dyDescent="0.25">
      <c r="A79" s="33"/>
      <c r="B79" s="334" t="s">
        <v>110</v>
      </c>
      <c r="C79" s="335"/>
      <c r="D79" s="335"/>
      <c r="E79" s="335"/>
      <c r="F79" s="336"/>
      <c r="G79" s="45" t="s">
        <v>523</v>
      </c>
      <c r="H79" s="52"/>
      <c r="I79" s="52"/>
      <c r="J79" s="52">
        <v>10</v>
      </c>
      <c r="K79" s="53">
        <v>7</v>
      </c>
      <c r="L79" s="53"/>
      <c r="M79" s="53"/>
      <c r="N79" s="53">
        <v>10</v>
      </c>
      <c r="O79" s="52"/>
      <c r="P79" s="75"/>
      <c r="Q79" s="74">
        <v>35420</v>
      </c>
      <c r="R79" s="74">
        <v>18957</v>
      </c>
    </row>
    <row r="80" spans="1:18" x14ac:dyDescent="0.25">
      <c r="A80" s="33"/>
      <c r="B80" s="334" t="s">
        <v>111</v>
      </c>
      <c r="C80" s="335"/>
      <c r="D80" s="335"/>
      <c r="E80" s="335"/>
      <c r="F80" s="336"/>
      <c r="G80" s="45" t="s">
        <v>524</v>
      </c>
      <c r="H80" s="52"/>
      <c r="I80" s="52"/>
      <c r="J80" s="52">
        <v>5</v>
      </c>
      <c r="K80" s="53">
        <v>6</v>
      </c>
      <c r="L80" s="53"/>
      <c r="M80" s="53"/>
      <c r="N80" s="53">
        <v>10</v>
      </c>
      <c r="O80" s="52"/>
      <c r="P80" s="75"/>
      <c r="Q80" s="74">
        <v>35420</v>
      </c>
      <c r="R80" s="74">
        <v>18957</v>
      </c>
    </row>
    <row r="81" spans="1:18" x14ac:dyDescent="0.25">
      <c r="A81" s="33"/>
      <c r="B81" s="334" t="s">
        <v>112</v>
      </c>
      <c r="C81" s="335"/>
      <c r="D81" s="335"/>
      <c r="E81" s="335"/>
      <c r="F81" s="336"/>
      <c r="G81" s="45" t="s">
        <v>525</v>
      </c>
      <c r="H81" s="52"/>
      <c r="I81" s="52"/>
      <c r="J81" s="52">
        <v>10</v>
      </c>
      <c r="K81" s="53">
        <v>3</v>
      </c>
      <c r="L81" s="53"/>
      <c r="M81" s="53"/>
      <c r="N81" s="53">
        <v>9</v>
      </c>
      <c r="O81" s="52"/>
      <c r="P81" s="75"/>
      <c r="Q81" s="74">
        <v>35420</v>
      </c>
      <c r="R81" s="74">
        <v>18957</v>
      </c>
    </row>
    <row r="82" spans="1:18" x14ac:dyDescent="0.25">
      <c r="A82" s="33"/>
      <c r="B82" s="334" t="s">
        <v>113</v>
      </c>
      <c r="C82" s="335"/>
      <c r="D82" s="335"/>
      <c r="E82" s="335"/>
      <c r="F82" s="336"/>
      <c r="G82" s="45" t="s">
        <v>526</v>
      </c>
      <c r="H82" s="52"/>
      <c r="I82" s="52"/>
      <c r="J82" s="52"/>
      <c r="K82" s="53">
        <v>3</v>
      </c>
      <c r="L82" s="53"/>
      <c r="M82" s="53"/>
      <c r="N82" s="53">
        <v>11</v>
      </c>
      <c r="O82" s="52"/>
      <c r="P82" s="75"/>
      <c r="Q82" s="74">
        <v>35420</v>
      </c>
      <c r="R82" s="74">
        <v>18957</v>
      </c>
    </row>
    <row r="83" spans="1:18" x14ac:dyDescent="0.25">
      <c r="A83" s="33"/>
      <c r="B83" s="334" t="s">
        <v>114</v>
      </c>
      <c r="C83" s="335"/>
      <c r="D83" s="335"/>
      <c r="E83" s="335"/>
      <c r="F83" s="336"/>
      <c r="G83" s="45" t="s">
        <v>527</v>
      </c>
      <c r="H83" s="52"/>
      <c r="I83" s="52"/>
      <c r="J83" s="52">
        <v>30</v>
      </c>
      <c r="K83" s="53">
        <v>7</v>
      </c>
      <c r="L83" s="53"/>
      <c r="M83" s="53"/>
      <c r="N83" s="53">
        <v>19</v>
      </c>
      <c r="O83" s="52"/>
      <c r="P83" s="75"/>
      <c r="Q83" s="74">
        <v>35420</v>
      </c>
      <c r="R83" s="74">
        <v>18957</v>
      </c>
    </row>
    <row r="84" spans="1:18" x14ac:dyDescent="0.25">
      <c r="A84" s="33"/>
      <c r="B84" s="334" t="s">
        <v>115</v>
      </c>
      <c r="C84" s="335"/>
      <c r="D84" s="335"/>
      <c r="E84" s="335"/>
      <c r="F84" s="336"/>
      <c r="G84" s="45" t="s">
        <v>528</v>
      </c>
      <c r="H84" s="52"/>
      <c r="I84" s="52"/>
      <c r="J84" s="52">
        <v>10</v>
      </c>
      <c r="K84" s="53">
        <v>2</v>
      </c>
      <c r="L84" s="53"/>
      <c r="M84" s="53"/>
      <c r="N84" s="53">
        <v>7</v>
      </c>
      <c r="O84" s="52"/>
      <c r="P84" s="75"/>
      <c r="Q84" s="74">
        <v>35420</v>
      </c>
      <c r="R84" s="74">
        <v>1857</v>
      </c>
    </row>
    <row r="85" spans="1:18" x14ac:dyDescent="0.25">
      <c r="A85" s="33"/>
      <c r="B85" s="334" t="s">
        <v>116</v>
      </c>
      <c r="C85" s="335"/>
      <c r="D85" s="335"/>
      <c r="E85" s="335"/>
      <c r="F85" s="336"/>
      <c r="G85" s="45" t="s">
        <v>529</v>
      </c>
      <c r="H85" s="52"/>
      <c r="I85" s="52"/>
      <c r="J85" s="52">
        <v>10</v>
      </c>
      <c r="K85" s="53">
        <v>2</v>
      </c>
      <c r="L85" s="53"/>
      <c r="M85" s="53"/>
      <c r="N85" s="53">
        <v>7</v>
      </c>
      <c r="O85" s="52"/>
      <c r="P85" s="75"/>
      <c r="Q85" s="74">
        <v>35420</v>
      </c>
      <c r="R85" s="74">
        <v>18957</v>
      </c>
    </row>
    <row r="86" spans="1:18" x14ac:dyDescent="0.25">
      <c r="A86" s="33">
        <v>1</v>
      </c>
      <c r="B86" s="334" t="s">
        <v>117</v>
      </c>
      <c r="C86" s="335"/>
      <c r="D86" s="335"/>
      <c r="E86" s="335"/>
      <c r="F86" s="336"/>
      <c r="G86" s="45" t="s">
        <v>151</v>
      </c>
      <c r="H86" s="52"/>
      <c r="I86" s="52"/>
      <c r="J86" s="52"/>
      <c r="K86" s="53"/>
      <c r="L86" s="53"/>
      <c r="M86" s="53"/>
      <c r="N86" s="53">
        <v>5</v>
      </c>
      <c r="O86" s="52"/>
      <c r="P86" s="75"/>
      <c r="Q86" s="74"/>
      <c r="R86" s="74">
        <v>18957</v>
      </c>
    </row>
    <row r="87" spans="1:18" x14ac:dyDescent="0.25">
      <c r="A87" s="33">
        <v>2</v>
      </c>
      <c r="B87" s="334" t="s">
        <v>118</v>
      </c>
      <c r="C87" s="335"/>
      <c r="D87" s="335"/>
      <c r="E87" s="335"/>
      <c r="F87" s="336"/>
      <c r="G87" s="45" t="s">
        <v>119</v>
      </c>
      <c r="H87" s="52"/>
      <c r="I87" s="52"/>
      <c r="J87" s="52"/>
      <c r="K87" s="53"/>
      <c r="L87" s="53"/>
      <c r="M87" s="53"/>
      <c r="N87" s="53">
        <v>2</v>
      </c>
      <c r="O87" s="52"/>
      <c r="P87" s="75"/>
      <c r="Q87" s="74"/>
      <c r="R87" s="74">
        <v>18957</v>
      </c>
    </row>
    <row r="88" spans="1:18" x14ac:dyDescent="0.25">
      <c r="A88" s="33">
        <v>3</v>
      </c>
      <c r="B88" s="334" t="s">
        <v>120</v>
      </c>
      <c r="C88" s="335"/>
      <c r="D88" s="335"/>
      <c r="E88" s="335"/>
      <c r="F88" s="336"/>
      <c r="G88" s="45" t="s">
        <v>152</v>
      </c>
      <c r="H88" s="52"/>
      <c r="I88" s="52"/>
      <c r="J88" s="52"/>
      <c r="K88" s="53"/>
      <c r="L88" s="53"/>
      <c r="M88" s="53"/>
      <c r="N88" s="53">
        <v>4</v>
      </c>
      <c r="O88" s="52"/>
      <c r="P88" s="75"/>
      <c r="Q88" s="74"/>
      <c r="R88" s="74">
        <v>18957</v>
      </c>
    </row>
    <row r="89" spans="1:18" x14ac:dyDescent="0.25">
      <c r="A89" s="33">
        <v>4</v>
      </c>
      <c r="B89" s="334" t="s">
        <v>121</v>
      </c>
      <c r="C89" s="335"/>
      <c r="D89" s="335"/>
      <c r="E89" s="335"/>
      <c r="F89" s="336"/>
      <c r="G89" s="45" t="s">
        <v>153</v>
      </c>
      <c r="H89" s="52"/>
      <c r="I89" s="52"/>
      <c r="J89" s="52"/>
      <c r="K89" s="53"/>
      <c r="L89" s="53"/>
      <c r="M89" s="53"/>
      <c r="N89" s="53">
        <v>1</v>
      </c>
      <c r="O89" s="52"/>
      <c r="P89" s="75"/>
      <c r="Q89" s="74"/>
      <c r="R89" s="74">
        <v>18957</v>
      </c>
    </row>
    <row r="90" spans="1:18" x14ac:dyDescent="0.25">
      <c r="A90" s="33">
        <v>5</v>
      </c>
      <c r="B90" s="334" t="s">
        <v>122</v>
      </c>
      <c r="C90" s="335"/>
      <c r="D90" s="335"/>
      <c r="E90" s="335"/>
      <c r="F90" s="336"/>
      <c r="G90" s="45" t="s">
        <v>123</v>
      </c>
      <c r="H90" s="52"/>
      <c r="I90" s="52"/>
      <c r="J90" s="52"/>
      <c r="K90" s="53"/>
      <c r="L90" s="53"/>
      <c r="M90" s="53"/>
      <c r="N90" s="53">
        <v>2</v>
      </c>
      <c r="O90" s="52"/>
      <c r="P90" s="75"/>
      <c r="Q90" s="74"/>
      <c r="R90" s="74">
        <v>18957</v>
      </c>
    </row>
    <row r="91" spans="1:18" x14ac:dyDescent="0.25">
      <c r="A91" s="33">
        <v>6</v>
      </c>
      <c r="B91" s="334" t="s">
        <v>124</v>
      </c>
      <c r="C91" s="335"/>
      <c r="D91" s="335"/>
      <c r="E91" s="335"/>
      <c r="F91" s="336"/>
      <c r="G91" s="45" t="s">
        <v>125</v>
      </c>
      <c r="H91" s="52"/>
      <c r="I91" s="52"/>
      <c r="J91" s="52"/>
      <c r="K91" s="53"/>
      <c r="L91" s="53"/>
      <c r="M91" s="53"/>
      <c r="N91" s="53">
        <v>1</v>
      </c>
      <c r="O91" s="52"/>
      <c r="P91" s="75"/>
      <c r="Q91" s="74"/>
      <c r="R91" s="74">
        <v>17028</v>
      </c>
    </row>
    <row r="92" spans="1:18" x14ac:dyDescent="0.25">
      <c r="A92" s="33">
        <v>7</v>
      </c>
      <c r="B92" s="334" t="s">
        <v>126</v>
      </c>
      <c r="C92" s="335"/>
      <c r="D92" s="335"/>
      <c r="E92" s="335"/>
      <c r="F92" s="336"/>
      <c r="G92" s="45" t="s">
        <v>127</v>
      </c>
      <c r="H92" s="52"/>
      <c r="I92" s="52"/>
      <c r="J92" s="52"/>
      <c r="K92" s="53"/>
      <c r="L92" s="53"/>
      <c r="M92" s="53"/>
      <c r="N92" s="53"/>
      <c r="O92" s="52"/>
      <c r="P92" s="75"/>
      <c r="Q92" s="74"/>
      <c r="R92" s="74"/>
    </row>
    <row r="93" spans="1:18" x14ac:dyDescent="0.25">
      <c r="A93" s="33">
        <v>8</v>
      </c>
      <c r="B93" s="334" t="s">
        <v>128</v>
      </c>
      <c r="C93" s="335"/>
      <c r="D93" s="335"/>
      <c r="E93" s="335"/>
      <c r="F93" s="336"/>
      <c r="G93" s="45" t="s">
        <v>129</v>
      </c>
      <c r="H93" s="52"/>
      <c r="I93" s="52"/>
      <c r="J93" s="52"/>
      <c r="K93" s="53"/>
      <c r="L93" s="53"/>
      <c r="M93" s="53"/>
      <c r="N93" s="53">
        <v>2</v>
      </c>
      <c r="O93" s="52"/>
      <c r="P93" s="75"/>
      <c r="Q93" s="74"/>
      <c r="R93" s="74">
        <v>18957</v>
      </c>
    </row>
    <row r="94" spans="1:18" x14ac:dyDescent="0.25">
      <c r="A94" s="33">
        <v>9</v>
      </c>
      <c r="B94" s="334" t="s">
        <v>130</v>
      </c>
      <c r="C94" s="335"/>
      <c r="D94" s="335"/>
      <c r="E94" s="335"/>
      <c r="F94" s="336"/>
      <c r="G94" s="45" t="s">
        <v>131</v>
      </c>
      <c r="H94" s="52"/>
      <c r="I94" s="52"/>
      <c r="J94" s="52"/>
      <c r="K94" s="53"/>
      <c r="L94" s="53"/>
      <c r="M94" s="53"/>
      <c r="N94" s="53"/>
      <c r="O94" s="52"/>
      <c r="P94" s="75"/>
      <c r="Q94" s="74"/>
      <c r="R94" s="74"/>
    </row>
    <row r="95" spans="1:18" x14ac:dyDescent="0.25">
      <c r="A95" s="33">
        <v>10</v>
      </c>
      <c r="B95" s="334" t="s">
        <v>132</v>
      </c>
      <c r="C95" s="335"/>
      <c r="D95" s="335"/>
      <c r="E95" s="335"/>
      <c r="F95" s="336"/>
      <c r="G95" s="45" t="s">
        <v>133</v>
      </c>
      <c r="H95" s="52"/>
      <c r="I95" s="52"/>
      <c r="J95" s="52"/>
      <c r="K95" s="53"/>
      <c r="L95" s="53"/>
      <c r="M95" s="53"/>
      <c r="N95" s="53"/>
      <c r="O95" s="52">
        <v>1</v>
      </c>
      <c r="P95" s="75"/>
      <c r="Q95" s="74"/>
      <c r="R95" s="74"/>
    </row>
    <row r="96" spans="1:18" x14ac:dyDescent="0.25">
      <c r="A96" s="33">
        <v>11</v>
      </c>
      <c r="B96" s="334" t="s">
        <v>134</v>
      </c>
      <c r="C96" s="335"/>
      <c r="D96" s="335"/>
      <c r="E96" s="335"/>
      <c r="F96" s="336"/>
      <c r="G96" s="45" t="s">
        <v>135</v>
      </c>
      <c r="H96" s="52"/>
      <c r="I96" s="52"/>
      <c r="J96" s="52"/>
      <c r="K96" s="53"/>
      <c r="L96" s="53"/>
      <c r="M96" s="53"/>
      <c r="N96" s="53">
        <v>2</v>
      </c>
      <c r="O96" s="52"/>
      <c r="P96" s="75"/>
      <c r="Q96" s="74"/>
      <c r="R96" s="74">
        <v>18957</v>
      </c>
    </row>
    <row r="97" spans="1:18" x14ac:dyDescent="0.25">
      <c r="A97" s="33">
        <v>12</v>
      </c>
      <c r="B97" s="334" t="s">
        <v>136</v>
      </c>
      <c r="C97" s="335"/>
      <c r="D97" s="335"/>
      <c r="E97" s="335"/>
      <c r="F97" s="336"/>
      <c r="G97" s="45" t="s">
        <v>154</v>
      </c>
      <c r="H97" s="52"/>
      <c r="I97" s="52"/>
      <c r="J97" s="52"/>
      <c r="K97" s="53"/>
      <c r="L97" s="53"/>
      <c r="M97" s="53"/>
      <c r="N97" s="53"/>
      <c r="O97" s="52"/>
      <c r="P97" s="75"/>
      <c r="Q97" s="74"/>
      <c r="R97" s="74"/>
    </row>
    <row r="98" spans="1:18" x14ac:dyDescent="0.25">
      <c r="A98" s="33">
        <v>13</v>
      </c>
      <c r="B98" s="334" t="s">
        <v>137</v>
      </c>
      <c r="C98" s="335"/>
      <c r="D98" s="335"/>
      <c r="E98" s="335"/>
      <c r="F98" s="336"/>
      <c r="G98" s="45" t="s">
        <v>138</v>
      </c>
      <c r="H98" s="52"/>
      <c r="I98" s="52"/>
      <c r="J98" s="52"/>
      <c r="K98" s="53"/>
      <c r="L98" s="53"/>
      <c r="M98" s="53"/>
      <c r="N98" s="53">
        <v>1</v>
      </c>
      <c r="O98" s="52"/>
      <c r="P98" s="75"/>
      <c r="Q98" s="74"/>
      <c r="R98" s="74">
        <v>18957</v>
      </c>
    </row>
    <row r="99" spans="1:18" x14ac:dyDescent="0.25">
      <c r="A99" s="33">
        <v>14</v>
      </c>
      <c r="B99" s="334" t="s">
        <v>139</v>
      </c>
      <c r="C99" s="335"/>
      <c r="D99" s="335"/>
      <c r="E99" s="335"/>
      <c r="F99" s="336"/>
      <c r="G99" s="45" t="s">
        <v>140</v>
      </c>
      <c r="H99" s="52"/>
      <c r="I99" s="52"/>
      <c r="J99" s="52"/>
      <c r="K99" s="53"/>
      <c r="L99" s="53"/>
      <c r="M99" s="53"/>
      <c r="N99" s="53">
        <v>2</v>
      </c>
      <c r="O99" s="52"/>
      <c r="P99" s="75"/>
      <c r="Q99" s="74"/>
      <c r="R99" s="74">
        <v>18957</v>
      </c>
    </row>
    <row r="100" spans="1:18" x14ac:dyDescent="0.25">
      <c r="A100" s="33">
        <v>15</v>
      </c>
      <c r="B100" s="334" t="s">
        <v>141</v>
      </c>
      <c r="C100" s="335"/>
      <c r="D100" s="335"/>
      <c r="E100" s="335"/>
      <c r="F100" s="336"/>
      <c r="G100" s="45" t="s">
        <v>155</v>
      </c>
      <c r="H100" s="52"/>
      <c r="I100" s="52"/>
      <c r="J100" s="52"/>
      <c r="K100" s="53"/>
      <c r="L100" s="53"/>
      <c r="M100" s="53"/>
      <c r="N100" s="53">
        <v>2</v>
      </c>
      <c r="O100" s="52"/>
      <c r="P100" s="75"/>
      <c r="Q100" s="74"/>
      <c r="R100" s="74">
        <v>18957</v>
      </c>
    </row>
    <row r="101" spans="1:18" x14ac:dyDescent="0.25">
      <c r="A101" s="33">
        <v>16</v>
      </c>
      <c r="B101" s="334" t="s">
        <v>142</v>
      </c>
      <c r="C101" s="335"/>
      <c r="D101" s="335"/>
      <c r="E101" s="335"/>
      <c r="F101" s="336"/>
      <c r="G101" s="45" t="s">
        <v>156</v>
      </c>
      <c r="H101" s="52"/>
      <c r="I101" s="52"/>
      <c r="J101" s="52"/>
      <c r="K101" s="53"/>
      <c r="L101" s="53"/>
      <c r="M101" s="53"/>
      <c r="N101" s="53"/>
      <c r="O101" s="52"/>
      <c r="P101" s="75"/>
      <c r="Q101" s="74"/>
      <c r="R101" s="74"/>
    </row>
    <row r="102" spans="1:18" x14ac:dyDescent="0.25">
      <c r="A102" s="33">
        <v>17</v>
      </c>
      <c r="B102" s="334" t="s">
        <v>143</v>
      </c>
      <c r="C102" s="335"/>
      <c r="D102" s="335"/>
      <c r="E102" s="335"/>
      <c r="F102" s="336"/>
      <c r="G102" s="45" t="s">
        <v>157</v>
      </c>
      <c r="H102" s="52"/>
      <c r="I102" s="52"/>
      <c r="J102" s="52"/>
      <c r="K102" s="53"/>
      <c r="L102" s="53"/>
      <c r="M102" s="53"/>
      <c r="N102" s="53">
        <v>4</v>
      </c>
      <c r="O102" s="52"/>
      <c r="P102" s="75"/>
      <c r="Q102" s="74"/>
      <c r="R102" s="74">
        <v>18957</v>
      </c>
    </row>
    <row r="103" spans="1:18" x14ac:dyDescent="0.25">
      <c r="A103" s="33">
        <v>18</v>
      </c>
      <c r="B103" s="334" t="s">
        <v>144</v>
      </c>
      <c r="C103" s="335"/>
      <c r="D103" s="335"/>
      <c r="E103" s="335"/>
      <c r="F103" s="336"/>
      <c r="G103" s="45" t="s">
        <v>145</v>
      </c>
      <c r="H103" s="52"/>
      <c r="I103" s="52"/>
      <c r="J103" s="52"/>
      <c r="K103" s="53"/>
      <c r="L103" s="53"/>
      <c r="M103" s="53"/>
      <c r="N103" s="53">
        <v>2</v>
      </c>
      <c r="O103" s="52"/>
      <c r="P103" s="75"/>
      <c r="Q103" s="74"/>
      <c r="R103" s="74">
        <v>18957</v>
      </c>
    </row>
    <row r="104" spans="1:18" x14ac:dyDescent="0.25">
      <c r="A104" s="33">
        <v>19</v>
      </c>
      <c r="B104" s="334" t="s">
        <v>146</v>
      </c>
      <c r="C104" s="335"/>
      <c r="D104" s="335"/>
      <c r="E104" s="335"/>
      <c r="F104" s="336"/>
      <c r="G104" s="45" t="s">
        <v>147</v>
      </c>
      <c r="H104" s="52"/>
      <c r="I104" s="52"/>
      <c r="J104" s="52"/>
      <c r="K104" s="53"/>
      <c r="L104" s="53"/>
      <c r="M104" s="53"/>
      <c r="N104" s="53">
        <v>3</v>
      </c>
      <c r="O104" s="52"/>
      <c r="P104" s="75"/>
      <c r="Q104" s="74"/>
      <c r="R104" s="74">
        <v>18957</v>
      </c>
    </row>
    <row r="105" spans="1:18" x14ac:dyDescent="0.25">
      <c r="A105" s="33">
        <v>20</v>
      </c>
      <c r="B105" s="334" t="s">
        <v>148</v>
      </c>
      <c r="C105" s="335"/>
      <c r="D105" s="335"/>
      <c r="E105" s="335"/>
      <c r="F105" s="336"/>
      <c r="G105" s="45" t="s">
        <v>149</v>
      </c>
      <c r="H105" s="52"/>
      <c r="I105" s="52"/>
      <c r="J105" s="52"/>
      <c r="K105" s="53"/>
      <c r="L105" s="53"/>
      <c r="M105" s="53"/>
      <c r="N105" s="53">
        <v>2</v>
      </c>
      <c r="O105" s="52"/>
      <c r="P105" s="75"/>
      <c r="Q105" s="74"/>
      <c r="R105" s="74">
        <v>18957</v>
      </c>
    </row>
    <row r="106" spans="1:18" x14ac:dyDescent="0.25">
      <c r="A106" s="40">
        <v>4</v>
      </c>
      <c r="B106" s="359" t="s">
        <v>158</v>
      </c>
      <c r="C106" s="360"/>
      <c r="D106" s="360"/>
      <c r="E106" s="360"/>
      <c r="F106" s="360"/>
      <c r="G106" s="361"/>
      <c r="H106" s="41">
        <v>605</v>
      </c>
      <c r="I106" s="41">
        <v>500</v>
      </c>
      <c r="J106" s="41">
        <v>105</v>
      </c>
      <c r="K106" s="41">
        <v>247</v>
      </c>
      <c r="L106" s="41">
        <v>398.75</v>
      </c>
      <c r="M106" s="41">
        <v>398.75</v>
      </c>
      <c r="N106" s="41">
        <v>784</v>
      </c>
      <c r="O106" s="41">
        <v>878</v>
      </c>
      <c r="P106" s="41">
        <v>878</v>
      </c>
      <c r="Q106" s="49">
        <v>29600</v>
      </c>
      <c r="R106" s="49">
        <v>18150</v>
      </c>
    </row>
    <row r="107" spans="1:18" x14ac:dyDescent="0.25">
      <c r="A107" s="33"/>
      <c r="B107" s="368" t="s">
        <v>159</v>
      </c>
      <c r="C107" s="369"/>
      <c r="D107" s="369"/>
      <c r="E107" s="369"/>
      <c r="F107" s="370"/>
      <c r="G107" s="43" t="s">
        <v>530</v>
      </c>
      <c r="H107" s="52"/>
      <c r="I107" s="52">
        <v>485</v>
      </c>
      <c r="J107" s="75">
        <v>65</v>
      </c>
      <c r="K107" s="53">
        <v>208</v>
      </c>
      <c r="L107" s="53">
        <v>330.75</v>
      </c>
      <c r="M107" s="53">
        <v>330.75</v>
      </c>
      <c r="N107" s="53">
        <v>639</v>
      </c>
      <c r="O107" s="75">
        <v>708.75</v>
      </c>
      <c r="P107" s="75">
        <v>683.75</v>
      </c>
      <c r="Q107" s="74">
        <v>34680</v>
      </c>
      <c r="R107" s="74">
        <v>19490</v>
      </c>
    </row>
    <row r="108" spans="1:18" x14ac:dyDescent="0.25">
      <c r="A108" s="33"/>
      <c r="B108" s="362" t="s">
        <v>160</v>
      </c>
      <c r="C108" s="363"/>
      <c r="D108" s="363"/>
      <c r="E108" s="363"/>
      <c r="F108" s="364"/>
      <c r="G108" s="44" t="s">
        <v>531</v>
      </c>
      <c r="H108" s="52"/>
      <c r="I108" s="52">
        <v>15</v>
      </c>
      <c r="J108" s="52">
        <v>10</v>
      </c>
      <c r="K108" s="53">
        <v>15</v>
      </c>
      <c r="L108" s="53">
        <v>27.5</v>
      </c>
      <c r="M108" s="53">
        <v>27.5</v>
      </c>
      <c r="N108" s="53">
        <v>32</v>
      </c>
      <c r="O108" s="75">
        <v>54.25</v>
      </c>
      <c r="P108" s="75">
        <v>54.25</v>
      </c>
      <c r="Q108" s="74">
        <v>34800</v>
      </c>
      <c r="R108" s="74">
        <v>19400</v>
      </c>
    </row>
    <row r="109" spans="1:18" x14ac:dyDescent="0.25">
      <c r="A109" s="33"/>
      <c r="B109" s="362" t="s">
        <v>161</v>
      </c>
      <c r="C109" s="363"/>
      <c r="D109" s="363"/>
      <c r="E109" s="363"/>
      <c r="F109" s="364"/>
      <c r="G109" s="44" t="s">
        <v>532</v>
      </c>
      <c r="H109" s="52"/>
      <c r="I109" s="52"/>
      <c r="J109" s="52"/>
      <c r="K109" s="53">
        <v>6</v>
      </c>
      <c r="L109" s="53">
        <v>6.5</v>
      </c>
      <c r="M109" s="53">
        <v>6.5</v>
      </c>
      <c r="N109" s="53">
        <v>12</v>
      </c>
      <c r="O109" s="75">
        <v>10</v>
      </c>
      <c r="P109" s="75">
        <v>10</v>
      </c>
      <c r="Q109" s="74">
        <v>34700</v>
      </c>
      <c r="R109" s="74">
        <v>19400</v>
      </c>
    </row>
    <row r="110" spans="1:18" x14ac:dyDescent="0.25">
      <c r="A110" s="33"/>
      <c r="B110" s="362" t="s">
        <v>162</v>
      </c>
      <c r="C110" s="363"/>
      <c r="D110" s="363"/>
      <c r="E110" s="363"/>
      <c r="F110" s="364"/>
      <c r="G110" s="44" t="s">
        <v>533</v>
      </c>
      <c r="H110" s="52"/>
      <c r="I110" s="52"/>
      <c r="J110" s="52"/>
      <c r="K110" s="53">
        <v>4</v>
      </c>
      <c r="L110" s="53">
        <v>7.5</v>
      </c>
      <c r="M110" s="53">
        <v>7.5</v>
      </c>
      <c r="N110" s="53">
        <v>10</v>
      </c>
      <c r="O110" s="75">
        <v>11</v>
      </c>
      <c r="P110" s="75">
        <v>11</v>
      </c>
      <c r="Q110" s="74">
        <v>34700</v>
      </c>
      <c r="R110" s="74">
        <v>19400</v>
      </c>
    </row>
    <row r="111" spans="1:18" x14ac:dyDescent="0.25">
      <c r="A111" s="33"/>
      <c r="B111" s="362" t="s">
        <v>163</v>
      </c>
      <c r="C111" s="363"/>
      <c r="D111" s="363"/>
      <c r="E111" s="363"/>
      <c r="F111" s="364"/>
      <c r="G111" s="44" t="s">
        <v>534</v>
      </c>
      <c r="H111" s="52"/>
      <c r="I111" s="52"/>
      <c r="J111" s="52">
        <v>10</v>
      </c>
      <c r="K111" s="53">
        <v>5</v>
      </c>
      <c r="L111" s="53">
        <v>9</v>
      </c>
      <c r="M111" s="53">
        <v>9</v>
      </c>
      <c r="N111" s="53">
        <v>14</v>
      </c>
      <c r="O111" s="52">
        <v>13</v>
      </c>
      <c r="P111" s="52">
        <v>13</v>
      </c>
      <c r="Q111" s="50">
        <v>34700</v>
      </c>
      <c r="R111" s="50">
        <v>1940</v>
      </c>
    </row>
    <row r="112" spans="1:18" x14ac:dyDescent="0.25">
      <c r="A112" s="33"/>
      <c r="B112" s="362" t="s">
        <v>164</v>
      </c>
      <c r="C112" s="363"/>
      <c r="D112" s="363"/>
      <c r="E112" s="363"/>
      <c r="F112" s="364"/>
      <c r="G112" s="44" t="s">
        <v>535</v>
      </c>
      <c r="H112" s="52"/>
      <c r="I112" s="52"/>
      <c r="J112" s="52">
        <v>15</v>
      </c>
      <c r="K112" s="53">
        <v>4</v>
      </c>
      <c r="L112" s="53">
        <v>8</v>
      </c>
      <c r="M112" s="53">
        <v>8</v>
      </c>
      <c r="N112" s="53">
        <v>10</v>
      </c>
      <c r="O112" s="52">
        <v>12</v>
      </c>
      <c r="P112" s="52">
        <v>12</v>
      </c>
      <c r="Q112" s="50">
        <v>34700</v>
      </c>
      <c r="R112" s="50">
        <v>19400</v>
      </c>
    </row>
    <row r="113" spans="1:18" x14ac:dyDescent="0.25">
      <c r="A113" s="33"/>
      <c r="B113" s="362" t="s">
        <v>165</v>
      </c>
      <c r="C113" s="363"/>
      <c r="D113" s="363"/>
      <c r="E113" s="363"/>
      <c r="F113" s="364"/>
      <c r="G113" s="44" t="s">
        <v>536</v>
      </c>
      <c r="H113" s="52"/>
      <c r="I113" s="52"/>
      <c r="J113" s="52">
        <v>10</v>
      </c>
      <c r="K113" s="53">
        <v>5</v>
      </c>
      <c r="L113" s="53">
        <v>9.5</v>
      </c>
      <c r="M113" s="53">
        <v>9.5</v>
      </c>
      <c r="N113" s="53">
        <v>19</v>
      </c>
      <c r="O113" s="52">
        <v>18</v>
      </c>
      <c r="P113" s="52">
        <v>18</v>
      </c>
      <c r="Q113" s="50">
        <v>34700</v>
      </c>
      <c r="R113" s="50">
        <v>19400</v>
      </c>
    </row>
    <row r="114" spans="1:18" x14ac:dyDescent="0.25">
      <c r="A114" s="33">
        <v>1</v>
      </c>
      <c r="B114" s="362" t="s">
        <v>166</v>
      </c>
      <c r="C114" s="363"/>
      <c r="D114" s="363"/>
      <c r="E114" s="363"/>
      <c r="F114" s="364"/>
      <c r="G114" s="44" t="s">
        <v>167</v>
      </c>
      <c r="H114" s="52"/>
      <c r="I114" s="52"/>
      <c r="J114" s="52"/>
      <c r="K114" s="53"/>
      <c r="L114" s="53"/>
      <c r="M114" s="53"/>
      <c r="N114" s="53">
        <v>3</v>
      </c>
      <c r="O114" s="52">
        <v>3</v>
      </c>
      <c r="P114" s="52">
        <v>3</v>
      </c>
      <c r="Q114" s="50"/>
      <c r="R114" s="50">
        <v>19250</v>
      </c>
    </row>
    <row r="115" spans="1:18" x14ac:dyDescent="0.25">
      <c r="A115" s="33">
        <v>2</v>
      </c>
      <c r="B115" s="362" t="s">
        <v>168</v>
      </c>
      <c r="C115" s="363"/>
      <c r="D115" s="363"/>
      <c r="E115" s="363"/>
      <c r="F115" s="364"/>
      <c r="G115" s="44" t="s">
        <v>169</v>
      </c>
      <c r="H115" s="52"/>
      <c r="I115" s="52"/>
      <c r="J115" s="52"/>
      <c r="K115" s="53"/>
      <c r="L115" s="53"/>
      <c r="M115" s="53"/>
      <c r="N115" s="53">
        <v>2</v>
      </c>
      <c r="O115" s="52">
        <v>3</v>
      </c>
      <c r="P115" s="52">
        <v>3</v>
      </c>
      <c r="Q115" s="50"/>
      <c r="R115" s="50">
        <v>19250</v>
      </c>
    </row>
    <row r="116" spans="1:18" x14ac:dyDescent="0.25">
      <c r="A116" s="33">
        <v>3</v>
      </c>
      <c r="B116" s="362" t="s">
        <v>170</v>
      </c>
      <c r="C116" s="363"/>
      <c r="D116" s="363"/>
      <c r="E116" s="363"/>
      <c r="F116" s="364"/>
      <c r="G116" s="44" t="s">
        <v>171</v>
      </c>
      <c r="H116" s="52"/>
      <c r="I116" s="52"/>
      <c r="J116" s="52"/>
      <c r="K116" s="53"/>
      <c r="L116" s="53"/>
      <c r="M116" s="53"/>
      <c r="N116" s="53">
        <v>2</v>
      </c>
      <c r="O116" s="52">
        <v>3</v>
      </c>
      <c r="P116" s="52">
        <v>3</v>
      </c>
      <c r="Q116" s="50"/>
      <c r="R116" s="50">
        <v>19250</v>
      </c>
    </row>
    <row r="117" spans="1:18" x14ac:dyDescent="0.25">
      <c r="A117" s="33">
        <v>4</v>
      </c>
      <c r="B117" s="362" t="s">
        <v>172</v>
      </c>
      <c r="C117" s="363"/>
      <c r="D117" s="363"/>
      <c r="E117" s="363"/>
      <c r="F117" s="364"/>
      <c r="G117" s="44" t="s">
        <v>173</v>
      </c>
      <c r="H117" s="52"/>
      <c r="I117" s="52"/>
      <c r="J117" s="52"/>
      <c r="K117" s="53"/>
      <c r="L117" s="53"/>
      <c r="M117" s="53"/>
      <c r="N117" s="53">
        <v>3</v>
      </c>
      <c r="O117" s="52">
        <v>3</v>
      </c>
      <c r="P117" s="52">
        <v>3</v>
      </c>
      <c r="Q117" s="50"/>
      <c r="R117" s="50">
        <v>19250</v>
      </c>
    </row>
    <row r="118" spans="1:18" x14ac:dyDescent="0.25">
      <c r="A118" s="33">
        <v>5</v>
      </c>
      <c r="B118" s="362" t="s">
        <v>174</v>
      </c>
      <c r="C118" s="363"/>
      <c r="D118" s="363"/>
      <c r="E118" s="363"/>
      <c r="F118" s="364"/>
      <c r="G118" s="44" t="s">
        <v>175</v>
      </c>
      <c r="H118" s="52"/>
      <c r="I118" s="52"/>
      <c r="J118" s="52"/>
      <c r="K118" s="53"/>
      <c r="L118" s="53"/>
      <c r="M118" s="53"/>
      <c r="N118" s="53">
        <v>3</v>
      </c>
      <c r="O118" s="52">
        <v>3</v>
      </c>
      <c r="P118" s="52">
        <v>3</v>
      </c>
      <c r="Q118" s="50"/>
      <c r="R118" s="50">
        <v>19250</v>
      </c>
    </row>
    <row r="119" spans="1:18" x14ac:dyDescent="0.25">
      <c r="A119" s="33">
        <v>6</v>
      </c>
      <c r="B119" s="362" t="s">
        <v>176</v>
      </c>
      <c r="C119" s="363"/>
      <c r="D119" s="363"/>
      <c r="E119" s="363"/>
      <c r="F119" s="364"/>
      <c r="G119" s="44" t="s">
        <v>177</v>
      </c>
      <c r="H119" s="52"/>
      <c r="I119" s="52"/>
      <c r="J119" s="52"/>
      <c r="K119" s="53"/>
      <c r="L119" s="53"/>
      <c r="M119" s="53"/>
      <c r="N119" s="53">
        <v>2</v>
      </c>
      <c r="O119" s="52">
        <v>3</v>
      </c>
      <c r="P119" s="52">
        <v>3</v>
      </c>
      <c r="Q119" s="50"/>
      <c r="R119" s="50">
        <v>19250</v>
      </c>
    </row>
    <row r="120" spans="1:18" x14ac:dyDescent="0.25">
      <c r="A120" s="33">
        <v>7</v>
      </c>
      <c r="B120" s="362" t="s">
        <v>178</v>
      </c>
      <c r="C120" s="363"/>
      <c r="D120" s="363"/>
      <c r="E120" s="363"/>
      <c r="F120" s="364"/>
      <c r="G120" s="44" t="s">
        <v>179</v>
      </c>
      <c r="H120" s="52"/>
      <c r="I120" s="52"/>
      <c r="J120" s="52"/>
      <c r="K120" s="53"/>
      <c r="L120" s="53"/>
      <c r="M120" s="53"/>
      <c r="N120" s="53">
        <v>2</v>
      </c>
      <c r="O120" s="52">
        <v>3</v>
      </c>
      <c r="P120" s="52">
        <v>3</v>
      </c>
      <c r="Q120" s="50"/>
      <c r="R120" s="50">
        <v>19250</v>
      </c>
    </row>
    <row r="121" spans="1:18" x14ac:dyDescent="0.25">
      <c r="A121" s="33">
        <v>8</v>
      </c>
      <c r="B121" s="362" t="s">
        <v>180</v>
      </c>
      <c r="C121" s="363"/>
      <c r="D121" s="363"/>
      <c r="E121" s="363"/>
      <c r="F121" s="364"/>
      <c r="G121" s="44" t="s">
        <v>181</v>
      </c>
      <c r="H121" s="52"/>
      <c r="I121" s="52"/>
      <c r="J121" s="52"/>
      <c r="K121" s="53"/>
      <c r="L121" s="53"/>
      <c r="M121" s="53"/>
      <c r="N121" s="53">
        <v>3</v>
      </c>
      <c r="O121" s="52">
        <v>3</v>
      </c>
      <c r="P121" s="52">
        <v>3</v>
      </c>
      <c r="Q121" s="50"/>
      <c r="R121" s="50">
        <v>19250</v>
      </c>
    </row>
    <row r="122" spans="1:18" x14ac:dyDescent="0.25">
      <c r="A122" s="33">
        <v>9</v>
      </c>
      <c r="B122" s="362" t="s">
        <v>182</v>
      </c>
      <c r="C122" s="363"/>
      <c r="D122" s="363"/>
      <c r="E122" s="363"/>
      <c r="F122" s="364"/>
      <c r="G122" s="44" t="s">
        <v>183</v>
      </c>
      <c r="H122" s="52"/>
      <c r="I122" s="52"/>
      <c r="J122" s="52"/>
      <c r="K122" s="53"/>
      <c r="L122" s="53"/>
      <c r="M122" s="53"/>
      <c r="N122" s="53">
        <v>3</v>
      </c>
      <c r="O122" s="52">
        <v>3</v>
      </c>
      <c r="P122" s="52">
        <v>3</v>
      </c>
      <c r="Q122" s="50"/>
      <c r="R122" s="50">
        <v>19250</v>
      </c>
    </row>
    <row r="123" spans="1:18" x14ac:dyDescent="0.25">
      <c r="A123" s="33">
        <v>10</v>
      </c>
      <c r="B123" s="362" t="s">
        <v>184</v>
      </c>
      <c r="C123" s="363"/>
      <c r="D123" s="363"/>
      <c r="E123" s="363"/>
      <c r="F123" s="364"/>
      <c r="G123" s="44" t="s">
        <v>185</v>
      </c>
      <c r="H123" s="52"/>
      <c r="I123" s="52"/>
      <c r="J123" s="52"/>
      <c r="K123" s="53"/>
      <c r="L123" s="53"/>
      <c r="M123" s="53"/>
      <c r="N123" s="53">
        <v>2</v>
      </c>
      <c r="O123" s="52">
        <v>3</v>
      </c>
      <c r="P123" s="52">
        <v>3</v>
      </c>
      <c r="Q123" s="50"/>
      <c r="R123" s="50">
        <v>19250</v>
      </c>
    </row>
    <row r="124" spans="1:18" x14ac:dyDescent="0.25">
      <c r="A124" s="33">
        <v>11</v>
      </c>
      <c r="B124" s="362" t="s">
        <v>186</v>
      </c>
      <c r="C124" s="363"/>
      <c r="D124" s="363"/>
      <c r="E124" s="363"/>
      <c r="F124" s="364"/>
      <c r="G124" s="44" t="s">
        <v>187</v>
      </c>
      <c r="H124" s="52"/>
      <c r="I124" s="52"/>
      <c r="J124" s="52"/>
      <c r="K124" s="53"/>
      <c r="L124" s="53"/>
      <c r="M124" s="53"/>
      <c r="N124" s="53">
        <v>4</v>
      </c>
      <c r="O124" s="52">
        <v>3</v>
      </c>
      <c r="P124" s="52">
        <v>3</v>
      </c>
      <c r="Q124" s="50"/>
      <c r="R124" s="50">
        <v>19250</v>
      </c>
    </row>
    <row r="125" spans="1:18" x14ac:dyDescent="0.25">
      <c r="A125" s="33">
        <v>12</v>
      </c>
      <c r="B125" s="362" t="s">
        <v>188</v>
      </c>
      <c r="C125" s="363"/>
      <c r="D125" s="363"/>
      <c r="E125" s="363"/>
      <c r="F125" s="364"/>
      <c r="G125" s="44" t="s">
        <v>189</v>
      </c>
      <c r="H125" s="52"/>
      <c r="I125" s="52"/>
      <c r="J125" s="52"/>
      <c r="K125" s="53"/>
      <c r="L125" s="53"/>
      <c r="M125" s="53"/>
      <c r="N125" s="53">
        <v>3</v>
      </c>
      <c r="O125" s="52">
        <v>3</v>
      </c>
      <c r="P125" s="52">
        <v>3</v>
      </c>
      <c r="Q125" s="50"/>
      <c r="R125" s="50">
        <v>19250</v>
      </c>
    </row>
    <row r="126" spans="1:18" x14ac:dyDescent="0.25">
      <c r="A126" s="33">
        <v>13</v>
      </c>
      <c r="B126" s="362" t="s">
        <v>190</v>
      </c>
      <c r="C126" s="363"/>
      <c r="D126" s="363"/>
      <c r="E126" s="363"/>
      <c r="F126" s="364"/>
      <c r="G126" s="44" t="s">
        <v>191</v>
      </c>
      <c r="H126" s="52"/>
      <c r="I126" s="52"/>
      <c r="J126" s="52"/>
      <c r="K126" s="53"/>
      <c r="L126" s="53"/>
      <c r="M126" s="53"/>
      <c r="N126" s="53">
        <v>2</v>
      </c>
      <c r="O126" s="52">
        <v>3</v>
      </c>
      <c r="P126" s="52">
        <v>3</v>
      </c>
      <c r="Q126" s="50"/>
      <c r="R126" s="50">
        <v>19250</v>
      </c>
    </row>
    <row r="127" spans="1:18" x14ac:dyDescent="0.25">
      <c r="A127" s="33">
        <v>14</v>
      </c>
      <c r="B127" s="362" t="s">
        <v>192</v>
      </c>
      <c r="C127" s="363"/>
      <c r="D127" s="363"/>
      <c r="E127" s="363"/>
      <c r="F127" s="364"/>
      <c r="G127" s="44" t="s">
        <v>193</v>
      </c>
      <c r="H127" s="52"/>
      <c r="I127" s="52"/>
      <c r="J127" s="52"/>
      <c r="K127" s="53"/>
      <c r="L127" s="53"/>
      <c r="M127" s="53"/>
      <c r="N127" s="53">
        <v>4</v>
      </c>
      <c r="O127" s="52">
        <v>3</v>
      </c>
      <c r="P127" s="52">
        <v>3</v>
      </c>
      <c r="Q127" s="50"/>
      <c r="R127" s="50">
        <v>19250</v>
      </c>
    </row>
    <row r="128" spans="1:18" x14ac:dyDescent="0.25">
      <c r="A128" s="33">
        <v>15</v>
      </c>
      <c r="B128" s="362" t="s">
        <v>194</v>
      </c>
      <c r="C128" s="363"/>
      <c r="D128" s="363"/>
      <c r="E128" s="363"/>
      <c r="F128" s="364"/>
      <c r="G128" s="44" t="s">
        <v>195</v>
      </c>
      <c r="H128" s="52"/>
      <c r="I128" s="52"/>
      <c r="J128" s="52"/>
      <c r="K128" s="53"/>
      <c r="L128" s="53"/>
      <c r="M128" s="53"/>
      <c r="N128" s="53">
        <v>4</v>
      </c>
      <c r="O128" s="52">
        <v>3</v>
      </c>
      <c r="P128" s="52">
        <v>3</v>
      </c>
      <c r="Q128" s="50"/>
      <c r="R128" s="50">
        <v>19250</v>
      </c>
    </row>
    <row r="129" spans="1:18" x14ac:dyDescent="0.25">
      <c r="A129" s="33">
        <v>16</v>
      </c>
      <c r="B129" s="362" t="s">
        <v>196</v>
      </c>
      <c r="C129" s="363"/>
      <c r="D129" s="363"/>
      <c r="E129" s="363"/>
      <c r="F129" s="364"/>
      <c r="G129" s="44" t="s">
        <v>197</v>
      </c>
      <c r="H129" s="52"/>
      <c r="I129" s="52"/>
      <c r="J129" s="52"/>
      <c r="K129" s="53"/>
      <c r="L129" s="53"/>
      <c r="M129" s="53"/>
      <c r="N129" s="53">
        <v>3</v>
      </c>
      <c r="O129" s="52">
        <v>3</v>
      </c>
      <c r="P129" s="52">
        <v>3</v>
      </c>
      <c r="Q129" s="50"/>
      <c r="R129" s="50">
        <v>19250</v>
      </c>
    </row>
    <row r="130" spans="1:18" x14ac:dyDescent="0.25">
      <c r="A130" s="33">
        <v>17</v>
      </c>
      <c r="B130" s="362" t="s">
        <v>198</v>
      </c>
      <c r="C130" s="363"/>
      <c r="D130" s="363"/>
      <c r="E130" s="363"/>
      <c r="F130" s="364"/>
      <c r="G130" s="44" t="s">
        <v>199</v>
      </c>
      <c r="H130" s="52"/>
      <c r="I130" s="52"/>
      <c r="J130" s="52"/>
      <c r="K130" s="53"/>
      <c r="L130" s="53"/>
      <c r="M130" s="53"/>
      <c r="N130" s="53">
        <v>3</v>
      </c>
      <c r="O130" s="52">
        <v>3</v>
      </c>
      <c r="P130" s="52">
        <v>3</v>
      </c>
      <c r="Q130" s="50"/>
      <c r="R130" s="50">
        <v>19250</v>
      </c>
    </row>
    <row r="131" spans="1:18" x14ac:dyDescent="0.25">
      <c r="A131" s="40">
        <v>5</v>
      </c>
      <c r="B131" s="359" t="s">
        <v>200</v>
      </c>
      <c r="C131" s="360"/>
      <c r="D131" s="360"/>
      <c r="E131" s="360"/>
      <c r="F131" s="360"/>
      <c r="G131" s="361"/>
      <c r="H131" s="41">
        <v>300</v>
      </c>
      <c r="I131" s="41">
        <v>190</v>
      </c>
      <c r="J131" s="41">
        <v>110</v>
      </c>
      <c r="K131" s="41">
        <v>162</v>
      </c>
      <c r="L131" s="41">
        <v>47</v>
      </c>
      <c r="M131" s="41">
        <v>0</v>
      </c>
      <c r="N131" s="41">
        <v>429</v>
      </c>
      <c r="O131" s="41">
        <v>13</v>
      </c>
      <c r="P131" s="41">
        <v>2</v>
      </c>
      <c r="Q131" s="49">
        <v>30481</v>
      </c>
      <c r="R131" s="49">
        <v>17695</v>
      </c>
    </row>
    <row r="132" spans="1:18" x14ac:dyDescent="0.25">
      <c r="A132" s="66"/>
      <c r="B132" s="368" t="s">
        <v>201</v>
      </c>
      <c r="C132" s="369"/>
      <c r="D132" s="369"/>
      <c r="E132" s="369"/>
      <c r="F132" s="370"/>
      <c r="G132" s="43" t="s">
        <v>537</v>
      </c>
      <c r="H132" s="52"/>
      <c r="I132" s="52">
        <v>190</v>
      </c>
      <c r="J132" s="52">
        <v>60</v>
      </c>
      <c r="K132" s="53">
        <v>121</v>
      </c>
      <c r="L132" s="53">
        <v>5</v>
      </c>
      <c r="M132" s="53"/>
      <c r="N132" s="53">
        <v>289</v>
      </c>
      <c r="O132" s="52">
        <v>3</v>
      </c>
      <c r="P132" s="75"/>
      <c r="Q132" s="74">
        <v>35505</v>
      </c>
      <c r="R132" s="74">
        <v>18960</v>
      </c>
    </row>
    <row r="133" spans="1:18" x14ac:dyDescent="0.25">
      <c r="A133" s="33"/>
      <c r="B133" s="368" t="s">
        <v>202</v>
      </c>
      <c r="C133" s="369"/>
      <c r="D133" s="369"/>
      <c r="E133" s="369"/>
      <c r="F133" s="370"/>
      <c r="G133" s="43" t="s">
        <v>538</v>
      </c>
      <c r="H133" s="52"/>
      <c r="I133" s="52"/>
      <c r="J133" s="52"/>
      <c r="K133" s="53">
        <v>6</v>
      </c>
      <c r="L133" s="53">
        <v>10</v>
      </c>
      <c r="M133" s="53"/>
      <c r="N133" s="53">
        <v>22</v>
      </c>
      <c r="O133" s="52">
        <v>3</v>
      </c>
      <c r="P133" s="75"/>
      <c r="Q133" s="74">
        <v>31744</v>
      </c>
      <c r="R133" s="74">
        <v>17524</v>
      </c>
    </row>
    <row r="134" spans="1:18" x14ac:dyDescent="0.25">
      <c r="A134" s="33"/>
      <c r="B134" s="374" t="s">
        <v>203</v>
      </c>
      <c r="C134" s="375"/>
      <c r="D134" s="375"/>
      <c r="E134" s="375"/>
      <c r="F134" s="376"/>
      <c r="G134" s="11" t="s">
        <v>539</v>
      </c>
      <c r="H134" s="52"/>
      <c r="I134" s="52"/>
      <c r="J134" s="52"/>
      <c r="K134" s="53">
        <v>5</v>
      </c>
      <c r="L134" s="53">
        <v>4</v>
      </c>
      <c r="M134" s="53"/>
      <c r="N134" s="53">
        <v>21</v>
      </c>
      <c r="O134" s="52"/>
      <c r="P134" s="75"/>
      <c r="Q134" s="74">
        <v>30501</v>
      </c>
      <c r="R134" s="74">
        <v>16755</v>
      </c>
    </row>
    <row r="135" spans="1:18" x14ac:dyDescent="0.25">
      <c r="A135" s="33"/>
      <c r="B135" s="374" t="s">
        <v>204</v>
      </c>
      <c r="C135" s="375"/>
      <c r="D135" s="375"/>
      <c r="E135" s="375"/>
      <c r="F135" s="376"/>
      <c r="G135" s="11" t="s">
        <v>540</v>
      </c>
      <c r="H135" s="52"/>
      <c r="I135" s="52"/>
      <c r="J135" s="52">
        <v>15</v>
      </c>
      <c r="K135" s="53">
        <v>5</v>
      </c>
      <c r="L135" s="53">
        <v>4</v>
      </c>
      <c r="M135" s="53"/>
      <c r="N135" s="53">
        <v>15</v>
      </c>
      <c r="O135" s="52"/>
      <c r="P135" s="75"/>
      <c r="Q135" s="74">
        <v>32205</v>
      </c>
      <c r="R135" s="74">
        <v>17910</v>
      </c>
    </row>
    <row r="136" spans="1:18" x14ac:dyDescent="0.25">
      <c r="A136" s="33"/>
      <c r="B136" s="374" t="s">
        <v>205</v>
      </c>
      <c r="C136" s="375"/>
      <c r="D136" s="375"/>
      <c r="E136" s="375"/>
      <c r="F136" s="376"/>
      <c r="G136" s="11" t="s">
        <v>541</v>
      </c>
      <c r="H136" s="52"/>
      <c r="I136" s="52"/>
      <c r="J136" s="52">
        <v>5</v>
      </c>
      <c r="K136" s="53">
        <v>9</v>
      </c>
      <c r="L136" s="53">
        <v>0</v>
      </c>
      <c r="M136" s="53"/>
      <c r="N136" s="53">
        <v>20</v>
      </c>
      <c r="O136" s="52"/>
      <c r="P136" s="75"/>
      <c r="Q136" s="74">
        <v>29015</v>
      </c>
      <c r="R136" s="74">
        <v>17157</v>
      </c>
    </row>
    <row r="137" spans="1:18" x14ac:dyDescent="0.25">
      <c r="A137" s="33"/>
      <c r="B137" s="374" t="s">
        <v>206</v>
      </c>
      <c r="C137" s="375"/>
      <c r="D137" s="375"/>
      <c r="E137" s="375"/>
      <c r="F137" s="376"/>
      <c r="G137" s="11" t="s">
        <v>542</v>
      </c>
      <c r="H137" s="52"/>
      <c r="I137" s="52"/>
      <c r="J137" s="52">
        <v>15</v>
      </c>
      <c r="K137" s="53">
        <v>8</v>
      </c>
      <c r="L137" s="53">
        <v>2</v>
      </c>
      <c r="M137" s="53"/>
      <c r="N137" s="53">
        <v>21</v>
      </c>
      <c r="O137" s="52"/>
      <c r="P137" s="75"/>
      <c r="Q137" s="74">
        <v>31940</v>
      </c>
      <c r="R137" s="74">
        <v>17005</v>
      </c>
    </row>
    <row r="138" spans="1:18" x14ac:dyDescent="0.25">
      <c r="A138" s="33"/>
      <c r="B138" s="374" t="s">
        <v>207</v>
      </c>
      <c r="C138" s="375"/>
      <c r="D138" s="375"/>
      <c r="E138" s="375"/>
      <c r="F138" s="376"/>
      <c r="G138" s="11" t="s">
        <v>543</v>
      </c>
      <c r="H138" s="52"/>
      <c r="I138" s="52"/>
      <c r="J138" s="52">
        <v>20</v>
      </c>
      <c r="K138" s="53">
        <v>11</v>
      </c>
      <c r="L138" s="53">
        <v>7</v>
      </c>
      <c r="M138" s="53"/>
      <c r="N138" s="53">
        <v>20</v>
      </c>
      <c r="O138" s="52">
        <v>2</v>
      </c>
      <c r="P138" s="75"/>
      <c r="Q138" s="74">
        <v>30142</v>
      </c>
      <c r="R138" s="74">
        <v>17918</v>
      </c>
    </row>
    <row r="139" spans="1:18" x14ac:dyDescent="0.25">
      <c r="A139" s="33"/>
      <c r="B139" s="374" t="s">
        <v>208</v>
      </c>
      <c r="C139" s="375"/>
      <c r="D139" s="375"/>
      <c r="E139" s="375"/>
      <c r="F139" s="376"/>
      <c r="G139" s="11" t="s">
        <v>544</v>
      </c>
      <c r="H139" s="52"/>
      <c r="I139" s="52"/>
      <c r="J139" s="52"/>
      <c r="K139" s="53">
        <v>1</v>
      </c>
      <c r="L139" s="53">
        <v>6</v>
      </c>
      <c r="M139" s="53"/>
      <c r="N139" s="53">
        <v>10</v>
      </c>
      <c r="O139" s="52">
        <v>0</v>
      </c>
      <c r="P139" s="75"/>
      <c r="Q139" s="74">
        <v>30214</v>
      </c>
      <c r="R139" s="74">
        <v>16477</v>
      </c>
    </row>
    <row r="140" spans="1:18" x14ac:dyDescent="0.25">
      <c r="A140" s="33">
        <v>1</v>
      </c>
      <c r="B140" s="374" t="s">
        <v>209</v>
      </c>
      <c r="C140" s="375"/>
      <c r="D140" s="375"/>
      <c r="E140" s="375"/>
      <c r="F140" s="376"/>
      <c r="G140" s="11" t="s">
        <v>498</v>
      </c>
      <c r="H140" s="52"/>
      <c r="I140" s="52"/>
      <c r="J140" s="52"/>
      <c r="K140" s="53"/>
      <c r="L140" s="53"/>
      <c r="M140" s="53"/>
      <c r="N140" s="53"/>
      <c r="O140" s="52">
        <v>1</v>
      </c>
      <c r="P140" s="75">
        <v>1</v>
      </c>
      <c r="Q140" s="74"/>
      <c r="R140" s="74"/>
    </row>
    <row r="141" spans="1:18" x14ac:dyDescent="0.25">
      <c r="A141" s="33">
        <v>2</v>
      </c>
      <c r="B141" s="374" t="s">
        <v>210</v>
      </c>
      <c r="C141" s="375"/>
      <c r="D141" s="375"/>
      <c r="E141" s="375"/>
      <c r="F141" s="376"/>
      <c r="G141" s="11" t="s">
        <v>211</v>
      </c>
      <c r="H141" s="52"/>
      <c r="I141" s="52"/>
      <c r="J141" s="52"/>
      <c r="K141" s="53"/>
      <c r="L141" s="53"/>
      <c r="M141" s="53"/>
      <c r="N141" s="53"/>
      <c r="O141" s="52">
        <v>1</v>
      </c>
      <c r="P141" s="75">
        <v>1</v>
      </c>
      <c r="Q141" s="74"/>
      <c r="R141" s="74"/>
    </row>
    <row r="142" spans="1:18" x14ac:dyDescent="0.25">
      <c r="A142" s="33">
        <v>3</v>
      </c>
      <c r="B142" s="374" t="s">
        <v>212</v>
      </c>
      <c r="C142" s="375"/>
      <c r="D142" s="375"/>
      <c r="E142" s="375"/>
      <c r="F142" s="376"/>
      <c r="G142" s="11" t="s">
        <v>213</v>
      </c>
      <c r="H142" s="52"/>
      <c r="I142" s="52"/>
      <c r="J142" s="52"/>
      <c r="K142" s="53"/>
      <c r="L142" s="53"/>
      <c r="M142" s="53"/>
      <c r="N142" s="53">
        <v>2</v>
      </c>
      <c r="O142" s="52"/>
      <c r="P142" s="75"/>
      <c r="Q142" s="74"/>
      <c r="R142" s="74">
        <v>19988</v>
      </c>
    </row>
    <row r="143" spans="1:18" x14ac:dyDescent="0.25">
      <c r="A143" s="33">
        <v>4</v>
      </c>
      <c r="B143" s="374" t="s">
        <v>214</v>
      </c>
      <c r="C143" s="375"/>
      <c r="D143" s="375"/>
      <c r="E143" s="375"/>
      <c r="F143" s="376"/>
      <c r="G143" s="11" t="s">
        <v>215</v>
      </c>
      <c r="H143" s="52"/>
      <c r="I143" s="52"/>
      <c r="J143" s="52"/>
      <c r="K143" s="53"/>
      <c r="L143" s="53"/>
      <c r="M143" s="53"/>
      <c r="N143" s="53">
        <v>1</v>
      </c>
      <c r="O143" s="52"/>
      <c r="P143" s="75"/>
      <c r="Q143" s="74"/>
      <c r="R143" s="74">
        <v>16015</v>
      </c>
    </row>
    <row r="144" spans="1:18" x14ac:dyDescent="0.25">
      <c r="A144" s="33">
        <v>5</v>
      </c>
      <c r="B144" s="374" t="s">
        <v>216</v>
      </c>
      <c r="C144" s="375"/>
      <c r="D144" s="375"/>
      <c r="E144" s="375"/>
      <c r="F144" s="376"/>
      <c r="G144" s="11" t="s">
        <v>217</v>
      </c>
      <c r="H144" s="52"/>
      <c r="I144" s="52"/>
      <c r="J144" s="52"/>
      <c r="K144" s="53"/>
      <c r="L144" s="53"/>
      <c r="M144" s="53"/>
      <c r="N144" s="53">
        <v>1</v>
      </c>
      <c r="O144" s="52">
        <v>1</v>
      </c>
      <c r="P144" s="75"/>
      <c r="Q144" s="74"/>
      <c r="R144" s="74">
        <v>14017</v>
      </c>
    </row>
    <row r="145" spans="1:18" x14ac:dyDescent="0.25">
      <c r="A145" s="33">
        <v>6</v>
      </c>
      <c r="B145" s="374" t="s">
        <v>203</v>
      </c>
      <c r="C145" s="375"/>
      <c r="D145" s="375"/>
      <c r="E145" s="375"/>
      <c r="F145" s="376"/>
      <c r="G145" s="11" t="s">
        <v>218</v>
      </c>
      <c r="H145" s="52"/>
      <c r="I145" s="52"/>
      <c r="J145" s="52"/>
      <c r="K145" s="53"/>
      <c r="L145" s="53"/>
      <c r="M145" s="53"/>
      <c r="N145" s="53">
        <v>1</v>
      </c>
      <c r="O145" s="52">
        <v>1</v>
      </c>
      <c r="P145" s="75"/>
      <c r="Q145" s="74"/>
      <c r="R145" s="74">
        <v>16922</v>
      </c>
    </row>
    <row r="146" spans="1:18" x14ac:dyDescent="0.25">
      <c r="A146" s="33">
        <v>7</v>
      </c>
      <c r="B146" s="374" t="s">
        <v>219</v>
      </c>
      <c r="C146" s="375"/>
      <c r="D146" s="375"/>
      <c r="E146" s="375"/>
      <c r="F146" s="376"/>
      <c r="G146" s="11" t="s">
        <v>220</v>
      </c>
      <c r="H146" s="52"/>
      <c r="I146" s="52"/>
      <c r="J146" s="52"/>
      <c r="K146" s="53"/>
      <c r="L146" s="53"/>
      <c r="M146" s="53"/>
      <c r="N146" s="53">
        <v>3</v>
      </c>
      <c r="O146" s="52"/>
      <c r="P146" s="75"/>
      <c r="Q146" s="74"/>
      <c r="R146" s="74">
        <v>20420</v>
      </c>
    </row>
    <row r="147" spans="1:18" x14ac:dyDescent="0.25">
      <c r="A147" s="33">
        <v>8</v>
      </c>
      <c r="B147" s="374" t="s">
        <v>221</v>
      </c>
      <c r="C147" s="375"/>
      <c r="D147" s="375"/>
      <c r="E147" s="375"/>
      <c r="F147" s="376"/>
      <c r="G147" s="11" t="s">
        <v>222</v>
      </c>
      <c r="H147" s="52"/>
      <c r="I147" s="52"/>
      <c r="J147" s="52"/>
      <c r="K147" s="53"/>
      <c r="L147" s="53"/>
      <c r="M147" s="53"/>
      <c r="N147" s="53">
        <v>1</v>
      </c>
      <c r="O147" s="52"/>
      <c r="P147" s="75"/>
      <c r="Q147" s="74"/>
      <c r="R147" s="74">
        <v>21317</v>
      </c>
    </row>
    <row r="148" spans="1:18" x14ac:dyDescent="0.25">
      <c r="A148" s="33">
        <v>9</v>
      </c>
      <c r="B148" s="374" t="s">
        <v>223</v>
      </c>
      <c r="C148" s="375"/>
      <c r="D148" s="375"/>
      <c r="E148" s="375"/>
      <c r="F148" s="376"/>
      <c r="G148" s="11" t="s">
        <v>224</v>
      </c>
      <c r="H148" s="52"/>
      <c r="I148" s="52"/>
      <c r="J148" s="52"/>
      <c r="K148" s="53"/>
      <c r="L148" s="53"/>
      <c r="M148" s="53"/>
      <c r="N148" s="53">
        <v>1</v>
      </c>
      <c r="O148" s="52">
        <v>1</v>
      </c>
      <c r="P148" s="75"/>
      <c r="Q148" s="74"/>
      <c r="R148" s="74">
        <v>19744</v>
      </c>
    </row>
    <row r="149" spans="1:18" x14ac:dyDescent="0.25">
      <c r="A149" s="33">
        <v>10</v>
      </c>
      <c r="B149" s="374" t="s">
        <v>225</v>
      </c>
      <c r="C149" s="375"/>
      <c r="D149" s="375"/>
      <c r="E149" s="375"/>
      <c r="F149" s="376"/>
      <c r="G149" s="11" t="s">
        <v>226</v>
      </c>
      <c r="H149" s="52"/>
      <c r="I149" s="52"/>
      <c r="J149" s="52"/>
      <c r="K149" s="53"/>
      <c r="L149" s="53"/>
      <c r="M149" s="53"/>
      <c r="N149" s="53">
        <v>1</v>
      </c>
      <c r="O149" s="52"/>
      <c r="P149" s="75"/>
      <c r="Q149" s="74"/>
      <c r="R149" s="74">
        <v>16014</v>
      </c>
    </row>
    <row r="150" spans="1:18" x14ac:dyDescent="0.25">
      <c r="A150" s="40">
        <v>6</v>
      </c>
      <c r="B150" s="359" t="s">
        <v>227</v>
      </c>
      <c r="C150" s="360"/>
      <c r="D150" s="360"/>
      <c r="E150" s="360"/>
      <c r="F150" s="360"/>
      <c r="G150" s="361"/>
      <c r="H150" s="41">
        <v>260</v>
      </c>
      <c r="I150" s="41">
        <v>155</v>
      </c>
      <c r="J150" s="41">
        <v>105</v>
      </c>
      <c r="K150" s="41">
        <v>85</v>
      </c>
      <c r="L150" s="41">
        <v>134</v>
      </c>
      <c r="M150" s="41">
        <v>24</v>
      </c>
      <c r="N150" s="41">
        <v>355</v>
      </c>
      <c r="O150" s="41">
        <v>74</v>
      </c>
      <c r="P150" s="41">
        <v>4</v>
      </c>
      <c r="Q150" s="49">
        <v>35420</v>
      </c>
      <c r="R150" s="49">
        <v>18957</v>
      </c>
    </row>
    <row r="151" spans="1:18" x14ac:dyDescent="0.25">
      <c r="A151" s="33"/>
      <c r="B151" s="368" t="s">
        <v>228</v>
      </c>
      <c r="C151" s="369"/>
      <c r="D151" s="369"/>
      <c r="E151" s="369"/>
      <c r="F151" s="370"/>
      <c r="G151" s="43" t="s">
        <v>545</v>
      </c>
      <c r="H151" s="52"/>
      <c r="I151" s="52">
        <v>120</v>
      </c>
      <c r="J151" s="52">
        <v>25</v>
      </c>
      <c r="K151" s="53">
        <v>53</v>
      </c>
      <c r="L151" s="53">
        <v>92</v>
      </c>
      <c r="M151" s="53">
        <v>15</v>
      </c>
      <c r="N151" s="53">
        <v>197</v>
      </c>
      <c r="O151" s="52">
        <v>63</v>
      </c>
      <c r="P151" s="67"/>
      <c r="Q151" s="69">
        <v>36678</v>
      </c>
      <c r="R151" s="69">
        <v>19698</v>
      </c>
    </row>
    <row r="152" spans="1:18" x14ac:dyDescent="0.25">
      <c r="A152" s="33"/>
      <c r="B152" s="374" t="s">
        <v>229</v>
      </c>
      <c r="C152" s="375"/>
      <c r="D152" s="375"/>
      <c r="E152" s="375"/>
      <c r="F152" s="376"/>
      <c r="G152" s="11" t="s">
        <v>546</v>
      </c>
      <c r="H152" s="52"/>
      <c r="I152" s="52">
        <v>25</v>
      </c>
      <c r="J152" s="52">
        <v>45</v>
      </c>
      <c r="K152" s="53">
        <v>18</v>
      </c>
      <c r="L152" s="53">
        <v>14</v>
      </c>
      <c r="M152" s="53">
        <v>2</v>
      </c>
      <c r="N152" s="53">
        <v>71</v>
      </c>
      <c r="O152" s="52"/>
      <c r="P152" s="67"/>
      <c r="Q152" s="69">
        <v>34025</v>
      </c>
      <c r="R152" s="69">
        <v>18825</v>
      </c>
    </row>
    <row r="153" spans="1:18" x14ac:dyDescent="0.25">
      <c r="A153" s="33"/>
      <c r="B153" s="374" t="s">
        <v>230</v>
      </c>
      <c r="C153" s="375"/>
      <c r="D153" s="375"/>
      <c r="E153" s="375"/>
      <c r="F153" s="376"/>
      <c r="G153" s="11" t="s">
        <v>547</v>
      </c>
      <c r="H153" s="52"/>
      <c r="I153" s="52"/>
      <c r="J153" s="52">
        <v>25</v>
      </c>
      <c r="K153" s="53">
        <v>6</v>
      </c>
      <c r="L153" s="53">
        <v>10</v>
      </c>
      <c r="M153" s="53">
        <v>1</v>
      </c>
      <c r="N153" s="53">
        <v>31</v>
      </c>
      <c r="O153" s="52"/>
      <c r="P153" s="67"/>
      <c r="Q153" s="69">
        <v>32580</v>
      </c>
      <c r="R153" s="69">
        <v>18812</v>
      </c>
    </row>
    <row r="154" spans="1:18" x14ac:dyDescent="0.25">
      <c r="A154" s="33"/>
      <c r="B154" s="374" t="s">
        <v>231</v>
      </c>
      <c r="C154" s="375"/>
      <c r="D154" s="375"/>
      <c r="E154" s="375"/>
      <c r="F154" s="376"/>
      <c r="G154" s="11" t="s">
        <v>549</v>
      </c>
      <c r="H154" s="52"/>
      <c r="I154" s="52">
        <v>10</v>
      </c>
      <c r="J154" s="52">
        <v>10</v>
      </c>
      <c r="K154" s="53">
        <v>4</v>
      </c>
      <c r="L154" s="53">
        <v>13</v>
      </c>
      <c r="M154" s="53">
        <v>4</v>
      </c>
      <c r="N154" s="53">
        <v>27</v>
      </c>
      <c r="O154" s="52">
        <v>11</v>
      </c>
      <c r="P154" s="67">
        <v>4</v>
      </c>
      <c r="Q154" s="69">
        <v>32658</v>
      </c>
      <c r="R154" s="69">
        <v>18715</v>
      </c>
    </row>
    <row r="155" spans="1:18" x14ac:dyDescent="0.25">
      <c r="A155" s="33"/>
      <c r="B155" s="374" t="s">
        <v>232</v>
      </c>
      <c r="C155" s="375"/>
      <c r="D155" s="375"/>
      <c r="E155" s="375"/>
      <c r="F155" s="376"/>
      <c r="G155" s="11" t="s">
        <v>548</v>
      </c>
      <c r="H155" s="52"/>
      <c r="I155" s="52"/>
      <c r="J155" s="52"/>
      <c r="K155" s="53">
        <v>4</v>
      </c>
      <c r="L155" s="53">
        <v>5</v>
      </c>
      <c r="M155" s="53">
        <v>2</v>
      </c>
      <c r="N155" s="53">
        <v>18</v>
      </c>
      <c r="O155" s="52"/>
      <c r="P155" s="67"/>
      <c r="Q155" s="69">
        <v>32145</v>
      </c>
      <c r="R155" s="69">
        <v>18638</v>
      </c>
    </row>
    <row r="156" spans="1:18" ht="36" x14ac:dyDescent="0.25">
      <c r="A156" s="33">
        <v>1</v>
      </c>
      <c r="B156" s="374" t="s">
        <v>233</v>
      </c>
      <c r="C156" s="375"/>
      <c r="D156" s="375"/>
      <c r="E156" s="375"/>
      <c r="F156" s="376"/>
      <c r="G156" s="11" t="s">
        <v>234</v>
      </c>
      <c r="H156" s="52"/>
      <c r="I156" s="52"/>
      <c r="J156" s="52"/>
      <c r="K156" s="53"/>
      <c r="L156" s="53"/>
      <c r="M156" s="53"/>
      <c r="N156" s="53"/>
      <c r="O156" s="52"/>
      <c r="P156" s="67"/>
      <c r="Q156" s="69"/>
      <c r="R156" s="69"/>
    </row>
    <row r="157" spans="1:18" x14ac:dyDescent="0.25">
      <c r="A157" s="33">
        <v>2</v>
      </c>
      <c r="B157" s="374" t="s">
        <v>235</v>
      </c>
      <c r="C157" s="375"/>
      <c r="D157" s="375"/>
      <c r="E157" s="375"/>
      <c r="F157" s="376"/>
      <c r="G157" s="11" t="s">
        <v>236</v>
      </c>
      <c r="H157" s="52"/>
      <c r="I157" s="52"/>
      <c r="J157" s="52"/>
      <c r="K157" s="53"/>
      <c r="L157" s="53"/>
      <c r="M157" s="53"/>
      <c r="N157" s="53">
        <v>4</v>
      </c>
      <c r="O157" s="52"/>
      <c r="P157" s="67"/>
      <c r="Q157" s="69"/>
      <c r="R157" s="69">
        <v>18230</v>
      </c>
    </row>
    <row r="158" spans="1:18" x14ac:dyDescent="0.25">
      <c r="A158" s="33">
        <v>3</v>
      </c>
      <c r="B158" s="374" t="s">
        <v>237</v>
      </c>
      <c r="C158" s="375"/>
      <c r="D158" s="375"/>
      <c r="E158" s="375"/>
      <c r="F158" s="376"/>
      <c r="G158" s="11" t="s">
        <v>238</v>
      </c>
      <c r="H158" s="52"/>
      <c r="I158" s="52"/>
      <c r="J158" s="52"/>
      <c r="K158" s="53"/>
      <c r="L158" s="53"/>
      <c r="M158" s="53"/>
      <c r="N158" s="53">
        <v>3</v>
      </c>
      <c r="O158" s="52"/>
      <c r="P158" s="67"/>
      <c r="Q158" s="69"/>
      <c r="R158" s="69">
        <v>18202</v>
      </c>
    </row>
    <row r="159" spans="1:18" x14ac:dyDescent="0.25">
      <c r="A159" s="33">
        <v>4</v>
      </c>
      <c r="B159" s="374" t="s">
        <v>228</v>
      </c>
      <c r="C159" s="375"/>
      <c r="D159" s="375"/>
      <c r="E159" s="375"/>
      <c r="F159" s="376"/>
      <c r="G159" s="11" t="s">
        <v>657</v>
      </c>
      <c r="H159" s="52"/>
      <c r="I159" s="52"/>
      <c r="J159" s="52"/>
      <c r="K159" s="53"/>
      <c r="L159" s="53"/>
      <c r="M159" s="53"/>
      <c r="N159" s="53">
        <v>1</v>
      </c>
      <c r="O159" s="52"/>
      <c r="P159" s="67"/>
      <c r="Q159" s="69"/>
      <c r="R159" s="69">
        <v>18205</v>
      </c>
    </row>
    <row r="160" spans="1:18" x14ac:dyDescent="0.25">
      <c r="A160" s="33">
        <v>5</v>
      </c>
      <c r="B160" s="374" t="s">
        <v>239</v>
      </c>
      <c r="C160" s="375"/>
      <c r="D160" s="375"/>
      <c r="E160" s="375"/>
      <c r="F160" s="376"/>
      <c r="G160" s="11" t="s">
        <v>240</v>
      </c>
      <c r="H160" s="52"/>
      <c r="I160" s="52"/>
      <c r="J160" s="52"/>
      <c r="K160" s="53"/>
      <c r="L160" s="53"/>
      <c r="M160" s="53"/>
      <c r="N160" s="53">
        <v>2</v>
      </c>
      <c r="O160" s="52"/>
      <c r="P160" s="67"/>
      <c r="Q160" s="69"/>
      <c r="R160" s="69">
        <v>18109</v>
      </c>
    </row>
    <row r="161" spans="1:18" x14ac:dyDescent="0.25">
      <c r="A161" s="33">
        <v>6</v>
      </c>
      <c r="B161" s="374" t="s">
        <v>241</v>
      </c>
      <c r="C161" s="375"/>
      <c r="D161" s="375"/>
      <c r="E161" s="375"/>
      <c r="F161" s="376"/>
      <c r="G161" s="11" t="s">
        <v>242</v>
      </c>
      <c r="H161" s="52"/>
      <c r="I161" s="52"/>
      <c r="J161" s="52"/>
      <c r="K161" s="53"/>
      <c r="L161" s="53"/>
      <c r="M161" s="53"/>
      <c r="N161" s="53">
        <v>1</v>
      </c>
      <c r="O161" s="52"/>
      <c r="P161" s="67"/>
      <c r="Q161" s="69"/>
      <c r="R161" s="69">
        <v>18185</v>
      </c>
    </row>
    <row r="162" spans="1:18" ht="24" x14ac:dyDescent="0.25">
      <c r="A162" s="33">
        <v>7</v>
      </c>
      <c r="B162" s="374" t="s">
        <v>243</v>
      </c>
      <c r="C162" s="375"/>
      <c r="D162" s="375"/>
      <c r="E162" s="375"/>
      <c r="F162" s="376"/>
      <c r="G162" s="11" t="s">
        <v>244</v>
      </c>
      <c r="H162" s="52"/>
      <c r="I162" s="52"/>
      <c r="J162" s="52"/>
      <c r="K162" s="53"/>
      <c r="L162" s="53"/>
      <c r="M162" s="53"/>
      <c r="N162" s="53"/>
      <c r="O162" s="52"/>
      <c r="P162" s="52"/>
      <c r="Q162" s="50"/>
      <c r="R162" s="50"/>
    </row>
    <row r="163" spans="1:18" ht="36" x14ac:dyDescent="0.25">
      <c r="A163" s="33">
        <v>8</v>
      </c>
      <c r="B163" s="374" t="s">
        <v>245</v>
      </c>
      <c r="C163" s="375"/>
      <c r="D163" s="375"/>
      <c r="E163" s="375"/>
      <c r="F163" s="376"/>
      <c r="G163" s="11" t="s">
        <v>246</v>
      </c>
      <c r="H163" s="52"/>
      <c r="I163" s="52"/>
      <c r="J163" s="52"/>
      <c r="K163" s="53"/>
      <c r="L163" s="53"/>
      <c r="M163" s="53"/>
      <c r="N163" s="53"/>
      <c r="O163" s="52"/>
      <c r="P163" s="52"/>
      <c r="Q163" s="50"/>
      <c r="R163" s="50"/>
    </row>
    <row r="164" spans="1:18" x14ac:dyDescent="0.25">
      <c r="A164" s="40">
        <v>7</v>
      </c>
      <c r="B164" s="359" t="s">
        <v>658</v>
      </c>
      <c r="C164" s="360"/>
      <c r="D164" s="360"/>
      <c r="E164" s="360"/>
      <c r="F164" s="361"/>
      <c r="G164" s="46" t="s">
        <v>695</v>
      </c>
      <c r="H164" s="41">
        <v>120</v>
      </c>
      <c r="I164" s="54">
        <v>80</v>
      </c>
      <c r="J164" s="54">
        <v>40</v>
      </c>
      <c r="K164" s="54">
        <v>27</v>
      </c>
      <c r="L164" s="54"/>
      <c r="M164" s="54"/>
      <c r="N164" s="54">
        <v>86</v>
      </c>
      <c r="O164" s="54"/>
      <c r="P164" s="54"/>
      <c r="Q164" s="68">
        <v>36080</v>
      </c>
      <c r="R164" s="68">
        <v>20213</v>
      </c>
    </row>
    <row r="165" spans="1:18" x14ac:dyDescent="0.25">
      <c r="A165" s="40">
        <v>8</v>
      </c>
      <c r="B165" s="359" t="s">
        <v>247</v>
      </c>
      <c r="C165" s="360"/>
      <c r="D165" s="360"/>
      <c r="E165" s="360"/>
      <c r="F165" s="360"/>
      <c r="G165" s="361"/>
      <c r="H165" s="41">
        <v>185</v>
      </c>
      <c r="I165" s="41">
        <v>130</v>
      </c>
      <c r="J165" s="41">
        <v>55</v>
      </c>
      <c r="K165" s="41">
        <v>64</v>
      </c>
      <c r="L165" s="41">
        <v>55</v>
      </c>
      <c r="M165" s="41">
        <v>16</v>
      </c>
      <c r="N165" s="41">
        <v>211</v>
      </c>
      <c r="O165" s="41">
        <v>32</v>
      </c>
      <c r="P165" s="41">
        <v>9</v>
      </c>
      <c r="Q165" s="49"/>
      <c r="R165" s="49"/>
    </row>
    <row r="166" spans="1:18" x14ac:dyDescent="0.25">
      <c r="A166" s="33"/>
      <c r="B166" s="368" t="s">
        <v>248</v>
      </c>
      <c r="C166" s="369"/>
      <c r="D166" s="369"/>
      <c r="E166" s="369"/>
      <c r="F166" s="370"/>
      <c r="G166" s="43" t="s">
        <v>550</v>
      </c>
      <c r="H166" s="52"/>
      <c r="I166" s="67">
        <v>130</v>
      </c>
      <c r="J166" s="67">
        <v>50</v>
      </c>
      <c r="K166" s="53">
        <v>46</v>
      </c>
      <c r="L166" s="53">
        <v>37</v>
      </c>
      <c r="M166" s="53">
        <v>5</v>
      </c>
      <c r="N166" s="53">
        <v>117</v>
      </c>
      <c r="O166" s="67">
        <v>19</v>
      </c>
      <c r="P166" s="67">
        <v>1</v>
      </c>
      <c r="Q166" s="69">
        <v>34708</v>
      </c>
      <c r="R166" s="69">
        <v>24288</v>
      </c>
    </row>
    <row r="167" spans="1:18" x14ac:dyDescent="0.25">
      <c r="A167" s="33"/>
      <c r="B167" s="374" t="s">
        <v>249</v>
      </c>
      <c r="C167" s="375"/>
      <c r="D167" s="375"/>
      <c r="E167" s="375"/>
      <c r="F167" s="376"/>
      <c r="G167" s="11" t="s">
        <v>551</v>
      </c>
      <c r="H167" s="52"/>
      <c r="I167" s="67"/>
      <c r="J167" s="67"/>
      <c r="K167" s="53"/>
      <c r="L167" s="53">
        <v>4</v>
      </c>
      <c r="M167" s="53">
        <v>2</v>
      </c>
      <c r="N167" s="53">
        <v>13</v>
      </c>
      <c r="O167" s="67"/>
      <c r="P167" s="67"/>
      <c r="Q167" s="69"/>
      <c r="R167" s="69">
        <v>19262</v>
      </c>
    </row>
    <row r="168" spans="1:18" x14ac:dyDescent="0.25">
      <c r="A168" s="33"/>
      <c r="B168" s="374" t="s">
        <v>250</v>
      </c>
      <c r="C168" s="375"/>
      <c r="D168" s="375"/>
      <c r="E168" s="375"/>
      <c r="F168" s="376"/>
      <c r="G168" s="11" t="s">
        <v>552</v>
      </c>
      <c r="H168" s="52"/>
      <c r="I168" s="67"/>
      <c r="J168" s="67"/>
      <c r="K168" s="53"/>
      <c r="L168" s="53">
        <v>2</v>
      </c>
      <c r="M168" s="53">
        <v>2</v>
      </c>
      <c r="N168" s="53">
        <v>5</v>
      </c>
      <c r="O168" s="67">
        <v>2</v>
      </c>
      <c r="P168" s="67"/>
      <c r="Q168" s="69"/>
      <c r="R168" s="69">
        <v>18075</v>
      </c>
    </row>
    <row r="169" spans="1:18" x14ac:dyDescent="0.25">
      <c r="A169" s="33"/>
      <c r="B169" s="374" t="s">
        <v>251</v>
      </c>
      <c r="C169" s="375"/>
      <c r="D169" s="375"/>
      <c r="E169" s="375"/>
      <c r="F169" s="376"/>
      <c r="G169" s="11" t="s">
        <v>553</v>
      </c>
      <c r="H169" s="52"/>
      <c r="I169" s="67"/>
      <c r="J169" s="67"/>
      <c r="K169" s="53">
        <v>1</v>
      </c>
      <c r="L169" s="53">
        <v>2</v>
      </c>
      <c r="M169" s="53">
        <v>1</v>
      </c>
      <c r="N169" s="53">
        <v>10</v>
      </c>
      <c r="O169" s="67">
        <v>2</v>
      </c>
      <c r="P169" s="67">
        <v>1</v>
      </c>
      <c r="Q169" s="69"/>
      <c r="R169" s="69">
        <v>16941</v>
      </c>
    </row>
    <row r="170" spans="1:18" x14ac:dyDescent="0.25">
      <c r="A170" s="33"/>
      <c r="B170" s="374" t="s">
        <v>252</v>
      </c>
      <c r="C170" s="375"/>
      <c r="D170" s="375"/>
      <c r="E170" s="375"/>
      <c r="F170" s="376"/>
      <c r="G170" s="11" t="s">
        <v>554</v>
      </c>
      <c r="H170" s="52"/>
      <c r="I170" s="67"/>
      <c r="J170" s="67"/>
      <c r="K170" s="53">
        <v>2</v>
      </c>
      <c r="L170" s="53">
        <v>1</v>
      </c>
      <c r="M170" s="53"/>
      <c r="N170" s="53">
        <v>7</v>
      </c>
      <c r="O170" s="67">
        <v>1</v>
      </c>
      <c r="P170" s="67">
        <v>1</v>
      </c>
      <c r="Q170" s="69">
        <v>9320</v>
      </c>
      <c r="R170" s="69">
        <v>16044</v>
      </c>
    </row>
    <row r="171" spans="1:18" x14ac:dyDescent="0.25">
      <c r="A171" s="33"/>
      <c r="B171" s="374" t="s">
        <v>253</v>
      </c>
      <c r="C171" s="375"/>
      <c r="D171" s="375"/>
      <c r="E171" s="375"/>
      <c r="F171" s="376"/>
      <c r="G171" s="11" t="s">
        <v>555</v>
      </c>
      <c r="H171" s="52"/>
      <c r="I171" s="67"/>
      <c r="J171" s="67">
        <v>5</v>
      </c>
      <c r="K171" s="53">
        <v>1</v>
      </c>
      <c r="L171" s="53">
        <v>1</v>
      </c>
      <c r="M171" s="53">
        <v>1</v>
      </c>
      <c r="N171" s="53">
        <v>6</v>
      </c>
      <c r="O171" s="67">
        <v>0</v>
      </c>
      <c r="P171" s="67"/>
      <c r="Q171" s="69">
        <v>39413</v>
      </c>
      <c r="R171" s="69">
        <v>25493</v>
      </c>
    </row>
    <row r="172" spans="1:18" x14ac:dyDescent="0.25">
      <c r="A172" s="33"/>
      <c r="B172" s="374" t="s">
        <v>254</v>
      </c>
      <c r="C172" s="375"/>
      <c r="D172" s="375"/>
      <c r="E172" s="375"/>
      <c r="F172" s="376"/>
      <c r="G172" s="11" t="s">
        <v>556</v>
      </c>
      <c r="H172" s="52"/>
      <c r="I172" s="67"/>
      <c r="J172" s="67">
        <v>10</v>
      </c>
      <c r="K172" s="53">
        <v>2</v>
      </c>
      <c r="L172" s="53">
        <v>3</v>
      </c>
      <c r="M172" s="53">
        <v>1</v>
      </c>
      <c r="N172" s="53">
        <v>15</v>
      </c>
      <c r="O172" s="67"/>
      <c r="P172" s="67"/>
      <c r="Q172" s="69">
        <v>31338</v>
      </c>
      <c r="R172" s="69">
        <v>22115</v>
      </c>
    </row>
    <row r="173" spans="1:18" x14ac:dyDescent="0.25">
      <c r="A173" s="33"/>
      <c r="B173" s="374" t="s">
        <v>255</v>
      </c>
      <c r="C173" s="375"/>
      <c r="D173" s="375"/>
      <c r="E173" s="375"/>
      <c r="F173" s="376"/>
      <c r="G173" s="11" t="s">
        <v>557</v>
      </c>
      <c r="H173" s="52"/>
      <c r="I173" s="67"/>
      <c r="J173" s="67"/>
      <c r="K173" s="53">
        <v>2</v>
      </c>
      <c r="L173" s="53">
        <v>2</v>
      </c>
      <c r="M173" s="53">
        <v>1</v>
      </c>
      <c r="N173" s="53">
        <v>12</v>
      </c>
      <c r="O173" s="67"/>
      <c r="P173" s="67"/>
      <c r="Q173" s="69">
        <v>28630</v>
      </c>
      <c r="R173" s="69">
        <v>24444</v>
      </c>
    </row>
    <row r="174" spans="1:18" x14ac:dyDescent="0.25">
      <c r="A174" s="33"/>
      <c r="B174" s="374" t="s">
        <v>690</v>
      </c>
      <c r="C174" s="375"/>
      <c r="D174" s="375"/>
      <c r="E174" s="375"/>
      <c r="F174" s="376"/>
      <c r="G174" s="11" t="s">
        <v>558</v>
      </c>
      <c r="H174" s="52"/>
      <c r="I174" s="67"/>
      <c r="J174" s="67">
        <v>5</v>
      </c>
      <c r="K174" s="53">
        <v>1</v>
      </c>
      <c r="L174" s="53">
        <v>1</v>
      </c>
      <c r="M174" s="53">
        <v>1</v>
      </c>
      <c r="N174" s="53">
        <v>11</v>
      </c>
      <c r="O174" s="67"/>
      <c r="P174" s="67"/>
      <c r="Q174" s="69">
        <v>43133</v>
      </c>
      <c r="R174" s="69">
        <v>24684</v>
      </c>
    </row>
    <row r="175" spans="1:18" x14ac:dyDescent="0.25">
      <c r="A175" s="33"/>
      <c r="B175" s="374" t="s">
        <v>256</v>
      </c>
      <c r="C175" s="375"/>
      <c r="D175" s="375"/>
      <c r="E175" s="375"/>
      <c r="F175" s="376"/>
      <c r="G175" s="11" t="s">
        <v>559</v>
      </c>
      <c r="H175" s="52"/>
      <c r="I175" s="52"/>
      <c r="J175" s="52"/>
      <c r="K175" s="53"/>
      <c r="L175" s="53">
        <v>2</v>
      </c>
      <c r="M175" s="53">
        <v>2</v>
      </c>
      <c r="N175" s="53">
        <v>1</v>
      </c>
      <c r="O175" s="67">
        <v>2</v>
      </c>
      <c r="P175" s="67">
        <v>2</v>
      </c>
      <c r="Q175" s="69"/>
      <c r="R175" s="69">
        <v>24953</v>
      </c>
    </row>
    <row r="176" spans="1:18" x14ac:dyDescent="0.25">
      <c r="A176" s="33">
        <v>1</v>
      </c>
      <c r="B176" s="374" t="s">
        <v>257</v>
      </c>
      <c r="C176" s="375"/>
      <c r="D176" s="375"/>
      <c r="E176" s="375"/>
      <c r="F176" s="376"/>
      <c r="G176" s="11" t="s">
        <v>258</v>
      </c>
      <c r="H176" s="52"/>
      <c r="I176" s="52"/>
      <c r="J176" s="52"/>
      <c r="K176" s="53"/>
      <c r="L176" s="53"/>
      <c r="M176" s="53"/>
      <c r="N176" s="53"/>
      <c r="O176" s="67"/>
      <c r="P176" s="67"/>
      <c r="Q176" s="69"/>
      <c r="R176" s="69"/>
    </row>
    <row r="177" spans="1:18" x14ac:dyDescent="0.25">
      <c r="A177" s="33">
        <v>2</v>
      </c>
      <c r="B177" s="374" t="s">
        <v>259</v>
      </c>
      <c r="C177" s="375"/>
      <c r="D177" s="375"/>
      <c r="E177" s="375"/>
      <c r="F177" s="376"/>
      <c r="G177" s="11" t="s">
        <v>260</v>
      </c>
      <c r="H177" s="52"/>
      <c r="I177" s="52"/>
      <c r="J177" s="52"/>
      <c r="K177" s="53"/>
      <c r="L177" s="53"/>
      <c r="M177" s="53"/>
      <c r="N177" s="53"/>
      <c r="O177" s="67"/>
      <c r="P177" s="67"/>
      <c r="Q177" s="69"/>
      <c r="R177" s="69"/>
    </row>
    <row r="178" spans="1:18" x14ac:dyDescent="0.25">
      <c r="A178" s="33">
        <v>3</v>
      </c>
      <c r="B178" s="374" t="s">
        <v>261</v>
      </c>
      <c r="C178" s="375"/>
      <c r="D178" s="375"/>
      <c r="E178" s="375"/>
      <c r="F178" s="376"/>
      <c r="G178" s="11" t="s">
        <v>262</v>
      </c>
      <c r="H178" s="52"/>
      <c r="I178" s="52"/>
      <c r="J178" s="52"/>
      <c r="K178" s="53"/>
      <c r="L178" s="53"/>
      <c r="M178" s="53"/>
      <c r="N178" s="53"/>
      <c r="O178" s="67"/>
      <c r="P178" s="67"/>
      <c r="Q178" s="69"/>
      <c r="R178" s="69"/>
    </row>
    <row r="179" spans="1:18" x14ac:dyDescent="0.25">
      <c r="A179" s="33">
        <v>4</v>
      </c>
      <c r="B179" s="374" t="s">
        <v>263</v>
      </c>
      <c r="C179" s="375"/>
      <c r="D179" s="375"/>
      <c r="E179" s="375"/>
      <c r="F179" s="376"/>
      <c r="G179" s="11" t="s">
        <v>264</v>
      </c>
      <c r="H179" s="52"/>
      <c r="I179" s="52"/>
      <c r="J179" s="52"/>
      <c r="K179" s="53"/>
      <c r="L179" s="53"/>
      <c r="M179" s="53"/>
      <c r="N179" s="53"/>
      <c r="O179" s="67"/>
      <c r="P179" s="67"/>
      <c r="Q179" s="69"/>
      <c r="R179" s="69"/>
    </row>
    <row r="180" spans="1:18" x14ac:dyDescent="0.25">
      <c r="A180" s="33">
        <v>5</v>
      </c>
      <c r="B180" s="374" t="s">
        <v>265</v>
      </c>
      <c r="C180" s="375"/>
      <c r="D180" s="375"/>
      <c r="E180" s="375"/>
      <c r="F180" s="376"/>
      <c r="G180" s="11" t="s">
        <v>266</v>
      </c>
      <c r="H180" s="52"/>
      <c r="I180" s="52"/>
      <c r="J180" s="52"/>
      <c r="K180" s="53"/>
      <c r="L180" s="53"/>
      <c r="M180" s="53"/>
      <c r="N180" s="53"/>
      <c r="O180" s="67"/>
      <c r="P180" s="67"/>
      <c r="Q180" s="69"/>
      <c r="R180" s="69"/>
    </row>
    <row r="181" spans="1:18" x14ac:dyDescent="0.25">
      <c r="A181" s="33">
        <v>6</v>
      </c>
      <c r="B181" s="374" t="s">
        <v>267</v>
      </c>
      <c r="C181" s="375"/>
      <c r="D181" s="375"/>
      <c r="E181" s="375"/>
      <c r="F181" s="376"/>
      <c r="G181" s="11" t="s">
        <v>268</v>
      </c>
      <c r="H181" s="52"/>
      <c r="I181" s="52"/>
      <c r="J181" s="52"/>
      <c r="K181" s="53"/>
      <c r="L181" s="53"/>
      <c r="M181" s="53"/>
      <c r="N181" s="53"/>
      <c r="O181" s="67"/>
      <c r="P181" s="67"/>
      <c r="Q181" s="69"/>
      <c r="R181" s="69"/>
    </row>
    <row r="182" spans="1:18" x14ac:dyDescent="0.25">
      <c r="A182" s="33">
        <v>7</v>
      </c>
      <c r="B182" s="374" t="s">
        <v>269</v>
      </c>
      <c r="C182" s="375"/>
      <c r="D182" s="375"/>
      <c r="E182" s="375"/>
      <c r="F182" s="376"/>
      <c r="G182" s="11" t="s">
        <v>270</v>
      </c>
      <c r="H182" s="52"/>
      <c r="I182" s="52"/>
      <c r="J182" s="52"/>
      <c r="K182" s="53"/>
      <c r="L182" s="53"/>
      <c r="M182" s="53"/>
      <c r="N182" s="53">
        <v>1</v>
      </c>
      <c r="O182" s="67">
        <v>1</v>
      </c>
      <c r="P182" s="67">
        <v>1</v>
      </c>
      <c r="Q182" s="69"/>
      <c r="R182" s="69">
        <v>12916</v>
      </c>
    </row>
    <row r="183" spans="1:18" x14ac:dyDescent="0.25">
      <c r="A183" s="33">
        <v>8</v>
      </c>
      <c r="B183" s="374" t="s">
        <v>271</v>
      </c>
      <c r="C183" s="375"/>
      <c r="D183" s="375"/>
      <c r="E183" s="375"/>
      <c r="F183" s="376"/>
      <c r="G183" s="11" t="s">
        <v>272</v>
      </c>
      <c r="H183" s="52"/>
      <c r="I183" s="52"/>
      <c r="J183" s="52"/>
      <c r="K183" s="53"/>
      <c r="L183" s="53"/>
      <c r="M183" s="53"/>
      <c r="N183" s="53">
        <v>2</v>
      </c>
      <c r="O183" s="67">
        <v>1</v>
      </c>
      <c r="P183" s="67"/>
      <c r="Q183" s="69"/>
      <c r="R183" s="69">
        <v>13047</v>
      </c>
    </row>
    <row r="184" spans="1:18" x14ac:dyDescent="0.25">
      <c r="A184" s="33">
        <v>9</v>
      </c>
      <c r="B184" s="374" t="s">
        <v>273</v>
      </c>
      <c r="C184" s="375"/>
      <c r="D184" s="375"/>
      <c r="E184" s="375"/>
      <c r="F184" s="376"/>
      <c r="G184" s="11" t="s">
        <v>274</v>
      </c>
      <c r="H184" s="52"/>
      <c r="I184" s="52"/>
      <c r="J184" s="52"/>
      <c r="K184" s="53"/>
      <c r="L184" s="53"/>
      <c r="M184" s="53"/>
      <c r="N184" s="53"/>
      <c r="O184" s="67">
        <v>1</v>
      </c>
      <c r="P184" s="67">
        <v>1</v>
      </c>
      <c r="Q184" s="69"/>
      <c r="R184" s="69"/>
    </row>
    <row r="185" spans="1:18" x14ac:dyDescent="0.25">
      <c r="A185" s="33">
        <v>10</v>
      </c>
      <c r="B185" s="374" t="s">
        <v>275</v>
      </c>
      <c r="C185" s="375"/>
      <c r="D185" s="375"/>
      <c r="E185" s="375"/>
      <c r="F185" s="376"/>
      <c r="G185" s="11" t="s">
        <v>276</v>
      </c>
      <c r="H185" s="52"/>
      <c r="I185" s="52"/>
      <c r="J185" s="52"/>
      <c r="K185" s="53"/>
      <c r="L185" s="53"/>
      <c r="M185" s="53"/>
      <c r="N185" s="53"/>
      <c r="O185" s="67">
        <v>1</v>
      </c>
      <c r="P185" s="67">
        <v>1</v>
      </c>
      <c r="Q185" s="69"/>
      <c r="R185" s="69"/>
    </row>
    <row r="186" spans="1:18" x14ac:dyDescent="0.25">
      <c r="A186" s="33">
        <v>11</v>
      </c>
      <c r="B186" s="374" t="s">
        <v>277</v>
      </c>
      <c r="C186" s="375"/>
      <c r="D186" s="375"/>
      <c r="E186" s="375"/>
      <c r="F186" s="376"/>
      <c r="G186" s="11" t="s">
        <v>278</v>
      </c>
      <c r="H186" s="52"/>
      <c r="I186" s="52"/>
      <c r="J186" s="52"/>
      <c r="K186" s="53"/>
      <c r="L186" s="53"/>
      <c r="M186" s="53"/>
      <c r="N186" s="53"/>
      <c r="O186" s="67">
        <v>1</v>
      </c>
      <c r="P186" s="67">
        <v>1</v>
      </c>
      <c r="Q186" s="69"/>
      <c r="R186" s="69"/>
    </row>
    <row r="187" spans="1:18" x14ac:dyDescent="0.25">
      <c r="A187" s="33">
        <v>12</v>
      </c>
      <c r="B187" s="374" t="s">
        <v>279</v>
      </c>
      <c r="C187" s="375"/>
      <c r="D187" s="375"/>
      <c r="E187" s="375"/>
      <c r="F187" s="376"/>
      <c r="G187" s="11" t="s">
        <v>280</v>
      </c>
      <c r="H187" s="52"/>
      <c r="I187" s="52"/>
      <c r="J187" s="52"/>
      <c r="K187" s="53"/>
      <c r="L187" s="53"/>
      <c r="M187" s="53"/>
      <c r="N187" s="53">
        <v>2</v>
      </c>
      <c r="O187" s="67"/>
      <c r="P187" s="67"/>
      <c r="Q187" s="69"/>
      <c r="R187" s="69">
        <v>18783</v>
      </c>
    </row>
    <row r="188" spans="1:18" x14ac:dyDescent="0.25">
      <c r="A188" s="33">
        <v>13</v>
      </c>
      <c r="B188" s="374" t="s">
        <v>281</v>
      </c>
      <c r="C188" s="375"/>
      <c r="D188" s="375"/>
      <c r="E188" s="375"/>
      <c r="F188" s="376"/>
      <c r="G188" s="11" t="s">
        <v>282</v>
      </c>
      <c r="H188" s="52"/>
      <c r="I188" s="52"/>
      <c r="J188" s="52"/>
      <c r="K188" s="53"/>
      <c r="L188" s="53"/>
      <c r="M188" s="53"/>
      <c r="N188" s="53">
        <v>4</v>
      </c>
      <c r="O188" s="67"/>
      <c r="P188" s="67"/>
      <c r="Q188" s="69"/>
      <c r="R188" s="69">
        <v>20041</v>
      </c>
    </row>
    <row r="189" spans="1:18" x14ac:dyDescent="0.25">
      <c r="A189" s="33">
        <v>14</v>
      </c>
      <c r="B189" s="374" t="s">
        <v>283</v>
      </c>
      <c r="C189" s="375"/>
      <c r="D189" s="375"/>
      <c r="E189" s="375"/>
      <c r="F189" s="376"/>
      <c r="G189" s="11" t="s">
        <v>284</v>
      </c>
      <c r="H189" s="52"/>
      <c r="I189" s="52"/>
      <c r="J189" s="52"/>
      <c r="K189" s="53"/>
      <c r="L189" s="53"/>
      <c r="M189" s="53"/>
      <c r="N189" s="53">
        <v>4</v>
      </c>
      <c r="O189" s="67"/>
      <c r="P189" s="67"/>
      <c r="Q189" s="69"/>
      <c r="R189" s="69">
        <v>11936</v>
      </c>
    </row>
    <row r="190" spans="1:18" x14ac:dyDescent="0.25">
      <c r="A190" s="33">
        <v>15</v>
      </c>
      <c r="B190" s="374" t="s">
        <v>285</v>
      </c>
      <c r="C190" s="375"/>
      <c r="D190" s="375"/>
      <c r="E190" s="375"/>
      <c r="F190" s="376"/>
      <c r="G190" s="11" t="s">
        <v>286</v>
      </c>
      <c r="H190" s="52"/>
      <c r="I190" s="52"/>
      <c r="J190" s="52"/>
      <c r="K190" s="53"/>
      <c r="L190" s="53"/>
      <c r="M190" s="53"/>
      <c r="N190" s="53">
        <v>1</v>
      </c>
      <c r="O190" s="67"/>
      <c r="P190" s="67"/>
      <c r="Q190" s="69"/>
      <c r="R190" s="69">
        <v>15571</v>
      </c>
    </row>
    <row r="191" spans="1:18" x14ac:dyDescent="0.25">
      <c r="A191" s="40">
        <v>9</v>
      </c>
      <c r="B191" s="359" t="s">
        <v>287</v>
      </c>
      <c r="C191" s="360"/>
      <c r="D191" s="360"/>
      <c r="E191" s="360"/>
      <c r="F191" s="360"/>
      <c r="G191" s="361"/>
      <c r="H191" s="41">
        <v>225</v>
      </c>
      <c r="I191" s="41">
        <v>155</v>
      </c>
      <c r="J191" s="41">
        <v>70</v>
      </c>
      <c r="K191" s="41">
        <v>75</v>
      </c>
      <c r="L191" s="41">
        <v>7</v>
      </c>
      <c r="M191" s="41">
        <v>2</v>
      </c>
      <c r="N191" s="41">
        <v>281</v>
      </c>
      <c r="O191" s="41">
        <v>4</v>
      </c>
      <c r="P191" s="41">
        <v>2</v>
      </c>
      <c r="Q191" s="49"/>
      <c r="R191" s="49">
        <v>16212</v>
      </c>
    </row>
    <row r="192" spans="1:18" x14ac:dyDescent="0.25">
      <c r="A192" s="33"/>
      <c r="B192" s="374" t="s">
        <v>335</v>
      </c>
      <c r="C192" s="375"/>
      <c r="D192" s="375"/>
      <c r="E192" s="375"/>
      <c r="F192" s="376"/>
      <c r="G192" s="11" t="s">
        <v>560</v>
      </c>
      <c r="H192" s="52"/>
      <c r="I192" s="52">
        <v>122</v>
      </c>
      <c r="J192" s="52"/>
      <c r="K192" s="53">
        <v>56</v>
      </c>
      <c r="L192" s="53">
        <v>3</v>
      </c>
      <c r="M192" s="53">
        <v>2</v>
      </c>
      <c r="N192" s="53">
        <v>163</v>
      </c>
      <c r="O192" s="52"/>
      <c r="P192" s="52"/>
      <c r="Q192" s="50">
        <v>30457</v>
      </c>
      <c r="R192" s="50">
        <v>16212</v>
      </c>
    </row>
    <row r="193" spans="1:18" x14ac:dyDescent="0.25">
      <c r="A193" s="33"/>
      <c r="B193" s="374" t="s">
        <v>299</v>
      </c>
      <c r="C193" s="375"/>
      <c r="D193" s="375"/>
      <c r="E193" s="375"/>
      <c r="F193" s="376"/>
      <c r="G193" s="11" t="s">
        <v>561</v>
      </c>
      <c r="H193" s="52"/>
      <c r="I193" s="52">
        <v>18</v>
      </c>
      <c r="J193" s="52">
        <v>15</v>
      </c>
      <c r="K193" s="53">
        <v>5</v>
      </c>
      <c r="L193" s="53">
        <v>1</v>
      </c>
      <c r="M193" s="53"/>
      <c r="N193" s="53">
        <v>19</v>
      </c>
      <c r="O193" s="52"/>
      <c r="P193" s="52"/>
      <c r="Q193" s="50">
        <v>30457</v>
      </c>
      <c r="R193" s="50">
        <v>16212</v>
      </c>
    </row>
    <row r="194" spans="1:18" x14ac:dyDescent="0.25">
      <c r="A194" s="33"/>
      <c r="B194" s="374" t="s">
        <v>323</v>
      </c>
      <c r="C194" s="375"/>
      <c r="D194" s="375"/>
      <c r="E194" s="375"/>
      <c r="F194" s="376"/>
      <c r="G194" s="11" t="s">
        <v>562</v>
      </c>
      <c r="H194" s="52"/>
      <c r="I194" s="52"/>
      <c r="J194" s="52">
        <v>25</v>
      </c>
      <c r="K194" s="53">
        <v>5</v>
      </c>
      <c r="L194" s="53">
        <v>1</v>
      </c>
      <c r="M194" s="53"/>
      <c r="N194" s="53">
        <v>17</v>
      </c>
      <c r="O194" s="52"/>
      <c r="P194" s="52"/>
      <c r="Q194" s="50">
        <v>30457</v>
      </c>
      <c r="R194" s="50">
        <v>16212</v>
      </c>
    </row>
    <row r="195" spans="1:18" x14ac:dyDescent="0.25">
      <c r="A195" s="33"/>
      <c r="B195" s="374" t="s">
        <v>338</v>
      </c>
      <c r="C195" s="375"/>
      <c r="D195" s="375"/>
      <c r="E195" s="375"/>
      <c r="F195" s="376"/>
      <c r="G195" s="11" t="s">
        <v>563</v>
      </c>
      <c r="H195" s="52"/>
      <c r="I195" s="52">
        <v>15</v>
      </c>
      <c r="J195" s="52">
        <v>30</v>
      </c>
      <c r="K195" s="53">
        <v>6</v>
      </c>
      <c r="L195" s="53"/>
      <c r="M195" s="53"/>
      <c r="N195" s="53">
        <v>21</v>
      </c>
      <c r="O195" s="52"/>
      <c r="P195" s="52"/>
      <c r="Q195" s="50">
        <v>30457</v>
      </c>
      <c r="R195" s="50">
        <v>16212</v>
      </c>
    </row>
    <row r="196" spans="1:18" x14ac:dyDescent="0.25">
      <c r="A196" s="33"/>
      <c r="B196" s="374" t="s">
        <v>310</v>
      </c>
      <c r="C196" s="375"/>
      <c r="D196" s="375"/>
      <c r="E196" s="375"/>
      <c r="F196" s="376"/>
      <c r="G196" s="11" t="s">
        <v>564</v>
      </c>
      <c r="H196" s="52"/>
      <c r="I196" s="52"/>
      <c r="J196" s="52"/>
      <c r="K196" s="53">
        <v>1</v>
      </c>
      <c r="L196" s="53">
        <v>1</v>
      </c>
      <c r="M196" s="53">
        <v>1</v>
      </c>
      <c r="N196" s="53">
        <v>8</v>
      </c>
      <c r="O196" s="52"/>
      <c r="P196" s="52"/>
      <c r="Q196" s="50">
        <v>30457</v>
      </c>
      <c r="R196" s="50">
        <v>16212</v>
      </c>
    </row>
    <row r="197" spans="1:18" x14ac:dyDescent="0.25">
      <c r="A197" s="33"/>
      <c r="B197" s="374" t="s">
        <v>332</v>
      </c>
      <c r="C197" s="375"/>
      <c r="D197" s="375"/>
      <c r="E197" s="375"/>
      <c r="F197" s="376"/>
      <c r="G197" s="11" t="s">
        <v>565</v>
      </c>
      <c r="H197" s="52"/>
      <c r="I197" s="52"/>
      <c r="J197" s="52"/>
      <c r="K197" s="53">
        <v>2</v>
      </c>
      <c r="L197" s="53">
        <v>1</v>
      </c>
      <c r="M197" s="53"/>
      <c r="N197" s="53">
        <v>10</v>
      </c>
      <c r="O197" s="52"/>
      <c r="P197" s="52"/>
      <c r="Q197" s="50">
        <v>30457</v>
      </c>
      <c r="R197" s="50">
        <v>16212</v>
      </c>
    </row>
    <row r="198" spans="1:18" x14ac:dyDescent="0.25">
      <c r="A198" s="33">
        <v>1</v>
      </c>
      <c r="B198" s="374" t="s">
        <v>288</v>
      </c>
      <c r="C198" s="375"/>
      <c r="D198" s="375"/>
      <c r="E198" s="375"/>
      <c r="F198" s="376"/>
      <c r="G198" s="43" t="s">
        <v>289</v>
      </c>
      <c r="H198" s="52"/>
      <c r="I198" s="52"/>
      <c r="J198" s="52"/>
      <c r="K198" s="53"/>
      <c r="L198" s="53"/>
      <c r="M198" s="53"/>
      <c r="N198" s="53">
        <v>2</v>
      </c>
      <c r="O198" s="52"/>
      <c r="P198" s="52"/>
      <c r="Q198" s="50"/>
      <c r="R198" s="50">
        <v>16212</v>
      </c>
    </row>
    <row r="199" spans="1:18" x14ac:dyDescent="0.25">
      <c r="A199" s="33">
        <v>2</v>
      </c>
      <c r="B199" s="374" t="s">
        <v>206</v>
      </c>
      <c r="C199" s="375"/>
      <c r="D199" s="375"/>
      <c r="E199" s="375"/>
      <c r="F199" s="376"/>
      <c r="G199" s="11" t="s">
        <v>290</v>
      </c>
      <c r="H199" s="52"/>
      <c r="I199" s="52"/>
      <c r="J199" s="52"/>
      <c r="K199" s="53"/>
      <c r="L199" s="53"/>
      <c r="M199" s="53"/>
      <c r="N199" s="53">
        <v>1</v>
      </c>
      <c r="O199" s="52"/>
      <c r="P199" s="52"/>
      <c r="Q199" s="50"/>
      <c r="R199" s="50">
        <v>16212</v>
      </c>
    </row>
    <row r="200" spans="1:18" x14ac:dyDescent="0.25">
      <c r="A200" s="33">
        <v>3</v>
      </c>
      <c r="B200" s="374" t="s">
        <v>291</v>
      </c>
      <c r="C200" s="375"/>
      <c r="D200" s="375"/>
      <c r="E200" s="375"/>
      <c r="F200" s="376"/>
      <c r="G200" s="11" t="s">
        <v>292</v>
      </c>
      <c r="H200" s="52"/>
      <c r="I200" s="52"/>
      <c r="J200" s="52"/>
      <c r="K200" s="53"/>
      <c r="L200" s="53"/>
      <c r="M200" s="53"/>
      <c r="N200" s="53">
        <v>1</v>
      </c>
      <c r="O200" s="52"/>
      <c r="P200" s="52"/>
      <c r="Q200" s="50"/>
      <c r="R200" s="50">
        <v>16212</v>
      </c>
    </row>
    <row r="201" spans="1:18" x14ac:dyDescent="0.25">
      <c r="A201" s="33">
        <v>4</v>
      </c>
      <c r="B201" s="374" t="s">
        <v>293</v>
      </c>
      <c r="C201" s="375"/>
      <c r="D201" s="375"/>
      <c r="E201" s="375"/>
      <c r="F201" s="376"/>
      <c r="G201" s="11" t="s">
        <v>294</v>
      </c>
      <c r="H201" s="52"/>
      <c r="I201" s="52"/>
      <c r="J201" s="52"/>
      <c r="K201" s="53"/>
      <c r="L201" s="53"/>
      <c r="M201" s="53"/>
      <c r="N201" s="53">
        <v>2</v>
      </c>
      <c r="O201" s="52"/>
      <c r="P201" s="52"/>
      <c r="Q201" s="50"/>
      <c r="R201" s="50">
        <v>16212</v>
      </c>
    </row>
    <row r="202" spans="1:18" x14ac:dyDescent="0.25">
      <c r="A202" s="33">
        <v>5</v>
      </c>
      <c r="B202" s="374" t="s">
        <v>295</v>
      </c>
      <c r="C202" s="375"/>
      <c r="D202" s="375"/>
      <c r="E202" s="375"/>
      <c r="F202" s="376"/>
      <c r="G202" s="11" t="s">
        <v>296</v>
      </c>
      <c r="H202" s="52"/>
      <c r="I202" s="52"/>
      <c r="J202" s="52"/>
      <c r="K202" s="53"/>
      <c r="L202" s="53"/>
      <c r="M202" s="53"/>
      <c r="N202" s="53">
        <v>1</v>
      </c>
      <c r="O202" s="52">
        <v>1</v>
      </c>
      <c r="P202" s="52"/>
      <c r="Q202" s="50"/>
      <c r="R202" s="50">
        <v>16212</v>
      </c>
    </row>
    <row r="203" spans="1:18" x14ac:dyDescent="0.25">
      <c r="A203" s="33">
        <v>6</v>
      </c>
      <c r="B203" s="374" t="s">
        <v>297</v>
      </c>
      <c r="C203" s="375"/>
      <c r="D203" s="375"/>
      <c r="E203" s="375"/>
      <c r="F203" s="376"/>
      <c r="G203" s="11" t="s">
        <v>298</v>
      </c>
      <c r="H203" s="52"/>
      <c r="I203" s="52"/>
      <c r="J203" s="52"/>
      <c r="K203" s="53"/>
      <c r="L203" s="53"/>
      <c r="M203" s="53"/>
      <c r="N203" s="53">
        <v>1</v>
      </c>
      <c r="O203" s="52"/>
      <c r="P203" s="52"/>
      <c r="Q203" s="50"/>
      <c r="R203" s="50">
        <v>16212</v>
      </c>
    </row>
    <row r="204" spans="1:18" x14ac:dyDescent="0.25">
      <c r="A204" s="33">
        <v>7</v>
      </c>
      <c r="B204" s="374" t="s">
        <v>300</v>
      </c>
      <c r="C204" s="375"/>
      <c r="D204" s="375"/>
      <c r="E204" s="375"/>
      <c r="F204" s="376"/>
      <c r="G204" s="11" t="s">
        <v>301</v>
      </c>
      <c r="H204" s="52"/>
      <c r="I204" s="52"/>
      <c r="J204" s="52"/>
      <c r="K204" s="53"/>
      <c r="L204" s="53"/>
      <c r="M204" s="53"/>
      <c r="N204" s="53">
        <v>1</v>
      </c>
      <c r="O204" s="52">
        <v>1</v>
      </c>
      <c r="P204" s="52">
        <v>1</v>
      </c>
      <c r="Q204" s="50"/>
      <c r="R204" s="50">
        <v>16212</v>
      </c>
    </row>
    <row r="205" spans="1:18" x14ac:dyDescent="0.25">
      <c r="A205" s="33">
        <v>8</v>
      </c>
      <c r="B205" s="374" t="s">
        <v>302</v>
      </c>
      <c r="C205" s="375"/>
      <c r="D205" s="375"/>
      <c r="E205" s="375"/>
      <c r="F205" s="376"/>
      <c r="G205" s="11" t="s">
        <v>303</v>
      </c>
      <c r="H205" s="52"/>
      <c r="I205" s="52"/>
      <c r="J205" s="52"/>
      <c r="K205" s="53"/>
      <c r="L205" s="53"/>
      <c r="M205" s="53"/>
      <c r="N205" s="53">
        <v>1</v>
      </c>
      <c r="O205" s="52">
        <v>1</v>
      </c>
      <c r="P205" s="52"/>
      <c r="Q205" s="50"/>
      <c r="R205" s="50">
        <v>16212</v>
      </c>
    </row>
    <row r="206" spans="1:18" x14ac:dyDescent="0.25">
      <c r="A206" s="33">
        <v>9</v>
      </c>
      <c r="B206" s="374" t="s">
        <v>304</v>
      </c>
      <c r="C206" s="375"/>
      <c r="D206" s="375"/>
      <c r="E206" s="375"/>
      <c r="F206" s="376"/>
      <c r="G206" s="11" t="s">
        <v>305</v>
      </c>
      <c r="H206" s="52"/>
      <c r="I206" s="52"/>
      <c r="J206" s="52"/>
      <c r="K206" s="53"/>
      <c r="L206" s="53"/>
      <c r="M206" s="53"/>
      <c r="N206" s="53">
        <v>1</v>
      </c>
      <c r="O206" s="52"/>
      <c r="P206" s="52"/>
      <c r="Q206" s="50"/>
      <c r="R206" s="50">
        <v>16212</v>
      </c>
    </row>
    <row r="207" spans="1:18" x14ac:dyDescent="0.25">
      <c r="A207" s="33">
        <v>10</v>
      </c>
      <c r="B207" s="374" t="s">
        <v>306</v>
      </c>
      <c r="C207" s="375"/>
      <c r="D207" s="375"/>
      <c r="E207" s="375"/>
      <c r="F207" s="376"/>
      <c r="G207" s="11" t="s">
        <v>307</v>
      </c>
      <c r="H207" s="52"/>
      <c r="I207" s="52"/>
      <c r="J207" s="52"/>
      <c r="K207" s="53"/>
      <c r="L207" s="53"/>
      <c r="M207" s="53"/>
      <c r="N207" s="53">
        <v>1</v>
      </c>
      <c r="O207" s="52"/>
      <c r="P207" s="52"/>
      <c r="Q207" s="50"/>
      <c r="R207" s="50">
        <v>16212</v>
      </c>
    </row>
    <row r="208" spans="1:18" x14ac:dyDescent="0.25">
      <c r="A208" s="33">
        <v>11</v>
      </c>
      <c r="B208" s="374" t="s">
        <v>308</v>
      </c>
      <c r="C208" s="375"/>
      <c r="D208" s="375"/>
      <c r="E208" s="375"/>
      <c r="F208" s="376"/>
      <c r="G208" s="11" t="s">
        <v>309</v>
      </c>
      <c r="H208" s="52"/>
      <c r="I208" s="52"/>
      <c r="J208" s="52"/>
      <c r="K208" s="53"/>
      <c r="L208" s="53"/>
      <c r="M208" s="53"/>
      <c r="N208" s="53">
        <v>2</v>
      </c>
      <c r="O208" s="52"/>
      <c r="P208" s="52"/>
      <c r="Q208" s="50"/>
      <c r="R208" s="50">
        <v>16212</v>
      </c>
    </row>
    <row r="209" spans="1:18" x14ac:dyDescent="0.25">
      <c r="A209" s="33">
        <v>12</v>
      </c>
      <c r="B209" s="374" t="s">
        <v>311</v>
      </c>
      <c r="C209" s="375"/>
      <c r="D209" s="375"/>
      <c r="E209" s="375"/>
      <c r="F209" s="376"/>
      <c r="G209" s="11" t="s">
        <v>312</v>
      </c>
      <c r="H209" s="52"/>
      <c r="I209" s="52"/>
      <c r="J209" s="52"/>
      <c r="K209" s="53"/>
      <c r="L209" s="53"/>
      <c r="M209" s="53"/>
      <c r="N209" s="53">
        <v>1</v>
      </c>
      <c r="O209" s="52"/>
      <c r="P209" s="52"/>
      <c r="Q209" s="50"/>
      <c r="R209" s="50">
        <v>16212</v>
      </c>
    </row>
    <row r="210" spans="1:18" x14ac:dyDescent="0.25">
      <c r="A210" s="33">
        <v>13</v>
      </c>
      <c r="B210" s="374" t="s">
        <v>313</v>
      </c>
      <c r="C210" s="375"/>
      <c r="D210" s="375"/>
      <c r="E210" s="375"/>
      <c r="F210" s="376"/>
      <c r="G210" s="11" t="s">
        <v>314</v>
      </c>
      <c r="H210" s="52"/>
      <c r="I210" s="52"/>
      <c r="J210" s="52"/>
      <c r="K210" s="53"/>
      <c r="L210" s="53"/>
      <c r="M210" s="53"/>
      <c r="N210" s="53">
        <v>1</v>
      </c>
      <c r="O210" s="52"/>
      <c r="P210" s="52"/>
      <c r="Q210" s="50"/>
      <c r="R210" s="50">
        <v>16212</v>
      </c>
    </row>
    <row r="211" spans="1:18" x14ac:dyDescent="0.25">
      <c r="A211" s="33">
        <v>14</v>
      </c>
      <c r="B211" s="374" t="s">
        <v>315</v>
      </c>
      <c r="C211" s="375"/>
      <c r="D211" s="375"/>
      <c r="E211" s="375"/>
      <c r="F211" s="376"/>
      <c r="G211" s="11" t="s">
        <v>316</v>
      </c>
      <c r="H211" s="52"/>
      <c r="I211" s="52"/>
      <c r="J211" s="52"/>
      <c r="K211" s="53"/>
      <c r="L211" s="53"/>
      <c r="M211" s="53"/>
      <c r="N211" s="53">
        <v>2</v>
      </c>
      <c r="O211" s="52"/>
      <c r="P211" s="52"/>
      <c r="Q211" s="50"/>
      <c r="R211" s="50">
        <v>16212</v>
      </c>
    </row>
    <row r="212" spans="1:18" x14ac:dyDescent="0.25">
      <c r="A212" s="33">
        <v>15</v>
      </c>
      <c r="B212" s="374" t="s">
        <v>317</v>
      </c>
      <c r="C212" s="375"/>
      <c r="D212" s="375"/>
      <c r="E212" s="375"/>
      <c r="F212" s="376"/>
      <c r="G212" s="11" t="s">
        <v>318</v>
      </c>
      <c r="H212" s="52"/>
      <c r="I212" s="52"/>
      <c r="J212" s="52"/>
      <c r="K212" s="53"/>
      <c r="L212" s="53"/>
      <c r="M212" s="53"/>
      <c r="N212" s="53">
        <v>1</v>
      </c>
      <c r="O212" s="52"/>
      <c r="P212" s="52"/>
      <c r="Q212" s="50"/>
      <c r="R212" s="50">
        <v>16212</v>
      </c>
    </row>
    <row r="213" spans="1:18" x14ac:dyDescent="0.25">
      <c r="A213" s="33">
        <v>16</v>
      </c>
      <c r="B213" s="374" t="s">
        <v>319</v>
      </c>
      <c r="C213" s="375"/>
      <c r="D213" s="375"/>
      <c r="E213" s="375"/>
      <c r="F213" s="376"/>
      <c r="G213" s="11" t="s">
        <v>320</v>
      </c>
      <c r="H213" s="52"/>
      <c r="I213" s="52"/>
      <c r="J213" s="52"/>
      <c r="K213" s="53"/>
      <c r="L213" s="53"/>
      <c r="M213" s="53"/>
      <c r="N213" s="53">
        <v>2</v>
      </c>
      <c r="O213" s="52"/>
      <c r="P213" s="52"/>
      <c r="Q213" s="50"/>
      <c r="R213" s="50">
        <v>16212</v>
      </c>
    </row>
    <row r="214" spans="1:18" x14ac:dyDescent="0.25">
      <c r="A214" s="33">
        <v>17</v>
      </c>
      <c r="B214" s="374" t="s">
        <v>321</v>
      </c>
      <c r="C214" s="375"/>
      <c r="D214" s="375"/>
      <c r="E214" s="375"/>
      <c r="F214" s="376"/>
      <c r="G214" s="11" t="s">
        <v>322</v>
      </c>
      <c r="H214" s="52"/>
      <c r="I214" s="52"/>
      <c r="J214" s="52"/>
      <c r="K214" s="53"/>
      <c r="L214" s="53"/>
      <c r="M214" s="53"/>
      <c r="N214" s="53">
        <v>2</v>
      </c>
      <c r="O214" s="52"/>
      <c r="P214" s="52"/>
      <c r="Q214" s="50"/>
      <c r="R214" s="50">
        <v>16212</v>
      </c>
    </row>
    <row r="215" spans="1:18" x14ac:dyDescent="0.25">
      <c r="A215" s="33">
        <v>18</v>
      </c>
      <c r="B215" s="374" t="s">
        <v>324</v>
      </c>
      <c r="C215" s="375"/>
      <c r="D215" s="375"/>
      <c r="E215" s="375"/>
      <c r="F215" s="376"/>
      <c r="G215" s="11" t="s">
        <v>325</v>
      </c>
      <c r="H215" s="52"/>
      <c r="I215" s="52"/>
      <c r="J215" s="52"/>
      <c r="K215" s="53"/>
      <c r="L215" s="53"/>
      <c r="M215" s="53"/>
      <c r="N215" s="53">
        <v>1</v>
      </c>
      <c r="O215" s="52"/>
      <c r="P215" s="52"/>
      <c r="Q215" s="50"/>
      <c r="R215" s="50">
        <v>16212</v>
      </c>
    </row>
    <row r="216" spans="1:18" x14ac:dyDescent="0.25">
      <c r="A216" s="33">
        <v>19</v>
      </c>
      <c r="B216" s="374" t="s">
        <v>326</v>
      </c>
      <c r="C216" s="375"/>
      <c r="D216" s="375"/>
      <c r="E216" s="375"/>
      <c r="F216" s="376"/>
      <c r="G216" s="11" t="s">
        <v>327</v>
      </c>
      <c r="H216" s="52"/>
      <c r="I216" s="52"/>
      <c r="J216" s="52"/>
      <c r="K216" s="53"/>
      <c r="L216" s="53"/>
      <c r="M216" s="53"/>
      <c r="N216" s="53">
        <v>1</v>
      </c>
      <c r="O216" s="52"/>
      <c r="P216" s="52"/>
      <c r="Q216" s="50"/>
      <c r="R216" s="50">
        <v>16212</v>
      </c>
    </row>
    <row r="217" spans="1:18" x14ac:dyDescent="0.25">
      <c r="A217" s="33">
        <v>20</v>
      </c>
      <c r="B217" s="374" t="s">
        <v>328</v>
      </c>
      <c r="C217" s="375"/>
      <c r="D217" s="375"/>
      <c r="E217" s="375"/>
      <c r="F217" s="376"/>
      <c r="G217" s="11" t="s">
        <v>329</v>
      </c>
      <c r="H217" s="52"/>
      <c r="I217" s="52"/>
      <c r="J217" s="52"/>
      <c r="K217" s="53"/>
      <c r="L217" s="53"/>
      <c r="M217" s="53"/>
      <c r="N217" s="53">
        <v>1</v>
      </c>
      <c r="O217" s="52"/>
      <c r="P217" s="52"/>
      <c r="Q217" s="50"/>
      <c r="R217" s="50">
        <v>16212</v>
      </c>
    </row>
    <row r="218" spans="1:18" x14ac:dyDescent="0.25">
      <c r="A218" s="33">
        <v>21</v>
      </c>
      <c r="B218" s="374" t="s">
        <v>330</v>
      </c>
      <c r="C218" s="375"/>
      <c r="D218" s="375"/>
      <c r="E218" s="375"/>
      <c r="F218" s="376"/>
      <c r="G218" s="11" t="s">
        <v>331</v>
      </c>
      <c r="H218" s="52"/>
      <c r="I218" s="52"/>
      <c r="J218" s="52"/>
      <c r="K218" s="53"/>
      <c r="L218" s="53"/>
      <c r="M218" s="53"/>
      <c r="N218" s="53"/>
      <c r="O218" s="52">
        <v>1</v>
      </c>
      <c r="P218" s="52"/>
      <c r="Q218" s="50"/>
      <c r="R218" s="50">
        <v>16212</v>
      </c>
    </row>
    <row r="219" spans="1:18" x14ac:dyDescent="0.25">
      <c r="A219" s="33">
        <v>22</v>
      </c>
      <c r="B219" s="374" t="s">
        <v>333</v>
      </c>
      <c r="C219" s="375"/>
      <c r="D219" s="375"/>
      <c r="E219" s="375"/>
      <c r="F219" s="376"/>
      <c r="G219" s="11" t="s">
        <v>334</v>
      </c>
      <c r="H219" s="52"/>
      <c r="I219" s="52"/>
      <c r="J219" s="52"/>
      <c r="K219" s="53"/>
      <c r="L219" s="53"/>
      <c r="M219" s="53"/>
      <c r="N219" s="53">
        <v>1</v>
      </c>
      <c r="O219" s="52"/>
      <c r="P219" s="52"/>
      <c r="Q219" s="50"/>
      <c r="R219" s="50">
        <v>16212</v>
      </c>
    </row>
    <row r="220" spans="1:18" x14ac:dyDescent="0.25">
      <c r="A220" s="33">
        <v>23</v>
      </c>
      <c r="B220" s="374" t="s">
        <v>336</v>
      </c>
      <c r="C220" s="375"/>
      <c r="D220" s="375"/>
      <c r="E220" s="375"/>
      <c r="F220" s="376"/>
      <c r="G220" s="11" t="s">
        <v>337</v>
      </c>
      <c r="H220" s="52"/>
      <c r="I220" s="52"/>
      <c r="J220" s="52"/>
      <c r="K220" s="53"/>
      <c r="L220" s="53"/>
      <c r="M220" s="53"/>
      <c r="N220" s="53">
        <v>1</v>
      </c>
      <c r="O220" s="52"/>
      <c r="P220" s="52"/>
      <c r="Q220" s="50"/>
      <c r="R220" s="50">
        <v>16212</v>
      </c>
    </row>
    <row r="221" spans="1:18" x14ac:dyDescent="0.25">
      <c r="A221" s="33">
        <v>24</v>
      </c>
      <c r="B221" s="374" t="s">
        <v>339</v>
      </c>
      <c r="C221" s="375"/>
      <c r="D221" s="375"/>
      <c r="E221" s="375"/>
      <c r="F221" s="376"/>
      <c r="G221" s="11" t="s">
        <v>340</v>
      </c>
      <c r="H221" s="52"/>
      <c r="I221" s="52"/>
      <c r="J221" s="52"/>
      <c r="K221" s="53"/>
      <c r="L221" s="53"/>
      <c r="M221" s="53"/>
      <c r="N221" s="53">
        <v>2</v>
      </c>
      <c r="O221" s="52"/>
      <c r="P221" s="52"/>
      <c r="Q221" s="50"/>
      <c r="R221" s="50">
        <v>16212</v>
      </c>
    </row>
    <row r="222" spans="1:18" x14ac:dyDescent="0.25">
      <c r="A222" s="33">
        <v>25</v>
      </c>
      <c r="B222" s="374" t="s">
        <v>341</v>
      </c>
      <c r="C222" s="375"/>
      <c r="D222" s="375"/>
      <c r="E222" s="375"/>
      <c r="F222" s="376"/>
      <c r="G222" s="11" t="s">
        <v>342</v>
      </c>
      <c r="H222" s="52"/>
      <c r="I222" s="52"/>
      <c r="J222" s="52"/>
      <c r="K222" s="53"/>
      <c r="L222" s="53"/>
      <c r="M222" s="53"/>
      <c r="N222" s="53">
        <v>1</v>
      </c>
      <c r="O222" s="52"/>
      <c r="P222" s="52"/>
      <c r="Q222" s="50"/>
      <c r="R222" s="50">
        <v>16212</v>
      </c>
    </row>
    <row r="223" spans="1:18" x14ac:dyDescent="0.25">
      <c r="A223" s="33">
        <v>26</v>
      </c>
      <c r="B223" s="374" t="s">
        <v>343</v>
      </c>
      <c r="C223" s="375"/>
      <c r="D223" s="375"/>
      <c r="E223" s="375"/>
      <c r="F223" s="376"/>
      <c r="G223" s="11" t="s">
        <v>344</v>
      </c>
      <c r="H223" s="52"/>
      <c r="I223" s="52"/>
      <c r="J223" s="52"/>
      <c r="K223" s="53"/>
      <c r="L223" s="53"/>
      <c r="M223" s="53"/>
      <c r="N223" s="53"/>
      <c r="O223" s="52"/>
      <c r="P223" s="52">
        <v>1</v>
      </c>
      <c r="Q223" s="50"/>
      <c r="R223" s="50">
        <v>16212</v>
      </c>
    </row>
    <row r="224" spans="1:18" x14ac:dyDescent="0.25">
      <c r="A224" s="33">
        <v>27</v>
      </c>
      <c r="B224" s="374" t="s">
        <v>345</v>
      </c>
      <c r="C224" s="375"/>
      <c r="D224" s="375"/>
      <c r="E224" s="375"/>
      <c r="F224" s="376"/>
      <c r="G224" s="11" t="s">
        <v>346</v>
      </c>
      <c r="H224" s="52"/>
      <c r="I224" s="52"/>
      <c r="J224" s="52"/>
      <c r="K224" s="53"/>
      <c r="L224" s="53"/>
      <c r="M224" s="53"/>
      <c r="N224" s="53">
        <v>1</v>
      </c>
      <c r="O224" s="52"/>
      <c r="P224" s="52"/>
      <c r="Q224" s="50"/>
      <c r="R224" s="50">
        <v>16212</v>
      </c>
    </row>
    <row r="225" spans="1:18" x14ac:dyDescent="0.25">
      <c r="A225" s="33">
        <v>28</v>
      </c>
      <c r="B225" s="374" t="s">
        <v>347</v>
      </c>
      <c r="C225" s="375"/>
      <c r="D225" s="375"/>
      <c r="E225" s="375"/>
      <c r="F225" s="376"/>
      <c r="G225" s="11" t="s">
        <v>348</v>
      </c>
      <c r="H225" s="52"/>
      <c r="I225" s="52"/>
      <c r="J225" s="52"/>
      <c r="K225" s="53"/>
      <c r="L225" s="53"/>
      <c r="M225" s="53"/>
      <c r="N225" s="53">
        <v>1</v>
      </c>
      <c r="O225" s="52"/>
      <c r="P225" s="52"/>
      <c r="Q225" s="50"/>
      <c r="R225" s="50">
        <v>16212</v>
      </c>
    </row>
    <row r="226" spans="1:18" x14ac:dyDescent="0.25">
      <c r="A226" s="33">
        <v>29</v>
      </c>
      <c r="B226" s="374" t="s">
        <v>349</v>
      </c>
      <c r="C226" s="375"/>
      <c r="D226" s="375"/>
      <c r="E226" s="375"/>
      <c r="F226" s="376"/>
      <c r="G226" s="11" t="s">
        <v>350</v>
      </c>
      <c r="H226" s="52"/>
      <c r="I226" s="52"/>
      <c r="J226" s="52"/>
      <c r="K226" s="53"/>
      <c r="L226" s="53"/>
      <c r="M226" s="53"/>
      <c r="N226" s="53">
        <v>1</v>
      </c>
      <c r="O226" s="52"/>
      <c r="P226" s="52"/>
      <c r="Q226" s="50"/>
      <c r="R226" s="50">
        <v>16212</v>
      </c>
    </row>
    <row r="227" spans="1:18" x14ac:dyDescent="0.25">
      <c r="A227" s="33">
        <v>30</v>
      </c>
      <c r="B227" s="374" t="s">
        <v>351</v>
      </c>
      <c r="C227" s="375"/>
      <c r="D227" s="375"/>
      <c r="E227" s="375"/>
      <c r="F227" s="376"/>
      <c r="G227" s="11" t="s">
        <v>352</v>
      </c>
      <c r="H227" s="52"/>
      <c r="I227" s="52"/>
      <c r="J227" s="52"/>
      <c r="K227" s="53"/>
      <c r="L227" s="53"/>
      <c r="M227" s="53"/>
      <c r="N227" s="53">
        <v>1</v>
      </c>
      <c r="O227" s="52"/>
      <c r="P227" s="52"/>
      <c r="Q227" s="50"/>
      <c r="R227" s="50">
        <v>16212</v>
      </c>
    </row>
    <row r="228" spans="1:18" x14ac:dyDescent="0.25">
      <c r="A228" s="33">
        <v>31</v>
      </c>
      <c r="B228" s="374" t="s">
        <v>204</v>
      </c>
      <c r="C228" s="375"/>
      <c r="D228" s="375"/>
      <c r="E228" s="375"/>
      <c r="F228" s="376"/>
      <c r="G228" s="11" t="s">
        <v>353</v>
      </c>
      <c r="H228" s="52"/>
      <c r="I228" s="52"/>
      <c r="J228" s="52"/>
      <c r="K228" s="53"/>
      <c r="L228" s="53"/>
      <c r="M228" s="53"/>
      <c r="N228" s="53">
        <v>1</v>
      </c>
      <c r="O228" s="52"/>
      <c r="P228" s="52"/>
      <c r="Q228" s="50"/>
      <c r="R228" s="50">
        <v>16212</v>
      </c>
    </row>
    <row r="229" spans="1:18" x14ac:dyDescent="0.25">
      <c r="A229" s="33">
        <v>32</v>
      </c>
      <c r="B229" s="374" t="s">
        <v>354</v>
      </c>
      <c r="C229" s="375"/>
      <c r="D229" s="375"/>
      <c r="E229" s="375"/>
      <c r="F229" s="376"/>
      <c r="G229" s="11" t="s">
        <v>355</v>
      </c>
      <c r="H229" s="52"/>
      <c r="I229" s="52"/>
      <c r="J229" s="52"/>
      <c r="K229" s="53"/>
      <c r="L229" s="53"/>
      <c r="M229" s="53"/>
      <c r="N229" s="53">
        <v>1</v>
      </c>
      <c r="O229" s="52"/>
      <c r="P229" s="52"/>
      <c r="Q229" s="50"/>
      <c r="R229" s="50">
        <v>16212</v>
      </c>
    </row>
    <row r="230" spans="1:18" x14ac:dyDescent="0.25">
      <c r="A230" s="33">
        <v>33</v>
      </c>
      <c r="B230" s="374" t="s">
        <v>356</v>
      </c>
      <c r="C230" s="375"/>
      <c r="D230" s="375"/>
      <c r="E230" s="375"/>
      <c r="F230" s="376"/>
      <c r="G230" s="11" t="s">
        <v>357</v>
      </c>
      <c r="H230" s="52"/>
      <c r="I230" s="52"/>
      <c r="J230" s="52"/>
      <c r="K230" s="53"/>
      <c r="L230" s="53"/>
      <c r="M230" s="53"/>
      <c r="N230" s="53">
        <v>1</v>
      </c>
      <c r="O230" s="52"/>
      <c r="P230" s="52"/>
      <c r="Q230" s="50"/>
      <c r="R230" s="50">
        <v>16212</v>
      </c>
    </row>
    <row r="231" spans="1:18" x14ac:dyDescent="0.25">
      <c r="A231" s="33">
        <v>34</v>
      </c>
      <c r="B231" s="374" t="s">
        <v>358</v>
      </c>
      <c r="C231" s="375"/>
      <c r="D231" s="375"/>
      <c r="E231" s="375"/>
      <c r="F231" s="376"/>
      <c r="G231" s="11" t="s">
        <v>359</v>
      </c>
      <c r="H231" s="52"/>
      <c r="I231" s="52"/>
      <c r="J231" s="52"/>
      <c r="K231" s="53"/>
      <c r="L231" s="53"/>
      <c r="M231" s="53"/>
      <c r="N231" s="53">
        <v>2</v>
      </c>
      <c r="O231" s="52"/>
      <c r="P231" s="52"/>
      <c r="Q231" s="50"/>
      <c r="R231" s="50">
        <v>16212</v>
      </c>
    </row>
    <row r="232" spans="1:18" x14ac:dyDescent="0.25">
      <c r="A232" s="33">
        <v>35</v>
      </c>
      <c r="B232" s="374" t="s">
        <v>360</v>
      </c>
      <c r="C232" s="375"/>
      <c r="D232" s="375"/>
      <c r="E232" s="375"/>
      <c r="F232" s="376"/>
      <c r="G232" s="11" t="s">
        <v>361</v>
      </c>
      <c r="H232" s="52"/>
      <c r="I232" s="52"/>
      <c r="J232" s="52"/>
      <c r="K232" s="53"/>
      <c r="L232" s="53"/>
      <c r="M232" s="53"/>
      <c r="N232" s="53">
        <v>1</v>
      </c>
      <c r="O232" s="52"/>
      <c r="P232" s="52"/>
      <c r="Q232" s="50"/>
      <c r="R232" s="50">
        <v>16212</v>
      </c>
    </row>
    <row r="233" spans="1:18" x14ac:dyDescent="0.25">
      <c r="A233" s="33">
        <v>36</v>
      </c>
      <c r="B233" s="374" t="s">
        <v>362</v>
      </c>
      <c r="C233" s="375"/>
      <c r="D233" s="375"/>
      <c r="E233" s="375"/>
      <c r="F233" s="376"/>
      <c r="G233" s="11" t="s">
        <v>363</v>
      </c>
      <c r="H233" s="52"/>
      <c r="I233" s="52"/>
      <c r="J233" s="52"/>
      <c r="K233" s="53"/>
      <c r="L233" s="53"/>
      <c r="M233" s="53"/>
      <c r="N233" s="53">
        <v>1</v>
      </c>
      <c r="O233" s="52"/>
      <c r="P233" s="52"/>
      <c r="Q233" s="50"/>
      <c r="R233" s="50">
        <v>16212</v>
      </c>
    </row>
    <row r="234" spans="1:18" x14ac:dyDescent="0.25">
      <c r="A234" s="33">
        <v>37</v>
      </c>
      <c r="B234" s="374" t="s">
        <v>364</v>
      </c>
      <c r="C234" s="375"/>
      <c r="D234" s="375"/>
      <c r="E234" s="375"/>
      <c r="F234" s="376"/>
      <c r="G234" s="11" t="s">
        <v>365</v>
      </c>
      <c r="H234" s="52"/>
      <c r="I234" s="52"/>
      <c r="J234" s="52"/>
      <c r="K234" s="53"/>
      <c r="L234" s="53"/>
      <c r="M234" s="53"/>
      <c r="N234" s="53">
        <v>1</v>
      </c>
      <c r="O234" s="52"/>
      <c r="P234" s="52"/>
      <c r="Q234" s="50"/>
      <c r="R234" s="50">
        <v>16212</v>
      </c>
    </row>
    <row r="235" spans="1:18" x14ac:dyDescent="0.25">
      <c r="A235" s="40">
        <v>10</v>
      </c>
      <c r="B235" s="359" t="s">
        <v>366</v>
      </c>
      <c r="C235" s="360"/>
      <c r="D235" s="360"/>
      <c r="E235" s="360"/>
      <c r="F235" s="360"/>
      <c r="G235" s="361"/>
      <c r="H235" s="41">
        <v>80</v>
      </c>
      <c r="I235" s="41">
        <v>30</v>
      </c>
      <c r="J235" s="41">
        <v>50</v>
      </c>
      <c r="K235" s="41">
        <v>36</v>
      </c>
      <c r="L235" s="41">
        <v>4</v>
      </c>
      <c r="M235" s="41">
        <v>4</v>
      </c>
      <c r="N235" s="41">
        <v>110</v>
      </c>
      <c r="O235" s="41">
        <v>0</v>
      </c>
      <c r="P235" s="41">
        <v>0</v>
      </c>
      <c r="Q235" s="49">
        <v>35420</v>
      </c>
      <c r="R235" s="49">
        <v>18970</v>
      </c>
    </row>
    <row r="236" spans="1:18" x14ac:dyDescent="0.25">
      <c r="A236" s="33"/>
      <c r="B236" s="374" t="s">
        <v>367</v>
      </c>
      <c r="C236" s="375"/>
      <c r="D236" s="375"/>
      <c r="E236" s="375"/>
      <c r="F236" s="376"/>
      <c r="G236" s="11" t="s">
        <v>566</v>
      </c>
      <c r="H236" s="52"/>
      <c r="I236" s="52">
        <v>30</v>
      </c>
      <c r="J236" s="52">
        <v>30</v>
      </c>
      <c r="K236" s="53">
        <v>29</v>
      </c>
      <c r="L236" s="53">
        <v>2</v>
      </c>
      <c r="M236" s="53">
        <v>2</v>
      </c>
      <c r="N236" s="53">
        <v>74</v>
      </c>
      <c r="O236" s="52"/>
      <c r="P236" s="52"/>
      <c r="Q236" s="50">
        <v>35420</v>
      </c>
      <c r="R236" s="50">
        <v>18970</v>
      </c>
    </row>
    <row r="237" spans="1:18" x14ac:dyDescent="0.25">
      <c r="A237" s="33"/>
      <c r="B237" s="374" t="s">
        <v>368</v>
      </c>
      <c r="C237" s="375"/>
      <c r="D237" s="375"/>
      <c r="E237" s="375"/>
      <c r="F237" s="376"/>
      <c r="G237" s="11" t="s">
        <v>567</v>
      </c>
      <c r="H237" s="52"/>
      <c r="I237" s="52"/>
      <c r="J237" s="52">
        <v>20</v>
      </c>
      <c r="K237" s="53">
        <v>7</v>
      </c>
      <c r="L237" s="53">
        <v>2</v>
      </c>
      <c r="M237" s="53">
        <v>2</v>
      </c>
      <c r="N237" s="53">
        <v>32</v>
      </c>
      <c r="O237" s="52"/>
      <c r="P237" s="52"/>
      <c r="Q237" s="50">
        <v>35420</v>
      </c>
      <c r="R237" s="50">
        <v>18970</v>
      </c>
    </row>
    <row r="238" spans="1:18" ht="24" x14ac:dyDescent="0.25">
      <c r="A238" s="33">
        <v>1</v>
      </c>
      <c r="B238" s="374" t="s">
        <v>369</v>
      </c>
      <c r="C238" s="375"/>
      <c r="D238" s="375"/>
      <c r="E238" s="375"/>
      <c r="F238" s="376"/>
      <c r="G238" s="11" t="s">
        <v>370</v>
      </c>
      <c r="H238" s="52"/>
      <c r="I238" s="52"/>
      <c r="J238" s="52"/>
      <c r="K238" s="53"/>
      <c r="L238" s="53"/>
      <c r="M238" s="53"/>
      <c r="N238" s="53">
        <v>2</v>
      </c>
      <c r="O238" s="52"/>
      <c r="P238" s="52"/>
      <c r="Q238" s="50"/>
      <c r="R238" s="50">
        <v>18970</v>
      </c>
    </row>
    <row r="239" spans="1:18" x14ac:dyDescent="0.25">
      <c r="A239" s="33">
        <v>2</v>
      </c>
      <c r="B239" s="374" t="s">
        <v>367</v>
      </c>
      <c r="C239" s="375"/>
      <c r="D239" s="375"/>
      <c r="E239" s="375"/>
      <c r="F239" s="376"/>
      <c r="G239" s="11" t="s">
        <v>371</v>
      </c>
      <c r="H239" s="52"/>
      <c r="I239" s="52"/>
      <c r="J239" s="52"/>
      <c r="K239" s="53"/>
      <c r="L239" s="53"/>
      <c r="M239" s="53"/>
      <c r="N239" s="53">
        <v>2</v>
      </c>
      <c r="O239" s="52"/>
      <c r="P239" s="52"/>
      <c r="Q239" s="50"/>
      <c r="R239" s="74">
        <v>18970</v>
      </c>
    </row>
    <row r="240" spans="1:18" x14ac:dyDescent="0.25">
      <c r="A240" s="40">
        <v>11</v>
      </c>
      <c r="B240" s="359" t="s">
        <v>372</v>
      </c>
      <c r="C240" s="360"/>
      <c r="D240" s="360"/>
      <c r="E240" s="360"/>
      <c r="F240" s="360"/>
      <c r="G240" s="361"/>
      <c r="H240" s="41">
        <v>475</v>
      </c>
      <c r="I240" s="41">
        <v>370</v>
      </c>
      <c r="J240" s="41">
        <v>105</v>
      </c>
      <c r="K240" s="41">
        <v>173</v>
      </c>
      <c r="L240" s="41">
        <v>10</v>
      </c>
      <c r="M240" s="41">
        <v>7</v>
      </c>
      <c r="N240" s="41">
        <v>501</v>
      </c>
      <c r="O240" s="41">
        <v>0</v>
      </c>
      <c r="P240" s="41">
        <v>0</v>
      </c>
      <c r="Q240" s="49">
        <v>373958</v>
      </c>
      <c r="R240" s="49">
        <v>237899</v>
      </c>
    </row>
    <row r="241" spans="1:18" x14ac:dyDescent="0.25">
      <c r="A241" s="66"/>
      <c r="B241" s="368" t="s">
        <v>373</v>
      </c>
      <c r="C241" s="369"/>
      <c r="D241" s="369"/>
      <c r="E241" s="369"/>
      <c r="F241" s="370"/>
      <c r="G241" s="43" t="s">
        <v>568</v>
      </c>
      <c r="H241" s="52"/>
      <c r="I241" s="52">
        <v>340</v>
      </c>
      <c r="J241" s="52">
        <v>30</v>
      </c>
      <c r="K241" s="73">
        <v>134</v>
      </c>
      <c r="L241" s="53">
        <v>7</v>
      </c>
      <c r="M241" s="53">
        <v>4</v>
      </c>
      <c r="N241" s="53">
        <v>372</v>
      </c>
      <c r="O241" s="52"/>
      <c r="P241" s="67"/>
      <c r="Q241" s="69">
        <v>36661</v>
      </c>
      <c r="R241" s="69">
        <v>17611</v>
      </c>
    </row>
    <row r="242" spans="1:18" x14ac:dyDescent="0.25">
      <c r="A242" s="66"/>
      <c r="B242" s="368" t="s">
        <v>374</v>
      </c>
      <c r="C242" s="369"/>
      <c r="D242" s="369"/>
      <c r="E242" s="369"/>
      <c r="F242" s="370"/>
      <c r="G242" s="43" t="s">
        <v>569</v>
      </c>
      <c r="H242" s="52"/>
      <c r="I242" s="52">
        <v>10</v>
      </c>
      <c r="J242" s="52">
        <v>10</v>
      </c>
      <c r="K242" s="53">
        <v>8</v>
      </c>
      <c r="L242" s="53"/>
      <c r="M242" s="53"/>
      <c r="N242" s="53">
        <v>25</v>
      </c>
      <c r="O242" s="52"/>
      <c r="P242" s="67"/>
      <c r="Q242" s="69">
        <v>39104</v>
      </c>
      <c r="R242" s="69">
        <v>17517</v>
      </c>
    </row>
    <row r="243" spans="1:18" x14ac:dyDescent="0.25">
      <c r="A243" s="33"/>
      <c r="B243" s="374" t="s">
        <v>375</v>
      </c>
      <c r="C243" s="375"/>
      <c r="D243" s="375"/>
      <c r="E243" s="375"/>
      <c r="F243" s="376"/>
      <c r="G243" s="11" t="s">
        <v>570</v>
      </c>
      <c r="H243" s="52"/>
      <c r="I243" s="52">
        <v>10</v>
      </c>
      <c r="J243" s="52">
        <v>10</v>
      </c>
      <c r="K243" s="53">
        <v>8</v>
      </c>
      <c r="L243" s="53"/>
      <c r="M243" s="53"/>
      <c r="N243" s="53">
        <v>23</v>
      </c>
      <c r="O243" s="52"/>
      <c r="P243" s="67"/>
      <c r="Q243" s="69">
        <v>42400</v>
      </c>
      <c r="R243" s="69">
        <v>15151</v>
      </c>
    </row>
    <row r="244" spans="1:18" x14ac:dyDescent="0.25">
      <c r="A244" s="33"/>
      <c r="B244" s="374" t="s">
        <v>376</v>
      </c>
      <c r="C244" s="375"/>
      <c r="D244" s="375"/>
      <c r="E244" s="375"/>
      <c r="F244" s="376"/>
      <c r="G244" s="11" t="s">
        <v>571</v>
      </c>
      <c r="H244" s="52"/>
      <c r="I244" s="52">
        <v>10</v>
      </c>
      <c r="J244" s="52">
        <v>10</v>
      </c>
      <c r="K244" s="53">
        <v>7</v>
      </c>
      <c r="L244" s="53">
        <v>1</v>
      </c>
      <c r="M244" s="53">
        <v>1</v>
      </c>
      <c r="N244" s="53">
        <v>26</v>
      </c>
      <c r="O244" s="52"/>
      <c r="P244" s="67"/>
      <c r="Q244" s="69">
        <v>32986</v>
      </c>
      <c r="R244" s="69">
        <v>15507</v>
      </c>
    </row>
    <row r="245" spans="1:18" x14ac:dyDescent="0.25">
      <c r="A245" s="33"/>
      <c r="B245" s="374" t="s">
        <v>377</v>
      </c>
      <c r="C245" s="375"/>
      <c r="D245" s="375"/>
      <c r="E245" s="375"/>
      <c r="F245" s="376"/>
      <c r="G245" s="11" t="s">
        <v>572</v>
      </c>
      <c r="H245" s="52"/>
      <c r="I245" s="52"/>
      <c r="J245" s="52"/>
      <c r="K245" s="53">
        <v>4</v>
      </c>
      <c r="L245" s="53">
        <v>0</v>
      </c>
      <c r="M245" s="53"/>
      <c r="N245" s="53">
        <v>8</v>
      </c>
      <c r="O245" s="52"/>
      <c r="P245" s="67"/>
      <c r="Q245" s="69">
        <v>28244</v>
      </c>
      <c r="R245" s="69">
        <v>15635</v>
      </c>
    </row>
    <row r="246" spans="1:18" x14ac:dyDescent="0.25">
      <c r="A246" s="33"/>
      <c r="B246" s="374" t="s">
        <v>378</v>
      </c>
      <c r="C246" s="375"/>
      <c r="D246" s="375"/>
      <c r="E246" s="375"/>
      <c r="F246" s="376"/>
      <c r="G246" s="11" t="s">
        <v>573</v>
      </c>
      <c r="H246" s="52"/>
      <c r="I246" s="52"/>
      <c r="J246" s="52">
        <v>15</v>
      </c>
      <c r="K246" s="53">
        <v>2</v>
      </c>
      <c r="L246" s="53">
        <v>0</v>
      </c>
      <c r="M246" s="53"/>
      <c r="N246" s="53">
        <v>9</v>
      </c>
      <c r="O246" s="52"/>
      <c r="P246" s="67"/>
      <c r="Q246" s="69">
        <v>59269</v>
      </c>
      <c r="R246" s="69">
        <v>16449</v>
      </c>
    </row>
    <row r="247" spans="1:18" x14ac:dyDescent="0.25">
      <c r="A247" s="33"/>
      <c r="B247" s="374" t="s">
        <v>379</v>
      </c>
      <c r="C247" s="375"/>
      <c r="D247" s="375"/>
      <c r="E247" s="375"/>
      <c r="F247" s="376"/>
      <c r="G247" s="11" t="s">
        <v>574</v>
      </c>
      <c r="H247" s="52"/>
      <c r="I247" s="52"/>
      <c r="J247" s="52">
        <v>15</v>
      </c>
      <c r="K247" s="53">
        <v>4</v>
      </c>
      <c r="L247" s="53">
        <v>1</v>
      </c>
      <c r="M247" s="53">
        <v>1</v>
      </c>
      <c r="N247" s="53">
        <v>6</v>
      </c>
      <c r="O247" s="52"/>
      <c r="P247" s="67"/>
      <c r="Q247" s="69">
        <v>34893</v>
      </c>
      <c r="R247" s="69">
        <v>19048</v>
      </c>
    </row>
    <row r="248" spans="1:18" x14ac:dyDescent="0.25">
      <c r="A248" s="33"/>
      <c r="B248" s="374" t="s">
        <v>380</v>
      </c>
      <c r="C248" s="375"/>
      <c r="D248" s="375"/>
      <c r="E248" s="375"/>
      <c r="F248" s="376"/>
      <c r="G248" s="11" t="s">
        <v>575</v>
      </c>
      <c r="H248" s="52"/>
      <c r="I248" s="52"/>
      <c r="J248" s="52"/>
      <c r="K248" s="53">
        <v>2</v>
      </c>
      <c r="L248" s="53">
        <v>0</v>
      </c>
      <c r="M248" s="53">
        <v>0</v>
      </c>
      <c r="N248" s="53">
        <v>9</v>
      </c>
      <c r="O248" s="52"/>
      <c r="P248" s="67"/>
      <c r="Q248" s="69">
        <v>38401</v>
      </c>
      <c r="R248" s="69">
        <v>21120</v>
      </c>
    </row>
    <row r="249" spans="1:18" x14ac:dyDescent="0.25">
      <c r="A249" s="33"/>
      <c r="B249" s="374" t="s">
        <v>381</v>
      </c>
      <c r="C249" s="375"/>
      <c r="D249" s="375"/>
      <c r="E249" s="375"/>
      <c r="F249" s="376"/>
      <c r="G249" s="11" t="s">
        <v>576</v>
      </c>
      <c r="H249" s="52"/>
      <c r="I249" s="52"/>
      <c r="J249" s="52"/>
      <c r="K249" s="53">
        <v>3</v>
      </c>
      <c r="L249" s="53">
        <v>0</v>
      </c>
      <c r="M249" s="53">
        <v>0</v>
      </c>
      <c r="N249" s="53">
        <v>7</v>
      </c>
      <c r="O249" s="52"/>
      <c r="P249" s="67"/>
      <c r="Q249" s="69">
        <v>22902</v>
      </c>
      <c r="R249" s="69">
        <v>20559</v>
      </c>
    </row>
    <row r="250" spans="1:18" x14ac:dyDescent="0.25">
      <c r="A250" s="33"/>
      <c r="B250" s="374" t="s">
        <v>382</v>
      </c>
      <c r="C250" s="375"/>
      <c r="D250" s="375"/>
      <c r="E250" s="375"/>
      <c r="F250" s="376"/>
      <c r="G250" s="11" t="s">
        <v>577</v>
      </c>
      <c r="H250" s="52"/>
      <c r="I250" s="52"/>
      <c r="J250" s="52">
        <v>15</v>
      </c>
      <c r="K250" s="53">
        <v>2</v>
      </c>
      <c r="L250" s="53">
        <v>1</v>
      </c>
      <c r="M250" s="53">
        <v>1</v>
      </c>
      <c r="N250" s="53">
        <v>9</v>
      </c>
      <c r="O250" s="52"/>
      <c r="P250" s="67"/>
      <c r="Q250" s="69">
        <v>39098</v>
      </c>
      <c r="R250" s="69">
        <v>16392</v>
      </c>
    </row>
    <row r="251" spans="1:18" x14ac:dyDescent="0.25">
      <c r="A251" s="33">
        <v>1</v>
      </c>
      <c r="B251" s="374" t="s">
        <v>383</v>
      </c>
      <c r="C251" s="375"/>
      <c r="D251" s="375"/>
      <c r="E251" s="375"/>
      <c r="F251" s="376"/>
      <c r="G251" s="11" t="s">
        <v>384</v>
      </c>
      <c r="H251" s="52"/>
      <c r="I251" s="52"/>
      <c r="J251" s="52"/>
      <c r="K251" s="53"/>
      <c r="L251" s="53"/>
      <c r="M251" s="53"/>
      <c r="N251" s="53">
        <v>2</v>
      </c>
      <c r="O251" s="52"/>
      <c r="P251" s="67"/>
      <c r="Q251" s="69"/>
      <c r="R251" s="69">
        <v>18633</v>
      </c>
    </row>
    <row r="252" spans="1:18" x14ac:dyDescent="0.25">
      <c r="A252" s="33">
        <v>2</v>
      </c>
      <c r="B252" s="374" t="s">
        <v>385</v>
      </c>
      <c r="C252" s="375"/>
      <c r="D252" s="375"/>
      <c r="E252" s="375"/>
      <c r="F252" s="376"/>
      <c r="G252" s="11" t="s">
        <v>386</v>
      </c>
      <c r="H252" s="52"/>
      <c r="I252" s="52"/>
      <c r="J252" s="52"/>
      <c r="K252" s="53"/>
      <c r="L252" s="53"/>
      <c r="M252" s="53"/>
      <c r="N252" s="53">
        <v>1</v>
      </c>
      <c r="O252" s="52"/>
      <c r="P252" s="67"/>
      <c r="Q252" s="69"/>
      <c r="R252" s="69">
        <v>15844</v>
      </c>
    </row>
    <row r="253" spans="1:18" x14ac:dyDescent="0.25">
      <c r="A253" s="33">
        <v>3</v>
      </c>
      <c r="B253" s="362" t="s">
        <v>387</v>
      </c>
      <c r="C253" s="363"/>
      <c r="D253" s="363"/>
      <c r="E253" s="363"/>
      <c r="F253" s="364"/>
      <c r="G253" s="44" t="s">
        <v>388</v>
      </c>
      <c r="H253" s="52"/>
      <c r="I253" s="52"/>
      <c r="J253" s="52"/>
      <c r="K253" s="53"/>
      <c r="L253" s="53"/>
      <c r="M253" s="53"/>
      <c r="N253" s="53">
        <v>1</v>
      </c>
      <c r="O253" s="52"/>
      <c r="P253" s="67"/>
      <c r="Q253" s="69"/>
      <c r="R253" s="69">
        <v>18233</v>
      </c>
    </row>
    <row r="254" spans="1:18" ht="24" x14ac:dyDescent="0.25">
      <c r="A254" s="33">
        <v>4</v>
      </c>
      <c r="B254" s="362" t="s">
        <v>389</v>
      </c>
      <c r="C254" s="363"/>
      <c r="D254" s="363"/>
      <c r="E254" s="363"/>
      <c r="F254" s="364"/>
      <c r="G254" s="44" t="s">
        <v>390</v>
      </c>
      <c r="H254" s="52"/>
      <c r="I254" s="52"/>
      <c r="J254" s="52"/>
      <c r="K254" s="53"/>
      <c r="L254" s="53"/>
      <c r="M254" s="53"/>
      <c r="N254" s="53">
        <v>1</v>
      </c>
      <c r="O254" s="52"/>
      <c r="P254" s="67"/>
      <c r="Q254" s="69"/>
      <c r="R254" s="69">
        <v>15844</v>
      </c>
    </row>
    <row r="255" spans="1:18" x14ac:dyDescent="0.25">
      <c r="A255" s="40">
        <v>12</v>
      </c>
      <c r="B255" s="359" t="s">
        <v>391</v>
      </c>
      <c r="C255" s="360"/>
      <c r="D255" s="360"/>
      <c r="E255" s="360"/>
      <c r="F255" s="360"/>
      <c r="G255" s="361"/>
      <c r="H255" s="41">
        <v>310</v>
      </c>
      <c r="I255" s="41">
        <v>250</v>
      </c>
      <c r="J255" s="41">
        <v>60</v>
      </c>
      <c r="K255" s="41">
        <v>192</v>
      </c>
      <c r="L255" s="41">
        <v>39</v>
      </c>
      <c r="M255" s="41">
        <v>10</v>
      </c>
      <c r="N255" s="41">
        <v>606</v>
      </c>
      <c r="O255" s="41">
        <v>77</v>
      </c>
      <c r="P255" s="41">
        <v>0</v>
      </c>
      <c r="Q255" s="68">
        <v>26848</v>
      </c>
      <c r="R255" s="68">
        <v>15242</v>
      </c>
    </row>
    <row r="256" spans="1:18" x14ac:dyDescent="0.25">
      <c r="A256" s="66"/>
      <c r="B256" s="368" t="s">
        <v>392</v>
      </c>
      <c r="C256" s="369"/>
      <c r="D256" s="369"/>
      <c r="E256" s="369"/>
      <c r="F256" s="370"/>
      <c r="G256" s="43" t="s">
        <v>578</v>
      </c>
      <c r="H256" s="52"/>
      <c r="I256" s="52">
        <v>225</v>
      </c>
      <c r="J256" s="52">
        <v>40</v>
      </c>
      <c r="K256" s="53">
        <v>139</v>
      </c>
      <c r="L256" s="53">
        <v>25</v>
      </c>
      <c r="M256" s="53">
        <v>4</v>
      </c>
      <c r="N256" s="53">
        <v>436</v>
      </c>
      <c r="O256" s="52">
        <v>56</v>
      </c>
      <c r="P256" s="52"/>
      <c r="Q256" s="50">
        <v>27057</v>
      </c>
      <c r="R256" s="50">
        <v>15447</v>
      </c>
    </row>
    <row r="257" spans="1:18" x14ac:dyDescent="0.25">
      <c r="A257" s="33"/>
      <c r="B257" s="374" t="s">
        <v>393</v>
      </c>
      <c r="C257" s="375"/>
      <c r="D257" s="375"/>
      <c r="E257" s="375"/>
      <c r="F257" s="376"/>
      <c r="G257" s="11" t="s">
        <v>579</v>
      </c>
      <c r="H257" s="52"/>
      <c r="I257" s="52">
        <v>25</v>
      </c>
      <c r="J257" s="52">
        <v>20</v>
      </c>
      <c r="K257" s="53">
        <v>8</v>
      </c>
      <c r="L257" s="53">
        <v>6</v>
      </c>
      <c r="M257" s="53">
        <v>3</v>
      </c>
      <c r="N257" s="53">
        <v>28</v>
      </c>
      <c r="O257" s="52">
        <v>6</v>
      </c>
      <c r="P257" s="52"/>
      <c r="Q257" s="50">
        <v>27057</v>
      </c>
      <c r="R257" s="50">
        <v>15447</v>
      </c>
    </row>
    <row r="258" spans="1:18" x14ac:dyDescent="0.25">
      <c r="A258" s="33"/>
      <c r="B258" s="374" t="s">
        <v>394</v>
      </c>
      <c r="C258" s="375"/>
      <c r="D258" s="375"/>
      <c r="E258" s="375"/>
      <c r="F258" s="376"/>
      <c r="G258" s="11" t="s">
        <v>580</v>
      </c>
      <c r="H258" s="52"/>
      <c r="I258" s="52"/>
      <c r="J258" s="52"/>
      <c r="K258" s="53">
        <v>10</v>
      </c>
      <c r="L258" s="53"/>
      <c r="M258" s="53">
        <v>3</v>
      </c>
      <c r="N258" s="53">
        <v>41</v>
      </c>
      <c r="O258" s="52">
        <v>3</v>
      </c>
      <c r="P258" s="52"/>
      <c r="Q258" s="50">
        <v>27057</v>
      </c>
      <c r="R258" s="50">
        <v>15447</v>
      </c>
    </row>
    <row r="259" spans="1:18" x14ac:dyDescent="0.25">
      <c r="A259" s="33"/>
      <c r="B259" s="374" t="s">
        <v>395</v>
      </c>
      <c r="C259" s="375"/>
      <c r="D259" s="375"/>
      <c r="E259" s="375"/>
      <c r="F259" s="376"/>
      <c r="G259" s="11" t="s">
        <v>581</v>
      </c>
      <c r="H259" s="52"/>
      <c r="I259" s="52"/>
      <c r="J259" s="52"/>
      <c r="K259" s="53">
        <v>4</v>
      </c>
      <c r="L259" s="53">
        <v>1</v>
      </c>
      <c r="M259" s="53"/>
      <c r="N259" s="53">
        <v>10</v>
      </c>
      <c r="O259" s="52">
        <v>2</v>
      </c>
      <c r="P259" s="52"/>
      <c r="Q259" s="50">
        <v>27057</v>
      </c>
      <c r="R259" s="50">
        <v>15447</v>
      </c>
    </row>
    <row r="260" spans="1:18" x14ac:dyDescent="0.25">
      <c r="A260" s="33"/>
      <c r="B260" s="374" t="s">
        <v>396</v>
      </c>
      <c r="C260" s="375"/>
      <c r="D260" s="375"/>
      <c r="E260" s="375"/>
      <c r="F260" s="376"/>
      <c r="G260" s="11" t="s">
        <v>582</v>
      </c>
      <c r="H260" s="52"/>
      <c r="I260" s="52"/>
      <c r="J260" s="52"/>
      <c r="K260" s="53">
        <v>8</v>
      </c>
      <c r="L260" s="53">
        <v>1</v>
      </c>
      <c r="M260" s="53"/>
      <c r="N260" s="53">
        <v>18</v>
      </c>
      <c r="O260" s="52">
        <v>1</v>
      </c>
      <c r="P260" s="52"/>
      <c r="Q260" s="50">
        <v>27057</v>
      </c>
      <c r="R260" s="50">
        <v>15447</v>
      </c>
    </row>
    <row r="261" spans="1:18" x14ac:dyDescent="0.25">
      <c r="A261" s="33"/>
      <c r="B261" s="374" t="s">
        <v>397</v>
      </c>
      <c r="C261" s="375"/>
      <c r="D261" s="375"/>
      <c r="E261" s="375"/>
      <c r="F261" s="376"/>
      <c r="G261" s="11" t="s">
        <v>583</v>
      </c>
      <c r="H261" s="52"/>
      <c r="I261" s="52"/>
      <c r="J261" s="52"/>
      <c r="K261" s="53">
        <v>5</v>
      </c>
      <c r="L261" s="53"/>
      <c r="M261" s="53"/>
      <c r="N261" s="53">
        <v>12</v>
      </c>
      <c r="O261" s="52">
        <v>3</v>
      </c>
      <c r="P261" s="52"/>
      <c r="Q261" s="50">
        <v>27057</v>
      </c>
      <c r="R261" s="50">
        <v>15447</v>
      </c>
    </row>
    <row r="262" spans="1:18" x14ac:dyDescent="0.25">
      <c r="A262" s="33"/>
      <c r="B262" s="374" t="s">
        <v>398</v>
      </c>
      <c r="C262" s="375"/>
      <c r="D262" s="375"/>
      <c r="E262" s="375"/>
      <c r="F262" s="376"/>
      <c r="G262" s="11" t="s">
        <v>584</v>
      </c>
      <c r="H262" s="52"/>
      <c r="I262" s="52"/>
      <c r="J262" s="52"/>
      <c r="K262" s="53">
        <v>9</v>
      </c>
      <c r="L262" s="53">
        <v>2</v>
      </c>
      <c r="M262" s="53"/>
      <c r="N262" s="53">
        <v>30</v>
      </c>
      <c r="O262" s="52">
        <v>1</v>
      </c>
      <c r="P262" s="52"/>
      <c r="Q262" s="50">
        <v>27057</v>
      </c>
      <c r="R262" s="50">
        <v>15447</v>
      </c>
    </row>
    <row r="263" spans="1:18" x14ac:dyDescent="0.25">
      <c r="A263" s="33"/>
      <c r="B263" s="374" t="s">
        <v>399</v>
      </c>
      <c r="C263" s="375"/>
      <c r="D263" s="375"/>
      <c r="E263" s="375"/>
      <c r="F263" s="376"/>
      <c r="G263" s="11" t="s">
        <v>585</v>
      </c>
      <c r="H263" s="52"/>
      <c r="I263" s="52"/>
      <c r="J263" s="52"/>
      <c r="K263" s="53">
        <v>6</v>
      </c>
      <c r="L263" s="53">
        <v>2</v>
      </c>
      <c r="M263" s="53"/>
      <c r="N263" s="53">
        <v>15</v>
      </c>
      <c r="O263" s="52">
        <v>3</v>
      </c>
      <c r="P263" s="52"/>
      <c r="Q263" s="50">
        <v>27057</v>
      </c>
      <c r="R263" s="50">
        <v>15447</v>
      </c>
    </row>
    <row r="264" spans="1:18" x14ac:dyDescent="0.25">
      <c r="A264" s="33"/>
      <c r="B264" s="374" t="s">
        <v>400</v>
      </c>
      <c r="C264" s="375"/>
      <c r="D264" s="375"/>
      <c r="E264" s="375"/>
      <c r="F264" s="376"/>
      <c r="G264" s="11" t="s">
        <v>586</v>
      </c>
      <c r="H264" s="52"/>
      <c r="I264" s="52"/>
      <c r="J264" s="52"/>
      <c r="K264" s="53">
        <v>5</v>
      </c>
      <c r="L264" s="53">
        <v>2</v>
      </c>
      <c r="M264" s="53"/>
      <c r="N264" s="53">
        <v>14</v>
      </c>
      <c r="O264" s="52">
        <v>2</v>
      </c>
      <c r="P264" s="52"/>
      <c r="Q264" s="50">
        <v>27057</v>
      </c>
      <c r="R264" s="50">
        <v>15447</v>
      </c>
    </row>
    <row r="265" spans="1:18" x14ac:dyDescent="0.25">
      <c r="A265" s="33">
        <v>1</v>
      </c>
      <c r="B265" s="374" t="s">
        <v>401</v>
      </c>
      <c r="C265" s="375"/>
      <c r="D265" s="375"/>
      <c r="E265" s="375"/>
      <c r="F265" s="376"/>
      <c r="G265" s="11" t="s">
        <v>402</v>
      </c>
      <c r="H265" s="52"/>
      <c r="I265" s="52"/>
      <c r="J265" s="52"/>
      <c r="K265" s="53"/>
      <c r="L265" s="53"/>
      <c r="M265" s="53"/>
      <c r="N265" s="53">
        <v>2</v>
      </c>
      <c r="O265" s="52"/>
      <c r="P265" s="52"/>
      <c r="Q265" s="50">
        <v>27057</v>
      </c>
      <c r="R265" s="50">
        <v>15447</v>
      </c>
    </row>
    <row r="266" spans="1:18" x14ac:dyDescent="0.25">
      <c r="A266" s="40">
        <v>13</v>
      </c>
      <c r="B266" s="359" t="s">
        <v>403</v>
      </c>
      <c r="C266" s="360"/>
      <c r="D266" s="360"/>
      <c r="E266" s="360"/>
      <c r="F266" s="360"/>
      <c r="G266" s="361"/>
      <c r="H266" s="41">
        <v>105</v>
      </c>
      <c r="I266" s="41">
        <v>65</v>
      </c>
      <c r="J266" s="41">
        <v>40</v>
      </c>
      <c r="K266" s="41">
        <v>37</v>
      </c>
      <c r="L266" s="41">
        <v>32.75</v>
      </c>
      <c r="M266" s="41">
        <v>16</v>
      </c>
      <c r="N266" s="41">
        <v>86</v>
      </c>
      <c r="O266" s="41">
        <v>65.75</v>
      </c>
      <c r="P266" s="41">
        <v>31.75</v>
      </c>
      <c r="Q266" s="49">
        <v>35495</v>
      </c>
      <c r="R266" s="49">
        <v>19464</v>
      </c>
    </row>
    <row r="267" spans="1:18" x14ac:dyDescent="0.25">
      <c r="A267" s="40"/>
      <c r="B267" s="365" t="s">
        <v>430</v>
      </c>
      <c r="C267" s="366"/>
      <c r="D267" s="366"/>
      <c r="E267" s="366"/>
      <c r="F267" s="367"/>
      <c r="G267" s="46"/>
      <c r="H267" s="41"/>
      <c r="I267" s="41">
        <v>65</v>
      </c>
      <c r="J267" s="41">
        <v>30</v>
      </c>
      <c r="K267" s="41">
        <v>27</v>
      </c>
      <c r="L267" s="41">
        <v>23.5</v>
      </c>
      <c r="M267" s="41">
        <v>14</v>
      </c>
      <c r="N267" s="41">
        <v>75</v>
      </c>
      <c r="O267" s="41">
        <v>37.25</v>
      </c>
      <c r="P267" s="41">
        <v>10.5</v>
      </c>
      <c r="Q267" s="49">
        <v>31454</v>
      </c>
      <c r="R267" s="49">
        <v>19489</v>
      </c>
    </row>
    <row r="268" spans="1:18" x14ac:dyDescent="0.25">
      <c r="A268" s="33"/>
      <c r="B268" s="362" t="s">
        <v>430</v>
      </c>
      <c r="C268" s="363"/>
      <c r="D268" s="363"/>
      <c r="E268" s="363"/>
      <c r="F268" s="364"/>
      <c r="G268" s="44" t="s">
        <v>590</v>
      </c>
      <c r="H268" s="52"/>
      <c r="I268" s="52">
        <v>65</v>
      </c>
      <c r="J268" s="52">
        <v>30</v>
      </c>
      <c r="K268" s="53">
        <v>31</v>
      </c>
      <c r="L268" s="53">
        <v>23.5</v>
      </c>
      <c r="M268" s="53">
        <v>14</v>
      </c>
      <c r="N268" s="53">
        <v>62</v>
      </c>
      <c r="O268" s="52">
        <v>36.25</v>
      </c>
      <c r="P268" s="52">
        <v>9.5</v>
      </c>
      <c r="Q268" s="50">
        <v>31585</v>
      </c>
      <c r="R268" s="50">
        <v>18446</v>
      </c>
    </row>
    <row r="269" spans="1:18" x14ac:dyDescent="0.25">
      <c r="A269" s="33">
        <v>1</v>
      </c>
      <c r="B269" s="362" t="s">
        <v>431</v>
      </c>
      <c r="C269" s="363"/>
      <c r="D269" s="363"/>
      <c r="E269" s="363"/>
      <c r="F269" s="364"/>
      <c r="G269" s="43" t="s">
        <v>432</v>
      </c>
      <c r="H269" s="52"/>
      <c r="I269" s="52"/>
      <c r="J269" s="52"/>
      <c r="K269" s="53"/>
      <c r="L269" s="53"/>
      <c r="M269" s="53"/>
      <c r="N269" s="53">
        <v>1</v>
      </c>
      <c r="O269" s="52"/>
      <c r="P269" s="52"/>
      <c r="Q269" s="50"/>
      <c r="R269" s="50">
        <v>21627</v>
      </c>
    </row>
    <row r="270" spans="1:18" x14ac:dyDescent="0.25">
      <c r="A270" s="33">
        <v>2</v>
      </c>
      <c r="B270" s="362" t="s">
        <v>433</v>
      </c>
      <c r="C270" s="363"/>
      <c r="D270" s="363"/>
      <c r="E270" s="363"/>
      <c r="F270" s="364"/>
      <c r="G270" s="43" t="s">
        <v>434</v>
      </c>
      <c r="H270" s="52"/>
      <c r="I270" s="52"/>
      <c r="J270" s="52"/>
      <c r="K270" s="53"/>
      <c r="L270" s="53"/>
      <c r="M270" s="53"/>
      <c r="N270" s="53">
        <v>1</v>
      </c>
      <c r="O270" s="52"/>
      <c r="P270" s="52"/>
      <c r="Q270" s="50"/>
      <c r="R270" s="50">
        <v>21371</v>
      </c>
    </row>
    <row r="271" spans="1:18" x14ac:dyDescent="0.25">
      <c r="A271" s="33">
        <v>3</v>
      </c>
      <c r="B271" s="362" t="s">
        <v>435</v>
      </c>
      <c r="C271" s="363"/>
      <c r="D271" s="363"/>
      <c r="E271" s="363"/>
      <c r="F271" s="364"/>
      <c r="G271" s="43" t="s">
        <v>436</v>
      </c>
      <c r="H271" s="52"/>
      <c r="I271" s="52"/>
      <c r="J271" s="52"/>
      <c r="K271" s="53"/>
      <c r="L271" s="53"/>
      <c r="M271" s="53"/>
      <c r="N271" s="53">
        <v>1</v>
      </c>
      <c r="O271" s="52"/>
      <c r="P271" s="52"/>
      <c r="Q271" s="50"/>
      <c r="R271" s="50">
        <v>20095</v>
      </c>
    </row>
    <row r="272" spans="1:18" x14ac:dyDescent="0.25">
      <c r="A272" s="33">
        <v>4</v>
      </c>
      <c r="B272" s="362" t="s">
        <v>439</v>
      </c>
      <c r="C272" s="363"/>
      <c r="D272" s="363"/>
      <c r="E272" s="363"/>
      <c r="F272" s="364"/>
      <c r="G272" s="43" t="s">
        <v>440</v>
      </c>
      <c r="H272" s="52"/>
      <c r="I272" s="52"/>
      <c r="J272" s="52"/>
      <c r="K272" s="53"/>
      <c r="L272" s="53"/>
      <c r="M272" s="53"/>
      <c r="N272" s="53">
        <v>1</v>
      </c>
      <c r="O272" s="52"/>
      <c r="P272" s="52"/>
      <c r="Q272" s="50"/>
      <c r="R272" s="50">
        <v>27453</v>
      </c>
    </row>
    <row r="273" spans="1:18" x14ac:dyDescent="0.25">
      <c r="A273" s="33">
        <v>5</v>
      </c>
      <c r="B273" s="362" t="s">
        <v>443</v>
      </c>
      <c r="C273" s="363"/>
      <c r="D273" s="363"/>
      <c r="E273" s="363"/>
      <c r="F273" s="364"/>
      <c r="G273" s="43" t="s">
        <v>444</v>
      </c>
      <c r="H273" s="52"/>
      <c r="I273" s="52"/>
      <c r="J273" s="52"/>
      <c r="K273" s="53"/>
      <c r="L273" s="53"/>
      <c r="M273" s="53"/>
      <c r="N273" s="53">
        <v>1</v>
      </c>
      <c r="O273" s="52"/>
      <c r="P273" s="52"/>
      <c r="Q273" s="50"/>
      <c r="R273" s="50">
        <v>19761</v>
      </c>
    </row>
    <row r="274" spans="1:18" x14ac:dyDescent="0.25">
      <c r="A274" s="33">
        <v>6</v>
      </c>
      <c r="B274" s="362" t="s">
        <v>445</v>
      </c>
      <c r="C274" s="363"/>
      <c r="D274" s="363"/>
      <c r="E274" s="363"/>
      <c r="F274" s="364"/>
      <c r="G274" s="43" t="s">
        <v>446</v>
      </c>
      <c r="H274" s="52"/>
      <c r="I274" s="52"/>
      <c r="J274" s="52"/>
      <c r="K274" s="53"/>
      <c r="L274" s="53"/>
      <c r="M274" s="53"/>
      <c r="N274" s="53">
        <v>1</v>
      </c>
      <c r="O274" s="52"/>
      <c r="P274" s="52"/>
      <c r="Q274" s="50"/>
      <c r="R274" s="50">
        <v>16888</v>
      </c>
    </row>
    <row r="275" spans="1:18" x14ac:dyDescent="0.25">
      <c r="A275" s="33">
        <v>7</v>
      </c>
      <c r="B275" s="362" t="s">
        <v>447</v>
      </c>
      <c r="C275" s="363"/>
      <c r="D275" s="363"/>
      <c r="E275" s="363"/>
      <c r="F275" s="364"/>
      <c r="G275" s="43" t="s">
        <v>448</v>
      </c>
      <c r="H275" s="52"/>
      <c r="I275" s="52"/>
      <c r="J275" s="52"/>
      <c r="K275" s="53"/>
      <c r="L275" s="53"/>
      <c r="M275" s="53"/>
      <c r="N275" s="53">
        <v>1</v>
      </c>
      <c r="O275" s="52"/>
      <c r="P275" s="52"/>
      <c r="Q275" s="50"/>
      <c r="R275" s="50">
        <v>20449</v>
      </c>
    </row>
    <row r="276" spans="1:18" x14ac:dyDescent="0.25">
      <c r="A276" s="33">
        <v>8</v>
      </c>
      <c r="B276" s="362" t="s">
        <v>449</v>
      </c>
      <c r="C276" s="363"/>
      <c r="D276" s="363"/>
      <c r="E276" s="363"/>
      <c r="F276" s="364"/>
      <c r="G276" s="43" t="s">
        <v>450</v>
      </c>
      <c r="H276" s="52"/>
      <c r="I276" s="52"/>
      <c r="J276" s="52"/>
      <c r="K276" s="53"/>
      <c r="L276" s="53"/>
      <c r="M276" s="53"/>
      <c r="N276" s="53"/>
      <c r="O276" s="52">
        <v>1</v>
      </c>
      <c r="P276" s="52">
        <v>1</v>
      </c>
      <c r="Q276" s="50"/>
      <c r="R276" s="50">
        <v>25275</v>
      </c>
    </row>
    <row r="277" spans="1:18" x14ac:dyDescent="0.25">
      <c r="A277" s="33">
        <v>9</v>
      </c>
      <c r="B277" s="362" t="s">
        <v>451</v>
      </c>
      <c r="C277" s="363"/>
      <c r="D277" s="363"/>
      <c r="E277" s="363"/>
      <c r="F277" s="364"/>
      <c r="G277" s="43" t="s">
        <v>452</v>
      </c>
      <c r="H277" s="52"/>
      <c r="I277" s="52"/>
      <c r="J277" s="52"/>
      <c r="K277" s="53"/>
      <c r="L277" s="53"/>
      <c r="M277" s="53"/>
      <c r="N277" s="53">
        <v>1</v>
      </c>
      <c r="O277" s="52"/>
      <c r="P277" s="52"/>
      <c r="Q277" s="50"/>
      <c r="R277" s="50">
        <v>19976</v>
      </c>
    </row>
    <row r="278" spans="1:18" x14ac:dyDescent="0.25">
      <c r="A278" s="33">
        <v>10</v>
      </c>
      <c r="B278" s="362" t="s">
        <v>453</v>
      </c>
      <c r="C278" s="363"/>
      <c r="D278" s="363"/>
      <c r="E278" s="363"/>
      <c r="F278" s="364"/>
      <c r="G278" s="43" t="s">
        <v>454</v>
      </c>
      <c r="H278" s="52"/>
      <c r="I278" s="52"/>
      <c r="J278" s="52"/>
      <c r="K278" s="53"/>
      <c r="L278" s="53"/>
      <c r="M278" s="53"/>
      <c r="N278" s="53">
        <v>1</v>
      </c>
      <c r="O278" s="52">
        <v>1</v>
      </c>
      <c r="P278" s="52">
        <v>1</v>
      </c>
      <c r="Q278" s="50"/>
      <c r="R278" s="50"/>
    </row>
    <row r="279" spans="1:18" x14ac:dyDescent="0.25">
      <c r="A279" s="33">
        <v>11</v>
      </c>
      <c r="B279" s="362" t="s">
        <v>455</v>
      </c>
      <c r="C279" s="363"/>
      <c r="D279" s="363"/>
      <c r="E279" s="363"/>
      <c r="F279" s="364"/>
      <c r="G279" s="43" t="s">
        <v>456</v>
      </c>
      <c r="H279" s="52"/>
      <c r="I279" s="52"/>
      <c r="J279" s="52"/>
      <c r="K279" s="53"/>
      <c r="L279" s="53"/>
      <c r="M279" s="53"/>
      <c r="N279" s="53">
        <v>1</v>
      </c>
      <c r="O279" s="52"/>
      <c r="P279" s="52"/>
      <c r="Q279" s="50"/>
      <c r="R279" s="50">
        <v>26712</v>
      </c>
    </row>
    <row r="280" spans="1:18" x14ac:dyDescent="0.25">
      <c r="A280" s="33">
        <v>12</v>
      </c>
      <c r="B280" s="362" t="s">
        <v>457</v>
      </c>
      <c r="C280" s="363"/>
      <c r="D280" s="363"/>
      <c r="E280" s="363"/>
      <c r="F280" s="364"/>
      <c r="G280" s="43" t="s">
        <v>458</v>
      </c>
      <c r="H280" s="52"/>
      <c r="I280" s="52"/>
      <c r="J280" s="52"/>
      <c r="K280" s="53"/>
      <c r="L280" s="53"/>
      <c r="M280" s="53"/>
      <c r="N280" s="53">
        <v>1</v>
      </c>
      <c r="O280" s="52"/>
      <c r="P280" s="52"/>
      <c r="Q280" s="50"/>
      <c r="R280" s="50">
        <v>18359</v>
      </c>
    </row>
    <row r="281" spans="1:18" x14ac:dyDescent="0.25">
      <c r="A281" s="33">
        <v>13</v>
      </c>
      <c r="B281" s="362" t="s">
        <v>459</v>
      </c>
      <c r="C281" s="363"/>
      <c r="D281" s="363"/>
      <c r="E281" s="363"/>
      <c r="F281" s="364"/>
      <c r="G281" s="43" t="s">
        <v>460</v>
      </c>
      <c r="H281" s="52"/>
      <c r="I281" s="52"/>
      <c r="J281" s="52"/>
      <c r="K281" s="53"/>
      <c r="L281" s="53"/>
      <c r="M281" s="53"/>
      <c r="N281" s="53">
        <v>1</v>
      </c>
      <c r="O281" s="52"/>
      <c r="P281" s="52"/>
      <c r="Q281" s="50"/>
      <c r="R281" s="50">
        <v>18995</v>
      </c>
    </row>
    <row r="282" spans="1:18" ht="24" x14ac:dyDescent="0.25">
      <c r="A282" s="33">
        <v>14</v>
      </c>
      <c r="B282" s="362" t="s">
        <v>461</v>
      </c>
      <c r="C282" s="363"/>
      <c r="D282" s="363"/>
      <c r="E282" s="363"/>
      <c r="F282" s="364"/>
      <c r="G282" s="43" t="s">
        <v>462</v>
      </c>
      <c r="H282" s="52"/>
      <c r="I282" s="52"/>
      <c r="J282" s="52"/>
      <c r="K282" s="53"/>
      <c r="L282" s="53"/>
      <c r="M282" s="53"/>
      <c r="N282" s="53">
        <v>1</v>
      </c>
      <c r="O282" s="52"/>
      <c r="P282" s="52"/>
      <c r="Q282" s="50"/>
      <c r="R282" s="50">
        <v>47057</v>
      </c>
    </row>
    <row r="283" spans="1:18" x14ac:dyDescent="0.25">
      <c r="A283" s="33">
        <v>15</v>
      </c>
      <c r="B283" s="362" t="s">
        <v>437</v>
      </c>
      <c r="C283" s="363"/>
      <c r="D283" s="363"/>
      <c r="E283" s="363"/>
      <c r="F283" s="364"/>
      <c r="G283" s="43" t="s">
        <v>438</v>
      </c>
      <c r="H283" s="52"/>
      <c r="I283" s="52"/>
      <c r="J283" s="52"/>
      <c r="K283" s="53"/>
      <c r="L283" s="53"/>
      <c r="M283" s="53"/>
      <c r="N283" s="53"/>
      <c r="O283" s="52"/>
      <c r="P283" s="52"/>
      <c r="Q283" s="50"/>
      <c r="R283" s="50"/>
    </row>
    <row r="284" spans="1:18" x14ac:dyDescent="0.25">
      <c r="A284" s="33">
        <v>16</v>
      </c>
      <c r="B284" s="362" t="s">
        <v>441</v>
      </c>
      <c r="C284" s="363"/>
      <c r="D284" s="363"/>
      <c r="E284" s="363"/>
      <c r="F284" s="364"/>
      <c r="G284" s="43" t="s">
        <v>442</v>
      </c>
      <c r="H284" s="52"/>
      <c r="I284" s="52"/>
      <c r="J284" s="52"/>
      <c r="K284" s="53"/>
      <c r="L284" s="53"/>
      <c r="M284" s="53"/>
      <c r="N284" s="53"/>
      <c r="O284" s="52"/>
      <c r="P284" s="52"/>
      <c r="Q284" s="50"/>
      <c r="R284" s="50"/>
    </row>
    <row r="285" spans="1:18" x14ac:dyDescent="0.25">
      <c r="A285" s="40"/>
      <c r="B285" s="371" t="s">
        <v>404</v>
      </c>
      <c r="C285" s="372"/>
      <c r="D285" s="372"/>
      <c r="E285" s="372"/>
      <c r="F285" s="372"/>
      <c r="G285" s="373"/>
      <c r="H285" s="41">
        <v>10</v>
      </c>
      <c r="I285" s="41">
        <v>0</v>
      </c>
      <c r="J285" s="41">
        <v>10</v>
      </c>
      <c r="K285" s="41">
        <v>4</v>
      </c>
      <c r="L285" s="41">
        <v>6.25</v>
      </c>
      <c r="M285" s="41">
        <v>1</v>
      </c>
      <c r="N285" s="41">
        <v>6</v>
      </c>
      <c r="O285" s="41">
        <v>18.75</v>
      </c>
      <c r="P285" s="41">
        <v>14.5</v>
      </c>
      <c r="Q285" s="49">
        <v>45333</v>
      </c>
      <c r="R285" s="49">
        <v>18551</v>
      </c>
    </row>
    <row r="286" spans="1:18" x14ac:dyDescent="0.25">
      <c r="A286" s="33"/>
      <c r="B286" s="362" t="s">
        <v>404</v>
      </c>
      <c r="C286" s="363"/>
      <c r="D286" s="363"/>
      <c r="E286" s="363"/>
      <c r="F286" s="364"/>
      <c r="G286" s="44" t="s">
        <v>587</v>
      </c>
      <c r="H286" s="52"/>
      <c r="I286" s="52"/>
      <c r="J286" s="52">
        <v>10</v>
      </c>
      <c r="K286" s="53">
        <v>4</v>
      </c>
      <c r="L286" s="53">
        <v>6.25</v>
      </c>
      <c r="M286" s="53">
        <v>1</v>
      </c>
      <c r="N286" s="53">
        <v>6</v>
      </c>
      <c r="O286" s="52">
        <v>10.75</v>
      </c>
      <c r="P286" s="52">
        <v>9.5</v>
      </c>
      <c r="Q286" s="50">
        <v>40378</v>
      </c>
      <c r="R286" s="50">
        <v>18788</v>
      </c>
    </row>
    <row r="287" spans="1:18" x14ac:dyDescent="0.25">
      <c r="A287" s="33"/>
      <c r="B287" s="362" t="s">
        <v>424</v>
      </c>
      <c r="C287" s="363"/>
      <c r="D287" s="363"/>
      <c r="E287" s="363"/>
      <c r="F287" s="364"/>
      <c r="G287" s="43" t="s">
        <v>589</v>
      </c>
      <c r="H287" s="52"/>
      <c r="I287" s="52"/>
      <c r="J287" s="52"/>
      <c r="K287" s="53"/>
      <c r="L287" s="53"/>
      <c r="M287" s="53"/>
      <c r="N287" s="53">
        <v>1</v>
      </c>
      <c r="O287" s="52">
        <v>2</v>
      </c>
      <c r="P287" s="52">
        <v>2</v>
      </c>
      <c r="Q287" s="50"/>
      <c r="R287" s="50">
        <v>13516</v>
      </c>
    </row>
    <row r="288" spans="1:18" x14ac:dyDescent="0.25">
      <c r="A288" s="33">
        <v>1</v>
      </c>
      <c r="B288" s="362" t="s">
        <v>405</v>
      </c>
      <c r="C288" s="363"/>
      <c r="D288" s="363"/>
      <c r="E288" s="363"/>
      <c r="F288" s="364"/>
      <c r="G288" s="43" t="s">
        <v>406</v>
      </c>
      <c r="H288" s="52"/>
      <c r="I288" s="52"/>
      <c r="J288" s="52"/>
      <c r="K288" s="53"/>
      <c r="L288" s="53"/>
      <c r="M288" s="53"/>
      <c r="N288" s="53"/>
      <c r="O288" s="52">
        <v>1</v>
      </c>
      <c r="P288" s="52">
        <v>1</v>
      </c>
      <c r="Q288" s="50"/>
      <c r="R288" s="50"/>
    </row>
    <row r="289" spans="1:18" x14ac:dyDescent="0.25">
      <c r="A289" s="33">
        <v>2</v>
      </c>
      <c r="B289" s="362" t="s">
        <v>407</v>
      </c>
      <c r="C289" s="363"/>
      <c r="D289" s="363"/>
      <c r="E289" s="363"/>
      <c r="F289" s="364"/>
      <c r="G289" s="43" t="s">
        <v>408</v>
      </c>
      <c r="H289" s="52"/>
      <c r="I289" s="52"/>
      <c r="J289" s="52"/>
      <c r="K289" s="53"/>
      <c r="L289" s="53"/>
      <c r="M289" s="53"/>
      <c r="N289" s="53"/>
      <c r="O289" s="52">
        <v>1</v>
      </c>
      <c r="P289" s="52">
        <v>1</v>
      </c>
      <c r="Q289" s="50"/>
      <c r="R289" s="50"/>
    </row>
    <row r="290" spans="1:18" x14ac:dyDescent="0.25">
      <c r="A290" s="33">
        <v>3</v>
      </c>
      <c r="B290" s="362" t="s">
        <v>409</v>
      </c>
      <c r="C290" s="363"/>
      <c r="D290" s="363"/>
      <c r="E290" s="363"/>
      <c r="F290" s="364"/>
      <c r="G290" s="43" t="s">
        <v>410</v>
      </c>
      <c r="H290" s="52"/>
      <c r="I290" s="52"/>
      <c r="J290" s="52"/>
      <c r="K290" s="53"/>
      <c r="L290" s="53"/>
      <c r="M290" s="53"/>
      <c r="N290" s="53"/>
      <c r="O290" s="52">
        <v>1</v>
      </c>
      <c r="P290" s="52">
        <v>1</v>
      </c>
      <c r="Q290" s="50"/>
      <c r="R290" s="50"/>
    </row>
    <row r="291" spans="1:18" x14ac:dyDescent="0.25">
      <c r="A291" s="33">
        <v>4</v>
      </c>
      <c r="B291" s="362" t="s">
        <v>411</v>
      </c>
      <c r="C291" s="363"/>
      <c r="D291" s="363"/>
      <c r="E291" s="363"/>
      <c r="F291" s="364"/>
      <c r="G291" s="43" t="s">
        <v>412</v>
      </c>
      <c r="H291" s="52"/>
      <c r="I291" s="52"/>
      <c r="J291" s="52"/>
      <c r="K291" s="53"/>
      <c r="L291" s="53"/>
      <c r="M291" s="53"/>
      <c r="N291" s="53"/>
      <c r="O291" s="52">
        <v>1</v>
      </c>
      <c r="P291" s="52">
        <v>1</v>
      </c>
      <c r="Q291" s="50"/>
      <c r="R291" s="50"/>
    </row>
    <row r="292" spans="1:18" x14ac:dyDescent="0.25">
      <c r="A292" s="33">
        <v>5</v>
      </c>
      <c r="B292" s="362" t="s">
        <v>415</v>
      </c>
      <c r="C292" s="363"/>
      <c r="D292" s="363"/>
      <c r="E292" s="363"/>
      <c r="F292" s="364"/>
      <c r="G292" s="43" t="s">
        <v>416</v>
      </c>
      <c r="H292" s="52"/>
      <c r="I292" s="52"/>
      <c r="J292" s="52"/>
      <c r="K292" s="53"/>
      <c r="L292" s="53"/>
      <c r="M292" s="53"/>
      <c r="N292" s="53"/>
      <c r="O292" s="52">
        <v>1</v>
      </c>
      <c r="P292" s="52">
        <v>1</v>
      </c>
      <c r="Q292" s="50"/>
      <c r="R292" s="50"/>
    </row>
    <row r="293" spans="1:18" x14ac:dyDescent="0.25">
      <c r="A293" s="33">
        <v>6</v>
      </c>
      <c r="B293" s="362" t="s">
        <v>417</v>
      </c>
      <c r="C293" s="363"/>
      <c r="D293" s="363"/>
      <c r="E293" s="363"/>
      <c r="F293" s="364"/>
      <c r="G293" s="43" t="s">
        <v>418</v>
      </c>
      <c r="H293" s="52"/>
      <c r="I293" s="52"/>
      <c r="J293" s="52"/>
      <c r="K293" s="53"/>
      <c r="L293" s="53"/>
      <c r="M293" s="53"/>
      <c r="N293" s="53"/>
      <c r="O293" s="52">
        <v>1</v>
      </c>
      <c r="P293" s="52"/>
      <c r="Q293" s="50"/>
      <c r="R293" s="50"/>
    </row>
    <row r="294" spans="1:18" x14ac:dyDescent="0.25">
      <c r="A294" s="33">
        <v>7</v>
      </c>
      <c r="B294" s="362" t="s">
        <v>419</v>
      </c>
      <c r="C294" s="363"/>
      <c r="D294" s="363"/>
      <c r="E294" s="363"/>
      <c r="F294" s="364"/>
      <c r="G294" s="43" t="s">
        <v>420</v>
      </c>
      <c r="H294" s="52"/>
      <c r="I294" s="52"/>
      <c r="J294" s="52"/>
      <c r="K294" s="53"/>
      <c r="L294" s="53"/>
      <c r="M294" s="53"/>
      <c r="N294" s="53"/>
      <c r="O294" s="52">
        <v>1</v>
      </c>
      <c r="P294" s="52"/>
      <c r="Q294" s="50"/>
      <c r="R294" s="50"/>
    </row>
    <row r="295" spans="1:18" x14ac:dyDescent="0.25">
      <c r="A295" s="33">
        <v>8</v>
      </c>
      <c r="B295" s="362" t="s">
        <v>421</v>
      </c>
      <c r="C295" s="363"/>
      <c r="D295" s="363"/>
      <c r="E295" s="363"/>
      <c r="F295" s="364"/>
      <c r="G295" s="43" t="s">
        <v>422</v>
      </c>
      <c r="H295" s="52"/>
      <c r="I295" s="52"/>
      <c r="J295" s="52"/>
      <c r="K295" s="53"/>
      <c r="L295" s="53"/>
      <c r="M295" s="53"/>
      <c r="N295" s="53"/>
      <c r="O295" s="52">
        <v>1</v>
      </c>
      <c r="P295" s="52"/>
      <c r="Q295" s="50"/>
      <c r="R295" s="50"/>
    </row>
    <row r="296" spans="1:18" x14ac:dyDescent="0.25">
      <c r="A296" s="33">
        <v>9</v>
      </c>
      <c r="B296" s="362" t="s">
        <v>413</v>
      </c>
      <c r="C296" s="363"/>
      <c r="D296" s="363"/>
      <c r="E296" s="363"/>
      <c r="F296" s="364"/>
      <c r="G296" s="43" t="s">
        <v>414</v>
      </c>
      <c r="H296" s="52"/>
      <c r="I296" s="52"/>
      <c r="J296" s="52"/>
      <c r="K296" s="53"/>
      <c r="L296" s="53"/>
      <c r="M296" s="53"/>
      <c r="N296" s="53"/>
      <c r="O296" s="52"/>
      <c r="P296" s="52"/>
      <c r="Q296" s="50"/>
      <c r="R296" s="50"/>
    </row>
    <row r="297" spans="1:18" x14ac:dyDescent="0.25">
      <c r="A297" s="40"/>
      <c r="B297" s="371" t="s">
        <v>423</v>
      </c>
      <c r="C297" s="372"/>
      <c r="D297" s="372"/>
      <c r="E297" s="372"/>
      <c r="F297" s="372"/>
      <c r="G297" s="373"/>
      <c r="H297" s="41"/>
      <c r="I297" s="41">
        <v>0</v>
      </c>
      <c r="J297" s="41">
        <v>0</v>
      </c>
      <c r="K297" s="41">
        <v>3</v>
      </c>
      <c r="L297" s="41">
        <v>3</v>
      </c>
      <c r="M297" s="41">
        <v>1</v>
      </c>
      <c r="N297" s="41">
        <v>7</v>
      </c>
      <c r="O297" s="41">
        <v>9.75</v>
      </c>
      <c r="P297" s="41">
        <v>6.75</v>
      </c>
      <c r="Q297" s="49">
        <v>47647</v>
      </c>
      <c r="R297" s="49">
        <v>22886</v>
      </c>
    </row>
    <row r="298" spans="1:18" ht="24" x14ac:dyDescent="0.25">
      <c r="A298" s="33"/>
      <c r="B298" s="362" t="s">
        <v>423</v>
      </c>
      <c r="C298" s="363"/>
      <c r="D298" s="363"/>
      <c r="E298" s="363"/>
      <c r="F298" s="364"/>
      <c r="G298" s="44" t="s">
        <v>588</v>
      </c>
      <c r="H298" s="52"/>
      <c r="I298" s="52"/>
      <c r="J298" s="52"/>
      <c r="K298" s="53">
        <v>3</v>
      </c>
      <c r="L298" s="53">
        <v>3</v>
      </c>
      <c r="M298" s="53">
        <v>1</v>
      </c>
      <c r="N298" s="53">
        <v>6</v>
      </c>
      <c r="O298" s="52">
        <v>4.75</v>
      </c>
      <c r="P298" s="52">
        <v>3.75</v>
      </c>
      <c r="Q298" s="50">
        <v>47647</v>
      </c>
      <c r="R298" s="50">
        <v>26116</v>
      </c>
    </row>
    <row r="299" spans="1:18" x14ac:dyDescent="0.25">
      <c r="A299" s="33">
        <v>1</v>
      </c>
      <c r="B299" s="362" t="s">
        <v>425</v>
      </c>
      <c r="C299" s="363"/>
      <c r="D299" s="363"/>
      <c r="E299" s="363"/>
      <c r="F299" s="364"/>
      <c r="G299" s="43" t="s">
        <v>426</v>
      </c>
      <c r="H299" s="52"/>
      <c r="I299" s="52"/>
      <c r="J299" s="52"/>
      <c r="K299" s="53"/>
      <c r="L299" s="53"/>
      <c r="M299" s="53"/>
      <c r="N299" s="53"/>
      <c r="O299" s="52">
        <v>1</v>
      </c>
      <c r="P299" s="52">
        <v>1</v>
      </c>
      <c r="Q299" s="50"/>
      <c r="R299" s="50"/>
    </row>
    <row r="300" spans="1:18" x14ac:dyDescent="0.25">
      <c r="A300" s="33">
        <v>2</v>
      </c>
      <c r="B300" s="362" t="s">
        <v>427</v>
      </c>
      <c r="C300" s="363"/>
      <c r="D300" s="363"/>
      <c r="E300" s="363"/>
      <c r="F300" s="364"/>
      <c r="G300" s="43" t="s">
        <v>428</v>
      </c>
      <c r="H300" s="52"/>
      <c r="I300" s="52"/>
      <c r="J300" s="52"/>
      <c r="K300" s="53"/>
      <c r="L300" s="53"/>
      <c r="M300" s="53"/>
      <c r="N300" s="53"/>
      <c r="O300" s="52">
        <v>1</v>
      </c>
      <c r="P300" s="52">
        <v>0</v>
      </c>
      <c r="Q300" s="50"/>
      <c r="R300" s="50"/>
    </row>
    <row r="301" spans="1:18" x14ac:dyDescent="0.25">
      <c r="A301" s="40">
        <v>3</v>
      </c>
      <c r="B301" s="365" t="s">
        <v>423</v>
      </c>
      <c r="C301" s="366"/>
      <c r="D301" s="366"/>
      <c r="E301" s="366"/>
      <c r="F301" s="367"/>
      <c r="G301" s="46" t="s">
        <v>429</v>
      </c>
      <c r="H301" s="54"/>
      <c r="I301" s="54"/>
      <c r="J301" s="54"/>
      <c r="K301" s="54"/>
      <c r="L301" s="54"/>
      <c r="M301" s="54"/>
      <c r="N301" s="54"/>
      <c r="O301" s="54">
        <v>1</v>
      </c>
      <c r="P301" s="54"/>
      <c r="Q301" s="68"/>
      <c r="R301" s="68"/>
    </row>
    <row r="302" spans="1:18" x14ac:dyDescent="0.25">
      <c r="A302" s="40">
        <v>14</v>
      </c>
      <c r="B302" s="359" t="s">
        <v>463</v>
      </c>
      <c r="C302" s="360"/>
      <c r="D302" s="360"/>
      <c r="E302" s="360"/>
      <c r="F302" s="360"/>
      <c r="G302" s="361"/>
      <c r="H302" s="41">
        <v>230</v>
      </c>
      <c r="I302" s="41">
        <v>150</v>
      </c>
      <c r="J302" s="41">
        <v>80</v>
      </c>
      <c r="K302" s="41">
        <v>84</v>
      </c>
      <c r="L302" s="41">
        <v>14</v>
      </c>
      <c r="M302" s="41">
        <v>14</v>
      </c>
      <c r="N302" s="41">
        <v>301</v>
      </c>
      <c r="O302" s="41">
        <v>0</v>
      </c>
      <c r="P302" s="41">
        <v>0</v>
      </c>
      <c r="Q302" s="49">
        <v>32427</v>
      </c>
      <c r="R302" s="49">
        <v>18784</v>
      </c>
    </row>
    <row r="303" spans="1:18" x14ac:dyDescent="0.25">
      <c r="A303" s="33"/>
      <c r="B303" s="368" t="s">
        <v>464</v>
      </c>
      <c r="C303" s="369"/>
      <c r="D303" s="369"/>
      <c r="E303" s="369"/>
      <c r="F303" s="370"/>
      <c r="G303" s="43" t="s">
        <v>591</v>
      </c>
      <c r="H303" s="52"/>
      <c r="I303" s="52">
        <v>130</v>
      </c>
      <c r="J303" s="52"/>
      <c r="K303" s="53">
        <v>61</v>
      </c>
      <c r="L303" s="53">
        <v>14</v>
      </c>
      <c r="M303" s="53">
        <v>14</v>
      </c>
      <c r="N303" s="53">
        <v>180</v>
      </c>
      <c r="O303" s="52"/>
      <c r="P303" s="52"/>
      <c r="Q303" s="50">
        <v>31679</v>
      </c>
      <c r="R303" s="50">
        <v>18784</v>
      </c>
    </row>
    <row r="304" spans="1:18" x14ac:dyDescent="0.25">
      <c r="A304" s="33"/>
      <c r="B304" s="362" t="s">
        <v>465</v>
      </c>
      <c r="C304" s="363"/>
      <c r="D304" s="363"/>
      <c r="E304" s="363"/>
      <c r="F304" s="364"/>
      <c r="G304" s="11" t="s">
        <v>592</v>
      </c>
      <c r="H304" s="52"/>
      <c r="I304" s="52">
        <v>10</v>
      </c>
      <c r="J304" s="52">
        <v>30</v>
      </c>
      <c r="K304" s="53">
        <v>9</v>
      </c>
      <c r="L304" s="53">
        <v>0</v>
      </c>
      <c r="M304" s="53">
        <v>0</v>
      </c>
      <c r="N304" s="53">
        <v>23</v>
      </c>
      <c r="O304" s="52"/>
      <c r="P304" s="52"/>
      <c r="Q304" s="50">
        <v>29115</v>
      </c>
      <c r="R304" s="50">
        <v>18453</v>
      </c>
    </row>
    <row r="305" spans="1:18" x14ac:dyDescent="0.25">
      <c r="A305" s="33"/>
      <c r="B305" s="362" t="s">
        <v>466</v>
      </c>
      <c r="C305" s="363"/>
      <c r="D305" s="363"/>
      <c r="E305" s="363"/>
      <c r="F305" s="364"/>
      <c r="G305" s="44" t="s">
        <v>593</v>
      </c>
      <c r="H305" s="52"/>
      <c r="I305" s="52">
        <v>10</v>
      </c>
      <c r="J305" s="52">
        <v>30</v>
      </c>
      <c r="K305" s="53">
        <v>8</v>
      </c>
      <c r="L305" s="53"/>
      <c r="M305" s="53"/>
      <c r="N305" s="53">
        <v>32</v>
      </c>
      <c r="O305" s="52"/>
      <c r="P305" s="52"/>
      <c r="Q305" s="50">
        <v>28427</v>
      </c>
      <c r="R305" s="50">
        <v>18889</v>
      </c>
    </row>
    <row r="306" spans="1:18" x14ac:dyDescent="0.25">
      <c r="A306" s="33"/>
      <c r="B306" s="362" t="s">
        <v>467</v>
      </c>
      <c r="C306" s="363"/>
      <c r="D306" s="363"/>
      <c r="E306" s="363"/>
      <c r="F306" s="364"/>
      <c r="G306" s="44" t="s">
        <v>594</v>
      </c>
      <c r="H306" s="52"/>
      <c r="I306" s="52"/>
      <c r="J306" s="52">
        <v>20</v>
      </c>
      <c r="K306" s="53">
        <v>3</v>
      </c>
      <c r="L306" s="53">
        <v>0</v>
      </c>
      <c r="M306" s="53">
        <v>0</v>
      </c>
      <c r="N306" s="53">
        <v>14</v>
      </c>
      <c r="O306" s="52"/>
      <c r="P306" s="52"/>
      <c r="Q306" s="50">
        <v>28561</v>
      </c>
      <c r="R306" s="50">
        <v>15642</v>
      </c>
    </row>
    <row r="307" spans="1:18" x14ac:dyDescent="0.25">
      <c r="A307" s="33"/>
      <c r="B307" s="362" t="s">
        <v>468</v>
      </c>
      <c r="C307" s="363"/>
      <c r="D307" s="363"/>
      <c r="E307" s="363"/>
      <c r="F307" s="364"/>
      <c r="G307" s="44" t="s">
        <v>595</v>
      </c>
      <c r="H307" s="52"/>
      <c r="I307" s="52"/>
      <c r="J307" s="52"/>
      <c r="K307" s="53">
        <v>3</v>
      </c>
      <c r="L307" s="53"/>
      <c r="M307" s="53"/>
      <c r="N307" s="53">
        <v>15</v>
      </c>
      <c r="O307" s="52"/>
      <c r="P307" s="52"/>
      <c r="Q307" s="50">
        <v>28441</v>
      </c>
      <c r="R307" s="50">
        <v>17114</v>
      </c>
    </row>
    <row r="308" spans="1:18" x14ac:dyDescent="0.25">
      <c r="A308" s="33"/>
      <c r="B308" s="362" t="s">
        <v>469</v>
      </c>
      <c r="C308" s="363"/>
      <c r="D308" s="363"/>
      <c r="E308" s="363"/>
      <c r="F308" s="364"/>
      <c r="G308" s="44" t="s">
        <v>596</v>
      </c>
      <c r="H308" s="52"/>
      <c r="I308" s="52"/>
      <c r="J308" s="52"/>
      <c r="K308" s="53"/>
      <c r="L308" s="53"/>
      <c r="M308" s="53"/>
      <c r="N308" s="53">
        <v>3</v>
      </c>
      <c r="O308" s="52"/>
      <c r="P308" s="52"/>
      <c r="Q308" s="50"/>
      <c r="R308" s="50">
        <v>16529</v>
      </c>
    </row>
    <row r="309" spans="1:18" x14ac:dyDescent="0.25">
      <c r="A309" s="33">
        <v>1</v>
      </c>
      <c r="B309" s="362" t="s">
        <v>470</v>
      </c>
      <c r="C309" s="363"/>
      <c r="D309" s="363"/>
      <c r="E309" s="363"/>
      <c r="F309" s="364"/>
      <c r="G309" s="44" t="s">
        <v>471</v>
      </c>
      <c r="H309" s="52"/>
      <c r="I309" s="52"/>
      <c r="J309" s="52"/>
      <c r="K309" s="53"/>
      <c r="L309" s="53"/>
      <c r="M309" s="53"/>
      <c r="N309" s="53">
        <v>2</v>
      </c>
      <c r="O309" s="52"/>
      <c r="P309" s="52"/>
      <c r="Q309" s="50"/>
      <c r="R309" s="50">
        <v>18932</v>
      </c>
    </row>
    <row r="310" spans="1:18" x14ac:dyDescent="0.25">
      <c r="A310" s="33">
        <v>2</v>
      </c>
      <c r="B310" s="362" t="s">
        <v>472</v>
      </c>
      <c r="C310" s="363"/>
      <c r="D310" s="363"/>
      <c r="E310" s="363"/>
      <c r="F310" s="364"/>
      <c r="G310" s="44" t="s">
        <v>473</v>
      </c>
      <c r="H310" s="52"/>
      <c r="I310" s="52"/>
      <c r="J310" s="52"/>
      <c r="K310" s="53"/>
      <c r="L310" s="53"/>
      <c r="M310" s="53"/>
      <c r="N310" s="53">
        <v>3</v>
      </c>
      <c r="O310" s="52"/>
      <c r="P310" s="52"/>
      <c r="Q310" s="50"/>
      <c r="R310" s="50">
        <v>15458</v>
      </c>
    </row>
    <row r="311" spans="1:18" x14ac:dyDescent="0.25">
      <c r="A311" s="33">
        <v>3</v>
      </c>
      <c r="B311" s="362" t="s">
        <v>474</v>
      </c>
      <c r="C311" s="363"/>
      <c r="D311" s="363"/>
      <c r="E311" s="363"/>
      <c r="F311" s="364"/>
      <c r="G311" s="44" t="s">
        <v>475</v>
      </c>
      <c r="H311" s="52"/>
      <c r="I311" s="52"/>
      <c r="J311" s="52"/>
      <c r="K311" s="53"/>
      <c r="L311" s="53"/>
      <c r="M311" s="53"/>
      <c r="N311" s="53">
        <v>3</v>
      </c>
      <c r="O311" s="52"/>
      <c r="P311" s="52"/>
      <c r="Q311" s="50"/>
      <c r="R311" s="50">
        <v>16551</v>
      </c>
    </row>
    <row r="312" spans="1:18" x14ac:dyDescent="0.25">
      <c r="A312" s="33">
        <v>4</v>
      </c>
      <c r="B312" s="362" t="s">
        <v>476</v>
      </c>
      <c r="C312" s="363"/>
      <c r="D312" s="363"/>
      <c r="E312" s="363"/>
      <c r="F312" s="364"/>
      <c r="G312" s="44" t="s">
        <v>477</v>
      </c>
      <c r="H312" s="52"/>
      <c r="I312" s="52"/>
      <c r="J312" s="52"/>
      <c r="K312" s="53"/>
      <c r="L312" s="53"/>
      <c r="M312" s="53"/>
      <c r="N312" s="53">
        <v>1</v>
      </c>
      <c r="O312" s="52"/>
      <c r="P312" s="52"/>
      <c r="Q312" s="50"/>
      <c r="R312" s="50">
        <v>18678</v>
      </c>
    </row>
    <row r="313" spans="1:18" x14ac:dyDescent="0.25">
      <c r="A313" s="33">
        <v>5</v>
      </c>
      <c r="B313" s="362" t="s">
        <v>478</v>
      </c>
      <c r="C313" s="363"/>
      <c r="D313" s="363"/>
      <c r="E313" s="363"/>
      <c r="F313" s="364"/>
      <c r="G313" s="44" t="s">
        <v>479</v>
      </c>
      <c r="H313" s="52"/>
      <c r="I313" s="52"/>
      <c r="J313" s="52"/>
      <c r="K313" s="53"/>
      <c r="L313" s="53"/>
      <c r="M313" s="53"/>
      <c r="N313" s="53">
        <v>4</v>
      </c>
      <c r="O313" s="52"/>
      <c r="P313" s="52"/>
      <c r="Q313" s="50"/>
      <c r="R313" s="50">
        <v>16543</v>
      </c>
    </row>
    <row r="314" spans="1:18" x14ac:dyDescent="0.25">
      <c r="A314" s="33">
        <v>6</v>
      </c>
      <c r="B314" s="362" t="s">
        <v>480</v>
      </c>
      <c r="C314" s="363"/>
      <c r="D314" s="363"/>
      <c r="E314" s="363"/>
      <c r="F314" s="364"/>
      <c r="G314" s="44" t="s">
        <v>481</v>
      </c>
      <c r="H314" s="52"/>
      <c r="I314" s="52"/>
      <c r="J314" s="52"/>
      <c r="K314" s="53"/>
      <c r="L314" s="53"/>
      <c r="M314" s="53"/>
      <c r="N314" s="53">
        <v>3</v>
      </c>
      <c r="O314" s="52"/>
      <c r="P314" s="52"/>
      <c r="Q314" s="50"/>
      <c r="R314" s="50">
        <v>16327</v>
      </c>
    </row>
    <row r="315" spans="1:18" x14ac:dyDescent="0.25">
      <c r="A315" s="33">
        <v>7</v>
      </c>
      <c r="B315" s="362" t="s">
        <v>482</v>
      </c>
      <c r="C315" s="363"/>
      <c r="D315" s="363"/>
      <c r="E315" s="363"/>
      <c r="F315" s="364"/>
      <c r="G315" s="44" t="s">
        <v>483</v>
      </c>
      <c r="H315" s="52"/>
      <c r="I315" s="52"/>
      <c r="J315" s="52"/>
      <c r="K315" s="53"/>
      <c r="L315" s="53"/>
      <c r="M315" s="53"/>
      <c r="N315" s="53">
        <v>1</v>
      </c>
      <c r="O315" s="52"/>
      <c r="P315" s="52"/>
      <c r="Q315" s="50"/>
      <c r="R315" s="50">
        <v>15449</v>
      </c>
    </row>
    <row r="316" spans="1:18" x14ac:dyDescent="0.25">
      <c r="A316" s="33">
        <v>8</v>
      </c>
      <c r="B316" s="362" t="s">
        <v>484</v>
      </c>
      <c r="C316" s="363"/>
      <c r="D316" s="363"/>
      <c r="E316" s="363"/>
      <c r="F316" s="364"/>
      <c r="G316" s="44" t="s">
        <v>497</v>
      </c>
      <c r="H316" s="52"/>
      <c r="I316" s="52"/>
      <c r="J316" s="52"/>
      <c r="K316" s="53"/>
      <c r="L316" s="53"/>
      <c r="M316" s="53"/>
      <c r="N316" s="53">
        <v>2</v>
      </c>
      <c r="O316" s="52"/>
      <c r="P316" s="52"/>
      <c r="Q316" s="50"/>
      <c r="R316" s="50">
        <v>18610</v>
      </c>
    </row>
    <row r="317" spans="1:18" x14ac:dyDescent="0.25">
      <c r="A317" s="33">
        <v>9</v>
      </c>
      <c r="B317" s="362" t="s">
        <v>485</v>
      </c>
      <c r="C317" s="363"/>
      <c r="D317" s="363"/>
      <c r="E317" s="363"/>
      <c r="F317" s="364"/>
      <c r="G317" s="44" t="s">
        <v>486</v>
      </c>
      <c r="H317" s="52"/>
      <c r="I317" s="52"/>
      <c r="J317" s="52"/>
      <c r="K317" s="53"/>
      <c r="L317" s="53"/>
      <c r="M317" s="53"/>
      <c r="N317" s="53">
        <v>3</v>
      </c>
      <c r="O317" s="52"/>
      <c r="P317" s="52"/>
      <c r="Q317" s="50"/>
      <c r="R317" s="50">
        <v>16115</v>
      </c>
    </row>
    <row r="318" spans="1:18" x14ac:dyDescent="0.25">
      <c r="A318" s="33">
        <v>10</v>
      </c>
      <c r="B318" s="362" t="s">
        <v>487</v>
      </c>
      <c r="C318" s="363"/>
      <c r="D318" s="363"/>
      <c r="E318" s="363"/>
      <c r="F318" s="364"/>
      <c r="G318" s="44" t="s">
        <v>488</v>
      </c>
      <c r="H318" s="52"/>
      <c r="I318" s="52"/>
      <c r="J318" s="52"/>
      <c r="K318" s="53"/>
      <c r="L318" s="53"/>
      <c r="M318" s="53"/>
      <c r="N318" s="53">
        <v>2</v>
      </c>
      <c r="O318" s="52"/>
      <c r="P318" s="52"/>
      <c r="Q318" s="50"/>
      <c r="R318" s="50">
        <v>17352</v>
      </c>
    </row>
    <row r="319" spans="1:18" x14ac:dyDescent="0.25">
      <c r="A319" s="33">
        <v>11</v>
      </c>
      <c r="B319" s="362" t="s">
        <v>489</v>
      </c>
      <c r="C319" s="363"/>
      <c r="D319" s="363"/>
      <c r="E319" s="363"/>
      <c r="F319" s="364"/>
      <c r="G319" s="44" t="s">
        <v>490</v>
      </c>
      <c r="H319" s="52"/>
      <c r="I319" s="52"/>
      <c r="J319" s="52"/>
      <c r="K319" s="53"/>
      <c r="L319" s="53"/>
      <c r="M319" s="53"/>
      <c r="N319" s="53">
        <v>4</v>
      </c>
      <c r="O319" s="52"/>
      <c r="P319" s="52"/>
      <c r="Q319" s="50"/>
      <c r="R319" s="50">
        <v>18933</v>
      </c>
    </row>
    <row r="320" spans="1:18" x14ac:dyDescent="0.25">
      <c r="A320" s="33">
        <v>12</v>
      </c>
      <c r="B320" s="362" t="s">
        <v>491</v>
      </c>
      <c r="C320" s="363"/>
      <c r="D320" s="363"/>
      <c r="E320" s="363"/>
      <c r="F320" s="364"/>
      <c r="G320" s="44" t="s">
        <v>492</v>
      </c>
      <c r="H320" s="52"/>
      <c r="I320" s="52"/>
      <c r="J320" s="52"/>
      <c r="K320" s="53"/>
      <c r="L320" s="53"/>
      <c r="M320" s="53"/>
      <c r="N320" s="53">
        <v>4</v>
      </c>
      <c r="O320" s="52"/>
      <c r="P320" s="52"/>
      <c r="Q320" s="50"/>
      <c r="R320" s="50">
        <v>18566</v>
      </c>
    </row>
    <row r="321" spans="1:18" x14ac:dyDescent="0.25">
      <c r="A321" s="33">
        <v>13</v>
      </c>
      <c r="B321" s="362" t="s">
        <v>493</v>
      </c>
      <c r="C321" s="363"/>
      <c r="D321" s="363"/>
      <c r="E321" s="363"/>
      <c r="F321" s="364"/>
      <c r="G321" s="44" t="s">
        <v>494</v>
      </c>
      <c r="H321" s="52"/>
      <c r="I321" s="52"/>
      <c r="J321" s="52"/>
      <c r="K321" s="53"/>
      <c r="L321" s="53"/>
      <c r="M321" s="53"/>
      <c r="N321" s="53">
        <v>1</v>
      </c>
      <c r="O321" s="52"/>
      <c r="P321" s="52"/>
      <c r="Q321" s="50"/>
      <c r="R321" s="50">
        <v>18784</v>
      </c>
    </row>
    <row r="322" spans="1:18" x14ac:dyDescent="0.25">
      <c r="A322" s="33">
        <v>14</v>
      </c>
      <c r="B322" s="362" t="s">
        <v>495</v>
      </c>
      <c r="C322" s="363"/>
      <c r="D322" s="363"/>
      <c r="E322" s="363"/>
      <c r="F322" s="364"/>
      <c r="G322" s="44" t="s">
        <v>496</v>
      </c>
      <c r="H322" s="52"/>
      <c r="I322" s="52"/>
      <c r="J322" s="52"/>
      <c r="K322" s="53"/>
      <c r="L322" s="53"/>
      <c r="M322" s="53"/>
      <c r="N322" s="53">
        <v>1</v>
      </c>
      <c r="O322" s="52"/>
      <c r="P322" s="52"/>
      <c r="Q322" s="50"/>
      <c r="R322" s="50">
        <v>18784</v>
      </c>
    </row>
    <row r="323" spans="1:18" x14ac:dyDescent="0.25">
      <c r="A323" s="357" t="s">
        <v>654</v>
      </c>
      <c r="B323" s="357"/>
      <c r="C323" s="357"/>
      <c r="D323" s="357"/>
      <c r="E323" s="357"/>
      <c r="F323" s="357"/>
      <c r="G323" s="357"/>
      <c r="H323" s="41">
        <v>3700</v>
      </c>
      <c r="I323" s="41">
        <v>2515</v>
      </c>
      <c r="J323" s="41">
        <v>1185</v>
      </c>
      <c r="K323" s="41">
        <v>1458</v>
      </c>
      <c r="L323" s="41">
        <v>907.5</v>
      </c>
      <c r="M323" s="41">
        <v>553.75</v>
      </c>
      <c r="N323" s="41">
        <v>4564</v>
      </c>
      <c r="O323" s="41">
        <v>1283.75</v>
      </c>
      <c r="P323" s="41">
        <v>982.75</v>
      </c>
      <c r="Q323" s="49">
        <v>699242</v>
      </c>
      <c r="R323" s="49">
        <v>405630</v>
      </c>
    </row>
    <row r="324" spans="1:18" x14ac:dyDescent="0.25">
      <c r="A324" s="40">
        <v>15</v>
      </c>
      <c r="B324" s="359" t="s">
        <v>597</v>
      </c>
      <c r="C324" s="360"/>
      <c r="D324" s="360"/>
      <c r="E324" s="360"/>
      <c r="F324" s="361"/>
      <c r="G324" s="81" t="s">
        <v>598</v>
      </c>
      <c r="H324" s="41">
        <v>180</v>
      </c>
      <c r="I324" s="54">
        <v>125</v>
      </c>
      <c r="J324" s="54">
        <v>55</v>
      </c>
      <c r="K324" s="72">
        <v>86</v>
      </c>
      <c r="L324" s="54"/>
      <c r="M324" s="54"/>
      <c r="N324" s="72">
        <v>211</v>
      </c>
      <c r="O324" s="54"/>
      <c r="P324" s="54"/>
      <c r="Q324" s="54">
        <v>30766</v>
      </c>
      <c r="R324" s="68">
        <v>17714</v>
      </c>
    </row>
    <row r="325" spans="1:18" x14ac:dyDescent="0.25">
      <c r="A325" s="358" t="s">
        <v>629</v>
      </c>
      <c r="B325" s="358"/>
      <c r="C325" s="358"/>
      <c r="D325" s="358"/>
      <c r="E325" s="358"/>
      <c r="F325" s="358"/>
      <c r="G325" s="358"/>
      <c r="H325" s="358"/>
      <c r="I325" s="358"/>
      <c r="J325" s="358"/>
      <c r="K325" s="358"/>
      <c r="L325" s="358"/>
      <c r="M325" s="358"/>
      <c r="N325" s="358"/>
      <c r="O325" s="358"/>
      <c r="P325" s="358"/>
      <c r="Q325" s="358"/>
      <c r="R325" s="358"/>
    </row>
    <row r="326" spans="1:18" ht="36" x14ac:dyDescent="0.25">
      <c r="A326" s="66">
        <v>1</v>
      </c>
      <c r="B326" s="341" t="s">
        <v>599</v>
      </c>
      <c r="C326" s="342"/>
      <c r="D326" s="342"/>
      <c r="E326" s="342"/>
      <c r="F326" s="343"/>
      <c r="G326" s="80" t="s">
        <v>600</v>
      </c>
      <c r="H326" s="52"/>
      <c r="I326" s="52">
        <v>640</v>
      </c>
      <c r="J326" s="52">
        <v>20</v>
      </c>
      <c r="K326" s="70">
        <v>172</v>
      </c>
      <c r="L326" s="53"/>
      <c r="M326" s="53"/>
      <c r="N326" s="70">
        <v>336</v>
      </c>
      <c r="O326" s="52"/>
      <c r="P326" s="52"/>
      <c r="Q326" s="50">
        <v>33502</v>
      </c>
      <c r="R326" s="50">
        <v>18729</v>
      </c>
    </row>
    <row r="327" spans="1:18" ht="48" x14ac:dyDescent="0.25">
      <c r="A327" s="66">
        <v>2</v>
      </c>
      <c r="B327" s="341" t="s">
        <v>601</v>
      </c>
      <c r="C327" s="342"/>
      <c r="D327" s="342"/>
      <c r="E327" s="342"/>
      <c r="F327" s="343"/>
      <c r="G327" s="80" t="s">
        <v>602</v>
      </c>
      <c r="H327" s="52"/>
      <c r="I327" s="52">
        <v>535</v>
      </c>
      <c r="J327" s="52"/>
      <c r="K327" s="53">
        <v>209</v>
      </c>
      <c r="L327" s="53"/>
      <c r="M327" s="53">
        <v>161</v>
      </c>
      <c r="N327" s="53">
        <v>362</v>
      </c>
      <c r="O327" s="52"/>
      <c r="P327" s="52">
        <v>235</v>
      </c>
      <c r="Q327" s="50">
        <v>35400</v>
      </c>
      <c r="R327" s="50">
        <v>19000</v>
      </c>
    </row>
    <row r="328" spans="1:18" ht="36" x14ac:dyDescent="0.25">
      <c r="A328" s="66">
        <v>3</v>
      </c>
      <c r="B328" s="341" t="s">
        <v>603</v>
      </c>
      <c r="C328" s="342"/>
      <c r="D328" s="342"/>
      <c r="E328" s="342"/>
      <c r="F328" s="343"/>
      <c r="G328" s="80" t="s">
        <v>604</v>
      </c>
      <c r="H328" s="52"/>
      <c r="I328" s="52">
        <v>485</v>
      </c>
      <c r="J328" s="52">
        <v>35</v>
      </c>
      <c r="K328" s="53">
        <v>133</v>
      </c>
      <c r="L328" s="53">
        <v>125</v>
      </c>
      <c r="M328" s="53">
        <v>8</v>
      </c>
      <c r="N328" s="53">
        <v>388</v>
      </c>
      <c r="O328" s="52">
        <v>148</v>
      </c>
      <c r="P328" s="52">
        <v>7</v>
      </c>
      <c r="Q328" s="50">
        <v>31678</v>
      </c>
      <c r="R328" s="50">
        <v>18002</v>
      </c>
    </row>
    <row r="329" spans="1:18" ht="36" x14ac:dyDescent="0.25">
      <c r="A329" s="66">
        <v>4</v>
      </c>
      <c r="B329" s="341" t="s">
        <v>601</v>
      </c>
      <c r="C329" s="342"/>
      <c r="D329" s="342"/>
      <c r="E329" s="342"/>
      <c r="F329" s="343"/>
      <c r="G329" s="80" t="s">
        <v>605</v>
      </c>
      <c r="H329" s="52"/>
      <c r="I329" s="52">
        <v>315</v>
      </c>
      <c r="J329" s="52"/>
      <c r="K329" s="70">
        <v>97</v>
      </c>
      <c r="L329" s="53">
        <v>3.5</v>
      </c>
      <c r="M329" s="53">
        <v>3.25</v>
      </c>
      <c r="N329" s="70">
        <v>197</v>
      </c>
      <c r="O329" s="52">
        <v>12</v>
      </c>
      <c r="P329" s="52">
        <v>1</v>
      </c>
      <c r="Q329" s="50">
        <v>35723</v>
      </c>
      <c r="R329" s="50">
        <v>18203</v>
      </c>
    </row>
    <row r="330" spans="1:18" x14ac:dyDescent="0.25">
      <c r="A330" s="66">
        <v>5</v>
      </c>
      <c r="B330" s="341" t="s">
        <v>614</v>
      </c>
      <c r="C330" s="342"/>
      <c r="D330" s="342"/>
      <c r="E330" s="342"/>
      <c r="F330" s="343"/>
      <c r="G330" s="80" t="s">
        <v>606</v>
      </c>
      <c r="H330" s="52"/>
      <c r="I330" s="52">
        <v>145</v>
      </c>
      <c r="J330" s="52">
        <v>15</v>
      </c>
      <c r="K330" s="53">
        <v>62</v>
      </c>
      <c r="L330" s="53">
        <v>17.75</v>
      </c>
      <c r="M330" s="53"/>
      <c r="N330" s="53">
        <v>126</v>
      </c>
      <c r="O330" s="52"/>
      <c r="P330" s="52">
        <v>27.5</v>
      </c>
      <c r="Q330" s="50">
        <v>34917</v>
      </c>
      <c r="R330" s="50">
        <v>19653</v>
      </c>
    </row>
    <row r="331" spans="1:18" ht="60" x14ac:dyDescent="0.25">
      <c r="A331" s="66">
        <v>6</v>
      </c>
      <c r="B331" s="341" t="s">
        <v>601</v>
      </c>
      <c r="C331" s="342"/>
      <c r="D331" s="342"/>
      <c r="E331" s="342"/>
      <c r="F331" s="343"/>
      <c r="G331" s="80" t="s">
        <v>608</v>
      </c>
      <c r="H331" s="52"/>
      <c r="I331" s="52">
        <v>235</v>
      </c>
      <c r="J331" s="52"/>
      <c r="K331" s="53">
        <v>101</v>
      </c>
      <c r="L331" s="53">
        <v>169</v>
      </c>
      <c r="M331" s="53">
        <v>169</v>
      </c>
      <c r="N331" s="53">
        <v>295</v>
      </c>
      <c r="O331" s="52">
        <v>318.5</v>
      </c>
      <c r="P331" s="52">
        <v>319.5</v>
      </c>
      <c r="Q331" s="50">
        <v>35420</v>
      </c>
      <c r="R331" s="50">
        <v>18957</v>
      </c>
    </row>
    <row r="332" spans="1:18" ht="36" x14ac:dyDescent="0.25">
      <c r="A332" s="66">
        <v>7</v>
      </c>
      <c r="B332" s="341" t="s">
        <v>609</v>
      </c>
      <c r="C332" s="342"/>
      <c r="D332" s="342"/>
      <c r="E332" s="342"/>
      <c r="F332" s="343"/>
      <c r="G332" s="80" t="s">
        <v>610</v>
      </c>
      <c r="H332" s="52"/>
      <c r="I332" s="52">
        <v>300</v>
      </c>
      <c r="J332" s="52"/>
      <c r="K332" s="53">
        <v>27</v>
      </c>
      <c r="L332" s="70">
        <v>95</v>
      </c>
      <c r="M332" s="53">
        <v>10</v>
      </c>
      <c r="N332" s="53">
        <v>100</v>
      </c>
      <c r="O332" s="52">
        <v>93</v>
      </c>
      <c r="P332" s="52">
        <v>1</v>
      </c>
      <c r="Q332" s="50">
        <v>53783</v>
      </c>
      <c r="R332" s="50">
        <v>30173</v>
      </c>
    </row>
    <row r="333" spans="1:18" ht="36" x14ac:dyDescent="0.25">
      <c r="A333" s="66">
        <v>8</v>
      </c>
      <c r="B333" s="341" t="s">
        <v>609</v>
      </c>
      <c r="C333" s="342"/>
      <c r="D333" s="342"/>
      <c r="E333" s="342"/>
      <c r="F333" s="343"/>
      <c r="G333" s="80" t="s">
        <v>612</v>
      </c>
      <c r="H333" s="52"/>
      <c r="I333" s="52">
        <v>70</v>
      </c>
      <c r="J333" s="52"/>
      <c r="K333" s="53">
        <v>9</v>
      </c>
      <c r="L333" s="70">
        <v>21</v>
      </c>
      <c r="M333" s="53"/>
      <c r="N333" s="70">
        <v>16</v>
      </c>
      <c r="O333" s="52">
        <v>27</v>
      </c>
      <c r="P333" s="52"/>
      <c r="Q333" s="50">
        <v>59087</v>
      </c>
      <c r="R333" s="50">
        <v>20473</v>
      </c>
    </row>
    <row r="334" spans="1:18" ht="36" x14ac:dyDescent="0.25">
      <c r="A334" s="66">
        <v>9</v>
      </c>
      <c r="B334" s="341" t="s">
        <v>603</v>
      </c>
      <c r="C334" s="342"/>
      <c r="D334" s="342"/>
      <c r="E334" s="342"/>
      <c r="F334" s="343"/>
      <c r="G334" s="80" t="s">
        <v>613</v>
      </c>
      <c r="H334" s="52"/>
      <c r="I334" s="52">
        <v>120</v>
      </c>
      <c r="J334" s="52"/>
      <c r="K334" s="70">
        <v>40</v>
      </c>
      <c r="L334" s="53"/>
      <c r="M334" s="53"/>
      <c r="N334" s="70">
        <v>48</v>
      </c>
      <c r="O334" s="52"/>
      <c r="P334" s="52"/>
      <c r="Q334" s="50">
        <v>36146</v>
      </c>
      <c r="R334" s="50">
        <v>20208.599999999999</v>
      </c>
    </row>
    <row r="335" spans="1:18" ht="24" x14ac:dyDescent="0.25">
      <c r="A335" s="66">
        <v>10</v>
      </c>
      <c r="B335" s="341" t="s">
        <v>599</v>
      </c>
      <c r="C335" s="342"/>
      <c r="D335" s="342"/>
      <c r="E335" s="342"/>
      <c r="F335" s="343"/>
      <c r="G335" s="80" t="s">
        <v>615</v>
      </c>
      <c r="H335" s="52"/>
      <c r="I335" s="52">
        <v>250</v>
      </c>
      <c r="J335" s="52">
        <v>20</v>
      </c>
      <c r="K335" s="70">
        <v>85</v>
      </c>
      <c r="L335" s="53">
        <v>19</v>
      </c>
      <c r="M335" s="53">
        <v>19</v>
      </c>
      <c r="N335" s="53">
        <v>178</v>
      </c>
      <c r="O335" s="52">
        <v>4.75</v>
      </c>
      <c r="P335" s="52">
        <v>4.75</v>
      </c>
      <c r="Q335" s="50">
        <v>49105</v>
      </c>
      <c r="R335" s="50">
        <v>222670</v>
      </c>
    </row>
    <row r="336" spans="1:18" ht="36" x14ac:dyDescent="0.25">
      <c r="A336" s="66">
        <v>11</v>
      </c>
      <c r="B336" s="341" t="s">
        <v>609</v>
      </c>
      <c r="C336" s="342"/>
      <c r="D336" s="342"/>
      <c r="E336" s="342"/>
      <c r="F336" s="343"/>
      <c r="G336" s="80" t="s">
        <v>616</v>
      </c>
      <c r="H336" s="52"/>
      <c r="I336" s="52">
        <v>25</v>
      </c>
      <c r="J336" s="52"/>
      <c r="K336" s="53">
        <v>25</v>
      </c>
      <c r="L336" s="53">
        <v>15</v>
      </c>
      <c r="M336" s="53">
        <v>3</v>
      </c>
      <c r="N336" s="70">
        <v>30</v>
      </c>
      <c r="O336" s="52">
        <v>16</v>
      </c>
      <c r="P336" s="52">
        <v>3</v>
      </c>
      <c r="Q336" s="50">
        <v>53378</v>
      </c>
      <c r="R336" s="50">
        <v>31310</v>
      </c>
    </row>
    <row r="337" spans="1:18" ht="36" x14ac:dyDescent="0.25">
      <c r="A337" s="66">
        <v>12</v>
      </c>
      <c r="B337" s="341" t="s">
        <v>599</v>
      </c>
      <c r="C337" s="342"/>
      <c r="D337" s="342"/>
      <c r="E337" s="342"/>
      <c r="F337" s="343"/>
      <c r="G337" s="80" t="s">
        <v>617</v>
      </c>
      <c r="H337" s="52"/>
      <c r="I337" s="52">
        <v>210</v>
      </c>
      <c r="J337" s="52"/>
      <c r="K337" s="70">
        <v>37</v>
      </c>
      <c r="L337" s="53">
        <v>9</v>
      </c>
      <c r="M337" s="53">
        <v>7</v>
      </c>
      <c r="N337" s="53">
        <v>89</v>
      </c>
      <c r="O337" s="52">
        <v>12</v>
      </c>
      <c r="P337" s="52">
        <v>12</v>
      </c>
      <c r="Q337" s="50">
        <v>31401</v>
      </c>
      <c r="R337" s="50">
        <v>18940</v>
      </c>
    </row>
    <row r="338" spans="1:18" ht="36" x14ac:dyDescent="0.25">
      <c r="A338" s="66">
        <v>13</v>
      </c>
      <c r="B338" s="341" t="s">
        <v>609</v>
      </c>
      <c r="C338" s="342"/>
      <c r="D338" s="342"/>
      <c r="E338" s="342"/>
      <c r="F338" s="343"/>
      <c r="G338" s="80" t="s">
        <v>618</v>
      </c>
      <c r="H338" s="52"/>
      <c r="I338" s="52">
        <v>120</v>
      </c>
      <c r="J338" s="52"/>
      <c r="K338" s="70">
        <v>12</v>
      </c>
      <c r="L338" s="53"/>
      <c r="M338" s="53"/>
      <c r="N338" s="70">
        <v>73</v>
      </c>
      <c r="O338" s="52">
        <v>0</v>
      </c>
      <c r="P338" s="52"/>
      <c r="Q338" s="50">
        <v>37890</v>
      </c>
      <c r="R338" s="50">
        <v>19100</v>
      </c>
    </row>
    <row r="339" spans="1:18" ht="36" x14ac:dyDescent="0.25">
      <c r="A339" s="66">
        <v>14</v>
      </c>
      <c r="B339" s="341" t="s">
        <v>609</v>
      </c>
      <c r="C339" s="342"/>
      <c r="D339" s="342"/>
      <c r="E339" s="342"/>
      <c r="F339" s="343"/>
      <c r="G339" s="80" t="s">
        <v>619</v>
      </c>
      <c r="H339" s="52"/>
      <c r="I339" s="52">
        <v>115</v>
      </c>
      <c r="J339" s="52">
        <v>15</v>
      </c>
      <c r="K339" s="53">
        <v>13</v>
      </c>
      <c r="L339" s="53">
        <v>15</v>
      </c>
      <c r="M339" s="53"/>
      <c r="N339" s="53">
        <v>44</v>
      </c>
      <c r="O339" s="52">
        <v>15</v>
      </c>
      <c r="P339" s="52"/>
      <c r="Q339" s="50">
        <v>47780</v>
      </c>
      <c r="R339" s="50">
        <v>24300</v>
      </c>
    </row>
    <row r="340" spans="1:18" ht="36" x14ac:dyDescent="0.25">
      <c r="A340" s="66">
        <v>15</v>
      </c>
      <c r="B340" s="341" t="s">
        <v>660</v>
      </c>
      <c r="C340" s="342"/>
      <c r="D340" s="342"/>
      <c r="E340" s="342"/>
      <c r="F340" s="343"/>
      <c r="G340" s="80" t="s">
        <v>620</v>
      </c>
      <c r="H340" s="52"/>
      <c r="I340" s="52">
        <v>180</v>
      </c>
      <c r="J340" s="52"/>
      <c r="K340" s="53">
        <v>2</v>
      </c>
      <c r="L340" s="53">
        <v>2</v>
      </c>
      <c r="M340" s="53"/>
      <c r="N340" s="70">
        <v>42</v>
      </c>
      <c r="O340" s="52"/>
      <c r="P340" s="52"/>
      <c r="Q340" s="50">
        <v>38580.6</v>
      </c>
      <c r="R340" s="50">
        <v>28490.1</v>
      </c>
    </row>
    <row r="341" spans="1:18" ht="36" x14ac:dyDescent="0.25">
      <c r="A341" s="66">
        <v>16</v>
      </c>
      <c r="B341" s="341" t="s">
        <v>661</v>
      </c>
      <c r="C341" s="342"/>
      <c r="D341" s="342"/>
      <c r="E341" s="342"/>
      <c r="F341" s="343"/>
      <c r="G341" s="80" t="s">
        <v>621</v>
      </c>
      <c r="H341" s="52"/>
      <c r="I341" s="52">
        <v>210</v>
      </c>
      <c r="J341" s="52"/>
      <c r="K341" s="70">
        <v>11</v>
      </c>
      <c r="L341" s="53">
        <v>11</v>
      </c>
      <c r="M341" s="53"/>
      <c r="N341" s="53">
        <v>71</v>
      </c>
      <c r="O341" s="52">
        <v>15</v>
      </c>
      <c r="P341" s="52"/>
      <c r="Q341" s="50">
        <v>46350</v>
      </c>
      <c r="R341" s="50">
        <v>25901</v>
      </c>
    </row>
    <row r="342" spans="1:18" ht="36" x14ac:dyDescent="0.25">
      <c r="A342" s="66">
        <v>17</v>
      </c>
      <c r="B342" s="341" t="s">
        <v>662</v>
      </c>
      <c r="C342" s="342"/>
      <c r="D342" s="342"/>
      <c r="E342" s="342"/>
      <c r="F342" s="343"/>
      <c r="G342" s="80" t="s">
        <v>622</v>
      </c>
      <c r="H342" s="52"/>
      <c r="I342" s="52">
        <v>150</v>
      </c>
      <c r="J342" s="52"/>
      <c r="K342" s="53">
        <v>5</v>
      </c>
      <c r="L342" s="53">
        <v>18</v>
      </c>
      <c r="M342" s="53"/>
      <c r="N342" s="53">
        <v>16</v>
      </c>
      <c r="O342" s="52">
        <v>23</v>
      </c>
      <c r="P342" s="52"/>
      <c r="Q342" s="50">
        <v>41418</v>
      </c>
      <c r="R342" s="50">
        <v>23823</v>
      </c>
    </row>
    <row r="343" spans="1:18" ht="36" x14ac:dyDescent="0.25">
      <c r="A343" s="66">
        <v>18</v>
      </c>
      <c r="B343" s="341" t="s">
        <v>607</v>
      </c>
      <c r="C343" s="342"/>
      <c r="D343" s="342"/>
      <c r="E343" s="342"/>
      <c r="F343" s="343"/>
      <c r="G343" s="80" t="s">
        <v>623</v>
      </c>
      <c r="H343" s="52"/>
      <c r="I343" s="52"/>
      <c r="J343" s="52">
        <v>40</v>
      </c>
      <c r="K343" s="70">
        <v>15</v>
      </c>
      <c r="L343" s="53">
        <v>24</v>
      </c>
      <c r="M343" s="53">
        <v>4</v>
      </c>
      <c r="N343" s="70">
        <v>23</v>
      </c>
      <c r="O343" s="52">
        <v>29</v>
      </c>
      <c r="P343" s="52">
        <v>6</v>
      </c>
      <c r="Q343" s="50">
        <v>53300</v>
      </c>
      <c r="R343" s="50">
        <v>32260</v>
      </c>
    </row>
    <row r="344" spans="1:18" ht="36" x14ac:dyDescent="0.25">
      <c r="A344" s="66">
        <v>19</v>
      </c>
      <c r="B344" s="341" t="s">
        <v>601</v>
      </c>
      <c r="C344" s="342"/>
      <c r="D344" s="342"/>
      <c r="E344" s="342"/>
      <c r="F344" s="343"/>
      <c r="G344" s="80" t="s">
        <v>624</v>
      </c>
      <c r="H344" s="52"/>
      <c r="I344" s="52"/>
      <c r="J344" s="52"/>
      <c r="K344" s="53">
        <v>38</v>
      </c>
      <c r="L344" s="53">
        <v>2</v>
      </c>
      <c r="M344" s="53">
        <v>2</v>
      </c>
      <c r="N344" s="53">
        <v>69</v>
      </c>
      <c r="O344" s="52"/>
      <c r="P344" s="52"/>
      <c r="Q344" s="50">
        <v>35421</v>
      </c>
      <c r="R344" s="50">
        <v>19510</v>
      </c>
    </row>
    <row r="345" spans="1:18" ht="48" x14ac:dyDescent="0.25">
      <c r="A345" s="66">
        <v>20</v>
      </c>
      <c r="B345" s="341" t="s">
        <v>625</v>
      </c>
      <c r="C345" s="342"/>
      <c r="D345" s="342"/>
      <c r="E345" s="342"/>
      <c r="F345" s="343"/>
      <c r="G345" s="80" t="s">
        <v>626</v>
      </c>
      <c r="H345" s="52"/>
      <c r="I345" s="52"/>
      <c r="J345" s="52"/>
      <c r="K345" s="70">
        <v>34</v>
      </c>
      <c r="L345" s="53">
        <v>26</v>
      </c>
      <c r="M345" s="53">
        <v>0</v>
      </c>
      <c r="N345" s="53">
        <v>71</v>
      </c>
      <c r="O345" s="52">
        <v>46</v>
      </c>
      <c r="P345" s="52">
        <v>0</v>
      </c>
      <c r="Q345" s="50">
        <v>35420</v>
      </c>
      <c r="R345" s="50">
        <v>19966</v>
      </c>
    </row>
    <row r="346" spans="1:18" ht="36" x14ac:dyDescent="0.25">
      <c r="A346" s="66">
        <v>21</v>
      </c>
      <c r="B346" s="341" t="s">
        <v>601</v>
      </c>
      <c r="C346" s="342"/>
      <c r="D346" s="342"/>
      <c r="E346" s="342"/>
      <c r="F346" s="343"/>
      <c r="G346" s="80" t="s">
        <v>648</v>
      </c>
      <c r="H346" s="52"/>
      <c r="I346" s="52"/>
      <c r="J346" s="52"/>
      <c r="K346" s="70">
        <v>12</v>
      </c>
      <c r="L346" s="53">
        <v>19</v>
      </c>
      <c r="M346" s="53">
        <v>1</v>
      </c>
      <c r="N346" s="53">
        <v>17</v>
      </c>
      <c r="O346" s="52">
        <v>15</v>
      </c>
      <c r="P346" s="52"/>
      <c r="Q346" s="50">
        <v>38954</v>
      </c>
      <c r="R346" s="50">
        <v>22753</v>
      </c>
    </row>
    <row r="347" spans="1:18" x14ac:dyDescent="0.25">
      <c r="A347" s="357" t="s">
        <v>645</v>
      </c>
      <c r="B347" s="357"/>
      <c r="C347" s="357"/>
      <c r="D347" s="357"/>
      <c r="E347" s="357"/>
      <c r="F347" s="357"/>
      <c r="G347" s="357"/>
      <c r="H347" s="41">
        <v>4250</v>
      </c>
      <c r="I347" s="41">
        <v>4105</v>
      </c>
      <c r="J347" s="41">
        <v>145</v>
      </c>
      <c r="K347" s="41">
        <v>1139</v>
      </c>
      <c r="L347" s="41">
        <v>591.25</v>
      </c>
      <c r="M347" s="41">
        <v>387.25</v>
      </c>
      <c r="N347" s="77">
        <v>2591</v>
      </c>
      <c r="O347" s="41">
        <v>774.25</v>
      </c>
      <c r="P347" s="41">
        <v>616.75</v>
      </c>
      <c r="Q347" s="49">
        <v>864653.6</v>
      </c>
      <c r="R347" s="49">
        <v>672421.7</v>
      </c>
    </row>
    <row r="348" spans="1:18" x14ac:dyDescent="0.25">
      <c r="A348" s="358" t="s">
        <v>630</v>
      </c>
      <c r="B348" s="358"/>
      <c r="C348" s="358"/>
      <c r="D348" s="358"/>
      <c r="E348" s="358"/>
      <c r="F348" s="358"/>
      <c r="G348" s="358"/>
      <c r="H348" s="358"/>
      <c r="I348" s="358"/>
      <c r="J348" s="358"/>
      <c r="K348" s="358"/>
      <c r="L348" s="358"/>
      <c r="M348" s="358"/>
      <c r="N348" s="358"/>
      <c r="O348" s="358"/>
      <c r="P348" s="358"/>
      <c r="Q348" s="358"/>
      <c r="R348" s="358"/>
    </row>
    <row r="349" spans="1:18" ht="24" x14ac:dyDescent="0.25">
      <c r="A349" s="66">
        <v>1</v>
      </c>
      <c r="B349" s="341" t="s">
        <v>601</v>
      </c>
      <c r="C349" s="342"/>
      <c r="D349" s="342"/>
      <c r="E349" s="342"/>
      <c r="F349" s="343"/>
      <c r="G349" s="80" t="s">
        <v>663</v>
      </c>
      <c r="H349" s="52"/>
      <c r="I349" s="52">
        <v>105</v>
      </c>
      <c r="J349" s="52">
        <v>40</v>
      </c>
      <c r="K349" s="53">
        <v>33</v>
      </c>
      <c r="L349" s="53">
        <v>12</v>
      </c>
      <c r="M349" s="53">
        <v>0</v>
      </c>
      <c r="N349" s="53">
        <v>61</v>
      </c>
      <c r="O349" s="52">
        <v>5.5</v>
      </c>
      <c r="P349" s="52">
        <v>0</v>
      </c>
      <c r="Q349" s="50">
        <v>36973</v>
      </c>
      <c r="R349" s="50">
        <v>24643.8</v>
      </c>
    </row>
    <row r="350" spans="1:18" ht="24" x14ac:dyDescent="0.25">
      <c r="A350" s="66">
        <v>2</v>
      </c>
      <c r="B350" s="341" t="s">
        <v>614</v>
      </c>
      <c r="C350" s="342"/>
      <c r="D350" s="342"/>
      <c r="E350" s="342"/>
      <c r="F350" s="343"/>
      <c r="G350" s="80" t="s">
        <v>664</v>
      </c>
      <c r="H350" s="52"/>
      <c r="I350" s="52">
        <v>185</v>
      </c>
      <c r="J350" s="52">
        <v>30</v>
      </c>
      <c r="K350" s="70">
        <v>61</v>
      </c>
      <c r="L350" s="53">
        <v>11</v>
      </c>
      <c r="M350" s="53"/>
      <c r="N350" s="70">
        <v>176</v>
      </c>
      <c r="O350" s="52"/>
      <c r="P350" s="52"/>
      <c r="Q350" s="50">
        <v>35400</v>
      </c>
      <c r="R350" s="50">
        <v>18950</v>
      </c>
    </row>
    <row r="351" spans="1:18" ht="24" x14ac:dyDescent="0.25">
      <c r="A351" s="66">
        <v>3</v>
      </c>
      <c r="B351" s="341" t="s">
        <v>631</v>
      </c>
      <c r="C351" s="342"/>
      <c r="D351" s="342"/>
      <c r="E351" s="342"/>
      <c r="F351" s="343"/>
      <c r="G351" s="80" t="s">
        <v>665</v>
      </c>
      <c r="H351" s="52"/>
      <c r="I351" s="52">
        <v>265</v>
      </c>
      <c r="J351" s="52">
        <v>30</v>
      </c>
      <c r="K351" s="70">
        <v>60</v>
      </c>
      <c r="L351" s="53">
        <v>18</v>
      </c>
      <c r="M351" s="53">
        <v>18</v>
      </c>
      <c r="N351" s="70">
        <v>170</v>
      </c>
      <c r="O351" s="52">
        <v>5</v>
      </c>
      <c r="P351" s="52">
        <v>5</v>
      </c>
      <c r="Q351" s="50">
        <v>31780</v>
      </c>
      <c r="R351" s="50">
        <v>19420</v>
      </c>
    </row>
    <row r="352" spans="1:18" ht="24" x14ac:dyDescent="0.25">
      <c r="A352" s="66">
        <v>4</v>
      </c>
      <c r="B352" s="341" t="s">
        <v>601</v>
      </c>
      <c r="C352" s="342"/>
      <c r="D352" s="342"/>
      <c r="E352" s="342"/>
      <c r="F352" s="343"/>
      <c r="G352" s="80" t="s">
        <v>666</v>
      </c>
      <c r="H352" s="52"/>
      <c r="I352" s="52">
        <v>230</v>
      </c>
      <c r="J352" s="52"/>
      <c r="K352" s="70">
        <v>78</v>
      </c>
      <c r="L352" s="53"/>
      <c r="M352" s="53"/>
      <c r="N352" s="70">
        <v>138</v>
      </c>
      <c r="O352" s="52"/>
      <c r="P352" s="52"/>
      <c r="Q352" s="50">
        <v>35560</v>
      </c>
      <c r="R352" s="50">
        <v>18980</v>
      </c>
    </row>
    <row r="353" spans="1:18" ht="24" x14ac:dyDescent="0.25">
      <c r="A353" s="66">
        <v>5</v>
      </c>
      <c r="B353" s="341" t="s">
        <v>614</v>
      </c>
      <c r="C353" s="342"/>
      <c r="D353" s="342"/>
      <c r="E353" s="342"/>
      <c r="F353" s="343"/>
      <c r="G353" s="80" t="s">
        <v>667</v>
      </c>
      <c r="H353" s="52"/>
      <c r="I353" s="52">
        <v>130</v>
      </c>
      <c r="J353" s="52">
        <v>30</v>
      </c>
      <c r="K353" s="53">
        <v>46</v>
      </c>
      <c r="L353" s="53">
        <v>15</v>
      </c>
      <c r="M353" s="53">
        <v>0</v>
      </c>
      <c r="N353" s="53">
        <v>95</v>
      </c>
      <c r="O353" s="52">
        <v>24</v>
      </c>
      <c r="P353" s="52">
        <v>0</v>
      </c>
      <c r="Q353" s="50">
        <v>36067.4</v>
      </c>
      <c r="R353" s="50">
        <v>18957</v>
      </c>
    </row>
    <row r="354" spans="1:18" ht="24" x14ac:dyDescent="0.25">
      <c r="A354" s="66">
        <v>6</v>
      </c>
      <c r="B354" s="341" t="s">
        <v>631</v>
      </c>
      <c r="C354" s="342"/>
      <c r="D354" s="342"/>
      <c r="E354" s="342"/>
      <c r="F354" s="343"/>
      <c r="G354" s="80" t="s">
        <v>668</v>
      </c>
      <c r="H354" s="52"/>
      <c r="I354" s="52">
        <v>130</v>
      </c>
      <c r="J354" s="52">
        <v>15</v>
      </c>
      <c r="K354" s="53">
        <v>49</v>
      </c>
      <c r="L354" s="53">
        <v>1</v>
      </c>
      <c r="M354" s="53">
        <v>1</v>
      </c>
      <c r="N354" s="53">
        <v>89</v>
      </c>
      <c r="O354" s="52">
        <v>1</v>
      </c>
      <c r="P354" s="52">
        <v>1</v>
      </c>
      <c r="Q354" s="50">
        <v>37300</v>
      </c>
      <c r="R354" s="50">
        <v>19100</v>
      </c>
    </row>
    <row r="355" spans="1:18" ht="24" x14ac:dyDescent="0.25">
      <c r="A355" s="66">
        <v>7</v>
      </c>
      <c r="B355" s="341" t="s">
        <v>632</v>
      </c>
      <c r="C355" s="342"/>
      <c r="D355" s="342"/>
      <c r="E355" s="342"/>
      <c r="F355" s="343"/>
      <c r="G355" s="80" t="s">
        <v>669</v>
      </c>
      <c r="H355" s="52"/>
      <c r="I355" s="52">
        <v>80</v>
      </c>
      <c r="J355" s="52">
        <v>25</v>
      </c>
      <c r="K355" s="70">
        <v>25</v>
      </c>
      <c r="L355" s="53"/>
      <c r="M355" s="53"/>
      <c r="N355" s="70">
        <v>49</v>
      </c>
      <c r="O355" s="52"/>
      <c r="P355" s="52"/>
      <c r="Q355" s="50">
        <v>28597</v>
      </c>
      <c r="R355" s="50">
        <v>20173</v>
      </c>
    </row>
    <row r="356" spans="1:18" x14ac:dyDescent="0.25">
      <c r="A356" s="66">
        <v>8</v>
      </c>
      <c r="B356" s="341" t="s">
        <v>614</v>
      </c>
      <c r="C356" s="342"/>
      <c r="D356" s="342"/>
      <c r="E356" s="342"/>
      <c r="F356" s="343"/>
      <c r="G356" s="80" t="s">
        <v>670</v>
      </c>
      <c r="H356" s="52"/>
      <c r="I356" s="52">
        <v>125</v>
      </c>
      <c r="J356" s="52">
        <v>6</v>
      </c>
      <c r="K356" s="70">
        <v>42</v>
      </c>
      <c r="L356" s="53"/>
      <c r="M356" s="53"/>
      <c r="N356" s="53">
        <v>165</v>
      </c>
      <c r="O356" s="52"/>
      <c r="P356" s="52"/>
      <c r="Q356" s="50">
        <v>35439</v>
      </c>
      <c r="R356" s="50">
        <v>18972</v>
      </c>
    </row>
    <row r="357" spans="1:18" ht="48" x14ac:dyDescent="0.25">
      <c r="A357" s="66">
        <v>9</v>
      </c>
      <c r="B357" s="341" t="s">
        <v>694</v>
      </c>
      <c r="C357" s="342"/>
      <c r="D357" s="342"/>
      <c r="E357" s="342"/>
      <c r="F357" s="343"/>
      <c r="G357" s="80" t="s">
        <v>671</v>
      </c>
      <c r="H357" s="52"/>
      <c r="I357" s="52">
        <v>120</v>
      </c>
      <c r="J357" s="52">
        <v>15</v>
      </c>
      <c r="K357" s="53">
        <v>18</v>
      </c>
      <c r="L357" s="53">
        <v>7</v>
      </c>
      <c r="M357" s="53">
        <v>7</v>
      </c>
      <c r="N357" s="70">
        <v>27</v>
      </c>
      <c r="O357" s="52">
        <v>1</v>
      </c>
      <c r="P357" s="52">
        <v>1</v>
      </c>
      <c r="Q357" s="50">
        <v>34429</v>
      </c>
      <c r="R357" s="50">
        <v>20178</v>
      </c>
    </row>
    <row r="358" spans="1:18" x14ac:dyDescent="0.25">
      <c r="A358" s="66">
        <v>10</v>
      </c>
      <c r="B358" s="341" t="s">
        <v>601</v>
      </c>
      <c r="C358" s="342"/>
      <c r="D358" s="342"/>
      <c r="E358" s="342"/>
      <c r="F358" s="343"/>
      <c r="G358" s="80" t="s">
        <v>672</v>
      </c>
      <c r="H358" s="52"/>
      <c r="I358" s="52"/>
      <c r="J358" s="52"/>
      <c r="K358" s="70">
        <v>39</v>
      </c>
      <c r="L358" s="53">
        <v>27</v>
      </c>
      <c r="M358" s="53">
        <v>1</v>
      </c>
      <c r="N358" s="70">
        <v>48</v>
      </c>
      <c r="O358" s="52">
        <v>50</v>
      </c>
      <c r="P358" s="52">
        <v>1</v>
      </c>
      <c r="Q358" s="50">
        <v>40298</v>
      </c>
      <c r="R358" s="50">
        <v>22297</v>
      </c>
    </row>
    <row r="359" spans="1:18" x14ac:dyDescent="0.25">
      <c r="A359" s="66">
        <v>11</v>
      </c>
      <c r="B359" s="341" t="s">
        <v>614</v>
      </c>
      <c r="C359" s="342"/>
      <c r="D359" s="342"/>
      <c r="E359" s="342"/>
      <c r="F359" s="343"/>
      <c r="G359" s="80" t="s">
        <v>673</v>
      </c>
      <c r="H359" s="52"/>
      <c r="I359" s="52"/>
      <c r="J359" s="52">
        <v>30</v>
      </c>
      <c r="K359" s="70">
        <v>46</v>
      </c>
      <c r="L359" s="53"/>
      <c r="M359" s="53"/>
      <c r="N359" s="70">
        <v>62</v>
      </c>
      <c r="O359" s="52">
        <v>1</v>
      </c>
      <c r="P359" s="52">
        <v>1</v>
      </c>
      <c r="Q359" s="50">
        <v>35422</v>
      </c>
      <c r="R359" s="50">
        <v>21020</v>
      </c>
    </row>
    <row r="360" spans="1:18" x14ac:dyDescent="0.25">
      <c r="A360" s="66">
        <v>12</v>
      </c>
      <c r="B360" s="341" t="s">
        <v>601</v>
      </c>
      <c r="C360" s="342"/>
      <c r="D360" s="342"/>
      <c r="E360" s="342"/>
      <c r="F360" s="343"/>
      <c r="G360" s="80" t="s">
        <v>674</v>
      </c>
      <c r="H360" s="52"/>
      <c r="I360" s="52"/>
      <c r="J360" s="52">
        <v>30</v>
      </c>
      <c r="K360" s="70">
        <v>45</v>
      </c>
      <c r="L360" s="53"/>
      <c r="M360" s="53"/>
      <c r="N360" s="70">
        <v>46</v>
      </c>
      <c r="O360" s="52"/>
      <c r="P360" s="52"/>
      <c r="Q360" s="50">
        <v>35420</v>
      </c>
      <c r="R360" s="50">
        <v>19220</v>
      </c>
    </row>
    <row r="361" spans="1:18" x14ac:dyDescent="0.25">
      <c r="A361" s="66">
        <v>13</v>
      </c>
      <c r="B361" s="341" t="s">
        <v>601</v>
      </c>
      <c r="C361" s="342"/>
      <c r="D361" s="342"/>
      <c r="E361" s="342"/>
      <c r="F361" s="343"/>
      <c r="G361" s="80" t="s">
        <v>675</v>
      </c>
      <c r="H361" s="52"/>
      <c r="I361" s="52"/>
      <c r="J361" s="52">
        <v>30</v>
      </c>
      <c r="K361" s="53">
        <v>29</v>
      </c>
      <c r="L361" s="53">
        <v>1</v>
      </c>
      <c r="M361" s="53"/>
      <c r="N361" s="53">
        <v>49</v>
      </c>
      <c r="O361" s="52"/>
      <c r="P361" s="52"/>
      <c r="Q361" s="50">
        <v>37840</v>
      </c>
      <c r="R361" s="50">
        <v>24565</v>
      </c>
    </row>
    <row r="362" spans="1:18" x14ac:dyDescent="0.25">
      <c r="A362" s="66">
        <v>14</v>
      </c>
      <c r="B362" s="341" t="s">
        <v>611</v>
      </c>
      <c r="C362" s="342"/>
      <c r="D362" s="342"/>
      <c r="E362" s="342"/>
      <c r="F362" s="343"/>
      <c r="G362" s="80" t="s">
        <v>676</v>
      </c>
      <c r="H362" s="52"/>
      <c r="I362" s="52"/>
      <c r="J362" s="52">
        <v>20</v>
      </c>
      <c r="K362" s="70">
        <v>48.5</v>
      </c>
      <c r="L362" s="53"/>
      <c r="M362" s="53"/>
      <c r="N362" s="70">
        <v>69</v>
      </c>
      <c r="O362" s="52"/>
      <c r="P362" s="52"/>
      <c r="Q362" s="50">
        <v>35421</v>
      </c>
      <c r="R362" s="50">
        <v>18957</v>
      </c>
    </row>
    <row r="363" spans="1:18" x14ac:dyDescent="0.25">
      <c r="A363" s="66">
        <v>15</v>
      </c>
      <c r="B363" s="341" t="s">
        <v>631</v>
      </c>
      <c r="C363" s="342"/>
      <c r="D363" s="342"/>
      <c r="E363" s="342"/>
      <c r="F363" s="343"/>
      <c r="G363" s="80" t="s">
        <v>677</v>
      </c>
      <c r="H363" s="52"/>
      <c r="I363" s="52"/>
      <c r="J363" s="52">
        <v>20</v>
      </c>
      <c r="K363" s="53">
        <v>36</v>
      </c>
      <c r="L363" s="53">
        <v>2</v>
      </c>
      <c r="M363" s="53">
        <v>2</v>
      </c>
      <c r="N363" s="53">
        <v>54</v>
      </c>
      <c r="O363" s="52">
        <v>1</v>
      </c>
      <c r="P363" s="52">
        <v>1</v>
      </c>
      <c r="Q363" s="50">
        <v>41007</v>
      </c>
      <c r="R363" s="50">
        <v>22550</v>
      </c>
    </row>
    <row r="364" spans="1:18" x14ac:dyDescent="0.25">
      <c r="A364" s="66">
        <v>16</v>
      </c>
      <c r="B364" s="341" t="s">
        <v>601</v>
      </c>
      <c r="C364" s="342"/>
      <c r="D364" s="342"/>
      <c r="E364" s="342"/>
      <c r="F364" s="343"/>
      <c r="G364" s="80" t="s">
        <v>678</v>
      </c>
      <c r="H364" s="52"/>
      <c r="I364" s="52"/>
      <c r="J364" s="52">
        <v>20</v>
      </c>
      <c r="K364" s="53">
        <v>59</v>
      </c>
      <c r="L364" s="53"/>
      <c r="M364" s="53"/>
      <c r="N364" s="53">
        <v>92</v>
      </c>
      <c r="O364" s="52"/>
      <c r="P364" s="52"/>
      <c r="Q364" s="50">
        <v>40591</v>
      </c>
      <c r="R364" s="50">
        <v>23255</v>
      </c>
    </row>
    <row r="365" spans="1:18" ht="24" x14ac:dyDescent="0.25">
      <c r="A365" s="66">
        <v>17</v>
      </c>
      <c r="B365" s="341" t="s">
        <v>601</v>
      </c>
      <c r="C365" s="342"/>
      <c r="D365" s="342"/>
      <c r="E365" s="342"/>
      <c r="F365" s="343"/>
      <c r="G365" s="80" t="s">
        <v>679</v>
      </c>
      <c r="H365" s="52"/>
      <c r="I365" s="52"/>
      <c r="J365" s="52">
        <v>10</v>
      </c>
      <c r="K365" s="53">
        <v>44</v>
      </c>
      <c r="L365" s="53">
        <v>10.5</v>
      </c>
      <c r="M365" s="53">
        <v>9.5</v>
      </c>
      <c r="N365" s="53">
        <v>88</v>
      </c>
      <c r="O365" s="50">
        <v>7</v>
      </c>
      <c r="P365" s="50">
        <v>3</v>
      </c>
      <c r="Q365" s="50">
        <v>41820</v>
      </c>
      <c r="R365" s="50">
        <v>24570</v>
      </c>
    </row>
    <row r="366" spans="1:18" ht="24" x14ac:dyDescent="0.25">
      <c r="A366" s="66">
        <v>18</v>
      </c>
      <c r="B366" s="341" t="s">
        <v>601</v>
      </c>
      <c r="C366" s="342"/>
      <c r="D366" s="342"/>
      <c r="E366" s="342"/>
      <c r="F366" s="343"/>
      <c r="G366" s="80" t="s">
        <v>680</v>
      </c>
      <c r="H366" s="52"/>
      <c r="I366" s="52"/>
      <c r="J366" s="52">
        <v>10</v>
      </c>
      <c r="K366" s="53">
        <v>38</v>
      </c>
      <c r="L366" s="53">
        <v>1</v>
      </c>
      <c r="M366" s="53">
        <v>1</v>
      </c>
      <c r="N366" s="53">
        <v>54</v>
      </c>
      <c r="O366" s="52">
        <v>2</v>
      </c>
      <c r="P366" s="52">
        <v>2</v>
      </c>
      <c r="Q366" s="50">
        <v>36978</v>
      </c>
      <c r="R366" s="50">
        <v>26672</v>
      </c>
    </row>
    <row r="367" spans="1:18" ht="24" x14ac:dyDescent="0.25">
      <c r="A367" s="66">
        <v>19</v>
      </c>
      <c r="B367" s="341" t="s">
        <v>611</v>
      </c>
      <c r="C367" s="342"/>
      <c r="D367" s="342"/>
      <c r="E367" s="342"/>
      <c r="F367" s="343"/>
      <c r="G367" s="80" t="s">
        <v>681</v>
      </c>
      <c r="H367" s="52"/>
      <c r="I367" s="52"/>
      <c r="J367" s="52"/>
      <c r="K367" s="53">
        <v>15</v>
      </c>
      <c r="L367" s="53">
        <v>39</v>
      </c>
      <c r="M367" s="53">
        <v>9</v>
      </c>
      <c r="N367" s="53">
        <v>25</v>
      </c>
      <c r="O367" s="52">
        <v>86</v>
      </c>
      <c r="P367" s="52">
        <v>3</v>
      </c>
      <c r="Q367" s="50">
        <v>40966.699999999997</v>
      </c>
      <c r="R367" s="50">
        <v>21486</v>
      </c>
    </row>
    <row r="368" spans="1:18" ht="24" x14ac:dyDescent="0.25">
      <c r="A368" s="66">
        <v>20</v>
      </c>
      <c r="B368" s="341" t="s">
        <v>631</v>
      </c>
      <c r="C368" s="342"/>
      <c r="D368" s="342"/>
      <c r="E368" s="342"/>
      <c r="F368" s="343"/>
      <c r="G368" s="80" t="s">
        <v>682</v>
      </c>
      <c r="H368" s="52"/>
      <c r="I368" s="52"/>
      <c r="J368" s="52">
        <v>10</v>
      </c>
      <c r="K368" s="70">
        <v>35</v>
      </c>
      <c r="L368" s="53">
        <v>13</v>
      </c>
      <c r="M368" s="53">
        <v>5</v>
      </c>
      <c r="N368" s="53">
        <v>48</v>
      </c>
      <c r="O368" s="52">
        <v>18</v>
      </c>
      <c r="P368" s="52">
        <v>6</v>
      </c>
      <c r="Q368" s="50">
        <v>35422</v>
      </c>
      <c r="R368" s="50">
        <v>18959</v>
      </c>
    </row>
    <row r="369" spans="1:18" ht="24" x14ac:dyDescent="0.25">
      <c r="A369" s="66">
        <v>21</v>
      </c>
      <c r="B369" s="341" t="s">
        <v>631</v>
      </c>
      <c r="C369" s="342"/>
      <c r="D369" s="342"/>
      <c r="E369" s="342"/>
      <c r="F369" s="343"/>
      <c r="G369" s="80" t="s">
        <v>683</v>
      </c>
      <c r="H369" s="52"/>
      <c r="I369" s="52"/>
      <c r="J369" s="52"/>
      <c r="K369" s="70">
        <v>27</v>
      </c>
      <c r="L369" s="53"/>
      <c r="M369" s="53"/>
      <c r="N369" s="53">
        <v>39</v>
      </c>
      <c r="O369" s="52"/>
      <c r="P369" s="52"/>
      <c r="Q369" s="50">
        <v>41898</v>
      </c>
      <c r="R369" s="50">
        <v>20137</v>
      </c>
    </row>
    <row r="370" spans="1:18" ht="24" x14ac:dyDescent="0.25">
      <c r="A370" s="66">
        <v>22</v>
      </c>
      <c r="B370" s="341" t="s">
        <v>614</v>
      </c>
      <c r="C370" s="342"/>
      <c r="D370" s="342"/>
      <c r="E370" s="342"/>
      <c r="F370" s="343"/>
      <c r="G370" s="80" t="s">
        <v>684</v>
      </c>
      <c r="H370" s="52"/>
      <c r="I370" s="52"/>
      <c r="J370" s="52"/>
      <c r="K370" s="53">
        <v>79</v>
      </c>
      <c r="L370" s="53"/>
      <c r="M370" s="53"/>
      <c r="N370" s="53"/>
      <c r="O370" s="52"/>
      <c r="P370" s="52"/>
      <c r="Q370" s="50"/>
      <c r="R370" s="50">
        <v>19665</v>
      </c>
    </row>
    <row r="371" spans="1:18" ht="24" x14ac:dyDescent="0.25">
      <c r="A371" s="66">
        <v>23</v>
      </c>
      <c r="B371" s="341" t="s">
        <v>614</v>
      </c>
      <c r="C371" s="342"/>
      <c r="D371" s="342"/>
      <c r="E371" s="342"/>
      <c r="F371" s="343"/>
      <c r="G371" s="80" t="s">
        <v>685</v>
      </c>
      <c r="H371" s="52"/>
      <c r="I371" s="52"/>
      <c r="J371" s="52"/>
      <c r="K371" s="70">
        <v>10</v>
      </c>
      <c r="L371" s="53"/>
      <c r="M371" s="53"/>
      <c r="N371" s="70">
        <v>23</v>
      </c>
      <c r="O371" s="52"/>
      <c r="P371" s="52"/>
      <c r="Q371" s="50">
        <v>43304</v>
      </c>
      <c r="R371" s="50">
        <v>21265</v>
      </c>
    </row>
    <row r="372" spans="1:18" ht="36" x14ac:dyDescent="0.25">
      <c r="A372" s="66">
        <v>24</v>
      </c>
      <c r="B372" s="341" t="s">
        <v>601</v>
      </c>
      <c r="C372" s="342"/>
      <c r="D372" s="342"/>
      <c r="E372" s="342"/>
      <c r="F372" s="343"/>
      <c r="G372" s="80" t="s">
        <v>633</v>
      </c>
      <c r="H372" s="67"/>
      <c r="I372" s="67"/>
      <c r="J372" s="52"/>
      <c r="K372" s="53">
        <v>4</v>
      </c>
      <c r="L372" s="53">
        <v>36</v>
      </c>
      <c r="M372" s="53"/>
      <c r="N372" s="53">
        <v>20</v>
      </c>
      <c r="O372" s="52">
        <v>62</v>
      </c>
      <c r="P372" s="52">
        <v>4</v>
      </c>
      <c r="Q372" s="50">
        <v>31999</v>
      </c>
      <c r="R372" s="50">
        <v>18086</v>
      </c>
    </row>
    <row r="373" spans="1:18" ht="36" x14ac:dyDescent="0.25">
      <c r="A373" s="66">
        <v>25</v>
      </c>
      <c r="B373" s="341" t="s">
        <v>601</v>
      </c>
      <c r="C373" s="342"/>
      <c r="D373" s="342"/>
      <c r="E373" s="342"/>
      <c r="F373" s="343"/>
      <c r="G373" s="80" t="s">
        <v>686</v>
      </c>
      <c r="H373" s="52"/>
      <c r="I373" s="52"/>
      <c r="J373" s="52">
        <v>10</v>
      </c>
      <c r="K373" s="53">
        <v>21</v>
      </c>
      <c r="L373" s="53">
        <v>8</v>
      </c>
      <c r="M373" s="53">
        <v>8</v>
      </c>
      <c r="N373" s="53">
        <v>32</v>
      </c>
      <c r="O373" s="67"/>
      <c r="P373" s="67"/>
      <c r="Q373" s="69">
        <v>33386</v>
      </c>
      <c r="R373" s="69">
        <v>18547</v>
      </c>
    </row>
    <row r="374" spans="1:18" ht="24" x14ac:dyDescent="0.25">
      <c r="A374" s="66">
        <v>25</v>
      </c>
      <c r="B374" s="341" t="s">
        <v>601</v>
      </c>
      <c r="C374" s="342"/>
      <c r="D374" s="342"/>
      <c r="E374" s="342"/>
      <c r="F374" s="343"/>
      <c r="G374" s="80" t="s">
        <v>634</v>
      </c>
      <c r="H374" s="52"/>
      <c r="I374" s="52"/>
      <c r="J374" s="52"/>
      <c r="K374" s="70">
        <v>21</v>
      </c>
      <c r="L374" s="53">
        <v>63.75</v>
      </c>
      <c r="M374" s="53">
        <v>28.75</v>
      </c>
      <c r="N374" s="53">
        <v>211</v>
      </c>
      <c r="O374" s="52">
        <v>112.5</v>
      </c>
      <c r="P374" s="52">
        <v>0.75</v>
      </c>
      <c r="Q374" s="50">
        <v>39388.699999999997</v>
      </c>
      <c r="R374" s="50">
        <v>19334.099999999999</v>
      </c>
    </row>
    <row r="375" spans="1:18" x14ac:dyDescent="0.25">
      <c r="A375" s="357" t="s">
        <v>646</v>
      </c>
      <c r="B375" s="357"/>
      <c r="C375" s="357"/>
      <c r="D375" s="357"/>
      <c r="E375" s="357"/>
      <c r="F375" s="357"/>
      <c r="G375" s="357"/>
      <c r="H375" s="41">
        <v>1751</v>
      </c>
      <c r="I375" s="41">
        <v>1370</v>
      </c>
      <c r="J375" s="41">
        <v>381</v>
      </c>
      <c r="K375" s="41">
        <v>1008.5</v>
      </c>
      <c r="L375" s="41">
        <v>265.25</v>
      </c>
      <c r="M375" s="41">
        <v>90.25</v>
      </c>
      <c r="N375" s="41">
        <v>1930</v>
      </c>
      <c r="O375" s="41">
        <v>376</v>
      </c>
      <c r="P375" s="41">
        <v>28.75</v>
      </c>
      <c r="Q375" s="49">
        <v>883318.1</v>
      </c>
      <c r="R375" s="49">
        <v>520624.8</v>
      </c>
    </row>
    <row r="376" spans="1:18" x14ac:dyDescent="0.25">
      <c r="A376" s="357" t="s">
        <v>644</v>
      </c>
      <c r="B376" s="357"/>
      <c r="C376" s="357"/>
      <c r="D376" s="357"/>
      <c r="E376" s="357"/>
      <c r="F376" s="357"/>
      <c r="G376" s="357"/>
      <c r="H376" s="41">
        <v>9881</v>
      </c>
      <c r="I376" s="41">
        <v>8115</v>
      </c>
      <c r="J376" s="41">
        <v>1766</v>
      </c>
      <c r="K376" s="41">
        <v>3691.5</v>
      </c>
      <c r="L376" s="41">
        <v>1764</v>
      </c>
      <c r="M376" s="41">
        <v>1031.25</v>
      </c>
      <c r="N376" s="41">
        <v>9296</v>
      </c>
      <c r="O376" s="41">
        <v>2434</v>
      </c>
      <c r="P376" s="41">
        <v>1628.25</v>
      </c>
      <c r="Q376" s="49">
        <v>2477979.7000000002</v>
      </c>
      <c r="R376" s="49">
        <v>1616390.5</v>
      </c>
    </row>
    <row r="377" spans="1:18" x14ac:dyDescent="0.25">
      <c r="A377" s="61"/>
      <c r="B377" s="61"/>
      <c r="C377" s="61"/>
      <c r="D377" s="61"/>
      <c r="E377" s="61"/>
      <c r="F377" s="61"/>
      <c r="G377" s="61"/>
      <c r="H377" s="59"/>
      <c r="I377" s="59"/>
      <c r="J377" s="59"/>
      <c r="K377" s="59"/>
      <c r="L377" s="59"/>
      <c r="M377" s="59"/>
      <c r="N377" s="78"/>
      <c r="O377" s="59"/>
      <c r="P377" s="59"/>
      <c r="Q377" s="60"/>
      <c r="R377" s="60"/>
    </row>
    <row r="378" spans="1:18" x14ac:dyDescent="0.25">
      <c r="A378" s="356" t="s">
        <v>643</v>
      </c>
      <c r="B378" s="356"/>
      <c r="C378" s="356"/>
      <c r="D378" s="356"/>
      <c r="E378" s="356"/>
      <c r="F378" s="356"/>
      <c r="G378" s="356"/>
      <c r="H378" s="356"/>
      <c r="I378" s="356"/>
      <c r="J378" s="356"/>
      <c r="K378" s="59"/>
      <c r="L378" s="59"/>
      <c r="M378" s="59"/>
      <c r="N378" s="78"/>
      <c r="O378" s="59"/>
      <c r="P378" s="59"/>
      <c r="Q378" s="60"/>
      <c r="R378" s="60"/>
    </row>
    <row r="379" spans="1:18" x14ac:dyDescent="0.25">
      <c r="A379" s="352" t="s">
        <v>649</v>
      </c>
      <c r="B379" s="351" t="s">
        <v>22</v>
      </c>
      <c r="C379" s="351"/>
      <c r="D379" s="351"/>
      <c r="E379" s="351"/>
      <c r="F379" s="351"/>
      <c r="G379" s="351" t="s">
        <v>23</v>
      </c>
      <c r="H379" s="344" t="s">
        <v>10</v>
      </c>
      <c r="I379" s="344"/>
      <c r="J379" s="344"/>
      <c r="K379" s="344" t="s">
        <v>27</v>
      </c>
      <c r="L379" s="344"/>
      <c r="M379" s="344"/>
      <c r="N379" s="344" t="s">
        <v>652</v>
      </c>
      <c r="O379" s="344"/>
      <c r="P379" s="62"/>
      <c r="Q379" s="345"/>
      <c r="R379" s="345"/>
    </row>
    <row r="380" spans="1:18" x14ac:dyDescent="0.25">
      <c r="A380" s="352"/>
      <c r="B380" s="351"/>
      <c r="C380" s="351"/>
      <c r="D380" s="351"/>
      <c r="E380" s="351"/>
      <c r="F380" s="351"/>
      <c r="G380" s="351"/>
      <c r="H380" s="346" t="s">
        <v>653</v>
      </c>
      <c r="I380" s="344" t="s">
        <v>29</v>
      </c>
      <c r="J380" s="344"/>
      <c r="K380" s="346" t="s">
        <v>25</v>
      </c>
      <c r="L380" s="344" t="s">
        <v>30</v>
      </c>
      <c r="M380" s="344"/>
      <c r="N380" s="347" t="s">
        <v>10</v>
      </c>
      <c r="O380" s="347" t="s">
        <v>27</v>
      </c>
      <c r="P380" s="62"/>
      <c r="Q380" s="348"/>
      <c r="R380" s="348"/>
    </row>
    <row r="381" spans="1:18" x14ac:dyDescent="0.25">
      <c r="A381" s="352"/>
      <c r="B381" s="351"/>
      <c r="C381" s="351"/>
      <c r="D381" s="351"/>
      <c r="E381" s="351"/>
      <c r="F381" s="351"/>
      <c r="G381" s="351"/>
      <c r="H381" s="346"/>
      <c r="I381" s="347" t="s">
        <v>26</v>
      </c>
      <c r="J381" s="347" t="s">
        <v>9</v>
      </c>
      <c r="K381" s="346"/>
      <c r="L381" s="347" t="s">
        <v>26</v>
      </c>
      <c r="M381" s="347" t="s">
        <v>9</v>
      </c>
      <c r="N381" s="347"/>
      <c r="O381" s="347"/>
      <c r="P381" s="63"/>
      <c r="Q381" s="348"/>
      <c r="R381" s="348"/>
    </row>
    <row r="382" spans="1:18" x14ac:dyDescent="0.25">
      <c r="A382" s="352"/>
      <c r="B382" s="351"/>
      <c r="C382" s="351"/>
      <c r="D382" s="351"/>
      <c r="E382" s="351"/>
      <c r="F382" s="351"/>
      <c r="G382" s="351"/>
      <c r="H382" s="346"/>
      <c r="I382" s="347"/>
      <c r="J382" s="347"/>
      <c r="K382" s="346"/>
      <c r="L382" s="347"/>
      <c r="M382" s="347"/>
      <c r="N382" s="347"/>
      <c r="O382" s="347"/>
      <c r="P382" s="63"/>
      <c r="Q382" s="348"/>
      <c r="R382" s="348"/>
    </row>
    <row r="383" spans="1:18" ht="36" x14ac:dyDescent="0.25">
      <c r="A383" s="66">
        <v>1</v>
      </c>
      <c r="B383" s="341" t="s">
        <v>614</v>
      </c>
      <c r="C383" s="342"/>
      <c r="D383" s="342"/>
      <c r="E383" s="342"/>
      <c r="F383" s="343"/>
      <c r="G383" s="80" t="s">
        <v>637</v>
      </c>
      <c r="H383" s="71">
        <v>26</v>
      </c>
      <c r="I383" s="52">
        <v>3</v>
      </c>
      <c r="J383" s="52"/>
      <c r="K383" s="70">
        <v>21</v>
      </c>
      <c r="L383" s="53"/>
      <c r="M383" s="53"/>
      <c r="N383" s="52">
        <v>27800</v>
      </c>
      <c r="O383" s="52"/>
      <c r="P383" s="64"/>
      <c r="Q383" s="65"/>
      <c r="R383" s="65"/>
    </row>
    <row r="384" spans="1:18" ht="36" x14ac:dyDescent="0.25">
      <c r="A384" s="66">
        <v>2</v>
      </c>
      <c r="B384" s="341" t="s">
        <v>614</v>
      </c>
      <c r="C384" s="342"/>
      <c r="D384" s="342"/>
      <c r="E384" s="342"/>
      <c r="F384" s="343"/>
      <c r="G384" s="80" t="s">
        <v>639</v>
      </c>
      <c r="H384" s="52">
        <v>3</v>
      </c>
      <c r="I384" s="52">
        <v>3</v>
      </c>
      <c r="J384" s="52">
        <v>3</v>
      </c>
      <c r="K384" s="53">
        <v>3</v>
      </c>
      <c r="L384" s="53">
        <v>1</v>
      </c>
      <c r="M384" s="53">
        <v>0.5</v>
      </c>
      <c r="N384" s="52">
        <v>31283</v>
      </c>
      <c r="O384" s="52">
        <v>21720</v>
      </c>
      <c r="P384" s="64"/>
      <c r="Q384" s="65"/>
      <c r="R384" s="65"/>
    </row>
    <row r="385" spans="1:18" ht="36" x14ac:dyDescent="0.25">
      <c r="A385" s="66">
        <v>3</v>
      </c>
      <c r="B385" s="341" t="s">
        <v>601</v>
      </c>
      <c r="C385" s="342"/>
      <c r="D385" s="342"/>
      <c r="E385" s="342"/>
      <c r="F385" s="343"/>
      <c r="G385" s="80" t="s">
        <v>640</v>
      </c>
      <c r="H385" s="52"/>
      <c r="I385" s="52"/>
      <c r="J385" s="52"/>
      <c r="K385" s="53"/>
      <c r="L385" s="53"/>
      <c r="M385" s="53"/>
      <c r="N385" s="52"/>
      <c r="O385" s="52"/>
      <c r="P385" s="64"/>
      <c r="Q385" s="65"/>
      <c r="R385" s="65"/>
    </row>
    <row r="386" spans="1:18" ht="36" x14ac:dyDescent="0.25">
      <c r="A386" s="66">
        <v>4</v>
      </c>
      <c r="B386" s="341" t="s">
        <v>601</v>
      </c>
      <c r="C386" s="342"/>
      <c r="D386" s="342"/>
      <c r="E386" s="342"/>
      <c r="F386" s="343"/>
      <c r="G386" s="80" t="s">
        <v>641</v>
      </c>
      <c r="H386" s="52">
        <v>257</v>
      </c>
      <c r="I386" s="52"/>
      <c r="J386" s="52"/>
      <c r="K386" s="53"/>
      <c r="L386" s="53"/>
      <c r="M386" s="53"/>
      <c r="N386" s="52">
        <v>25000</v>
      </c>
      <c r="O386" s="52"/>
      <c r="P386" s="64"/>
      <c r="Q386" s="65"/>
      <c r="R386" s="65"/>
    </row>
    <row r="387" spans="1:18" ht="36" x14ac:dyDescent="0.25">
      <c r="A387" s="66">
        <v>5</v>
      </c>
      <c r="B387" s="341" t="s">
        <v>614</v>
      </c>
      <c r="C387" s="342"/>
      <c r="D387" s="342"/>
      <c r="E387" s="342"/>
      <c r="F387" s="343"/>
      <c r="G387" s="80" t="s">
        <v>627</v>
      </c>
      <c r="H387" s="67">
        <v>9</v>
      </c>
      <c r="I387" s="67">
        <v>35</v>
      </c>
      <c r="J387" s="67"/>
      <c r="K387" s="70">
        <v>26</v>
      </c>
      <c r="L387" s="53">
        <v>80</v>
      </c>
      <c r="M387" s="53"/>
      <c r="N387" s="52">
        <v>37813.300000000003</v>
      </c>
      <c r="O387" s="67">
        <v>20178</v>
      </c>
      <c r="P387" s="64"/>
      <c r="Q387" s="65"/>
      <c r="R387" s="65"/>
    </row>
    <row r="388" spans="1:18" ht="36" x14ac:dyDescent="0.25">
      <c r="A388" s="66">
        <v>6</v>
      </c>
      <c r="B388" s="341" t="s">
        <v>601</v>
      </c>
      <c r="C388" s="342"/>
      <c r="D388" s="342"/>
      <c r="E388" s="342"/>
      <c r="F388" s="343"/>
      <c r="G388" s="80" t="s">
        <v>628</v>
      </c>
      <c r="H388" s="71">
        <v>9</v>
      </c>
      <c r="I388" s="52">
        <v>1</v>
      </c>
      <c r="J388" s="52"/>
      <c r="K388" s="70">
        <v>29</v>
      </c>
      <c r="L388" s="53"/>
      <c r="M388" s="53"/>
      <c r="N388" s="52">
        <v>46580</v>
      </c>
      <c r="O388" s="52">
        <v>31120</v>
      </c>
      <c r="P388" s="64"/>
      <c r="Q388" s="65"/>
      <c r="R388" s="65"/>
    </row>
    <row r="389" spans="1:18" x14ac:dyDescent="0.25">
      <c r="A389" s="33"/>
      <c r="B389" s="353" t="s">
        <v>689</v>
      </c>
      <c r="C389" s="354"/>
      <c r="D389" s="354"/>
      <c r="E389" s="354"/>
      <c r="F389" s="354"/>
      <c r="G389" s="355"/>
      <c r="H389" s="41">
        <v>47</v>
      </c>
      <c r="I389" s="41">
        <v>42</v>
      </c>
      <c r="J389" s="41">
        <v>3</v>
      </c>
      <c r="K389" s="41">
        <v>79</v>
      </c>
      <c r="L389" s="41">
        <v>81</v>
      </c>
      <c r="M389" s="41">
        <v>0.5</v>
      </c>
      <c r="N389" s="41">
        <v>168476.3</v>
      </c>
      <c r="O389" s="41">
        <v>73018</v>
      </c>
      <c r="P389" s="59"/>
      <c r="Q389" s="60"/>
      <c r="R389" s="60"/>
    </row>
    <row r="390" spans="1:18" x14ac:dyDescent="0.25">
      <c r="A390" s="61"/>
      <c r="B390" s="61"/>
      <c r="C390" s="61"/>
      <c r="D390" s="61"/>
      <c r="E390" s="61"/>
      <c r="F390" s="61"/>
      <c r="G390" s="61"/>
      <c r="H390" s="59"/>
      <c r="I390" s="59"/>
      <c r="J390" s="59"/>
      <c r="K390" s="59"/>
      <c r="L390" s="59"/>
      <c r="M390" s="59"/>
      <c r="N390" s="78"/>
      <c r="O390" s="59"/>
      <c r="P390" s="59"/>
      <c r="Q390" s="60"/>
      <c r="R390" s="60"/>
    </row>
    <row r="391" spans="1:18" x14ac:dyDescent="0.25">
      <c r="A391" s="349" t="s">
        <v>643</v>
      </c>
      <c r="B391" s="350"/>
      <c r="C391" s="350"/>
      <c r="D391" s="350"/>
      <c r="E391" s="350"/>
      <c r="F391" s="350"/>
      <c r="G391" s="350"/>
      <c r="H391" s="350"/>
      <c r="I391" s="350"/>
      <c r="J391" s="350"/>
      <c r="K391" s="51"/>
      <c r="L391" s="51"/>
      <c r="M391" s="51"/>
      <c r="N391" s="51"/>
      <c r="O391" s="51"/>
      <c r="P391" s="51"/>
      <c r="Q391" s="51"/>
      <c r="R391" s="51"/>
    </row>
    <row r="392" spans="1:18" ht="63.75" x14ac:dyDescent="0.25">
      <c r="A392" s="33"/>
      <c r="B392" s="338" t="s">
        <v>22</v>
      </c>
      <c r="C392" s="339"/>
      <c r="D392" s="339"/>
      <c r="E392" s="339"/>
      <c r="F392" s="340"/>
      <c r="G392" s="57" t="s">
        <v>23</v>
      </c>
      <c r="H392" s="56" t="s">
        <v>635</v>
      </c>
      <c r="I392" s="56" t="s">
        <v>636</v>
      </c>
      <c r="J392" s="56" t="s">
        <v>28</v>
      </c>
      <c r="K392" s="51"/>
      <c r="L392" s="51"/>
      <c r="M392" s="51"/>
      <c r="N392" s="51"/>
      <c r="O392" s="51"/>
      <c r="P392" s="51"/>
      <c r="Q392" s="51"/>
      <c r="R392" s="51"/>
    </row>
    <row r="393" spans="1:18" x14ac:dyDescent="0.25">
      <c r="A393" s="66">
        <v>63</v>
      </c>
      <c r="B393" s="341" t="s">
        <v>601</v>
      </c>
      <c r="C393" s="342"/>
      <c r="D393" s="342"/>
      <c r="E393" s="342"/>
      <c r="F393" s="343"/>
      <c r="G393" s="80" t="s">
        <v>638</v>
      </c>
      <c r="H393" s="71">
        <v>253</v>
      </c>
      <c r="I393" s="52">
        <v>2</v>
      </c>
      <c r="J393" s="50">
        <v>16220</v>
      </c>
      <c r="K393" s="51"/>
      <c r="L393" s="51"/>
      <c r="M393" s="51"/>
      <c r="N393" s="51"/>
      <c r="O393" s="51"/>
      <c r="P393" s="51"/>
      <c r="Q393" s="51"/>
      <c r="R393" s="51"/>
    </row>
    <row r="394" spans="1:18" ht="36" x14ac:dyDescent="0.25">
      <c r="A394" s="66"/>
      <c r="B394" s="341" t="s">
        <v>614</v>
      </c>
      <c r="C394" s="342"/>
      <c r="D394" s="342"/>
      <c r="E394" s="342"/>
      <c r="F394" s="343"/>
      <c r="G394" s="80" t="s">
        <v>640</v>
      </c>
      <c r="H394" s="52">
        <v>35</v>
      </c>
      <c r="I394" s="52">
        <v>5</v>
      </c>
      <c r="J394" s="50">
        <v>23536.7</v>
      </c>
      <c r="K394" s="51"/>
      <c r="L394" s="51"/>
      <c r="M394" s="51"/>
      <c r="N394" s="51"/>
      <c r="O394" s="51"/>
      <c r="P394" s="51"/>
      <c r="Q394" s="51"/>
      <c r="R394" s="51"/>
    </row>
    <row r="395" spans="1:18" ht="36" x14ac:dyDescent="0.25">
      <c r="A395" s="66" t="s">
        <v>697</v>
      </c>
      <c r="B395" s="341" t="s">
        <v>601</v>
      </c>
      <c r="C395" s="342"/>
      <c r="D395" s="342"/>
      <c r="E395" s="342"/>
      <c r="F395" s="343"/>
      <c r="G395" s="80" t="s">
        <v>641</v>
      </c>
      <c r="H395" s="52">
        <v>249</v>
      </c>
      <c r="I395" s="52"/>
      <c r="J395" s="50">
        <v>22488</v>
      </c>
      <c r="K395" s="51"/>
      <c r="L395" s="51"/>
      <c r="M395" s="51"/>
      <c r="N395" s="51"/>
      <c r="O395" s="51"/>
      <c r="P395" s="51"/>
      <c r="Q395" s="51"/>
      <c r="R395" s="51"/>
    </row>
    <row r="396" spans="1:18" ht="24" x14ac:dyDescent="0.25">
      <c r="A396" s="33">
        <v>69</v>
      </c>
      <c r="B396" s="334" t="s">
        <v>609</v>
      </c>
      <c r="C396" s="335"/>
      <c r="D396" s="335"/>
      <c r="E396" s="335"/>
      <c r="F396" s="336"/>
      <c r="G396" s="58" t="s">
        <v>688</v>
      </c>
      <c r="H396" s="52"/>
      <c r="I396" s="52"/>
      <c r="J396" s="50"/>
      <c r="K396" s="51"/>
      <c r="L396" s="51"/>
      <c r="M396" s="51"/>
      <c r="N396" s="51"/>
      <c r="O396" s="51"/>
      <c r="P396" s="51"/>
      <c r="Q396" s="51"/>
      <c r="R396" s="51"/>
    </row>
    <row r="397" spans="1:18" x14ac:dyDescent="0.25">
      <c r="A397" s="337" t="s">
        <v>642</v>
      </c>
      <c r="B397" s="337"/>
      <c r="C397" s="337"/>
      <c r="D397" s="337"/>
      <c r="E397" s="337"/>
      <c r="F397" s="337"/>
      <c r="G397" s="47"/>
      <c r="H397" s="41"/>
      <c r="I397" s="41"/>
      <c r="J397" s="41"/>
      <c r="K397" s="51"/>
      <c r="L397" s="51"/>
      <c r="M397" s="51"/>
      <c r="N397" s="51"/>
      <c r="O397" s="51"/>
      <c r="P397" s="51"/>
      <c r="Q397" s="51"/>
      <c r="R397" s="51"/>
    </row>
    <row r="398" spans="1:18" x14ac:dyDescent="0.25">
      <c r="A398" s="55"/>
      <c r="B398" s="48"/>
      <c r="C398" s="48"/>
      <c r="D398" s="48"/>
      <c r="E398" s="48"/>
      <c r="F398" s="48"/>
      <c r="G398" s="48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</row>
    <row r="399" spans="1:18" x14ac:dyDescent="0.25">
      <c r="A399" s="55"/>
      <c r="B399" s="48"/>
      <c r="C399" s="48"/>
      <c r="D399" s="48"/>
      <c r="E399" s="48"/>
      <c r="F399" s="48"/>
      <c r="G399" s="48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</row>
    <row r="400" spans="1:18" x14ac:dyDescent="0.25">
      <c r="A400" s="55"/>
      <c r="B400" s="48"/>
      <c r="C400" s="48"/>
      <c r="D400" s="48"/>
      <c r="E400" s="48"/>
      <c r="F400" s="48"/>
      <c r="G400" s="48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</row>
    <row r="401" spans="1:18" x14ac:dyDescent="0.25">
      <c r="A401" s="55"/>
      <c r="B401" s="48"/>
      <c r="C401" s="48"/>
      <c r="D401" s="48"/>
      <c r="E401" s="48"/>
      <c r="F401" s="48"/>
      <c r="G401" s="48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</row>
    <row r="402" spans="1:18" x14ac:dyDescent="0.25">
      <c r="A402" s="55"/>
      <c r="B402" s="48"/>
      <c r="C402" s="48"/>
      <c r="D402" s="48"/>
      <c r="E402" s="48"/>
      <c r="F402" s="48"/>
      <c r="G402" s="48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</row>
    <row r="403" spans="1:18" x14ac:dyDescent="0.25">
      <c r="A403" s="55"/>
      <c r="B403" s="48"/>
      <c r="C403" s="48"/>
      <c r="D403" s="48"/>
      <c r="E403" s="48"/>
      <c r="F403" s="48"/>
      <c r="G403" s="48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</row>
    <row r="404" spans="1:18" x14ac:dyDescent="0.25">
      <c r="A404" s="55"/>
      <c r="B404" s="48"/>
      <c r="C404" s="48"/>
      <c r="D404" s="48"/>
      <c r="E404" s="48"/>
      <c r="F404" s="48"/>
      <c r="G404" s="48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</row>
    <row r="405" spans="1:18" x14ac:dyDescent="0.25">
      <c r="A405" s="55"/>
      <c r="B405" s="48"/>
      <c r="C405" s="48"/>
      <c r="D405" s="48"/>
      <c r="E405" s="48"/>
      <c r="F405" s="48"/>
      <c r="G405" s="48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</row>
    <row r="406" spans="1:18" x14ac:dyDescent="0.25">
      <c r="A406" s="55"/>
      <c r="B406" s="48"/>
      <c r="C406" s="48"/>
      <c r="D406" s="48"/>
      <c r="E406" s="48"/>
      <c r="F406" s="48"/>
      <c r="G406" s="48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</row>
    <row r="407" spans="1:18" x14ac:dyDescent="0.25">
      <c r="A407" s="55"/>
      <c r="B407" s="48"/>
      <c r="C407" s="48"/>
      <c r="D407" s="48"/>
      <c r="E407" s="48"/>
      <c r="F407" s="48"/>
      <c r="G407" s="48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</row>
    <row r="408" spans="1:18" x14ac:dyDescent="0.25">
      <c r="A408" s="55"/>
      <c r="B408" s="48"/>
      <c r="C408" s="48"/>
      <c r="D408" s="48"/>
      <c r="E408" s="48"/>
      <c r="F408" s="48"/>
      <c r="G408" s="48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</row>
    <row r="409" spans="1:18" x14ac:dyDescent="0.25">
      <c r="A409" s="55"/>
      <c r="B409" s="48"/>
      <c r="C409" s="48"/>
      <c r="D409" s="48"/>
      <c r="E409" s="48"/>
      <c r="F409" s="48"/>
      <c r="G409" s="48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</row>
  </sheetData>
  <mergeCells count="442">
    <mergeCell ref="A1:R1"/>
    <mergeCell ref="A2:A4"/>
    <mergeCell ref="B2:G4"/>
    <mergeCell ref="H2:J2"/>
    <mergeCell ref="K2:M2"/>
    <mergeCell ref="N2:P2"/>
    <mergeCell ref="Q2:R2"/>
    <mergeCell ref="H3:H15"/>
    <mergeCell ref="I3:I15"/>
    <mergeCell ref="J3:J15"/>
    <mergeCell ref="K3:K15"/>
    <mergeCell ref="L3:M3"/>
    <mergeCell ref="N3:N15"/>
    <mergeCell ref="O3:P3"/>
    <mergeCell ref="Q3:Q15"/>
    <mergeCell ref="R3:R15"/>
    <mergeCell ref="L4:L15"/>
    <mergeCell ref="M4:M15"/>
    <mergeCell ref="O4:O15"/>
    <mergeCell ref="P4:P15"/>
    <mergeCell ref="B11:G11"/>
    <mergeCell ref="B12:G12"/>
    <mergeCell ref="B13:G13"/>
    <mergeCell ref="B14:G14"/>
    <mergeCell ref="M20:M21"/>
    <mergeCell ref="O20:O21"/>
    <mergeCell ref="P20:P21"/>
    <mergeCell ref="B15:G15"/>
    <mergeCell ref="B16:G16"/>
    <mergeCell ref="B5:G5"/>
    <mergeCell ref="B6:G6"/>
    <mergeCell ref="B7:G7"/>
    <mergeCell ref="B8:G8"/>
    <mergeCell ref="B9:G9"/>
    <mergeCell ref="B10:G10"/>
    <mergeCell ref="A17:R17"/>
    <mergeCell ref="B23:G23"/>
    <mergeCell ref="B24:F24"/>
    <mergeCell ref="B25:F25"/>
    <mergeCell ref="B26:F26"/>
    <mergeCell ref="B27:F27"/>
    <mergeCell ref="B28:F28"/>
    <mergeCell ref="A22:R22"/>
    <mergeCell ref="J19:J21"/>
    <mergeCell ref="K19:K21"/>
    <mergeCell ref="L19:M19"/>
    <mergeCell ref="N19:N21"/>
    <mergeCell ref="O19:P19"/>
    <mergeCell ref="Q19:Q21"/>
    <mergeCell ref="A18:A21"/>
    <mergeCell ref="B18:F21"/>
    <mergeCell ref="G18:G21"/>
    <mergeCell ref="H18:J18"/>
    <mergeCell ref="K18:M18"/>
    <mergeCell ref="N18:P18"/>
    <mergeCell ref="Q18:R18"/>
    <mergeCell ref="H19:H21"/>
    <mergeCell ref="I19:I21"/>
    <mergeCell ref="R19:R21"/>
    <mergeCell ref="L20:L21"/>
    <mergeCell ref="B35:F35"/>
    <mergeCell ref="B36:F36"/>
    <mergeCell ref="B37:F37"/>
    <mergeCell ref="B38:F38"/>
    <mergeCell ref="B39:F39"/>
    <mergeCell ref="B40:F40"/>
    <mergeCell ref="B29:F29"/>
    <mergeCell ref="B30:F30"/>
    <mergeCell ref="B31:F31"/>
    <mergeCell ref="B32:F32"/>
    <mergeCell ref="B33:F33"/>
    <mergeCell ref="B34:F34"/>
    <mergeCell ref="B47:F47"/>
    <mergeCell ref="B48:F48"/>
    <mergeCell ref="B49:F49"/>
    <mergeCell ref="B50:F50"/>
    <mergeCell ref="B51:F51"/>
    <mergeCell ref="B52:F52"/>
    <mergeCell ref="B41:G41"/>
    <mergeCell ref="B42:F42"/>
    <mergeCell ref="B43:F43"/>
    <mergeCell ref="B44:F44"/>
    <mergeCell ref="B45:F45"/>
    <mergeCell ref="B46:F46"/>
    <mergeCell ref="B59:F59"/>
    <mergeCell ref="B60:F60"/>
    <mergeCell ref="B61:F61"/>
    <mergeCell ref="B62:F62"/>
    <mergeCell ref="B63:F63"/>
    <mergeCell ref="B64:F64"/>
    <mergeCell ref="B53:F53"/>
    <mergeCell ref="B54:F54"/>
    <mergeCell ref="B55:F55"/>
    <mergeCell ref="B56:F56"/>
    <mergeCell ref="B57:F57"/>
    <mergeCell ref="B58:F58"/>
    <mergeCell ref="B71:F71"/>
    <mergeCell ref="B72:F72"/>
    <mergeCell ref="B73:F73"/>
    <mergeCell ref="B74:F74"/>
    <mergeCell ref="B75:F75"/>
    <mergeCell ref="B76:F76"/>
    <mergeCell ref="B65:F65"/>
    <mergeCell ref="B66:F66"/>
    <mergeCell ref="B67:F67"/>
    <mergeCell ref="B68:F68"/>
    <mergeCell ref="B69:F69"/>
    <mergeCell ref="B70:G70"/>
    <mergeCell ref="B83:F83"/>
    <mergeCell ref="B84:F84"/>
    <mergeCell ref="B85:F85"/>
    <mergeCell ref="B86:F86"/>
    <mergeCell ref="B87:F87"/>
    <mergeCell ref="B88:F88"/>
    <mergeCell ref="B77:F77"/>
    <mergeCell ref="B78:F78"/>
    <mergeCell ref="B79:F79"/>
    <mergeCell ref="B80:F80"/>
    <mergeCell ref="B81:F81"/>
    <mergeCell ref="B82:F82"/>
    <mergeCell ref="B95:F95"/>
    <mergeCell ref="B96:F96"/>
    <mergeCell ref="B97:F97"/>
    <mergeCell ref="B98:F98"/>
    <mergeCell ref="B99:F99"/>
    <mergeCell ref="B100:F100"/>
    <mergeCell ref="B89:F89"/>
    <mergeCell ref="B90:F90"/>
    <mergeCell ref="B91:F91"/>
    <mergeCell ref="B92:F92"/>
    <mergeCell ref="B93:F93"/>
    <mergeCell ref="B94:F94"/>
    <mergeCell ref="B107:F107"/>
    <mergeCell ref="B108:F108"/>
    <mergeCell ref="B109:F109"/>
    <mergeCell ref="B110:F110"/>
    <mergeCell ref="B111:F111"/>
    <mergeCell ref="B112:F112"/>
    <mergeCell ref="B101:F101"/>
    <mergeCell ref="B102:F102"/>
    <mergeCell ref="B103:F103"/>
    <mergeCell ref="B104:F104"/>
    <mergeCell ref="B105:F105"/>
    <mergeCell ref="B106:G106"/>
    <mergeCell ref="B119:F119"/>
    <mergeCell ref="B120:F120"/>
    <mergeCell ref="B121:F121"/>
    <mergeCell ref="B122:F122"/>
    <mergeCell ref="B123:F123"/>
    <mergeCell ref="B124:F124"/>
    <mergeCell ref="B113:F113"/>
    <mergeCell ref="B114:F114"/>
    <mergeCell ref="B115:F115"/>
    <mergeCell ref="B116:F116"/>
    <mergeCell ref="B117:F117"/>
    <mergeCell ref="B118:F118"/>
    <mergeCell ref="B131:G131"/>
    <mergeCell ref="B132:F132"/>
    <mergeCell ref="B133:F133"/>
    <mergeCell ref="B134:F134"/>
    <mergeCell ref="B135:F135"/>
    <mergeCell ref="B136:F136"/>
    <mergeCell ref="B125:F125"/>
    <mergeCell ref="B126:F126"/>
    <mergeCell ref="B127:F127"/>
    <mergeCell ref="B128:F128"/>
    <mergeCell ref="B129:F129"/>
    <mergeCell ref="B130:F130"/>
    <mergeCell ref="B143:F143"/>
    <mergeCell ref="B144:F144"/>
    <mergeCell ref="B145:F145"/>
    <mergeCell ref="B146:F146"/>
    <mergeCell ref="B147:F147"/>
    <mergeCell ref="B148:F148"/>
    <mergeCell ref="B137:F137"/>
    <mergeCell ref="B138:F138"/>
    <mergeCell ref="B139:F139"/>
    <mergeCell ref="B140:F140"/>
    <mergeCell ref="B141:F141"/>
    <mergeCell ref="B142:F142"/>
    <mergeCell ref="B155:F155"/>
    <mergeCell ref="B156:F156"/>
    <mergeCell ref="B157:F157"/>
    <mergeCell ref="B158:F158"/>
    <mergeCell ref="B159:F159"/>
    <mergeCell ref="B160:F160"/>
    <mergeCell ref="B149:F149"/>
    <mergeCell ref="B150:G150"/>
    <mergeCell ref="B151:F151"/>
    <mergeCell ref="B152:F152"/>
    <mergeCell ref="B153:F153"/>
    <mergeCell ref="B154:F154"/>
    <mergeCell ref="B167:F167"/>
    <mergeCell ref="B168:F168"/>
    <mergeCell ref="B169:F169"/>
    <mergeCell ref="B170:F170"/>
    <mergeCell ref="B171:F171"/>
    <mergeCell ref="B172:F172"/>
    <mergeCell ref="B161:F161"/>
    <mergeCell ref="B162:F162"/>
    <mergeCell ref="B163:F163"/>
    <mergeCell ref="B164:F164"/>
    <mergeCell ref="B165:G165"/>
    <mergeCell ref="B166:F166"/>
    <mergeCell ref="B179:F179"/>
    <mergeCell ref="B180:F180"/>
    <mergeCell ref="B181:F181"/>
    <mergeCell ref="B182:F182"/>
    <mergeCell ref="B183:F183"/>
    <mergeCell ref="B184:F184"/>
    <mergeCell ref="B173:F173"/>
    <mergeCell ref="B174:F174"/>
    <mergeCell ref="B175:F175"/>
    <mergeCell ref="B176:F176"/>
    <mergeCell ref="B177:F177"/>
    <mergeCell ref="B178:F178"/>
    <mergeCell ref="B191:G191"/>
    <mergeCell ref="B192:F192"/>
    <mergeCell ref="B193:F193"/>
    <mergeCell ref="B194:F194"/>
    <mergeCell ref="B195:F195"/>
    <mergeCell ref="B196:F196"/>
    <mergeCell ref="B185:F185"/>
    <mergeCell ref="B186:F186"/>
    <mergeCell ref="B187:F187"/>
    <mergeCell ref="B188:F188"/>
    <mergeCell ref="B189:F189"/>
    <mergeCell ref="B190:F190"/>
    <mergeCell ref="B203:F203"/>
    <mergeCell ref="B204:F204"/>
    <mergeCell ref="B205:F205"/>
    <mergeCell ref="B206:F206"/>
    <mergeCell ref="B207:F207"/>
    <mergeCell ref="B208:F208"/>
    <mergeCell ref="B197:F197"/>
    <mergeCell ref="B198:F198"/>
    <mergeCell ref="B199:F199"/>
    <mergeCell ref="B200:F200"/>
    <mergeCell ref="B201:F201"/>
    <mergeCell ref="B202:F202"/>
    <mergeCell ref="B215:F215"/>
    <mergeCell ref="B216:F216"/>
    <mergeCell ref="B217:F217"/>
    <mergeCell ref="B218:F218"/>
    <mergeCell ref="B219:F219"/>
    <mergeCell ref="B220:F220"/>
    <mergeCell ref="B209:F209"/>
    <mergeCell ref="B210:F210"/>
    <mergeCell ref="B211:F211"/>
    <mergeCell ref="B212:F212"/>
    <mergeCell ref="B213:F213"/>
    <mergeCell ref="B214:F214"/>
    <mergeCell ref="B227:F227"/>
    <mergeCell ref="B228:F228"/>
    <mergeCell ref="B229:F229"/>
    <mergeCell ref="B230:F230"/>
    <mergeCell ref="B231:F231"/>
    <mergeCell ref="B232:F232"/>
    <mergeCell ref="B221:F221"/>
    <mergeCell ref="B222:F222"/>
    <mergeCell ref="B223:F223"/>
    <mergeCell ref="B224:F224"/>
    <mergeCell ref="B225:F225"/>
    <mergeCell ref="B226:F226"/>
    <mergeCell ref="B239:F239"/>
    <mergeCell ref="B240:G240"/>
    <mergeCell ref="B241:F241"/>
    <mergeCell ref="B242:F242"/>
    <mergeCell ref="B243:F243"/>
    <mergeCell ref="B244:F244"/>
    <mergeCell ref="B233:F233"/>
    <mergeCell ref="B234:F234"/>
    <mergeCell ref="B235:G235"/>
    <mergeCell ref="B236:F236"/>
    <mergeCell ref="B237:F237"/>
    <mergeCell ref="B238:F238"/>
    <mergeCell ref="B251:F251"/>
    <mergeCell ref="B252:F252"/>
    <mergeCell ref="B253:F253"/>
    <mergeCell ref="B254:F254"/>
    <mergeCell ref="B255:G255"/>
    <mergeCell ref="B256:F256"/>
    <mergeCell ref="B245:F245"/>
    <mergeCell ref="B246:F246"/>
    <mergeCell ref="B247:F247"/>
    <mergeCell ref="B248:F248"/>
    <mergeCell ref="B249:F249"/>
    <mergeCell ref="B250:F250"/>
    <mergeCell ref="B263:F263"/>
    <mergeCell ref="B264:F264"/>
    <mergeCell ref="B265:F265"/>
    <mergeCell ref="B266:G266"/>
    <mergeCell ref="B267:F267"/>
    <mergeCell ref="B268:F268"/>
    <mergeCell ref="B257:F257"/>
    <mergeCell ref="B258:F258"/>
    <mergeCell ref="B259:F259"/>
    <mergeCell ref="B260:F260"/>
    <mergeCell ref="B261:F261"/>
    <mergeCell ref="B262:F262"/>
    <mergeCell ref="B275:F275"/>
    <mergeCell ref="B276:F276"/>
    <mergeCell ref="B277:F277"/>
    <mergeCell ref="B278:F278"/>
    <mergeCell ref="B279:F279"/>
    <mergeCell ref="B280:F280"/>
    <mergeCell ref="B269:F269"/>
    <mergeCell ref="B270:F270"/>
    <mergeCell ref="B271:F271"/>
    <mergeCell ref="B272:F272"/>
    <mergeCell ref="B273:F273"/>
    <mergeCell ref="B274:F274"/>
    <mergeCell ref="B287:F287"/>
    <mergeCell ref="B288:F288"/>
    <mergeCell ref="B289:F289"/>
    <mergeCell ref="B290:F290"/>
    <mergeCell ref="B291:F291"/>
    <mergeCell ref="B292:F292"/>
    <mergeCell ref="B281:F281"/>
    <mergeCell ref="B282:F282"/>
    <mergeCell ref="B283:F283"/>
    <mergeCell ref="B284:F284"/>
    <mergeCell ref="B285:G285"/>
    <mergeCell ref="B286:F286"/>
    <mergeCell ref="B299:F299"/>
    <mergeCell ref="B300:F300"/>
    <mergeCell ref="B301:F301"/>
    <mergeCell ref="B302:G302"/>
    <mergeCell ref="B303:F303"/>
    <mergeCell ref="B304:F304"/>
    <mergeCell ref="B293:F293"/>
    <mergeCell ref="B294:F294"/>
    <mergeCell ref="B295:F295"/>
    <mergeCell ref="B296:F296"/>
    <mergeCell ref="B297:G297"/>
    <mergeCell ref="B298:F298"/>
    <mergeCell ref="B311:F311"/>
    <mergeCell ref="B312:F312"/>
    <mergeCell ref="B313:F313"/>
    <mergeCell ref="B314:F314"/>
    <mergeCell ref="B315:F315"/>
    <mergeCell ref="B316:F316"/>
    <mergeCell ref="B305:F305"/>
    <mergeCell ref="B306:F306"/>
    <mergeCell ref="B307:F307"/>
    <mergeCell ref="B308:F308"/>
    <mergeCell ref="B309:F309"/>
    <mergeCell ref="B310:F310"/>
    <mergeCell ref="A323:G323"/>
    <mergeCell ref="B324:F324"/>
    <mergeCell ref="A325:R325"/>
    <mergeCell ref="B326:F326"/>
    <mergeCell ref="B327:F327"/>
    <mergeCell ref="B328:F328"/>
    <mergeCell ref="B317:F317"/>
    <mergeCell ref="B318:F318"/>
    <mergeCell ref="B319:F319"/>
    <mergeCell ref="B320:F320"/>
    <mergeCell ref="B321:F321"/>
    <mergeCell ref="B322:F322"/>
    <mergeCell ref="B335:F335"/>
    <mergeCell ref="B336:F336"/>
    <mergeCell ref="B337:F337"/>
    <mergeCell ref="B338:F338"/>
    <mergeCell ref="B339:F339"/>
    <mergeCell ref="B340:F340"/>
    <mergeCell ref="B329:F329"/>
    <mergeCell ref="B330:F330"/>
    <mergeCell ref="B331:F331"/>
    <mergeCell ref="B332:F332"/>
    <mergeCell ref="B333:F333"/>
    <mergeCell ref="B334:F334"/>
    <mergeCell ref="A347:G347"/>
    <mergeCell ref="A348:R348"/>
    <mergeCell ref="B349:F349"/>
    <mergeCell ref="B350:F350"/>
    <mergeCell ref="B351:F351"/>
    <mergeCell ref="B352:F352"/>
    <mergeCell ref="B341:F341"/>
    <mergeCell ref="B342:F342"/>
    <mergeCell ref="B343:F343"/>
    <mergeCell ref="B344:F344"/>
    <mergeCell ref="B345:F345"/>
    <mergeCell ref="B346:F346"/>
    <mergeCell ref="A375:G375"/>
    <mergeCell ref="B371:F371"/>
    <mergeCell ref="A376:G376"/>
    <mergeCell ref="B353:F353"/>
    <mergeCell ref="B354:F354"/>
    <mergeCell ref="B355:F355"/>
    <mergeCell ref="B356:F356"/>
    <mergeCell ref="B357:F357"/>
    <mergeCell ref="B358:F358"/>
    <mergeCell ref="B365:F365"/>
    <mergeCell ref="A379:A382"/>
    <mergeCell ref="B379:F382"/>
    <mergeCell ref="B389:G389"/>
    <mergeCell ref="B383:F383"/>
    <mergeCell ref="B384:F384"/>
    <mergeCell ref="B385:F385"/>
    <mergeCell ref="B359:F359"/>
    <mergeCell ref="B360:F360"/>
    <mergeCell ref="B361:F361"/>
    <mergeCell ref="B362:F362"/>
    <mergeCell ref="B363:F363"/>
    <mergeCell ref="B364:F364"/>
    <mergeCell ref="A378:J378"/>
    <mergeCell ref="I380:J380"/>
    <mergeCell ref="I381:I382"/>
    <mergeCell ref="J381:J382"/>
    <mergeCell ref="B366:F366"/>
    <mergeCell ref="B367:F367"/>
    <mergeCell ref="B368:F368"/>
    <mergeCell ref="B369:F369"/>
    <mergeCell ref="B370:F370"/>
    <mergeCell ref="B374:F374"/>
    <mergeCell ref="B372:F372"/>
    <mergeCell ref="B373:F373"/>
    <mergeCell ref="B396:F396"/>
    <mergeCell ref="A397:F397"/>
    <mergeCell ref="B392:F392"/>
    <mergeCell ref="B393:F393"/>
    <mergeCell ref="K379:M379"/>
    <mergeCell ref="Q379:R379"/>
    <mergeCell ref="H380:H382"/>
    <mergeCell ref="K380:K382"/>
    <mergeCell ref="L380:M380"/>
    <mergeCell ref="N380:N382"/>
    <mergeCell ref="Q380:Q382"/>
    <mergeCell ref="R380:R382"/>
    <mergeCell ref="L381:L382"/>
    <mergeCell ref="M381:M382"/>
    <mergeCell ref="B394:F394"/>
    <mergeCell ref="B395:F395"/>
    <mergeCell ref="N379:O379"/>
    <mergeCell ref="O380:O382"/>
    <mergeCell ref="B386:F386"/>
    <mergeCell ref="B387:F387"/>
    <mergeCell ref="B388:F388"/>
    <mergeCell ref="A391:J391"/>
    <mergeCell ref="G379:G382"/>
    <mergeCell ref="H379:J379"/>
  </mergeCells>
  <pageMargins left="0.7" right="0.7" top="0.75" bottom="0.75" header="0.3" footer="0.3"/>
  <pageSetup paperSize="9" scale="78" fitToHeight="0" orientation="landscape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S396"/>
  <sheetViews>
    <sheetView topLeftCell="A16" workbookViewId="0">
      <selection activeCell="N16" sqref="N16"/>
    </sheetView>
  </sheetViews>
  <sheetFormatPr defaultRowHeight="15" x14ac:dyDescent="0.25"/>
  <cols>
    <col min="1" max="1" width="4.42578125" customWidth="1"/>
    <col min="2" max="2" width="8.140625" customWidth="1"/>
    <col min="3" max="3" width="6.28515625" customWidth="1"/>
    <col min="4" max="4" width="2.5703125" customWidth="1"/>
    <col min="5" max="5" width="9.140625" hidden="1" customWidth="1"/>
    <col min="6" max="6" width="0.140625" hidden="1" customWidth="1"/>
    <col min="7" max="7" width="17" customWidth="1"/>
    <col min="8" max="8" width="7.140625" customWidth="1"/>
    <col min="9" max="9" width="6.7109375" customWidth="1"/>
    <col min="10" max="11" width="8.5703125" customWidth="1"/>
    <col min="12" max="12" width="7.85546875" customWidth="1"/>
    <col min="13" max="13" width="7.7109375" customWidth="1"/>
    <col min="14" max="14" width="8.42578125" customWidth="1"/>
    <col min="15" max="15" width="9.140625" customWidth="1"/>
    <col min="17" max="17" width="9.42578125" customWidth="1"/>
  </cols>
  <sheetData>
    <row r="1" spans="1:18" ht="31.5" customHeight="1" x14ac:dyDescent="0.25">
      <c r="A1" s="449" t="s">
        <v>838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49"/>
      <c r="R1" s="449"/>
    </row>
    <row r="2" spans="1:18" x14ac:dyDescent="0.25">
      <c r="A2" s="450"/>
      <c r="B2" s="451" t="s">
        <v>0</v>
      </c>
      <c r="C2" s="451"/>
      <c r="D2" s="451"/>
      <c r="E2" s="451"/>
      <c r="F2" s="451"/>
      <c r="G2" s="451"/>
      <c r="H2" s="452" t="s">
        <v>1</v>
      </c>
      <c r="I2" s="452"/>
      <c r="J2" s="452"/>
      <c r="K2" s="452" t="s">
        <v>2</v>
      </c>
      <c r="L2" s="452"/>
      <c r="M2" s="452"/>
      <c r="N2" s="452" t="s">
        <v>3</v>
      </c>
      <c r="O2" s="452"/>
      <c r="P2" s="452"/>
      <c r="Q2" s="452" t="s">
        <v>5</v>
      </c>
      <c r="R2" s="452"/>
    </row>
    <row r="3" spans="1:18" x14ac:dyDescent="0.25">
      <c r="A3" s="450"/>
      <c r="B3" s="451"/>
      <c r="C3" s="451"/>
      <c r="D3" s="451"/>
      <c r="E3" s="451"/>
      <c r="F3" s="451"/>
      <c r="G3" s="451"/>
      <c r="H3" s="453" t="s">
        <v>6</v>
      </c>
      <c r="I3" s="453" t="s">
        <v>7</v>
      </c>
      <c r="J3" s="453" t="s">
        <v>8</v>
      </c>
      <c r="K3" s="454" t="s">
        <v>17</v>
      </c>
      <c r="L3" s="452" t="s">
        <v>4</v>
      </c>
      <c r="M3" s="452"/>
      <c r="N3" s="454" t="s">
        <v>20</v>
      </c>
      <c r="O3" s="452" t="s">
        <v>4</v>
      </c>
      <c r="P3" s="452"/>
      <c r="Q3" s="453" t="s">
        <v>10</v>
      </c>
      <c r="R3" s="453" t="s">
        <v>11</v>
      </c>
    </row>
    <row r="4" spans="1:18" ht="41.25" customHeight="1" x14ac:dyDescent="0.25">
      <c r="A4" s="450"/>
      <c r="B4" s="451"/>
      <c r="C4" s="451"/>
      <c r="D4" s="451"/>
      <c r="E4" s="451"/>
      <c r="F4" s="451"/>
      <c r="G4" s="451"/>
      <c r="H4" s="453"/>
      <c r="I4" s="453"/>
      <c r="J4" s="453"/>
      <c r="K4" s="455"/>
      <c r="L4" s="453" t="s">
        <v>18</v>
      </c>
      <c r="M4" s="453" t="s">
        <v>19</v>
      </c>
      <c r="N4" s="455"/>
      <c r="O4" s="453" t="s">
        <v>21</v>
      </c>
      <c r="P4" s="453" t="s">
        <v>19</v>
      </c>
      <c r="Q4" s="453"/>
      <c r="R4" s="453"/>
    </row>
    <row r="5" spans="1:18" x14ac:dyDescent="0.25">
      <c r="A5" s="102"/>
      <c r="B5" s="451" t="s">
        <v>842</v>
      </c>
      <c r="C5" s="451"/>
      <c r="D5" s="451"/>
      <c r="E5" s="451"/>
      <c r="F5" s="451"/>
      <c r="G5" s="451"/>
      <c r="H5" s="453"/>
      <c r="I5" s="453"/>
      <c r="J5" s="453"/>
      <c r="K5" s="455"/>
      <c r="L5" s="453"/>
      <c r="M5" s="453"/>
      <c r="N5" s="455"/>
      <c r="O5" s="453"/>
      <c r="P5" s="453"/>
      <c r="Q5" s="453"/>
      <c r="R5" s="453"/>
    </row>
    <row r="6" spans="1:18" x14ac:dyDescent="0.25">
      <c r="A6" s="102"/>
      <c r="B6" s="451" t="s">
        <v>12</v>
      </c>
      <c r="C6" s="451"/>
      <c r="D6" s="451"/>
      <c r="E6" s="451"/>
      <c r="F6" s="451"/>
      <c r="G6" s="451"/>
      <c r="H6" s="453"/>
      <c r="I6" s="453"/>
      <c r="J6" s="453"/>
      <c r="K6" s="455"/>
      <c r="L6" s="453"/>
      <c r="M6" s="453"/>
      <c r="N6" s="455"/>
      <c r="O6" s="453"/>
      <c r="P6" s="453"/>
      <c r="Q6" s="453"/>
      <c r="R6" s="453"/>
    </row>
    <row r="7" spans="1:18" x14ac:dyDescent="0.25">
      <c r="A7" s="102"/>
      <c r="B7" s="451" t="s">
        <v>656</v>
      </c>
      <c r="C7" s="451"/>
      <c r="D7" s="451"/>
      <c r="E7" s="451"/>
      <c r="F7" s="451"/>
      <c r="G7" s="451"/>
      <c r="H7" s="453"/>
      <c r="I7" s="453"/>
      <c r="J7" s="453"/>
      <c r="K7" s="455"/>
      <c r="L7" s="453"/>
      <c r="M7" s="453"/>
      <c r="N7" s="455"/>
      <c r="O7" s="453"/>
      <c r="P7" s="453"/>
      <c r="Q7" s="453"/>
      <c r="R7" s="453"/>
    </row>
    <row r="8" spans="1:18" x14ac:dyDescent="0.25">
      <c r="A8" s="102"/>
      <c r="B8" s="451" t="s">
        <v>840</v>
      </c>
      <c r="C8" s="451"/>
      <c r="D8" s="451"/>
      <c r="E8" s="451"/>
      <c r="F8" s="451"/>
      <c r="G8" s="451"/>
      <c r="H8" s="453"/>
      <c r="I8" s="453"/>
      <c r="J8" s="453"/>
      <c r="K8" s="455"/>
      <c r="L8" s="453"/>
      <c r="M8" s="453"/>
      <c r="N8" s="455"/>
      <c r="O8" s="453"/>
      <c r="P8" s="453"/>
      <c r="Q8" s="453"/>
      <c r="R8" s="453"/>
    </row>
    <row r="9" spans="1:18" x14ac:dyDescent="0.25">
      <c r="A9" s="102"/>
      <c r="B9" s="457" t="s">
        <v>13</v>
      </c>
      <c r="C9" s="458"/>
      <c r="D9" s="458"/>
      <c r="E9" s="458"/>
      <c r="F9" s="458"/>
      <c r="G9" s="458"/>
      <c r="H9" s="453"/>
      <c r="I9" s="453"/>
      <c r="J9" s="453"/>
      <c r="K9" s="455"/>
      <c r="L9" s="453"/>
      <c r="M9" s="453"/>
      <c r="N9" s="455"/>
      <c r="O9" s="453"/>
      <c r="P9" s="453"/>
      <c r="Q9" s="453"/>
      <c r="R9" s="453"/>
    </row>
    <row r="10" spans="1:18" ht="29.25" customHeight="1" x14ac:dyDescent="0.25">
      <c r="A10" s="102"/>
      <c r="B10" s="457" t="s">
        <v>14</v>
      </c>
      <c r="C10" s="458"/>
      <c r="D10" s="458"/>
      <c r="E10" s="458"/>
      <c r="F10" s="458"/>
      <c r="G10" s="458"/>
      <c r="H10" s="453"/>
      <c r="I10" s="453"/>
      <c r="J10" s="453"/>
      <c r="K10" s="455"/>
      <c r="L10" s="453"/>
      <c r="M10" s="453"/>
      <c r="N10" s="455"/>
      <c r="O10" s="453"/>
      <c r="P10" s="453"/>
      <c r="Q10" s="453"/>
      <c r="R10" s="453"/>
    </row>
    <row r="11" spans="1:18" x14ac:dyDescent="0.25">
      <c r="A11" s="102"/>
      <c r="B11" s="457" t="s">
        <v>831</v>
      </c>
      <c r="C11" s="458"/>
      <c r="D11" s="458"/>
      <c r="E11" s="458"/>
      <c r="F11" s="458"/>
      <c r="G11" s="458"/>
      <c r="H11" s="453"/>
      <c r="I11" s="453"/>
      <c r="J11" s="453"/>
      <c r="K11" s="455"/>
      <c r="L11" s="453"/>
      <c r="M11" s="453"/>
      <c r="N11" s="455"/>
      <c r="O11" s="453"/>
      <c r="P11" s="453"/>
      <c r="Q11" s="453"/>
      <c r="R11" s="453"/>
    </row>
    <row r="12" spans="1:18" x14ac:dyDescent="0.25">
      <c r="A12" s="102"/>
      <c r="B12" s="457" t="s">
        <v>832</v>
      </c>
      <c r="C12" s="458"/>
      <c r="D12" s="458"/>
      <c r="E12" s="458"/>
      <c r="F12" s="458"/>
      <c r="G12" s="458"/>
      <c r="H12" s="453"/>
      <c r="I12" s="453"/>
      <c r="J12" s="453"/>
      <c r="K12" s="455"/>
      <c r="L12" s="453"/>
      <c r="M12" s="453"/>
      <c r="N12" s="455"/>
      <c r="O12" s="453"/>
      <c r="P12" s="453"/>
      <c r="Q12" s="453"/>
      <c r="R12" s="453"/>
    </row>
    <row r="13" spans="1:18" x14ac:dyDescent="0.25">
      <c r="A13" s="102"/>
      <c r="B13" s="457" t="s">
        <v>841</v>
      </c>
      <c r="C13" s="458"/>
      <c r="D13" s="458"/>
      <c r="E13" s="458"/>
      <c r="F13" s="458"/>
      <c r="G13" s="458"/>
      <c r="H13" s="453"/>
      <c r="I13" s="453"/>
      <c r="J13" s="453"/>
      <c r="K13" s="455"/>
      <c r="L13" s="453"/>
      <c r="M13" s="453"/>
      <c r="N13" s="455"/>
      <c r="O13" s="453"/>
      <c r="P13" s="453"/>
      <c r="Q13" s="453"/>
      <c r="R13" s="453"/>
    </row>
    <row r="14" spans="1:18" ht="29.25" customHeight="1" x14ac:dyDescent="0.25">
      <c r="A14" s="102"/>
      <c r="B14" s="457" t="s">
        <v>834</v>
      </c>
      <c r="C14" s="458"/>
      <c r="D14" s="458"/>
      <c r="E14" s="458"/>
      <c r="F14" s="458"/>
      <c r="G14" s="458"/>
      <c r="H14" s="453"/>
      <c r="I14" s="453"/>
      <c r="J14" s="453"/>
      <c r="K14" s="455"/>
      <c r="L14" s="453"/>
      <c r="M14" s="453"/>
      <c r="N14" s="455"/>
      <c r="O14" s="453"/>
      <c r="P14" s="453"/>
      <c r="Q14" s="453"/>
      <c r="R14" s="453"/>
    </row>
    <row r="15" spans="1:18" ht="27" customHeight="1" x14ac:dyDescent="0.25">
      <c r="A15" s="102"/>
      <c r="B15" s="457" t="s">
        <v>655</v>
      </c>
      <c r="C15" s="458"/>
      <c r="D15" s="458"/>
      <c r="E15" s="458"/>
      <c r="F15" s="458"/>
      <c r="G15" s="458"/>
      <c r="H15" s="453"/>
      <c r="I15" s="453"/>
      <c r="J15" s="453"/>
      <c r="K15" s="456"/>
      <c r="L15" s="453"/>
      <c r="M15" s="453"/>
      <c r="N15" s="456"/>
      <c r="O15" s="453"/>
      <c r="P15" s="453"/>
      <c r="Q15" s="453"/>
      <c r="R15" s="453"/>
    </row>
    <row r="16" spans="1:18" x14ac:dyDescent="0.25">
      <c r="A16" s="102"/>
      <c r="B16" s="459"/>
      <c r="C16" s="460"/>
      <c r="D16" s="460"/>
      <c r="E16" s="460"/>
      <c r="F16" s="460"/>
      <c r="G16" s="460"/>
      <c r="H16" s="104">
        <f>H376</f>
        <v>10132</v>
      </c>
      <c r="I16" s="104">
        <f>I376</f>
        <v>8195</v>
      </c>
      <c r="J16" s="104">
        <f>J376</f>
        <v>1937</v>
      </c>
      <c r="K16" s="104">
        <v>3740</v>
      </c>
      <c r="L16" s="104">
        <f>L376+I388</f>
        <v>1730.75</v>
      </c>
      <c r="M16" s="104">
        <f>M376+J388</f>
        <v>505</v>
      </c>
      <c r="N16" s="104">
        <v>9520</v>
      </c>
      <c r="O16" s="104">
        <f>O376+L388</f>
        <v>2438.75</v>
      </c>
      <c r="P16" s="104">
        <f>P376+M388</f>
        <v>484.25</v>
      </c>
      <c r="Q16" s="104">
        <v>45787.4</v>
      </c>
      <c r="R16" s="104">
        <v>23041.1</v>
      </c>
    </row>
    <row r="17" spans="1:18" ht="18.75" customHeight="1" x14ac:dyDescent="0.25">
      <c r="A17" s="461" t="s">
        <v>839</v>
      </c>
      <c r="B17" s="462"/>
      <c r="C17" s="462"/>
      <c r="D17" s="462"/>
      <c r="E17" s="462"/>
      <c r="F17" s="462"/>
      <c r="G17" s="462"/>
      <c r="H17" s="462"/>
      <c r="I17" s="462"/>
      <c r="J17" s="462"/>
      <c r="K17" s="462"/>
      <c r="L17" s="462"/>
      <c r="M17" s="462"/>
      <c r="N17" s="462"/>
      <c r="O17" s="462"/>
      <c r="P17" s="462"/>
      <c r="Q17" s="462"/>
      <c r="R17" s="463"/>
    </row>
    <row r="18" spans="1:18" x14ac:dyDescent="0.25">
      <c r="A18" s="403" t="s">
        <v>649</v>
      </c>
      <c r="B18" s="466" t="s">
        <v>22</v>
      </c>
      <c r="C18" s="467"/>
      <c r="D18" s="467"/>
      <c r="E18" s="467"/>
      <c r="F18" s="468"/>
      <c r="G18" s="451" t="s">
        <v>23</v>
      </c>
      <c r="H18" s="452" t="s">
        <v>24</v>
      </c>
      <c r="I18" s="452"/>
      <c r="J18" s="452"/>
      <c r="K18" s="452" t="s">
        <v>10</v>
      </c>
      <c r="L18" s="452"/>
      <c r="M18" s="452"/>
      <c r="N18" s="452" t="s">
        <v>27</v>
      </c>
      <c r="O18" s="452"/>
      <c r="P18" s="452"/>
      <c r="Q18" s="452" t="s">
        <v>652</v>
      </c>
      <c r="R18" s="452"/>
    </row>
    <row r="19" spans="1:18" x14ac:dyDescent="0.25">
      <c r="A19" s="403"/>
      <c r="B19" s="469"/>
      <c r="C19" s="470"/>
      <c r="D19" s="470"/>
      <c r="E19" s="470"/>
      <c r="F19" s="471"/>
      <c r="G19" s="451"/>
      <c r="H19" s="453" t="s">
        <v>6</v>
      </c>
      <c r="I19" s="453" t="s">
        <v>650</v>
      </c>
      <c r="J19" s="453" t="s">
        <v>651</v>
      </c>
      <c r="K19" s="453" t="s">
        <v>653</v>
      </c>
      <c r="L19" s="452" t="s">
        <v>29</v>
      </c>
      <c r="M19" s="452"/>
      <c r="N19" s="453" t="s">
        <v>25</v>
      </c>
      <c r="O19" s="452" t="s">
        <v>30</v>
      </c>
      <c r="P19" s="452"/>
      <c r="Q19" s="453" t="s">
        <v>10</v>
      </c>
      <c r="R19" s="453" t="s">
        <v>27</v>
      </c>
    </row>
    <row r="20" spans="1:18" ht="25.5" customHeight="1" x14ac:dyDescent="0.25">
      <c r="A20" s="403"/>
      <c r="B20" s="469"/>
      <c r="C20" s="470"/>
      <c r="D20" s="470"/>
      <c r="E20" s="470"/>
      <c r="F20" s="471"/>
      <c r="G20" s="451"/>
      <c r="H20" s="453"/>
      <c r="I20" s="453"/>
      <c r="J20" s="453"/>
      <c r="K20" s="453"/>
      <c r="L20" s="453" t="s">
        <v>26</v>
      </c>
      <c r="M20" s="453" t="s">
        <v>9</v>
      </c>
      <c r="N20" s="453"/>
      <c r="O20" s="453" t="s">
        <v>26</v>
      </c>
      <c r="P20" s="453" t="s">
        <v>9</v>
      </c>
      <c r="Q20" s="453"/>
      <c r="R20" s="453"/>
    </row>
    <row r="21" spans="1:18" ht="61.5" customHeight="1" x14ac:dyDescent="0.25">
      <c r="A21" s="403"/>
      <c r="B21" s="472"/>
      <c r="C21" s="473"/>
      <c r="D21" s="473"/>
      <c r="E21" s="473"/>
      <c r="F21" s="474"/>
      <c r="G21" s="451"/>
      <c r="H21" s="453"/>
      <c r="I21" s="453"/>
      <c r="J21" s="453"/>
      <c r="K21" s="453"/>
      <c r="L21" s="453"/>
      <c r="M21" s="453"/>
      <c r="N21" s="453"/>
      <c r="O21" s="453"/>
      <c r="P21" s="453"/>
      <c r="Q21" s="453"/>
      <c r="R21" s="453"/>
    </row>
    <row r="22" spans="1:18" x14ac:dyDescent="0.25">
      <c r="A22" s="464" t="s">
        <v>647</v>
      </c>
      <c r="B22" s="464"/>
      <c r="C22" s="464"/>
      <c r="D22" s="464"/>
      <c r="E22" s="464"/>
      <c r="F22" s="464"/>
      <c r="G22" s="464"/>
      <c r="H22" s="464"/>
      <c r="I22" s="464"/>
      <c r="J22" s="464"/>
      <c r="K22" s="464"/>
      <c r="L22" s="464"/>
      <c r="M22" s="464"/>
      <c r="N22" s="464"/>
      <c r="O22" s="464"/>
      <c r="P22" s="464"/>
      <c r="Q22" s="464"/>
      <c r="R22" s="464"/>
    </row>
    <row r="23" spans="1:18" x14ac:dyDescent="0.25">
      <c r="A23" s="104">
        <v>1</v>
      </c>
      <c r="B23" s="457" t="s">
        <v>31</v>
      </c>
      <c r="C23" s="458"/>
      <c r="D23" s="458"/>
      <c r="E23" s="458"/>
      <c r="F23" s="458"/>
      <c r="G23" s="475"/>
      <c r="H23" s="104">
        <f t="shared" ref="H23:P23" si="0">H24+H25+H26+H27+H28+H29+H30+H31+H32+H33+H34+H35+H36+H37+H38+H39+H40</f>
        <v>255</v>
      </c>
      <c r="I23" s="104">
        <f t="shared" si="0"/>
        <v>145</v>
      </c>
      <c r="J23" s="104">
        <f t="shared" si="0"/>
        <v>110</v>
      </c>
      <c r="K23" s="104">
        <f t="shared" si="0"/>
        <v>74</v>
      </c>
      <c r="L23" s="104">
        <f t="shared" si="0"/>
        <v>55</v>
      </c>
      <c r="M23" s="104">
        <f t="shared" si="0"/>
        <v>19</v>
      </c>
      <c r="N23" s="104">
        <f t="shared" si="0"/>
        <v>260</v>
      </c>
      <c r="O23" s="104">
        <f t="shared" si="0"/>
        <v>71</v>
      </c>
      <c r="P23" s="104">
        <f t="shared" si="0"/>
        <v>0</v>
      </c>
      <c r="Q23" s="85">
        <v>44972</v>
      </c>
      <c r="R23" s="85">
        <v>22486</v>
      </c>
    </row>
    <row r="24" spans="1:18" ht="28.5" x14ac:dyDescent="0.25">
      <c r="A24" s="86">
        <v>1</v>
      </c>
      <c r="B24" s="459" t="s">
        <v>32</v>
      </c>
      <c r="C24" s="460"/>
      <c r="D24" s="460"/>
      <c r="E24" s="460"/>
      <c r="F24" s="465"/>
      <c r="G24" s="87" t="s">
        <v>504</v>
      </c>
      <c r="H24" s="88">
        <f>I24+J24</f>
        <v>185</v>
      </c>
      <c r="I24" s="88">
        <v>135</v>
      </c>
      <c r="J24" s="88">
        <v>50</v>
      </c>
      <c r="K24" s="88">
        <v>63</v>
      </c>
      <c r="L24" s="88">
        <v>40</v>
      </c>
      <c r="M24" s="88">
        <v>17</v>
      </c>
      <c r="N24" s="88">
        <v>156</v>
      </c>
      <c r="O24" s="88">
        <v>56</v>
      </c>
      <c r="P24" s="88">
        <v>0</v>
      </c>
      <c r="Q24" s="89">
        <v>44972</v>
      </c>
      <c r="R24" s="89">
        <v>22486</v>
      </c>
    </row>
    <row r="25" spans="1:18" ht="28.5" x14ac:dyDescent="0.25">
      <c r="A25" s="86">
        <v>2</v>
      </c>
      <c r="B25" s="459" t="s">
        <v>33</v>
      </c>
      <c r="C25" s="460"/>
      <c r="D25" s="460"/>
      <c r="E25" s="460"/>
      <c r="F25" s="465"/>
      <c r="G25" s="87" t="s">
        <v>505</v>
      </c>
      <c r="H25" s="88">
        <f t="shared" ref="H25:H40" si="1">I25+J25</f>
        <v>55</v>
      </c>
      <c r="I25" s="88">
        <v>10</v>
      </c>
      <c r="J25" s="88">
        <v>45</v>
      </c>
      <c r="K25" s="88">
        <v>6</v>
      </c>
      <c r="L25" s="88">
        <v>8</v>
      </c>
      <c r="M25" s="88">
        <v>0</v>
      </c>
      <c r="N25" s="88">
        <v>45</v>
      </c>
      <c r="O25" s="88">
        <v>0</v>
      </c>
      <c r="P25" s="88">
        <v>0</v>
      </c>
      <c r="Q25" s="89">
        <v>44972</v>
      </c>
      <c r="R25" s="89">
        <v>22486</v>
      </c>
    </row>
    <row r="26" spans="1:18" ht="28.5" x14ac:dyDescent="0.25">
      <c r="A26" s="86">
        <v>3</v>
      </c>
      <c r="B26" s="459" t="s">
        <v>34</v>
      </c>
      <c r="C26" s="460"/>
      <c r="D26" s="460"/>
      <c r="E26" s="460"/>
      <c r="F26" s="465"/>
      <c r="G26" s="87" t="s">
        <v>506</v>
      </c>
      <c r="H26" s="88">
        <f t="shared" si="1"/>
        <v>0</v>
      </c>
      <c r="I26" s="88"/>
      <c r="J26" s="88"/>
      <c r="K26" s="88">
        <v>1</v>
      </c>
      <c r="L26" s="88">
        <v>2</v>
      </c>
      <c r="M26" s="88">
        <v>1</v>
      </c>
      <c r="N26" s="88">
        <v>12</v>
      </c>
      <c r="O26" s="88">
        <v>4</v>
      </c>
      <c r="P26" s="88">
        <v>0</v>
      </c>
      <c r="Q26" s="89">
        <v>44972</v>
      </c>
      <c r="R26" s="89">
        <v>22486</v>
      </c>
    </row>
    <row r="27" spans="1:18" x14ac:dyDescent="0.25">
      <c r="A27" s="86">
        <v>4</v>
      </c>
      <c r="B27" s="459" t="s">
        <v>35</v>
      </c>
      <c r="C27" s="460"/>
      <c r="D27" s="460"/>
      <c r="E27" s="460"/>
      <c r="F27" s="465"/>
      <c r="G27" s="87" t="s">
        <v>499</v>
      </c>
      <c r="H27" s="88">
        <f t="shared" si="1"/>
        <v>0</v>
      </c>
      <c r="I27" s="88"/>
      <c r="J27" s="88"/>
      <c r="K27" s="88">
        <v>2</v>
      </c>
      <c r="L27" s="88">
        <v>1</v>
      </c>
      <c r="M27" s="88">
        <v>0</v>
      </c>
      <c r="N27" s="88">
        <v>12</v>
      </c>
      <c r="O27" s="88">
        <v>1</v>
      </c>
      <c r="P27" s="88">
        <v>0</v>
      </c>
      <c r="Q27" s="89">
        <v>44972</v>
      </c>
      <c r="R27" s="89">
        <v>22486</v>
      </c>
    </row>
    <row r="28" spans="1:18" ht="28.5" x14ac:dyDescent="0.25">
      <c r="A28" s="86">
        <v>5</v>
      </c>
      <c r="B28" s="459" t="s">
        <v>36</v>
      </c>
      <c r="C28" s="460"/>
      <c r="D28" s="460"/>
      <c r="E28" s="460"/>
      <c r="F28" s="465"/>
      <c r="G28" s="87" t="s">
        <v>507</v>
      </c>
      <c r="H28" s="88">
        <f t="shared" si="1"/>
        <v>10</v>
      </c>
      <c r="I28" s="88"/>
      <c r="J28" s="88">
        <v>10</v>
      </c>
      <c r="K28" s="88">
        <v>0</v>
      </c>
      <c r="L28" s="88">
        <v>1</v>
      </c>
      <c r="M28" s="88">
        <v>1</v>
      </c>
      <c r="N28" s="88">
        <v>9</v>
      </c>
      <c r="O28" s="88">
        <v>1</v>
      </c>
      <c r="P28" s="88">
        <v>0</v>
      </c>
      <c r="Q28" s="89">
        <v>44972</v>
      </c>
      <c r="R28" s="89">
        <v>22486</v>
      </c>
    </row>
    <row r="29" spans="1:18" ht="28.5" x14ac:dyDescent="0.25">
      <c r="A29" s="86">
        <v>6</v>
      </c>
      <c r="B29" s="459" t="s">
        <v>37</v>
      </c>
      <c r="C29" s="460"/>
      <c r="D29" s="460"/>
      <c r="E29" s="460"/>
      <c r="F29" s="465"/>
      <c r="G29" s="87" t="s">
        <v>500</v>
      </c>
      <c r="H29" s="88">
        <f t="shared" si="1"/>
        <v>5</v>
      </c>
      <c r="I29" s="88"/>
      <c r="J29" s="88">
        <v>5</v>
      </c>
      <c r="K29" s="88">
        <v>1</v>
      </c>
      <c r="L29" s="88">
        <v>1</v>
      </c>
      <c r="M29" s="88">
        <v>0</v>
      </c>
      <c r="N29" s="88">
        <v>6</v>
      </c>
      <c r="O29" s="88">
        <v>1</v>
      </c>
      <c r="P29" s="88">
        <v>0</v>
      </c>
      <c r="Q29" s="89">
        <v>44972</v>
      </c>
      <c r="R29" s="89">
        <v>22486</v>
      </c>
    </row>
    <row r="30" spans="1:18" ht="28.5" x14ac:dyDescent="0.25">
      <c r="A30" s="86">
        <v>7</v>
      </c>
      <c r="B30" s="459" t="s">
        <v>38</v>
      </c>
      <c r="C30" s="460"/>
      <c r="D30" s="460"/>
      <c r="E30" s="460"/>
      <c r="F30" s="465"/>
      <c r="G30" s="87" t="s">
        <v>501</v>
      </c>
      <c r="H30" s="88">
        <f t="shared" si="1"/>
        <v>0</v>
      </c>
      <c r="I30" s="88"/>
      <c r="J30" s="88"/>
      <c r="K30" s="88">
        <v>1</v>
      </c>
      <c r="L30" s="88">
        <v>1</v>
      </c>
      <c r="M30" s="88">
        <v>0</v>
      </c>
      <c r="N30" s="88">
        <v>6</v>
      </c>
      <c r="O30" s="88">
        <v>2</v>
      </c>
      <c r="P30" s="88">
        <v>0</v>
      </c>
      <c r="Q30" s="89">
        <v>44972</v>
      </c>
      <c r="R30" s="89">
        <v>22486</v>
      </c>
    </row>
    <row r="31" spans="1:18" x14ac:dyDescent="0.25">
      <c r="A31" s="86">
        <v>8</v>
      </c>
      <c r="B31" s="459" t="s">
        <v>44</v>
      </c>
      <c r="C31" s="460"/>
      <c r="D31" s="460"/>
      <c r="E31" s="460"/>
      <c r="F31" s="465"/>
      <c r="G31" s="87" t="s">
        <v>502</v>
      </c>
      <c r="H31" s="88">
        <f t="shared" si="1"/>
        <v>0</v>
      </c>
      <c r="I31" s="88"/>
      <c r="J31" s="88"/>
      <c r="K31" s="88"/>
      <c r="L31" s="88">
        <v>0</v>
      </c>
      <c r="M31" s="88">
        <v>0</v>
      </c>
      <c r="N31" s="88">
        <v>2</v>
      </c>
      <c r="O31" s="88">
        <v>2</v>
      </c>
      <c r="P31" s="88">
        <v>0</v>
      </c>
      <c r="Q31" s="89">
        <v>44972</v>
      </c>
      <c r="R31" s="89">
        <v>22486</v>
      </c>
    </row>
    <row r="32" spans="1:18" x14ac:dyDescent="0.25">
      <c r="A32" s="86">
        <v>9</v>
      </c>
      <c r="B32" s="459" t="s">
        <v>45</v>
      </c>
      <c r="C32" s="460"/>
      <c r="D32" s="460"/>
      <c r="E32" s="460"/>
      <c r="F32" s="465"/>
      <c r="G32" s="87" t="s">
        <v>503</v>
      </c>
      <c r="H32" s="88">
        <f t="shared" si="1"/>
        <v>0</v>
      </c>
      <c r="I32" s="88"/>
      <c r="J32" s="88"/>
      <c r="K32" s="88"/>
      <c r="L32" s="88">
        <v>1</v>
      </c>
      <c r="M32" s="88">
        <v>0</v>
      </c>
      <c r="N32" s="88">
        <v>2</v>
      </c>
      <c r="O32" s="88">
        <v>2</v>
      </c>
      <c r="P32" s="88">
        <v>0</v>
      </c>
      <c r="Q32" s="89">
        <v>44972</v>
      </c>
      <c r="R32" s="89">
        <v>22486</v>
      </c>
    </row>
    <row r="33" spans="1:18" ht="28.5" x14ac:dyDescent="0.25">
      <c r="A33" s="86">
        <v>10</v>
      </c>
      <c r="B33" s="459" t="s">
        <v>39</v>
      </c>
      <c r="C33" s="460"/>
      <c r="D33" s="460"/>
      <c r="E33" s="460"/>
      <c r="F33" s="465"/>
      <c r="G33" s="87" t="s">
        <v>46</v>
      </c>
      <c r="H33" s="88">
        <f t="shared" si="1"/>
        <v>0</v>
      </c>
      <c r="I33" s="88"/>
      <c r="J33" s="88"/>
      <c r="K33" s="88"/>
      <c r="L33" s="88"/>
      <c r="M33" s="88"/>
      <c r="N33" s="88"/>
      <c r="O33" s="88">
        <v>0</v>
      </c>
      <c r="P33" s="88">
        <v>0</v>
      </c>
      <c r="Q33" s="89">
        <v>44972</v>
      </c>
      <c r="R33" s="89">
        <v>22486</v>
      </c>
    </row>
    <row r="34" spans="1:18" ht="28.5" x14ac:dyDescent="0.25">
      <c r="A34" s="86">
        <v>11</v>
      </c>
      <c r="B34" s="459" t="s">
        <v>40</v>
      </c>
      <c r="C34" s="460"/>
      <c r="D34" s="460"/>
      <c r="E34" s="460"/>
      <c r="F34" s="465"/>
      <c r="G34" s="87" t="s">
        <v>47</v>
      </c>
      <c r="H34" s="88">
        <f t="shared" si="1"/>
        <v>0</v>
      </c>
      <c r="I34" s="88"/>
      <c r="J34" s="88"/>
      <c r="K34" s="88"/>
      <c r="L34" s="88">
        <v>0</v>
      </c>
      <c r="M34" s="88">
        <v>0</v>
      </c>
      <c r="N34" s="88"/>
      <c r="O34" s="88">
        <v>0</v>
      </c>
      <c r="P34" s="88">
        <v>0</v>
      </c>
      <c r="Q34" s="89">
        <v>44972</v>
      </c>
      <c r="R34" s="89">
        <v>22486</v>
      </c>
    </row>
    <row r="35" spans="1:18" ht="28.5" x14ac:dyDescent="0.25">
      <c r="A35" s="86">
        <v>12</v>
      </c>
      <c r="B35" s="459" t="s">
        <v>41</v>
      </c>
      <c r="C35" s="460"/>
      <c r="D35" s="460"/>
      <c r="E35" s="460"/>
      <c r="F35" s="465"/>
      <c r="G35" s="87" t="s">
        <v>48</v>
      </c>
      <c r="H35" s="88">
        <f t="shared" si="1"/>
        <v>0</v>
      </c>
      <c r="I35" s="88"/>
      <c r="J35" s="88"/>
      <c r="K35" s="88"/>
      <c r="L35" s="88"/>
      <c r="M35" s="88"/>
      <c r="N35" s="88"/>
      <c r="O35" s="88">
        <v>1</v>
      </c>
      <c r="P35" s="88">
        <v>0</v>
      </c>
      <c r="Q35" s="89">
        <v>44972</v>
      </c>
      <c r="R35" s="89">
        <v>22486</v>
      </c>
    </row>
    <row r="36" spans="1:18" ht="28.5" x14ac:dyDescent="0.25">
      <c r="A36" s="86">
        <v>13</v>
      </c>
      <c r="B36" s="459" t="s">
        <v>42</v>
      </c>
      <c r="C36" s="460"/>
      <c r="D36" s="460"/>
      <c r="E36" s="460"/>
      <c r="F36" s="465"/>
      <c r="G36" s="87" t="s">
        <v>53</v>
      </c>
      <c r="H36" s="88">
        <f t="shared" si="1"/>
        <v>0</v>
      </c>
      <c r="I36" s="88"/>
      <c r="J36" s="88"/>
      <c r="K36" s="88"/>
      <c r="L36" s="88"/>
      <c r="M36" s="88"/>
      <c r="N36" s="88">
        <v>4</v>
      </c>
      <c r="O36" s="88">
        <v>1</v>
      </c>
      <c r="P36" s="88">
        <v>0</v>
      </c>
      <c r="Q36" s="89">
        <v>44972</v>
      </c>
      <c r="R36" s="89">
        <v>22486</v>
      </c>
    </row>
    <row r="37" spans="1:18" ht="28.5" x14ac:dyDescent="0.25">
      <c r="A37" s="86">
        <v>14</v>
      </c>
      <c r="B37" s="459" t="s">
        <v>43</v>
      </c>
      <c r="C37" s="460"/>
      <c r="D37" s="460"/>
      <c r="E37" s="460"/>
      <c r="F37" s="465"/>
      <c r="G37" s="87" t="s">
        <v>49</v>
      </c>
      <c r="H37" s="88">
        <f t="shared" si="1"/>
        <v>0</v>
      </c>
      <c r="I37" s="88"/>
      <c r="J37" s="88"/>
      <c r="K37" s="88"/>
      <c r="L37" s="88"/>
      <c r="M37" s="88"/>
      <c r="N37" s="88">
        <v>2</v>
      </c>
      <c r="O37" s="88">
        <v>0</v>
      </c>
      <c r="P37" s="88">
        <v>0</v>
      </c>
      <c r="Q37" s="89">
        <v>44972</v>
      </c>
      <c r="R37" s="89">
        <v>22486</v>
      </c>
    </row>
    <row r="38" spans="1:18" ht="28.5" x14ac:dyDescent="0.25">
      <c r="A38" s="86">
        <v>15</v>
      </c>
      <c r="B38" s="459" t="s">
        <v>32</v>
      </c>
      <c r="C38" s="460"/>
      <c r="D38" s="460"/>
      <c r="E38" s="460"/>
      <c r="F38" s="465"/>
      <c r="G38" s="87" t="s">
        <v>50</v>
      </c>
      <c r="H38" s="88">
        <f t="shared" si="1"/>
        <v>0</v>
      </c>
      <c r="I38" s="88"/>
      <c r="J38" s="88"/>
      <c r="K38" s="88"/>
      <c r="L38" s="88"/>
      <c r="M38" s="88"/>
      <c r="N38" s="88">
        <v>1</v>
      </c>
      <c r="O38" s="88">
        <v>0</v>
      </c>
      <c r="P38" s="88">
        <v>0</v>
      </c>
      <c r="Q38" s="89">
        <v>44972</v>
      </c>
      <c r="R38" s="89">
        <v>22486</v>
      </c>
    </row>
    <row r="39" spans="1:18" ht="57" x14ac:dyDescent="0.25">
      <c r="A39" s="86">
        <v>16</v>
      </c>
      <c r="B39" s="459" t="s">
        <v>32</v>
      </c>
      <c r="C39" s="460"/>
      <c r="D39" s="460"/>
      <c r="E39" s="460"/>
      <c r="F39" s="465"/>
      <c r="G39" s="87" t="s">
        <v>51</v>
      </c>
      <c r="H39" s="88">
        <f t="shared" si="1"/>
        <v>0</v>
      </c>
      <c r="I39" s="88"/>
      <c r="J39" s="88"/>
      <c r="K39" s="88"/>
      <c r="L39" s="88"/>
      <c r="M39" s="88"/>
      <c r="N39" s="88">
        <v>0</v>
      </c>
      <c r="O39" s="88">
        <v>0</v>
      </c>
      <c r="P39" s="88">
        <v>0</v>
      </c>
      <c r="Q39" s="89">
        <v>44972</v>
      </c>
      <c r="R39" s="89">
        <v>22486</v>
      </c>
    </row>
    <row r="40" spans="1:18" ht="28.5" x14ac:dyDescent="0.25">
      <c r="A40" s="86">
        <v>17</v>
      </c>
      <c r="B40" s="459" t="s">
        <v>41</v>
      </c>
      <c r="C40" s="460"/>
      <c r="D40" s="460"/>
      <c r="E40" s="460"/>
      <c r="F40" s="465"/>
      <c r="G40" s="87" t="s">
        <v>52</v>
      </c>
      <c r="H40" s="88">
        <f t="shared" si="1"/>
        <v>0</v>
      </c>
      <c r="I40" s="88"/>
      <c r="J40" s="88"/>
      <c r="K40" s="88"/>
      <c r="L40" s="88"/>
      <c r="M40" s="88"/>
      <c r="N40" s="88">
        <v>3</v>
      </c>
      <c r="O40" s="88">
        <v>0</v>
      </c>
      <c r="P40" s="88">
        <v>0</v>
      </c>
      <c r="Q40" s="89">
        <v>44972</v>
      </c>
      <c r="R40" s="89">
        <v>22486</v>
      </c>
    </row>
    <row r="41" spans="1:18" x14ac:dyDescent="0.25">
      <c r="A41" s="104">
        <v>2</v>
      </c>
      <c r="B41" s="457" t="s">
        <v>54</v>
      </c>
      <c r="C41" s="458"/>
      <c r="D41" s="458"/>
      <c r="E41" s="458"/>
      <c r="F41" s="458"/>
      <c r="G41" s="475"/>
      <c r="H41" s="104">
        <f t="shared" ref="H41:P41" si="2">H42+H43+H44+H45+H46+H47+H48+H49+H50+H51+H52+H53+H54+H55+H56+H57+H58+H59+H60+H61+H62+H63+H64+H65+H66+H67+H68+H69</f>
        <v>175</v>
      </c>
      <c r="I41" s="104">
        <f t="shared" si="2"/>
        <v>120</v>
      </c>
      <c r="J41" s="104">
        <f t="shared" si="2"/>
        <v>55</v>
      </c>
      <c r="K41" s="104">
        <f t="shared" si="2"/>
        <v>52</v>
      </c>
      <c r="L41" s="104">
        <f t="shared" si="2"/>
        <v>63</v>
      </c>
      <c r="M41" s="104">
        <f t="shared" si="2"/>
        <v>7</v>
      </c>
      <c r="N41" s="104">
        <f t="shared" si="2"/>
        <v>160</v>
      </c>
      <c r="O41" s="104">
        <f t="shared" si="2"/>
        <v>83</v>
      </c>
      <c r="P41" s="104">
        <f t="shared" si="2"/>
        <v>0</v>
      </c>
      <c r="Q41" s="85">
        <v>24330</v>
      </c>
      <c r="R41" s="85">
        <v>17927</v>
      </c>
    </row>
    <row r="42" spans="1:18" x14ac:dyDescent="0.25">
      <c r="A42" s="86">
        <v>1</v>
      </c>
      <c r="B42" s="459" t="s">
        <v>55</v>
      </c>
      <c r="C42" s="460"/>
      <c r="D42" s="460"/>
      <c r="E42" s="460"/>
      <c r="F42" s="465"/>
      <c r="G42" s="87" t="s">
        <v>508</v>
      </c>
      <c r="H42" s="88">
        <f>I42+J42</f>
        <v>105</v>
      </c>
      <c r="I42" s="88">
        <v>80</v>
      </c>
      <c r="J42" s="88">
        <v>25</v>
      </c>
      <c r="K42" s="88">
        <v>41</v>
      </c>
      <c r="L42" s="88">
        <v>36</v>
      </c>
      <c r="M42" s="88">
        <v>7</v>
      </c>
      <c r="N42" s="88">
        <v>87</v>
      </c>
      <c r="O42" s="88">
        <v>56</v>
      </c>
      <c r="P42" s="88"/>
      <c r="Q42" s="89">
        <v>44977</v>
      </c>
      <c r="R42" s="89">
        <v>22577</v>
      </c>
    </row>
    <row r="43" spans="1:18" ht="28.5" x14ac:dyDescent="0.25">
      <c r="A43" s="86">
        <v>2</v>
      </c>
      <c r="B43" s="459" t="s">
        <v>56</v>
      </c>
      <c r="C43" s="460"/>
      <c r="D43" s="460"/>
      <c r="E43" s="460"/>
      <c r="F43" s="465"/>
      <c r="G43" s="87" t="s">
        <v>509</v>
      </c>
      <c r="H43" s="88">
        <f t="shared" ref="H43:H69" si="3">I43+J43</f>
        <v>50</v>
      </c>
      <c r="I43" s="88">
        <v>30</v>
      </c>
      <c r="J43" s="88">
        <v>20</v>
      </c>
      <c r="K43" s="88">
        <v>7</v>
      </c>
      <c r="L43" s="88">
        <v>15</v>
      </c>
      <c r="M43" s="88">
        <v>0</v>
      </c>
      <c r="N43" s="88">
        <v>32</v>
      </c>
      <c r="O43" s="88">
        <v>8</v>
      </c>
      <c r="P43" s="88"/>
      <c r="Q43" s="89">
        <v>39225</v>
      </c>
      <c r="R43" s="89">
        <v>22500</v>
      </c>
    </row>
    <row r="44" spans="1:18" x14ac:dyDescent="0.25">
      <c r="A44" s="86">
        <v>3</v>
      </c>
      <c r="B44" s="459" t="s">
        <v>57</v>
      </c>
      <c r="C44" s="460"/>
      <c r="D44" s="460"/>
      <c r="E44" s="460"/>
      <c r="F44" s="465"/>
      <c r="G44" s="87" t="s">
        <v>510</v>
      </c>
      <c r="H44" s="88">
        <f t="shared" si="3"/>
        <v>20</v>
      </c>
      <c r="I44" s="88">
        <v>10</v>
      </c>
      <c r="J44" s="88">
        <v>10</v>
      </c>
      <c r="K44" s="88">
        <v>2</v>
      </c>
      <c r="L44" s="88">
        <v>5</v>
      </c>
      <c r="M44" s="88">
        <v>0</v>
      </c>
      <c r="N44" s="88">
        <v>13</v>
      </c>
      <c r="O44" s="88">
        <v>11</v>
      </c>
      <c r="P44" s="88"/>
      <c r="Q44" s="89">
        <v>39115</v>
      </c>
      <c r="R44" s="89">
        <v>22520</v>
      </c>
    </row>
    <row r="45" spans="1:18" ht="28.5" x14ac:dyDescent="0.25">
      <c r="A45" s="86">
        <v>4</v>
      </c>
      <c r="B45" s="459" t="s">
        <v>58</v>
      </c>
      <c r="C45" s="460"/>
      <c r="D45" s="460"/>
      <c r="E45" s="460"/>
      <c r="F45" s="465"/>
      <c r="G45" s="87" t="s">
        <v>511</v>
      </c>
      <c r="H45" s="88">
        <f t="shared" si="3"/>
        <v>0</v>
      </c>
      <c r="I45" s="88"/>
      <c r="J45" s="88"/>
      <c r="K45" s="88">
        <v>0</v>
      </c>
      <c r="L45" s="88">
        <v>3</v>
      </c>
      <c r="M45" s="88">
        <v>0</v>
      </c>
      <c r="N45" s="88">
        <v>5</v>
      </c>
      <c r="O45" s="88">
        <v>0</v>
      </c>
      <c r="P45" s="88"/>
      <c r="Q45" s="89">
        <v>3350</v>
      </c>
      <c r="R45" s="89">
        <v>19301</v>
      </c>
    </row>
    <row r="46" spans="1:18" x14ac:dyDescent="0.25">
      <c r="A46" s="86">
        <v>5</v>
      </c>
      <c r="B46" s="459" t="s">
        <v>59</v>
      </c>
      <c r="C46" s="460"/>
      <c r="D46" s="460"/>
      <c r="E46" s="460"/>
      <c r="F46" s="465"/>
      <c r="G46" s="87" t="s">
        <v>512</v>
      </c>
      <c r="H46" s="88">
        <f t="shared" si="3"/>
        <v>0</v>
      </c>
      <c r="I46" s="88"/>
      <c r="J46" s="88"/>
      <c r="K46" s="88">
        <v>1</v>
      </c>
      <c r="L46" s="88">
        <v>2</v>
      </c>
      <c r="M46" s="88"/>
      <c r="N46" s="101">
        <v>5</v>
      </c>
      <c r="O46" s="88">
        <v>0</v>
      </c>
      <c r="P46" s="88"/>
      <c r="Q46" s="89">
        <v>34600</v>
      </c>
      <c r="R46" s="89">
        <v>18401</v>
      </c>
    </row>
    <row r="47" spans="1:18" x14ac:dyDescent="0.25">
      <c r="A47" s="86">
        <v>6</v>
      </c>
      <c r="B47" s="459" t="s">
        <v>60</v>
      </c>
      <c r="C47" s="460"/>
      <c r="D47" s="460"/>
      <c r="E47" s="460"/>
      <c r="F47" s="465"/>
      <c r="G47" s="87" t="s">
        <v>513</v>
      </c>
      <c r="H47" s="88">
        <f t="shared" si="3"/>
        <v>0</v>
      </c>
      <c r="I47" s="88"/>
      <c r="J47" s="88"/>
      <c r="K47" s="88">
        <v>1</v>
      </c>
      <c r="L47" s="88">
        <v>2</v>
      </c>
      <c r="M47" s="88"/>
      <c r="N47" s="88">
        <v>5</v>
      </c>
      <c r="O47" s="88">
        <v>0</v>
      </c>
      <c r="P47" s="88"/>
      <c r="Q47" s="89">
        <v>35323</v>
      </c>
      <c r="R47" s="89">
        <v>19263</v>
      </c>
    </row>
    <row r="48" spans="1:18" ht="28.5" x14ac:dyDescent="0.25">
      <c r="A48" s="86">
        <v>7</v>
      </c>
      <c r="B48" s="459" t="s">
        <v>61</v>
      </c>
      <c r="C48" s="460"/>
      <c r="D48" s="460"/>
      <c r="E48" s="460"/>
      <c r="F48" s="465"/>
      <c r="G48" s="87" t="s">
        <v>514</v>
      </c>
      <c r="H48" s="88">
        <f t="shared" si="3"/>
        <v>0</v>
      </c>
      <c r="I48" s="88"/>
      <c r="J48" s="88"/>
      <c r="K48" s="88"/>
      <c r="L48" s="88"/>
      <c r="M48" s="88"/>
      <c r="N48" s="88">
        <v>0</v>
      </c>
      <c r="O48" s="88">
        <v>0</v>
      </c>
      <c r="P48" s="88"/>
      <c r="Q48" s="89">
        <v>0</v>
      </c>
      <c r="R48" s="89">
        <v>0</v>
      </c>
    </row>
    <row r="49" spans="1:18" ht="42.75" x14ac:dyDescent="0.25">
      <c r="A49" s="86">
        <v>8</v>
      </c>
      <c r="B49" s="459" t="s">
        <v>86</v>
      </c>
      <c r="C49" s="460"/>
      <c r="D49" s="460"/>
      <c r="E49" s="460"/>
      <c r="F49" s="465"/>
      <c r="G49" s="87" t="s">
        <v>759</v>
      </c>
      <c r="H49" s="88">
        <f t="shared" si="3"/>
        <v>0</v>
      </c>
      <c r="I49" s="88"/>
      <c r="J49" s="88"/>
      <c r="K49" s="88"/>
      <c r="L49" s="88"/>
      <c r="M49" s="88"/>
      <c r="N49" s="88">
        <v>0</v>
      </c>
      <c r="O49" s="88">
        <v>1</v>
      </c>
      <c r="P49" s="88"/>
      <c r="Q49" s="89">
        <v>0</v>
      </c>
      <c r="R49" s="89">
        <v>14733</v>
      </c>
    </row>
    <row r="50" spans="1:18" ht="28.5" x14ac:dyDescent="0.25">
      <c r="A50" s="86">
        <v>9</v>
      </c>
      <c r="B50" s="459" t="s">
        <v>72</v>
      </c>
      <c r="C50" s="460"/>
      <c r="D50" s="460"/>
      <c r="E50" s="460"/>
      <c r="F50" s="465"/>
      <c r="G50" s="87" t="s">
        <v>760</v>
      </c>
      <c r="H50" s="88">
        <f t="shared" si="3"/>
        <v>0</v>
      </c>
      <c r="I50" s="88"/>
      <c r="J50" s="88"/>
      <c r="K50" s="88"/>
      <c r="L50" s="88"/>
      <c r="M50" s="88"/>
      <c r="N50" s="88">
        <v>0</v>
      </c>
      <c r="O50" s="88">
        <v>0</v>
      </c>
      <c r="P50" s="88"/>
      <c r="Q50" s="89">
        <v>0</v>
      </c>
      <c r="R50" s="89">
        <v>22850</v>
      </c>
    </row>
    <row r="51" spans="1:18" ht="28.5" x14ac:dyDescent="0.25">
      <c r="A51" s="86">
        <v>10</v>
      </c>
      <c r="B51" s="459" t="s">
        <v>395</v>
      </c>
      <c r="C51" s="460"/>
      <c r="D51" s="460"/>
      <c r="E51" s="460"/>
      <c r="F51" s="465"/>
      <c r="G51" s="87" t="s">
        <v>761</v>
      </c>
      <c r="H51" s="88">
        <f t="shared" si="3"/>
        <v>0</v>
      </c>
      <c r="I51" s="88"/>
      <c r="J51" s="88"/>
      <c r="K51" s="88"/>
      <c r="L51" s="88"/>
      <c r="M51" s="88"/>
      <c r="N51" s="88">
        <v>0</v>
      </c>
      <c r="O51" s="88">
        <v>0</v>
      </c>
      <c r="P51" s="88"/>
      <c r="Q51" s="89">
        <v>0</v>
      </c>
      <c r="R51" s="89">
        <v>12344</v>
      </c>
    </row>
    <row r="52" spans="1:18" x14ac:dyDescent="0.25">
      <c r="A52" s="86">
        <v>11</v>
      </c>
      <c r="B52" s="459" t="s">
        <v>299</v>
      </c>
      <c r="C52" s="460"/>
      <c r="D52" s="460"/>
      <c r="E52" s="460"/>
      <c r="F52" s="465"/>
      <c r="G52" s="87" t="s">
        <v>762</v>
      </c>
      <c r="H52" s="88">
        <f t="shared" si="3"/>
        <v>0</v>
      </c>
      <c r="I52" s="88"/>
      <c r="J52" s="88"/>
      <c r="K52" s="88"/>
      <c r="L52" s="88"/>
      <c r="M52" s="88"/>
      <c r="N52" s="88">
        <v>1</v>
      </c>
      <c r="O52" s="88">
        <v>0</v>
      </c>
      <c r="P52" s="88"/>
      <c r="Q52" s="89"/>
      <c r="R52" s="89">
        <v>9955</v>
      </c>
    </row>
    <row r="53" spans="1:18" x14ac:dyDescent="0.25">
      <c r="A53" s="86">
        <v>12</v>
      </c>
      <c r="B53" s="459" t="s">
        <v>763</v>
      </c>
      <c r="C53" s="460"/>
      <c r="D53" s="460"/>
      <c r="E53" s="460"/>
      <c r="F53" s="465"/>
      <c r="G53" s="87" t="s">
        <v>764</v>
      </c>
      <c r="H53" s="88">
        <f t="shared" si="3"/>
        <v>0</v>
      </c>
      <c r="I53" s="88"/>
      <c r="J53" s="88"/>
      <c r="K53" s="88"/>
      <c r="L53" s="88"/>
      <c r="M53" s="88"/>
      <c r="N53" s="88">
        <v>1</v>
      </c>
      <c r="O53" s="88">
        <v>0</v>
      </c>
      <c r="P53" s="88"/>
      <c r="Q53" s="89"/>
      <c r="R53" s="89">
        <v>13234</v>
      </c>
    </row>
    <row r="54" spans="1:18" x14ac:dyDescent="0.25">
      <c r="A54" s="86">
        <v>13</v>
      </c>
      <c r="B54" s="459" t="s">
        <v>765</v>
      </c>
      <c r="C54" s="460"/>
      <c r="D54" s="460"/>
      <c r="E54" s="460"/>
      <c r="F54" s="465"/>
      <c r="G54" s="87" t="s">
        <v>766</v>
      </c>
      <c r="H54" s="88">
        <f t="shared" si="3"/>
        <v>0</v>
      </c>
      <c r="I54" s="88"/>
      <c r="J54" s="88"/>
      <c r="K54" s="88"/>
      <c r="L54" s="88"/>
      <c r="M54" s="88"/>
      <c r="N54" s="88">
        <v>1</v>
      </c>
      <c r="O54" s="88">
        <v>0</v>
      </c>
      <c r="P54" s="88"/>
      <c r="Q54" s="89"/>
      <c r="R54" s="89">
        <v>9955</v>
      </c>
    </row>
    <row r="55" spans="1:18" ht="28.5" x14ac:dyDescent="0.25">
      <c r="A55" s="86">
        <v>14</v>
      </c>
      <c r="B55" s="459" t="s">
        <v>767</v>
      </c>
      <c r="C55" s="460"/>
      <c r="D55" s="460"/>
      <c r="E55" s="460"/>
      <c r="F55" s="465"/>
      <c r="G55" s="87" t="s">
        <v>768</v>
      </c>
      <c r="H55" s="88">
        <f t="shared" si="3"/>
        <v>0</v>
      </c>
      <c r="I55" s="88"/>
      <c r="J55" s="88"/>
      <c r="K55" s="88"/>
      <c r="L55" s="88"/>
      <c r="M55" s="88"/>
      <c r="N55" s="88">
        <v>1</v>
      </c>
      <c r="O55" s="88">
        <v>0</v>
      </c>
      <c r="P55" s="88"/>
      <c r="Q55" s="89"/>
      <c r="R55" s="89">
        <v>23800</v>
      </c>
    </row>
    <row r="56" spans="1:18" ht="28.5" x14ac:dyDescent="0.25">
      <c r="A56" s="86">
        <v>15</v>
      </c>
      <c r="B56" s="459" t="s">
        <v>769</v>
      </c>
      <c r="C56" s="460"/>
      <c r="D56" s="460"/>
      <c r="E56" s="460"/>
      <c r="F56" s="465"/>
      <c r="G56" s="87" t="s">
        <v>770</v>
      </c>
      <c r="H56" s="88">
        <f t="shared" si="3"/>
        <v>0</v>
      </c>
      <c r="I56" s="88"/>
      <c r="J56" s="88"/>
      <c r="K56" s="88"/>
      <c r="L56" s="88"/>
      <c r="M56" s="88"/>
      <c r="N56" s="88">
        <v>1</v>
      </c>
      <c r="O56" s="88">
        <v>0</v>
      </c>
      <c r="P56" s="88"/>
      <c r="Q56" s="89"/>
      <c r="R56" s="89">
        <v>9573</v>
      </c>
    </row>
    <row r="57" spans="1:18" ht="28.5" x14ac:dyDescent="0.25">
      <c r="A57" s="86">
        <v>16</v>
      </c>
      <c r="B57" s="459" t="s">
        <v>78</v>
      </c>
      <c r="C57" s="460"/>
      <c r="D57" s="460"/>
      <c r="E57" s="460"/>
      <c r="F57" s="465"/>
      <c r="G57" s="87" t="s">
        <v>79</v>
      </c>
      <c r="H57" s="88">
        <f t="shared" si="3"/>
        <v>0</v>
      </c>
      <c r="I57" s="88"/>
      <c r="J57" s="88"/>
      <c r="K57" s="88"/>
      <c r="L57" s="88"/>
      <c r="M57" s="88"/>
      <c r="N57" s="88">
        <v>0</v>
      </c>
      <c r="O57" s="88">
        <v>0</v>
      </c>
      <c r="P57" s="88"/>
      <c r="Q57" s="89"/>
      <c r="R57" s="89">
        <v>18243</v>
      </c>
    </row>
    <row r="58" spans="1:18" ht="28.5" x14ac:dyDescent="0.25">
      <c r="A58" s="86">
        <v>17</v>
      </c>
      <c r="B58" s="459" t="s">
        <v>82</v>
      </c>
      <c r="C58" s="460"/>
      <c r="D58" s="460"/>
      <c r="E58" s="460"/>
      <c r="F58" s="465"/>
      <c r="G58" s="87" t="s">
        <v>771</v>
      </c>
      <c r="H58" s="88">
        <f t="shared" si="3"/>
        <v>0</v>
      </c>
      <c r="I58" s="88"/>
      <c r="J58" s="88"/>
      <c r="K58" s="88"/>
      <c r="L58" s="88"/>
      <c r="M58" s="88"/>
      <c r="N58" s="88">
        <v>1</v>
      </c>
      <c r="O58" s="88">
        <v>0</v>
      </c>
      <c r="P58" s="88"/>
      <c r="Q58" s="89"/>
      <c r="R58" s="89">
        <v>14733</v>
      </c>
    </row>
    <row r="59" spans="1:18" ht="28.5" x14ac:dyDescent="0.25">
      <c r="A59" s="86">
        <v>18</v>
      </c>
      <c r="B59" s="459" t="s">
        <v>772</v>
      </c>
      <c r="C59" s="460"/>
      <c r="D59" s="460"/>
      <c r="E59" s="460"/>
      <c r="F59" s="465"/>
      <c r="G59" s="87" t="s">
        <v>773</v>
      </c>
      <c r="H59" s="88">
        <f t="shared" si="3"/>
        <v>0</v>
      </c>
      <c r="I59" s="88"/>
      <c r="J59" s="88"/>
      <c r="K59" s="88"/>
      <c r="L59" s="88"/>
      <c r="M59" s="88"/>
      <c r="N59" s="88">
        <v>1</v>
      </c>
      <c r="O59" s="88">
        <v>0</v>
      </c>
      <c r="P59" s="88"/>
      <c r="Q59" s="89"/>
      <c r="R59" s="89">
        <v>19320</v>
      </c>
    </row>
    <row r="60" spans="1:18" ht="28.5" x14ac:dyDescent="0.25">
      <c r="A60" s="86">
        <v>19</v>
      </c>
      <c r="B60" s="459" t="s">
        <v>774</v>
      </c>
      <c r="C60" s="460"/>
      <c r="D60" s="460"/>
      <c r="E60" s="460"/>
      <c r="F60" s="465"/>
      <c r="G60" s="87" t="s">
        <v>775</v>
      </c>
      <c r="H60" s="88">
        <f t="shared" si="3"/>
        <v>0</v>
      </c>
      <c r="I60" s="88"/>
      <c r="J60" s="88"/>
      <c r="K60" s="88"/>
      <c r="L60" s="88"/>
      <c r="M60" s="88"/>
      <c r="N60" s="88">
        <v>1</v>
      </c>
      <c r="O60" s="88">
        <v>1</v>
      </c>
      <c r="P60" s="88"/>
      <c r="Q60" s="89"/>
      <c r="R60" s="89">
        <v>14733</v>
      </c>
    </row>
    <row r="61" spans="1:18" ht="28.5" x14ac:dyDescent="0.25">
      <c r="A61" s="86">
        <v>20</v>
      </c>
      <c r="B61" s="459" t="s">
        <v>776</v>
      </c>
      <c r="C61" s="460"/>
      <c r="D61" s="460"/>
      <c r="E61" s="460"/>
      <c r="F61" s="465"/>
      <c r="G61" s="87" t="s">
        <v>777</v>
      </c>
      <c r="H61" s="88">
        <f t="shared" si="3"/>
        <v>0</v>
      </c>
      <c r="I61" s="88"/>
      <c r="J61" s="88"/>
      <c r="K61" s="88"/>
      <c r="L61" s="88"/>
      <c r="M61" s="88"/>
      <c r="N61" s="88">
        <v>1</v>
      </c>
      <c r="O61" s="88">
        <v>0</v>
      </c>
      <c r="P61" s="88"/>
      <c r="Q61" s="89"/>
      <c r="R61" s="89">
        <v>9955</v>
      </c>
    </row>
    <row r="62" spans="1:18" ht="28.5" x14ac:dyDescent="0.25">
      <c r="A62" s="86">
        <v>21</v>
      </c>
      <c r="B62" s="459" t="s">
        <v>778</v>
      </c>
      <c r="C62" s="460"/>
      <c r="D62" s="460"/>
      <c r="E62" s="460"/>
      <c r="F62" s="465"/>
      <c r="G62" s="87" t="s">
        <v>779</v>
      </c>
      <c r="H62" s="88">
        <f t="shared" si="3"/>
        <v>0</v>
      </c>
      <c r="I62" s="88"/>
      <c r="J62" s="88"/>
      <c r="K62" s="88"/>
      <c r="L62" s="88"/>
      <c r="M62" s="88"/>
      <c r="N62" s="88"/>
      <c r="O62" s="88">
        <v>1</v>
      </c>
      <c r="P62" s="88"/>
      <c r="Q62" s="89"/>
      <c r="R62" s="89">
        <v>0</v>
      </c>
    </row>
    <row r="63" spans="1:18" ht="28.5" x14ac:dyDescent="0.25">
      <c r="A63" s="86">
        <v>22</v>
      </c>
      <c r="B63" s="459" t="s">
        <v>66</v>
      </c>
      <c r="C63" s="460"/>
      <c r="D63" s="460"/>
      <c r="E63" s="460"/>
      <c r="F63" s="465"/>
      <c r="G63" s="87" t="s">
        <v>780</v>
      </c>
      <c r="H63" s="88">
        <f t="shared" si="3"/>
        <v>0</v>
      </c>
      <c r="I63" s="88"/>
      <c r="J63" s="88"/>
      <c r="K63" s="88"/>
      <c r="L63" s="88"/>
      <c r="M63" s="88"/>
      <c r="N63" s="88"/>
      <c r="O63" s="88">
        <v>0</v>
      </c>
      <c r="P63" s="88"/>
      <c r="Q63" s="89"/>
      <c r="R63" s="89">
        <v>0</v>
      </c>
    </row>
    <row r="64" spans="1:18" ht="28.5" x14ac:dyDescent="0.25">
      <c r="A64" s="86">
        <v>23</v>
      </c>
      <c r="B64" s="459" t="s">
        <v>781</v>
      </c>
      <c r="C64" s="460"/>
      <c r="D64" s="460"/>
      <c r="E64" s="460"/>
      <c r="F64" s="465"/>
      <c r="G64" s="87" t="s">
        <v>782</v>
      </c>
      <c r="H64" s="88">
        <f t="shared" si="3"/>
        <v>0</v>
      </c>
      <c r="I64" s="88"/>
      <c r="J64" s="88"/>
      <c r="K64" s="88"/>
      <c r="L64" s="88"/>
      <c r="M64" s="88"/>
      <c r="N64" s="88">
        <v>1</v>
      </c>
      <c r="O64" s="88">
        <v>0</v>
      </c>
      <c r="P64" s="88"/>
      <c r="Q64" s="89"/>
      <c r="R64" s="89">
        <v>0</v>
      </c>
    </row>
    <row r="65" spans="1:18" ht="42.75" x14ac:dyDescent="0.25">
      <c r="A65" s="86">
        <v>24</v>
      </c>
      <c r="B65" s="459" t="s">
        <v>93</v>
      </c>
      <c r="C65" s="460"/>
      <c r="D65" s="460"/>
      <c r="E65" s="460"/>
      <c r="F65" s="465"/>
      <c r="G65" s="87" t="s">
        <v>94</v>
      </c>
      <c r="H65" s="88">
        <f t="shared" si="3"/>
        <v>0</v>
      </c>
      <c r="I65" s="88"/>
      <c r="J65" s="88"/>
      <c r="K65" s="88"/>
      <c r="L65" s="88"/>
      <c r="M65" s="88"/>
      <c r="N65" s="88">
        <v>0</v>
      </c>
      <c r="O65" s="88">
        <v>1</v>
      </c>
      <c r="P65" s="88"/>
      <c r="Q65" s="89"/>
      <c r="R65" s="89">
        <v>0</v>
      </c>
    </row>
    <row r="66" spans="1:18" x14ac:dyDescent="0.25">
      <c r="A66" s="86">
        <v>25</v>
      </c>
      <c r="B66" s="459" t="s">
        <v>783</v>
      </c>
      <c r="C66" s="460"/>
      <c r="D66" s="460"/>
      <c r="E66" s="460"/>
      <c r="F66" s="465"/>
      <c r="G66" s="87" t="s">
        <v>784</v>
      </c>
      <c r="H66" s="88">
        <f t="shared" si="3"/>
        <v>0</v>
      </c>
      <c r="I66" s="88"/>
      <c r="J66" s="88"/>
      <c r="K66" s="88"/>
      <c r="L66" s="88"/>
      <c r="M66" s="88"/>
      <c r="N66" s="88">
        <v>0</v>
      </c>
      <c r="O66" s="88">
        <v>1</v>
      </c>
      <c r="P66" s="88"/>
      <c r="Q66" s="89"/>
      <c r="R66" s="89">
        <v>0</v>
      </c>
    </row>
    <row r="67" spans="1:18" x14ac:dyDescent="0.25">
      <c r="A67" s="86">
        <v>26</v>
      </c>
      <c r="B67" s="459" t="s">
        <v>785</v>
      </c>
      <c r="C67" s="460"/>
      <c r="D67" s="460"/>
      <c r="E67" s="460"/>
      <c r="F67" s="465"/>
      <c r="G67" s="87" t="s">
        <v>786</v>
      </c>
      <c r="H67" s="88">
        <f t="shared" si="3"/>
        <v>0</v>
      </c>
      <c r="I67" s="88"/>
      <c r="J67" s="88"/>
      <c r="K67" s="88"/>
      <c r="L67" s="88"/>
      <c r="M67" s="88"/>
      <c r="N67" s="88">
        <v>1</v>
      </c>
      <c r="O67" s="88">
        <v>1</v>
      </c>
      <c r="P67" s="88"/>
      <c r="Q67" s="89"/>
      <c r="R67" s="89">
        <v>0</v>
      </c>
    </row>
    <row r="68" spans="1:18" x14ac:dyDescent="0.25">
      <c r="A68" s="86">
        <v>27</v>
      </c>
      <c r="B68" s="459" t="s">
        <v>787</v>
      </c>
      <c r="C68" s="460"/>
      <c r="D68" s="460"/>
      <c r="E68" s="460"/>
      <c r="F68" s="465"/>
      <c r="G68" s="87" t="s">
        <v>788</v>
      </c>
      <c r="H68" s="88">
        <f t="shared" si="3"/>
        <v>0</v>
      </c>
      <c r="I68" s="88"/>
      <c r="J68" s="88"/>
      <c r="K68" s="88"/>
      <c r="L68" s="88"/>
      <c r="M68" s="88"/>
      <c r="N68" s="88">
        <v>1</v>
      </c>
      <c r="O68" s="88">
        <v>1</v>
      </c>
      <c r="P68" s="88"/>
      <c r="Q68" s="89"/>
      <c r="R68" s="89">
        <v>0</v>
      </c>
    </row>
    <row r="69" spans="1:18" x14ac:dyDescent="0.25">
      <c r="A69" s="86">
        <v>28</v>
      </c>
      <c r="B69" s="459" t="s">
        <v>789</v>
      </c>
      <c r="C69" s="460"/>
      <c r="D69" s="460"/>
      <c r="E69" s="460"/>
      <c r="F69" s="465"/>
      <c r="G69" s="87" t="s">
        <v>790</v>
      </c>
      <c r="H69" s="88">
        <f t="shared" si="3"/>
        <v>0</v>
      </c>
      <c r="I69" s="88"/>
      <c r="J69" s="88"/>
      <c r="K69" s="88"/>
      <c r="L69" s="88"/>
      <c r="M69" s="88"/>
      <c r="N69" s="88">
        <v>1</v>
      </c>
      <c r="O69" s="88">
        <v>1</v>
      </c>
      <c r="P69" s="88"/>
      <c r="Q69" s="89"/>
      <c r="R69" s="89">
        <v>0</v>
      </c>
    </row>
    <row r="70" spans="1:18" x14ac:dyDescent="0.25">
      <c r="A70" s="104">
        <v>3</v>
      </c>
      <c r="B70" s="457" t="s">
        <v>103</v>
      </c>
      <c r="C70" s="458"/>
      <c r="D70" s="458"/>
      <c r="E70" s="458"/>
      <c r="F70" s="458"/>
      <c r="G70" s="475"/>
      <c r="H70" s="104">
        <f t="shared" ref="H70:P70" si="4">H71+H72+H73+H74+H75+H76+H77+H78+H79+H80+H81+H82+H83+H84+H85+H86+H87+H88+H89+H90+H91+H92+H93+H94+H95+H96+H97+H99+H100+H104</f>
        <v>415</v>
      </c>
      <c r="I70" s="104">
        <f t="shared" si="4"/>
        <v>215</v>
      </c>
      <c r="J70" s="104">
        <f t="shared" si="4"/>
        <v>200</v>
      </c>
      <c r="K70" s="104">
        <f t="shared" si="4"/>
        <v>150</v>
      </c>
      <c r="L70" s="104">
        <f t="shared" si="4"/>
        <v>0</v>
      </c>
      <c r="M70" s="104">
        <f t="shared" si="4"/>
        <v>0</v>
      </c>
      <c r="N70" s="104">
        <f t="shared" si="4"/>
        <v>367</v>
      </c>
      <c r="O70" s="104">
        <f t="shared" si="4"/>
        <v>0</v>
      </c>
      <c r="P70" s="104">
        <f t="shared" si="4"/>
        <v>0</v>
      </c>
      <c r="Q70" s="85">
        <v>44973.9</v>
      </c>
      <c r="R70" s="85">
        <v>23660.6</v>
      </c>
    </row>
    <row r="71" spans="1:18" ht="28.5" x14ac:dyDescent="0.25">
      <c r="A71" s="86">
        <v>1</v>
      </c>
      <c r="B71" s="459" t="s">
        <v>150</v>
      </c>
      <c r="C71" s="460"/>
      <c r="D71" s="460"/>
      <c r="E71" s="460"/>
      <c r="F71" s="465"/>
      <c r="G71" s="87" t="s">
        <v>515</v>
      </c>
      <c r="H71" s="88">
        <f>I71+J71</f>
        <v>150</v>
      </c>
      <c r="I71" s="88">
        <v>140</v>
      </c>
      <c r="J71" s="88">
        <v>10</v>
      </c>
      <c r="K71" s="88">
        <v>58</v>
      </c>
      <c r="L71" s="88"/>
      <c r="M71" s="88"/>
      <c r="N71" s="88">
        <v>98</v>
      </c>
      <c r="O71" s="88"/>
      <c r="P71" s="88"/>
      <c r="Q71" s="89">
        <v>44013.3</v>
      </c>
      <c r="R71" s="89">
        <v>22073.5</v>
      </c>
    </row>
    <row r="72" spans="1:18" ht="42.75" x14ac:dyDescent="0.25">
      <c r="A72" s="86">
        <v>2</v>
      </c>
      <c r="B72" s="459" t="s">
        <v>844</v>
      </c>
      <c r="C72" s="460"/>
      <c r="D72" s="460"/>
      <c r="E72" s="460"/>
      <c r="F72" s="465"/>
      <c r="G72" s="87" t="s">
        <v>704</v>
      </c>
      <c r="H72" s="88">
        <f t="shared" ref="H72:H104" si="5">I72+J72</f>
        <v>45</v>
      </c>
      <c r="I72" s="88">
        <v>25</v>
      </c>
      <c r="J72" s="88">
        <v>20</v>
      </c>
      <c r="K72" s="88">
        <v>15</v>
      </c>
      <c r="L72" s="88"/>
      <c r="M72" s="88"/>
      <c r="N72" s="88">
        <v>40</v>
      </c>
      <c r="O72" s="88"/>
      <c r="P72" s="88"/>
      <c r="Q72" s="89">
        <v>44285.7</v>
      </c>
      <c r="R72" s="89">
        <v>22792.5</v>
      </c>
    </row>
    <row r="73" spans="1:18" ht="28.5" x14ac:dyDescent="0.25">
      <c r="A73" s="86">
        <v>3</v>
      </c>
      <c r="B73" s="459" t="s">
        <v>729</v>
      </c>
      <c r="C73" s="460"/>
      <c r="D73" s="460"/>
      <c r="E73" s="460"/>
      <c r="F73" s="465"/>
      <c r="G73" s="87" t="s">
        <v>706</v>
      </c>
      <c r="H73" s="88">
        <f t="shared" si="5"/>
        <v>20</v>
      </c>
      <c r="I73" s="88">
        <v>0</v>
      </c>
      <c r="J73" s="88">
        <v>20</v>
      </c>
      <c r="K73" s="88">
        <v>7</v>
      </c>
      <c r="L73" s="88"/>
      <c r="M73" s="88"/>
      <c r="N73" s="88">
        <v>16</v>
      </c>
      <c r="O73" s="88"/>
      <c r="P73" s="88"/>
      <c r="Q73" s="89">
        <v>45675</v>
      </c>
      <c r="R73" s="89">
        <v>22687.5</v>
      </c>
    </row>
    <row r="74" spans="1:18" ht="28.5" x14ac:dyDescent="0.25">
      <c r="A74" s="86">
        <v>4</v>
      </c>
      <c r="B74" s="459" t="s">
        <v>104</v>
      </c>
      <c r="C74" s="460"/>
      <c r="D74" s="460"/>
      <c r="E74" s="460"/>
      <c r="F74" s="465"/>
      <c r="G74" s="87" t="s">
        <v>516</v>
      </c>
      <c r="H74" s="88">
        <f t="shared" si="5"/>
        <v>25</v>
      </c>
      <c r="I74" s="88">
        <v>10</v>
      </c>
      <c r="J74" s="88">
        <v>15</v>
      </c>
      <c r="K74" s="88">
        <v>8</v>
      </c>
      <c r="L74" s="88"/>
      <c r="M74" s="88"/>
      <c r="N74" s="88">
        <v>30</v>
      </c>
      <c r="O74" s="88"/>
      <c r="P74" s="88"/>
      <c r="Q74" s="89">
        <v>45500</v>
      </c>
      <c r="R74" s="89">
        <v>22933.3</v>
      </c>
    </row>
    <row r="75" spans="1:18" ht="28.5" x14ac:dyDescent="0.25">
      <c r="A75" s="86">
        <v>5</v>
      </c>
      <c r="B75" s="459" t="s">
        <v>797</v>
      </c>
      <c r="C75" s="460"/>
      <c r="D75" s="460"/>
      <c r="E75" s="460"/>
      <c r="F75" s="465"/>
      <c r="G75" s="87" t="s">
        <v>520</v>
      </c>
      <c r="H75" s="88">
        <f t="shared" si="5"/>
        <v>20</v>
      </c>
      <c r="I75" s="88">
        <v>10</v>
      </c>
      <c r="J75" s="88">
        <v>10</v>
      </c>
      <c r="K75" s="88">
        <v>6</v>
      </c>
      <c r="L75" s="88"/>
      <c r="M75" s="88"/>
      <c r="N75" s="88">
        <v>15</v>
      </c>
      <c r="O75" s="88"/>
      <c r="P75" s="88"/>
      <c r="Q75" s="89">
        <v>44385.7</v>
      </c>
      <c r="R75" s="89">
        <v>22080</v>
      </c>
    </row>
    <row r="76" spans="1:18" ht="28.5" x14ac:dyDescent="0.25">
      <c r="A76" s="86">
        <v>6</v>
      </c>
      <c r="B76" s="459" t="s">
        <v>798</v>
      </c>
      <c r="C76" s="460"/>
      <c r="D76" s="460"/>
      <c r="E76" s="460"/>
      <c r="F76" s="465"/>
      <c r="G76" s="87" t="s">
        <v>517</v>
      </c>
      <c r="H76" s="88">
        <f t="shared" si="5"/>
        <v>25</v>
      </c>
      <c r="I76" s="88">
        <v>10</v>
      </c>
      <c r="J76" s="88">
        <v>15</v>
      </c>
      <c r="K76" s="88">
        <v>7</v>
      </c>
      <c r="L76" s="88"/>
      <c r="M76" s="88"/>
      <c r="N76" s="88">
        <v>16</v>
      </c>
      <c r="O76" s="88"/>
      <c r="P76" s="88"/>
      <c r="Q76" s="89">
        <v>47691.7</v>
      </c>
      <c r="R76" s="89">
        <v>21375</v>
      </c>
    </row>
    <row r="77" spans="1:18" ht="28.5" x14ac:dyDescent="0.25">
      <c r="A77" s="86">
        <v>7</v>
      </c>
      <c r="B77" s="459" t="s">
        <v>108</v>
      </c>
      <c r="C77" s="460"/>
      <c r="D77" s="460"/>
      <c r="E77" s="460"/>
      <c r="F77" s="465"/>
      <c r="G77" s="87" t="s">
        <v>707</v>
      </c>
      <c r="H77" s="88">
        <f t="shared" si="5"/>
        <v>35</v>
      </c>
      <c r="I77" s="88">
        <v>20</v>
      </c>
      <c r="J77" s="88">
        <v>15</v>
      </c>
      <c r="K77" s="88">
        <v>12</v>
      </c>
      <c r="L77" s="88"/>
      <c r="M77" s="88"/>
      <c r="N77" s="88">
        <v>35</v>
      </c>
      <c r="O77" s="88"/>
      <c r="P77" s="88"/>
      <c r="Q77" s="89">
        <v>44500</v>
      </c>
      <c r="R77" s="89">
        <v>22691.4</v>
      </c>
    </row>
    <row r="78" spans="1:18" ht="28.5" x14ac:dyDescent="0.25">
      <c r="A78" s="86">
        <v>8</v>
      </c>
      <c r="B78" s="459" t="s">
        <v>800</v>
      </c>
      <c r="C78" s="460"/>
      <c r="D78" s="460"/>
      <c r="E78" s="460"/>
      <c r="F78" s="465"/>
      <c r="G78" s="87" t="s">
        <v>799</v>
      </c>
      <c r="H78" s="88">
        <f t="shared" si="5"/>
        <v>20</v>
      </c>
      <c r="I78" s="88"/>
      <c r="J78" s="88">
        <v>20</v>
      </c>
      <c r="K78" s="88">
        <v>2</v>
      </c>
      <c r="L78" s="88"/>
      <c r="M78" s="88"/>
      <c r="N78" s="88">
        <v>14</v>
      </c>
      <c r="O78" s="88"/>
      <c r="P78" s="88"/>
      <c r="Q78" s="89">
        <v>48033.3</v>
      </c>
      <c r="R78" s="89">
        <v>22800</v>
      </c>
    </row>
    <row r="79" spans="1:18" ht="42.75" x14ac:dyDescent="0.25">
      <c r="A79" s="86">
        <v>9</v>
      </c>
      <c r="B79" s="459" t="s">
        <v>801</v>
      </c>
      <c r="C79" s="460"/>
      <c r="D79" s="460"/>
      <c r="E79" s="460"/>
      <c r="F79" s="465"/>
      <c r="G79" s="87" t="s">
        <v>802</v>
      </c>
      <c r="H79" s="88">
        <f t="shared" si="5"/>
        <v>10</v>
      </c>
      <c r="I79" s="88"/>
      <c r="J79" s="88">
        <v>10</v>
      </c>
      <c r="K79" s="88">
        <v>3</v>
      </c>
      <c r="L79" s="88"/>
      <c r="M79" s="88"/>
      <c r="N79" s="88">
        <v>7</v>
      </c>
      <c r="O79" s="88"/>
      <c r="P79" s="88"/>
      <c r="Q79" s="89">
        <v>45050</v>
      </c>
      <c r="R79" s="89">
        <v>22771.4</v>
      </c>
    </row>
    <row r="80" spans="1:18" x14ac:dyDescent="0.25">
      <c r="A80" s="86">
        <v>10</v>
      </c>
      <c r="B80" s="459" t="s">
        <v>114</v>
      </c>
      <c r="C80" s="460"/>
      <c r="D80" s="460"/>
      <c r="E80" s="460"/>
      <c r="F80" s="465"/>
      <c r="G80" s="87" t="s">
        <v>709</v>
      </c>
      <c r="H80" s="88">
        <f t="shared" si="5"/>
        <v>30</v>
      </c>
      <c r="I80" s="88"/>
      <c r="J80" s="88">
        <v>30</v>
      </c>
      <c r="K80" s="88">
        <v>6</v>
      </c>
      <c r="L80" s="88"/>
      <c r="M80" s="88"/>
      <c r="N80" s="88">
        <v>20</v>
      </c>
      <c r="O80" s="88"/>
      <c r="P80" s="88"/>
      <c r="Q80" s="89">
        <v>45460</v>
      </c>
      <c r="R80" s="89">
        <v>21780</v>
      </c>
    </row>
    <row r="81" spans="1:18" ht="28.5" x14ac:dyDescent="0.25">
      <c r="A81" s="86">
        <v>11</v>
      </c>
      <c r="B81" s="459" t="s">
        <v>803</v>
      </c>
      <c r="C81" s="460"/>
      <c r="D81" s="460"/>
      <c r="E81" s="460"/>
      <c r="F81" s="465"/>
      <c r="G81" s="87" t="s">
        <v>525</v>
      </c>
      <c r="H81" s="88">
        <f t="shared" si="5"/>
        <v>10</v>
      </c>
      <c r="I81" s="88"/>
      <c r="J81" s="88">
        <v>10</v>
      </c>
      <c r="K81" s="88">
        <v>5</v>
      </c>
      <c r="L81" s="88"/>
      <c r="M81" s="88"/>
      <c r="N81" s="88">
        <v>10</v>
      </c>
      <c r="O81" s="88"/>
      <c r="P81" s="88"/>
      <c r="Q81" s="89">
        <v>44250</v>
      </c>
      <c r="R81" s="89">
        <v>23480</v>
      </c>
    </row>
    <row r="82" spans="1:18" x14ac:dyDescent="0.25">
      <c r="A82" s="86">
        <v>12</v>
      </c>
      <c r="B82" s="459" t="s">
        <v>804</v>
      </c>
      <c r="C82" s="460"/>
      <c r="D82" s="460"/>
      <c r="E82" s="460"/>
      <c r="F82" s="465"/>
      <c r="G82" s="87" t="s">
        <v>526</v>
      </c>
      <c r="H82" s="88">
        <f t="shared" si="5"/>
        <v>0</v>
      </c>
      <c r="I82" s="88"/>
      <c r="J82" s="88">
        <v>0</v>
      </c>
      <c r="K82" s="88">
        <v>4</v>
      </c>
      <c r="L82" s="88"/>
      <c r="M82" s="88"/>
      <c r="N82" s="88">
        <v>10</v>
      </c>
      <c r="O82" s="88"/>
      <c r="P82" s="88"/>
      <c r="Q82" s="89">
        <v>45775</v>
      </c>
      <c r="R82" s="89">
        <v>27430</v>
      </c>
    </row>
    <row r="83" spans="1:18" ht="42.75" x14ac:dyDescent="0.25">
      <c r="A83" s="86">
        <v>13</v>
      </c>
      <c r="B83" s="459" t="s">
        <v>805</v>
      </c>
      <c r="C83" s="460"/>
      <c r="D83" s="460"/>
      <c r="E83" s="460"/>
      <c r="F83" s="465"/>
      <c r="G83" s="87" t="s">
        <v>806</v>
      </c>
      <c r="H83" s="88">
        <f t="shared" si="5"/>
        <v>10</v>
      </c>
      <c r="I83" s="88"/>
      <c r="J83" s="88">
        <v>10</v>
      </c>
      <c r="K83" s="88">
        <v>4</v>
      </c>
      <c r="L83" s="88"/>
      <c r="M83" s="88"/>
      <c r="N83" s="88">
        <v>8</v>
      </c>
      <c r="O83" s="88"/>
      <c r="P83" s="88"/>
      <c r="Q83" s="89">
        <v>44120</v>
      </c>
      <c r="R83" s="89">
        <v>22362.5</v>
      </c>
    </row>
    <row r="84" spans="1:18" ht="42.75" x14ac:dyDescent="0.25">
      <c r="A84" s="86">
        <v>14</v>
      </c>
      <c r="B84" s="459" t="s">
        <v>807</v>
      </c>
      <c r="C84" s="460"/>
      <c r="D84" s="460"/>
      <c r="E84" s="460"/>
      <c r="F84" s="465"/>
      <c r="G84" s="87" t="s">
        <v>808</v>
      </c>
      <c r="H84" s="88">
        <f t="shared" si="5"/>
        <v>5</v>
      </c>
      <c r="I84" s="88"/>
      <c r="J84" s="88">
        <v>5</v>
      </c>
      <c r="K84" s="88">
        <v>5</v>
      </c>
      <c r="L84" s="88"/>
      <c r="M84" s="88"/>
      <c r="N84" s="88">
        <v>9</v>
      </c>
      <c r="O84" s="88"/>
      <c r="P84" s="88"/>
      <c r="Q84" s="89">
        <v>44437.5</v>
      </c>
      <c r="R84" s="89">
        <v>21155.5</v>
      </c>
    </row>
    <row r="85" spans="1:18" ht="28.5" x14ac:dyDescent="0.25">
      <c r="A85" s="86">
        <v>15</v>
      </c>
      <c r="B85" s="459" t="s">
        <v>809</v>
      </c>
      <c r="C85" s="460"/>
      <c r="D85" s="460"/>
      <c r="E85" s="460"/>
      <c r="F85" s="465"/>
      <c r="G85" s="87" t="s">
        <v>810</v>
      </c>
      <c r="H85" s="88">
        <f t="shared" si="5"/>
        <v>10</v>
      </c>
      <c r="I85" s="88"/>
      <c r="J85" s="88">
        <v>10</v>
      </c>
      <c r="K85" s="88">
        <v>8</v>
      </c>
      <c r="L85" s="88"/>
      <c r="M85" s="88"/>
      <c r="N85" s="88">
        <v>10</v>
      </c>
      <c r="O85" s="88"/>
      <c r="P85" s="88"/>
      <c r="Q85" s="89"/>
      <c r="R85" s="89">
        <v>21440</v>
      </c>
    </row>
    <row r="86" spans="1:18" ht="28.5" x14ac:dyDescent="0.25">
      <c r="A86" s="86">
        <v>16</v>
      </c>
      <c r="B86" s="459" t="s">
        <v>749</v>
      </c>
      <c r="C86" s="460"/>
      <c r="D86" s="460"/>
      <c r="E86" s="460"/>
      <c r="F86" s="465"/>
      <c r="G86" s="87" t="s">
        <v>748</v>
      </c>
      <c r="H86" s="88">
        <f t="shared" si="5"/>
        <v>0</v>
      </c>
      <c r="I86" s="88"/>
      <c r="J86" s="88"/>
      <c r="K86" s="88"/>
      <c r="L86" s="88"/>
      <c r="M86" s="88"/>
      <c r="N86" s="88">
        <v>0</v>
      </c>
      <c r="O86" s="88"/>
      <c r="P86" s="88"/>
      <c r="Q86" s="89"/>
      <c r="R86" s="89"/>
    </row>
    <row r="87" spans="1:18" ht="28.5" x14ac:dyDescent="0.25">
      <c r="A87" s="86">
        <v>17</v>
      </c>
      <c r="B87" s="459" t="s">
        <v>137</v>
      </c>
      <c r="C87" s="460"/>
      <c r="D87" s="460"/>
      <c r="E87" s="460"/>
      <c r="F87" s="465"/>
      <c r="G87" s="87" t="s">
        <v>811</v>
      </c>
      <c r="H87" s="88">
        <f t="shared" si="5"/>
        <v>0</v>
      </c>
      <c r="I87" s="88"/>
      <c r="J87" s="88"/>
      <c r="K87" s="88"/>
      <c r="L87" s="88"/>
      <c r="M87" s="88"/>
      <c r="N87" s="88">
        <v>2</v>
      </c>
      <c r="O87" s="88"/>
      <c r="P87" s="88"/>
      <c r="Q87" s="89"/>
      <c r="R87" s="89">
        <v>25450</v>
      </c>
    </row>
    <row r="88" spans="1:18" ht="28.5" x14ac:dyDescent="0.25">
      <c r="A88" s="86">
        <v>18</v>
      </c>
      <c r="B88" s="459" t="s">
        <v>741</v>
      </c>
      <c r="C88" s="460"/>
      <c r="D88" s="460"/>
      <c r="E88" s="460"/>
      <c r="F88" s="465"/>
      <c r="G88" s="87" t="s">
        <v>716</v>
      </c>
      <c r="H88" s="88">
        <f t="shared" si="5"/>
        <v>0</v>
      </c>
      <c r="I88" s="88"/>
      <c r="J88" s="88"/>
      <c r="K88" s="88"/>
      <c r="L88" s="88"/>
      <c r="M88" s="88"/>
      <c r="N88" s="88">
        <v>3</v>
      </c>
      <c r="O88" s="88"/>
      <c r="P88" s="88"/>
      <c r="Q88" s="89"/>
      <c r="R88" s="89">
        <v>21533.3</v>
      </c>
    </row>
    <row r="89" spans="1:18" x14ac:dyDescent="0.25">
      <c r="A89" s="86">
        <v>19</v>
      </c>
      <c r="B89" s="459" t="s">
        <v>742</v>
      </c>
      <c r="C89" s="460"/>
      <c r="D89" s="460"/>
      <c r="E89" s="460"/>
      <c r="F89" s="465"/>
      <c r="G89" s="87" t="s">
        <v>717</v>
      </c>
      <c r="H89" s="88">
        <f t="shared" si="5"/>
        <v>0</v>
      </c>
      <c r="I89" s="88"/>
      <c r="J89" s="88"/>
      <c r="K89" s="88"/>
      <c r="L89" s="88"/>
      <c r="M89" s="88"/>
      <c r="N89" s="88">
        <v>3</v>
      </c>
      <c r="O89" s="88"/>
      <c r="P89" s="88"/>
      <c r="Q89" s="89"/>
      <c r="R89" s="89">
        <v>21833.3</v>
      </c>
    </row>
    <row r="90" spans="1:18" ht="28.5" x14ac:dyDescent="0.25">
      <c r="A90" s="86">
        <v>20</v>
      </c>
      <c r="B90" s="459" t="s">
        <v>812</v>
      </c>
      <c r="C90" s="460"/>
      <c r="D90" s="460"/>
      <c r="E90" s="460"/>
      <c r="F90" s="465"/>
      <c r="G90" s="87" t="s">
        <v>813</v>
      </c>
      <c r="H90" s="88">
        <f t="shared" si="5"/>
        <v>0</v>
      </c>
      <c r="I90" s="88"/>
      <c r="J90" s="88"/>
      <c r="K90" s="88"/>
      <c r="L90" s="88"/>
      <c r="M90" s="88"/>
      <c r="N90" s="88">
        <v>2</v>
      </c>
      <c r="O90" s="88"/>
      <c r="P90" s="88"/>
      <c r="Q90" s="89"/>
      <c r="R90" s="89">
        <v>25700</v>
      </c>
    </row>
    <row r="91" spans="1:18" ht="28.5" x14ac:dyDescent="0.25">
      <c r="A91" s="86">
        <v>21</v>
      </c>
      <c r="B91" s="459" t="s">
        <v>120</v>
      </c>
      <c r="C91" s="460"/>
      <c r="D91" s="460"/>
      <c r="E91" s="460"/>
      <c r="F91" s="465"/>
      <c r="G91" s="87" t="s">
        <v>814</v>
      </c>
      <c r="H91" s="88">
        <f t="shared" si="5"/>
        <v>0</v>
      </c>
      <c r="I91" s="88"/>
      <c r="J91" s="88"/>
      <c r="K91" s="88"/>
      <c r="L91" s="88"/>
      <c r="M91" s="88"/>
      <c r="N91" s="88">
        <v>5</v>
      </c>
      <c r="O91" s="88"/>
      <c r="P91" s="88"/>
      <c r="Q91" s="89"/>
      <c r="R91" s="89">
        <v>22700</v>
      </c>
    </row>
    <row r="92" spans="1:18" x14ac:dyDescent="0.25">
      <c r="A92" s="86">
        <v>22</v>
      </c>
      <c r="B92" s="459" t="s">
        <v>130</v>
      </c>
      <c r="C92" s="460"/>
      <c r="D92" s="460"/>
      <c r="E92" s="460"/>
      <c r="F92" s="465"/>
      <c r="G92" s="87" t="s">
        <v>713</v>
      </c>
      <c r="H92" s="88">
        <f t="shared" si="5"/>
        <v>0</v>
      </c>
      <c r="I92" s="88"/>
      <c r="J92" s="88"/>
      <c r="K92" s="88"/>
      <c r="L92" s="88"/>
      <c r="M92" s="88"/>
      <c r="N92" s="88">
        <v>0</v>
      </c>
      <c r="O92" s="88"/>
      <c r="P92" s="88"/>
      <c r="Q92" s="89"/>
      <c r="R92" s="89"/>
    </row>
    <row r="93" spans="1:18" ht="28.5" x14ac:dyDescent="0.25">
      <c r="A93" s="86">
        <v>23</v>
      </c>
      <c r="B93" s="459" t="s">
        <v>134</v>
      </c>
      <c r="C93" s="460"/>
      <c r="D93" s="460"/>
      <c r="E93" s="460"/>
      <c r="F93" s="465"/>
      <c r="G93" s="87" t="s">
        <v>718</v>
      </c>
      <c r="H93" s="88">
        <f t="shared" si="5"/>
        <v>0</v>
      </c>
      <c r="I93" s="88"/>
      <c r="J93" s="88"/>
      <c r="K93" s="88"/>
      <c r="L93" s="88"/>
      <c r="M93" s="88"/>
      <c r="N93" s="88">
        <v>0</v>
      </c>
      <c r="O93" s="88"/>
      <c r="P93" s="88"/>
      <c r="Q93" s="89"/>
      <c r="R93" s="89"/>
    </row>
    <row r="94" spans="1:18" x14ac:dyDescent="0.25">
      <c r="A94" s="86">
        <v>24</v>
      </c>
      <c r="B94" s="459" t="s">
        <v>733</v>
      </c>
      <c r="C94" s="460"/>
      <c r="D94" s="460"/>
      <c r="E94" s="460"/>
      <c r="F94" s="465"/>
      <c r="G94" s="87" t="s">
        <v>721</v>
      </c>
      <c r="H94" s="88">
        <f t="shared" si="5"/>
        <v>0</v>
      </c>
      <c r="I94" s="88"/>
      <c r="J94" s="88"/>
      <c r="K94" s="88"/>
      <c r="L94" s="88"/>
      <c r="M94" s="88"/>
      <c r="N94" s="88">
        <v>1</v>
      </c>
      <c r="O94" s="88"/>
      <c r="P94" s="88"/>
      <c r="Q94" s="89"/>
      <c r="R94" s="89">
        <v>27800</v>
      </c>
    </row>
    <row r="95" spans="1:18" ht="28.5" x14ac:dyDescent="0.25">
      <c r="A95" s="86">
        <v>25</v>
      </c>
      <c r="B95" s="459" t="s">
        <v>815</v>
      </c>
      <c r="C95" s="460"/>
      <c r="D95" s="460"/>
      <c r="E95" s="460"/>
      <c r="F95" s="465"/>
      <c r="G95" s="87" t="s">
        <v>133</v>
      </c>
      <c r="H95" s="88">
        <f t="shared" si="5"/>
        <v>0</v>
      </c>
      <c r="I95" s="88"/>
      <c r="J95" s="88"/>
      <c r="K95" s="88"/>
      <c r="L95" s="88"/>
      <c r="M95" s="88"/>
      <c r="N95" s="88">
        <v>2</v>
      </c>
      <c r="O95" s="88"/>
      <c r="P95" s="88"/>
      <c r="Q95" s="89"/>
      <c r="R95" s="89">
        <v>21400</v>
      </c>
    </row>
    <row r="96" spans="1:18" ht="28.5" x14ac:dyDescent="0.25">
      <c r="A96" s="86">
        <v>26</v>
      </c>
      <c r="B96" s="459" t="s">
        <v>816</v>
      </c>
      <c r="C96" s="460"/>
      <c r="D96" s="460"/>
      <c r="E96" s="460"/>
      <c r="F96" s="465"/>
      <c r="G96" s="87" t="s">
        <v>723</v>
      </c>
      <c r="H96" s="88">
        <f t="shared" si="5"/>
        <v>0</v>
      </c>
      <c r="I96" s="88"/>
      <c r="J96" s="88"/>
      <c r="K96" s="88"/>
      <c r="L96" s="88"/>
      <c r="M96" s="88"/>
      <c r="N96" s="88">
        <v>2</v>
      </c>
      <c r="O96" s="88"/>
      <c r="P96" s="88"/>
      <c r="Q96" s="89"/>
      <c r="R96" s="89">
        <v>23200</v>
      </c>
    </row>
    <row r="97" spans="1:18" x14ac:dyDescent="0.25">
      <c r="A97" s="86">
        <v>27</v>
      </c>
      <c r="B97" s="459" t="s">
        <v>745</v>
      </c>
      <c r="C97" s="460"/>
      <c r="D97" s="460"/>
      <c r="E97" s="460"/>
      <c r="F97" s="465"/>
      <c r="G97" s="87" t="s">
        <v>817</v>
      </c>
      <c r="H97" s="88">
        <f t="shared" si="5"/>
        <v>0</v>
      </c>
      <c r="I97" s="88"/>
      <c r="J97" s="88"/>
      <c r="K97" s="88"/>
      <c r="L97" s="88"/>
      <c r="M97" s="88"/>
      <c r="N97" s="88">
        <v>2</v>
      </c>
      <c r="O97" s="88"/>
      <c r="P97" s="88"/>
      <c r="Q97" s="89"/>
      <c r="R97" s="89">
        <v>23000</v>
      </c>
    </row>
    <row r="98" spans="1:18" x14ac:dyDescent="0.25">
      <c r="A98" s="86">
        <v>28</v>
      </c>
      <c r="B98" s="116" t="s">
        <v>144</v>
      </c>
      <c r="C98" s="114"/>
      <c r="D98" s="106"/>
      <c r="E98" s="106"/>
      <c r="F98" s="107"/>
      <c r="G98" s="87" t="s">
        <v>725</v>
      </c>
      <c r="H98" s="88"/>
      <c r="I98" s="88"/>
      <c r="J98" s="88"/>
      <c r="K98" s="88"/>
      <c r="L98" s="88"/>
      <c r="M98" s="88"/>
      <c r="N98" s="88">
        <v>2</v>
      </c>
      <c r="O98" s="88"/>
      <c r="P98" s="88"/>
      <c r="Q98" s="89"/>
      <c r="R98" s="89">
        <v>14200</v>
      </c>
    </row>
    <row r="99" spans="1:18" x14ac:dyDescent="0.25">
      <c r="A99" s="86">
        <v>29</v>
      </c>
      <c r="B99" s="459" t="s">
        <v>118</v>
      </c>
      <c r="C99" s="460"/>
      <c r="D99" s="460"/>
      <c r="E99" s="460"/>
      <c r="F99" s="465"/>
      <c r="G99" s="87" t="s">
        <v>727</v>
      </c>
      <c r="H99" s="88">
        <f t="shared" si="5"/>
        <v>0</v>
      </c>
      <c r="I99" s="88"/>
      <c r="J99" s="88"/>
      <c r="K99" s="88"/>
      <c r="L99" s="88"/>
      <c r="M99" s="88"/>
      <c r="N99" s="88">
        <v>2</v>
      </c>
      <c r="O99" s="88"/>
      <c r="P99" s="88"/>
      <c r="Q99" s="89"/>
      <c r="R99" s="89">
        <v>22500</v>
      </c>
    </row>
    <row r="100" spans="1:18" x14ac:dyDescent="0.25">
      <c r="A100" s="86">
        <v>30</v>
      </c>
      <c r="B100" s="459" t="s">
        <v>818</v>
      </c>
      <c r="C100" s="460"/>
      <c r="D100" s="460"/>
      <c r="E100" s="460"/>
      <c r="F100" s="465"/>
      <c r="G100" s="87" t="s">
        <v>819</v>
      </c>
      <c r="H100" s="88">
        <f t="shared" si="5"/>
        <v>0</v>
      </c>
      <c r="I100" s="88"/>
      <c r="J100" s="88"/>
      <c r="K100" s="88"/>
      <c r="L100" s="88"/>
      <c r="M100" s="88"/>
      <c r="N100" s="88">
        <v>5</v>
      </c>
      <c r="O100" s="88"/>
      <c r="P100" s="88"/>
      <c r="Q100" s="89"/>
      <c r="R100" s="89">
        <v>22900</v>
      </c>
    </row>
    <row r="101" spans="1:18" ht="42.75" x14ac:dyDescent="0.25">
      <c r="A101" s="86">
        <v>31</v>
      </c>
      <c r="B101" s="459" t="s">
        <v>820</v>
      </c>
      <c r="C101" s="460"/>
      <c r="D101" s="460"/>
      <c r="E101" s="460"/>
      <c r="F101" s="465"/>
      <c r="G101" s="87" t="s">
        <v>821</v>
      </c>
      <c r="H101" s="88"/>
      <c r="I101" s="88"/>
      <c r="J101" s="88"/>
      <c r="K101" s="88"/>
      <c r="L101" s="88"/>
      <c r="M101" s="88"/>
      <c r="N101" s="88"/>
      <c r="O101" s="88"/>
      <c r="P101" s="88"/>
      <c r="Q101" s="89"/>
      <c r="R101" s="89"/>
    </row>
    <row r="102" spans="1:18" ht="28.5" x14ac:dyDescent="0.25">
      <c r="A102" s="86">
        <v>32</v>
      </c>
      <c r="B102" s="113" t="s">
        <v>824</v>
      </c>
      <c r="C102" s="114"/>
      <c r="D102" s="106"/>
      <c r="E102" s="106"/>
      <c r="F102" s="107"/>
      <c r="G102" s="87" t="s">
        <v>825</v>
      </c>
      <c r="H102" s="88"/>
      <c r="I102" s="88"/>
      <c r="J102" s="88"/>
      <c r="K102" s="88"/>
      <c r="L102" s="88"/>
      <c r="M102" s="88"/>
      <c r="N102" s="88"/>
      <c r="O102" s="88"/>
      <c r="P102" s="88"/>
      <c r="Q102" s="89"/>
      <c r="R102" s="89"/>
    </row>
    <row r="103" spans="1:18" ht="28.5" x14ac:dyDescent="0.25">
      <c r="A103" s="86">
        <v>33</v>
      </c>
      <c r="B103" s="113" t="s">
        <v>822</v>
      </c>
      <c r="C103" s="114"/>
      <c r="D103" s="114"/>
      <c r="E103" s="114"/>
      <c r="F103" s="115"/>
      <c r="G103" s="87" t="s">
        <v>823</v>
      </c>
      <c r="H103" s="88"/>
      <c r="I103" s="88"/>
      <c r="J103" s="88"/>
      <c r="K103" s="88"/>
      <c r="L103" s="88"/>
      <c r="M103" s="88"/>
      <c r="N103" s="88"/>
      <c r="O103" s="88"/>
      <c r="P103" s="88"/>
      <c r="Q103" s="89"/>
      <c r="R103" s="89"/>
    </row>
    <row r="104" spans="1:18" ht="28.5" x14ac:dyDescent="0.25">
      <c r="A104" s="86">
        <v>34</v>
      </c>
      <c r="B104" s="459" t="s">
        <v>826</v>
      </c>
      <c r="C104" s="460"/>
      <c r="D104" s="460"/>
      <c r="E104" s="460"/>
      <c r="F104" s="465"/>
      <c r="G104" s="87" t="s">
        <v>827</v>
      </c>
      <c r="H104" s="88">
        <f t="shared" si="5"/>
        <v>0</v>
      </c>
      <c r="I104" s="88"/>
      <c r="J104" s="88"/>
      <c r="K104" s="88"/>
      <c r="L104" s="88"/>
      <c r="M104" s="88"/>
      <c r="N104" s="88"/>
      <c r="O104" s="88"/>
      <c r="P104" s="88"/>
      <c r="Q104" s="89"/>
      <c r="R104" s="89"/>
    </row>
    <row r="105" spans="1:18" ht="28.5" x14ac:dyDescent="0.25">
      <c r="A105" s="86">
        <v>35</v>
      </c>
      <c r="B105" s="116" t="s">
        <v>828</v>
      </c>
      <c r="C105" s="117"/>
      <c r="D105" s="106"/>
      <c r="E105" s="106"/>
      <c r="F105" s="106"/>
      <c r="G105" s="107" t="s">
        <v>829</v>
      </c>
      <c r="H105" s="88"/>
      <c r="I105" s="88"/>
      <c r="J105" s="88"/>
      <c r="K105" s="88"/>
      <c r="L105" s="88"/>
      <c r="M105" s="88"/>
      <c r="N105" s="88"/>
      <c r="O105" s="88"/>
      <c r="P105" s="88"/>
      <c r="Q105" s="89"/>
      <c r="R105" s="89"/>
    </row>
    <row r="106" spans="1:18" x14ac:dyDescent="0.25">
      <c r="A106" s="120">
        <v>4</v>
      </c>
      <c r="B106" s="457" t="s">
        <v>158</v>
      </c>
      <c r="C106" s="458"/>
      <c r="D106" s="458"/>
      <c r="E106" s="458"/>
      <c r="F106" s="458"/>
      <c r="G106" s="475"/>
      <c r="H106" s="104">
        <f t="shared" ref="H106" si="6">H107+H108+H109+H110+H111+H112+H113+H114+H115+H116+H117+H118+H119+H120+H121+H122+H123+H124+H125+H126+H127+H128+H129+H130</f>
        <v>620</v>
      </c>
      <c r="I106" s="104">
        <f>I107+I108+I109+I110+I111+I112+I113+I114+I115+I116+I117+I118+I119+I120+I121+I122+I123+I124+I125+I126+I127+I128+I129+I130</f>
        <v>520</v>
      </c>
      <c r="J106" s="90">
        <v>100</v>
      </c>
      <c r="K106" s="104">
        <f t="shared" ref="K106:P106" si="7">K107+K108+K109+K110+K111+K112+K113+K114+K115+K116+K117+K118+K119+K120+K121+K122+K123+K124+K125+K126+K127+K128+K129+K130</f>
        <v>248</v>
      </c>
      <c r="L106" s="104">
        <f t="shared" si="7"/>
        <v>452.25</v>
      </c>
      <c r="M106" s="104">
        <f t="shared" si="7"/>
        <v>70</v>
      </c>
      <c r="N106" s="104">
        <f t="shared" si="7"/>
        <v>791</v>
      </c>
      <c r="O106" s="104">
        <f t="shared" si="7"/>
        <v>963.75</v>
      </c>
      <c r="P106" s="104">
        <f t="shared" si="7"/>
        <v>6</v>
      </c>
      <c r="Q106" s="85">
        <v>36407.1</v>
      </c>
      <c r="R106" s="85">
        <v>21078</v>
      </c>
    </row>
    <row r="107" spans="1:18" ht="28.5" x14ac:dyDescent="0.25">
      <c r="A107" s="86">
        <v>1</v>
      </c>
      <c r="B107" s="459" t="s">
        <v>159</v>
      </c>
      <c r="C107" s="460"/>
      <c r="D107" s="460"/>
      <c r="E107" s="460"/>
      <c r="F107" s="465"/>
      <c r="G107" s="87" t="s">
        <v>530</v>
      </c>
      <c r="H107" s="88">
        <f>I107+J107</f>
        <v>560</v>
      </c>
      <c r="I107" s="88">
        <v>505</v>
      </c>
      <c r="J107" s="88">
        <v>55</v>
      </c>
      <c r="K107" s="88">
        <v>200</v>
      </c>
      <c r="L107" s="88">
        <v>351.75</v>
      </c>
      <c r="M107" s="88">
        <v>42</v>
      </c>
      <c r="N107" s="88">
        <v>629</v>
      </c>
      <c r="O107" s="88">
        <v>770.25</v>
      </c>
      <c r="P107" s="88">
        <v>2</v>
      </c>
      <c r="Q107" s="89">
        <v>36450</v>
      </c>
      <c r="R107" s="89">
        <v>20740</v>
      </c>
    </row>
    <row r="108" spans="1:18" x14ac:dyDescent="0.25">
      <c r="A108" s="86">
        <v>2</v>
      </c>
      <c r="B108" s="459" t="s">
        <v>160</v>
      </c>
      <c r="C108" s="460"/>
      <c r="D108" s="460"/>
      <c r="E108" s="460"/>
      <c r="F108" s="465"/>
      <c r="G108" s="87" t="s">
        <v>531</v>
      </c>
      <c r="H108" s="88">
        <f t="shared" ref="H108:H130" si="8">I108+J108</f>
        <v>25</v>
      </c>
      <c r="I108" s="88">
        <v>15</v>
      </c>
      <c r="J108" s="88">
        <v>10</v>
      </c>
      <c r="K108" s="88">
        <v>19</v>
      </c>
      <c r="L108" s="88">
        <v>27.5</v>
      </c>
      <c r="M108" s="88">
        <v>3</v>
      </c>
      <c r="N108" s="88">
        <v>48</v>
      </c>
      <c r="O108" s="88">
        <v>55.25</v>
      </c>
      <c r="P108" s="88">
        <v>0</v>
      </c>
      <c r="Q108" s="89">
        <v>37200</v>
      </c>
      <c r="R108" s="89">
        <v>20650</v>
      </c>
    </row>
    <row r="109" spans="1:18" ht="28.5" x14ac:dyDescent="0.25">
      <c r="A109" s="86">
        <v>3</v>
      </c>
      <c r="B109" s="459" t="s">
        <v>161</v>
      </c>
      <c r="C109" s="460"/>
      <c r="D109" s="460"/>
      <c r="E109" s="460"/>
      <c r="F109" s="465"/>
      <c r="G109" s="87" t="s">
        <v>532</v>
      </c>
      <c r="H109" s="88">
        <f t="shared" si="8"/>
        <v>0</v>
      </c>
      <c r="I109" s="88"/>
      <c r="J109" s="88"/>
      <c r="K109" s="88">
        <v>6</v>
      </c>
      <c r="L109" s="88">
        <v>6.5</v>
      </c>
      <c r="M109" s="88"/>
      <c r="N109" s="88">
        <v>11</v>
      </c>
      <c r="O109" s="88">
        <v>10</v>
      </c>
      <c r="P109" s="88">
        <v>0</v>
      </c>
      <c r="Q109" s="89">
        <v>36450</v>
      </c>
      <c r="R109" s="89">
        <v>20650</v>
      </c>
    </row>
    <row r="110" spans="1:18" x14ac:dyDescent="0.25">
      <c r="A110" s="86">
        <v>4</v>
      </c>
      <c r="B110" s="459" t="s">
        <v>162</v>
      </c>
      <c r="C110" s="460"/>
      <c r="D110" s="460"/>
      <c r="E110" s="460"/>
      <c r="F110" s="465"/>
      <c r="G110" s="87" t="s">
        <v>533</v>
      </c>
      <c r="H110" s="88">
        <f t="shared" si="8"/>
        <v>0</v>
      </c>
      <c r="I110" s="88"/>
      <c r="J110" s="88"/>
      <c r="K110" s="88">
        <v>6</v>
      </c>
      <c r="L110" s="88">
        <v>7.5</v>
      </c>
      <c r="M110" s="88">
        <v>1</v>
      </c>
      <c r="N110" s="88">
        <v>11</v>
      </c>
      <c r="O110" s="88">
        <v>11</v>
      </c>
      <c r="P110" s="88">
        <v>0</v>
      </c>
      <c r="Q110" s="89">
        <v>36450</v>
      </c>
      <c r="R110" s="89">
        <v>20650</v>
      </c>
    </row>
    <row r="111" spans="1:18" x14ac:dyDescent="0.25">
      <c r="A111" s="86">
        <v>5</v>
      </c>
      <c r="B111" s="459" t="s">
        <v>163</v>
      </c>
      <c r="C111" s="460"/>
      <c r="D111" s="460"/>
      <c r="E111" s="460"/>
      <c r="F111" s="465"/>
      <c r="G111" s="87" t="s">
        <v>534</v>
      </c>
      <c r="H111" s="88">
        <f t="shared" si="8"/>
        <v>10</v>
      </c>
      <c r="I111" s="88"/>
      <c r="J111" s="88">
        <v>10</v>
      </c>
      <c r="K111" s="88">
        <v>6</v>
      </c>
      <c r="L111" s="88">
        <v>9</v>
      </c>
      <c r="M111" s="88">
        <v>1</v>
      </c>
      <c r="N111" s="88">
        <v>15</v>
      </c>
      <c r="O111" s="88">
        <v>13</v>
      </c>
      <c r="P111" s="88">
        <v>0</v>
      </c>
      <c r="Q111" s="89">
        <v>36100</v>
      </c>
      <c r="R111" s="89">
        <v>20650</v>
      </c>
    </row>
    <row r="112" spans="1:18" ht="28.5" x14ac:dyDescent="0.25">
      <c r="A112" s="86">
        <v>6</v>
      </c>
      <c r="B112" s="459" t="s">
        <v>164</v>
      </c>
      <c r="C112" s="460"/>
      <c r="D112" s="460"/>
      <c r="E112" s="460"/>
      <c r="F112" s="465"/>
      <c r="G112" s="87" t="s">
        <v>535</v>
      </c>
      <c r="H112" s="88">
        <v>15</v>
      </c>
      <c r="I112" s="88"/>
      <c r="J112" s="88">
        <v>15</v>
      </c>
      <c r="K112" s="88">
        <v>6</v>
      </c>
      <c r="L112" s="88">
        <v>8</v>
      </c>
      <c r="M112" s="88"/>
      <c r="N112" s="88">
        <v>11</v>
      </c>
      <c r="O112" s="88">
        <v>12</v>
      </c>
      <c r="P112" s="88">
        <v>0</v>
      </c>
      <c r="Q112" s="89">
        <v>36100</v>
      </c>
      <c r="R112" s="89">
        <v>20650</v>
      </c>
    </row>
    <row r="113" spans="1:18" ht="28.5" x14ac:dyDescent="0.25">
      <c r="A113" s="86">
        <v>7</v>
      </c>
      <c r="B113" s="459" t="s">
        <v>165</v>
      </c>
      <c r="C113" s="460"/>
      <c r="D113" s="460"/>
      <c r="E113" s="460"/>
      <c r="F113" s="465"/>
      <c r="G113" s="87" t="s">
        <v>536</v>
      </c>
      <c r="H113" s="88">
        <f t="shared" si="8"/>
        <v>10</v>
      </c>
      <c r="I113" s="88"/>
      <c r="J113" s="88">
        <v>10</v>
      </c>
      <c r="K113" s="88">
        <v>5</v>
      </c>
      <c r="L113" s="88">
        <v>9.5</v>
      </c>
      <c r="M113" s="88"/>
      <c r="N113" s="88">
        <v>19</v>
      </c>
      <c r="O113" s="88">
        <v>18</v>
      </c>
      <c r="P113" s="88">
        <v>0</v>
      </c>
      <c r="Q113" s="89">
        <v>36100</v>
      </c>
      <c r="R113" s="89">
        <v>20650</v>
      </c>
    </row>
    <row r="114" spans="1:18" ht="28.5" x14ac:dyDescent="0.25">
      <c r="A114" s="86">
        <v>8</v>
      </c>
      <c r="B114" s="459" t="s">
        <v>166</v>
      </c>
      <c r="C114" s="460"/>
      <c r="D114" s="460"/>
      <c r="E114" s="460"/>
      <c r="F114" s="465"/>
      <c r="G114" s="87" t="s">
        <v>167</v>
      </c>
      <c r="H114" s="88">
        <f t="shared" si="8"/>
        <v>0</v>
      </c>
      <c r="I114" s="88"/>
      <c r="J114" s="88"/>
      <c r="K114" s="88"/>
      <c r="L114" s="88">
        <v>4.75</v>
      </c>
      <c r="M114" s="88">
        <v>3</v>
      </c>
      <c r="N114" s="88">
        <v>3</v>
      </c>
      <c r="O114" s="88">
        <v>6.25</v>
      </c>
      <c r="P114" s="88">
        <v>0</v>
      </c>
      <c r="Q114" s="89"/>
      <c r="R114" s="89">
        <v>21250</v>
      </c>
    </row>
    <row r="115" spans="1:18" ht="42.75" x14ac:dyDescent="0.25">
      <c r="A115" s="86">
        <v>9</v>
      </c>
      <c r="B115" s="459" t="s">
        <v>168</v>
      </c>
      <c r="C115" s="460"/>
      <c r="D115" s="460"/>
      <c r="E115" s="460"/>
      <c r="F115" s="465"/>
      <c r="G115" s="87" t="s">
        <v>169</v>
      </c>
      <c r="H115" s="88">
        <f t="shared" si="8"/>
        <v>0</v>
      </c>
      <c r="I115" s="88"/>
      <c r="J115" s="88"/>
      <c r="K115" s="88"/>
      <c r="L115" s="88">
        <v>5.5</v>
      </c>
      <c r="M115" s="88">
        <v>3</v>
      </c>
      <c r="N115" s="88">
        <v>2</v>
      </c>
      <c r="O115" s="88">
        <v>7</v>
      </c>
      <c r="P115" s="88">
        <v>0</v>
      </c>
      <c r="Q115" s="89"/>
      <c r="R115" s="89">
        <v>21250</v>
      </c>
    </row>
    <row r="116" spans="1:18" x14ac:dyDescent="0.25">
      <c r="A116" s="86">
        <v>10</v>
      </c>
      <c r="B116" s="459" t="s">
        <v>170</v>
      </c>
      <c r="C116" s="460"/>
      <c r="D116" s="460"/>
      <c r="E116" s="460"/>
      <c r="F116" s="465"/>
      <c r="G116" s="87" t="s">
        <v>171</v>
      </c>
      <c r="H116" s="88">
        <f t="shared" si="8"/>
        <v>0</v>
      </c>
      <c r="I116" s="88"/>
      <c r="J116" s="88"/>
      <c r="K116" s="88"/>
      <c r="L116" s="88">
        <v>4.25</v>
      </c>
      <c r="M116" s="88">
        <v>3</v>
      </c>
      <c r="N116" s="88">
        <v>1</v>
      </c>
      <c r="O116" s="88">
        <v>5.5</v>
      </c>
      <c r="P116" s="88">
        <v>0</v>
      </c>
      <c r="Q116" s="89"/>
      <c r="R116" s="89">
        <v>21250</v>
      </c>
    </row>
    <row r="117" spans="1:18" ht="28.5" x14ac:dyDescent="0.25">
      <c r="A117" s="86">
        <v>11</v>
      </c>
      <c r="B117" s="459" t="s">
        <v>172</v>
      </c>
      <c r="C117" s="460"/>
      <c r="D117" s="460"/>
      <c r="E117" s="460"/>
      <c r="F117" s="465"/>
      <c r="G117" s="87" t="s">
        <v>173</v>
      </c>
      <c r="H117" s="88">
        <f t="shared" si="8"/>
        <v>0</v>
      </c>
      <c r="I117" s="88"/>
      <c r="J117" s="88"/>
      <c r="K117" s="88"/>
      <c r="L117" s="88">
        <v>5</v>
      </c>
      <c r="M117" s="88">
        <v>4</v>
      </c>
      <c r="N117" s="88">
        <v>3</v>
      </c>
      <c r="O117" s="88">
        <v>7</v>
      </c>
      <c r="P117" s="88">
        <v>0</v>
      </c>
      <c r="Q117" s="89"/>
      <c r="R117" s="89">
        <v>21250</v>
      </c>
    </row>
    <row r="118" spans="1:18" ht="28.5" x14ac:dyDescent="0.25">
      <c r="A118" s="86">
        <v>12</v>
      </c>
      <c r="B118" s="459" t="s">
        <v>174</v>
      </c>
      <c r="C118" s="460"/>
      <c r="D118" s="460"/>
      <c r="E118" s="460"/>
      <c r="F118" s="465"/>
      <c r="G118" s="87" t="s">
        <v>175</v>
      </c>
      <c r="H118" s="88">
        <f t="shared" si="8"/>
        <v>0</v>
      </c>
      <c r="I118" s="88"/>
      <c r="J118" s="88"/>
      <c r="K118" s="88"/>
      <c r="L118" s="88">
        <v>4.5</v>
      </c>
      <c r="M118" s="88">
        <v>3</v>
      </c>
      <c r="N118" s="88">
        <v>3</v>
      </c>
      <c r="O118" s="88">
        <v>6</v>
      </c>
      <c r="P118" s="88">
        <v>0</v>
      </c>
      <c r="Q118" s="89"/>
      <c r="R118" s="89">
        <v>21250</v>
      </c>
    </row>
    <row r="119" spans="1:18" x14ac:dyDescent="0.25">
      <c r="A119" s="86">
        <v>13</v>
      </c>
      <c r="B119" s="459" t="s">
        <v>176</v>
      </c>
      <c r="C119" s="460"/>
      <c r="D119" s="460"/>
      <c r="E119" s="460"/>
      <c r="F119" s="465"/>
      <c r="G119" s="87" t="s">
        <v>177</v>
      </c>
      <c r="H119" s="88">
        <f t="shared" si="8"/>
        <v>0</v>
      </c>
      <c r="I119" s="88"/>
      <c r="J119" s="88"/>
      <c r="K119" s="88"/>
      <c r="L119" s="88">
        <v>3.5</v>
      </c>
      <c r="M119" s="88">
        <v>3</v>
      </c>
      <c r="N119" s="88">
        <v>2</v>
      </c>
      <c r="O119" s="88">
        <v>6</v>
      </c>
      <c r="P119" s="88">
        <v>0</v>
      </c>
      <c r="Q119" s="89"/>
      <c r="R119" s="89">
        <v>21250</v>
      </c>
    </row>
    <row r="120" spans="1:18" ht="28.5" x14ac:dyDescent="0.25">
      <c r="A120" s="86">
        <v>14</v>
      </c>
      <c r="B120" s="459" t="s">
        <v>178</v>
      </c>
      <c r="C120" s="460"/>
      <c r="D120" s="460"/>
      <c r="E120" s="460"/>
      <c r="F120" s="465"/>
      <c r="G120" s="87" t="s">
        <v>179</v>
      </c>
      <c r="H120" s="88">
        <f t="shared" si="8"/>
        <v>0</v>
      </c>
      <c r="I120" s="88"/>
      <c r="J120" s="88"/>
      <c r="K120" s="88"/>
      <c r="L120" s="88">
        <v>5</v>
      </c>
      <c r="M120" s="88">
        <v>4</v>
      </c>
      <c r="N120" s="88">
        <v>1</v>
      </c>
      <c r="O120" s="88">
        <v>6.5</v>
      </c>
      <c r="P120" s="88">
        <v>0</v>
      </c>
      <c r="Q120" s="89"/>
      <c r="R120" s="89">
        <v>21250</v>
      </c>
    </row>
    <row r="121" spans="1:18" ht="28.5" x14ac:dyDescent="0.25">
      <c r="A121" s="86">
        <v>15</v>
      </c>
      <c r="B121" s="459" t="s">
        <v>180</v>
      </c>
      <c r="C121" s="460"/>
      <c r="D121" s="460"/>
      <c r="E121" s="460"/>
      <c r="F121" s="465"/>
      <c r="G121" s="87" t="s">
        <v>181</v>
      </c>
      <c r="H121" s="88">
        <f t="shared" si="8"/>
        <v>0</v>
      </c>
      <c r="I121" s="88"/>
      <c r="J121" s="88"/>
      <c r="K121" s="88"/>
      <c r="L121" s="88"/>
      <c r="M121" s="88"/>
      <c r="N121" s="88">
        <v>3</v>
      </c>
      <c r="O121" s="88">
        <v>3</v>
      </c>
      <c r="P121" s="88">
        <v>0</v>
      </c>
      <c r="Q121" s="89"/>
      <c r="R121" s="89">
        <v>21250</v>
      </c>
    </row>
    <row r="122" spans="1:18" ht="28.5" x14ac:dyDescent="0.25">
      <c r="A122" s="86">
        <v>16</v>
      </c>
      <c r="B122" s="459" t="s">
        <v>182</v>
      </c>
      <c r="C122" s="460"/>
      <c r="D122" s="460"/>
      <c r="E122" s="460"/>
      <c r="F122" s="465"/>
      <c r="G122" s="87" t="s">
        <v>183</v>
      </c>
      <c r="H122" s="88">
        <f t="shared" si="8"/>
        <v>0</v>
      </c>
      <c r="I122" s="88"/>
      <c r="J122" s="88"/>
      <c r="K122" s="88"/>
      <c r="L122" s="88"/>
      <c r="M122" s="88"/>
      <c r="N122" s="88">
        <v>3</v>
      </c>
      <c r="O122" s="88">
        <v>3</v>
      </c>
      <c r="P122" s="88">
        <v>0</v>
      </c>
      <c r="Q122" s="89"/>
      <c r="R122" s="89">
        <v>21250</v>
      </c>
    </row>
    <row r="123" spans="1:18" ht="28.5" x14ac:dyDescent="0.25">
      <c r="A123" s="86">
        <v>17</v>
      </c>
      <c r="B123" s="459" t="s">
        <v>184</v>
      </c>
      <c r="C123" s="460"/>
      <c r="D123" s="460"/>
      <c r="E123" s="460"/>
      <c r="F123" s="465"/>
      <c r="G123" s="87" t="s">
        <v>185</v>
      </c>
      <c r="H123" s="88">
        <f t="shared" si="8"/>
        <v>0</v>
      </c>
      <c r="I123" s="88"/>
      <c r="J123" s="88"/>
      <c r="K123" s="88"/>
      <c r="L123" s="88"/>
      <c r="M123" s="88"/>
      <c r="N123" s="88">
        <v>3</v>
      </c>
      <c r="O123" s="88">
        <v>3</v>
      </c>
      <c r="P123" s="88">
        <v>1</v>
      </c>
      <c r="Q123" s="89"/>
      <c r="R123" s="89">
        <v>21250</v>
      </c>
    </row>
    <row r="124" spans="1:18" ht="42.75" x14ac:dyDescent="0.25">
      <c r="A124" s="86">
        <v>18</v>
      </c>
      <c r="B124" s="459" t="s">
        <v>186</v>
      </c>
      <c r="C124" s="460"/>
      <c r="D124" s="460"/>
      <c r="E124" s="460"/>
      <c r="F124" s="465"/>
      <c r="G124" s="87" t="s">
        <v>187</v>
      </c>
      <c r="H124" s="88">
        <f t="shared" si="8"/>
        <v>0</v>
      </c>
      <c r="I124" s="88"/>
      <c r="J124" s="88"/>
      <c r="K124" s="88"/>
      <c r="L124" s="88"/>
      <c r="M124" s="88"/>
      <c r="N124" s="88">
        <v>4</v>
      </c>
      <c r="O124" s="88">
        <v>3</v>
      </c>
      <c r="P124" s="88">
        <v>1</v>
      </c>
      <c r="Q124" s="89"/>
      <c r="R124" s="89">
        <v>21250</v>
      </c>
    </row>
    <row r="125" spans="1:18" x14ac:dyDescent="0.25">
      <c r="A125" s="86">
        <v>19</v>
      </c>
      <c r="B125" s="459" t="s">
        <v>188</v>
      </c>
      <c r="C125" s="460"/>
      <c r="D125" s="460"/>
      <c r="E125" s="460"/>
      <c r="F125" s="465"/>
      <c r="G125" s="87" t="s">
        <v>189</v>
      </c>
      <c r="H125" s="88">
        <f t="shared" si="8"/>
        <v>0</v>
      </c>
      <c r="I125" s="88"/>
      <c r="J125" s="88"/>
      <c r="K125" s="88"/>
      <c r="L125" s="88"/>
      <c r="M125" s="88"/>
      <c r="N125" s="88">
        <v>3</v>
      </c>
      <c r="O125" s="88">
        <v>3</v>
      </c>
      <c r="P125" s="88">
        <v>1</v>
      </c>
      <c r="Q125" s="89"/>
      <c r="R125" s="89">
        <v>21250</v>
      </c>
    </row>
    <row r="126" spans="1:18" ht="28.5" x14ac:dyDescent="0.25">
      <c r="A126" s="86">
        <v>20</v>
      </c>
      <c r="B126" s="459" t="s">
        <v>190</v>
      </c>
      <c r="C126" s="460"/>
      <c r="D126" s="460"/>
      <c r="E126" s="460"/>
      <c r="F126" s="465"/>
      <c r="G126" s="87" t="s">
        <v>191</v>
      </c>
      <c r="H126" s="88">
        <f t="shared" si="8"/>
        <v>0</v>
      </c>
      <c r="I126" s="88"/>
      <c r="J126" s="88"/>
      <c r="K126" s="88"/>
      <c r="L126" s="88"/>
      <c r="M126" s="88"/>
      <c r="N126" s="88">
        <v>2</v>
      </c>
      <c r="O126" s="88">
        <v>3</v>
      </c>
      <c r="P126" s="88">
        <v>1</v>
      </c>
      <c r="Q126" s="89"/>
      <c r="R126" s="89">
        <v>21250</v>
      </c>
    </row>
    <row r="127" spans="1:18" ht="28.5" x14ac:dyDescent="0.25">
      <c r="A127" s="86">
        <v>21</v>
      </c>
      <c r="B127" s="459" t="s">
        <v>192</v>
      </c>
      <c r="C127" s="460"/>
      <c r="D127" s="460"/>
      <c r="E127" s="460"/>
      <c r="F127" s="465"/>
      <c r="G127" s="87" t="s">
        <v>193</v>
      </c>
      <c r="H127" s="88">
        <f t="shared" si="8"/>
        <v>0</v>
      </c>
      <c r="I127" s="88"/>
      <c r="J127" s="88"/>
      <c r="K127" s="88"/>
      <c r="L127" s="88"/>
      <c r="M127" s="88"/>
      <c r="N127" s="88">
        <v>4</v>
      </c>
      <c r="O127" s="88">
        <v>3</v>
      </c>
      <c r="P127" s="88">
        <v>0</v>
      </c>
      <c r="Q127" s="89"/>
      <c r="R127" s="89">
        <v>21250</v>
      </c>
    </row>
    <row r="128" spans="1:18" ht="28.5" x14ac:dyDescent="0.25">
      <c r="A128" s="86">
        <v>22</v>
      </c>
      <c r="B128" s="459" t="s">
        <v>194</v>
      </c>
      <c r="C128" s="460"/>
      <c r="D128" s="460"/>
      <c r="E128" s="460"/>
      <c r="F128" s="465"/>
      <c r="G128" s="87" t="s">
        <v>195</v>
      </c>
      <c r="H128" s="88">
        <f t="shared" si="8"/>
        <v>0</v>
      </c>
      <c r="I128" s="88"/>
      <c r="J128" s="88"/>
      <c r="K128" s="88"/>
      <c r="L128" s="88"/>
      <c r="M128" s="88"/>
      <c r="N128" s="88">
        <v>4</v>
      </c>
      <c r="O128" s="88">
        <v>3</v>
      </c>
      <c r="P128" s="88"/>
      <c r="Q128" s="89"/>
      <c r="R128" s="89">
        <v>21250</v>
      </c>
    </row>
    <row r="129" spans="1:18" ht="28.5" x14ac:dyDescent="0.25">
      <c r="A129" s="86">
        <v>23</v>
      </c>
      <c r="B129" s="459" t="s">
        <v>196</v>
      </c>
      <c r="C129" s="460"/>
      <c r="D129" s="460"/>
      <c r="E129" s="460"/>
      <c r="F129" s="465"/>
      <c r="G129" s="87" t="s">
        <v>197</v>
      </c>
      <c r="H129" s="88">
        <f t="shared" si="8"/>
        <v>0</v>
      </c>
      <c r="I129" s="88"/>
      <c r="J129" s="88"/>
      <c r="K129" s="88"/>
      <c r="L129" s="88"/>
      <c r="M129" s="88"/>
      <c r="N129" s="88">
        <v>3</v>
      </c>
      <c r="O129" s="88">
        <v>3</v>
      </c>
      <c r="P129" s="88"/>
      <c r="Q129" s="89"/>
      <c r="R129" s="89">
        <v>21250</v>
      </c>
    </row>
    <row r="130" spans="1:18" x14ac:dyDescent="0.25">
      <c r="A130" s="86">
        <v>24</v>
      </c>
      <c r="B130" s="459" t="s">
        <v>198</v>
      </c>
      <c r="C130" s="460"/>
      <c r="D130" s="460"/>
      <c r="E130" s="460"/>
      <c r="F130" s="465"/>
      <c r="G130" s="87" t="s">
        <v>199</v>
      </c>
      <c r="H130" s="88">
        <f t="shared" si="8"/>
        <v>0</v>
      </c>
      <c r="I130" s="88"/>
      <c r="J130" s="88"/>
      <c r="K130" s="88"/>
      <c r="L130" s="88"/>
      <c r="M130" s="88"/>
      <c r="N130" s="88">
        <v>3</v>
      </c>
      <c r="O130" s="88">
        <v>3</v>
      </c>
      <c r="P130" s="88"/>
      <c r="Q130" s="89"/>
      <c r="R130" s="89">
        <v>21250</v>
      </c>
    </row>
    <row r="131" spans="1:18" x14ac:dyDescent="0.25">
      <c r="A131" s="120">
        <v>5</v>
      </c>
      <c r="B131" s="457" t="s">
        <v>200</v>
      </c>
      <c r="C131" s="458"/>
      <c r="D131" s="458"/>
      <c r="E131" s="458"/>
      <c r="F131" s="458"/>
      <c r="G131" s="475"/>
      <c r="H131" s="104">
        <f>H132+H133+H134+H135+H136+H137+H138+H139+H140+H141+H142+H143+H144+H145+H147+H146+H148+H149</f>
        <v>300</v>
      </c>
      <c r="I131" s="104">
        <f>I132+I133+I134+I135+I136+I137+I138+I139+I140+I141+I142+I143+I144+I145+I147+I146+I148+I149</f>
        <v>190</v>
      </c>
      <c r="J131" s="90">
        <f t="shared" ref="J131:P131" si="9">J132+J133+J134+J135+J136+J137+J138+J139+J140+J141+J142+J143+J144+J145+J147+J146+J148+J149</f>
        <v>110</v>
      </c>
      <c r="K131" s="104">
        <f t="shared" si="9"/>
        <v>164</v>
      </c>
      <c r="L131" s="104">
        <f t="shared" si="9"/>
        <v>38</v>
      </c>
      <c r="M131" s="104">
        <f t="shared" si="9"/>
        <v>0</v>
      </c>
      <c r="N131" s="104">
        <f t="shared" si="9"/>
        <v>437</v>
      </c>
      <c r="O131" s="104">
        <f t="shared" si="9"/>
        <v>11</v>
      </c>
      <c r="P131" s="104">
        <f t="shared" si="9"/>
        <v>2</v>
      </c>
      <c r="Q131" s="85">
        <v>44972</v>
      </c>
      <c r="R131" s="85">
        <v>22486</v>
      </c>
    </row>
    <row r="132" spans="1:18" ht="28.5" x14ac:dyDescent="0.25">
      <c r="A132" s="86">
        <v>1</v>
      </c>
      <c r="B132" s="459" t="s">
        <v>201</v>
      </c>
      <c r="C132" s="460"/>
      <c r="D132" s="460"/>
      <c r="E132" s="460"/>
      <c r="F132" s="465"/>
      <c r="G132" s="87" t="s">
        <v>537</v>
      </c>
      <c r="H132" s="88">
        <f>I132+J132</f>
        <v>250</v>
      </c>
      <c r="I132" s="88">
        <v>190</v>
      </c>
      <c r="J132" s="88">
        <v>60</v>
      </c>
      <c r="K132" s="88">
        <v>115</v>
      </c>
      <c r="L132" s="88">
        <v>5</v>
      </c>
      <c r="M132" s="88">
        <v>0</v>
      </c>
      <c r="N132" s="88">
        <v>274</v>
      </c>
      <c r="O132" s="88">
        <v>3</v>
      </c>
      <c r="P132" s="88">
        <v>0</v>
      </c>
      <c r="Q132" s="89">
        <v>44647</v>
      </c>
      <c r="R132" s="89">
        <v>22798</v>
      </c>
    </row>
    <row r="133" spans="1:18" ht="28.5" x14ac:dyDescent="0.25">
      <c r="A133" s="86">
        <v>2</v>
      </c>
      <c r="B133" s="459" t="s">
        <v>202</v>
      </c>
      <c r="C133" s="460"/>
      <c r="D133" s="460"/>
      <c r="E133" s="460"/>
      <c r="F133" s="465"/>
      <c r="G133" s="87" t="s">
        <v>538</v>
      </c>
      <c r="H133" s="88">
        <f t="shared" ref="H133:H149" si="10">I133+J133</f>
        <v>0</v>
      </c>
      <c r="I133" s="88"/>
      <c r="J133" s="88"/>
      <c r="K133" s="88">
        <v>8</v>
      </c>
      <c r="L133" s="88">
        <v>5</v>
      </c>
      <c r="M133" s="88">
        <v>0</v>
      </c>
      <c r="N133" s="88">
        <v>24</v>
      </c>
      <c r="O133" s="88">
        <v>3</v>
      </c>
      <c r="P133" s="88">
        <v>0</v>
      </c>
      <c r="Q133" s="89">
        <v>37564</v>
      </c>
      <c r="R133" s="89">
        <v>22343</v>
      </c>
    </row>
    <row r="134" spans="1:18" x14ac:dyDescent="0.25">
      <c r="A134" s="86">
        <v>3</v>
      </c>
      <c r="B134" s="459" t="s">
        <v>203</v>
      </c>
      <c r="C134" s="460"/>
      <c r="D134" s="460"/>
      <c r="E134" s="460"/>
      <c r="F134" s="465"/>
      <c r="G134" s="87" t="s">
        <v>539</v>
      </c>
      <c r="H134" s="88">
        <f t="shared" si="10"/>
        <v>0</v>
      </c>
      <c r="I134" s="88"/>
      <c r="J134" s="88"/>
      <c r="K134" s="88">
        <v>8</v>
      </c>
      <c r="L134" s="88">
        <v>3</v>
      </c>
      <c r="M134" s="88"/>
      <c r="N134" s="88">
        <v>24</v>
      </c>
      <c r="O134" s="88"/>
      <c r="P134" s="88"/>
      <c r="Q134" s="89">
        <v>34256</v>
      </c>
      <c r="R134" s="89">
        <v>22043</v>
      </c>
    </row>
    <row r="135" spans="1:18" x14ac:dyDescent="0.25">
      <c r="A135" s="86">
        <v>4</v>
      </c>
      <c r="B135" s="459" t="s">
        <v>204</v>
      </c>
      <c r="C135" s="460"/>
      <c r="D135" s="460"/>
      <c r="E135" s="460"/>
      <c r="F135" s="465"/>
      <c r="G135" s="87" t="s">
        <v>540</v>
      </c>
      <c r="H135" s="88">
        <f t="shared" si="10"/>
        <v>15</v>
      </c>
      <c r="I135" s="88"/>
      <c r="J135" s="88">
        <v>15</v>
      </c>
      <c r="K135" s="88">
        <v>5</v>
      </c>
      <c r="L135" s="88">
        <v>4</v>
      </c>
      <c r="M135" s="88"/>
      <c r="N135" s="88">
        <v>16</v>
      </c>
      <c r="O135" s="88"/>
      <c r="P135" s="88"/>
      <c r="Q135" s="89">
        <v>38021</v>
      </c>
      <c r="R135" s="89">
        <v>22313</v>
      </c>
    </row>
    <row r="136" spans="1:18" x14ac:dyDescent="0.25">
      <c r="A136" s="86">
        <v>5</v>
      </c>
      <c r="B136" s="459" t="s">
        <v>205</v>
      </c>
      <c r="C136" s="460"/>
      <c r="D136" s="460"/>
      <c r="E136" s="460"/>
      <c r="F136" s="465"/>
      <c r="G136" s="87" t="s">
        <v>541</v>
      </c>
      <c r="H136" s="88">
        <f t="shared" si="10"/>
        <v>0</v>
      </c>
      <c r="I136" s="88"/>
      <c r="J136" s="88"/>
      <c r="K136" s="88">
        <v>7</v>
      </c>
      <c r="L136" s="88">
        <v>9</v>
      </c>
      <c r="M136" s="88"/>
      <c r="N136" s="88">
        <v>26</v>
      </c>
      <c r="O136" s="88"/>
      <c r="P136" s="88"/>
      <c r="Q136" s="89">
        <v>41723</v>
      </c>
      <c r="R136" s="89">
        <v>22388</v>
      </c>
    </row>
    <row r="137" spans="1:18" x14ac:dyDescent="0.25">
      <c r="A137" s="86">
        <v>6</v>
      </c>
      <c r="B137" s="459" t="s">
        <v>206</v>
      </c>
      <c r="C137" s="460"/>
      <c r="D137" s="460"/>
      <c r="E137" s="460"/>
      <c r="F137" s="465"/>
      <c r="G137" s="87" t="s">
        <v>542</v>
      </c>
      <c r="H137" s="88">
        <f t="shared" si="10"/>
        <v>15</v>
      </c>
      <c r="I137" s="88"/>
      <c r="J137" s="88">
        <v>15</v>
      </c>
      <c r="K137" s="88">
        <v>6</v>
      </c>
      <c r="L137" s="88">
        <v>2</v>
      </c>
      <c r="M137" s="88"/>
      <c r="N137" s="88">
        <v>24</v>
      </c>
      <c r="O137" s="88"/>
      <c r="P137" s="88"/>
      <c r="Q137" s="89">
        <v>41657</v>
      </c>
      <c r="R137" s="89">
        <v>22034</v>
      </c>
    </row>
    <row r="138" spans="1:18" ht="28.5" x14ac:dyDescent="0.25">
      <c r="A138" s="86">
        <v>7</v>
      </c>
      <c r="B138" s="459" t="s">
        <v>207</v>
      </c>
      <c r="C138" s="460"/>
      <c r="D138" s="460"/>
      <c r="E138" s="460"/>
      <c r="F138" s="465"/>
      <c r="G138" s="87" t="s">
        <v>543</v>
      </c>
      <c r="H138" s="88">
        <f t="shared" si="10"/>
        <v>20</v>
      </c>
      <c r="I138" s="88"/>
      <c r="J138" s="88">
        <v>20</v>
      </c>
      <c r="K138" s="88">
        <v>12</v>
      </c>
      <c r="L138" s="88">
        <v>7</v>
      </c>
      <c r="M138" s="88"/>
      <c r="N138" s="88">
        <v>20</v>
      </c>
      <c r="O138" s="88">
        <v>2</v>
      </c>
      <c r="P138" s="88"/>
      <c r="Q138" s="89">
        <v>38925</v>
      </c>
      <c r="R138" s="89">
        <v>22274</v>
      </c>
    </row>
    <row r="139" spans="1:18" ht="28.5" x14ac:dyDescent="0.25">
      <c r="A139" s="86">
        <v>8</v>
      </c>
      <c r="B139" s="459" t="s">
        <v>208</v>
      </c>
      <c r="C139" s="460"/>
      <c r="D139" s="460"/>
      <c r="E139" s="460"/>
      <c r="F139" s="465"/>
      <c r="G139" s="87" t="s">
        <v>544</v>
      </c>
      <c r="H139" s="88">
        <f t="shared" si="10"/>
        <v>0</v>
      </c>
      <c r="I139" s="88"/>
      <c r="J139" s="88"/>
      <c r="K139" s="88">
        <v>3</v>
      </c>
      <c r="L139" s="88">
        <v>3</v>
      </c>
      <c r="M139" s="88"/>
      <c r="N139" s="88">
        <v>15</v>
      </c>
      <c r="O139" s="88">
        <v>0</v>
      </c>
      <c r="P139" s="88"/>
      <c r="Q139" s="89">
        <v>36833</v>
      </c>
      <c r="R139" s="89">
        <v>21413</v>
      </c>
    </row>
    <row r="140" spans="1:18" ht="28.5" x14ac:dyDescent="0.25">
      <c r="A140" s="86">
        <v>9</v>
      </c>
      <c r="B140" s="459" t="s">
        <v>209</v>
      </c>
      <c r="C140" s="460"/>
      <c r="D140" s="460"/>
      <c r="E140" s="460"/>
      <c r="F140" s="465"/>
      <c r="G140" s="87" t="s">
        <v>498</v>
      </c>
      <c r="H140" s="88">
        <f t="shared" si="10"/>
        <v>0</v>
      </c>
      <c r="I140" s="88"/>
      <c r="J140" s="88"/>
      <c r="K140" s="88"/>
      <c r="L140" s="88"/>
      <c r="M140" s="88"/>
      <c r="N140" s="88">
        <v>0</v>
      </c>
      <c r="O140" s="88">
        <v>1</v>
      </c>
      <c r="P140" s="88">
        <v>1</v>
      </c>
      <c r="Q140" s="89"/>
      <c r="R140" s="89">
        <v>0</v>
      </c>
    </row>
    <row r="141" spans="1:18" ht="28.5" x14ac:dyDescent="0.25">
      <c r="A141" s="86">
        <v>10</v>
      </c>
      <c r="B141" s="459" t="s">
        <v>210</v>
      </c>
      <c r="C141" s="460"/>
      <c r="D141" s="460"/>
      <c r="E141" s="460"/>
      <c r="F141" s="465"/>
      <c r="G141" s="87" t="s">
        <v>211</v>
      </c>
      <c r="H141" s="88">
        <f t="shared" si="10"/>
        <v>0</v>
      </c>
      <c r="I141" s="88"/>
      <c r="J141" s="88"/>
      <c r="K141" s="88"/>
      <c r="L141" s="88"/>
      <c r="M141" s="88"/>
      <c r="N141" s="88">
        <v>0</v>
      </c>
      <c r="O141" s="88">
        <v>1</v>
      </c>
      <c r="P141" s="88">
        <v>1</v>
      </c>
      <c r="Q141" s="89"/>
      <c r="R141" s="89">
        <v>0</v>
      </c>
    </row>
    <row r="142" spans="1:18" ht="42.75" x14ac:dyDescent="0.25">
      <c r="A142" s="86">
        <v>11</v>
      </c>
      <c r="B142" s="459" t="s">
        <v>212</v>
      </c>
      <c r="C142" s="460"/>
      <c r="D142" s="460"/>
      <c r="E142" s="460"/>
      <c r="F142" s="465"/>
      <c r="G142" s="87" t="s">
        <v>213</v>
      </c>
      <c r="H142" s="88">
        <f t="shared" si="10"/>
        <v>0</v>
      </c>
      <c r="I142" s="88"/>
      <c r="J142" s="88"/>
      <c r="K142" s="88"/>
      <c r="L142" s="88"/>
      <c r="M142" s="88"/>
      <c r="N142" s="88">
        <v>1</v>
      </c>
      <c r="O142" s="88"/>
      <c r="P142" s="88"/>
      <c r="Q142" s="89"/>
      <c r="R142" s="89">
        <v>21470</v>
      </c>
    </row>
    <row r="143" spans="1:18" ht="28.5" x14ac:dyDescent="0.25">
      <c r="A143" s="86">
        <v>12</v>
      </c>
      <c r="B143" s="459" t="s">
        <v>214</v>
      </c>
      <c r="C143" s="460"/>
      <c r="D143" s="460"/>
      <c r="E143" s="460"/>
      <c r="F143" s="465"/>
      <c r="G143" s="87" t="s">
        <v>215</v>
      </c>
      <c r="H143" s="88">
        <f t="shared" si="10"/>
        <v>0</v>
      </c>
      <c r="I143" s="88"/>
      <c r="J143" s="88"/>
      <c r="K143" s="88"/>
      <c r="L143" s="88"/>
      <c r="M143" s="88"/>
      <c r="N143" s="88">
        <v>1</v>
      </c>
      <c r="O143" s="88"/>
      <c r="P143" s="88"/>
      <c r="Q143" s="89"/>
      <c r="R143" s="89">
        <v>20730</v>
      </c>
    </row>
    <row r="144" spans="1:18" ht="28.5" x14ac:dyDescent="0.25">
      <c r="A144" s="86">
        <v>13</v>
      </c>
      <c r="B144" s="459" t="s">
        <v>216</v>
      </c>
      <c r="C144" s="460"/>
      <c r="D144" s="460"/>
      <c r="E144" s="460"/>
      <c r="F144" s="465"/>
      <c r="G144" s="87" t="s">
        <v>217</v>
      </c>
      <c r="H144" s="88">
        <f t="shared" si="10"/>
        <v>0</v>
      </c>
      <c r="I144" s="88"/>
      <c r="J144" s="88"/>
      <c r="K144" s="88"/>
      <c r="L144" s="88"/>
      <c r="M144" s="88"/>
      <c r="N144" s="88">
        <v>2</v>
      </c>
      <c r="O144" s="88">
        <v>1</v>
      </c>
      <c r="P144" s="88"/>
      <c r="Q144" s="89"/>
      <c r="R144" s="89">
        <v>20453</v>
      </c>
    </row>
    <row r="145" spans="1:18" ht="28.5" x14ac:dyDescent="0.25">
      <c r="A145" s="86">
        <v>14</v>
      </c>
      <c r="B145" s="459" t="s">
        <v>203</v>
      </c>
      <c r="C145" s="460"/>
      <c r="D145" s="460"/>
      <c r="E145" s="460"/>
      <c r="F145" s="465"/>
      <c r="G145" s="87" t="s">
        <v>218</v>
      </c>
      <c r="H145" s="88">
        <f t="shared" si="10"/>
        <v>0</v>
      </c>
      <c r="I145" s="88"/>
      <c r="J145" s="88"/>
      <c r="K145" s="88"/>
      <c r="L145" s="88"/>
      <c r="M145" s="88"/>
      <c r="N145" s="88">
        <v>1</v>
      </c>
      <c r="O145" s="88">
        <v>0</v>
      </c>
      <c r="P145" s="88"/>
      <c r="Q145" s="89"/>
      <c r="R145" s="89">
        <v>20440</v>
      </c>
    </row>
    <row r="146" spans="1:18" ht="28.5" x14ac:dyDescent="0.25">
      <c r="A146" s="86">
        <v>15</v>
      </c>
      <c r="B146" s="459" t="s">
        <v>219</v>
      </c>
      <c r="C146" s="460"/>
      <c r="D146" s="460"/>
      <c r="E146" s="460"/>
      <c r="F146" s="465"/>
      <c r="G146" s="87" t="s">
        <v>220</v>
      </c>
      <c r="H146" s="88">
        <f t="shared" si="10"/>
        <v>0</v>
      </c>
      <c r="I146" s="88"/>
      <c r="J146" s="88"/>
      <c r="K146" s="88"/>
      <c r="L146" s="88"/>
      <c r="M146" s="88"/>
      <c r="N146" s="88">
        <v>3</v>
      </c>
      <c r="O146" s="88"/>
      <c r="P146" s="88"/>
      <c r="Q146" s="89"/>
      <c r="R146" s="89">
        <v>22187</v>
      </c>
    </row>
    <row r="147" spans="1:18" x14ac:dyDescent="0.25">
      <c r="A147" s="86">
        <v>16</v>
      </c>
      <c r="B147" s="459" t="s">
        <v>221</v>
      </c>
      <c r="C147" s="460"/>
      <c r="D147" s="460"/>
      <c r="E147" s="460"/>
      <c r="F147" s="465"/>
      <c r="G147" s="87" t="s">
        <v>222</v>
      </c>
      <c r="H147" s="88">
        <f t="shared" si="10"/>
        <v>0</v>
      </c>
      <c r="I147" s="88"/>
      <c r="J147" s="88"/>
      <c r="K147" s="88"/>
      <c r="L147" s="88"/>
      <c r="M147" s="88"/>
      <c r="N147" s="88">
        <v>1</v>
      </c>
      <c r="O147" s="88"/>
      <c r="P147" s="88"/>
      <c r="Q147" s="89"/>
      <c r="R147" s="89">
        <v>24987</v>
      </c>
    </row>
    <row r="148" spans="1:18" ht="28.5" x14ac:dyDescent="0.25">
      <c r="A148" s="86">
        <v>17</v>
      </c>
      <c r="B148" s="459" t="s">
        <v>223</v>
      </c>
      <c r="C148" s="460"/>
      <c r="D148" s="460"/>
      <c r="E148" s="460"/>
      <c r="F148" s="465"/>
      <c r="G148" s="87" t="s">
        <v>224</v>
      </c>
      <c r="H148" s="88">
        <f t="shared" si="10"/>
        <v>0</v>
      </c>
      <c r="I148" s="88"/>
      <c r="J148" s="88"/>
      <c r="K148" s="88"/>
      <c r="L148" s="88"/>
      <c r="M148" s="88"/>
      <c r="N148" s="88">
        <v>3</v>
      </c>
      <c r="O148" s="88"/>
      <c r="P148" s="88"/>
      <c r="Q148" s="89"/>
      <c r="R148" s="89">
        <v>20194</v>
      </c>
    </row>
    <row r="149" spans="1:18" x14ac:dyDescent="0.25">
      <c r="A149" s="86">
        <v>18</v>
      </c>
      <c r="B149" s="459" t="s">
        <v>225</v>
      </c>
      <c r="C149" s="460"/>
      <c r="D149" s="460"/>
      <c r="E149" s="460"/>
      <c r="F149" s="465"/>
      <c r="G149" s="87" t="s">
        <v>226</v>
      </c>
      <c r="H149" s="88">
        <f t="shared" si="10"/>
        <v>0</v>
      </c>
      <c r="I149" s="88"/>
      <c r="J149" s="88"/>
      <c r="K149" s="88"/>
      <c r="L149" s="88"/>
      <c r="M149" s="88"/>
      <c r="N149" s="88">
        <v>2</v>
      </c>
      <c r="O149" s="88"/>
      <c r="P149" s="88"/>
      <c r="Q149" s="89"/>
      <c r="R149" s="89">
        <v>19015</v>
      </c>
    </row>
    <row r="150" spans="1:18" x14ac:dyDescent="0.25">
      <c r="A150" s="120">
        <v>6</v>
      </c>
      <c r="B150" s="457" t="s">
        <v>227</v>
      </c>
      <c r="C150" s="458"/>
      <c r="D150" s="458"/>
      <c r="E150" s="458"/>
      <c r="F150" s="458"/>
      <c r="G150" s="475"/>
      <c r="H150" s="104">
        <f t="shared" ref="H150:P150" si="11">H151+H152+H153+H154+H155+H156+H157+H158+H159+H160+H161+H162+H163</f>
        <v>285</v>
      </c>
      <c r="I150" s="104">
        <f t="shared" si="11"/>
        <v>165</v>
      </c>
      <c r="J150" s="104">
        <f t="shared" si="11"/>
        <v>120</v>
      </c>
      <c r="K150" s="104">
        <f t="shared" si="11"/>
        <v>87</v>
      </c>
      <c r="L150" s="104">
        <f t="shared" si="11"/>
        <v>119</v>
      </c>
      <c r="M150" s="104">
        <f t="shared" si="11"/>
        <v>18</v>
      </c>
      <c r="N150" s="104">
        <f t="shared" si="11"/>
        <v>346</v>
      </c>
      <c r="O150" s="104">
        <f t="shared" si="11"/>
        <v>72</v>
      </c>
      <c r="P150" s="104">
        <f t="shared" si="11"/>
        <v>4</v>
      </c>
      <c r="Q150" s="85">
        <v>44973</v>
      </c>
      <c r="R150" s="85">
        <v>22486</v>
      </c>
    </row>
    <row r="151" spans="1:18" ht="28.5" x14ac:dyDescent="0.25">
      <c r="A151" s="86">
        <v>1</v>
      </c>
      <c r="B151" s="459" t="s">
        <v>228</v>
      </c>
      <c r="C151" s="460"/>
      <c r="D151" s="460"/>
      <c r="E151" s="460"/>
      <c r="F151" s="465"/>
      <c r="G151" s="87" t="s">
        <v>545</v>
      </c>
      <c r="H151" s="88">
        <f>I151+J151</f>
        <v>160</v>
      </c>
      <c r="I151" s="88">
        <v>130</v>
      </c>
      <c r="J151" s="88">
        <v>30</v>
      </c>
      <c r="K151" s="88">
        <v>51</v>
      </c>
      <c r="L151" s="88">
        <v>87</v>
      </c>
      <c r="M151" s="88">
        <v>11</v>
      </c>
      <c r="N151" s="88">
        <v>198</v>
      </c>
      <c r="O151" s="88">
        <v>59</v>
      </c>
      <c r="P151" s="88">
        <v>0</v>
      </c>
      <c r="Q151" s="89">
        <v>45020</v>
      </c>
      <c r="R151" s="89">
        <v>22670</v>
      </c>
    </row>
    <row r="152" spans="1:18" ht="28.5" x14ac:dyDescent="0.25">
      <c r="A152" s="86">
        <v>2</v>
      </c>
      <c r="B152" s="459" t="s">
        <v>229</v>
      </c>
      <c r="C152" s="460"/>
      <c r="D152" s="460"/>
      <c r="E152" s="460"/>
      <c r="F152" s="465"/>
      <c r="G152" s="87" t="s">
        <v>546</v>
      </c>
      <c r="H152" s="88">
        <f t="shared" ref="H152:H163" si="12">I152+J152</f>
        <v>80</v>
      </c>
      <c r="I152" s="88">
        <v>25</v>
      </c>
      <c r="J152" s="88">
        <v>55</v>
      </c>
      <c r="K152" s="88">
        <v>19</v>
      </c>
      <c r="L152" s="88">
        <v>7</v>
      </c>
      <c r="M152" s="88">
        <v>1</v>
      </c>
      <c r="N152" s="88">
        <v>60</v>
      </c>
      <c r="O152" s="88">
        <v>5</v>
      </c>
      <c r="P152" s="88">
        <v>0</v>
      </c>
      <c r="Q152" s="89">
        <v>42212</v>
      </c>
      <c r="R152" s="89">
        <v>21692</v>
      </c>
    </row>
    <row r="153" spans="1:18" ht="28.5" x14ac:dyDescent="0.25">
      <c r="A153" s="86">
        <v>3</v>
      </c>
      <c r="B153" s="459" t="s">
        <v>230</v>
      </c>
      <c r="C153" s="460"/>
      <c r="D153" s="460"/>
      <c r="E153" s="460"/>
      <c r="F153" s="465"/>
      <c r="G153" s="87" t="s">
        <v>547</v>
      </c>
      <c r="H153" s="88">
        <f t="shared" si="12"/>
        <v>25</v>
      </c>
      <c r="I153" s="88">
        <v>0</v>
      </c>
      <c r="J153" s="88">
        <v>25</v>
      </c>
      <c r="K153" s="88">
        <v>8</v>
      </c>
      <c r="L153" s="88">
        <v>8</v>
      </c>
      <c r="M153" s="88">
        <v>1</v>
      </c>
      <c r="N153" s="88">
        <v>31</v>
      </c>
      <c r="O153" s="88">
        <v>0</v>
      </c>
      <c r="P153" s="88"/>
      <c r="Q153" s="89">
        <v>41715</v>
      </c>
      <c r="R153" s="89">
        <v>21580</v>
      </c>
    </row>
    <row r="154" spans="1:18" ht="28.5" x14ac:dyDescent="0.25">
      <c r="A154" s="86">
        <v>4</v>
      </c>
      <c r="B154" s="459" t="s">
        <v>231</v>
      </c>
      <c r="C154" s="460"/>
      <c r="D154" s="460"/>
      <c r="E154" s="460"/>
      <c r="F154" s="465"/>
      <c r="G154" s="87" t="s">
        <v>549</v>
      </c>
      <c r="H154" s="88">
        <f t="shared" si="12"/>
        <v>20</v>
      </c>
      <c r="I154" s="88">
        <v>10</v>
      </c>
      <c r="J154" s="88">
        <v>10</v>
      </c>
      <c r="K154" s="88">
        <v>4</v>
      </c>
      <c r="L154" s="88">
        <v>12</v>
      </c>
      <c r="M154" s="88">
        <v>4</v>
      </c>
      <c r="N154" s="88">
        <v>27</v>
      </c>
      <c r="O154" s="88">
        <v>8</v>
      </c>
      <c r="P154" s="88">
        <v>4</v>
      </c>
      <c r="Q154" s="89">
        <v>41420</v>
      </c>
      <c r="R154" s="89">
        <v>22186</v>
      </c>
    </row>
    <row r="155" spans="1:18" ht="28.5" x14ac:dyDescent="0.25">
      <c r="A155" s="86">
        <v>5</v>
      </c>
      <c r="B155" s="459" t="s">
        <v>232</v>
      </c>
      <c r="C155" s="460"/>
      <c r="D155" s="460"/>
      <c r="E155" s="460"/>
      <c r="F155" s="465"/>
      <c r="G155" s="87" t="s">
        <v>548</v>
      </c>
      <c r="H155" s="88">
        <f t="shared" si="12"/>
        <v>0</v>
      </c>
      <c r="I155" s="88"/>
      <c r="J155" s="88"/>
      <c r="K155" s="88">
        <v>5</v>
      </c>
      <c r="L155" s="88">
        <v>5</v>
      </c>
      <c r="M155" s="88">
        <v>1</v>
      </c>
      <c r="N155" s="88">
        <v>21</v>
      </c>
      <c r="O155" s="88">
        <v>0</v>
      </c>
      <c r="P155" s="88"/>
      <c r="Q155" s="89">
        <v>41402</v>
      </c>
      <c r="R155" s="89">
        <v>21943</v>
      </c>
    </row>
    <row r="156" spans="1:18" ht="57" x14ac:dyDescent="0.25">
      <c r="A156" s="86">
        <v>6</v>
      </c>
      <c r="B156" s="459" t="s">
        <v>233</v>
      </c>
      <c r="C156" s="460"/>
      <c r="D156" s="460"/>
      <c r="E156" s="460"/>
      <c r="F156" s="465"/>
      <c r="G156" s="87" t="s">
        <v>234</v>
      </c>
      <c r="H156" s="88">
        <f t="shared" si="12"/>
        <v>0</v>
      </c>
      <c r="I156" s="88"/>
      <c r="J156" s="88"/>
      <c r="K156" s="88"/>
      <c r="L156" s="88"/>
      <c r="M156" s="88"/>
      <c r="N156" s="88">
        <v>0</v>
      </c>
      <c r="O156" s="88">
        <v>0</v>
      </c>
      <c r="P156" s="88"/>
      <c r="Q156" s="89"/>
      <c r="R156" s="89">
        <v>20412</v>
      </c>
    </row>
    <row r="157" spans="1:18" ht="28.5" x14ac:dyDescent="0.25">
      <c r="A157" s="86">
        <v>7</v>
      </c>
      <c r="B157" s="459" t="s">
        <v>235</v>
      </c>
      <c r="C157" s="460"/>
      <c r="D157" s="460"/>
      <c r="E157" s="460"/>
      <c r="F157" s="465"/>
      <c r="G157" s="87" t="s">
        <v>236</v>
      </c>
      <c r="H157" s="88">
        <f t="shared" si="12"/>
        <v>0</v>
      </c>
      <c r="I157" s="88"/>
      <c r="J157" s="88"/>
      <c r="K157" s="88"/>
      <c r="L157" s="88"/>
      <c r="M157" s="88"/>
      <c r="N157" s="88">
        <v>2</v>
      </c>
      <c r="O157" s="88">
        <v>0</v>
      </c>
      <c r="P157" s="88"/>
      <c r="Q157" s="89"/>
      <c r="R157" s="89">
        <v>20282</v>
      </c>
    </row>
    <row r="158" spans="1:18" ht="28.5" x14ac:dyDescent="0.25">
      <c r="A158" s="86">
        <v>8</v>
      </c>
      <c r="B158" s="459" t="s">
        <v>237</v>
      </c>
      <c r="C158" s="460"/>
      <c r="D158" s="460"/>
      <c r="E158" s="460"/>
      <c r="F158" s="465"/>
      <c r="G158" s="87" t="s">
        <v>238</v>
      </c>
      <c r="H158" s="88">
        <f t="shared" si="12"/>
        <v>0</v>
      </c>
      <c r="I158" s="88"/>
      <c r="J158" s="88"/>
      <c r="K158" s="88"/>
      <c r="L158" s="88"/>
      <c r="M158" s="88"/>
      <c r="N158" s="88">
        <v>3</v>
      </c>
      <c r="O158" s="88"/>
      <c r="P158" s="88"/>
      <c r="Q158" s="89"/>
      <c r="R158" s="89">
        <v>20458</v>
      </c>
    </row>
    <row r="159" spans="1:18" ht="28.5" x14ac:dyDescent="0.25">
      <c r="A159" s="86">
        <v>9</v>
      </c>
      <c r="B159" s="459" t="s">
        <v>228</v>
      </c>
      <c r="C159" s="460"/>
      <c r="D159" s="460"/>
      <c r="E159" s="460"/>
      <c r="F159" s="465"/>
      <c r="G159" s="87" t="s">
        <v>657</v>
      </c>
      <c r="H159" s="88">
        <f t="shared" si="12"/>
        <v>0</v>
      </c>
      <c r="I159" s="88"/>
      <c r="J159" s="88"/>
      <c r="K159" s="88"/>
      <c r="L159" s="88"/>
      <c r="M159" s="88"/>
      <c r="N159" s="88">
        <v>1</v>
      </c>
      <c r="O159" s="88"/>
      <c r="P159" s="88"/>
      <c r="Q159" s="89"/>
      <c r="R159" s="89">
        <v>20438</v>
      </c>
    </row>
    <row r="160" spans="1:18" ht="28.5" x14ac:dyDescent="0.25">
      <c r="A160" s="86">
        <v>10</v>
      </c>
      <c r="B160" s="459" t="s">
        <v>239</v>
      </c>
      <c r="C160" s="460"/>
      <c r="D160" s="460"/>
      <c r="E160" s="460"/>
      <c r="F160" s="465"/>
      <c r="G160" s="87" t="s">
        <v>240</v>
      </c>
      <c r="H160" s="88">
        <f t="shared" si="12"/>
        <v>0</v>
      </c>
      <c r="I160" s="88"/>
      <c r="J160" s="88"/>
      <c r="K160" s="88"/>
      <c r="L160" s="88"/>
      <c r="M160" s="88"/>
      <c r="N160" s="88">
        <v>2</v>
      </c>
      <c r="O160" s="88"/>
      <c r="P160" s="88"/>
      <c r="Q160" s="89"/>
      <c r="R160" s="89">
        <v>20145</v>
      </c>
    </row>
    <row r="161" spans="1:19" x14ac:dyDescent="0.25">
      <c r="A161" s="86">
        <v>11</v>
      </c>
      <c r="B161" s="459" t="s">
        <v>241</v>
      </c>
      <c r="C161" s="460"/>
      <c r="D161" s="460"/>
      <c r="E161" s="460"/>
      <c r="F161" s="465"/>
      <c r="G161" s="87" t="s">
        <v>242</v>
      </c>
      <c r="H161" s="88">
        <f t="shared" si="12"/>
        <v>0</v>
      </c>
      <c r="I161" s="88"/>
      <c r="J161" s="88"/>
      <c r="K161" s="88"/>
      <c r="L161" s="88"/>
      <c r="M161" s="88"/>
      <c r="N161" s="88">
        <v>1</v>
      </c>
      <c r="O161" s="88"/>
      <c r="P161" s="88"/>
      <c r="Q161" s="89"/>
      <c r="R161" s="89">
        <v>20110</v>
      </c>
    </row>
    <row r="162" spans="1:19" ht="57" x14ac:dyDescent="0.25">
      <c r="A162" s="86">
        <v>12</v>
      </c>
      <c r="B162" s="459" t="s">
        <v>243</v>
      </c>
      <c r="C162" s="460"/>
      <c r="D162" s="460"/>
      <c r="E162" s="460"/>
      <c r="F162" s="465"/>
      <c r="G162" s="87" t="s">
        <v>244</v>
      </c>
      <c r="H162" s="88">
        <f t="shared" si="12"/>
        <v>0</v>
      </c>
      <c r="I162" s="88"/>
      <c r="J162" s="88"/>
      <c r="K162" s="88"/>
      <c r="L162" s="88"/>
      <c r="M162" s="88"/>
      <c r="N162" s="88"/>
      <c r="O162" s="88"/>
      <c r="P162" s="88"/>
      <c r="Q162" s="89"/>
      <c r="R162" s="89">
        <v>0</v>
      </c>
    </row>
    <row r="163" spans="1:19" ht="57" x14ac:dyDescent="0.25">
      <c r="A163" s="86">
        <v>13</v>
      </c>
      <c r="B163" s="459" t="s">
        <v>245</v>
      </c>
      <c r="C163" s="460"/>
      <c r="D163" s="460"/>
      <c r="E163" s="460"/>
      <c r="F163" s="465"/>
      <c r="G163" s="87" t="s">
        <v>246</v>
      </c>
      <c r="H163" s="88">
        <f t="shared" si="12"/>
        <v>0</v>
      </c>
      <c r="I163" s="88"/>
      <c r="J163" s="88"/>
      <c r="K163" s="88"/>
      <c r="L163" s="88"/>
      <c r="M163" s="88"/>
      <c r="N163" s="88"/>
      <c r="O163" s="88"/>
      <c r="P163" s="88"/>
      <c r="Q163" s="89"/>
      <c r="R163" s="89">
        <v>0</v>
      </c>
    </row>
    <row r="164" spans="1:19" ht="42.75" x14ac:dyDescent="0.25">
      <c r="A164" s="86">
        <v>7</v>
      </c>
      <c r="B164" s="457" t="s">
        <v>658</v>
      </c>
      <c r="C164" s="458"/>
      <c r="D164" s="458"/>
      <c r="E164" s="458"/>
      <c r="F164" s="475"/>
      <c r="G164" s="87" t="s">
        <v>695</v>
      </c>
      <c r="H164" s="104">
        <f>I164+J164</f>
        <v>105</v>
      </c>
      <c r="I164" s="88">
        <v>65</v>
      </c>
      <c r="J164" s="88">
        <v>40</v>
      </c>
      <c r="K164" s="88">
        <v>29</v>
      </c>
      <c r="L164" s="88">
        <v>0</v>
      </c>
      <c r="M164" s="88">
        <v>0</v>
      </c>
      <c r="N164" s="88">
        <v>86</v>
      </c>
      <c r="O164" s="88">
        <v>0</v>
      </c>
      <c r="P164" s="88">
        <v>0</v>
      </c>
      <c r="Q164" s="89">
        <v>44972.800000000003</v>
      </c>
      <c r="R164" s="89">
        <v>22486.400000000001</v>
      </c>
      <c r="S164" s="118"/>
    </row>
    <row r="165" spans="1:19" x14ac:dyDescent="0.25">
      <c r="A165" s="120">
        <v>8</v>
      </c>
      <c r="B165" s="457" t="s">
        <v>247</v>
      </c>
      <c r="C165" s="458"/>
      <c r="D165" s="458"/>
      <c r="E165" s="458"/>
      <c r="F165" s="458"/>
      <c r="G165" s="475"/>
      <c r="H165" s="104">
        <f t="shared" ref="H165:P165" si="13">H166+H167+H168+H169+H170+H171+H172+H173+H174+H175+H176+H177+H178+H179+H180+H181+H182+H183+H184+H185+H186+H187+H188+H189+H190</f>
        <v>205</v>
      </c>
      <c r="I165" s="104">
        <f t="shared" si="13"/>
        <v>135</v>
      </c>
      <c r="J165" s="104">
        <f t="shared" si="13"/>
        <v>70</v>
      </c>
      <c r="K165" s="104">
        <f t="shared" si="13"/>
        <v>56</v>
      </c>
      <c r="L165" s="104">
        <f t="shared" si="13"/>
        <v>63</v>
      </c>
      <c r="M165" s="104">
        <f t="shared" si="13"/>
        <v>16</v>
      </c>
      <c r="N165" s="104">
        <f t="shared" si="13"/>
        <v>206</v>
      </c>
      <c r="O165" s="104">
        <f t="shared" si="13"/>
        <v>30</v>
      </c>
      <c r="P165" s="104">
        <f t="shared" si="13"/>
        <v>11</v>
      </c>
      <c r="Q165" s="85">
        <v>36253.5</v>
      </c>
      <c r="R165" s="85">
        <v>20362.900000000001</v>
      </c>
    </row>
    <row r="166" spans="1:19" x14ac:dyDescent="0.25">
      <c r="A166" s="86">
        <v>1</v>
      </c>
      <c r="B166" s="459" t="s">
        <v>248</v>
      </c>
      <c r="C166" s="460"/>
      <c r="D166" s="460"/>
      <c r="E166" s="460"/>
      <c r="F166" s="465"/>
      <c r="G166" s="87" t="s">
        <v>550</v>
      </c>
      <c r="H166" s="88">
        <f>I166+J166</f>
        <v>190</v>
      </c>
      <c r="I166" s="88">
        <v>135</v>
      </c>
      <c r="J166" s="88">
        <v>55</v>
      </c>
      <c r="K166" s="88">
        <v>46</v>
      </c>
      <c r="L166" s="88">
        <v>47</v>
      </c>
      <c r="M166" s="88">
        <v>8</v>
      </c>
      <c r="N166" s="88">
        <v>115</v>
      </c>
      <c r="O166" s="88">
        <v>19</v>
      </c>
      <c r="P166" s="88">
        <v>3</v>
      </c>
      <c r="Q166" s="89">
        <v>49700</v>
      </c>
      <c r="R166" s="89">
        <v>25287</v>
      </c>
    </row>
    <row r="167" spans="1:19" ht="28.5" x14ac:dyDescent="0.25">
      <c r="A167" s="86">
        <v>2</v>
      </c>
      <c r="B167" s="459" t="s">
        <v>249</v>
      </c>
      <c r="C167" s="460"/>
      <c r="D167" s="460"/>
      <c r="E167" s="460"/>
      <c r="F167" s="465"/>
      <c r="G167" s="87" t="s">
        <v>551</v>
      </c>
      <c r="H167" s="88">
        <f t="shared" ref="H167:H190" si="14">I167+J167</f>
        <v>0</v>
      </c>
      <c r="I167" s="88"/>
      <c r="J167" s="88"/>
      <c r="K167" s="88">
        <v>0</v>
      </c>
      <c r="L167" s="88">
        <v>4</v>
      </c>
      <c r="M167" s="88">
        <v>2</v>
      </c>
      <c r="N167" s="88">
        <v>12</v>
      </c>
      <c r="O167" s="88"/>
      <c r="P167" s="88"/>
      <c r="Q167" s="89">
        <v>0</v>
      </c>
      <c r="R167" s="89">
        <v>20438</v>
      </c>
    </row>
    <row r="168" spans="1:19" x14ac:dyDescent="0.25">
      <c r="A168" s="86">
        <v>3</v>
      </c>
      <c r="B168" s="459" t="s">
        <v>250</v>
      </c>
      <c r="C168" s="460"/>
      <c r="D168" s="460"/>
      <c r="E168" s="460"/>
      <c r="F168" s="465"/>
      <c r="G168" s="87" t="s">
        <v>552</v>
      </c>
      <c r="H168" s="88">
        <f t="shared" si="14"/>
        <v>0</v>
      </c>
      <c r="I168" s="88"/>
      <c r="J168" s="88"/>
      <c r="K168" s="88">
        <v>1</v>
      </c>
      <c r="L168" s="88">
        <v>2</v>
      </c>
      <c r="M168" s="88">
        <v>1</v>
      </c>
      <c r="N168" s="88">
        <v>6</v>
      </c>
      <c r="O168" s="88">
        <v>2</v>
      </c>
      <c r="P168" s="88"/>
      <c r="Q168" s="89">
        <v>22165</v>
      </c>
      <c r="R168" s="89">
        <v>14782</v>
      </c>
    </row>
    <row r="169" spans="1:19" ht="28.5" x14ac:dyDescent="0.25">
      <c r="A169" s="86">
        <v>4</v>
      </c>
      <c r="B169" s="459" t="s">
        <v>251</v>
      </c>
      <c r="C169" s="460"/>
      <c r="D169" s="460"/>
      <c r="E169" s="460"/>
      <c r="F169" s="465"/>
      <c r="G169" s="87" t="s">
        <v>553</v>
      </c>
      <c r="H169" s="88">
        <f t="shared" si="14"/>
        <v>0</v>
      </c>
      <c r="I169" s="88"/>
      <c r="J169" s="88"/>
      <c r="K169" s="88">
        <v>1</v>
      </c>
      <c r="L169" s="88">
        <v>2</v>
      </c>
      <c r="M169" s="88">
        <v>1</v>
      </c>
      <c r="N169" s="88">
        <v>12</v>
      </c>
      <c r="O169" s="88">
        <v>2</v>
      </c>
      <c r="P169" s="88">
        <v>1</v>
      </c>
      <c r="Q169" s="89">
        <v>0</v>
      </c>
      <c r="R169" s="89">
        <v>18546</v>
      </c>
    </row>
    <row r="170" spans="1:19" ht="28.5" x14ac:dyDescent="0.25">
      <c r="A170" s="86">
        <v>5</v>
      </c>
      <c r="B170" s="459" t="s">
        <v>252</v>
      </c>
      <c r="C170" s="460"/>
      <c r="D170" s="460"/>
      <c r="E170" s="460"/>
      <c r="F170" s="465"/>
      <c r="G170" s="87" t="s">
        <v>554</v>
      </c>
      <c r="H170" s="88">
        <f t="shared" si="14"/>
        <v>0</v>
      </c>
      <c r="I170" s="88"/>
      <c r="J170" s="88"/>
      <c r="K170" s="88">
        <v>1</v>
      </c>
      <c r="L170" s="88">
        <v>2</v>
      </c>
      <c r="M170" s="88">
        <v>1</v>
      </c>
      <c r="N170" s="88">
        <v>6</v>
      </c>
      <c r="O170" s="88">
        <v>1</v>
      </c>
      <c r="P170" s="88">
        <v>1</v>
      </c>
      <c r="Q170" s="89">
        <v>53441</v>
      </c>
      <c r="R170" s="89">
        <v>19067</v>
      </c>
    </row>
    <row r="171" spans="1:19" ht="28.5" x14ac:dyDescent="0.25">
      <c r="A171" s="86">
        <v>6</v>
      </c>
      <c r="B171" s="459" t="s">
        <v>253</v>
      </c>
      <c r="C171" s="460"/>
      <c r="D171" s="460"/>
      <c r="E171" s="460"/>
      <c r="F171" s="465"/>
      <c r="G171" s="87" t="s">
        <v>555</v>
      </c>
      <c r="H171" s="88">
        <f t="shared" si="14"/>
        <v>5</v>
      </c>
      <c r="I171" s="88"/>
      <c r="J171" s="88">
        <v>5</v>
      </c>
      <c r="K171" s="88">
        <v>1</v>
      </c>
      <c r="L171" s="88">
        <v>1</v>
      </c>
      <c r="M171" s="88">
        <v>1</v>
      </c>
      <c r="N171" s="88">
        <v>6</v>
      </c>
      <c r="O171" s="88">
        <v>0</v>
      </c>
      <c r="P171" s="88"/>
      <c r="Q171" s="89">
        <v>45242</v>
      </c>
      <c r="R171" s="89">
        <v>20170</v>
      </c>
    </row>
    <row r="172" spans="1:19" ht="28.5" x14ac:dyDescent="0.25">
      <c r="A172" s="86">
        <v>7</v>
      </c>
      <c r="B172" s="459" t="s">
        <v>254</v>
      </c>
      <c r="C172" s="460"/>
      <c r="D172" s="460"/>
      <c r="E172" s="460"/>
      <c r="F172" s="465"/>
      <c r="G172" s="87" t="s">
        <v>556</v>
      </c>
      <c r="H172" s="88">
        <f t="shared" si="14"/>
        <v>10</v>
      </c>
      <c r="I172" s="88"/>
      <c r="J172" s="88">
        <v>10</v>
      </c>
      <c r="K172" s="88">
        <v>2</v>
      </c>
      <c r="L172" s="88">
        <v>2</v>
      </c>
      <c r="M172" s="88">
        <v>0</v>
      </c>
      <c r="N172" s="88">
        <v>15</v>
      </c>
      <c r="O172" s="88"/>
      <c r="P172" s="88"/>
      <c r="Q172" s="89">
        <v>52278</v>
      </c>
      <c r="R172" s="89">
        <v>21614</v>
      </c>
    </row>
    <row r="173" spans="1:19" ht="28.5" x14ac:dyDescent="0.25">
      <c r="A173" s="86">
        <v>8</v>
      </c>
      <c r="B173" s="459" t="s">
        <v>255</v>
      </c>
      <c r="C173" s="460"/>
      <c r="D173" s="460"/>
      <c r="E173" s="460"/>
      <c r="F173" s="465"/>
      <c r="G173" s="87" t="s">
        <v>557</v>
      </c>
      <c r="H173" s="88">
        <f t="shared" si="14"/>
        <v>0</v>
      </c>
      <c r="I173" s="88"/>
      <c r="J173" s="88"/>
      <c r="K173" s="88">
        <v>2</v>
      </c>
      <c r="L173" s="88">
        <v>1</v>
      </c>
      <c r="M173" s="88">
        <v>1</v>
      </c>
      <c r="N173" s="88">
        <v>11</v>
      </c>
      <c r="O173" s="88"/>
      <c r="P173" s="88"/>
      <c r="Q173" s="89">
        <v>28799</v>
      </c>
      <c r="R173" s="89">
        <v>27841</v>
      </c>
    </row>
    <row r="174" spans="1:19" ht="28.5" x14ac:dyDescent="0.25">
      <c r="A174" s="86">
        <v>9</v>
      </c>
      <c r="B174" s="459" t="s">
        <v>690</v>
      </c>
      <c r="C174" s="460"/>
      <c r="D174" s="460"/>
      <c r="E174" s="460"/>
      <c r="F174" s="465"/>
      <c r="G174" s="87" t="s">
        <v>558</v>
      </c>
      <c r="H174" s="88">
        <f t="shared" si="14"/>
        <v>0</v>
      </c>
      <c r="I174" s="88"/>
      <c r="J174" s="88">
        <v>0</v>
      </c>
      <c r="K174" s="88">
        <v>1</v>
      </c>
      <c r="L174" s="88">
        <v>1</v>
      </c>
      <c r="M174" s="88">
        <v>1</v>
      </c>
      <c r="N174" s="88">
        <v>9</v>
      </c>
      <c r="O174" s="88"/>
      <c r="P174" s="88"/>
      <c r="Q174" s="89">
        <v>75073</v>
      </c>
      <c r="R174" s="89">
        <v>25806</v>
      </c>
    </row>
    <row r="175" spans="1:19" ht="28.5" x14ac:dyDescent="0.25">
      <c r="A175" s="86">
        <v>10</v>
      </c>
      <c r="B175" s="459" t="s">
        <v>256</v>
      </c>
      <c r="C175" s="460"/>
      <c r="D175" s="460"/>
      <c r="E175" s="460"/>
      <c r="F175" s="465"/>
      <c r="G175" s="87" t="s">
        <v>559</v>
      </c>
      <c r="H175" s="88">
        <f t="shared" si="14"/>
        <v>0</v>
      </c>
      <c r="I175" s="88"/>
      <c r="J175" s="88"/>
      <c r="K175" s="88">
        <v>1</v>
      </c>
      <c r="L175" s="88">
        <v>1</v>
      </c>
      <c r="M175" s="88"/>
      <c r="N175" s="88">
        <v>2</v>
      </c>
      <c r="O175" s="88">
        <v>5</v>
      </c>
      <c r="P175" s="88">
        <v>2</v>
      </c>
      <c r="Q175" s="89">
        <v>35837</v>
      </c>
      <c r="R175" s="89">
        <v>13660</v>
      </c>
    </row>
    <row r="176" spans="1:19" ht="28.5" x14ac:dyDescent="0.25">
      <c r="A176" s="86">
        <v>11</v>
      </c>
      <c r="B176" s="459" t="s">
        <v>257</v>
      </c>
      <c r="C176" s="460"/>
      <c r="D176" s="460"/>
      <c r="E176" s="460"/>
      <c r="F176" s="465"/>
      <c r="G176" s="87" t="s">
        <v>258</v>
      </c>
      <c r="H176" s="88">
        <f t="shared" si="14"/>
        <v>0</v>
      </c>
      <c r="I176" s="88"/>
      <c r="J176" s="88"/>
      <c r="K176" s="88"/>
      <c r="L176" s="88"/>
      <c r="M176" s="88"/>
      <c r="N176" s="88"/>
      <c r="O176" s="88"/>
      <c r="P176" s="88"/>
      <c r="Q176" s="89"/>
      <c r="R176" s="89">
        <v>0</v>
      </c>
    </row>
    <row r="177" spans="1:18" x14ac:dyDescent="0.25">
      <c r="A177" s="86">
        <v>12</v>
      </c>
      <c r="B177" s="459" t="s">
        <v>259</v>
      </c>
      <c r="C177" s="460"/>
      <c r="D177" s="460"/>
      <c r="E177" s="460"/>
      <c r="F177" s="465"/>
      <c r="G177" s="87" t="s">
        <v>260</v>
      </c>
      <c r="H177" s="88">
        <f t="shared" si="14"/>
        <v>0</v>
      </c>
      <c r="I177" s="88"/>
      <c r="J177" s="88"/>
      <c r="K177" s="88"/>
      <c r="L177" s="88"/>
      <c r="M177" s="88"/>
      <c r="N177" s="88"/>
      <c r="O177" s="88"/>
      <c r="P177" s="88"/>
      <c r="Q177" s="89"/>
      <c r="R177" s="89"/>
    </row>
    <row r="178" spans="1:18" ht="28.5" x14ac:dyDescent="0.25">
      <c r="A178" s="86">
        <v>13</v>
      </c>
      <c r="B178" s="459" t="s">
        <v>261</v>
      </c>
      <c r="C178" s="460"/>
      <c r="D178" s="460"/>
      <c r="E178" s="460"/>
      <c r="F178" s="465"/>
      <c r="G178" s="87" t="s">
        <v>262</v>
      </c>
      <c r="H178" s="88">
        <f t="shared" si="14"/>
        <v>0</v>
      </c>
      <c r="I178" s="88"/>
      <c r="J178" s="88"/>
      <c r="K178" s="88"/>
      <c r="L178" s="88"/>
      <c r="M178" s="88"/>
      <c r="N178" s="88"/>
      <c r="O178" s="88"/>
      <c r="P178" s="88"/>
      <c r="Q178" s="89"/>
      <c r="R178" s="89"/>
    </row>
    <row r="179" spans="1:18" x14ac:dyDescent="0.25">
      <c r="A179" s="86">
        <v>14</v>
      </c>
      <c r="B179" s="459" t="s">
        <v>263</v>
      </c>
      <c r="C179" s="460"/>
      <c r="D179" s="460"/>
      <c r="E179" s="460"/>
      <c r="F179" s="465"/>
      <c r="G179" s="87" t="s">
        <v>264</v>
      </c>
      <c r="H179" s="88">
        <f t="shared" si="14"/>
        <v>0</v>
      </c>
      <c r="I179" s="88"/>
      <c r="J179" s="88"/>
      <c r="K179" s="88"/>
      <c r="L179" s="88"/>
      <c r="M179" s="88"/>
      <c r="N179" s="88"/>
      <c r="O179" s="88"/>
      <c r="P179" s="88"/>
      <c r="Q179" s="89"/>
      <c r="R179" s="89"/>
    </row>
    <row r="180" spans="1:18" ht="28.5" x14ac:dyDescent="0.25">
      <c r="A180" s="86">
        <v>15</v>
      </c>
      <c r="B180" s="459" t="s">
        <v>265</v>
      </c>
      <c r="C180" s="460"/>
      <c r="D180" s="460"/>
      <c r="E180" s="460"/>
      <c r="F180" s="465"/>
      <c r="G180" s="87" t="s">
        <v>266</v>
      </c>
      <c r="H180" s="88">
        <f t="shared" si="14"/>
        <v>0</v>
      </c>
      <c r="I180" s="88"/>
      <c r="J180" s="88"/>
      <c r="K180" s="88"/>
      <c r="L180" s="88"/>
      <c r="M180" s="88"/>
      <c r="N180" s="88"/>
      <c r="O180" s="88"/>
      <c r="P180" s="88"/>
      <c r="Q180" s="89"/>
      <c r="R180" s="89"/>
    </row>
    <row r="181" spans="1:18" x14ac:dyDescent="0.25">
      <c r="A181" s="86">
        <v>16</v>
      </c>
      <c r="B181" s="459" t="s">
        <v>267</v>
      </c>
      <c r="C181" s="460"/>
      <c r="D181" s="460"/>
      <c r="E181" s="460"/>
      <c r="F181" s="465"/>
      <c r="G181" s="87" t="s">
        <v>268</v>
      </c>
      <c r="H181" s="88">
        <f t="shared" si="14"/>
        <v>0</v>
      </c>
      <c r="I181" s="88"/>
      <c r="J181" s="88"/>
      <c r="K181" s="88"/>
      <c r="L181" s="88"/>
      <c r="M181" s="88"/>
      <c r="N181" s="88"/>
      <c r="O181" s="88"/>
      <c r="P181" s="88"/>
      <c r="Q181" s="89"/>
      <c r="R181" s="89"/>
    </row>
    <row r="182" spans="1:18" ht="28.5" x14ac:dyDescent="0.25">
      <c r="A182" s="86">
        <v>17</v>
      </c>
      <c r="B182" s="459" t="s">
        <v>269</v>
      </c>
      <c r="C182" s="460"/>
      <c r="D182" s="460"/>
      <c r="E182" s="460"/>
      <c r="F182" s="465"/>
      <c r="G182" s="87" t="s">
        <v>270</v>
      </c>
      <c r="H182" s="88">
        <f t="shared" si="14"/>
        <v>0</v>
      </c>
      <c r="I182" s="88"/>
      <c r="J182" s="88"/>
      <c r="K182" s="88"/>
      <c r="L182" s="88"/>
      <c r="M182" s="88"/>
      <c r="N182" s="88">
        <v>1</v>
      </c>
      <c r="O182" s="88">
        <v>1</v>
      </c>
      <c r="P182" s="88">
        <v>1</v>
      </c>
      <c r="Q182" s="89"/>
      <c r="R182" s="89">
        <v>17004</v>
      </c>
    </row>
    <row r="183" spans="1:18" ht="28.5" x14ac:dyDescent="0.25">
      <c r="A183" s="86">
        <v>18</v>
      </c>
      <c r="B183" s="459" t="s">
        <v>271</v>
      </c>
      <c r="C183" s="460"/>
      <c r="D183" s="460"/>
      <c r="E183" s="460"/>
      <c r="F183" s="465"/>
      <c r="G183" s="87" t="s">
        <v>272</v>
      </c>
      <c r="H183" s="88">
        <f t="shared" si="14"/>
        <v>0</v>
      </c>
      <c r="I183" s="88"/>
      <c r="J183" s="88"/>
      <c r="K183" s="88"/>
      <c r="L183" s="88"/>
      <c r="M183" s="88"/>
      <c r="N183" s="88">
        <v>1</v>
      </c>
      <c r="O183" s="88">
        <v>0</v>
      </c>
      <c r="P183" s="88"/>
      <c r="Q183" s="89"/>
      <c r="R183" s="89">
        <v>27024</v>
      </c>
    </row>
    <row r="184" spans="1:18" x14ac:dyDescent="0.25">
      <c r="A184" s="86">
        <v>19</v>
      </c>
      <c r="B184" s="459" t="s">
        <v>273</v>
      </c>
      <c r="C184" s="460"/>
      <c r="D184" s="460"/>
      <c r="E184" s="460"/>
      <c r="F184" s="465"/>
      <c r="G184" s="87" t="s">
        <v>274</v>
      </c>
      <c r="H184" s="88">
        <f t="shared" si="14"/>
        <v>0</v>
      </c>
      <c r="I184" s="88"/>
      <c r="J184" s="88"/>
      <c r="K184" s="88"/>
      <c r="L184" s="88"/>
      <c r="M184" s="88"/>
      <c r="N184" s="88"/>
      <c r="O184" s="88">
        <v>0</v>
      </c>
      <c r="P184" s="88">
        <v>1</v>
      </c>
      <c r="Q184" s="89"/>
      <c r="R184" s="89"/>
    </row>
    <row r="185" spans="1:18" ht="28.5" x14ac:dyDescent="0.25">
      <c r="A185" s="86">
        <v>20</v>
      </c>
      <c r="B185" s="459" t="s">
        <v>275</v>
      </c>
      <c r="C185" s="460"/>
      <c r="D185" s="460"/>
      <c r="E185" s="460"/>
      <c r="F185" s="465"/>
      <c r="G185" s="87" t="s">
        <v>276</v>
      </c>
      <c r="H185" s="88">
        <f t="shared" si="14"/>
        <v>0</v>
      </c>
      <c r="I185" s="88"/>
      <c r="J185" s="88"/>
      <c r="K185" s="88"/>
      <c r="L185" s="88"/>
      <c r="M185" s="88"/>
      <c r="N185" s="88">
        <v>2</v>
      </c>
      <c r="O185" s="88">
        <v>0</v>
      </c>
      <c r="P185" s="88">
        <v>1</v>
      </c>
      <c r="Q185" s="89"/>
      <c r="R185" s="89">
        <v>12588</v>
      </c>
    </row>
    <row r="186" spans="1:18" ht="28.5" x14ac:dyDescent="0.25">
      <c r="A186" s="86">
        <v>21</v>
      </c>
      <c r="B186" s="459" t="s">
        <v>277</v>
      </c>
      <c r="C186" s="460"/>
      <c r="D186" s="460"/>
      <c r="E186" s="460"/>
      <c r="F186" s="465"/>
      <c r="G186" s="87" t="s">
        <v>278</v>
      </c>
      <c r="H186" s="88">
        <f t="shared" si="14"/>
        <v>0</v>
      </c>
      <c r="I186" s="88"/>
      <c r="J186" s="88"/>
      <c r="K186" s="88"/>
      <c r="L186" s="88"/>
      <c r="M186" s="88"/>
      <c r="N186" s="88"/>
      <c r="O186" s="88">
        <v>0</v>
      </c>
      <c r="P186" s="88">
        <v>1</v>
      </c>
      <c r="Q186" s="89"/>
      <c r="R186" s="89"/>
    </row>
    <row r="187" spans="1:18" ht="28.5" x14ac:dyDescent="0.25">
      <c r="A187" s="86">
        <v>22</v>
      </c>
      <c r="B187" s="459" t="s">
        <v>279</v>
      </c>
      <c r="C187" s="460"/>
      <c r="D187" s="460"/>
      <c r="E187" s="460"/>
      <c r="F187" s="465"/>
      <c r="G187" s="87" t="s">
        <v>280</v>
      </c>
      <c r="H187" s="88">
        <f t="shared" si="14"/>
        <v>0</v>
      </c>
      <c r="I187" s="88"/>
      <c r="J187" s="88"/>
      <c r="K187" s="88"/>
      <c r="L187" s="88"/>
      <c r="M187" s="88"/>
      <c r="N187" s="88">
        <v>1</v>
      </c>
      <c r="O187" s="88"/>
      <c r="P187" s="88"/>
      <c r="Q187" s="89"/>
      <c r="R187" s="89">
        <v>36517</v>
      </c>
    </row>
    <row r="188" spans="1:18" ht="28.5" x14ac:dyDescent="0.25">
      <c r="A188" s="86">
        <v>23</v>
      </c>
      <c r="B188" s="459" t="s">
        <v>281</v>
      </c>
      <c r="C188" s="460"/>
      <c r="D188" s="460"/>
      <c r="E188" s="460"/>
      <c r="F188" s="465"/>
      <c r="G188" s="87" t="s">
        <v>282</v>
      </c>
      <c r="H188" s="88">
        <f t="shared" si="14"/>
        <v>0</v>
      </c>
      <c r="I188" s="88"/>
      <c r="J188" s="88"/>
      <c r="K188" s="88"/>
      <c r="L188" s="88"/>
      <c r="M188" s="88"/>
      <c r="N188" s="88">
        <v>4</v>
      </c>
      <c r="O188" s="88"/>
      <c r="P188" s="88"/>
      <c r="Q188" s="89"/>
      <c r="R188" s="89">
        <v>22782</v>
      </c>
    </row>
    <row r="189" spans="1:18" ht="28.5" x14ac:dyDescent="0.25">
      <c r="A189" s="86">
        <v>24</v>
      </c>
      <c r="B189" s="459" t="s">
        <v>283</v>
      </c>
      <c r="C189" s="460"/>
      <c r="D189" s="460"/>
      <c r="E189" s="460"/>
      <c r="F189" s="465"/>
      <c r="G189" s="87" t="s">
        <v>284</v>
      </c>
      <c r="H189" s="88">
        <f t="shared" si="14"/>
        <v>0</v>
      </c>
      <c r="I189" s="88"/>
      <c r="J189" s="88"/>
      <c r="K189" s="88"/>
      <c r="L189" s="88"/>
      <c r="M189" s="88"/>
      <c r="N189" s="88">
        <v>2</v>
      </c>
      <c r="O189" s="88"/>
      <c r="P189" s="88"/>
      <c r="Q189" s="89"/>
      <c r="R189" s="89">
        <v>31482</v>
      </c>
    </row>
    <row r="190" spans="1:18" ht="28.5" x14ac:dyDescent="0.25">
      <c r="A190" s="86">
        <v>25</v>
      </c>
      <c r="B190" s="459" t="s">
        <v>285</v>
      </c>
      <c r="C190" s="460"/>
      <c r="D190" s="460"/>
      <c r="E190" s="460"/>
      <c r="F190" s="465"/>
      <c r="G190" s="87" t="s">
        <v>286</v>
      </c>
      <c r="H190" s="88">
        <f t="shared" si="14"/>
        <v>0</v>
      </c>
      <c r="I190" s="88"/>
      <c r="J190" s="88"/>
      <c r="K190" s="88"/>
      <c r="L190" s="88"/>
      <c r="M190" s="88"/>
      <c r="N190" s="88">
        <v>1</v>
      </c>
      <c r="O190" s="88"/>
      <c r="P190" s="88"/>
      <c r="Q190" s="89"/>
      <c r="R190" s="89">
        <v>16848</v>
      </c>
    </row>
    <row r="191" spans="1:18" x14ac:dyDescent="0.25">
      <c r="A191" s="120">
        <v>9</v>
      </c>
      <c r="B191" s="457" t="s">
        <v>287</v>
      </c>
      <c r="C191" s="458"/>
      <c r="D191" s="458"/>
      <c r="E191" s="458"/>
      <c r="F191" s="458"/>
      <c r="G191" s="475"/>
      <c r="H191" s="104">
        <f t="shared" ref="H191:P191" si="15">H192+H193+H194+H195+H196+H197+H198+H199+H200+H201+H202+H203+H204+H205+H206+H207+H208+H209+H210+H211+H212+H213+H214+H215+H216+H217+H218+H219+H220+H221+H222+H223+H224+H225+H226+H227+H228+H229+H230+H231+H232+H233+H234</f>
        <v>225</v>
      </c>
      <c r="I191" s="104">
        <f t="shared" si="15"/>
        <v>155</v>
      </c>
      <c r="J191" s="104">
        <f t="shared" si="15"/>
        <v>70</v>
      </c>
      <c r="K191" s="104">
        <f t="shared" si="15"/>
        <v>76</v>
      </c>
      <c r="L191" s="104">
        <f t="shared" si="15"/>
        <v>7</v>
      </c>
      <c r="M191" s="104">
        <f t="shared" si="15"/>
        <v>4</v>
      </c>
      <c r="N191" s="104">
        <f t="shared" si="15"/>
        <v>280</v>
      </c>
      <c r="O191" s="104">
        <f t="shared" si="15"/>
        <v>3</v>
      </c>
      <c r="P191" s="104">
        <f t="shared" si="15"/>
        <v>2</v>
      </c>
      <c r="Q191" s="85">
        <v>30457</v>
      </c>
      <c r="R191" s="85">
        <v>16212</v>
      </c>
    </row>
    <row r="192" spans="1:18" ht="28.5" x14ac:dyDescent="0.25">
      <c r="A192" s="86">
        <v>1</v>
      </c>
      <c r="B192" s="459" t="s">
        <v>837</v>
      </c>
      <c r="C192" s="460"/>
      <c r="D192" s="460"/>
      <c r="E192" s="460"/>
      <c r="F192" s="465"/>
      <c r="G192" s="87" t="s">
        <v>560</v>
      </c>
      <c r="H192" s="88">
        <v>122</v>
      </c>
      <c r="I192" s="88">
        <v>122</v>
      </c>
      <c r="J192" s="88">
        <v>0</v>
      </c>
      <c r="K192" s="88">
        <v>56</v>
      </c>
      <c r="L192" s="88">
        <v>4</v>
      </c>
      <c r="M192" s="88">
        <v>3</v>
      </c>
      <c r="N192" s="88">
        <v>163</v>
      </c>
      <c r="O192" s="88"/>
      <c r="P192" s="88"/>
      <c r="Q192" s="89">
        <v>30457</v>
      </c>
      <c r="R192" s="89">
        <v>16212</v>
      </c>
    </row>
    <row r="193" spans="1:18" x14ac:dyDescent="0.25">
      <c r="A193" s="86">
        <v>2</v>
      </c>
      <c r="B193" s="459"/>
      <c r="C193" s="460"/>
      <c r="D193" s="460"/>
      <c r="E193" s="460"/>
      <c r="F193" s="465"/>
      <c r="G193" s="87" t="s">
        <v>561</v>
      </c>
      <c r="H193" s="88">
        <v>33</v>
      </c>
      <c r="I193" s="88">
        <v>18</v>
      </c>
      <c r="J193" s="88">
        <v>15</v>
      </c>
      <c r="K193" s="88">
        <v>5</v>
      </c>
      <c r="L193" s="88">
        <v>1</v>
      </c>
      <c r="M193" s="88"/>
      <c r="N193" s="88">
        <v>19</v>
      </c>
      <c r="O193" s="88"/>
      <c r="P193" s="88"/>
      <c r="Q193" s="89">
        <v>30457</v>
      </c>
      <c r="R193" s="89">
        <v>16212</v>
      </c>
    </row>
    <row r="194" spans="1:18" x14ac:dyDescent="0.25">
      <c r="A194" s="86">
        <v>3</v>
      </c>
      <c r="B194" s="459" t="s">
        <v>323</v>
      </c>
      <c r="C194" s="460"/>
      <c r="D194" s="460"/>
      <c r="E194" s="460"/>
      <c r="F194" s="465"/>
      <c r="G194" s="87" t="s">
        <v>562</v>
      </c>
      <c r="H194" s="88">
        <v>25</v>
      </c>
      <c r="I194" s="88"/>
      <c r="J194" s="88">
        <v>25</v>
      </c>
      <c r="K194" s="88">
        <v>5</v>
      </c>
      <c r="L194" s="88">
        <v>1</v>
      </c>
      <c r="M194" s="88"/>
      <c r="N194" s="88">
        <v>17</v>
      </c>
      <c r="O194" s="88"/>
      <c r="P194" s="88"/>
      <c r="Q194" s="89">
        <v>30457</v>
      </c>
      <c r="R194" s="89">
        <v>16212</v>
      </c>
    </row>
    <row r="195" spans="1:18" ht="28.5" x14ac:dyDescent="0.25">
      <c r="A195" s="86">
        <v>4</v>
      </c>
      <c r="B195" s="459" t="s">
        <v>338</v>
      </c>
      <c r="C195" s="460"/>
      <c r="D195" s="460"/>
      <c r="E195" s="460"/>
      <c r="F195" s="465"/>
      <c r="G195" s="87" t="s">
        <v>563</v>
      </c>
      <c r="H195" s="88">
        <v>45</v>
      </c>
      <c r="I195" s="88">
        <v>15</v>
      </c>
      <c r="J195" s="88">
        <v>30</v>
      </c>
      <c r="K195" s="88">
        <v>6</v>
      </c>
      <c r="L195" s="88"/>
      <c r="M195" s="88"/>
      <c r="N195" s="88">
        <v>21</v>
      </c>
      <c r="O195" s="88"/>
      <c r="P195" s="88"/>
      <c r="Q195" s="89">
        <v>30457</v>
      </c>
      <c r="R195" s="89">
        <v>16212</v>
      </c>
    </row>
    <row r="196" spans="1:18" x14ac:dyDescent="0.25">
      <c r="A196" s="86">
        <v>5</v>
      </c>
      <c r="B196" s="459" t="s">
        <v>310</v>
      </c>
      <c r="C196" s="460"/>
      <c r="D196" s="460"/>
      <c r="E196" s="460"/>
      <c r="F196" s="465"/>
      <c r="G196" s="87" t="s">
        <v>564</v>
      </c>
      <c r="H196" s="88">
        <v>0</v>
      </c>
      <c r="I196" s="88"/>
      <c r="J196" s="88"/>
      <c r="K196" s="88">
        <v>2</v>
      </c>
      <c r="L196" s="88">
        <v>1</v>
      </c>
      <c r="M196" s="88">
        <v>0</v>
      </c>
      <c r="N196" s="88">
        <v>8</v>
      </c>
      <c r="O196" s="88"/>
      <c r="P196" s="88"/>
      <c r="Q196" s="89">
        <v>30457</v>
      </c>
      <c r="R196" s="89">
        <v>16212</v>
      </c>
    </row>
    <row r="197" spans="1:18" x14ac:dyDescent="0.25">
      <c r="A197" s="86">
        <v>6</v>
      </c>
      <c r="B197" s="459" t="s">
        <v>332</v>
      </c>
      <c r="C197" s="460"/>
      <c r="D197" s="460"/>
      <c r="E197" s="460"/>
      <c r="F197" s="465"/>
      <c r="G197" s="87" t="s">
        <v>565</v>
      </c>
      <c r="H197" s="88">
        <v>0</v>
      </c>
      <c r="I197" s="88"/>
      <c r="J197" s="88"/>
      <c r="K197" s="88">
        <v>2</v>
      </c>
      <c r="L197" s="88"/>
      <c r="M197" s="88">
        <v>1</v>
      </c>
      <c r="N197" s="88">
        <v>10</v>
      </c>
      <c r="O197" s="88"/>
      <c r="P197" s="88"/>
      <c r="Q197" s="89">
        <v>30457</v>
      </c>
      <c r="R197" s="89">
        <v>16212</v>
      </c>
    </row>
    <row r="198" spans="1:18" ht="28.5" x14ac:dyDescent="0.25">
      <c r="A198" s="86">
        <v>7</v>
      </c>
      <c r="B198" s="459" t="s">
        <v>288</v>
      </c>
      <c r="C198" s="460"/>
      <c r="D198" s="460"/>
      <c r="E198" s="460"/>
      <c r="F198" s="465"/>
      <c r="G198" s="87" t="s">
        <v>289</v>
      </c>
      <c r="H198" s="88">
        <v>0</v>
      </c>
      <c r="I198" s="88"/>
      <c r="J198" s="88"/>
      <c r="K198" s="88"/>
      <c r="L198" s="88"/>
      <c r="M198" s="88"/>
      <c r="N198" s="88">
        <v>2</v>
      </c>
      <c r="O198" s="88"/>
      <c r="P198" s="88"/>
      <c r="Q198" s="89"/>
      <c r="R198" s="89">
        <v>16212</v>
      </c>
    </row>
    <row r="199" spans="1:18" x14ac:dyDescent="0.25">
      <c r="A199" s="86">
        <v>8</v>
      </c>
      <c r="B199" s="459" t="s">
        <v>206</v>
      </c>
      <c r="C199" s="460"/>
      <c r="D199" s="460"/>
      <c r="E199" s="460"/>
      <c r="F199" s="465"/>
      <c r="G199" s="87" t="s">
        <v>290</v>
      </c>
      <c r="H199" s="88">
        <v>0</v>
      </c>
      <c r="I199" s="88"/>
      <c r="J199" s="88"/>
      <c r="K199" s="88"/>
      <c r="L199" s="88"/>
      <c r="M199" s="88"/>
      <c r="N199" s="88">
        <v>1</v>
      </c>
      <c r="O199" s="88"/>
      <c r="P199" s="88"/>
      <c r="Q199" s="89"/>
      <c r="R199" s="89">
        <v>16212</v>
      </c>
    </row>
    <row r="200" spans="1:18" ht="28.5" x14ac:dyDescent="0.25">
      <c r="A200" s="86">
        <v>9</v>
      </c>
      <c r="B200" s="459" t="s">
        <v>291</v>
      </c>
      <c r="C200" s="460"/>
      <c r="D200" s="460"/>
      <c r="E200" s="460"/>
      <c r="F200" s="465"/>
      <c r="G200" s="87" t="s">
        <v>292</v>
      </c>
      <c r="H200" s="88">
        <v>0</v>
      </c>
      <c r="I200" s="88"/>
      <c r="J200" s="88"/>
      <c r="K200" s="88"/>
      <c r="L200" s="88"/>
      <c r="M200" s="88"/>
      <c r="N200" s="88">
        <v>1</v>
      </c>
      <c r="O200" s="88"/>
      <c r="P200" s="88"/>
      <c r="Q200" s="89"/>
      <c r="R200" s="89">
        <v>16212</v>
      </c>
    </row>
    <row r="201" spans="1:18" ht="28.5" x14ac:dyDescent="0.25">
      <c r="A201" s="86">
        <v>10</v>
      </c>
      <c r="B201" s="459" t="s">
        <v>293</v>
      </c>
      <c r="C201" s="460"/>
      <c r="D201" s="460"/>
      <c r="E201" s="460"/>
      <c r="F201" s="465"/>
      <c r="G201" s="87" t="s">
        <v>294</v>
      </c>
      <c r="H201" s="88">
        <v>0</v>
      </c>
      <c r="I201" s="88"/>
      <c r="J201" s="88"/>
      <c r="K201" s="88"/>
      <c r="L201" s="88"/>
      <c r="M201" s="88"/>
      <c r="N201" s="88">
        <v>2</v>
      </c>
      <c r="O201" s="88"/>
      <c r="P201" s="88"/>
      <c r="Q201" s="89"/>
      <c r="R201" s="89">
        <v>16212</v>
      </c>
    </row>
    <row r="202" spans="1:18" ht="28.5" x14ac:dyDescent="0.25">
      <c r="A202" s="86">
        <v>11</v>
      </c>
      <c r="B202" s="459" t="s">
        <v>295</v>
      </c>
      <c r="C202" s="460"/>
      <c r="D202" s="460"/>
      <c r="E202" s="460"/>
      <c r="F202" s="465"/>
      <c r="G202" s="87" t="s">
        <v>296</v>
      </c>
      <c r="H202" s="88">
        <v>0</v>
      </c>
      <c r="I202" s="88"/>
      <c r="J202" s="88"/>
      <c r="K202" s="88"/>
      <c r="L202" s="88"/>
      <c r="M202" s="88"/>
      <c r="N202" s="88">
        <v>1</v>
      </c>
      <c r="O202" s="88"/>
      <c r="P202" s="88"/>
      <c r="Q202" s="89"/>
      <c r="R202" s="89">
        <v>16212</v>
      </c>
    </row>
    <row r="203" spans="1:18" ht="28.5" x14ac:dyDescent="0.25">
      <c r="A203" s="86">
        <v>12</v>
      </c>
      <c r="B203" s="459" t="s">
        <v>297</v>
      </c>
      <c r="C203" s="460"/>
      <c r="D203" s="460"/>
      <c r="E203" s="460"/>
      <c r="F203" s="465"/>
      <c r="G203" s="87" t="s">
        <v>298</v>
      </c>
      <c r="H203" s="88">
        <v>0</v>
      </c>
      <c r="I203" s="88"/>
      <c r="J203" s="88"/>
      <c r="K203" s="88"/>
      <c r="L203" s="88"/>
      <c r="M203" s="88"/>
      <c r="N203" s="88">
        <v>1</v>
      </c>
      <c r="O203" s="88"/>
      <c r="P203" s="88"/>
      <c r="Q203" s="89"/>
      <c r="R203" s="89">
        <v>16212</v>
      </c>
    </row>
    <row r="204" spans="1:18" ht="28.5" x14ac:dyDescent="0.25">
      <c r="A204" s="86">
        <v>13</v>
      </c>
      <c r="B204" s="459" t="s">
        <v>300</v>
      </c>
      <c r="C204" s="460"/>
      <c r="D204" s="460"/>
      <c r="E204" s="460"/>
      <c r="F204" s="465"/>
      <c r="G204" s="87" t="s">
        <v>301</v>
      </c>
      <c r="H204" s="88">
        <v>0</v>
      </c>
      <c r="I204" s="88"/>
      <c r="J204" s="88"/>
      <c r="K204" s="88"/>
      <c r="L204" s="88"/>
      <c r="M204" s="88"/>
      <c r="N204" s="88">
        <v>1</v>
      </c>
      <c r="O204" s="88">
        <v>1</v>
      </c>
      <c r="P204" s="88">
        <v>1</v>
      </c>
      <c r="Q204" s="89"/>
      <c r="R204" s="89">
        <v>16212</v>
      </c>
    </row>
    <row r="205" spans="1:18" ht="28.5" x14ac:dyDescent="0.25">
      <c r="A205" s="86">
        <v>14</v>
      </c>
      <c r="B205" s="459" t="s">
        <v>302</v>
      </c>
      <c r="C205" s="460"/>
      <c r="D205" s="460"/>
      <c r="E205" s="460"/>
      <c r="F205" s="465"/>
      <c r="G205" s="87" t="s">
        <v>303</v>
      </c>
      <c r="H205" s="88">
        <v>0</v>
      </c>
      <c r="I205" s="88"/>
      <c r="J205" s="88"/>
      <c r="K205" s="88"/>
      <c r="L205" s="88"/>
      <c r="M205" s="88"/>
      <c r="N205" s="88">
        <v>0</v>
      </c>
      <c r="O205" s="88">
        <v>1</v>
      </c>
      <c r="P205" s="88"/>
      <c r="Q205" s="89"/>
      <c r="R205" s="89">
        <v>16212</v>
      </c>
    </row>
    <row r="206" spans="1:18" ht="28.5" x14ac:dyDescent="0.25">
      <c r="A206" s="86">
        <v>15</v>
      </c>
      <c r="B206" s="459" t="s">
        <v>304</v>
      </c>
      <c r="C206" s="460"/>
      <c r="D206" s="460"/>
      <c r="E206" s="460"/>
      <c r="F206" s="465"/>
      <c r="G206" s="87" t="s">
        <v>305</v>
      </c>
      <c r="H206" s="88">
        <v>0</v>
      </c>
      <c r="I206" s="88"/>
      <c r="J206" s="88"/>
      <c r="K206" s="88"/>
      <c r="L206" s="88"/>
      <c r="M206" s="88"/>
      <c r="N206" s="88">
        <v>1</v>
      </c>
      <c r="O206" s="88"/>
      <c r="P206" s="88"/>
      <c r="Q206" s="89"/>
      <c r="R206" s="89">
        <v>16212</v>
      </c>
    </row>
    <row r="207" spans="1:18" x14ac:dyDescent="0.25">
      <c r="A207" s="86">
        <v>16</v>
      </c>
      <c r="B207" s="459" t="s">
        <v>306</v>
      </c>
      <c r="C207" s="460"/>
      <c r="D207" s="460"/>
      <c r="E207" s="460"/>
      <c r="F207" s="465"/>
      <c r="G207" s="87" t="s">
        <v>307</v>
      </c>
      <c r="H207" s="88">
        <v>0</v>
      </c>
      <c r="I207" s="88"/>
      <c r="J207" s="88"/>
      <c r="K207" s="88"/>
      <c r="L207" s="88"/>
      <c r="M207" s="88"/>
      <c r="N207" s="88">
        <v>1</v>
      </c>
      <c r="O207" s="88"/>
      <c r="P207" s="88"/>
      <c r="Q207" s="89"/>
      <c r="R207" s="89">
        <v>16212</v>
      </c>
    </row>
    <row r="208" spans="1:18" ht="28.5" x14ac:dyDescent="0.25">
      <c r="A208" s="86">
        <v>17</v>
      </c>
      <c r="B208" s="459" t="s">
        <v>308</v>
      </c>
      <c r="C208" s="460"/>
      <c r="D208" s="460"/>
      <c r="E208" s="460"/>
      <c r="F208" s="465"/>
      <c r="G208" s="87" t="s">
        <v>309</v>
      </c>
      <c r="H208" s="88">
        <v>0</v>
      </c>
      <c r="I208" s="88"/>
      <c r="J208" s="88"/>
      <c r="K208" s="88"/>
      <c r="L208" s="88"/>
      <c r="M208" s="88"/>
      <c r="N208" s="88">
        <v>2</v>
      </c>
      <c r="O208" s="88"/>
      <c r="P208" s="88"/>
      <c r="Q208" s="89"/>
      <c r="R208" s="89">
        <v>16212</v>
      </c>
    </row>
    <row r="209" spans="1:18" ht="28.5" x14ac:dyDescent="0.25">
      <c r="A209" s="86">
        <v>18</v>
      </c>
      <c r="B209" s="459" t="s">
        <v>311</v>
      </c>
      <c r="C209" s="460"/>
      <c r="D209" s="460"/>
      <c r="E209" s="460"/>
      <c r="F209" s="465"/>
      <c r="G209" s="87" t="s">
        <v>312</v>
      </c>
      <c r="H209" s="88">
        <v>0</v>
      </c>
      <c r="I209" s="88"/>
      <c r="J209" s="88"/>
      <c r="K209" s="88"/>
      <c r="L209" s="88"/>
      <c r="M209" s="88"/>
      <c r="N209" s="88">
        <v>1</v>
      </c>
      <c r="O209" s="88"/>
      <c r="P209" s="88"/>
      <c r="Q209" s="89"/>
      <c r="R209" s="89">
        <v>16212</v>
      </c>
    </row>
    <row r="210" spans="1:18" ht="28.5" x14ac:dyDescent="0.25">
      <c r="A210" s="86">
        <v>19</v>
      </c>
      <c r="B210" s="459" t="s">
        <v>313</v>
      </c>
      <c r="C210" s="460"/>
      <c r="D210" s="460"/>
      <c r="E210" s="460"/>
      <c r="F210" s="465"/>
      <c r="G210" s="87" t="s">
        <v>314</v>
      </c>
      <c r="H210" s="88">
        <v>0</v>
      </c>
      <c r="I210" s="88"/>
      <c r="J210" s="88"/>
      <c r="K210" s="88"/>
      <c r="L210" s="88"/>
      <c r="M210" s="88"/>
      <c r="N210" s="88">
        <v>1</v>
      </c>
      <c r="O210" s="88"/>
      <c r="P210" s="88"/>
      <c r="Q210" s="89"/>
      <c r="R210" s="89">
        <v>16212</v>
      </c>
    </row>
    <row r="211" spans="1:18" x14ac:dyDescent="0.25">
      <c r="A211" s="86">
        <v>20</v>
      </c>
      <c r="B211" s="459" t="s">
        <v>315</v>
      </c>
      <c r="C211" s="460"/>
      <c r="D211" s="460"/>
      <c r="E211" s="460"/>
      <c r="F211" s="465"/>
      <c r="G211" s="87" t="s">
        <v>316</v>
      </c>
      <c r="H211" s="88">
        <v>0</v>
      </c>
      <c r="I211" s="88"/>
      <c r="J211" s="88"/>
      <c r="K211" s="88"/>
      <c r="L211" s="88"/>
      <c r="M211" s="88"/>
      <c r="N211" s="88">
        <v>2</v>
      </c>
      <c r="O211" s="88"/>
      <c r="P211" s="88"/>
      <c r="Q211" s="89"/>
      <c r="R211" s="89">
        <v>16212</v>
      </c>
    </row>
    <row r="212" spans="1:18" ht="28.5" x14ac:dyDescent="0.25">
      <c r="A212" s="86">
        <v>21</v>
      </c>
      <c r="B212" s="459" t="s">
        <v>317</v>
      </c>
      <c r="C212" s="460"/>
      <c r="D212" s="460"/>
      <c r="E212" s="460"/>
      <c r="F212" s="465"/>
      <c r="G212" s="87" t="s">
        <v>318</v>
      </c>
      <c r="H212" s="88">
        <v>0</v>
      </c>
      <c r="I212" s="88"/>
      <c r="J212" s="88"/>
      <c r="K212" s="88"/>
      <c r="L212" s="88"/>
      <c r="M212" s="88"/>
      <c r="N212" s="88">
        <v>2</v>
      </c>
      <c r="O212" s="88"/>
      <c r="P212" s="88"/>
      <c r="Q212" s="89"/>
      <c r="R212" s="89">
        <v>16212</v>
      </c>
    </row>
    <row r="213" spans="1:18" ht="28.5" x14ac:dyDescent="0.25">
      <c r="A213" s="86">
        <v>22</v>
      </c>
      <c r="B213" s="459" t="s">
        <v>319</v>
      </c>
      <c r="C213" s="460"/>
      <c r="D213" s="460"/>
      <c r="E213" s="460"/>
      <c r="F213" s="465"/>
      <c r="G213" s="87" t="s">
        <v>320</v>
      </c>
      <c r="H213" s="88">
        <v>0</v>
      </c>
      <c r="I213" s="88"/>
      <c r="J213" s="88"/>
      <c r="K213" s="88"/>
      <c r="L213" s="88"/>
      <c r="M213" s="88"/>
      <c r="N213" s="88">
        <v>1</v>
      </c>
      <c r="O213" s="88"/>
      <c r="P213" s="88"/>
      <c r="Q213" s="89"/>
      <c r="R213" s="89">
        <v>16212</v>
      </c>
    </row>
    <row r="214" spans="1:18" ht="28.5" x14ac:dyDescent="0.25">
      <c r="A214" s="86">
        <v>23</v>
      </c>
      <c r="B214" s="459" t="s">
        <v>321</v>
      </c>
      <c r="C214" s="460"/>
      <c r="D214" s="460"/>
      <c r="E214" s="460"/>
      <c r="F214" s="465"/>
      <c r="G214" s="87" t="s">
        <v>322</v>
      </c>
      <c r="H214" s="88">
        <v>0</v>
      </c>
      <c r="I214" s="88"/>
      <c r="J214" s="88"/>
      <c r="K214" s="88"/>
      <c r="L214" s="88"/>
      <c r="M214" s="88"/>
      <c r="N214" s="88">
        <v>2</v>
      </c>
      <c r="O214" s="88"/>
      <c r="P214" s="88"/>
      <c r="Q214" s="89"/>
      <c r="R214" s="89">
        <v>16212</v>
      </c>
    </row>
    <row r="215" spans="1:18" ht="28.5" x14ac:dyDescent="0.25">
      <c r="A215" s="86">
        <v>24</v>
      </c>
      <c r="B215" s="459" t="s">
        <v>324</v>
      </c>
      <c r="C215" s="460"/>
      <c r="D215" s="460"/>
      <c r="E215" s="460"/>
      <c r="F215" s="465"/>
      <c r="G215" s="87" t="s">
        <v>325</v>
      </c>
      <c r="H215" s="88">
        <v>0</v>
      </c>
      <c r="I215" s="88"/>
      <c r="J215" s="88"/>
      <c r="K215" s="88"/>
      <c r="L215" s="88"/>
      <c r="M215" s="88"/>
      <c r="N215" s="88">
        <v>1</v>
      </c>
      <c r="O215" s="88"/>
      <c r="P215" s="88"/>
      <c r="Q215" s="89"/>
      <c r="R215" s="89">
        <v>16212</v>
      </c>
    </row>
    <row r="216" spans="1:18" ht="28.5" x14ac:dyDescent="0.25">
      <c r="A216" s="86">
        <v>25</v>
      </c>
      <c r="B216" s="459" t="s">
        <v>326</v>
      </c>
      <c r="C216" s="460"/>
      <c r="D216" s="460"/>
      <c r="E216" s="460"/>
      <c r="F216" s="465"/>
      <c r="G216" s="87" t="s">
        <v>327</v>
      </c>
      <c r="H216" s="88">
        <v>0</v>
      </c>
      <c r="I216" s="88"/>
      <c r="J216" s="88"/>
      <c r="K216" s="88"/>
      <c r="L216" s="88"/>
      <c r="M216" s="88"/>
      <c r="N216" s="88">
        <v>1</v>
      </c>
      <c r="O216" s="88"/>
      <c r="P216" s="88"/>
      <c r="Q216" s="89"/>
      <c r="R216" s="89">
        <v>16212</v>
      </c>
    </row>
    <row r="217" spans="1:18" ht="28.5" x14ac:dyDescent="0.25">
      <c r="A217" s="86">
        <v>26</v>
      </c>
      <c r="B217" s="459" t="s">
        <v>328</v>
      </c>
      <c r="C217" s="460"/>
      <c r="D217" s="460"/>
      <c r="E217" s="460"/>
      <c r="F217" s="465"/>
      <c r="G217" s="87" t="s">
        <v>329</v>
      </c>
      <c r="H217" s="88">
        <v>0</v>
      </c>
      <c r="I217" s="88"/>
      <c r="J217" s="88"/>
      <c r="K217" s="88"/>
      <c r="L217" s="88"/>
      <c r="M217" s="88"/>
      <c r="N217" s="88">
        <v>1</v>
      </c>
      <c r="O217" s="88"/>
      <c r="P217" s="88"/>
      <c r="Q217" s="89"/>
      <c r="R217" s="89">
        <v>16212</v>
      </c>
    </row>
    <row r="218" spans="1:18" ht="28.5" x14ac:dyDescent="0.25">
      <c r="A218" s="86">
        <v>27</v>
      </c>
      <c r="B218" s="459" t="s">
        <v>330</v>
      </c>
      <c r="C218" s="460"/>
      <c r="D218" s="460"/>
      <c r="E218" s="460"/>
      <c r="F218" s="465"/>
      <c r="G218" s="87" t="s">
        <v>331</v>
      </c>
      <c r="H218" s="88">
        <v>0</v>
      </c>
      <c r="I218" s="88"/>
      <c r="J218" s="88"/>
      <c r="K218" s="88"/>
      <c r="L218" s="88"/>
      <c r="M218" s="88"/>
      <c r="N218" s="88">
        <v>0</v>
      </c>
      <c r="O218" s="88">
        <v>1</v>
      </c>
      <c r="P218" s="88"/>
      <c r="Q218" s="89"/>
      <c r="R218" s="89">
        <v>16212</v>
      </c>
    </row>
    <row r="219" spans="1:18" ht="28.5" x14ac:dyDescent="0.25">
      <c r="A219" s="86">
        <v>28</v>
      </c>
      <c r="B219" s="459" t="s">
        <v>333</v>
      </c>
      <c r="C219" s="460"/>
      <c r="D219" s="460"/>
      <c r="E219" s="460"/>
      <c r="F219" s="465"/>
      <c r="G219" s="87" t="s">
        <v>334</v>
      </c>
      <c r="H219" s="88">
        <v>0</v>
      </c>
      <c r="I219" s="88"/>
      <c r="J219" s="88"/>
      <c r="K219" s="88"/>
      <c r="L219" s="88"/>
      <c r="M219" s="88"/>
      <c r="N219" s="88">
        <v>1</v>
      </c>
      <c r="O219" s="88"/>
      <c r="P219" s="88"/>
      <c r="Q219" s="89"/>
      <c r="R219" s="89">
        <v>16212</v>
      </c>
    </row>
    <row r="220" spans="1:18" ht="28.5" x14ac:dyDescent="0.25">
      <c r="A220" s="86">
        <v>29</v>
      </c>
      <c r="B220" s="459" t="s">
        <v>336</v>
      </c>
      <c r="C220" s="460"/>
      <c r="D220" s="460"/>
      <c r="E220" s="460"/>
      <c r="F220" s="465"/>
      <c r="G220" s="87" t="s">
        <v>337</v>
      </c>
      <c r="H220" s="88">
        <v>0</v>
      </c>
      <c r="I220" s="88"/>
      <c r="J220" s="88"/>
      <c r="K220" s="88"/>
      <c r="L220" s="88"/>
      <c r="M220" s="88"/>
      <c r="N220" s="88">
        <v>1</v>
      </c>
      <c r="O220" s="88"/>
      <c r="P220" s="88"/>
      <c r="Q220" s="89"/>
      <c r="R220" s="89">
        <v>16212</v>
      </c>
    </row>
    <row r="221" spans="1:18" x14ac:dyDescent="0.25">
      <c r="A221" s="86">
        <v>30</v>
      </c>
      <c r="B221" s="459" t="s">
        <v>339</v>
      </c>
      <c r="C221" s="460"/>
      <c r="D221" s="460"/>
      <c r="E221" s="460"/>
      <c r="F221" s="465"/>
      <c r="G221" s="87" t="s">
        <v>340</v>
      </c>
      <c r="H221" s="88">
        <v>0</v>
      </c>
      <c r="I221" s="88"/>
      <c r="J221" s="88"/>
      <c r="K221" s="88"/>
      <c r="L221" s="88"/>
      <c r="M221" s="88"/>
      <c r="N221" s="88">
        <v>2</v>
      </c>
      <c r="O221" s="88"/>
      <c r="P221" s="88"/>
      <c r="Q221" s="89"/>
      <c r="R221" s="89">
        <v>16212</v>
      </c>
    </row>
    <row r="222" spans="1:18" ht="28.5" x14ac:dyDescent="0.25">
      <c r="A222" s="86">
        <v>31</v>
      </c>
      <c r="B222" s="459" t="s">
        <v>341</v>
      </c>
      <c r="C222" s="460"/>
      <c r="D222" s="460"/>
      <c r="E222" s="460"/>
      <c r="F222" s="465"/>
      <c r="G222" s="87" t="s">
        <v>342</v>
      </c>
      <c r="H222" s="88">
        <v>0</v>
      </c>
      <c r="I222" s="88"/>
      <c r="J222" s="88"/>
      <c r="K222" s="88"/>
      <c r="L222" s="88"/>
      <c r="M222" s="88"/>
      <c r="N222" s="88">
        <v>1</v>
      </c>
      <c r="O222" s="88"/>
      <c r="P222" s="88"/>
      <c r="Q222" s="89"/>
      <c r="R222" s="89">
        <v>16212</v>
      </c>
    </row>
    <row r="223" spans="1:18" ht="28.5" x14ac:dyDescent="0.25">
      <c r="A223" s="86">
        <v>32</v>
      </c>
      <c r="B223" s="459" t="s">
        <v>343</v>
      </c>
      <c r="C223" s="460"/>
      <c r="D223" s="460"/>
      <c r="E223" s="460"/>
      <c r="F223" s="465"/>
      <c r="G223" s="87" t="s">
        <v>344</v>
      </c>
      <c r="H223" s="88">
        <v>0</v>
      </c>
      <c r="I223" s="88"/>
      <c r="J223" s="88"/>
      <c r="K223" s="88"/>
      <c r="L223" s="88"/>
      <c r="M223" s="88"/>
      <c r="N223" s="88">
        <v>0</v>
      </c>
      <c r="O223" s="88"/>
      <c r="P223" s="88">
        <v>1</v>
      </c>
      <c r="Q223" s="89"/>
      <c r="R223" s="89">
        <v>16212</v>
      </c>
    </row>
    <row r="224" spans="1:18" ht="28.5" x14ac:dyDescent="0.25">
      <c r="A224" s="86">
        <v>33</v>
      </c>
      <c r="B224" s="459" t="s">
        <v>345</v>
      </c>
      <c r="C224" s="460"/>
      <c r="D224" s="460"/>
      <c r="E224" s="460"/>
      <c r="F224" s="465"/>
      <c r="G224" s="87" t="s">
        <v>346</v>
      </c>
      <c r="H224" s="88">
        <v>0</v>
      </c>
      <c r="I224" s="88"/>
      <c r="J224" s="88"/>
      <c r="K224" s="88"/>
      <c r="L224" s="88"/>
      <c r="M224" s="88"/>
      <c r="N224" s="88">
        <v>1</v>
      </c>
      <c r="O224" s="88"/>
      <c r="P224" s="88"/>
      <c r="Q224" s="89"/>
      <c r="R224" s="89">
        <v>16212</v>
      </c>
    </row>
    <row r="225" spans="1:18" ht="28.5" x14ac:dyDescent="0.25">
      <c r="A225" s="86">
        <v>34</v>
      </c>
      <c r="B225" s="459" t="s">
        <v>347</v>
      </c>
      <c r="C225" s="460"/>
      <c r="D225" s="460"/>
      <c r="E225" s="460"/>
      <c r="F225" s="465"/>
      <c r="G225" s="87" t="s">
        <v>348</v>
      </c>
      <c r="H225" s="88">
        <v>0</v>
      </c>
      <c r="I225" s="88"/>
      <c r="J225" s="88"/>
      <c r="K225" s="88"/>
      <c r="L225" s="88"/>
      <c r="M225" s="88"/>
      <c r="N225" s="88">
        <v>1</v>
      </c>
      <c r="O225" s="88"/>
      <c r="P225" s="88"/>
      <c r="Q225" s="89"/>
      <c r="R225" s="89">
        <v>16212</v>
      </c>
    </row>
    <row r="226" spans="1:18" ht="28.5" x14ac:dyDescent="0.25">
      <c r="A226" s="86">
        <v>35</v>
      </c>
      <c r="B226" s="459" t="s">
        <v>349</v>
      </c>
      <c r="C226" s="460"/>
      <c r="D226" s="460"/>
      <c r="E226" s="460"/>
      <c r="F226" s="465"/>
      <c r="G226" s="87" t="s">
        <v>350</v>
      </c>
      <c r="H226" s="88">
        <v>0</v>
      </c>
      <c r="I226" s="88"/>
      <c r="J226" s="88"/>
      <c r="K226" s="88"/>
      <c r="L226" s="88"/>
      <c r="M226" s="88"/>
      <c r="N226" s="88">
        <v>1</v>
      </c>
      <c r="O226" s="88"/>
      <c r="P226" s="88"/>
      <c r="Q226" s="89"/>
      <c r="R226" s="89">
        <v>16212</v>
      </c>
    </row>
    <row r="227" spans="1:18" ht="28.5" x14ac:dyDescent="0.25">
      <c r="A227" s="86">
        <v>36</v>
      </c>
      <c r="B227" s="459" t="s">
        <v>351</v>
      </c>
      <c r="C227" s="460"/>
      <c r="D227" s="460"/>
      <c r="E227" s="460"/>
      <c r="F227" s="465"/>
      <c r="G227" s="87" t="s">
        <v>352</v>
      </c>
      <c r="H227" s="88">
        <v>0</v>
      </c>
      <c r="I227" s="88"/>
      <c r="J227" s="88"/>
      <c r="K227" s="88"/>
      <c r="L227" s="88"/>
      <c r="M227" s="88"/>
      <c r="N227" s="88">
        <v>1</v>
      </c>
      <c r="O227" s="88"/>
      <c r="P227" s="88"/>
      <c r="Q227" s="89"/>
      <c r="R227" s="89">
        <v>16212</v>
      </c>
    </row>
    <row r="228" spans="1:18" ht="28.5" x14ac:dyDescent="0.25">
      <c r="A228" s="86">
        <v>37</v>
      </c>
      <c r="B228" s="459" t="s">
        <v>204</v>
      </c>
      <c r="C228" s="460"/>
      <c r="D228" s="460"/>
      <c r="E228" s="460"/>
      <c r="F228" s="465"/>
      <c r="G228" s="87" t="s">
        <v>353</v>
      </c>
      <c r="H228" s="88">
        <v>0</v>
      </c>
      <c r="I228" s="88"/>
      <c r="J228" s="88"/>
      <c r="K228" s="88"/>
      <c r="L228" s="88"/>
      <c r="M228" s="88"/>
      <c r="N228" s="88">
        <v>1</v>
      </c>
      <c r="O228" s="88"/>
      <c r="P228" s="88"/>
      <c r="Q228" s="89"/>
      <c r="R228" s="89">
        <v>16212</v>
      </c>
    </row>
    <row r="229" spans="1:18" ht="28.5" x14ac:dyDescent="0.25">
      <c r="A229" s="86">
        <v>38</v>
      </c>
      <c r="B229" s="459" t="s">
        <v>354</v>
      </c>
      <c r="C229" s="460"/>
      <c r="D229" s="460"/>
      <c r="E229" s="460"/>
      <c r="F229" s="465"/>
      <c r="G229" s="87" t="s">
        <v>355</v>
      </c>
      <c r="H229" s="88">
        <v>0</v>
      </c>
      <c r="I229" s="88"/>
      <c r="J229" s="88"/>
      <c r="K229" s="88"/>
      <c r="L229" s="88"/>
      <c r="M229" s="88"/>
      <c r="N229" s="88">
        <v>1</v>
      </c>
      <c r="O229" s="88"/>
      <c r="P229" s="88"/>
      <c r="Q229" s="89"/>
      <c r="R229" s="89">
        <v>16212</v>
      </c>
    </row>
    <row r="230" spans="1:18" ht="28.5" x14ac:dyDescent="0.25">
      <c r="A230" s="86">
        <v>39</v>
      </c>
      <c r="B230" s="459" t="s">
        <v>356</v>
      </c>
      <c r="C230" s="460"/>
      <c r="D230" s="460"/>
      <c r="E230" s="460"/>
      <c r="F230" s="465"/>
      <c r="G230" s="87" t="s">
        <v>357</v>
      </c>
      <c r="H230" s="88">
        <v>0</v>
      </c>
      <c r="I230" s="88"/>
      <c r="J230" s="88"/>
      <c r="K230" s="88"/>
      <c r="L230" s="88"/>
      <c r="M230" s="88"/>
      <c r="N230" s="88">
        <v>1</v>
      </c>
      <c r="O230" s="88"/>
      <c r="P230" s="88"/>
      <c r="Q230" s="89"/>
      <c r="R230" s="89">
        <v>16212</v>
      </c>
    </row>
    <row r="231" spans="1:18" ht="28.5" x14ac:dyDescent="0.25">
      <c r="A231" s="86">
        <v>40</v>
      </c>
      <c r="B231" s="459" t="s">
        <v>358</v>
      </c>
      <c r="C231" s="460"/>
      <c r="D231" s="460"/>
      <c r="E231" s="460"/>
      <c r="F231" s="465"/>
      <c r="G231" s="87" t="s">
        <v>359</v>
      </c>
      <c r="H231" s="88">
        <v>0</v>
      </c>
      <c r="I231" s="88"/>
      <c r="J231" s="88"/>
      <c r="K231" s="88"/>
      <c r="L231" s="88"/>
      <c r="M231" s="88"/>
      <c r="N231" s="88">
        <v>2</v>
      </c>
      <c r="O231" s="88"/>
      <c r="P231" s="88"/>
      <c r="Q231" s="89"/>
      <c r="R231" s="89">
        <v>16212</v>
      </c>
    </row>
    <row r="232" spans="1:18" x14ac:dyDescent="0.25">
      <c r="A232" s="86">
        <v>41</v>
      </c>
      <c r="B232" s="459" t="s">
        <v>360</v>
      </c>
      <c r="C232" s="460"/>
      <c r="D232" s="460"/>
      <c r="E232" s="460"/>
      <c r="F232" s="465"/>
      <c r="G232" s="87" t="s">
        <v>361</v>
      </c>
      <c r="H232" s="88">
        <v>0</v>
      </c>
      <c r="I232" s="88"/>
      <c r="J232" s="88"/>
      <c r="K232" s="88"/>
      <c r="L232" s="88"/>
      <c r="M232" s="88"/>
      <c r="N232" s="88">
        <v>1</v>
      </c>
      <c r="O232" s="88"/>
      <c r="P232" s="88"/>
      <c r="Q232" s="89"/>
      <c r="R232" s="89">
        <v>16212</v>
      </c>
    </row>
    <row r="233" spans="1:18" x14ac:dyDescent="0.25">
      <c r="A233" s="86">
        <v>42</v>
      </c>
      <c r="B233" s="459" t="s">
        <v>362</v>
      </c>
      <c r="C233" s="460"/>
      <c r="D233" s="460"/>
      <c r="E233" s="460"/>
      <c r="F233" s="465"/>
      <c r="G233" s="87" t="s">
        <v>363</v>
      </c>
      <c r="H233" s="88">
        <v>0</v>
      </c>
      <c r="I233" s="88"/>
      <c r="J233" s="88"/>
      <c r="K233" s="88"/>
      <c r="L233" s="88"/>
      <c r="M233" s="88"/>
      <c r="N233" s="88">
        <v>1</v>
      </c>
      <c r="O233" s="88"/>
      <c r="P233" s="88"/>
      <c r="Q233" s="89"/>
      <c r="R233" s="89">
        <v>16212</v>
      </c>
    </row>
    <row r="234" spans="1:18" ht="28.5" x14ac:dyDescent="0.25">
      <c r="A234" s="86">
        <v>43</v>
      </c>
      <c r="B234" s="459" t="s">
        <v>364</v>
      </c>
      <c r="C234" s="460"/>
      <c r="D234" s="460"/>
      <c r="E234" s="460"/>
      <c r="F234" s="465"/>
      <c r="G234" s="87" t="s">
        <v>365</v>
      </c>
      <c r="H234" s="88">
        <v>0</v>
      </c>
      <c r="I234" s="88"/>
      <c r="J234" s="88"/>
      <c r="K234" s="88"/>
      <c r="L234" s="88"/>
      <c r="M234" s="88"/>
      <c r="N234" s="88">
        <v>1</v>
      </c>
      <c r="O234" s="88"/>
      <c r="P234" s="88"/>
      <c r="Q234" s="89"/>
      <c r="R234" s="89">
        <v>16212</v>
      </c>
    </row>
    <row r="235" spans="1:18" x14ac:dyDescent="0.25">
      <c r="A235" s="120">
        <v>10</v>
      </c>
      <c r="B235" s="457" t="s">
        <v>366</v>
      </c>
      <c r="C235" s="458"/>
      <c r="D235" s="458"/>
      <c r="E235" s="458"/>
      <c r="F235" s="458"/>
      <c r="G235" s="475"/>
      <c r="H235" s="104">
        <f t="shared" ref="H235:P235" si="16">H236+H237+H238+H239</f>
        <v>80</v>
      </c>
      <c r="I235" s="104">
        <f t="shared" si="16"/>
        <v>30</v>
      </c>
      <c r="J235" s="104">
        <f t="shared" si="16"/>
        <v>50</v>
      </c>
      <c r="K235" s="104">
        <f t="shared" si="16"/>
        <v>34</v>
      </c>
      <c r="L235" s="104">
        <f t="shared" si="16"/>
        <v>2</v>
      </c>
      <c r="M235" s="104">
        <f t="shared" si="16"/>
        <v>2</v>
      </c>
      <c r="N235" s="104">
        <f t="shared" si="16"/>
        <v>74</v>
      </c>
      <c r="O235" s="104">
        <f t="shared" si="16"/>
        <v>7</v>
      </c>
      <c r="P235" s="104">
        <f t="shared" si="16"/>
        <v>7</v>
      </c>
      <c r="Q235" s="85">
        <v>44972</v>
      </c>
      <c r="R235" s="85">
        <v>22486</v>
      </c>
    </row>
    <row r="236" spans="1:18" ht="28.5" x14ac:dyDescent="0.25">
      <c r="A236" s="86">
        <v>1</v>
      </c>
      <c r="B236" s="459" t="s">
        <v>367</v>
      </c>
      <c r="C236" s="460"/>
      <c r="D236" s="460"/>
      <c r="E236" s="460"/>
      <c r="F236" s="465"/>
      <c r="G236" s="87" t="s">
        <v>566</v>
      </c>
      <c r="H236" s="88">
        <f>I236+J236</f>
        <v>60</v>
      </c>
      <c r="I236" s="88">
        <v>30</v>
      </c>
      <c r="J236" s="88">
        <v>30</v>
      </c>
      <c r="K236" s="88">
        <v>26</v>
      </c>
      <c r="L236" s="88">
        <v>2</v>
      </c>
      <c r="M236" s="88">
        <v>2</v>
      </c>
      <c r="N236" s="88">
        <v>53</v>
      </c>
      <c r="O236" s="88">
        <v>4</v>
      </c>
      <c r="P236" s="88">
        <v>4</v>
      </c>
      <c r="Q236" s="89">
        <v>44972</v>
      </c>
      <c r="R236" s="89">
        <v>22486</v>
      </c>
    </row>
    <row r="237" spans="1:18" ht="28.5" x14ac:dyDescent="0.25">
      <c r="A237" s="86">
        <v>2</v>
      </c>
      <c r="B237" s="459" t="s">
        <v>368</v>
      </c>
      <c r="C237" s="460"/>
      <c r="D237" s="460"/>
      <c r="E237" s="460"/>
      <c r="F237" s="465"/>
      <c r="G237" s="87" t="s">
        <v>567</v>
      </c>
      <c r="H237" s="88">
        <f t="shared" ref="H237:H239" si="17">I237+J237</f>
        <v>20</v>
      </c>
      <c r="I237" s="88"/>
      <c r="J237" s="88">
        <v>20</v>
      </c>
      <c r="K237" s="88">
        <v>8</v>
      </c>
      <c r="L237" s="88">
        <v>0</v>
      </c>
      <c r="M237" s="88">
        <v>0</v>
      </c>
      <c r="N237" s="88">
        <v>21</v>
      </c>
      <c r="O237" s="88">
        <v>3</v>
      </c>
      <c r="P237" s="88">
        <v>3</v>
      </c>
      <c r="Q237" s="89">
        <v>44972</v>
      </c>
      <c r="R237" s="89">
        <v>22486</v>
      </c>
    </row>
    <row r="238" spans="1:18" ht="28.5" x14ac:dyDescent="0.25">
      <c r="A238" s="86">
        <v>3</v>
      </c>
      <c r="B238" s="459" t="s">
        <v>369</v>
      </c>
      <c r="C238" s="460"/>
      <c r="D238" s="460"/>
      <c r="E238" s="460"/>
      <c r="F238" s="465"/>
      <c r="G238" s="87" t="s">
        <v>370</v>
      </c>
      <c r="H238" s="88">
        <f t="shared" si="17"/>
        <v>0</v>
      </c>
      <c r="I238" s="88"/>
      <c r="J238" s="88"/>
      <c r="K238" s="88"/>
      <c r="L238" s="88"/>
      <c r="M238" s="88"/>
      <c r="N238" s="88">
        <v>0</v>
      </c>
      <c r="O238" s="88"/>
      <c r="P238" s="88"/>
      <c r="Q238" s="89">
        <v>0</v>
      </c>
      <c r="R238" s="89">
        <v>0</v>
      </c>
    </row>
    <row r="239" spans="1:18" ht="28.5" x14ac:dyDescent="0.25">
      <c r="A239" s="86">
        <v>4</v>
      </c>
      <c r="B239" s="459" t="s">
        <v>367</v>
      </c>
      <c r="C239" s="460"/>
      <c r="D239" s="460"/>
      <c r="E239" s="460"/>
      <c r="F239" s="465"/>
      <c r="G239" s="87" t="s">
        <v>371</v>
      </c>
      <c r="H239" s="88">
        <f t="shared" si="17"/>
        <v>0</v>
      </c>
      <c r="I239" s="88"/>
      <c r="J239" s="88"/>
      <c r="K239" s="88"/>
      <c r="L239" s="88"/>
      <c r="M239" s="88"/>
      <c r="N239" s="88">
        <v>0</v>
      </c>
      <c r="O239" s="88"/>
      <c r="P239" s="88"/>
      <c r="Q239" s="89">
        <v>0</v>
      </c>
      <c r="R239" s="89">
        <v>0</v>
      </c>
    </row>
    <row r="240" spans="1:18" x14ac:dyDescent="0.25">
      <c r="A240" s="120">
        <v>11</v>
      </c>
      <c r="B240" s="457" t="s">
        <v>372</v>
      </c>
      <c r="C240" s="458"/>
      <c r="D240" s="458"/>
      <c r="E240" s="458"/>
      <c r="F240" s="458"/>
      <c r="G240" s="475"/>
      <c r="H240" s="104">
        <f t="shared" ref="H240:P240" si="18">H241+H242+H243+H244+H245+H246+H247+H248+H249+H250+H251+H252+H253+H254</f>
        <v>475</v>
      </c>
      <c r="I240" s="104">
        <f t="shared" si="18"/>
        <v>370</v>
      </c>
      <c r="J240" s="104">
        <f t="shared" si="18"/>
        <v>105</v>
      </c>
      <c r="K240" s="104">
        <f t="shared" si="18"/>
        <v>174</v>
      </c>
      <c r="L240" s="104">
        <f t="shared" si="18"/>
        <v>11</v>
      </c>
      <c r="M240" s="104">
        <f t="shared" si="18"/>
        <v>6</v>
      </c>
      <c r="N240" s="104">
        <f t="shared" si="18"/>
        <v>483</v>
      </c>
      <c r="O240" s="104">
        <f t="shared" si="18"/>
        <v>0</v>
      </c>
      <c r="P240" s="104">
        <f t="shared" si="18"/>
        <v>0</v>
      </c>
      <c r="Q240" s="85">
        <v>44827</v>
      </c>
      <c r="R240" s="85">
        <v>25257</v>
      </c>
    </row>
    <row r="241" spans="1:18" ht="28.5" x14ac:dyDescent="0.25">
      <c r="A241" s="86">
        <v>1</v>
      </c>
      <c r="B241" s="459" t="s">
        <v>373</v>
      </c>
      <c r="C241" s="460"/>
      <c r="D241" s="460"/>
      <c r="E241" s="460"/>
      <c r="F241" s="465"/>
      <c r="G241" s="87" t="s">
        <v>568</v>
      </c>
      <c r="H241" s="88">
        <f>I241+J241</f>
        <v>370</v>
      </c>
      <c r="I241" s="88">
        <v>340</v>
      </c>
      <c r="J241" s="88">
        <v>30</v>
      </c>
      <c r="K241" s="111">
        <v>134</v>
      </c>
      <c r="L241" s="88">
        <v>9</v>
      </c>
      <c r="M241" s="88">
        <v>6</v>
      </c>
      <c r="N241" s="88">
        <v>364</v>
      </c>
      <c r="O241" s="88"/>
      <c r="P241" s="88"/>
      <c r="Q241" s="89">
        <v>44335</v>
      </c>
      <c r="R241" s="89">
        <v>25484</v>
      </c>
    </row>
    <row r="242" spans="1:18" ht="28.5" x14ac:dyDescent="0.25">
      <c r="A242" s="86">
        <v>2</v>
      </c>
      <c r="B242" s="459" t="s">
        <v>374</v>
      </c>
      <c r="C242" s="460"/>
      <c r="D242" s="460"/>
      <c r="E242" s="460"/>
      <c r="F242" s="465"/>
      <c r="G242" s="87" t="s">
        <v>569</v>
      </c>
      <c r="H242" s="88">
        <f t="shared" ref="H242:H254" si="19">I242+J242</f>
        <v>20</v>
      </c>
      <c r="I242" s="88">
        <v>10</v>
      </c>
      <c r="J242" s="88">
        <v>10</v>
      </c>
      <c r="K242" s="88">
        <v>10</v>
      </c>
      <c r="L242" s="88"/>
      <c r="M242" s="88"/>
      <c r="N242" s="88">
        <v>25</v>
      </c>
      <c r="O242" s="88"/>
      <c r="P242" s="88"/>
      <c r="Q242" s="89">
        <v>46425</v>
      </c>
      <c r="R242" s="89">
        <v>21715</v>
      </c>
    </row>
    <row r="243" spans="1:18" x14ac:dyDescent="0.25">
      <c r="A243" s="86">
        <v>3</v>
      </c>
      <c r="B243" s="459" t="s">
        <v>375</v>
      </c>
      <c r="C243" s="460"/>
      <c r="D243" s="460"/>
      <c r="E243" s="460"/>
      <c r="F243" s="465"/>
      <c r="G243" s="87" t="s">
        <v>570</v>
      </c>
      <c r="H243" s="88">
        <f t="shared" si="19"/>
        <v>20</v>
      </c>
      <c r="I243" s="88">
        <v>10</v>
      </c>
      <c r="J243" s="88">
        <v>10</v>
      </c>
      <c r="K243" s="88">
        <v>7</v>
      </c>
      <c r="L243" s="88"/>
      <c r="M243" s="88"/>
      <c r="N243" s="88">
        <v>22</v>
      </c>
      <c r="O243" s="88"/>
      <c r="P243" s="88"/>
      <c r="Q243" s="89">
        <v>47449</v>
      </c>
      <c r="R243" s="89">
        <v>24929</v>
      </c>
    </row>
    <row r="244" spans="1:18" x14ac:dyDescent="0.25">
      <c r="A244" s="86">
        <v>4</v>
      </c>
      <c r="B244" s="459" t="s">
        <v>376</v>
      </c>
      <c r="C244" s="460"/>
      <c r="D244" s="460"/>
      <c r="E244" s="460"/>
      <c r="F244" s="465"/>
      <c r="G244" s="87" t="s">
        <v>571</v>
      </c>
      <c r="H244" s="88">
        <f t="shared" si="19"/>
        <v>20</v>
      </c>
      <c r="I244" s="88">
        <v>10</v>
      </c>
      <c r="J244" s="88">
        <v>10</v>
      </c>
      <c r="K244" s="88">
        <v>7</v>
      </c>
      <c r="L244" s="88">
        <v>0</v>
      </c>
      <c r="M244" s="88">
        <v>0</v>
      </c>
      <c r="N244" s="88">
        <v>24</v>
      </c>
      <c r="O244" s="88"/>
      <c r="P244" s="88"/>
      <c r="Q244" s="89">
        <v>40454</v>
      </c>
      <c r="R244" s="89">
        <v>21880</v>
      </c>
    </row>
    <row r="245" spans="1:18" ht="28.5" x14ac:dyDescent="0.25">
      <c r="A245" s="86">
        <v>5</v>
      </c>
      <c r="B245" s="459" t="s">
        <v>377</v>
      </c>
      <c r="C245" s="460"/>
      <c r="D245" s="460"/>
      <c r="E245" s="460"/>
      <c r="F245" s="465"/>
      <c r="G245" s="87" t="s">
        <v>572</v>
      </c>
      <c r="H245" s="88">
        <f t="shared" si="19"/>
        <v>0</v>
      </c>
      <c r="I245" s="88"/>
      <c r="J245" s="88"/>
      <c r="K245" s="88">
        <v>4</v>
      </c>
      <c r="L245" s="88">
        <v>0</v>
      </c>
      <c r="M245" s="88"/>
      <c r="N245" s="88">
        <v>7</v>
      </c>
      <c r="O245" s="88"/>
      <c r="P245" s="88"/>
      <c r="Q245" s="89">
        <v>46336</v>
      </c>
      <c r="R245" s="89">
        <v>22384</v>
      </c>
    </row>
    <row r="246" spans="1:18" x14ac:dyDescent="0.25">
      <c r="A246" s="86">
        <v>6</v>
      </c>
      <c r="B246" s="459" t="s">
        <v>378</v>
      </c>
      <c r="C246" s="460"/>
      <c r="D246" s="460"/>
      <c r="E246" s="460"/>
      <c r="F246" s="465"/>
      <c r="G246" s="87" t="s">
        <v>573</v>
      </c>
      <c r="H246" s="88">
        <f t="shared" si="19"/>
        <v>15</v>
      </c>
      <c r="I246" s="88"/>
      <c r="J246" s="88">
        <v>15</v>
      </c>
      <c r="K246" s="88">
        <v>1</v>
      </c>
      <c r="L246" s="88">
        <v>0</v>
      </c>
      <c r="M246" s="88"/>
      <c r="N246" s="88">
        <v>7</v>
      </c>
      <c r="O246" s="88"/>
      <c r="P246" s="88"/>
      <c r="Q246" s="89">
        <v>73799</v>
      </c>
      <c r="R246" s="89">
        <v>26950</v>
      </c>
    </row>
    <row r="247" spans="1:18" x14ac:dyDescent="0.25">
      <c r="A247" s="86">
        <v>7</v>
      </c>
      <c r="B247" s="459" t="s">
        <v>379</v>
      </c>
      <c r="C247" s="460"/>
      <c r="D247" s="460"/>
      <c r="E247" s="460"/>
      <c r="F247" s="465"/>
      <c r="G247" s="87" t="s">
        <v>574</v>
      </c>
      <c r="H247" s="88">
        <f t="shared" si="19"/>
        <v>15</v>
      </c>
      <c r="I247" s="88"/>
      <c r="J247" s="88">
        <v>15</v>
      </c>
      <c r="K247" s="88">
        <v>4</v>
      </c>
      <c r="L247" s="88">
        <v>1</v>
      </c>
      <c r="M247" s="88">
        <v>0</v>
      </c>
      <c r="N247" s="88">
        <v>6</v>
      </c>
      <c r="O247" s="88"/>
      <c r="P247" s="88"/>
      <c r="Q247" s="89">
        <v>44186</v>
      </c>
      <c r="R247" s="89">
        <v>28533</v>
      </c>
    </row>
    <row r="248" spans="1:18" x14ac:dyDescent="0.25">
      <c r="A248" s="86">
        <v>8</v>
      </c>
      <c r="B248" s="459" t="s">
        <v>380</v>
      </c>
      <c r="C248" s="460"/>
      <c r="D248" s="460"/>
      <c r="E248" s="460"/>
      <c r="F248" s="465"/>
      <c r="G248" s="87" t="s">
        <v>575</v>
      </c>
      <c r="H248" s="88">
        <f t="shared" si="19"/>
        <v>0</v>
      </c>
      <c r="I248" s="88"/>
      <c r="J248" s="88"/>
      <c r="K248" s="88">
        <v>2</v>
      </c>
      <c r="L248" s="88">
        <v>0</v>
      </c>
      <c r="M248" s="88">
        <v>0</v>
      </c>
      <c r="N248" s="88">
        <v>6</v>
      </c>
      <c r="O248" s="88"/>
      <c r="P248" s="88"/>
      <c r="Q248" s="89">
        <v>60457</v>
      </c>
      <c r="R248" s="89">
        <v>29299</v>
      </c>
    </row>
    <row r="249" spans="1:18" ht="28.5" x14ac:dyDescent="0.25">
      <c r="A249" s="86">
        <v>9</v>
      </c>
      <c r="B249" s="459" t="s">
        <v>381</v>
      </c>
      <c r="C249" s="460"/>
      <c r="D249" s="460"/>
      <c r="E249" s="460"/>
      <c r="F249" s="465"/>
      <c r="G249" s="87" t="s">
        <v>576</v>
      </c>
      <c r="H249" s="88">
        <f t="shared" si="19"/>
        <v>0</v>
      </c>
      <c r="I249" s="88"/>
      <c r="J249" s="88"/>
      <c r="K249" s="88">
        <v>2</v>
      </c>
      <c r="L249" s="88">
        <v>0</v>
      </c>
      <c r="M249" s="88">
        <v>0</v>
      </c>
      <c r="N249" s="88">
        <v>7</v>
      </c>
      <c r="O249" s="88"/>
      <c r="P249" s="88"/>
      <c r="Q249" s="89">
        <v>37911</v>
      </c>
      <c r="R249" s="89">
        <v>25696</v>
      </c>
    </row>
    <row r="250" spans="1:18" x14ac:dyDescent="0.25">
      <c r="A250" s="86">
        <v>10</v>
      </c>
      <c r="B250" s="459" t="s">
        <v>382</v>
      </c>
      <c r="C250" s="460"/>
      <c r="D250" s="460"/>
      <c r="E250" s="460"/>
      <c r="F250" s="465"/>
      <c r="G250" s="87" t="s">
        <v>577</v>
      </c>
      <c r="H250" s="88">
        <f t="shared" si="19"/>
        <v>15</v>
      </c>
      <c r="I250" s="88"/>
      <c r="J250" s="88">
        <v>15</v>
      </c>
      <c r="K250" s="88">
        <v>3</v>
      </c>
      <c r="L250" s="88">
        <v>1</v>
      </c>
      <c r="M250" s="88">
        <v>0</v>
      </c>
      <c r="N250" s="88">
        <v>10</v>
      </c>
      <c r="O250" s="88"/>
      <c r="P250" s="88"/>
      <c r="Q250" s="89">
        <v>48883</v>
      </c>
      <c r="R250" s="89">
        <v>27430</v>
      </c>
    </row>
    <row r="251" spans="1:18" ht="28.5" x14ac:dyDescent="0.25">
      <c r="A251" s="86">
        <v>11</v>
      </c>
      <c r="B251" s="459" t="s">
        <v>383</v>
      </c>
      <c r="C251" s="460"/>
      <c r="D251" s="460"/>
      <c r="E251" s="460"/>
      <c r="F251" s="465"/>
      <c r="G251" s="87" t="s">
        <v>384</v>
      </c>
      <c r="H251" s="88">
        <f t="shared" si="19"/>
        <v>0</v>
      </c>
      <c r="I251" s="88"/>
      <c r="J251" s="88"/>
      <c r="K251" s="88"/>
      <c r="L251" s="88"/>
      <c r="M251" s="88"/>
      <c r="N251" s="88">
        <v>2</v>
      </c>
      <c r="O251" s="88"/>
      <c r="P251" s="88"/>
      <c r="Q251" s="89"/>
      <c r="R251" s="89">
        <v>35552</v>
      </c>
    </row>
    <row r="252" spans="1:18" x14ac:dyDescent="0.25">
      <c r="A252" s="86">
        <v>12</v>
      </c>
      <c r="B252" s="459" t="s">
        <v>385</v>
      </c>
      <c r="C252" s="460"/>
      <c r="D252" s="460"/>
      <c r="E252" s="460"/>
      <c r="F252" s="465"/>
      <c r="G252" s="87" t="s">
        <v>386</v>
      </c>
      <c r="H252" s="88">
        <f t="shared" si="19"/>
        <v>0</v>
      </c>
      <c r="I252" s="88"/>
      <c r="J252" s="88"/>
      <c r="K252" s="88"/>
      <c r="L252" s="88"/>
      <c r="M252" s="88"/>
      <c r="N252" s="88">
        <v>2</v>
      </c>
      <c r="O252" s="88"/>
      <c r="P252" s="88"/>
      <c r="Q252" s="89"/>
      <c r="R252" s="89">
        <v>26031</v>
      </c>
    </row>
    <row r="253" spans="1:18" ht="28.5" x14ac:dyDescent="0.25">
      <c r="A253" s="86">
        <v>13</v>
      </c>
      <c r="B253" s="459" t="s">
        <v>387</v>
      </c>
      <c r="C253" s="460"/>
      <c r="D253" s="460"/>
      <c r="E253" s="460"/>
      <c r="F253" s="465"/>
      <c r="G253" s="87" t="s">
        <v>388</v>
      </c>
      <c r="H253" s="88">
        <f t="shared" si="19"/>
        <v>0</v>
      </c>
      <c r="I253" s="88"/>
      <c r="J253" s="88"/>
      <c r="K253" s="88"/>
      <c r="L253" s="88"/>
      <c r="M253" s="88"/>
      <c r="N253" s="88">
        <v>1</v>
      </c>
      <c r="O253" s="88"/>
      <c r="P253" s="88"/>
      <c r="Q253" s="89"/>
      <c r="R253" s="89">
        <v>26336</v>
      </c>
    </row>
    <row r="254" spans="1:18" ht="42.75" x14ac:dyDescent="0.25">
      <c r="A254" s="86">
        <v>14</v>
      </c>
      <c r="B254" s="459" t="s">
        <v>389</v>
      </c>
      <c r="C254" s="460"/>
      <c r="D254" s="460"/>
      <c r="E254" s="460"/>
      <c r="F254" s="465"/>
      <c r="G254" s="87" t="s">
        <v>390</v>
      </c>
      <c r="H254" s="88">
        <f t="shared" si="19"/>
        <v>0</v>
      </c>
      <c r="I254" s="88"/>
      <c r="J254" s="88"/>
      <c r="K254" s="88"/>
      <c r="L254" s="88"/>
      <c r="M254" s="88"/>
      <c r="N254" s="88">
        <v>0</v>
      </c>
      <c r="O254" s="88"/>
      <c r="P254" s="88"/>
      <c r="Q254" s="89"/>
      <c r="R254" s="89">
        <v>0</v>
      </c>
    </row>
    <row r="255" spans="1:18" x14ac:dyDescent="0.25">
      <c r="A255" s="120">
        <v>12</v>
      </c>
      <c r="B255" s="457" t="s">
        <v>391</v>
      </c>
      <c r="C255" s="458"/>
      <c r="D255" s="458"/>
      <c r="E255" s="458"/>
      <c r="F255" s="458"/>
      <c r="G255" s="475"/>
      <c r="H255" s="104">
        <f t="shared" ref="H255:P255" si="20">H256+H257+H258+H259+H260+H261+H262+H263+H264+H265</f>
        <v>330</v>
      </c>
      <c r="I255" s="104">
        <f t="shared" si="20"/>
        <v>250</v>
      </c>
      <c r="J255" s="90">
        <f>J256+J257+J258+J259+J260+J261+J262+J263+J264+J265</f>
        <v>80</v>
      </c>
      <c r="K255" s="104">
        <f t="shared" si="20"/>
        <v>188</v>
      </c>
      <c r="L255" s="104">
        <f t="shared" si="20"/>
        <v>48</v>
      </c>
      <c r="M255" s="104">
        <f t="shared" si="20"/>
        <v>3</v>
      </c>
      <c r="N255" s="104">
        <f t="shared" si="20"/>
        <v>594</v>
      </c>
      <c r="O255" s="104">
        <f t="shared" si="20"/>
        <v>78</v>
      </c>
      <c r="P255" s="104">
        <f t="shared" si="20"/>
        <v>0</v>
      </c>
      <c r="Q255" s="85">
        <v>44973</v>
      </c>
      <c r="R255" s="85">
        <v>22483</v>
      </c>
    </row>
    <row r="256" spans="1:18" ht="28.5" x14ac:dyDescent="0.25">
      <c r="A256" s="86">
        <v>1</v>
      </c>
      <c r="B256" s="459" t="s">
        <v>392</v>
      </c>
      <c r="C256" s="460"/>
      <c r="D256" s="460"/>
      <c r="E256" s="460"/>
      <c r="F256" s="465"/>
      <c r="G256" s="87" t="s">
        <v>578</v>
      </c>
      <c r="H256" s="122">
        <f t="shared" ref="H256:H264" si="21">I256+J256</f>
        <v>285</v>
      </c>
      <c r="I256" s="88">
        <v>225</v>
      </c>
      <c r="J256" s="88">
        <v>60</v>
      </c>
      <c r="K256" s="88">
        <v>130</v>
      </c>
      <c r="L256" s="88">
        <v>29</v>
      </c>
      <c r="M256" s="88">
        <v>1</v>
      </c>
      <c r="N256" s="88">
        <v>431</v>
      </c>
      <c r="O256" s="88">
        <v>56</v>
      </c>
      <c r="P256" s="88"/>
      <c r="Q256" s="89">
        <v>44973</v>
      </c>
      <c r="R256" s="89">
        <v>22483</v>
      </c>
    </row>
    <row r="257" spans="1:18" ht="28.5" x14ac:dyDescent="0.25">
      <c r="A257" s="86">
        <v>2</v>
      </c>
      <c r="B257" s="459" t="s">
        <v>393</v>
      </c>
      <c r="C257" s="460"/>
      <c r="D257" s="460"/>
      <c r="E257" s="460"/>
      <c r="F257" s="465"/>
      <c r="G257" s="87" t="s">
        <v>579</v>
      </c>
      <c r="H257" s="122">
        <f t="shared" si="21"/>
        <v>45</v>
      </c>
      <c r="I257" s="88">
        <v>25</v>
      </c>
      <c r="J257" s="88">
        <v>20</v>
      </c>
      <c r="K257" s="88">
        <v>8</v>
      </c>
      <c r="L257" s="88">
        <v>6</v>
      </c>
      <c r="M257" s="88">
        <v>1</v>
      </c>
      <c r="N257" s="88">
        <v>27</v>
      </c>
      <c r="O257" s="88">
        <v>6</v>
      </c>
      <c r="P257" s="88"/>
      <c r="Q257" s="89">
        <v>44973</v>
      </c>
      <c r="R257" s="89">
        <v>22483</v>
      </c>
    </row>
    <row r="258" spans="1:18" x14ac:dyDescent="0.25">
      <c r="A258" s="86">
        <v>3</v>
      </c>
      <c r="B258" s="459" t="s">
        <v>394</v>
      </c>
      <c r="C258" s="460"/>
      <c r="D258" s="460"/>
      <c r="E258" s="460"/>
      <c r="F258" s="465"/>
      <c r="G258" s="87" t="s">
        <v>580</v>
      </c>
      <c r="H258" s="88">
        <f t="shared" si="21"/>
        <v>0</v>
      </c>
      <c r="I258" s="88"/>
      <c r="J258" s="88"/>
      <c r="K258" s="88">
        <v>11</v>
      </c>
      <c r="L258" s="88">
        <v>3</v>
      </c>
      <c r="M258" s="88"/>
      <c r="N258" s="88">
        <v>40</v>
      </c>
      <c r="O258" s="88">
        <v>3</v>
      </c>
      <c r="P258" s="88"/>
      <c r="Q258" s="89">
        <v>44973</v>
      </c>
      <c r="R258" s="89">
        <v>22483</v>
      </c>
    </row>
    <row r="259" spans="1:18" x14ac:dyDescent="0.25">
      <c r="A259" s="86">
        <v>4</v>
      </c>
      <c r="B259" s="459" t="s">
        <v>395</v>
      </c>
      <c r="C259" s="460"/>
      <c r="D259" s="460"/>
      <c r="E259" s="460"/>
      <c r="F259" s="465"/>
      <c r="G259" s="87" t="s">
        <v>581</v>
      </c>
      <c r="H259" s="88">
        <f t="shared" si="21"/>
        <v>0</v>
      </c>
      <c r="I259" s="88"/>
      <c r="J259" s="88"/>
      <c r="K259" s="88">
        <v>4</v>
      </c>
      <c r="L259" s="88">
        <v>1</v>
      </c>
      <c r="M259" s="88">
        <v>1</v>
      </c>
      <c r="N259" s="88">
        <v>10</v>
      </c>
      <c r="O259" s="88">
        <v>2</v>
      </c>
      <c r="P259" s="88"/>
      <c r="Q259" s="89">
        <v>44973</v>
      </c>
      <c r="R259" s="89">
        <v>22483</v>
      </c>
    </row>
    <row r="260" spans="1:18" x14ac:dyDescent="0.25">
      <c r="A260" s="86">
        <v>5</v>
      </c>
      <c r="B260" s="459" t="s">
        <v>396</v>
      </c>
      <c r="C260" s="460"/>
      <c r="D260" s="460"/>
      <c r="E260" s="460"/>
      <c r="F260" s="465"/>
      <c r="G260" s="87" t="s">
        <v>582</v>
      </c>
      <c r="H260" s="88">
        <f t="shared" si="21"/>
        <v>0</v>
      </c>
      <c r="I260" s="88"/>
      <c r="J260" s="88"/>
      <c r="K260" s="88">
        <v>8</v>
      </c>
      <c r="L260" s="88">
        <v>2</v>
      </c>
      <c r="M260" s="88"/>
      <c r="N260" s="88">
        <v>17</v>
      </c>
      <c r="O260" s="88">
        <v>2</v>
      </c>
      <c r="P260" s="88"/>
      <c r="Q260" s="89">
        <v>44973</v>
      </c>
      <c r="R260" s="89">
        <v>22483</v>
      </c>
    </row>
    <row r="261" spans="1:18" ht="28.5" x14ac:dyDescent="0.25">
      <c r="A261" s="86">
        <v>6</v>
      </c>
      <c r="B261" s="459" t="s">
        <v>397</v>
      </c>
      <c r="C261" s="460"/>
      <c r="D261" s="460"/>
      <c r="E261" s="460"/>
      <c r="F261" s="465"/>
      <c r="G261" s="87" t="s">
        <v>583</v>
      </c>
      <c r="H261" s="88">
        <f t="shared" si="21"/>
        <v>0</v>
      </c>
      <c r="I261" s="88"/>
      <c r="J261" s="88"/>
      <c r="K261" s="88">
        <v>5</v>
      </c>
      <c r="L261" s="88">
        <v>1</v>
      </c>
      <c r="M261" s="88"/>
      <c r="N261" s="88">
        <v>12</v>
      </c>
      <c r="O261" s="88">
        <v>3</v>
      </c>
      <c r="P261" s="88"/>
      <c r="Q261" s="89">
        <v>44973</v>
      </c>
      <c r="R261" s="89">
        <v>22483</v>
      </c>
    </row>
    <row r="262" spans="1:18" ht="28.5" x14ac:dyDescent="0.25">
      <c r="A262" s="86">
        <v>7</v>
      </c>
      <c r="B262" s="459" t="s">
        <v>398</v>
      </c>
      <c r="C262" s="460"/>
      <c r="D262" s="460"/>
      <c r="E262" s="460"/>
      <c r="F262" s="465"/>
      <c r="G262" s="87" t="s">
        <v>584</v>
      </c>
      <c r="H262" s="88">
        <f t="shared" si="21"/>
        <v>0</v>
      </c>
      <c r="I262" s="88"/>
      <c r="J262" s="88"/>
      <c r="K262" s="88">
        <v>10</v>
      </c>
      <c r="L262" s="88">
        <v>2</v>
      </c>
      <c r="M262" s="88"/>
      <c r="N262" s="88">
        <v>28</v>
      </c>
      <c r="O262" s="88">
        <v>1</v>
      </c>
      <c r="P262" s="88"/>
      <c r="Q262" s="89">
        <v>44973</v>
      </c>
      <c r="R262" s="89">
        <v>22483</v>
      </c>
    </row>
    <row r="263" spans="1:18" ht="28.5" x14ac:dyDescent="0.25">
      <c r="A263" s="86">
        <v>8</v>
      </c>
      <c r="B263" s="459" t="s">
        <v>399</v>
      </c>
      <c r="C263" s="460"/>
      <c r="D263" s="460"/>
      <c r="E263" s="460"/>
      <c r="F263" s="465"/>
      <c r="G263" s="87" t="s">
        <v>585</v>
      </c>
      <c r="H263" s="88">
        <f t="shared" si="21"/>
        <v>0</v>
      </c>
      <c r="I263" s="88"/>
      <c r="J263" s="88"/>
      <c r="K263" s="88">
        <v>7</v>
      </c>
      <c r="L263" s="88">
        <v>2</v>
      </c>
      <c r="M263" s="88"/>
      <c r="N263" s="88">
        <v>14</v>
      </c>
      <c r="O263" s="88">
        <v>3</v>
      </c>
      <c r="P263" s="88"/>
      <c r="Q263" s="89">
        <v>44973</v>
      </c>
      <c r="R263" s="89">
        <v>22483</v>
      </c>
    </row>
    <row r="264" spans="1:18" ht="28.5" x14ac:dyDescent="0.25">
      <c r="A264" s="86">
        <v>9</v>
      </c>
      <c r="B264" s="459" t="s">
        <v>400</v>
      </c>
      <c r="C264" s="460"/>
      <c r="D264" s="460"/>
      <c r="E264" s="460"/>
      <c r="F264" s="465"/>
      <c r="G264" s="87" t="s">
        <v>586</v>
      </c>
      <c r="H264" s="88">
        <f t="shared" si="21"/>
        <v>0</v>
      </c>
      <c r="I264" s="88"/>
      <c r="J264" s="88"/>
      <c r="K264" s="88">
        <v>5</v>
      </c>
      <c r="L264" s="88">
        <v>2</v>
      </c>
      <c r="M264" s="88"/>
      <c r="N264" s="88">
        <v>13</v>
      </c>
      <c r="O264" s="88">
        <v>2</v>
      </c>
      <c r="P264" s="88"/>
      <c r="Q264" s="89">
        <v>44973</v>
      </c>
      <c r="R264" s="89">
        <v>22483</v>
      </c>
    </row>
    <row r="265" spans="1:18" ht="28.5" x14ac:dyDescent="0.25">
      <c r="A265" s="86">
        <v>10</v>
      </c>
      <c r="B265" s="459" t="s">
        <v>401</v>
      </c>
      <c r="C265" s="460"/>
      <c r="D265" s="460"/>
      <c r="E265" s="460"/>
      <c r="F265" s="465"/>
      <c r="G265" s="87" t="s">
        <v>402</v>
      </c>
      <c r="H265" s="88">
        <f>I265+J265</f>
        <v>0</v>
      </c>
      <c r="I265" s="88"/>
      <c r="J265" s="88"/>
      <c r="K265" s="88"/>
      <c r="L265" s="88"/>
      <c r="M265" s="88"/>
      <c r="N265" s="88">
        <v>2</v>
      </c>
      <c r="O265" s="88"/>
      <c r="P265" s="88"/>
      <c r="Q265" s="89">
        <v>44973</v>
      </c>
      <c r="R265" s="89">
        <v>22483</v>
      </c>
    </row>
    <row r="266" spans="1:18" x14ac:dyDescent="0.25">
      <c r="A266" s="120">
        <v>13</v>
      </c>
      <c r="B266" s="457" t="s">
        <v>403</v>
      </c>
      <c r="C266" s="458"/>
      <c r="D266" s="458"/>
      <c r="E266" s="458"/>
      <c r="F266" s="458"/>
      <c r="G266" s="475"/>
      <c r="H266" s="104">
        <f>H268+H269+H270+H271+H272+H273+H274+H275+H276+H277+H278+H279+H280+H281+H282+H283+H284+H286+H287+H288+H289+H290+H291+H292+H293+H294+H295+H296+H298+H299+H300+H301+H302</f>
        <v>105</v>
      </c>
      <c r="I266" s="104">
        <f t="shared" ref="I266:P266" si="22">I268+I269+I270+I271+I272+I273+I274+I275+I276+I277+I278+I279+I280+I281+I282+I283+I284+I286+I287+I288+I289+I290+I291+I292+I293+I294+I295+I296+I298+I299+I300+I301+I302</f>
        <v>65</v>
      </c>
      <c r="J266" s="104">
        <f t="shared" si="22"/>
        <v>40</v>
      </c>
      <c r="K266" s="104">
        <f t="shared" si="22"/>
        <v>35</v>
      </c>
      <c r="L266" s="104">
        <f t="shared" si="22"/>
        <v>16</v>
      </c>
      <c r="M266" s="104">
        <f t="shared" si="22"/>
        <v>4</v>
      </c>
      <c r="N266" s="104">
        <f t="shared" si="22"/>
        <v>84</v>
      </c>
      <c r="O266" s="104">
        <f t="shared" si="22"/>
        <v>36</v>
      </c>
      <c r="P266" s="104">
        <f t="shared" si="22"/>
        <v>12</v>
      </c>
      <c r="Q266" s="85">
        <v>44973</v>
      </c>
      <c r="R266" s="85">
        <v>22487</v>
      </c>
    </row>
    <row r="267" spans="1:18" x14ac:dyDescent="0.25">
      <c r="A267" s="86">
        <v>1</v>
      </c>
      <c r="B267" s="459" t="s">
        <v>430</v>
      </c>
      <c r="C267" s="460"/>
      <c r="D267" s="460"/>
      <c r="E267" s="460"/>
      <c r="F267" s="465"/>
      <c r="G267" s="87"/>
      <c r="H267" s="476"/>
      <c r="I267" s="477"/>
      <c r="J267" s="477"/>
      <c r="K267" s="477"/>
      <c r="L267" s="477"/>
      <c r="M267" s="477"/>
      <c r="N267" s="477"/>
      <c r="O267" s="477"/>
      <c r="P267" s="477"/>
      <c r="Q267" s="477"/>
      <c r="R267" s="478"/>
    </row>
    <row r="268" spans="1:18" ht="28.5" x14ac:dyDescent="0.25">
      <c r="A268" s="86">
        <v>2</v>
      </c>
      <c r="B268" s="459" t="s">
        <v>430</v>
      </c>
      <c r="C268" s="460"/>
      <c r="D268" s="460"/>
      <c r="E268" s="460"/>
      <c r="F268" s="465"/>
      <c r="G268" s="87" t="s">
        <v>590</v>
      </c>
      <c r="H268" s="88">
        <f>I268+J268</f>
        <v>95</v>
      </c>
      <c r="I268" s="88">
        <v>65</v>
      </c>
      <c r="J268" s="88">
        <v>30</v>
      </c>
      <c r="K268" s="88">
        <v>29</v>
      </c>
      <c r="L268" s="88">
        <v>14</v>
      </c>
      <c r="M268" s="88">
        <v>2</v>
      </c>
      <c r="N268" s="88">
        <v>58</v>
      </c>
      <c r="O268" s="88">
        <v>10</v>
      </c>
      <c r="P268" s="88">
        <v>2</v>
      </c>
      <c r="Q268" s="89">
        <v>44531</v>
      </c>
      <c r="R268" s="89">
        <v>21104</v>
      </c>
    </row>
    <row r="269" spans="1:18" x14ac:dyDescent="0.25">
      <c r="A269" s="86">
        <v>3</v>
      </c>
      <c r="B269" s="459" t="s">
        <v>431</v>
      </c>
      <c r="C269" s="460"/>
      <c r="D269" s="460"/>
      <c r="E269" s="460"/>
      <c r="F269" s="465"/>
      <c r="G269" s="87" t="s">
        <v>432</v>
      </c>
      <c r="H269" s="88">
        <f t="shared" ref="H269:H283" si="23">I269+J269</f>
        <v>0</v>
      </c>
      <c r="I269" s="88"/>
      <c r="J269" s="88"/>
      <c r="K269" s="88"/>
      <c r="L269" s="88"/>
      <c r="M269" s="88"/>
      <c r="N269" s="88">
        <v>1</v>
      </c>
      <c r="O269" s="88"/>
      <c r="P269" s="88"/>
      <c r="Q269" s="89"/>
      <c r="R269" s="89">
        <v>27966</v>
      </c>
    </row>
    <row r="270" spans="1:18" ht="28.5" x14ac:dyDescent="0.25">
      <c r="A270" s="86">
        <v>4</v>
      </c>
      <c r="B270" s="459" t="s">
        <v>433</v>
      </c>
      <c r="C270" s="460"/>
      <c r="D270" s="460"/>
      <c r="E270" s="460"/>
      <c r="F270" s="465"/>
      <c r="G270" s="87" t="s">
        <v>434</v>
      </c>
      <c r="H270" s="88">
        <f t="shared" si="23"/>
        <v>0</v>
      </c>
      <c r="I270" s="88"/>
      <c r="J270" s="88"/>
      <c r="K270" s="88"/>
      <c r="L270" s="88"/>
      <c r="M270" s="88"/>
      <c r="N270" s="88">
        <v>1</v>
      </c>
      <c r="O270" s="88"/>
      <c r="P270" s="88"/>
      <c r="Q270" s="89"/>
      <c r="R270" s="89">
        <v>27322</v>
      </c>
    </row>
    <row r="271" spans="1:18" ht="42.75" x14ac:dyDescent="0.25">
      <c r="A271" s="86">
        <v>5</v>
      </c>
      <c r="B271" s="459" t="s">
        <v>435</v>
      </c>
      <c r="C271" s="460"/>
      <c r="D271" s="460"/>
      <c r="E271" s="460"/>
      <c r="F271" s="465"/>
      <c r="G271" s="87" t="s">
        <v>436</v>
      </c>
      <c r="H271" s="88">
        <f t="shared" si="23"/>
        <v>0</v>
      </c>
      <c r="I271" s="88"/>
      <c r="J271" s="88"/>
      <c r="K271" s="88"/>
      <c r="L271" s="88"/>
      <c r="M271" s="88"/>
      <c r="N271" s="88">
        <v>1</v>
      </c>
      <c r="O271" s="88"/>
      <c r="P271" s="88"/>
      <c r="Q271" s="89"/>
      <c r="R271" s="89">
        <v>23201</v>
      </c>
    </row>
    <row r="272" spans="1:18" ht="28.5" x14ac:dyDescent="0.25">
      <c r="A272" s="86">
        <v>6</v>
      </c>
      <c r="B272" s="459" t="s">
        <v>439</v>
      </c>
      <c r="C272" s="460"/>
      <c r="D272" s="460"/>
      <c r="E272" s="460"/>
      <c r="F272" s="465"/>
      <c r="G272" s="87" t="s">
        <v>440</v>
      </c>
      <c r="H272" s="88">
        <f t="shared" si="23"/>
        <v>0</v>
      </c>
      <c r="I272" s="88"/>
      <c r="J272" s="88"/>
      <c r="K272" s="88"/>
      <c r="L272" s="88"/>
      <c r="M272" s="88"/>
      <c r="N272" s="88">
        <v>1</v>
      </c>
      <c r="O272" s="88"/>
      <c r="P272" s="88"/>
      <c r="Q272" s="89"/>
      <c r="R272" s="89">
        <v>37356</v>
      </c>
    </row>
    <row r="273" spans="1:18" x14ac:dyDescent="0.25">
      <c r="A273" s="86">
        <v>7</v>
      </c>
      <c r="B273" s="459" t="s">
        <v>443</v>
      </c>
      <c r="C273" s="460"/>
      <c r="D273" s="460"/>
      <c r="E273" s="460"/>
      <c r="F273" s="465"/>
      <c r="G273" s="87" t="s">
        <v>444</v>
      </c>
      <c r="H273" s="88">
        <f t="shared" si="23"/>
        <v>0</v>
      </c>
      <c r="I273" s="88"/>
      <c r="J273" s="88"/>
      <c r="K273" s="88"/>
      <c r="L273" s="88"/>
      <c r="M273" s="88"/>
      <c r="N273" s="88">
        <v>1</v>
      </c>
      <c r="O273" s="88"/>
      <c r="P273" s="88"/>
      <c r="Q273" s="89"/>
      <c r="R273" s="89">
        <v>36589</v>
      </c>
    </row>
    <row r="274" spans="1:18" ht="28.5" x14ac:dyDescent="0.25">
      <c r="A274" s="86">
        <v>8</v>
      </c>
      <c r="B274" s="459" t="s">
        <v>445</v>
      </c>
      <c r="C274" s="460"/>
      <c r="D274" s="460"/>
      <c r="E274" s="460"/>
      <c r="F274" s="465"/>
      <c r="G274" s="87" t="s">
        <v>446</v>
      </c>
      <c r="H274" s="88">
        <f t="shared" si="23"/>
        <v>0</v>
      </c>
      <c r="I274" s="88"/>
      <c r="J274" s="88"/>
      <c r="K274" s="88"/>
      <c r="L274" s="88"/>
      <c r="M274" s="88"/>
      <c r="N274" s="88">
        <v>1</v>
      </c>
      <c r="O274" s="88"/>
      <c r="P274" s="88"/>
      <c r="Q274" s="89"/>
      <c r="R274" s="89">
        <v>25163</v>
      </c>
    </row>
    <row r="275" spans="1:18" ht="28.5" x14ac:dyDescent="0.25">
      <c r="A275" s="86">
        <v>9</v>
      </c>
      <c r="B275" s="459" t="s">
        <v>447</v>
      </c>
      <c r="C275" s="460"/>
      <c r="D275" s="460"/>
      <c r="E275" s="460"/>
      <c r="F275" s="465"/>
      <c r="G275" s="87" t="s">
        <v>448</v>
      </c>
      <c r="H275" s="88">
        <f t="shared" si="23"/>
        <v>0</v>
      </c>
      <c r="I275" s="88"/>
      <c r="J275" s="88"/>
      <c r="K275" s="88"/>
      <c r="L275" s="88"/>
      <c r="M275" s="88"/>
      <c r="N275" s="88">
        <v>1</v>
      </c>
      <c r="O275" s="88"/>
      <c r="P275" s="88"/>
      <c r="Q275" s="89"/>
      <c r="R275" s="89">
        <v>26502</v>
      </c>
    </row>
    <row r="276" spans="1:18" ht="28.5" x14ac:dyDescent="0.25">
      <c r="A276" s="86">
        <v>10</v>
      </c>
      <c r="B276" s="459" t="s">
        <v>449</v>
      </c>
      <c r="C276" s="460"/>
      <c r="D276" s="460"/>
      <c r="E276" s="460"/>
      <c r="F276" s="465"/>
      <c r="G276" s="87" t="s">
        <v>450</v>
      </c>
      <c r="H276" s="88">
        <f t="shared" si="23"/>
        <v>0</v>
      </c>
      <c r="I276" s="88"/>
      <c r="J276" s="88"/>
      <c r="K276" s="88"/>
      <c r="L276" s="88"/>
      <c r="M276" s="88"/>
      <c r="N276" s="88">
        <v>1</v>
      </c>
      <c r="O276" s="88"/>
      <c r="P276" s="88">
        <v>1</v>
      </c>
      <c r="Q276" s="89"/>
      <c r="R276" s="89">
        <v>0</v>
      </c>
    </row>
    <row r="277" spans="1:18" x14ac:dyDescent="0.25">
      <c r="A277" s="86">
        <v>11</v>
      </c>
      <c r="B277" s="459" t="s">
        <v>451</v>
      </c>
      <c r="C277" s="460"/>
      <c r="D277" s="460"/>
      <c r="E277" s="460"/>
      <c r="F277" s="465"/>
      <c r="G277" s="87" t="s">
        <v>452</v>
      </c>
      <c r="H277" s="88">
        <f t="shared" si="23"/>
        <v>0</v>
      </c>
      <c r="I277" s="88"/>
      <c r="J277" s="88"/>
      <c r="K277" s="88"/>
      <c r="L277" s="88"/>
      <c r="M277" s="88"/>
      <c r="N277" s="88">
        <v>1</v>
      </c>
      <c r="O277" s="88"/>
      <c r="P277" s="88"/>
      <c r="Q277" s="89"/>
      <c r="R277" s="89">
        <v>23201</v>
      </c>
    </row>
    <row r="278" spans="1:18" ht="28.5" x14ac:dyDescent="0.25">
      <c r="A278" s="86">
        <v>12</v>
      </c>
      <c r="B278" s="459" t="s">
        <v>453</v>
      </c>
      <c r="C278" s="460"/>
      <c r="D278" s="460"/>
      <c r="E278" s="460"/>
      <c r="F278" s="465"/>
      <c r="G278" s="87" t="s">
        <v>454</v>
      </c>
      <c r="H278" s="88">
        <f t="shared" si="23"/>
        <v>0</v>
      </c>
      <c r="I278" s="88"/>
      <c r="J278" s="88"/>
      <c r="K278" s="88"/>
      <c r="L278" s="88"/>
      <c r="M278" s="88"/>
      <c r="N278" s="88">
        <v>1</v>
      </c>
      <c r="O278" s="88">
        <v>0</v>
      </c>
      <c r="P278" s="88">
        <v>0</v>
      </c>
      <c r="Q278" s="89"/>
      <c r="R278" s="89">
        <v>0</v>
      </c>
    </row>
    <row r="279" spans="1:18" ht="28.5" x14ac:dyDescent="0.25">
      <c r="A279" s="86">
        <v>13</v>
      </c>
      <c r="B279" s="459" t="s">
        <v>455</v>
      </c>
      <c r="C279" s="460"/>
      <c r="D279" s="460"/>
      <c r="E279" s="460"/>
      <c r="F279" s="465"/>
      <c r="G279" s="87" t="s">
        <v>456</v>
      </c>
      <c r="H279" s="88">
        <f t="shared" si="23"/>
        <v>0</v>
      </c>
      <c r="I279" s="88"/>
      <c r="J279" s="88"/>
      <c r="K279" s="88"/>
      <c r="L279" s="88"/>
      <c r="M279" s="88"/>
      <c r="N279" s="88">
        <v>1</v>
      </c>
      <c r="O279" s="88"/>
      <c r="P279" s="88"/>
      <c r="Q279" s="89"/>
      <c r="R279" s="89">
        <v>27532</v>
      </c>
    </row>
    <row r="280" spans="1:18" ht="28.5" x14ac:dyDescent="0.25">
      <c r="A280" s="86">
        <v>14</v>
      </c>
      <c r="B280" s="459" t="s">
        <v>457</v>
      </c>
      <c r="C280" s="460"/>
      <c r="D280" s="460"/>
      <c r="E280" s="460"/>
      <c r="F280" s="465"/>
      <c r="G280" s="87" t="s">
        <v>458</v>
      </c>
      <c r="H280" s="88">
        <f t="shared" si="23"/>
        <v>0</v>
      </c>
      <c r="I280" s="88"/>
      <c r="J280" s="88"/>
      <c r="K280" s="88"/>
      <c r="L280" s="88"/>
      <c r="M280" s="88"/>
      <c r="N280" s="88">
        <v>1</v>
      </c>
      <c r="O280" s="88"/>
      <c r="P280" s="88"/>
      <c r="Q280" s="89"/>
      <c r="R280" s="89">
        <v>24861</v>
      </c>
    </row>
    <row r="281" spans="1:18" ht="28.5" x14ac:dyDescent="0.25">
      <c r="A281" s="86">
        <v>15</v>
      </c>
      <c r="B281" s="459" t="s">
        <v>459</v>
      </c>
      <c r="C281" s="460"/>
      <c r="D281" s="460"/>
      <c r="E281" s="460"/>
      <c r="F281" s="465"/>
      <c r="G281" s="87" t="s">
        <v>460</v>
      </c>
      <c r="H281" s="88">
        <f t="shared" si="23"/>
        <v>0</v>
      </c>
      <c r="I281" s="88"/>
      <c r="J281" s="88"/>
      <c r="K281" s="88"/>
      <c r="L281" s="88"/>
      <c r="M281" s="88"/>
      <c r="N281" s="88">
        <v>1</v>
      </c>
      <c r="O281" s="88"/>
      <c r="P281" s="88"/>
      <c r="Q281" s="89"/>
      <c r="R281" s="89">
        <v>0</v>
      </c>
    </row>
    <row r="282" spans="1:18" ht="42.75" x14ac:dyDescent="0.25">
      <c r="A282" s="86">
        <v>16</v>
      </c>
      <c r="B282" s="459" t="s">
        <v>461</v>
      </c>
      <c r="C282" s="460"/>
      <c r="D282" s="460"/>
      <c r="E282" s="460"/>
      <c r="F282" s="465"/>
      <c r="G282" s="87" t="s">
        <v>462</v>
      </c>
      <c r="H282" s="88">
        <f t="shared" si="23"/>
        <v>0</v>
      </c>
      <c r="I282" s="88"/>
      <c r="J282" s="88"/>
      <c r="K282" s="88"/>
      <c r="L282" s="88"/>
      <c r="M282" s="88"/>
      <c r="N282" s="88">
        <v>1</v>
      </c>
      <c r="O282" s="88"/>
      <c r="P282" s="88"/>
      <c r="Q282" s="89"/>
      <c r="R282" s="89">
        <v>40211</v>
      </c>
    </row>
    <row r="283" spans="1:18" x14ac:dyDescent="0.25">
      <c r="A283" s="86">
        <v>17</v>
      </c>
      <c r="B283" s="459" t="s">
        <v>437</v>
      </c>
      <c r="C283" s="460"/>
      <c r="D283" s="460"/>
      <c r="E283" s="460"/>
      <c r="F283" s="465"/>
      <c r="G283" s="87" t="s">
        <v>438</v>
      </c>
      <c r="H283" s="88">
        <f t="shared" si="23"/>
        <v>0</v>
      </c>
      <c r="I283" s="88"/>
      <c r="J283" s="88"/>
      <c r="K283" s="88"/>
      <c r="L283" s="88"/>
      <c r="M283" s="88"/>
      <c r="N283" s="88"/>
      <c r="O283" s="88"/>
      <c r="P283" s="88"/>
      <c r="Q283" s="89"/>
      <c r="R283" s="89"/>
    </row>
    <row r="284" spans="1:18" x14ac:dyDescent="0.25">
      <c r="A284" s="86">
        <v>18</v>
      </c>
      <c r="B284" s="459" t="s">
        <v>441</v>
      </c>
      <c r="C284" s="460"/>
      <c r="D284" s="460"/>
      <c r="E284" s="460"/>
      <c r="F284" s="465"/>
      <c r="G284" s="87" t="s">
        <v>442</v>
      </c>
      <c r="H284" s="88">
        <f>I284+J284</f>
        <v>0</v>
      </c>
      <c r="I284" s="88"/>
      <c r="J284" s="88"/>
      <c r="K284" s="88"/>
      <c r="L284" s="88"/>
      <c r="M284" s="88"/>
      <c r="N284" s="88"/>
      <c r="O284" s="88"/>
      <c r="P284" s="88"/>
      <c r="Q284" s="89"/>
      <c r="R284" s="89"/>
    </row>
    <row r="285" spans="1:18" x14ac:dyDescent="0.25">
      <c r="A285" s="86">
        <v>19</v>
      </c>
      <c r="B285" s="457" t="s">
        <v>404</v>
      </c>
      <c r="C285" s="458"/>
      <c r="D285" s="458"/>
      <c r="E285" s="458"/>
      <c r="F285" s="458"/>
      <c r="G285" s="475"/>
      <c r="H285" s="476"/>
      <c r="I285" s="477"/>
      <c r="J285" s="477"/>
      <c r="K285" s="477"/>
      <c r="L285" s="477"/>
      <c r="M285" s="477"/>
      <c r="N285" s="477"/>
      <c r="O285" s="477"/>
      <c r="P285" s="477"/>
      <c r="Q285" s="477"/>
      <c r="R285" s="478"/>
    </row>
    <row r="286" spans="1:18" ht="28.5" x14ac:dyDescent="0.25">
      <c r="A286" s="86">
        <v>20</v>
      </c>
      <c r="B286" s="459" t="s">
        <v>404</v>
      </c>
      <c r="C286" s="460"/>
      <c r="D286" s="460"/>
      <c r="E286" s="460"/>
      <c r="F286" s="465"/>
      <c r="G286" s="87" t="s">
        <v>587</v>
      </c>
      <c r="H286" s="88">
        <f>I286+J286</f>
        <v>10</v>
      </c>
      <c r="I286" s="88"/>
      <c r="J286" s="88">
        <v>10</v>
      </c>
      <c r="K286" s="88">
        <v>4</v>
      </c>
      <c r="L286" s="88">
        <v>1</v>
      </c>
      <c r="M286" s="88">
        <v>1</v>
      </c>
      <c r="N286" s="88">
        <v>7</v>
      </c>
      <c r="O286" s="88">
        <v>8</v>
      </c>
      <c r="P286" s="88">
        <v>3</v>
      </c>
      <c r="Q286" s="89">
        <v>44123</v>
      </c>
      <c r="R286" s="89">
        <v>23452</v>
      </c>
    </row>
    <row r="287" spans="1:18" x14ac:dyDescent="0.25">
      <c r="A287" s="86">
        <v>21</v>
      </c>
      <c r="B287" s="459" t="s">
        <v>424</v>
      </c>
      <c r="C287" s="460"/>
      <c r="D287" s="460"/>
      <c r="E287" s="460"/>
      <c r="F287" s="465"/>
      <c r="G287" s="87" t="s">
        <v>589</v>
      </c>
      <c r="H287" s="88">
        <f t="shared" ref="H287:H296" si="24">I287+J287</f>
        <v>0</v>
      </c>
      <c r="I287" s="88"/>
      <c r="J287" s="88"/>
      <c r="K287" s="88"/>
      <c r="L287" s="88"/>
      <c r="M287" s="88"/>
      <c r="N287" s="88"/>
      <c r="O287" s="88">
        <v>1</v>
      </c>
      <c r="P287" s="88">
        <v>0</v>
      </c>
      <c r="Q287" s="89"/>
      <c r="R287" s="89"/>
    </row>
    <row r="288" spans="1:18" x14ac:dyDescent="0.25">
      <c r="A288" s="86">
        <v>22</v>
      </c>
      <c r="B288" s="459" t="s">
        <v>405</v>
      </c>
      <c r="C288" s="460"/>
      <c r="D288" s="460"/>
      <c r="E288" s="460"/>
      <c r="F288" s="465"/>
      <c r="G288" s="87" t="s">
        <v>406</v>
      </c>
      <c r="H288" s="88">
        <f t="shared" si="24"/>
        <v>0</v>
      </c>
      <c r="I288" s="88"/>
      <c r="J288" s="88"/>
      <c r="K288" s="88"/>
      <c r="L288" s="88"/>
      <c r="M288" s="88"/>
      <c r="N288" s="88"/>
      <c r="O288" s="88">
        <v>1</v>
      </c>
      <c r="P288" s="88">
        <v>0</v>
      </c>
      <c r="Q288" s="89"/>
      <c r="R288" s="89"/>
    </row>
    <row r="289" spans="1:18" x14ac:dyDescent="0.25">
      <c r="A289" s="86">
        <v>23</v>
      </c>
      <c r="B289" s="459" t="s">
        <v>407</v>
      </c>
      <c r="C289" s="460"/>
      <c r="D289" s="460"/>
      <c r="E289" s="460"/>
      <c r="F289" s="465"/>
      <c r="G289" s="87" t="s">
        <v>408</v>
      </c>
      <c r="H289" s="88">
        <f t="shared" si="24"/>
        <v>0</v>
      </c>
      <c r="I289" s="88"/>
      <c r="J289" s="88"/>
      <c r="K289" s="88"/>
      <c r="L289" s="88"/>
      <c r="M289" s="88"/>
      <c r="N289" s="88"/>
      <c r="O289" s="88">
        <v>1</v>
      </c>
      <c r="P289" s="88">
        <v>0</v>
      </c>
      <c r="Q289" s="89"/>
      <c r="R289" s="89"/>
    </row>
    <row r="290" spans="1:18" x14ac:dyDescent="0.25">
      <c r="A290" s="86">
        <v>24</v>
      </c>
      <c r="B290" s="459" t="s">
        <v>409</v>
      </c>
      <c r="C290" s="460"/>
      <c r="D290" s="460"/>
      <c r="E290" s="460"/>
      <c r="F290" s="465"/>
      <c r="G290" s="87" t="s">
        <v>410</v>
      </c>
      <c r="H290" s="88">
        <f t="shared" si="24"/>
        <v>0</v>
      </c>
      <c r="I290" s="88"/>
      <c r="J290" s="88"/>
      <c r="K290" s="88"/>
      <c r="L290" s="88"/>
      <c r="M290" s="88"/>
      <c r="N290" s="88"/>
      <c r="O290" s="88">
        <v>1</v>
      </c>
      <c r="P290" s="88">
        <v>0</v>
      </c>
      <c r="Q290" s="89"/>
      <c r="R290" s="89"/>
    </row>
    <row r="291" spans="1:18" x14ac:dyDescent="0.25">
      <c r="A291" s="86">
        <v>25</v>
      </c>
      <c r="B291" s="459" t="s">
        <v>411</v>
      </c>
      <c r="C291" s="460"/>
      <c r="D291" s="460"/>
      <c r="E291" s="460"/>
      <c r="F291" s="465"/>
      <c r="G291" s="87" t="s">
        <v>412</v>
      </c>
      <c r="H291" s="88">
        <f t="shared" si="24"/>
        <v>0</v>
      </c>
      <c r="I291" s="88"/>
      <c r="J291" s="88"/>
      <c r="K291" s="88"/>
      <c r="L291" s="88"/>
      <c r="M291" s="88"/>
      <c r="N291" s="88"/>
      <c r="O291" s="88">
        <v>1</v>
      </c>
      <c r="P291" s="88">
        <v>0</v>
      </c>
      <c r="Q291" s="89"/>
      <c r="R291" s="89"/>
    </row>
    <row r="292" spans="1:18" ht="28.5" x14ac:dyDescent="0.25">
      <c r="A292" s="86">
        <v>26</v>
      </c>
      <c r="B292" s="459" t="s">
        <v>415</v>
      </c>
      <c r="C292" s="460"/>
      <c r="D292" s="460"/>
      <c r="E292" s="460"/>
      <c r="F292" s="465"/>
      <c r="G292" s="87" t="s">
        <v>416</v>
      </c>
      <c r="H292" s="88">
        <f t="shared" si="24"/>
        <v>0</v>
      </c>
      <c r="I292" s="88"/>
      <c r="J292" s="88"/>
      <c r="K292" s="88"/>
      <c r="L292" s="88"/>
      <c r="M292" s="88"/>
      <c r="N292" s="88"/>
      <c r="O292" s="88">
        <v>1</v>
      </c>
      <c r="P292" s="88">
        <v>0</v>
      </c>
      <c r="Q292" s="89"/>
      <c r="R292" s="89"/>
    </row>
    <row r="293" spans="1:18" ht="28.5" x14ac:dyDescent="0.25">
      <c r="A293" s="86">
        <v>27</v>
      </c>
      <c r="B293" s="459" t="s">
        <v>417</v>
      </c>
      <c r="C293" s="460"/>
      <c r="D293" s="460"/>
      <c r="E293" s="460"/>
      <c r="F293" s="465"/>
      <c r="G293" s="87" t="s">
        <v>418</v>
      </c>
      <c r="H293" s="88">
        <f t="shared" si="24"/>
        <v>0</v>
      </c>
      <c r="I293" s="88"/>
      <c r="J293" s="88"/>
      <c r="K293" s="88"/>
      <c r="L293" s="88"/>
      <c r="M293" s="88"/>
      <c r="N293" s="88"/>
      <c r="O293" s="88">
        <v>1</v>
      </c>
      <c r="P293" s="88">
        <v>0</v>
      </c>
      <c r="Q293" s="89"/>
      <c r="R293" s="89"/>
    </row>
    <row r="294" spans="1:18" x14ac:dyDescent="0.25">
      <c r="A294" s="86">
        <v>28</v>
      </c>
      <c r="B294" s="459" t="s">
        <v>419</v>
      </c>
      <c r="C294" s="460"/>
      <c r="D294" s="460"/>
      <c r="E294" s="460"/>
      <c r="F294" s="465"/>
      <c r="G294" s="87" t="s">
        <v>420</v>
      </c>
      <c r="H294" s="88">
        <f t="shared" si="24"/>
        <v>0</v>
      </c>
      <c r="I294" s="88"/>
      <c r="J294" s="88"/>
      <c r="K294" s="88"/>
      <c r="L294" s="88"/>
      <c r="M294" s="88"/>
      <c r="N294" s="88"/>
      <c r="O294" s="88">
        <v>1</v>
      </c>
      <c r="P294" s="88">
        <v>0</v>
      </c>
      <c r="Q294" s="89"/>
      <c r="R294" s="89"/>
    </row>
    <row r="295" spans="1:18" ht="28.5" x14ac:dyDescent="0.25">
      <c r="A295" s="86">
        <v>29</v>
      </c>
      <c r="B295" s="459" t="s">
        <v>421</v>
      </c>
      <c r="C295" s="460"/>
      <c r="D295" s="460"/>
      <c r="E295" s="460"/>
      <c r="F295" s="465"/>
      <c r="G295" s="87" t="s">
        <v>422</v>
      </c>
      <c r="H295" s="88">
        <f t="shared" si="24"/>
        <v>0</v>
      </c>
      <c r="I295" s="88"/>
      <c r="J295" s="88"/>
      <c r="K295" s="88"/>
      <c r="L295" s="88"/>
      <c r="M295" s="88"/>
      <c r="N295" s="88"/>
      <c r="O295" s="88">
        <v>0</v>
      </c>
      <c r="P295" s="88">
        <v>0</v>
      </c>
      <c r="Q295" s="89"/>
      <c r="R295" s="89"/>
    </row>
    <row r="296" spans="1:18" ht="28.5" x14ac:dyDescent="0.25">
      <c r="A296" s="86">
        <v>30</v>
      </c>
      <c r="B296" s="459" t="s">
        <v>413</v>
      </c>
      <c r="C296" s="460"/>
      <c r="D296" s="460"/>
      <c r="E296" s="460"/>
      <c r="F296" s="465"/>
      <c r="G296" s="87" t="s">
        <v>414</v>
      </c>
      <c r="H296" s="88">
        <f t="shared" si="24"/>
        <v>0</v>
      </c>
      <c r="I296" s="88"/>
      <c r="J296" s="88"/>
      <c r="K296" s="88"/>
      <c r="L296" s="88"/>
      <c r="M296" s="88"/>
      <c r="N296" s="88"/>
      <c r="O296" s="88">
        <v>0</v>
      </c>
      <c r="P296" s="88"/>
      <c r="Q296" s="89"/>
      <c r="R296" s="89"/>
    </row>
    <row r="297" spans="1:18" x14ac:dyDescent="0.25">
      <c r="A297" s="86">
        <v>31</v>
      </c>
      <c r="B297" s="457" t="s">
        <v>423</v>
      </c>
      <c r="C297" s="458"/>
      <c r="D297" s="458"/>
      <c r="E297" s="458"/>
      <c r="F297" s="458"/>
      <c r="G297" s="475"/>
      <c r="H297" s="476"/>
      <c r="I297" s="477"/>
      <c r="J297" s="477"/>
      <c r="K297" s="477"/>
      <c r="L297" s="477"/>
      <c r="M297" s="477"/>
      <c r="N297" s="477"/>
      <c r="O297" s="477"/>
      <c r="P297" s="477"/>
      <c r="Q297" s="477"/>
      <c r="R297" s="478"/>
    </row>
    <row r="298" spans="1:18" ht="28.5" x14ac:dyDescent="0.25">
      <c r="A298" s="86">
        <v>32</v>
      </c>
      <c r="B298" s="459" t="s">
        <v>423</v>
      </c>
      <c r="C298" s="460"/>
      <c r="D298" s="460"/>
      <c r="E298" s="460"/>
      <c r="F298" s="465"/>
      <c r="G298" s="87" t="s">
        <v>588</v>
      </c>
      <c r="H298" s="88">
        <f>I298+J298</f>
        <v>0</v>
      </c>
      <c r="I298" s="88"/>
      <c r="J298" s="88"/>
      <c r="K298" s="88">
        <v>2</v>
      </c>
      <c r="L298" s="88">
        <v>1</v>
      </c>
      <c r="M298" s="88">
        <v>1</v>
      </c>
      <c r="N298" s="88">
        <v>4</v>
      </c>
      <c r="O298" s="88">
        <v>5</v>
      </c>
      <c r="P298" s="88">
        <v>3</v>
      </c>
      <c r="Q298" s="89">
        <v>46835</v>
      </c>
      <c r="R298" s="89">
        <v>27660</v>
      </c>
    </row>
    <row r="299" spans="1:18" x14ac:dyDescent="0.25">
      <c r="A299" s="86">
        <v>33</v>
      </c>
      <c r="B299" s="459" t="s">
        <v>425</v>
      </c>
      <c r="C299" s="460"/>
      <c r="D299" s="460"/>
      <c r="E299" s="460"/>
      <c r="F299" s="465"/>
      <c r="G299" s="87" t="s">
        <v>426</v>
      </c>
      <c r="H299" s="88">
        <f t="shared" ref="H299:H302" si="25">I299+J299</f>
        <v>0</v>
      </c>
      <c r="I299" s="88"/>
      <c r="J299" s="88"/>
      <c r="K299" s="88"/>
      <c r="L299" s="88"/>
      <c r="M299" s="88"/>
      <c r="N299" s="88">
        <v>1</v>
      </c>
      <c r="O299" s="88">
        <v>2</v>
      </c>
      <c r="P299" s="88">
        <v>2</v>
      </c>
      <c r="Q299" s="89"/>
      <c r="R299" s="89">
        <v>0</v>
      </c>
    </row>
    <row r="300" spans="1:18" x14ac:dyDescent="0.25">
      <c r="A300" s="86">
        <v>34</v>
      </c>
      <c r="B300" s="459" t="s">
        <v>424</v>
      </c>
      <c r="C300" s="460"/>
      <c r="D300" s="460"/>
      <c r="E300" s="460"/>
      <c r="F300" s="465"/>
      <c r="G300" s="87" t="s">
        <v>589</v>
      </c>
      <c r="H300" s="88">
        <f t="shared" si="25"/>
        <v>0</v>
      </c>
      <c r="I300" s="88"/>
      <c r="J300" s="88"/>
      <c r="K300" s="88"/>
      <c r="L300" s="88"/>
      <c r="M300" s="88"/>
      <c r="N300" s="88"/>
      <c r="O300" s="88">
        <v>1</v>
      </c>
      <c r="P300" s="88">
        <v>1</v>
      </c>
      <c r="Q300" s="89"/>
      <c r="R300" s="89">
        <v>18169</v>
      </c>
    </row>
    <row r="301" spans="1:18" ht="28.5" x14ac:dyDescent="0.25">
      <c r="A301" s="86">
        <v>35</v>
      </c>
      <c r="B301" s="459" t="s">
        <v>427</v>
      </c>
      <c r="C301" s="460"/>
      <c r="D301" s="460"/>
      <c r="E301" s="460"/>
      <c r="F301" s="465"/>
      <c r="G301" s="87" t="s">
        <v>428</v>
      </c>
      <c r="H301" s="88">
        <f t="shared" si="25"/>
        <v>0</v>
      </c>
      <c r="I301" s="88"/>
      <c r="J301" s="88"/>
      <c r="K301" s="88"/>
      <c r="L301" s="88"/>
      <c r="M301" s="88"/>
      <c r="N301" s="88"/>
      <c r="O301" s="88">
        <v>1</v>
      </c>
      <c r="P301" s="88">
        <v>0</v>
      </c>
      <c r="Q301" s="89"/>
      <c r="R301" s="89"/>
    </row>
    <row r="302" spans="1:18" x14ac:dyDescent="0.25">
      <c r="A302" s="86">
        <v>36</v>
      </c>
      <c r="B302" s="459" t="s">
        <v>423</v>
      </c>
      <c r="C302" s="460"/>
      <c r="D302" s="460"/>
      <c r="E302" s="460"/>
      <c r="F302" s="465"/>
      <c r="G302" s="87" t="s">
        <v>429</v>
      </c>
      <c r="H302" s="88">
        <f t="shared" si="25"/>
        <v>0</v>
      </c>
      <c r="I302" s="88"/>
      <c r="J302" s="88"/>
      <c r="K302" s="88"/>
      <c r="L302" s="88"/>
      <c r="M302" s="88"/>
      <c r="N302" s="88"/>
      <c r="O302" s="88">
        <v>1</v>
      </c>
      <c r="P302" s="88">
        <v>0</v>
      </c>
      <c r="Q302" s="89"/>
      <c r="R302" s="89"/>
    </row>
    <row r="303" spans="1:18" x14ac:dyDescent="0.25">
      <c r="A303" s="120">
        <v>14</v>
      </c>
      <c r="B303" s="457" t="s">
        <v>463</v>
      </c>
      <c r="C303" s="458"/>
      <c r="D303" s="458"/>
      <c r="E303" s="458"/>
      <c r="F303" s="458"/>
      <c r="G303" s="475"/>
      <c r="H303" s="104">
        <f t="shared" ref="H303:P303" si="26">H304+H305+H306+H307+H308+H309+H310+H311+H312+H313+H314+H315+H316+H317+H318+H319+H320+H321+H322+H323</f>
        <v>230</v>
      </c>
      <c r="I303" s="104">
        <f t="shared" si="26"/>
        <v>150</v>
      </c>
      <c r="J303" s="104">
        <f t="shared" si="26"/>
        <v>80</v>
      </c>
      <c r="K303" s="104">
        <f>K304+K305+K306+K307+K308+K309+K310+K311+K312+K313+K314+K315+K316+K317+K318+K319+K320+K321+K322+K323+K324</f>
        <v>95</v>
      </c>
      <c r="L303" s="104">
        <f t="shared" si="26"/>
        <v>14</v>
      </c>
      <c r="M303" s="104">
        <f t="shared" si="26"/>
        <v>14</v>
      </c>
      <c r="N303" s="104">
        <f>N304+N305+N306+N307+N308+N309+N310+N311+N312+N313+N314+N315+N316+N317+N318+N319+N320+N321+N322+N323+N324</f>
        <v>315</v>
      </c>
      <c r="O303" s="104">
        <f t="shared" si="26"/>
        <v>0</v>
      </c>
      <c r="P303" s="104">
        <f t="shared" si="26"/>
        <v>0</v>
      </c>
      <c r="Q303" s="85">
        <v>44990</v>
      </c>
      <c r="R303" s="85">
        <v>22486</v>
      </c>
    </row>
    <row r="304" spans="1:18" ht="28.5" x14ac:dyDescent="0.25">
      <c r="A304" s="86">
        <v>1</v>
      </c>
      <c r="B304" s="459" t="s">
        <v>464</v>
      </c>
      <c r="C304" s="460"/>
      <c r="D304" s="460"/>
      <c r="E304" s="460"/>
      <c r="F304" s="465"/>
      <c r="G304" s="87" t="s">
        <v>591</v>
      </c>
      <c r="H304" s="88">
        <f>I304+J304</f>
        <v>130</v>
      </c>
      <c r="I304" s="88">
        <v>130</v>
      </c>
      <c r="J304" s="88">
        <v>0</v>
      </c>
      <c r="K304" s="88">
        <v>70</v>
      </c>
      <c r="L304" s="88">
        <v>14</v>
      </c>
      <c r="M304" s="88">
        <v>14</v>
      </c>
      <c r="N304" s="88">
        <v>185</v>
      </c>
      <c r="O304" s="88">
        <v>0</v>
      </c>
      <c r="P304" s="88">
        <v>0</v>
      </c>
      <c r="Q304" s="89">
        <v>44990</v>
      </c>
      <c r="R304" s="89">
        <v>22486</v>
      </c>
    </row>
    <row r="305" spans="1:18" ht="28.5" x14ac:dyDescent="0.25">
      <c r="A305" s="86">
        <v>2</v>
      </c>
      <c r="B305" s="459" t="s">
        <v>465</v>
      </c>
      <c r="C305" s="460"/>
      <c r="D305" s="460"/>
      <c r="E305" s="460"/>
      <c r="F305" s="465"/>
      <c r="G305" s="87" t="s">
        <v>592</v>
      </c>
      <c r="H305" s="88">
        <f t="shared" ref="H305:H323" si="27">I305+J305</f>
        <v>40</v>
      </c>
      <c r="I305" s="88">
        <v>10</v>
      </c>
      <c r="J305" s="88">
        <v>30</v>
      </c>
      <c r="K305" s="88">
        <v>5</v>
      </c>
      <c r="L305" s="88">
        <v>0</v>
      </c>
      <c r="M305" s="88">
        <v>0</v>
      </c>
      <c r="N305" s="88">
        <v>28</v>
      </c>
      <c r="O305" s="88">
        <v>0</v>
      </c>
      <c r="P305" s="88">
        <v>0</v>
      </c>
      <c r="Q305" s="89">
        <v>44668</v>
      </c>
      <c r="R305" s="89">
        <v>22346</v>
      </c>
    </row>
    <row r="306" spans="1:18" ht="28.5" x14ac:dyDescent="0.25">
      <c r="A306" s="86">
        <v>3</v>
      </c>
      <c r="B306" s="459" t="s">
        <v>466</v>
      </c>
      <c r="C306" s="460"/>
      <c r="D306" s="460"/>
      <c r="E306" s="460"/>
      <c r="F306" s="465"/>
      <c r="G306" s="87" t="s">
        <v>593</v>
      </c>
      <c r="H306" s="88">
        <f t="shared" si="27"/>
        <v>40</v>
      </c>
      <c r="I306" s="88">
        <v>10</v>
      </c>
      <c r="J306" s="88">
        <v>30</v>
      </c>
      <c r="K306" s="88">
        <v>8</v>
      </c>
      <c r="L306" s="88">
        <v>0</v>
      </c>
      <c r="M306" s="88">
        <v>0</v>
      </c>
      <c r="N306" s="88">
        <v>33</v>
      </c>
      <c r="O306" s="88">
        <v>0</v>
      </c>
      <c r="P306" s="88">
        <v>0</v>
      </c>
      <c r="Q306" s="89">
        <v>44549</v>
      </c>
      <c r="R306" s="89">
        <v>22313</v>
      </c>
    </row>
    <row r="307" spans="1:18" ht="28.5" x14ac:dyDescent="0.25">
      <c r="A307" s="86">
        <v>4</v>
      </c>
      <c r="B307" s="459" t="s">
        <v>467</v>
      </c>
      <c r="C307" s="460"/>
      <c r="D307" s="460"/>
      <c r="E307" s="460"/>
      <c r="F307" s="465"/>
      <c r="G307" s="87" t="s">
        <v>594</v>
      </c>
      <c r="H307" s="88">
        <f t="shared" si="27"/>
        <v>20</v>
      </c>
      <c r="I307" s="88"/>
      <c r="J307" s="88">
        <v>20</v>
      </c>
      <c r="K307" s="88">
        <v>6</v>
      </c>
      <c r="L307" s="88">
        <v>0</v>
      </c>
      <c r="M307" s="88">
        <v>0</v>
      </c>
      <c r="N307" s="88">
        <v>12</v>
      </c>
      <c r="O307" s="88">
        <v>0</v>
      </c>
      <c r="P307" s="88">
        <v>0</v>
      </c>
      <c r="Q307" s="89">
        <v>44389</v>
      </c>
      <c r="R307" s="89">
        <v>22144</v>
      </c>
    </row>
    <row r="308" spans="1:18" ht="42.75" x14ac:dyDescent="0.25">
      <c r="A308" s="86">
        <v>5</v>
      </c>
      <c r="B308" s="459" t="s">
        <v>468</v>
      </c>
      <c r="C308" s="460"/>
      <c r="D308" s="460"/>
      <c r="E308" s="460"/>
      <c r="F308" s="465"/>
      <c r="G308" s="87" t="s">
        <v>595</v>
      </c>
      <c r="H308" s="88">
        <f t="shared" si="27"/>
        <v>0</v>
      </c>
      <c r="I308" s="88"/>
      <c r="J308" s="88"/>
      <c r="K308" s="88">
        <v>1</v>
      </c>
      <c r="L308" s="88">
        <v>0</v>
      </c>
      <c r="M308" s="88">
        <v>0</v>
      </c>
      <c r="N308" s="88">
        <v>12</v>
      </c>
      <c r="O308" s="88">
        <v>0</v>
      </c>
      <c r="P308" s="88">
        <v>0</v>
      </c>
      <c r="Q308" s="89">
        <v>44323</v>
      </c>
      <c r="R308" s="89">
        <v>22187</v>
      </c>
    </row>
    <row r="309" spans="1:18" x14ac:dyDescent="0.25">
      <c r="A309" s="86">
        <v>6</v>
      </c>
      <c r="B309" s="459" t="s">
        <v>469</v>
      </c>
      <c r="C309" s="460"/>
      <c r="D309" s="460"/>
      <c r="E309" s="460"/>
      <c r="F309" s="465"/>
      <c r="G309" s="87" t="s">
        <v>596</v>
      </c>
      <c r="H309" s="88">
        <f t="shared" si="27"/>
        <v>0</v>
      </c>
      <c r="I309" s="88"/>
      <c r="J309" s="88"/>
      <c r="K309" s="88"/>
      <c r="L309" s="88"/>
      <c r="M309" s="88"/>
      <c r="N309" s="88">
        <v>3</v>
      </c>
      <c r="O309" s="88"/>
      <c r="P309" s="88"/>
      <c r="Q309" s="89"/>
      <c r="R309" s="89">
        <v>21929</v>
      </c>
    </row>
    <row r="310" spans="1:18" ht="42.75" x14ac:dyDescent="0.25">
      <c r="A310" s="86">
        <v>7</v>
      </c>
      <c r="B310" s="459" t="s">
        <v>470</v>
      </c>
      <c r="C310" s="460"/>
      <c r="D310" s="460"/>
      <c r="E310" s="460"/>
      <c r="F310" s="465"/>
      <c r="G310" s="87" t="s">
        <v>471</v>
      </c>
      <c r="H310" s="88">
        <f t="shared" si="27"/>
        <v>0</v>
      </c>
      <c r="I310" s="88"/>
      <c r="J310" s="88"/>
      <c r="K310" s="88"/>
      <c r="L310" s="88"/>
      <c r="M310" s="88"/>
      <c r="N310" s="88">
        <v>2</v>
      </c>
      <c r="O310" s="88"/>
      <c r="P310" s="88"/>
      <c r="Q310" s="89"/>
      <c r="R310" s="89">
        <v>21832</v>
      </c>
    </row>
    <row r="311" spans="1:18" ht="28.5" x14ac:dyDescent="0.25">
      <c r="A311" s="86">
        <v>8</v>
      </c>
      <c r="B311" s="459" t="s">
        <v>472</v>
      </c>
      <c r="C311" s="460"/>
      <c r="D311" s="460"/>
      <c r="E311" s="460"/>
      <c r="F311" s="465"/>
      <c r="G311" s="87" t="s">
        <v>473</v>
      </c>
      <c r="H311" s="88">
        <f t="shared" si="27"/>
        <v>0</v>
      </c>
      <c r="I311" s="88"/>
      <c r="J311" s="88"/>
      <c r="K311" s="88"/>
      <c r="L311" s="88"/>
      <c r="M311" s="88"/>
      <c r="N311" s="88">
        <v>3</v>
      </c>
      <c r="O311" s="88"/>
      <c r="P311" s="88"/>
      <c r="Q311" s="89"/>
      <c r="R311" s="89">
        <v>21848</v>
      </c>
    </row>
    <row r="312" spans="1:18" ht="28.5" x14ac:dyDescent="0.25">
      <c r="A312" s="86">
        <v>9</v>
      </c>
      <c r="B312" s="459" t="s">
        <v>474</v>
      </c>
      <c r="C312" s="460"/>
      <c r="D312" s="460"/>
      <c r="E312" s="460"/>
      <c r="F312" s="465"/>
      <c r="G312" s="87" t="s">
        <v>475</v>
      </c>
      <c r="H312" s="88">
        <f t="shared" si="27"/>
        <v>0</v>
      </c>
      <c r="I312" s="88"/>
      <c r="J312" s="88"/>
      <c r="K312" s="88"/>
      <c r="L312" s="88"/>
      <c r="M312" s="88"/>
      <c r="N312" s="88">
        <v>3</v>
      </c>
      <c r="O312" s="88"/>
      <c r="P312" s="88"/>
      <c r="Q312" s="89"/>
      <c r="R312" s="89">
        <v>21851</v>
      </c>
    </row>
    <row r="313" spans="1:18" x14ac:dyDescent="0.25">
      <c r="A313" s="86">
        <v>10</v>
      </c>
      <c r="B313" s="459" t="s">
        <v>476</v>
      </c>
      <c r="C313" s="460"/>
      <c r="D313" s="460"/>
      <c r="E313" s="460"/>
      <c r="F313" s="465"/>
      <c r="G313" s="87" t="s">
        <v>477</v>
      </c>
      <c r="H313" s="88">
        <f t="shared" si="27"/>
        <v>0</v>
      </c>
      <c r="I313" s="88"/>
      <c r="J313" s="88"/>
      <c r="K313" s="88"/>
      <c r="L313" s="88"/>
      <c r="M313" s="88"/>
      <c r="N313" s="88">
        <v>1</v>
      </c>
      <c r="O313" s="88"/>
      <c r="P313" s="88"/>
      <c r="Q313" s="89"/>
      <c r="R313" s="89">
        <v>21878</v>
      </c>
    </row>
    <row r="314" spans="1:18" ht="42.75" x14ac:dyDescent="0.25">
      <c r="A314" s="86">
        <v>11</v>
      </c>
      <c r="B314" s="459" t="s">
        <v>478</v>
      </c>
      <c r="C314" s="460"/>
      <c r="D314" s="460"/>
      <c r="E314" s="460"/>
      <c r="F314" s="465"/>
      <c r="G314" s="87" t="s">
        <v>479</v>
      </c>
      <c r="H314" s="88">
        <f t="shared" si="27"/>
        <v>0</v>
      </c>
      <c r="I314" s="88"/>
      <c r="J314" s="88"/>
      <c r="K314" s="88"/>
      <c r="L314" s="88"/>
      <c r="M314" s="88"/>
      <c r="N314" s="88">
        <v>4</v>
      </c>
      <c r="O314" s="88"/>
      <c r="P314" s="88"/>
      <c r="Q314" s="89"/>
      <c r="R314" s="89">
        <v>21843</v>
      </c>
    </row>
    <row r="315" spans="1:18" ht="42.75" x14ac:dyDescent="0.25">
      <c r="A315" s="86">
        <v>12</v>
      </c>
      <c r="B315" s="459" t="s">
        <v>480</v>
      </c>
      <c r="C315" s="460"/>
      <c r="D315" s="460"/>
      <c r="E315" s="460"/>
      <c r="F315" s="465"/>
      <c r="G315" s="87" t="s">
        <v>481</v>
      </c>
      <c r="H315" s="88">
        <f t="shared" si="27"/>
        <v>0</v>
      </c>
      <c r="I315" s="88"/>
      <c r="J315" s="88"/>
      <c r="K315" s="88"/>
      <c r="L315" s="88"/>
      <c r="M315" s="88"/>
      <c r="N315" s="88">
        <v>4</v>
      </c>
      <c r="O315" s="88"/>
      <c r="P315" s="88"/>
      <c r="Q315" s="89"/>
      <c r="R315" s="89">
        <v>21827</v>
      </c>
    </row>
    <row r="316" spans="1:18" ht="42.75" x14ac:dyDescent="0.25">
      <c r="A316" s="86">
        <v>13</v>
      </c>
      <c r="B316" s="459" t="s">
        <v>482</v>
      </c>
      <c r="C316" s="460"/>
      <c r="D316" s="460"/>
      <c r="E316" s="460"/>
      <c r="F316" s="465"/>
      <c r="G316" s="87" t="s">
        <v>483</v>
      </c>
      <c r="H316" s="88">
        <f t="shared" si="27"/>
        <v>0</v>
      </c>
      <c r="I316" s="88"/>
      <c r="J316" s="88"/>
      <c r="K316" s="88"/>
      <c r="L316" s="88"/>
      <c r="M316" s="88"/>
      <c r="N316" s="88">
        <v>2</v>
      </c>
      <c r="O316" s="88"/>
      <c r="P316" s="88"/>
      <c r="Q316" s="89"/>
      <c r="R316" s="89">
        <v>21849</v>
      </c>
    </row>
    <row r="317" spans="1:18" ht="28.5" x14ac:dyDescent="0.25">
      <c r="A317" s="86">
        <v>14</v>
      </c>
      <c r="B317" s="459" t="s">
        <v>484</v>
      </c>
      <c r="C317" s="460"/>
      <c r="D317" s="460"/>
      <c r="E317" s="460"/>
      <c r="F317" s="465"/>
      <c r="G317" s="87" t="s">
        <v>497</v>
      </c>
      <c r="H317" s="88">
        <f t="shared" si="27"/>
        <v>0</v>
      </c>
      <c r="I317" s="88"/>
      <c r="J317" s="88"/>
      <c r="K317" s="88"/>
      <c r="L317" s="88"/>
      <c r="M317" s="88"/>
      <c r="N317" s="88">
        <v>2</v>
      </c>
      <c r="O317" s="88"/>
      <c r="P317" s="88"/>
      <c r="Q317" s="89"/>
      <c r="R317" s="89">
        <v>21801</v>
      </c>
    </row>
    <row r="318" spans="1:18" ht="42.75" x14ac:dyDescent="0.25">
      <c r="A318" s="86">
        <v>15</v>
      </c>
      <c r="B318" s="459" t="s">
        <v>485</v>
      </c>
      <c r="C318" s="460"/>
      <c r="D318" s="460"/>
      <c r="E318" s="460"/>
      <c r="F318" s="465"/>
      <c r="G318" s="87" t="s">
        <v>486</v>
      </c>
      <c r="H318" s="88">
        <f t="shared" si="27"/>
        <v>0</v>
      </c>
      <c r="I318" s="88"/>
      <c r="J318" s="88"/>
      <c r="K318" s="88"/>
      <c r="L318" s="88"/>
      <c r="M318" s="88"/>
      <c r="N318" s="88">
        <v>4</v>
      </c>
      <c r="O318" s="88"/>
      <c r="P318" s="88"/>
      <c r="Q318" s="89"/>
      <c r="R318" s="89">
        <v>21815</v>
      </c>
    </row>
    <row r="319" spans="1:18" x14ac:dyDescent="0.25">
      <c r="A319" s="86">
        <v>16</v>
      </c>
      <c r="B319" s="459" t="s">
        <v>487</v>
      </c>
      <c r="C319" s="460"/>
      <c r="D319" s="460"/>
      <c r="E319" s="460"/>
      <c r="F319" s="465"/>
      <c r="G319" s="87" t="s">
        <v>488</v>
      </c>
      <c r="H319" s="88">
        <f t="shared" si="27"/>
        <v>0</v>
      </c>
      <c r="I319" s="88"/>
      <c r="J319" s="88"/>
      <c r="K319" s="88"/>
      <c r="L319" s="88"/>
      <c r="M319" s="88"/>
      <c r="N319" s="88">
        <v>2</v>
      </c>
      <c r="O319" s="88"/>
      <c r="P319" s="88"/>
      <c r="Q319" s="89"/>
      <c r="R319" s="89">
        <v>21752</v>
      </c>
    </row>
    <row r="320" spans="1:18" x14ac:dyDescent="0.25">
      <c r="A320" s="86">
        <v>17</v>
      </c>
      <c r="B320" s="459" t="s">
        <v>489</v>
      </c>
      <c r="C320" s="460"/>
      <c r="D320" s="460"/>
      <c r="E320" s="460"/>
      <c r="F320" s="465"/>
      <c r="G320" s="87" t="s">
        <v>490</v>
      </c>
      <c r="H320" s="88">
        <f t="shared" si="27"/>
        <v>0</v>
      </c>
      <c r="I320" s="88"/>
      <c r="J320" s="88"/>
      <c r="K320" s="88"/>
      <c r="L320" s="88"/>
      <c r="M320" s="88"/>
      <c r="N320" s="88">
        <v>4</v>
      </c>
      <c r="O320" s="88"/>
      <c r="P320" s="88"/>
      <c r="Q320" s="89"/>
      <c r="R320" s="89">
        <v>21833</v>
      </c>
    </row>
    <row r="321" spans="1:19" ht="42.75" x14ac:dyDescent="0.25">
      <c r="A321" s="86">
        <v>18</v>
      </c>
      <c r="B321" s="459" t="s">
        <v>491</v>
      </c>
      <c r="C321" s="460"/>
      <c r="D321" s="460"/>
      <c r="E321" s="460"/>
      <c r="F321" s="465"/>
      <c r="G321" s="87" t="s">
        <v>492</v>
      </c>
      <c r="H321" s="88">
        <f t="shared" si="27"/>
        <v>0</v>
      </c>
      <c r="I321" s="88"/>
      <c r="J321" s="88"/>
      <c r="K321" s="88"/>
      <c r="L321" s="88"/>
      <c r="M321" s="88"/>
      <c r="N321" s="88">
        <v>3</v>
      </c>
      <c r="O321" s="88"/>
      <c r="P321" s="88"/>
      <c r="Q321" s="89"/>
      <c r="R321" s="89">
        <v>21556</v>
      </c>
    </row>
    <row r="322" spans="1:19" ht="28.5" x14ac:dyDescent="0.25">
      <c r="A322" s="86">
        <v>19</v>
      </c>
      <c r="B322" s="459" t="s">
        <v>493</v>
      </c>
      <c r="C322" s="460"/>
      <c r="D322" s="460"/>
      <c r="E322" s="460"/>
      <c r="F322" s="465"/>
      <c r="G322" s="87" t="s">
        <v>494</v>
      </c>
      <c r="H322" s="88">
        <f t="shared" si="27"/>
        <v>0</v>
      </c>
      <c r="I322" s="88"/>
      <c r="J322" s="88"/>
      <c r="K322" s="88"/>
      <c r="L322" s="88"/>
      <c r="M322" s="88"/>
      <c r="N322" s="88">
        <v>1</v>
      </c>
      <c r="O322" s="88"/>
      <c r="P322" s="88"/>
      <c r="Q322" s="89"/>
      <c r="R322" s="89">
        <v>21566</v>
      </c>
    </row>
    <row r="323" spans="1:19" ht="28.5" x14ac:dyDescent="0.25">
      <c r="A323" s="86">
        <v>20</v>
      </c>
      <c r="B323" s="459" t="s">
        <v>495</v>
      </c>
      <c r="C323" s="460"/>
      <c r="D323" s="460"/>
      <c r="E323" s="460"/>
      <c r="F323" s="465"/>
      <c r="G323" s="87" t="s">
        <v>496</v>
      </c>
      <c r="H323" s="88">
        <f t="shared" si="27"/>
        <v>0</v>
      </c>
      <c r="I323" s="88"/>
      <c r="J323" s="88"/>
      <c r="K323" s="88"/>
      <c r="L323" s="88"/>
      <c r="M323" s="88"/>
      <c r="N323" s="88">
        <v>1</v>
      </c>
      <c r="O323" s="88"/>
      <c r="P323" s="88"/>
      <c r="Q323" s="89"/>
      <c r="R323" s="89">
        <v>21566</v>
      </c>
    </row>
    <row r="324" spans="1:19" x14ac:dyDescent="0.25">
      <c r="A324" s="86">
        <v>21</v>
      </c>
      <c r="B324" s="105"/>
      <c r="C324" s="106"/>
      <c r="D324" s="106"/>
      <c r="E324" s="106"/>
      <c r="F324" s="107"/>
      <c r="G324" s="87" t="s">
        <v>755</v>
      </c>
      <c r="H324" s="88"/>
      <c r="I324" s="88"/>
      <c r="J324" s="88"/>
      <c r="K324" s="88">
        <v>5</v>
      </c>
      <c r="L324" s="88"/>
      <c r="M324" s="88"/>
      <c r="N324" s="88">
        <v>6</v>
      </c>
      <c r="O324" s="88"/>
      <c r="P324" s="88"/>
      <c r="Q324" s="89">
        <v>44881</v>
      </c>
      <c r="R324" s="89">
        <v>22486</v>
      </c>
    </row>
    <row r="325" spans="1:19" x14ac:dyDescent="0.25">
      <c r="A325" s="403" t="s">
        <v>654</v>
      </c>
      <c r="B325" s="403"/>
      <c r="C325" s="403"/>
      <c r="D325" s="403"/>
      <c r="E325" s="403"/>
      <c r="F325" s="403"/>
      <c r="G325" s="403"/>
      <c r="H325" s="104">
        <f t="shared" ref="H325:P325" si="28">H303+H266+H255+H240+H235+H191+H165+H164+H150+H131+H106+H70+H41+H23</f>
        <v>3805</v>
      </c>
      <c r="I325" s="104">
        <f t="shared" si="28"/>
        <v>2575</v>
      </c>
      <c r="J325" s="104">
        <f t="shared" si="28"/>
        <v>1230</v>
      </c>
      <c r="K325" s="104">
        <f t="shared" si="28"/>
        <v>1462</v>
      </c>
      <c r="L325" s="104">
        <f t="shared" si="28"/>
        <v>888.25</v>
      </c>
      <c r="M325" s="104">
        <f t="shared" si="28"/>
        <v>163</v>
      </c>
      <c r="N325" s="104">
        <f t="shared" si="28"/>
        <v>4483</v>
      </c>
      <c r="O325" s="104">
        <f t="shared" si="28"/>
        <v>1354.75</v>
      </c>
      <c r="P325" s="104">
        <f t="shared" si="28"/>
        <v>44</v>
      </c>
      <c r="Q325" s="85">
        <f>(Q303+Q266+Q255+Q240+Q235+Q191+Q165+Q164+Q150+Q131+Q106+Q70+Q41+Q23)/14</f>
        <v>41217.592857142859</v>
      </c>
      <c r="R325" s="85">
        <f>(R303+R266+R255+R240+R235+R191+R165+R164+R150+R131+R106+R70+R41+R23)/14</f>
        <v>21741.70714285714</v>
      </c>
    </row>
    <row r="326" spans="1:19" x14ac:dyDescent="0.25">
      <c r="A326" s="121">
        <v>15</v>
      </c>
      <c r="B326" s="479" t="s">
        <v>597</v>
      </c>
      <c r="C326" s="480"/>
      <c r="D326" s="480"/>
      <c r="E326" s="480"/>
      <c r="F326" s="481"/>
      <c r="G326" s="92" t="s">
        <v>598</v>
      </c>
      <c r="H326" s="110">
        <f>I326+J326</f>
        <v>180</v>
      </c>
      <c r="I326" s="93">
        <v>125</v>
      </c>
      <c r="J326" s="93">
        <v>55</v>
      </c>
      <c r="K326" s="93">
        <v>80</v>
      </c>
      <c r="L326" s="93">
        <v>3</v>
      </c>
      <c r="M326" s="93">
        <v>3</v>
      </c>
      <c r="N326" s="93">
        <v>197</v>
      </c>
      <c r="O326" s="93">
        <v>0</v>
      </c>
      <c r="P326" s="93">
        <v>0</v>
      </c>
      <c r="Q326" s="93">
        <v>44972.800000000003</v>
      </c>
      <c r="R326" s="94">
        <v>22486.400000000001</v>
      </c>
      <c r="S326" s="119"/>
    </row>
    <row r="327" spans="1:19" x14ac:dyDescent="0.25">
      <c r="A327" s="447" t="s">
        <v>696</v>
      </c>
      <c r="B327" s="447"/>
      <c r="C327" s="447"/>
      <c r="D327" s="447"/>
      <c r="E327" s="447"/>
      <c r="F327" s="447"/>
      <c r="G327" s="447"/>
      <c r="H327" s="447"/>
      <c r="I327" s="447"/>
      <c r="J327" s="447"/>
      <c r="K327" s="447"/>
      <c r="L327" s="447"/>
      <c r="M327" s="447"/>
      <c r="N327" s="447"/>
      <c r="O327" s="447"/>
      <c r="P327" s="447"/>
      <c r="Q327" s="447"/>
      <c r="R327" s="447"/>
    </row>
    <row r="328" spans="1:19" ht="85.5" x14ac:dyDescent="0.25">
      <c r="A328" s="91">
        <v>1</v>
      </c>
      <c r="B328" s="482" t="s">
        <v>599</v>
      </c>
      <c r="C328" s="483"/>
      <c r="D328" s="483"/>
      <c r="E328" s="483"/>
      <c r="F328" s="484"/>
      <c r="G328" s="92" t="s">
        <v>600</v>
      </c>
      <c r="H328" s="93">
        <f>I328+J328</f>
        <v>660</v>
      </c>
      <c r="I328" s="93">
        <v>640</v>
      </c>
      <c r="J328" s="93">
        <v>20</v>
      </c>
      <c r="K328" s="93">
        <v>172</v>
      </c>
      <c r="L328" s="93">
        <v>0</v>
      </c>
      <c r="M328" s="93">
        <v>0</v>
      </c>
      <c r="N328" s="93">
        <v>334</v>
      </c>
      <c r="O328" s="93">
        <v>0</v>
      </c>
      <c r="P328" s="93">
        <v>0</v>
      </c>
      <c r="Q328" s="94">
        <v>45989.9</v>
      </c>
      <c r="R328" s="94">
        <v>22908.799999999999</v>
      </c>
    </row>
    <row r="329" spans="1:19" ht="114" x14ac:dyDescent="0.25">
      <c r="A329" s="91">
        <v>2</v>
      </c>
      <c r="B329" s="482" t="s">
        <v>601</v>
      </c>
      <c r="C329" s="483"/>
      <c r="D329" s="483"/>
      <c r="E329" s="483"/>
      <c r="F329" s="484"/>
      <c r="G329" s="92" t="s">
        <v>602</v>
      </c>
      <c r="H329" s="93">
        <f t="shared" ref="H329:H348" si="29">I329+J329</f>
        <v>535</v>
      </c>
      <c r="I329" s="93">
        <v>535</v>
      </c>
      <c r="J329" s="93"/>
      <c r="K329" s="93">
        <v>200</v>
      </c>
      <c r="L329" s="93"/>
      <c r="M329" s="93">
        <v>178</v>
      </c>
      <c r="N329" s="93">
        <v>336</v>
      </c>
      <c r="O329" s="93"/>
      <c r="P329" s="93">
        <v>267</v>
      </c>
      <c r="Q329" s="94">
        <v>45280</v>
      </c>
      <c r="R329" s="94">
        <v>22729</v>
      </c>
    </row>
    <row r="330" spans="1:19" ht="85.5" x14ac:dyDescent="0.25">
      <c r="A330" s="91">
        <v>3</v>
      </c>
      <c r="B330" s="482" t="s">
        <v>603</v>
      </c>
      <c r="C330" s="483"/>
      <c r="D330" s="483"/>
      <c r="E330" s="483"/>
      <c r="F330" s="484"/>
      <c r="G330" s="92" t="s">
        <v>702</v>
      </c>
      <c r="H330" s="93">
        <f t="shared" si="29"/>
        <v>525</v>
      </c>
      <c r="I330" s="93">
        <v>495</v>
      </c>
      <c r="J330" s="93">
        <v>30</v>
      </c>
      <c r="K330" s="93">
        <v>131</v>
      </c>
      <c r="L330" s="93">
        <v>125</v>
      </c>
      <c r="M330" s="93">
        <v>10</v>
      </c>
      <c r="N330" s="93">
        <v>366</v>
      </c>
      <c r="O330" s="93">
        <v>148</v>
      </c>
      <c r="P330" s="93">
        <v>16</v>
      </c>
      <c r="Q330" s="94">
        <v>45262</v>
      </c>
      <c r="R330" s="94">
        <v>22486</v>
      </c>
    </row>
    <row r="331" spans="1:19" ht="85.5" x14ac:dyDescent="0.25">
      <c r="A331" s="91">
        <v>4</v>
      </c>
      <c r="B331" s="482" t="s">
        <v>601</v>
      </c>
      <c r="C331" s="483"/>
      <c r="D331" s="483"/>
      <c r="E331" s="483"/>
      <c r="F331" s="484"/>
      <c r="G331" s="92" t="s">
        <v>605</v>
      </c>
      <c r="H331" s="93">
        <f>I331+J331</f>
        <v>325</v>
      </c>
      <c r="I331" s="93">
        <v>325</v>
      </c>
      <c r="J331" s="93"/>
      <c r="K331" s="93">
        <v>100</v>
      </c>
      <c r="L331" s="93">
        <v>4</v>
      </c>
      <c r="M331" s="93">
        <v>2.5</v>
      </c>
      <c r="N331" s="93">
        <v>205</v>
      </c>
      <c r="O331" s="93">
        <v>5</v>
      </c>
      <c r="P331" s="93">
        <v>1</v>
      </c>
      <c r="Q331" s="94">
        <v>44973</v>
      </c>
      <c r="R331" s="94">
        <v>22486.5</v>
      </c>
    </row>
    <row r="332" spans="1:19" ht="42.75" x14ac:dyDescent="0.25">
      <c r="A332" s="91">
        <v>5</v>
      </c>
      <c r="B332" s="482" t="s">
        <v>614</v>
      </c>
      <c r="C332" s="483"/>
      <c r="D332" s="483"/>
      <c r="E332" s="483"/>
      <c r="F332" s="484"/>
      <c r="G332" s="92" t="s">
        <v>606</v>
      </c>
      <c r="H332" s="93">
        <f>I332+J332</f>
        <v>250</v>
      </c>
      <c r="I332" s="93">
        <v>235</v>
      </c>
      <c r="J332" s="93">
        <v>15</v>
      </c>
      <c r="K332" s="93">
        <v>90</v>
      </c>
      <c r="L332" s="93">
        <v>20</v>
      </c>
      <c r="M332" s="93">
        <v>0</v>
      </c>
      <c r="N332" s="93">
        <v>164</v>
      </c>
      <c r="O332" s="93">
        <v>62</v>
      </c>
      <c r="P332" s="93">
        <v>0</v>
      </c>
      <c r="Q332" s="94">
        <v>45017.9</v>
      </c>
      <c r="R332" s="94">
        <v>23940.7</v>
      </c>
    </row>
    <row r="333" spans="1:19" ht="128.25" x14ac:dyDescent="0.25">
      <c r="A333" s="91">
        <v>6</v>
      </c>
      <c r="B333" s="482" t="s">
        <v>601</v>
      </c>
      <c r="C333" s="483"/>
      <c r="D333" s="483"/>
      <c r="E333" s="483"/>
      <c r="F333" s="484"/>
      <c r="G333" s="92" t="s">
        <v>608</v>
      </c>
      <c r="H333" s="93">
        <f t="shared" si="29"/>
        <v>286</v>
      </c>
      <c r="I333" s="93">
        <v>280</v>
      </c>
      <c r="J333" s="93">
        <v>6</v>
      </c>
      <c r="K333" s="93">
        <v>137</v>
      </c>
      <c r="L333" s="93">
        <v>63</v>
      </c>
      <c r="M333" s="93">
        <v>6</v>
      </c>
      <c r="N333" s="93">
        <v>411</v>
      </c>
      <c r="O333" s="93">
        <v>29.5</v>
      </c>
      <c r="P333" s="93">
        <v>0</v>
      </c>
      <c r="Q333" s="94">
        <v>44972</v>
      </c>
      <c r="R333" s="94">
        <v>22486</v>
      </c>
    </row>
    <row r="334" spans="1:19" ht="85.5" x14ac:dyDescent="0.25">
      <c r="A334" s="91">
        <v>7</v>
      </c>
      <c r="B334" s="482" t="s">
        <v>609</v>
      </c>
      <c r="C334" s="483"/>
      <c r="D334" s="483"/>
      <c r="E334" s="483"/>
      <c r="F334" s="484"/>
      <c r="G334" s="92" t="s">
        <v>610</v>
      </c>
      <c r="H334" s="93">
        <f t="shared" si="29"/>
        <v>315</v>
      </c>
      <c r="I334" s="93">
        <v>300</v>
      </c>
      <c r="J334" s="93">
        <v>15</v>
      </c>
      <c r="K334" s="93">
        <v>37</v>
      </c>
      <c r="L334" s="93">
        <v>73</v>
      </c>
      <c r="M334" s="93">
        <v>1</v>
      </c>
      <c r="N334" s="93">
        <v>111</v>
      </c>
      <c r="O334" s="93">
        <v>89</v>
      </c>
      <c r="P334" s="93">
        <v>2</v>
      </c>
      <c r="Q334" s="94">
        <v>52710.400000000001</v>
      </c>
      <c r="R334" s="94">
        <v>30184.799999999999</v>
      </c>
    </row>
    <row r="335" spans="1:19" ht="85.5" x14ac:dyDescent="0.25">
      <c r="A335" s="91">
        <v>8</v>
      </c>
      <c r="B335" s="482" t="s">
        <v>609</v>
      </c>
      <c r="C335" s="483"/>
      <c r="D335" s="483"/>
      <c r="E335" s="483"/>
      <c r="F335" s="484"/>
      <c r="G335" s="92" t="s">
        <v>612</v>
      </c>
      <c r="H335" s="93">
        <f t="shared" si="29"/>
        <v>80</v>
      </c>
      <c r="I335" s="93">
        <v>70</v>
      </c>
      <c r="J335" s="93">
        <v>10</v>
      </c>
      <c r="K335" s="93">
        <v>10</v>
      </c>
      <c r="L335" s="93">
        <v>20</v>
      </c>
      <c r="M335" s="93">
        <v>2</v>
      </c>
      <c r="N335" s="93">
        <v>12</v>
      </c>
      <c r="O335" s="93">
        <v>18</v>
      </c>
      <c r="P335" s="93">
        <v>0</v>
      </c>
      <c r="Q335" s="94">
        <v>47653</v>
      </c>
      <c r="R335" s="94">
        <v>24556</v>
      </c>
    </row>
    <row r="336" spans="1:19" ht="71.25" x14ac:dyDescent="0.25">
      <c r="A336" s="91">
        <v>9</v>
      </c>
      <c r="B336" s="482" t="s">
        <v>603</v>
      </c>
      <c r="C336" s="483"/>
      <c r="D336" s="483"/>
      <c r="E336" s="483"/>
      <c r="F336" s="484"/>
      <c r="G336" s="92" t="s">
        <v>613</v>
      </c>
      <c r="H336" s="93">
        <f t="shared" si="29"/>
        <v>90</v>
      </c>
      <c r="I336" s="93">
        <v>90</v>
      </c>
      <c r="J336" s="93">
        <v>0</v>
      </c>
      <c r="K336" s="93">
        <v>45</v>
      </c>
      <c r="L336" s="93">
        <v>0</v>
      </c>
      <c r="M336" s="93">
        <v>0</v>
      </c>
      <c r="N336" s="93">
        <v>48</v>
      </c>
      <c r="O336" s="93">
        <v>0</v>
      </c>
      <c r="P336" s="93">
        <v>0</v>
      </c>
      <c r="Q336" s="94">
        <v>52608.9</v>
      </c>
      <c r="R336" s="94">
        <v>24583.3</v>
      </c>
    </row>
    <row r="337" spans="1:18" ht="71.25" x14ac:dyDescent="0.25">
      <c r="A337" s="91">
        <v>10</v>
      </c>
      <c r="B337" s="482" t="s">
        <v>599</v>
      </c>
      <c r="C337" s="483"/>
      <c r="D337" s="483"/>
      <c r="E337" s="483"/>
      <c r="F337" s="484"/>
      <c r="G337" s="92" t="s">
        <v>615</v>
      </c>
      <c r="H337" s="93">
        <f t="shared" si="29"/>
        <v>310</v>
      </c>
      <c r="I337" s="93">
        <v>280</v>
      </c>
      <c r="J337" s="93">
        <v>30</v>
      </c>
      <c r="K337" s="93">
        <v>77</v>
      </c>
      <c r="L337" s="93">
        <v>17</v>
      </c>
      <c r="M337" s="93">
        <v>17</v>
      </c>
      <c r="N337" s="93">
        <v>155</v>
      </c>
      <c r="O337" s="93">
        <v>34</v>
      </c>
      <c r="P337" s="93">
        <v>34</v>
      </c>
      <c r="Q337" s="94">
        <v>56321</v>
      </c>
      <c r="R337" s="94">
        <v>25655</v>
      </c>
    </row>
    <row r="338" spans="1:18" ht="71.25" x14ac:dyDescent="0.25">
      <c r="A338" s="91">
        <v>11</v>
      </c>
      <c r="B338" s="482" t="s">
        <v>609</v>
      </c>
      <c r="C338" s="483"/>
      <c r="D338" s="483"/>
      <c r="E338" s="483"/>
      <c r="F338" s="484"/>
      <c r="G338" s="92" t="s">
        <v>616</v>
      </c>
      <c r="H338" s="93">
        <f t="shared" si="29"/>
        <v>35</v>
      </c>
      <c r="I338" s="93">
        <v>25</v>
      </c>
      <c r="J338" s="93">
        <v>10</v>
      </c>
      <c r="K338" s="93">
        <v>22</v>
      </c>
      <c r="L338" s="93">
        <v>15</v>
      </c>
      <c r="M338" s="93">
        <v>3</v>
      </c>
      <c r="N338" s="93">
        <v>30</v>
      </c>
      <c r="O338" s="93">
        <v>16</v>
      </c>
      <c r="P338" s="93">
        <v>3</v>
      </c>
      <c r="Q338" s="94">
        <v>66339.7</v>
      </c>
      <c r="R338" s="94">
        <v>39380</v>
      </c>
    </row>
    <row r="339" spans="1:18" ht="85.5" x14ac:dyDescent="0.25">
      <c r="A339" s="91">
        <v>12</v>
      </c>
      <c r="B339" s="482" t="s">
        <v>599</v>
      </c>
      <c r="C339" s="483"/>
      <c r="D339" s="483"/>
      <c r="E339" s="483"/>
      <c r="F339" s="484"/>
      <c r="G339" s="92" t="s">
        <v>617</v>
      </c>
      <c r="H339" s="93">
        <f t="shared" si="29"/>
        <v>210</v>
      </c>
      <c r="I339" s="93">
        <v>210</v>
      </c>
      <c r="J339" s="93">
        <v>0</v>
      </c>
      <c r="K339" s="93">
        <v>30</v>
      </c>
      <c r="L339" s="93">
        <v>18</v>
      </c>
      <c r="M339" s="93">
        <v>0</v>
      </c>
      <c r="N339" s="93">
        <v>93</v>
      </c>
      <c r="O339" s="93">
        <v>15</v>
      </c>
      <c r="P339" s="93">
        <v>0</v>
      </c>
      <c r="Q339" s="94">
        <v>44979.3</v>
      </c>
      <c r="R339" s="94">
        <v>22489.200000000001</v>
      </c>
    </row>
    <row r="340" spans="1:18" ht="71.25" x14ac:dyDescent="0.25">
      <c r="A340" s="91">
        <v>13</v>
      </c>
      <c r="B340" s="482" t="s">
        <v>609</v>
      </c>
      <c r="C340" s="483"/>
      <c r="D340" s="483"/>
      <c r="E340" s="483"/>
      <c r="F340" s="484"/>
      <c r="G340" s="92" t="s">
        <v>618</v>
      </c>
      <c r="H340" s="93">
        <f t="shared" si="29"/>
        <v>120</v>
      </c>
      <c r="I340" s="93">
        <v>120</v>
      </c>
      <c r="J340" s="93">
        <v>0</v>
      </c>
      <c r="K340" s="93">
        <v>10</v>
      </c>
      <c r="L340" s="93">
        <v>0</v>
      </c>
      <c r="M340" s="93">
        <v>0</v>
      </c>
      <c r="N340" s="93">
        <v>61</v>
      </c>
      <c r="O340" s="93">
        <v>0</v>
      </c>
      <c r="P340" s="93">
        <v>0</v>
      </c>
      <c r="Q340" s="94">
        <v>45050</v>
      </c>
      <c r="R340" s="94">
        <v>22819.7</v>
      </c>
    </row>
    <row r="341" spans="1:18" ht="71.25" x14ac:dyDescent="0.25">
      <c r="A341" s="91">
        <v>14</v>
      </c>
      <c r="B341" s="482" t="s">
        <v>609</v>
      </c>
      <c r="C341" s="483"/>
      <c r="D341" s="483"/>
      <c r="E341" s="483"/>
      <c r="F341" s="484"/>
      <c r="G341" s="92" t="s">
        <v>619</v>
      </c>
      <c r="H341" s="93">
        <f t="shared" si="29"/>
        <v>130</v>
      </c>
      <c r="I341" s="93">
        <v>115</v>
      </c>
      <c r="J341" s="93">
        <v>15</v>
      </c>
      <c r="K341" s="93">
        <v>3</v>
      </c>
      <c r="L341" s="93">
        <v>0</v>
      </c>
      <c r="M341" s="93">
        <v>3</v>
      </c>
      <c r="N341" s="93">
        <v>2</v>
      </c>
      <c r="O341" s="93">
        <v>0</v>
      </c>
      <c r="P341" s="93">
        <v>2</v>
      </c>
      <c r="Q341" s="94">
        <v>47780</v>
      </c>
      <c r="R341" s="94">
        <v>24300</v>
      </c>
    </row>
    <row r="342" spans="1:18" ht="85.5" x14ac:dyDescent="0.25">
      <c r="A342" s="91">
        <v>15</v>
      </c>
      <c r="B342" s="482" t="s">
        <v>660</v>
      </c>
      <c r="C342" s="483"/>
      <c r="D342" s="483"/>
      <c r="E342" s="483"/>
      <c r="F342" s="484"/>
      <c r="G342" s="92" t="s">
        <v>620</v>
      </c>
      <c r="H342" s="93">
        <f t="shared" si="29"/>
        <v>180</v>
      </c>
      <c r="I342" s="93">
        <v>180</v>
      </c>
      <c r="J342" s="93">
        <v>0</v>
      </c>
      <c r="K342" s="93">
        <v>3</v>
      </c>
      <c r="L342" s="93">
        <v>12.75</v>
      </c>
      <c r="M342" s="93">
        <v>11.25</v>
      </c>
      <c r="N342" s="93">
        <v>52.25</v>
      </c>
      <c r="O342" s="93">
        <v>56.75</v>
      </c>
      <c r="P342" s="93">
        <v>52.25</v>
      </c>
      <c r="Q342" s="94">
        <v>44975</v>
      </c>
      <c r="R342" s="94">
        <v>28700</v>
      </c>
    </row>
    <row r="343" spans="1:18" ht="85.5" x14ac:dyDescent="0.25">
      <c r="A343" s="91">
        <v>16</v>
      </c>
      <c r="B343" s="482" t="s">
        <v>661</v>
      </c>
      <c r="C343" s="483"/>
      <c r="D343" s="483"/>
      <c r="E343" s="483"/>
      <c r="F343" s="484"/>
      <c r="G343" s="92" t="s">
        <v>621</v>
      </c>
      <c r="H343" s="93">
        <f t="shared" si="29"/>
        <v>230</v>
      </c>
      <c r="I343" s="93">
        <v>210</v>
      </c>
      <c r="J343" s="93">
        <v>20</v>
      </c>
      <c r="K343" s="93">
        <v>11</v>
      </c>
      <c r="L343" s="93">
        <v>18</v>
      </c>
      <c r="M343" s="93">
        <v>0</v>
      </c>
      <c r="N343" s="93">
        <v>74</v>
      </c>
      <c r="O343" s="93">
        <v>11</v>
      </c>
      <c r="P343" s="93">
        <v>0</v>
      </c>
      <c r="Q343" s="94">
        <v>44976.7</v>
      </c>
      <c r="R343" s="94">
        <v>25721.3</v>
      </c>
    </row>
    <row r="344" spans="1:18" ht="85.5" x14ac:dyDescent="0.25">
      <c r="A344" s="91">
        <v>17</v>
      </c>
      <c r="B344" s="482" t="s">
        <v>662</v>
      </c>
      <c r="C344" s="483"/>
      <c r="D344" s="483"/>
      <c r="E344" s="483"/>
      <c r="F344" s="484"/>
      <c r="G344" s="92" t="s">
        <v>622</v>
      </c>
      <c r="H344" s="93">
        <f t="shared" si="29"/>
        <v>150</v>
      </c>
      <c r="I344" s="93">
        <v>150</v>
      </c>
      <c r="J344" s="93">
        <v>0</v>
      </c>
      <c r="K344" s="93">
        <v>5</v>
      </c>
      <c r="L344" s="93">
        <v>18</v>
      </c>
      <c r="M344" s="93"/>
      <c r="N344" s="93">
        <v>16</v>
      </c>
      <c r="O344" s="93">
        <v>23</v>
      </c>
      <c r="P344" s="93"/>
      <c r="Q344" s="94">
        <v>45000</v>
      </c>
      <c r="R344" s="94">
        <v>26460</v>
      </c>
    </row>
    <row r="345" spans="1:18" ht="85.5" x14ac:dyDescent="0.25">
      <c r="A345" s="91">
        <v>18</v>
      </c>
      <c r="B345" s="482" t="s">
        <v>607</v>
      </c>
      <c r="C345" s="483"/>
      <c r="D345" s="483"/>
      <c r="E345" s="483"/>
      <c r="F345" s="484"/>
      <c r="G345" s="92" t="s">
        <v>623</v>
      </c>
      <c r="H345" s="93">
        <f t="shared" si="29"/>
        <v>40</v>
      </c>
      <c r="I345" s="93"/>
      <c r="J345" s="93">
        <v>40</v>
      </c>
      <c r="K345" s="93">
        <v>19</v>
      </c>
      <c r="L345" s="93">
        <v>19</v>
      </c>
      <c r="M345" s="93">
        <v>19</v>
      </c>
      <c r="N345" s="93">
        <v>22</v>
      </c>
      <c r="O345" s="93">
        <v>22</v>
      </c>
      <c r="P345" s="93">
        <v>22</v>
      </c>
      <c r="Q345" s="94">
        <v>48629.4</v>
      </c>
      <c r="R345" s="94">
        <v>28800</v>
      </c>
    </row>
    <row r="346" spans="1:18" ht="85.5" x14ac:dyDescent="0.25">
      <c r="A346" s="91">
        <v>19</v>
      </c>
      <c r="B346" s="482" t="s">
        <v>601</v>
      </c>
      <c r="C346" s="483"/>
      <c r="D346" s="483"/>
      <c r="E346" s="483"/>
      <c r="F346" s="484"/>
      <c r="G346" s="92" t="s">
        <v>624</v>
      </c>
      <c r="H346" s="93">
        <f t="shared" si="29"/>
        <v>0</v>
      </c>
      <c r="I346" s="93"/>
      <c r="J346" s="93"/>
      <c r="K346" s="93">
        <v>42</v>
      </c>
      <c r="L346" s="93">
        <v>2</v>
      </c>
      <c r="M346" s="93">
        <v>0</v>
      </c>
      <c r="N346" s="93">
        <v>70</v>
      </c>
      <c r="O346" s="93">
        <v>0</v>
      </c>
      <c r="P346" s="93">
        <v>0</v>
      </c>
      <c r="Q346" s="94">
        <v>44975</v>
      </c>
      <c r="R346" s="94">
        <v>22778</v>
      </c>
    </row>
    <row r="347" spans="1:18" ht="85.5" x14ac:dyDescent="0.25">
      <c r="A347" s="91">
        <v>20</v>
      </c>
      <c r="B347" s="482" t="s">
        <v>625</v>
      </c>
      <c r="C347" s="483"/>
      <c r="D347" s="483"/>
      <c r="E347" s="483"/>
      <c r="F347" s="484"/>
      <c r="G347" s="92" t="s">
        <v>626</v>
      </c>
      <c r="H347" s="93">
        <f t="shared" si="29"/>
        <v>0</v>
      </c>
      <c r="I347" s="93"/>
      <c r="J347" s="93"/>
      <c r="K347" s="93">
        <v>34</v>
      </c>
      <c r="L347" s="93">
        <v>26</v>
      </c>
      <c r="M347" s="93">
        <v>0</v>
      </c>
      <c r="N347" s="93">
        <v>78</v>
      </c>
      <c r="O347" s="93">
        <v>46</v>
      </c>
      <c r="P347" s="93">
        <v>0</v>
      </c>
      <c r="Q347" s="94">
        <v>44972</v>
      </c>
      <c r="R347" s="94">
        <v>22486</v>
      </c>
    </row>
    <row r="348" spans="1:18" ht="85.5" x14ac:dyDescent="0.25">
      <c r="A348" s="91">
        <v>21</v>
      </c>
      <c r="B348" s="482" t="s">
        <v>601</v>
      </c>
      <c r="C348" s="483"/>
      <c r="D348" s="483"/>
      <c r="E348" s="483"/>
      <c r="F348" s="484"/>
      <c r="G348" s="92" t="s">
        <v>648</v>
      </c>
      <c r="H348" s="93">
        <f t="shared" si="29"/>
        <v>6</v>
      </c>
      <c r="I348" s="93"/>
      <c r="J348" s="93">
        <v>6</v>
      </c>
      <c r="K348" s="93">
        <v>8</v>
      </c>
      <c r="L348" s="93">
        <v>23</v>
      </c>
      <c r="M348" s="93">
        <v>5</v>
      </c>
      <c r="N348" s="93">
        <v>21</v>
      </c>
      <c r="O348" s="93">
        <v>30</v>
      </c>
      <c r="P348" s="93">
        <v>0</v>
      </c>
      <c r="Q348" s="94">
        <v>45960</v>
      </c>
      <c r="R348" s="94">
        <v>23143</v>
      </c>
    </row>
    <row r="349" spans="1:18" x14ac:dyDescent="0.25">
      <c r="A349" s="447" t="s">
        <v>645</v>
      </c>
      <c r="B349" s="447"/>
      <c r="C349" s="447"/>
      <c r="D349" s="447"/>
      <c r="E349" s="447"/>
      <c r="F349" s="447"/>
      <c r="G349" s="447"/>
      <c r="H349" s="110">
        <f>H348+H347+H346+H345+H344+H343+H342+H341+H340+H339+H338+H337+H336+H335+H334+H333+H331+H332+H330+H329+H328</f>
        <v>4477</v>
      </c>
      <c r="I349" s="110">
        <f t="shared" ref="I349:P349" si="30">I348+I347+I346+I345+I344+I343+I342+I341+I340+I339+I338+I337+I336+I335+I334+I333+I331+I332+I330+I329+I328</f>
        <v>4260</v>
      </c>
      <c r="J349" s="110">
        <f t="shared" si="30"/>
        <v>217</v>
      </c>
      <c r="K349" s="110">
        <f t="shared" si="30"/>
        <v>1186</v>
      </c>
      <c r="L349" s="110">
        <f t="shared" si="30"/>
        <v>473.75</v>
      </c>
      <c r="M349" s="110">
        <f t="shared" si="30"/>
        <v>257.75</v>
      </c>
      <c r="N349" s="110">
        <f t="shared" si="30"/>
        <v>2661.25</v>
      </c>
      <c r="O349" s="110">
        <f t="shared" si="30"/>
        <v>605.25</v>
      </c>
      <c r="P349" s="110">
        <f t="shared" si="30"/>
        <v>399.25</v>
      </c>
      <c r="Q349" s="95">
        <f>(Q328+Q329+Q330+Q331+Q332+Q333+Q334+Q335+Q336+Q337+Q338+Q339+Q340+Q341+Q342+Q343+Q344+Q345+Q346+Q347+Q348)/21</f>
        <v>47829.771428571432</v>
      </c>
      <c r="R349" s="95">
        <f>(R328+R329+R330+R331+R332+R333+R334+R335+R336+R337+R338+R339+R340+R341+R342+R343+R344+R345+R346+R347+R348)/21</f>
        <v>25194.919047619049</v>
      </c>
    </row>
    <row r="350" spans="1:18" x14ac:dyDescent="0.25">
      <c r="A350" s="447" t="s">
        <v>630</v>
      </c>
      <c r="B350" s="447"/>
      <c r="C350" s="447"/>
      <c r="D350" s="447"/>
      <c r="E350" s="447"/>
      <c r="F350" s="447"/>
      <c r="G350" s="447"/>
      <c r="H350" s="447"/>
      <c r="I350" s="447"/>
      <c r="J350" s="447"/>
      <c r="K350" s="447"/>
      <c r="L350" s="447"/>
      <c r="M350" s="447"/>
      <c r="N350" s="447"/>
      <c r="O350" s="447"/>
      <c r="P350" s="447"/>
      <c r="Q350" s="447"/>
      <c r="R350" s="447"/>
    </row>
    <row r="351" spans="1:18" ht="42.75" x14ac:dyDescent="0.25">
      <c r="A351" s="91">
        <v>1</v>
      </c>
      <c r="B351" s="482" t="s">
        <v>601</v>
      </c>
      <c r="C351" s="483"/>
      <c r="D351" s="483"/>
      <c r="E351" s="483"/>
      <c r="F351" s="484"/>
      <c r="G351" s="92" t="s">
        <v>663</v>
      </c>
      <c r="H351" s="93">
        <f>I351+J351</f>
        <v>245</v>
      </c>
      <c r="I351" s="93">
        <v>180</v>
      </c>
      <c r="J351" s="93">
        <v>65</v>
      </c>
      <c r="K351" s="93">
        <v>53</v>
      </c>
      <c r="L351" s="93">
        <v>7</v>
      </c>
      <c r="M351" s="93">
        <v>0</v>
      </c>
      <c r="N351" s="93">
        <v>104</v>
      </c>
      <c r="O351" s="93">
        <v>0</v>
      </c>
      <c r="P351" s="93">
        <v>0</v>
      </c>
      <c r="Q351" s="94">
        <v>44980</v>
      </c>
      <c r="R351" s="94">
        <v>24891.3</v>
      </c>
    </row>
    <row r="352" spans="1:18" ht="42.75" x14ac:dyDescent="0.25">
      <c r="A352" s="91">
        <v>2</v>
      </c>
      <c r="B352" s="482" t="s">
        <v>614</v>
      </c>
      <c r="C352" s="483"/>
      <c r="D352" s="483"/>
      <c r="E352" s="483"/>
      <c r="F352" s="484"/>
      <c r="G352" s="92" t="s">
        <v>664</v>
      </c>
      <c r="H352" s="93">
        <f t="shared" ref="H352:H374" si="31">I352+J352</f>
        <v>210</v>
      </c>
      <c r="I352" s="93">
        <v>180</v>
      </c>
      <c r="J352" s="93">
        <v>30</v>
      </c>
      <c r="K352" s="93">
        <v>75</v>
      </c>
      <c r="L352" s="93">
        <v>98</v>
      </c>
      <c r="M352" s="93">
        <v>7</v>
      </c>
      <c r="N352" s="93">
        <v>168</v>
      </c>
      <c r="O352" s="93">
        <v>88</v>
      </c>
      <c r="P352" s="93">
        <v>2</v>
      </c>
      <c r="Q352" s="94">
        <v>45012</v>
      </c>
      <c r="R352" s="94">
        <v>22487</v>
      </c>
    </row>
    <row r="353" spans="1:18" ht="42.75" x14ac:dyDescent="0.25">
      <c r="A353" s="91">
        <v>3</v>
      </c>
      <c r="B353" s="482" t="s">
        <v>631</v>
      </c>
      <c r="C353" s="483"/>
      <c r="D353" s="483"/>
      <c r="E353" s="483"/>
      <c r="F353" s="484"/>
      <c r="G353" s="92" t="s">
        <v>665</v>
      </c>
      <c r="H353" s="93">
        <f t="shared" si="31"/>
        <v>295</v>
      </c>
      <c r="I353" s="93">
        <v>265</v>
      </c>
      <c r="J353" s="93">
        <v>30</v>
      </c>
      <c r="K353" s="93">
        <v>65</v>
      </c>
      <c r="L353" s="93">
        <v>0</v>
      </c>
      <c r="M353" s="93">
        <v>0</v>
      </c>
      <c r="N353" s="93">
        <v>185</v>
      </c>
      <c r="O353" s="93">
        <v>0</v>
      </c>
      <c r="P353" s="93">
        <v>0</v>
      </c>
      <c r="Q353" s="94">
        <v>44986</v>
      </c>
      <c r="R353" s="94">
        <v>22537</v>
      </c>
    </row>
    <row r="354" spans="1:18" ht="42.75" x14ac:dyDescent="0.25">
      <c r="A354" s="91">
        <v>4</v>
      </c>
      <c r="B354" s="482" t="s">
        <v>601</v>
      </c>
      <c r="C354" s="483"/>
      <c r="D354" s="483"/>
      <c r="E354" s="483"/>
      <c r="F354" s="484"/>
      <c r="G354" s="92" t="s">
        <v>666</v>
      </c>
      <c r="H354" s="93">
        <f t="shared" si="31"/>
        <v>270</v>
      </c>
      <c r="I354" s="93">
        <v>230</v>
      </c>
      <c r="J354" s="93">
        <v>40</v>
      </c>
      <c r="K354" s="93">
        <v>66</v>
      </c>
      <c r="L354" s="93">
        <v>0</v>
      </c>
      <c r="M354" s="93">
        <v>0</v>
      </c>
      <c r="N354" s="93">
        <v>98</v>
      </c>
      <c r="O354" s="93">
        <v>0</v>
      </c>
      <c r="P354" s="93">
        <v>0</v>
      </c>
      <c r="Q354" s="94">
        <v>44972.2</v>
      </c>
      <c r="R354" s="94">
        <v>22486.799999999999</v>
      </c>
    </row>
    <row r="355" spans="1:18" ht="42.75" x14ac:dyDescent="0.25">
      <c r="A355" s="91">
        <v>5</v>
      </c>
      <c r="B355" s="482" t="s">
        <v>614</v>
      </c>
      <c r="C355" s="483"/>
      <c r="D355" s="483"/>
      <c r="E355" s="483"/>
      <c r="F355" s="484"/>
      <c r="G355" s="92" t="s">
        <v>667</v>
      </c>
      <c r="H355" s="93">
        <f t="shared" si="31"/>
        <v>160</v>
      </c>
      <c r="I355" s="93">
        <v>130</v>
      </c>
      <c r="J355" s="93">
        <v>30</v>
      </c>
      <c r="K355" s="93">
        <v>46</v>
      </c>
      <c r="L355" s="93">
        <v>12</v>
      </c>
      <c r="M355" s="93">
        <v>0</v>
      </c>
      <c r="N355" s="93">
        <v>96</v>
      </c>
      <c r="O355" s="93">
        <v>23</v>
      </c>
      <c r="P355" s="93">
        <v>0</v>
      </c>
      <c r="Q355" s="94">
        <v>45840.2</v>
      </c>
      <c r="R355" s="94">
        <v>22501</v>
      </c>
    </row>
    <row r="356" spans="1:18" ht="42.75" x14ac:dyDescent="0.25">
      <c r="A356" s="91">
        <v>6</v>
      </c>
      <c r="B356" s="482" t="s">
        <v>631</v>
      </c>
      <c r="C356" s="483"/>
      <c r="D356" s="483"/>
      <c r="E356" s="483"/>
      <c r="F356" s="484"/>
      <c r="G356" s="92" t="s">
        <v>668</v>
      </c>
      <c r="H356" s="93">
        <f t="shared" si="31"/>
        <v>145</v>
      </c>
      <c r="I356" s="93">
        <v>130</v>
      </c>
      <c r="J356" s="93">
        <v>15</v>
      </c>
      <c r="K356" s="93">
        <v>51</v>
      </c>
      <c r="L356" s="93">
        <v>0</v>
      </c>
      <c r="M356" s="93">
        <v>0</v>
      </c>
      <c r="N356" s="93">
        <v>86</v>
      </c>
      <c r="O356" s="93">
        <v>2</v>
      </c>
      <c r="P356" s="93">
        <v>2</v>
      </c>
      <c r="Q356" s="94">
        <v>44973</v>
      </c>
      <c r="R356" s="94">
        <v>22486</v>
      </c>
    </row>
    <row r="357" spans="1:18" ht="99.75" x14ac:dyDescent="0.25">
      <c r="A357" s="91">
        <v>9</v>
      </c>
      <c r="B357" s="482" t="s">
        <v>694</v>
      </c>
      <c r="C357" s="483"/>
      <c r="D357" s="483"/>
      <c r="E357" s="483"/>
      <c r="F357" s="484"/>
      <c r="G357" s="92" t="s">
        <v>671</v>
      </c>
      <c r="H357" s="93">
        <f t="shared" si="31"/>
        <v>135</v>
      </c>
      <c r="I357" s="93">
        <v>120</v>
      </c>
      <c r="J357" s="93">
        <v>15</v>
      </c>
      <c r="K357" s="93">
        <v>10</v>
      </c>
      <c r="L357" s="93">
        <v>6</v>
      </c>
      <c r="M357" s="93">
        <v>6</v>
      </c>
      <c r="N357" s="93">
        <v>28</v>
      </c>
      <c r="O357" s="93">
        <v>0</v>
      </c>
      <c r="P357" s="93">
        <v>0</v>
      </c>
      <c r="Q357" s="94">
        <v>44972.800000000003</v>
      </c>
      <c r="R357" s="94">
        <v>22486.400000000001</v>
      </c>
    </row>
    <row r="358" spans="1:18" ht="42.75" x14ac:dyDescent="0.25">
      <c r="A358" s="91">
        <v>10</v>
      </c>
      <c r="B358" s="482" t="s">
        <v>601</v>
      </c>
      <c r="C358" s="483"/>
      <c r="D358" s="483"/>
      <c r="E358" s="483"/>
      <c r="F358" s="484"/>
      <c r="G358" s="92" t="s">
        <v>672</v>
      </c>
      <c r="H358" s="93">
        <f t="shared" si="31"/>
        <v>20</v>
      </c>
      <c r="I358" s="93"/>
      <c r="J358" s="93">
        <v>20</v>
      </c>
      <c r="K358" s="93">
        <v>45</v>
      </c>
      <c r="L358" s="93">
        <v>30</v>
      </c>
      <c r="M358" s="93">
        <v>1</v>
      </c>
      <c r="N358" s="93">
        <v>45</v>
      </c>
      <c r="O358" s="93">
        <v>61</v>
      </c>
      <c r="P358" s="93">
        <v>3</v>
      </c>
      <c r="Q358" s="94">
        <v>44972</v>
      </c>
      <c r="R358" s="94">
        <v>22486</v>
      </c>
    </row>
    <row r="359" spans="1:18" ht="42.75" x14ac:dyDescent="0.25">
      <c r="A359" s="91">
        <v>11</v>
      </c>
      <c r="B359" s="482" t="s">
        <v>614</v>
      </c>
      <c r="C359" s="483"/>
      <c r="D359" s="483"/>
      <c r="E359" s="483"/>
      <c r="F359" s="484"/>
      <c r="G359" s="92" t="s">
        <v>673</v>
      </c>
      <c r="H359" s="93">
        <f t="shared" si="31"/>
        <v>30</v>
      </c>
      <c r="I359" s="93"/>
      <c r="J359" s="93">
        <v>30</v>
      </c>
      <c r="K359" s="93">
        <v>55</v>
      </c>
      <c r="L359" s="93">
        <v>1</v>
      </c>
      <c r="M359" s="93">
        <v>0</v>
      </c>
      <c r="N359" s="93">
        <v>61</v>
      </c>
      <c r="O359" s="93">
        <v>1</v>
      </c>
      <c r="P359" s="93">
        <v>0</v>
      </c>
      <c r="Q359" s="94">
        <v>44980</v>
      </c>
      <c r="R359" s="94">
        <v>22502</v>
      </c>
    </row>
    <row r="360" spans="1:18" ht="42.75" x14ac:dyDescent="0.25">
      <c r="A360" s="91">
        <v>12</v>
      </c>
      <c r="B360" s="482" t="s">
        <v>601</v>
      </c>
      <c r="C360" s="483"/>
      <c r="D360" s="483"/>
      <c r="E360" s="483"/>
      <c r="F360" s="484"/>
      <c r="G360" s="92" t="s">
        <v>674</v>
      </c>
      <c r="H360" s="93">
        <f t="shared" si="31"/>
        <v>30</v>
      </c>
      <c r="I360" s="93"/>
      <c r="J360" s="93">
        <v>30</v>
      </c>
      <c r="K360" s="93">
        <v>46</v>
      </c>
      <c r="L360" s="93">
        <v>0</v>
      </c>
      <c r="M360" s="93">
        <v>0</v>
      </c>
      <c r="N360" s="93">
        <v>43</v>
      </c>
      <c r="O360" s="93">
        <v>0</v>
      </c>
      <c r="P360" s="93">
        <v>0</v>
      </c>
      <c r="Q360" s="94">
        <v>44972.800000000003</v>
      </c>
      <c r="R360" s="94">
        <v>22486</v>
      </c>
    </row>
    <row r="361" spans="1:18" ht="42.75" x14ac:dyDescent="0.25">
      <c r="A361" s="91">
        <v>13</v>
      </c>
      <c r="B361" s="482" t="s">
        <v>601</v>
      </c>
      <c r="C361" s="483"/>
      <c r="D361" s="483"/>
      <c r="E361" s="483"/>
      <c r="F361" s="484"/>
      <c r="G361" s="92" t="s">
        <v>675</v>
      </c>
      <c r="H361" s="93">
        <f t="shared" si="31"/>
        <v>30</v>
      </c>
      <c r="I361" s="93"/>
      <c r="J361" s="93">
        <v>30</v>
      </c>
      <c r="K361" s="93">
        <v>39</v>
      </c>
      <c r="L361" s="93">
        <v>0</v>
      </c>
      <c r="M361" s="93">
        <v>0</v>
      </c>
      <c r="N361" s="93">
        <v>47</v>
      </c>
      <c r="O361" s="93">
        <v>0</v>
      </c>
      <c r="P361" s="93">
        <v>0</v>
      </c>
      <c r="Q361" s="94">
        <v>44973.5</v>
      </c>
      <c r="R361" s="94">
        <v>24559</v>
      </c>
    </row>
    <row r="362" spans="1:18" ht="42.75" x14ac:dyDescent="0.25">
      <c r="A362" s="91">
        <v>14</v>
      </c>
      <c r="B362" s="482" t="s">
        <v>611</v>
      </c>
      <c r="C362" s="483"/>
      <c r="D362" s="483"/>
      <c r="E362" s="483"/>
      <c r="F362" s="484"/>
      <c r="G362" s="92" t="s">
        <v>676</v>
      </c>
      <c r="H362" s="93">
        <f t="shared" si="31"/>
        <v>20</v>
      </c>
      <c r="I362" s="93"/>
      <c r="J362" s="93">
        <v>20</v>
      </c>
      <c r="K362" s="93">
        <v>40</v>
      </c>
      <c r="L362" s="93">
        <v>0</v>
      </c>
      <c r="M362" s="93"/>
      <c r="N362" s="93">
        <v>70</v>
      </c>
      <c r="O362" s="93"/>
      <c r="P362" s="93"/>
      <c r="Q362" s="94">
        <v>44973.3</v>
      </c>
      <c r="R362" s="94">
        <v>22486.7</v>
      </c>
    </row>
    <row r="363" spans="1:18" ht="42.75" x14ac:dyDescent="0.25">
      <c r="A363" s="91">
        <v>15</v>
      </c>
      <c r="B363" s="482" t="s">
        <v>631</v>
      </c>
      <c r="C363" s="483"/>
      <c r="D363" s="483"/>
      <c r="E363" s="483"/>
      <c r="F363" s="484"/>
      <c r="G363" s="92" t="s">
        <v>677</v>
      </c>
      <c r="H363" s="93">
        <f t="shared" si="31"/>
        <v>20</v>
      </c>
      <c r="I363" s="93"/>
      <c r="J363" s="93">
        <v>20</v>
      </c>
      <c r="K363" s="93">
        <v>36</v>
      </c>
      <c r="L363" s="93">
        <v>1</v>
      </c>
      <c r="M363" s="93">
        <v>1</v>
      </c>
      <c r="N363" s="93">
        <v>51</v>
      </c>
      <c r="O363" s="93">
        <v>1</v>
      </c>
      <c r="P363" s="93">
        <v>1</v>
      </c>
      <c r="Q363" s="94">
        <v>44973.3</v>
      </c>
      <c r="R363" s="94">
        <v>22487.5</v>
      </c>
    </row>
    <row r="364" spans="1:18" ht="42.75" x14ac:dyDescent="0.25">
      <c r="A364" s="91">
        <v>16</v>
      </c>
      <c r="B364" s="482" t="s">
        <v>601</v>
      </c>
      <c r="C364" s="483"/>
      <c r="D364" s="483"/>
      <c r="E364" s="483"/>
      <c r="F364" s="484"/>
      <c r="G364" s="92" t="s">
        <v>678</v>
      </c>
      <c r="H364" s="93">
        <f t="shared" si="31"/>
        <v>20</v>
      </c>
      <c r="I364" s="93"/>
      <c r="J364" s="93">
        <v>20</v>
      </c>
      <c r="K364" s="93">
        <v>55</v>
      </c>
      <c r="L364" s="93">
        <v>0</v>
      </c>
      <c r="M364" s="93">
        <v>0</v>
      </c>
      <c r="N364" s="93">
        <v>82</v>
      </c>
      <c r="O364" s="93">
        <v>0</v>
      </c>
      <c r="P364" s="93">
        <v>0</v>
      </c>
      <c r="Q364" s="94">
        <v>46578</v>
      </c>
      <c r="R364" s="94">
        <v>23655</v>
      </c>
    </row>
    <row r="365" spans="1:18" ht="42.75" x14ac:dyDescent="0.25">
      <c r="A365" s="91">
        <v>17</v>
      </c>
      <c r="B365" s="482" t="s">
        <v>601</v>
      </c>
      <c r="C365" s="483"/>
      <c r="D365" s="483"/>
      <c r="E365" s="483"/>
      <c r="F365" s="484"/>
      <c r="G365" s="92" t="s">
        <v>679</v>
      </c>
      <c r="H365" s="93">
        <f t="shared" si="31"/>
        <v>10</v>
      </c>
      <c r="I365" s="93"/>
      <c r="J365" s="93">
        <v>10</v>
      </c>
      <c r="K365" s="93">
        <v>41</v>
      </c>
      <c r="L365" s="93">
        <v>10</v>
      </c>
      <c r="M365" s="93">
        <v>6</v>
      </c>
      <c r="N365" s="93">
        <v>76</v>
      </c>
      <c r="O365" s="93">
        <v>6</v>
      </c>
      <c r="P365" s="93">
        <v>1</v>
      </c>
      <c r="Q365" s="94">
        <v>45034.1</v>
      </c>
      <c r="R365" s="94">
        <v>24846.1</v>
      </c>
    </row>
    <row r="366" spans="1:18" ht="42.75" x14ac:dyDescent="0.25">
      <c r="A366" s="91">
        <v>18</v>
      </c>
      <c r="B366" s="482" t="s">
        <v>601</v>
      </c>
      <c r="C366" s="483"/>
      <c r="D366" s="483"/>
      <c r="E366" s="483"/>
      <c r="F366" s="484"/>
      <c r="G366" s="92" t="s">
        <v>680</v>
      </c>
      <c r="H366" s="93">
        <f t="shared" si="31"/>
        <v>10</v>
      </c>
      <c r="I366" s="93"/>
      <c r="J366" s="93">
        <v>10</v>
      </c>
      <c r="K366" s="93">
        <v>37</v>
      </c>
      <c r="L366" s="93">
        <v>1</v>
      </c>
      <c r="M366" s="93">
        <v>1</v>
      </c>
      <c r="N366" s="93">
        <v>60</v>
      </c>
      <c r="O366" s="93">
        <v>0</v>
      </c>
      <c r="P366" s="93">
        <v>0</v>
      </c>
      <c r="Q366" s="94">
        <v>44973</v>
      </c>
      <c r="R366" s="94">
        <v>26155</v>
      </c>
    </row>
    <row r="367" spans="1:18" ht="42.75" x14ac:dyDescent="0.25">
      <c r="A367" s="91">
        <v>19</v>
      </c>
      <c r="B367" s="482" t="s">
        <v>611</v>
      </c>
      <c r="C367" s="483"/>
      <c r="D367" s="483"/>
      <c r="E367" s="483"/>
      <c r="F367" s="484"/>
      <c r="G367" s="92" t="s">
        <v>681</v>
      </c>
      <c r="H367" s="93">
        <f t="shared" si="31"/>
        <v>0</v>
      </c>
      <c r="I367" s="93"/>
      <c r="J367" s="93"/>
      <c r="K367" s="93">
        <v>16</v>
      </c>
      <c r="L367" s="93">
        <v>38</v>
      </c>
      <c r="M367" s="93">
        <v>8</v>
      </c>
      <c r="N367" s="93">
        <v>26</v>
      </c>
      <c r="O367" s="93">
        <v>85</v>
      </c>
      <c r="P367" s="93">
        <v>2</v>
      </c>
      <c r="Q367" s="94">
        <v>44982.3</v>
      </c>
      <c r="R367" s="94">
        <v>22489</v>
      </c>
    </row>
    <row r="368" spans="1:18" ht="42.75" x14ac:dyDescent="0.25">
      <c r="A368" s="91">
        <v>20</v>
      </c>
      <c r="B368" s="482" t="s">
        <v>631</v>
      </c>
      <c r="C368" s="483"/>
      <c r="D368" s="483"/>
      <c r="E368" s="483"/>
      <c r="F368" s="484"/>
      <c r="G368" s="92" t="s">
        <v>682</v>
      </c>
      <c r="H368" s="93">
        <f t="shared" si="31"/>
        <v>10</v>
      </c>
      <c r="I368" s="93">
        <v>0</v>
      </c>
      <c r="J368" s="93">
        <v>10</v>
      </c>
      <c r="K368" s="93">
        <v>33</v>
      </c>
      <c r="L368" s="93">
        <v>10</v>
      </c>
      <c r="M368" s="93">
        <v>4</v>
      </c>
      <c r="N368" s="93">
        <v>49</v>
      </c>
      <c r="O368" s="93">
        <v>13</v>
      </c>
      <c r="P368" s="93">
        <v>6</v>
      </c>
      <c r="Q368" s="94">
        <v>45061</v>
      </c>
      <c r="R368" s="94">
        <v>22493</v>
      </c>
    </row>
    <row r="369" spans="1:18" ht="57" x14ac:dyDescent="0.25">
      <c r="A369" s="91">
        <v>21</v>
      </c>
      <c r="B369" s="482" t="s">
        <v>631</v>
      </c>
      <c r="C369" s="483"/>
      <c r="D369" s="483"/>
      <c r="E369" s="483"/>
      <c r="F369" s="484"/>
      <c r="G369" s="92" t="s">
        <v>683</v>
      </c>
      <c r="H369" s="93">
        <f t="shared" si="31"/>
        <v>0</v>
      </c>
      <c r="I369" s="93"/>
      <c r="J369" s="93"/>
      <c r="K369" s="93">
        <v>29</v>
      </c>
      <c r="L369" s="93">
        <v>6</v>
      </c>
      <c r="M369" s="93">
        <v>6</v>
      </c>
      <c r="N369" s="93">
        <v>38</v>
      </c>
      <c r="O369" s="93">
        <v>2</v>
      </c>
      <c r="P369" s="93">
        <v>2</v>
      </c>
      <c r="Q369" s="94">
        <v>44997.5</v>
      </c>
      <c r="R369" s="94">
        <v>22498.1</v>
      </c>
    </row>
    <row r="370" spans="1:18" ht="71.25" x14ac:dyDescent="0.25">
      <c r="A370" s="91">
        <v>22</v>
      </c>
      <c r="B370" s="482" t="s">
        <v>614</v>
      </c>
      <c r="C370" s="483"/>
      <c r="D370" s="483"/>
      <c r="E370" s="483"/>
      <c r="F370" s="484"/>
      <c r="G370" s="92" t="s">
        <v>684</v>
      </c>
      <c r="H370" s="93">
        <f t="shared" si="31"/>
        <v>0</v>
      </c>
      <c r="I370" s="93">
        <v>0</v>
      </c>
      <c r="J370" s="93">
        <v>0</v>
      </c>
      <c r="K370" s="93">
        <v>23</v>
      </c>
      <c r="L370" s="93">
        <v>0</v>
      </c>
      <c r="M370" s="93">
        <v>0</v>
      </c>
      <c r="N370" s="93">
        <v>25</v>
      </c>
      <c r="O370" s="93">
        <v>0</v>
      </c>
      <c r="P370" s="93">
        <v>0</v>
      </c>
      <c r="Q370" s="94">
        <v>44972.800000000003</v>
      </c>
      <c r="R370" s="94">
        <v>22486.400000000001</v>
      </c>
    </row>
    <row r="371" spans="1:18" ht="71.25" x14ac:dyDescent="0.25">
      <c r="A371" s="91">
        <v>23</v>
      </c>
      <c r="B371" s="482" t="s">
        <v>614</v>
      </c>
      <c r="C371" s="483"/>
      <c r="D371" s="483"/>
      <c r="E371" s="483"/>
      <c r="F371" s="484"/>
      <c r="G371" s="92" t="s">
        <v>685</v>
      </c>
      <c r="H371" s="93">
        <f t="shared" si="31"/>
        <v>0</v>
      </c>
      <c r="I371" s="93"/>
      <c r="J371" s="93"/>
      <c r="K371" s="93">
        <v>11</v>
      </c>
      <c r="L371" s="93">
        <v>0</v>
      </c>
      <c r="M371" s="93">
        <v>0</v>
      </c>
      <c r="N371" s="93">
        <v>27</v>
      </c>
      <c r="O371" s="93">
        <v>0</v>
      </c>
      <c r="P371" s="93">
        <v>0</v>
      </c>
      <c r="Q371" s="94">
        <v>44977.8</v>
      </c>
      <c r="R371" s="94">
        <v>22488.5</v>
      </c>
    </row>
    <row r="372" spans="1:18" ht="85.5" x14ac:dyDescent="0.25">
      <c r="A372" s="91">
        <v>24</v>
      </c>
      <c r="B372" s="482" t="s">
        <v>601</v>
      </c>
      <c r="C372" s="483"/>
      <c r="D372" s="483"/>
      <c r="E372" s="483"/>
      <c r="F372" s="484"/>
      <c r="G372" s="92" t="s">
        <v>633</v>
      </c>
      <c r="H372" s="93">
        <f t="shared" si="31"/>
        <v>0</v>
      </c>
      <c r="I372" s="93"/>
      <c r="J372" s="93"/>
      <c r="K372" s="93">
        <v>3</v>
      </c>
      <c r="L372" s="93">
        <v>37</v>
      </c>
      <c r="M372" s="93">
        <v>0</v>
      </c>
      <c r="N372" s="93">
        <v>21</v>
      </c>
      <c r="O372" s="93">
        <v>61</v>
      </c>
      <c r="P372" s="93">
        <v>4</v>
      </c>
      <c r="Q372" s="94">
        <v>31999</v>
      </c>
      <c r="R372" s="94">
        <v>18086</v>
      </c>
    </row>
    <row r="373" spans="1:18" ht="42.75" x14ac:dyDescent="0.25">
      <c r="A373" s="91">
        <v>25</v>
      </c>
      <c r="B373" s="482" t="s">
        <v>601</v>
      </c>
      <c r="C373" s="483"/>
      <c r="D373" s="483"/>
      <c r="E373" s="483"/>
      <c r="F373" s="484"/>
      <c r="G373" s="92" t="s">
        <v>686</v>
      </c>
      <c r="H373" s="93">
        <f t="shared" si="31"/>
        <v>10</v>
      </c>
      <c r="I373" s="93"/>
      <c r="J373" s="93">
        <v>10</v>
      </c>
      <c r="K373" s="93">
        <v>16</v>
      </c>
      <c r="L373" s="93">
        <v>6</v>
      </c>
      <c r="M373" s="93">
        <v>6</v>
      </c>
      <c r="N373" s="93">
        <v>32</v>
      </c>
      <c r="O373" s="93">
        <v>0</v>
      </c>
      <c r="P373" s="93">
        <v>0</v>
      </c>
      <c r="Q373" s="94">
        <v>44972.800000000003</v>
      </c>
      <c r="R373" s="94">
        <v>22486.400000000001</v>
      </c>
    </row>
    <row r="374" spans="1:18" ht="57" x14ac:dyDescent="0.25">
      <c r="A374" s="91">
        <v>26</v>
      </c>
      <c r="B374" s="482" t="s">
        <v>601</v>
      </c>
      <c r="C374" s="483"/>
      <c r="D374" s="483"/>
      <c r="E374" s="483"/>
      <c r="F374" s="484"/>
      <c r="G374" s="92" t="s">
        <v>634</v>
      </c>
      <c r="H374" s="93">
        <f t="shared" si="31"/>
        <v>0</v>
      </c>
      <c r="I374" s="93"/>
      <c r="J374" s="93"/>
      <c r="K374" s="93">
        <v>20</v>
      </c>
      <c r="L374" s="93">
        <v>64.75</v>
      </c>
      <c r="M374" s="93">
        <v>32.25</v>
      </c>
      <c r="N374" s="93">
        <v>223</v>
      </c>
      <c r="O374" s="93">
        <v>100.5</v>
      </c>
      <c r="P374" s="93">
        <v>17</v>
      </c>
      <c r="Q374" s="94">
        <v>49975</v>
      </c>
      <c r="R374" s="94">
        <v>24728.7</v>
      </c>
    </row>
    <row r="375" spans="1:18" x14ac:dyDescent="0.25">
      <c r="A375" s="447" t="s">
        <v>646</v>
      </c>
      <c r="B375" s="447"/>
      <c r="C375" s="447"/>
      <c r="D375" s="447"/>
      <c r="E375" s="447"/>
      <c r="F375" s="447"/>
      <c r="G375" s="447"/>
      <c r="H375" s="110">
        <f t="shared" ref="H375:P375" si="32">H374+H373+H372+H371+H370+H369+H367++H368+H366+H365+H364+H363+H362+H361+H360+H359+H357+H358+H356+H355+H354+H353+H352+H351</f>
        <v>1670</v>
      </c>
      <c r="I375" s="110">
        <f t="shared" si="32"/>
        <v>1235</v>
      </c>
      <c r="J375" s="110">
        <f t="shared" si="32"/>
        <v>435</v>
      </c>
      <c r="K375" s="110">
        <f t="shared" si="32"/>
        <v>911</v>
      </c>
      <c r="L375" s="110">
        <f t="shared" si="32"/>
        <v>327.75</v>
      </c>
      <c r="M375" s="110">
        <f t="shared" si="32"/>
        <v>78.25</v>
      </c>
      <c r="N375" s="110">
        <f t="shared" si="32"/>
        <v>1741</v>
      </c>
      <c r="O375" s="110">
        <f t="shared" si="32"/>
        <v>443.5</v>
      </c>
      <c r="P375" s="110">
        <f t="shared" si="32"/>
        <v>40</v>
      </c>
      <c r="Q375" s="95">
        <f>(Q374+Q373+Q372+Q371+Q370+Q369+Q368+Q367+Q366+Q365+Q364+Q363+Q362+Q361+Q360+Q359+Q358+Q357+Q356+Q355+Q354+Q353+Q352+Q351)/26</f>
        <v>41311.707692307689</v>
      </c>
      <c r="R375" s="95">
        <f>(R374+R373+R372+R371+R370+R369+R368+R367+R366+R365+R364+R363+R362+R361+R360+R359+R358+R357+R356+R355+R354+R353+R352+R351)/26</f>
        <v>21126.726923076927</v>
      </c>
    </row>
    <row r="376" spans="1:18" x14ac:dyDescent="0.25">
      <c r="A376" s="447" t="s">
        <v>644</v>
      </c>
      <c r="B376" s="447"/>
      <c r="C376" s="447"/>
      <c r="D376" s="447"/>
      <c r="E376" s="447"/>
      <c r="F376" s="447"/>
      <c r="G376" s="447"/>
      <c r="H376" s="110">
        <f t="shared" ref="H376:P376" si="33">H375+H349+H325+H326</f>
        <v>10132</v>
      </c>
      <c r="I376" s="110">
        <f t="shared" si="33"/>
        <v>8195</v>
      </c>
      <c r="J376" s="110">
        <f t="shared" si="33"/>
        <v>1937</v>
      </c>
      <c r="K376" s="110">
        <f t="shared" si="33"/>
        <v>3639</v>
      </c>
      <c r="L376" s="110">
        <f t="shared" si="33"/>
        <v>1692.75</v>
      </c>
      <c r="M376" s="110">
        <f t="shared" si="33"/>
        <v>502</v>
      </c>
      <c r="N376" s="110">
        <f t="shared" si="33"/>
        <v>9082.25</v>
      </c>
      <c r="O376" s="110">
        <f t="shared" si="33"/>
        <v>2403.5</v>
      </c>
      <c r="P376" s="110">
        <f t="shared" si="33"/>
        <v>483.25</v>
      </c>
      <c r="Q376" s="95">
        <f>(Q375+Q349+Q326+Q325)/4</f>
        <v>43832.967994505496</v>
      </c>
      <c r="R376" s="95">
        <f>(R375+R349+R326+R325)/4</f>
        <v>22637.438278388276</v>
      </c>
    </row>
    <row r="377" spans="1:18" x14ac:dyDescent="0.25">
      <c r="A377" s="35"/>
      <c r="B377" s="35"/>
      <c r="C377" s="35"/>
      <c r="D377" s="35"/>
      <c r="E377" s="35"/>
      <c r="F377" s="35"/>
      <c r="G377" s="35"/>
      <c r="H377" s="108"/>
      <c r="I377" s="108"/>
      <c r="J377" s="108"/>
      <c r="K377" s="108"/>
      <c r="L377" s="108"/>
      <c r="M377" s="108"/>
      <c r="N377" s="108"/>
      <c r="O377" s="108"/>
      <c r="P377" s="108"/>
      <c r="Q377" s="96"/>
      <c r="R377" s="96"/>
    </row>
    <row r="378" spans="1:18" x14ac:dyDescent="0.25">
      <c r="A378" s="485" t="s">
        <v>643</v>
      </c>
      <c r="B378" s="485"/>
      <c r="C378" s="485"/>
      <c r="D378" s="485"/>
      <c r="E378" s="485"/>
      <c r="F378" s="485"/>
      <c r="G378" s="485"/>
      <c r="H378" s="485"/>
      <c r="I378" s="485"/>
      <c r="J378" s="485"/>
      <c r="K378" s="108"/>
      <c r="L378" s="108"/>
      <c r="M378" s="108"/>
      <c r="N378" s="108"/>
      <c r="O378" s="108"/>
      <c r="P378" s="108"/>
      <c r="Q378" s="96"/>
      <c r="R378" s="96"/>
    </row>
    <row r="379" spans="1:18" x14ac:dyDescent="0.25">
      <c r="A379" s="447" t="s">
        <v>649</v>
      </c>
      <c r="B379" s="486" t="s">
        <v>22</v>
      </c>
      <c r="C379" s="486"/>
      <c r="D379" s="486"/>
      <c r="E379" s="486"/>
      <c r="F379" s="486"/>
      <c r="G379" s="486" t="s">
        <v>23</v>
      </c>
      <c r="H379" s="487" t="s">
        <v>10</v>
      </c>
      <c r="I379" s="487"/>
      <c r="J379" s="487"/>
      <c r="K379" s="487" t="s">
        <v>27</v>
      </c>
      <c r="L379" s="487"/>
      <c r="M379" s="487"/>
      <c r="N379" s="487" t="s">
        <v>652</v>
      </c>
      <c r="O379" s="487"/>
      <c r="P379" s="97"/>
      <c r="Q379" s="485"/>
      <c r="R379" s="485"/>
    </row>
    <row r="380" spans="1:18" x14ac:dyDescent="0.25">
      <c r="A380" s="447"/>
      <c r="B380" s="486"/>
      <c r="C380" s="486"/>
      <c r="D380" s="486"/>
      <c r="E380" s="486"/>
      <c r="F380" s="486"/>
      <c r="G380" s="486"/>
      <c r="H380" s="488" t="s">
        <v>653</v>
      </c>
      <c r="I380" s="487" t="s">
        <v>29</v>
      </c>
      <c r="J380" s="487"/>
      <c r="K380" s="488" t="s">
        <v>25</v>
      </c>
      <c r="L380" s="487" t="s">
        <v>30</v>
      </c>
      <c r="M380" s="487"/>
      <c r="N380" s="488" t="s">
        <v>10</v>
      </c>
      <c r="O380" s="488" t="s">
        <v>27</v>
      </c>
      <c r="P380" s="97"/>
      <c r="Q380" s="489"/>
      <c r="R380" s="489"/>
    </row>
    <row r="381" spans="1:18" x14ac:dyDescent="0.25">
      <c r="A381" s="447"/>
      <c r="B381" s="486"/>
      <c r="C381" s="486"/>
      <c r="D381" s="486"/>
      <c r="E381" s="486"/>
      <c r="F381" s="486"/>
      <c r="G381" s="486"/>
      <c r="H381" s="488"/>
      <c r="I381" s="488" t="s">
        <v>26</v>
      </c>
      <c r="J381" s="488" t="s">
        <v>9</v>
      </c>
      <c r="K381" s="488"/>
      <c r="L381" s="488" t="s">
        <v>26</v>
      </c>
      <c r="M381" s="488" t="s">
        <v>9</v>
      </c>
      <c r="N381" s="488"/>
      <c r="O381" s="488"/>
      <c r="P381" s="98"/>
      <c r="Q381" s="489"/>
      <c r="R381" s="489"/>
    </row>
    <row r="382" spans="1:18" ht="40.5" customHeight="1" x14ac:dyDescent="0.25">
      <c r="A382" s="447"/>
      <c r="B382" s="486"/>
      <c r="C382" s="486"/>
      <c r="D382" s="486"/>
      <c r="E382" s="486"/>
      <c r="F382" s="486"/>
      <c r="G382" s="486"/>
      <c r="H382" s="488"/>
      <c r="I382" s="488"/>
      <c r="J382" s="488"/>
      <c r="K382" s="488"/>
      <c r="L382" s="488"/>
      <c r="M382" s="488"/>
      <c r="N382" s="488"/>
      <c r="O382" s="488"/>
      <c r="P382" s="98"/>
      <c r="Q382" s="489"/>
      <c r="R382" s="489"/>
    </row>
    <row r="383" spans="1:18" ht="85.5" x14ac:dyDescent="0.25">
      <c r="A383" s="91">
        <v>1</v>
      </c>
      <c r="B383" s="482" t="s">
        <v>614</v>
      </c>
      <c r="C383" s="483"/>
      <c r="D383" s="483"/>
      <c r="E383" s="483"/>
      <c r="F383" s="484"/>
      <c r="G383" s="92" t="s">
        <v>637</v>
      </c>
      <c r="H383" s="93">
        <v>24</v>
      </c>
      <c r="I383" s="93">
        <v>0</v>
      </c>
      <c r="J383" s="93">
        <v>2</v>
      </c>
      <c r="K383" s="93">
        <v>18</v>
      </c>
      <c r="L383" s="93">
        <v>0</v>
      </c>
      <c r="M383" s="93">
        <v>1</v>
      </c>
      <c r="N383" s="93">
        <v>44842</v>
      </c>
      <c r="O383" s="93">
        <v>23522.3</v>
      </c>
      <c r="P383" s="99"/>
      <c r="Q383" s="100"/>
      <c r="R383" s="100"/>
    </row>
    <row r="384" spans="1:18" ht="71.25" x14ac:dyDescent="0.25">
      <c r="A384" s="91">
        <v>2</v>
      </c>
      <c r="B384" s="482" t="s">
        <v>614</v>
      </c>
      <c r="C384" s="483"/>
      <c r="D384" s="483"/>
      <c r="E384" s="483"/>
      <c r="F384" s="484"/>
      <c r="G384" s="92" t="s">
        <v>639</v>
      </c>
      <c r="H384" s="93">
        <v>4</v>
      </c>
      <c r="I384" s="93">
        <v>2</v>
      </c>
      <c r="J384" s="93">
        <v>1</v>
      </c>
      <c r="K384" s="93">
        <v>3</v>
      </c>
      <c r="L384" s="93">
        <v>1</v>
      </c>
      <c r="M384" s="93">
        <v>0</v>
      </c>
      <c r="N384" s="93">
        <v>44983</v>
      </c>
      <c r="O384" s="93">
        <v>23867</v>
      </c>
      <c r="P384" s="99"/>
      <c r="Q384" s="100"/>
      <c r="R384" s="100"/>
    </row>
    <row r="385" spans="1:18" ht="71.25" x14ac:dyDescent="0.25">
      <c r="A385" s="91">
        <v>4</v>
      </c>
      <c r="B385" s="482" t="s">
        <v>601</v>
      </c>
      <c r="C385" s="483"/>
      <c r="D385" s="483"/>
      <c r="E385" s="483"/>
      <c r="F385" s="484"/>
      <c r="G385" s="92" t="s">
        <v>641</v>
      </c>
      <c r="H385" s="93"/>
      <c r="I385" s="93"/>
      <c r="J385" s="93"/>
      <c r="K385" s="93"/>
      <c r="L385" s="93"/>
      <c r="M385" s="93"/>
      <c r="N385" s="93"/>
      <c r="O385" s="93"/>
      <c r="P385" s="99"/>
      <c r="Q385" s="100"/>
      <c r="R385" s="100"/>
    </row>
    <row r="386" spans="1:18" ht="71.25" x14ac:dyDescent="0.25">
      <c r="A386" s="91">
        <v>3</v>
      </c>
      <c r="B386" s="482" t="s">
        <v>614</v>
      </c>
      <c r="C386" s="483"/>
      <c r="D386" s="483"/>
      <c r="E386" s="483"/>
      <c r="F386" s="484"/>
      <c r="G386" s="92" t="s">
        <v>627</v>
      </c>
      <c r="H386" s="93" t="s">
        <v>830</v>
      </c>
      <c r="I386" s="93">
        <v>36</v>
      </c>
      <c r="J386" s="93"/>
      <c r="K386" s="93">
        <v>28</v>
      </c>
      <c r="L386" s="93">
        <v>34.25</v>
      </c>
      <c r="M386" s="93"/>
      <c r="N386" s="93">
        <v>44973</v>
      </c>
      <c r="O386" s="93">
        <v>22486</v>
      </c>
      <c r="P386" s="99"/>
      <c r="Q386" s="100"/>
      <c r="R386" s="100"/>
    </row>
    <row r="387" spans="1:18" ht="71.25" x14ac:dyDescent="0.25">
      <c r="A387" s="91">
        <v>4</v>
      </c>
      <c r="B387" s="482" t="s">
        <v>601</v>
      </c>
      <c r="C387" s="483"/>
      <c r="D387" s="483"/>
      <c r="E387" s="483"/>
      <c r="F387" s="484"/>
      <c r="G387" s="92" t="s">
        <v>628</v>
      </c>
      <c r="H387" s="93">
        <v>7</v>
      </c>
      <c r="I387" s="93">
        <v>0</v>
      </c>
      <c r="J387" s="93">
        <v>0</v>
      </c>
      <c r="K387" s="93">
        <v>29</v>
      </c>
      <c r="L387" s="93">
        <v>0</v>
      </c>
      <c r="M387" s="93">
        <v>0</v>
      </c>
      <c r="N387" s="93">
        <v>56647</v>
      </c>
      <c r="O387" s="93">
        <v>37999</v>
      </c>
      <c r="P387" s="99"/>
      <c r="Q387" s="100"/>
      <c r="R387" s="100"/>
    </row>
    <row r="388" spans="1:18" x14ac:dyDescent="0.25">
      <c r="A388" s="91"/>
      <c r="B388" s="492" t="s">
        <v>689</v>
      </c>
      <c r="C388" s="493"/>
      <c r="D388" s="493"/>
      <c r="E388" s="493"/>
      <c r="F388" s="493"/>
      <c r="G388" s="494"/>
      <c r="H388" s="110">
        <f>SUM(H383:H387)</f>
        <v>35</v>
      </c>
      <c r="I388" s="110">
        <f t="shared" ref="I388:M388" si="34">SUM(I383:I387)</f>
        <v>38</v>
      </c>
      <c r="J388" s="110">
        <f t="shared" si="34"/>
        <v>3</v>
      </c>
      <c r="K388" s="110">
        <f t="shared" si="34"/>
        <v>78</v>
      </c>
      <c r="L388" s="110">
        <f t="shared" si="34"/>
        <v>35.25</v>
      </c>
      <c r="M388" s="110">
        <f t="shared" si="34"/>
        <v>1</v>
      </c>
      <c r="N388" s="95">
        <f>(N383+N384+N386+N387)/4</f>
        <v>47861.25</v>
      </c>
      <c r="O388" s="95">
        <v>23010.3</v>
      </c>
      <c r="P388" s="108"/>
      <c r="Q388" s="96"/>
      <c r="R388" s="96"/>
    </row>
    <row r="389" spans="1:18" x14ac:dyDescent="0.25">
      <c r="A389" s="35"/>
      <c r="B389" s="35"/>
      <c r="C389" s="35"/>
      <c r="D389" s="35"/>
      <c r="E389" s="35"/>
      <c r="F389" s="35"/>
      <c r="G389" s="35"/>
      <c r="H389" s="108"/>
      <c r="I389" s="108"/>
      <c r="J389" s="108"/>
      <c r="K389" s="108"/>
      <c r="L389" s="108"/>
      <c r="M389" s="108"/>
      <c r="N389" s="108"/>
      <c r="O389" s="108"/>
      <c r="P389" s="108"/>
      <c r="Q389" s="96"/>
      <c r="R389" s="96"/>
    </row>
    <row r="390" spans="1:18" x14ac:dyDescent="0.25">
      <c r="A390" s="490" t="s">
        <v>643</v>
      </c>
      <c r="B390" s="491"/>
      <c r="C390" s="491"/>
      <c r="D390" s="491"/>
      <c r="E390" s="491"/>
      <c r="F390" s="491"/>
      <c r="G390" s="491"/>
      <c r="H390" s="491"/>
      <c r="I390" s="491"/>
      <c r="J390" s="491"/>
      <c r="K390" s="99"/>
      <c r="L390" s="99"/>
      <c r="M390" s="99"/>
      <c r="N390" s="99"/>
      <c r="O390" s="99"/>
      <c r="P390" s="99"/>
      <c r="Q390" s="99"/>
      <c r="R390" s="99"/>
    </row>
    <row r="391" spans="1:18" ht="114" x14ac:dyDescent="0.25">
      <c r="A391" s="91"/>
      <c r="B391" s="479" t="s">
        <v>22</v>
      </c>
      <c r="C391" s="480"/>
      <c r="D391" s="480"/>
      <c r="E391" s="480"/>
      <c r="F391" s="481"/>
      <c r="G391" s="109" t="s">
        <v>23</v>
      </c>
      <c r="H391" s="110" t="s">
        <v>635</v>
      </c>
      <c r="I391" s="110" t="s">
        <v>636</v>
      </c>
      <c r="J391" s="110" t="s">
        <v>28</v>
      </c>
      <c r="K391" s="99"/>
      <c r="L391" s="99"/>
      <c r="M391" s="99"/>
      <c r="N391" s="99"/>
      <c r="O391" s="99"/>
      <c r="P391" s="99"/>
      <c r="Q391" s="99"/>
      <c r="R391" s="99"/>
    </row>
    <row r="392" spans="1:18" ht="42.75" x14ac:dyDescent="0.25">
      <c r="A392" s="91">
        <v>1</v>
      </c>
      <c r="B392" s="482" t="s">
        <v>601</v>
      </c>
      <c r="C392" s="483"/>
      <c r="D392" s="483"/>
      <c r="E392" s="483"/>
      <c r="F392" s="484"/>
      <c r="G392" s="92" t="s">
        <v>845</v>
      </c>
      <c r="H392" s="93">
        <v>251</v>
      </c>
      <c r="I392" s="93">
        <v>9</v>
      </c>
      <c r="J392" s="94">
        <v>18330</v>
      </c>
      <c r="K392" s="99"/>
      <c r="L392" s="99"/>
      <c r="M392" s="99"/>
      <c r="N392" s="99"/>
      <c r="O392" s="99"/>
      <c r="P392" s="99"/>
      <c r="Q392" s="99"/>
      <c r="R392" s="99"/>
    </row>
    <row r="393" spans="1:18" ht="85.5" x14ac:dyDescent="0.25">
      <c r="A393" s="91">
        <v>2</v>
      </c>
      <c r="B393" s="482" t="s">
        <v>614</v>
      </c>
      <c r="C393" s="483"/>
      <c r="D393" s="483"/>
      <c r="E393" s="483"/>
      <c r="F393" s="484"/>
      <c r="G393" s="92" t="s">
        <v>640</v>
      </c>
      <c r="H393" s="93">
        <v>36</v>
      </c>
      <c r="I393" s="93">
        <v>4</v>
      </c>
      <c r="J393" s="94">
        <v>27853.5</v>
      </c>
      <c r="K393" s="99"/>
      <c r="L393" s="99"/>
      <c r="M393" s="99"/>
      <c r="N393" s="99"/>
      <c r="O393" s="99"/>
      <c r="P393" s="99"/>
      <c r="Q393" s="99"/>
      <c r="R393" s="99"/>
    </row>
    <row r="394" spans="1:18" ht="71.25" x14ac:dyDescent="0.25">
      <c r="A394" s="91">
        <v>3</v>
      </c>
      <c r="B394" s="482" t="s">
        <v>601</v>
      </c>
      <c r="C394" s="483"/>
      <c r="D394" s="483"/>
      <c r="E394" s="483"/>
      <c r="F394" s="484"/>
      <c r="G394" s="92" t="s">
        <v>641</v>
      </c>
      <c r="H394" s="93">
        <v>252</v>
      </c>
      <c r="I394" s="93">
        <v>0</v>
      </c>
      <c r="J394" s="94">
        <v>27223</v>
      </c>
      <c r="K394" s="99"/>
      <c r="L394" s="99"/>
      <c r="M394" s="99"/>
      <c r="N394" s="99"/>
      <c r="O394" s="99"/>
      <c r="P394" s="99"/>
      <c r="Q394" s="99"/>
      <c r="R394" s="99"/>
    </row>
    <row r="395" spans="1:18" ht="45" x14ac:dyDescent="0.25">
      <c r="A395" s="91">
        <v>4</v>
      </c>
      <c r="B395" s="482" t="s">
        <v>609</v>
      </c>
      <c r="C395" s="483"/>
      <c r="D395" s="483"/>
      <c r="E395" s="483"/>
      <c r="F395" s="484"/>
      <c r="G395" s="112" t="s">
        <v>688</v>
      </c>
      <c r="H395" s="93"/>
      <c r="I395" s="93"/>
      <c r="J395" s="94"/>
      <c r="K395" s="99"/>
      <c r="L395" s="99"/>
      <c r="M395" s="99"/>
      <c r="N395" s="99"/>
      <c r="O395" s="99"/>
      <c r="P395" s="99"/>
      <c r="Q395" s="99"/>
      <c r="R395" s="99"/>
    </row>
    <row r="396" spans="1:18" x14ac:dyDescent="0.25">
      <c r="A396" s="403" t="s">
        <v>642</v>
      </c>
      <c r="B396" s="403"/>
      <c r="C396" s="403"/>
      <c r="D396" s="403"/>
      <c r="E396" s="403"/>
      <c r="F396" s="403"/>
      <c r="G396" s="103"/>
      <c r="H396" s="104">
        <f>H392+H393+H394+H395</f>
        <v>539</v>
      </c>
      <c r="I396" s="104">
        <f>I392+I393+I394+I395</f>
        <v>13</v>
      </c>
      <c r="J396" s="85">
        <f>(J392+J393+J394)/3</f>
        <v>24468.833333333332</v>
      </c>
      <c r="K396" s="101"/>
      <c r="L396" s="101"/>
      <c r="M396" s="101"/>
      <c r="N396" s="101"/>
      <c r="O396" s="101"/>
      <c r="P396" s="101"/>
      <c r="Q396" s="101"/>
      <c r="R396" s="101"/>
    </row>
  </sheetData>
  <mergeCells count="439">
    <mergeCell ref="A1:R1"/>
    <mergeCell ref="A2:A4"/>
    <mergeCell ref="B2:G4"/>
    <mergeCell ref="H2:J2"/>
    <mergeCell ref="K2:M2"/>
    <mergeCell ref="N2:P2"/>
    <mergeCell ref="Q2:R2"/>
    <mergeCell ref="H3:H15"/>
    <mergeCell ref="I3:I15"/>
    <mergeCell ref="J3:J15"/>
    <mergeCell ref="K3:K15"/>
    <mergeCell ref="L3:M3"/>
    <mergeCell ref="N3:N15"/>
    <mergeCell ref="O3:P3"/>
    <mergeCell ref="Q3:Q15"/>
    <mergeCell ref="R3:R15"/>
    <mergeCell ref="L4:L15"/>
    <mergeCell ref="M4:M15"/>
    <mergeCell ref="O4:O15"/>
    <mergeCell ref="P4:P15"/>
    <mergeCell ref="B11:G11"/>
    <mergeCell ref="B12:G12"/>
    <mergeCell ref="B13:G13"/>
    <mergeCell ref="B14:G14"/>
    <mergeCell ref="B15:G15"/>
    <mergeCell ref="B16:G16"/>
    <mergeCell ref="B5:G5"/>
    <mergeCell ref="B6:G6"/>
    <mergeCell ref="B7:G7"/>
    <mergeCell ref="B8:G8"/>
    <mergeCell ref="B9:G9"/>
    <mergeCell ref="B10:G10"/>
    <mergeCell ref="A17:R17"/>
    <mergeCell ref="A22:R22"/>
    <mergeCell ref="J19:J21"/>
    <mergeCell ref="K19:K21"/>
    <mergeCell ref="L19:M19"/>
    <mergeCell ref="N19:N21"/>
    <mergeCell ref="O19:P19"/>
    <mergeCell ref="Q19:Q21"/>
    <mergeCell ref="B29:F29"/>
    <mergeCell ref="B30:F30"/>
    <mergeCell ref="A18:A21"/>
    <mergeCell ref="B18:F21"/>
    <mergeCell ref="G18:G21"/>
    <mergeCell ref="H18:J18"/>
    <mergeCell ref="K18:M18"/>
    <mergeCell ref="N18:P18"/>
    <mergeCell ref="Q18:R18"/>
    <mergeCell ref="H19:H21"/>
    <mergeCell ref="I19:I21"/>
    <mergeCell ref="R19:R21"/>
    <mergeCell ref="L20:L21"/>
    <mergeCell ref="M20:M21"/>
    <mergeCell ref="O20:O21"/>
    <mergeCell ref="P20:P21"/>
    <mergeCell ref="B31:F31"/>
    <mergeCell ref="B32:F32"/>
    <mergeCell ref="B33:F33"/>
    <mergeCell ref="B34:F34"/>
    <mergeCell ref="B23:G23"/>
    <mergeCell ref="B24:F24"/>
    <mergeCell ref="B25:F25"/>
    <mergeCell ref="B26:F26"/>
    <mergeCell ref="B27:F27"/>
    <mergeCell ref="B28:F28"/>
    <mergeCell ref="B41:G41"/>
    <mergeCell ref="B42:F42"/>
    <mergeCell ref="B43:F43"/>
    <mergeCell ref="B44:F44"/>
    <mergeCell ref="B45:F45"/>
    <mergeCell ref="B46:F46"/>
    <mergeCell ref="B35:F35"/>
    <mergeCell ref="B36:F36"/>
    <mergeCell ref="B37:F37"/>
    <mergeCell ref="B38:F38"/>
    <mergeCell ref="B39:F39"/>
    <mergeCell ref="B40:F40"/>
    <mergeCell ref="B53:F53"/>
    <mergeCell ref="B54:F54"/>
    <mergeCell ref="B55:F55"/>
    <mergeCell ref="B56:F56"/>
    <mergeCell ref="B57:F57"/>
    <mergeCell ref="B58:F58"/>
    <mergeCell ref="B47:F47"/>
    <mergeCell ref="B48:F48"/>
    <mergeCell ref="B49:F49"/>
    <mergeCell ref="B50:F50"/>
    <mergeCell ref="B51:F51"/>
    <mergeCell ref="B52:F52"/>
    <mergeCell ref="B65:F65"/>
    <mergeCell ref="B66:F66"/>
    <mergeCell ref="B67:F67"/>
    <mergeCell ref="B68:F68"/>
    <mergeCell ref="B69:F69"/>
    <mergeCell ref="B70:G70"/>
    <mergeCell ref="B59:F59"/>
    <mergeCell ref="B60:F60"/>
    <mergeCell ref="B61:F61"/>
    <mergeCell ref="B62:F62"/>
    <mergeCell ref="B63:F63"/>
    <mergeCell ref="B64:F64"/>
    <mergeCell ref="B77:F77"/>
    <mergeCell ref="B78:F78"/>
    <mergeCell ref="B79:F79"/>
    <mergeCell ref="B80:F80"/>
    <mergeCell ref="B81:F81"/>
    <mergeCell ref="B82:F82"/>
    <mergeCell ref="B71:F71"/>
    <mergeCell ref="B72:F72"/>
    <mergeCell ref="B73:F73"/>
    <mergeCell ref="B74:F74"/>
    <mergeCell ref="B75:F75"/>
    <mergeCell ref="B76:F76"/>
    <mergeCell ref="B89:F89"/>
    <mergeCell ref="B90:F90"/>
    <mergeCell ref="B91:F91"/>
    <mergeCell ref="B92:F92"/>
    <mergeCell ref="B93:F93"/>
    <mergeCell ref="B94:F94"/>
    <mergeCell ref="B83:F83"/>
    <mergeCell ref="B84:F84"/>
    <mergeCell ref="B85:F85"/>
    <mergeCell ref="B86:F86"/>
    <mergeCell ref="B87:F87"/>
    <mergeCell ref="B88:F88"/>
    <mergeCell ref="B104:F104"/>
    <mergeCell ref="B106:G106"/>
    <mergeCell ref="B107:F107"/>
    <mergeCell ref="B108:F108"/>
    <mergeCell ref="B109:F109"/>
    <mergeCell ref="B110:F110"/>
    <mergeCell ref="B95:F95"/>
    <mergeCell ref="B96:F96"/>
    <mergeCell ref="B97:F97"/>
    <mergeCell ref="B99:F99"/>
    <mergeCell ref="B100:F100"/>
    <mergeCell ref="B101:F101"/>
    <mergeCell ref="B117:F117"/>
    <mergeCell ref="B118:F118"/>
    <mergeCell ref="B119:F119"/>
    <mergeCell ref="B120:F120"/>
    <mergeCell ref="B121:F121"/>
    <mergeCell ref="B122:F122"/>
    <mergeCell ref="B111:F111"/>
    <mergeCell ref="B112:F112"/>
    <mergeCell ref="B113:F113"/>
    <mergeCell ref="B114:F114"/>
    <mergeCell ref="B115:F115"/>
    <mergeCell ref="B116:F116"/>
    <mergeCell ref="B129:F129"/>
    <mergeCell ref="B130:F130"/>
    <mergeCell ref="B131:G131"/>
    <mergeCell ref="B132:F132"/>
    <mergeCell ref="B133:F133"/>
    <mergeCell ref="B134:F134"/>
    <mergeCell ref="B123:F123"/>
    <mergeCell ref="B124:F124"/>
    <mergeCell ref="B125:F125"/>
    <mergeCell ref="B126:F126"/>
    <mergeCell ref="B127:F127"/>
    <mergeCell ref="B128:F128"/>
    <mergeCell ref="B141:F141"/>
    <mergeCell ref="B142:F142"/>
    <mergeCell ref="B143:F143"/>
    <mergeCell ref="B144:F144"/>
    <mergeCell ref="B145:F145"/>
    <mergeCell ref="B146:F146"/>
    <mergeCell ref="B135:F135"/>
    <mergeCell ref="B136:F136"/>
    <mergeCell ref="B137:F137"/>
    <mergeCell ref="B138:F138"/>
    <mergeCell ref="B139:F139"/>
    <mergeCell ref="B140:F140"/>
    <mergeCell ref="B153:F153"/>
    <mergeCell ref="B154:F154"/>
    <mergeCell ref="B155:F155"/>
    <mergeCell ref="B156:F156"/>
    <mergeCell ref="B157:F157"/>
    <mergeCell ref="B158:F158"/>
    <mergeCell ref="B147:F147"/>
    <mergeCell ref="B148:F148"/>
    <mergeCell ref="B149:F149"/>
    <mergeCell ref="B150:G150"/>
    <mergeCell ref="B151:F151"/>
    <mergeCell ref="B152:F152"/>
    <mergeCell ref="B165:G165"/>
    <mergeCell ref="B166:F166"/>
    <mergeCell ref="B167:F167"/>
    <mergeCell ref="B168:F168"/>
    <mergeCell ref="B169:F169"/>
    <mergeCell ref="B170:F170"/>
    <mergeCell ref="B159:F159"/>
    <mergeCell ref="B160:F160"/>
    <mergeCell ref="B161:F161"/>
    <mergeCell ref="B162:F162"/>
    <mergeCell ref="B163:F163"/>
    <mergeCell ref="B164:F164"/>
    <mergeCell ref="B177:F177"/>
    <mergeCell ref="B178:F178"/>
    <mergeCell ref="B179:F179"/>
    <mergeCell ref="B180:F180"/>
    <mergeCell ref="B181:F181"/>
    <mergeCell ref="B182:F182"/>
    <mergeCell ref="B171:F171"/>
    <mergeCell ref="B172:F172"/>
    <mergeCell ref="B173:F173"/>
    <mergeCell ref="B174:F174"/>
    <mergeCell ref="B175:F175"/>
    <mergeCell ref="B176:F176"/>
    <mergeCell ref="B189:F189"/>
    <mergeCell ref="B190:F190"/>
    <mergeCell ref="B191:G191"/>
    <mergeCell ref="B192:F192"/>
    <mergeCell ref="B193:F193"/>
    <mergeCell ref="B194:F194"/>
    <mergeCell ref="B183:F183"/>
    <mergeCell ref="B184:F184"/>
    <mergeCell ref="B185:F185"/>
    <mergeCell ref="B186:F186"/>
    <mergeCell ref="B187:F187"/>
    <mergeCell ref="B188:F188"/>
    <mergeCell ref="B201:F201"/>
    <mergeCell ref="B202:F202"/>
    <mergeCell ref="B203:F203"/>
    <mergeCell ref="B204:F204"/>
    <mergeCell ref="B205:F205"/>
    <mergeCell ref="B206:F206"/>
    <mergeCell ref="B195:F195"/>
    <mergeCell ref="B196:F196"/>
    <mergeCell ref="B197:F197"/>
    <mergeCell ref="B198:F198"/>
    <mergeCell ref="B199:F199"/>
    <mergeCell ref="B200:F200"/>
    <mergeCell ref="B213:F213"/>
    <mergeCell ref="B214:F214"/>
    <mergeCell ref="B215:F215"/>
    <mergeCell ref="B216:F216"/>
    <mergeCell ref="B217:F217"/>
    <mergeCell ref="B218:F218"/>
    <mergeCell ref="B207:F207"/>
    <mergeCell ref="B208:F208"/>
    <mergeCell ref="B209:F209"/>
    <mergeCell ref="B210:F210"/>
    <mergeCell ref="B211:F211"/>
    <mergeCell ref="B212:F212"/>
    <mergeCell ref="B225:F225"/>
    <mergeCell ref="B226:F226"/>
    <mergeCell ref="B227:F227"/>
    <mergeCell ref="B228:F228"/>
    <mergeCell ref="B229:F229"/>
    <mergeCell ref="B230:F230"/>
    <mergeCell ref="B219:F219"/>
    <mergeCell ref="B220:F220"/>
    <mergeCell ref="B221:F221"/>
    <mergeCell ref="B222:F222"/>
    <mergeCell ref="B223:F223"/>
    <mergeCell ref="B224:F224"/>
    <mergeCell ref="B237:F237"/>
    <mergeCell ref="B238:F238"/>
    <mergeCell ref="B239:F239"/>
    <mergeCell ref="B240:G240"/>
    <mergeCell ref="B241:F241"/>
    <mergeCell ref="B242:F242"/>
    <mergeCell ref="B231:F231"/>
    <mergeCell ref="B232:F232"/>
    <mergeCell ref="B233:F233"/>
    <mergeCell ref="B234:F234"/>
    <mergeCell ref="B235:G235"/>
    <mergeCell ref="B236:F236"/>
    <mergeCell ref="B249:F249"/>
    <mergeCell ref="B250:F250"/>
    <mergeCell ref="B251:F251"/>
    <mergeCell ref="B252:F252"/>
    <mergeCell ref="B253:F253"/>
    <mergeCell ref="B254:F254"/>
    <mergeCell ref="B243:F243"/>
    <mergeCell ref="B244:F244"/>
    <mergeCell ref="B245:F245"/>
    <mergeCell ref="B246:F246"/>
    <mergeCell ref="B247:F247"/>
    <mergeCell ref="B248:F248"/>
    <mergeCell ref="B261:F261"/>
    <mergeCell ref="B262:F262"/>
    <mergeCell ref="B263:F263"/>
    <mergeCell ref="B264:F264"/>
    <mergeCell ref="B265:F265"/>
    <mergeCell ref="B266:G266"/>
    <mergeCell ref="B255:G255"/>
    <mergeCell ref="B256:F256"/>
    <mergeCell ref="B257:F257"/>
    <mergeCell ref="B258:F258"/>
    <mergeCell ref="B259:F259"/>
    <mergeCell ref="B260:F260"/>
    <mergeCell ref="B272:F272"/>
    <mergeCell ref="B273:F273"/>
    <mergeCell ref="B274:F274"/>
    <mergeCell ref="B275:F275"/>
    <mergeCell ref="B276:F276"/>
    <mergeCell ref="B277:F277"/>
    <mergeCell ref="B267:F267"/>
    <mergeCell ref="H267:R267"/>
    <mergeCell ref="B268:F268"/>
    <mergeCell ref="B269:F269"/>
    <mergeCell ref="B270:F270"/>
    <mergeCell ref="B271:F271"/>
    <mergeCell ref="B284:F284"/>
    <mergeCell ref="B285:G285"/>
    <mergeCell ref="H285:R285"/>
    <mergeCell ref="B286:F286"/>
    <mergeCell ref="B287:F287"/>
    <mergeCell ref="B288:F288"/>
    <mergeCell ref="B278:F278"/>
    <mergeCell ref="B279:F279"/>
    <mergeCell ref="B280:F280"/>
    <mergeCell ref="B281:F281"/>
    <mergeCell ref="B282:F282"/>
    <mergeCell ref="B283:F283"/>
    <mergeCell ref="B295:F295"/>
    <mergeCell ref="B296:F296"/>
    <mergeCell ref="B297:G297"/>
    <mergeCell ref="H297:R297"/>
    <mergeCell ref="B298:F298"/>
    <mergeCell ref="B299:F299"/>
    <mergeCell ref="B289:F289"/>
    <mergeCell ref="B290:F290"/>
    <mergeCell ref="B291:F291"/>
    <mergeCell ref="B292:F292"/>
    <mergeCell ref="B293:F293"/>
    <mergeCell ref="B294:F294"/>
    <mergeCell ref="B306:F306"/>
    <mergeCell ref="B307:F307"/>
    <mergeCell ref="B308:F308"/>
    <mergeCell ref="B309:F309"/>
    <mergeCell ref="B310:F310"/>
    <mergeCell ref="B311:F311"/>
    <mergeCell ref="B300:F300"/>
    <mergeCell ref="B301:F301"/>
    <mergeCell ref="B302:F302"/>
    <mergeCell ref="B303:G303"/>
    <mergeCell ref="B304:F304"/>
    <mergeCell ref="B305:F305"/>
    <mergeCell ref="B318:F318"/>
    <mergeCell ref="B319:F319"/>
    <mergeCell ref="B320:F320"/>
    <mergeCell ref="B321:F321"/>
    <mergeCell ref="B322:F322"/>
    <mergeCell ref="B323:F323"/>
    <mergeCell ref="B312:F312"/>
    <mergeCell ref="B313:F313"/>
    <mergeCell ref="B314:F314"/>
    <mergeCell ref="B315:F315"/>
    <mergeCell ref="B316:F316"/>
    <mergeCell ref="B317:F317"/>
    <mergeCell ref="B331:F331"/>
    <mergeCell ref="B332:F332"/>
    <mergeCell ref="B333:F333"/>
    <mergeCell ref="B334:F334"/>
    <mergeCell ref="B335:F335"/>
    <mergeCell ref="B336:F336"/>
    <mergeCell ref="A325:G325"/>
    <mergeCell ref="B326:F326"/>
    <mergeCell ref="A327:R327"/>
    <mergeCell ref="B328:F328"/>
    <mergeCell ref="B329:F329"/>
    <mergeCell ref="B330:F330"/>
    <mergeCell ref="B343:F343"/>
    <mergeCell ref="B344:F344"/>
    <mergeCell ref="B345:F345"/>
    <mergeCell ref="B346:F346"/>
    <mergeCell ref="B347:F347"/>
    <mergeCell ref="B348:F348"/>
    <mergeCell ref="B337:F337"/>
    <mergeCell ref="B338:F338"/>
    <mergeCell ref="B339:F339"/>
    <mergeCell ref="B340:F340"/>
    <mergeCell ref="B341:F341"/>
    <mergeCell ref="B342:F342"/>
    <mergeCell ref="B355:F355"/>
    <mergeCell ref="B356:F356"/>
    <mergeCell ref="B357:F357"/>
    <mergeCell ref="B358:F358"/>
    <mergeCell ref="B359:F359"/>
    <mergeCell ref="B360:F360"/>
    <mergeCell ref="A349:G349"/>
    <mergeCell ref="A350:R350"/>
    <mergeCell ref="B351:F351"/>
    <mergeCell ref="B352:F352"/>
    <mergeCell ref="B353:F353"/>
    <mergeCell ref="B354:F354"/>
    <mergeCell ref="B367:F367"/>
    <mergeCell ref="B368:F368"/>
    <mergeCell ref="B369:F369"/>
    <mergeCell ref="B370:F370"/>
    <mergeCell ref="B371:F371"/>
    <mergeCell ref="B372:F372"/>
    <mergeCell ref="B361:F361"/>
    <mergeCell ref="B362:F362"/>
    <mergeCell ref="B363:F363"/>
    <mergeCell ref="B364:F364"/>
    <mergeCell ref="B365:F365"/>
    <mergeCell ref="B366:F366"/>
    <mergeCell ref="B373:F373"/>
    <mergeCell ref="B374:F374"/>
    <mergeCell ref="A375:G375"/>
    <mergeCell ref="A376:G376"/>
    <mergeCell ref="A378:J378"/>
    <mergeCell ref="A379:A382"/>
    <mergeCell ref="B379:F382"/>
    <mergeCell ref="G379:G382"/>
    <mergeCell ref="H379:J379"/>
    <mergeCell ref="R380:R382"/>
    <mergeCell ref="I381:I382"/>
    <mergeCell ref="J381:J382"/>
    <mergeCell ref="L381:L382"/>
    <mergeCell ref="M381:M382"/>
    <mergeCell ref="B383:F383"/>
    <mergeCell ref="K379:M379"/>
    <mergeCell ref="N379:O379"/>
    <mergeCell ref="Q379:R379"/>
    <mergeCell ref="H380:H382"/>
    <mergeCell ref="I380:J380"/>
    <mergeCell ref="K380:K382"/>
    <mergeCell ref="L380:M380"/>
    <mergeCell ref="N380:N382"/>
    <mergeCell ref="O380:O382"/>
    <mergeCell ref="Q380:Q382"/>
    <mergeCell ref="B391:F391"/>
    <mergeCell ref="B392:F392"/>
    <mergeCell ref="B393:F393"/>
    <mergeCell ref="B394:F394"/>
    <mergeCell ref="B395:F395"/>
    <mergeCell ref="A396:F396"/>
    <mergeCell ref="B384:F384"/>
    <mergeCell ref="B385:F385"/>
    <mergeCell ref="B386:F386"/>
    <mergeCell ref="B387:F387"/>
    <mergeCell ref="B388:G388"/>
    <mergeCell ref="A390:J390"/>
  </mergeCells>
  <pageMargins left="0.7" right="0.7" top="0.75" bottom="0.75" header="0.3" footer="0.3"/>
  <pageSetup paperSize="9" orientation="landscape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V396"/>
  <sheetViews>
    <sheetView topLeftCell="A386" workbookViewId="0">
      <selection activeCell="N388" sqref="N388"/>
    </sheetView>
  </sheetViews>
  <sheetFormatPr defaultRowHeight="15" x14ac:dyDescent="0.25"/>
  <cols>
    <col min="1" max="1" width="3.5703125" customWidth="1"/>
    <col min="3" max="3" width="9" customWidth="1"/>
    <col min="4" max="6" width="9.140625" hidden="1" customWidth="1"/>
    <col min="7" max="7" width="16.42578125" customWidth="1"/>
    <col min="8" max="8" width="7.7109375" customWidth="1"/>
    <col min="9" max="9" width="8.140625" customWidth="1"/>
    <col min="10" max="10" width="8.85546875" customWidth="1"/>
    <col min="11" max="11" width="8" customWidth="1"/>
    <col min="12" max="12" width="7.28515625" customWidth="1"/>
    <col min="13" max="13" width="8.140625" customWidth="1"/>
    <col min="14" max="16" width="8.42578125" customWidth="1"/>
    <col min="17" max="17" width="9.5703125" customWidth="1"/>
  </cols>
  <sheetData>
    <row r="1" spans="1:18" ht="39" customHeight="1" x14ac:dyDescent="0.25">
      <c r="A1" s="449" t="s">
        <v>846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49"/>
      <c r="R1" s="449"/>
    </row>
    <row r="2" spans="1:18" x14ac:dyDescent="0.25">
      <c r="A2" s="450"/>
      <c r="B2" s="451" t="s">
        <v>0</v>
      </c>
      <c r="C2" s="451"/>
      <c r="D2" s="451"/>
      <c r="E2" s="451"/>
      <c r="F2" s="451"/>
      <c r="G2" s="451"/>
      <c r="H2" s="452" t="s">
        <v>1</v>
      </c>
      <c r="I2" s="452"/>
      <c r="J2" s="452"/>
      <c r="K2" s="452" t="s">
        <v>2</v>
      </c>
      <c r="L2" s="452"/>
      <c r="M2" s="452"/>
      <c r="N2" s="452" t="s">
        <v>3</v>
      </c>
      <c r="O2" s="452"/>
      <c r="P2" s="452"/>
      <c r="Q2" s="452" t="s">
        <v>5</v>
      </c>
      <c r="R2" s="452"/>
    </row>
    <row r="3" spans="1:18" ht="28.5" customHeight="1" x14ac:dyDescent="0.25">
      <c r="A3" s="450"/>
      <c r="B3" s="451"/>
      <c r="C3" s="451"/>
      <c r="D3" s="451"/>
      <c r="E3" s="451"/>
      <c r="F3" s="451"/>
      <c r="G3" s="451"/>
      <c r="H3" s="453" t="s">
        <v>6</v>
      </c>
      <c r="I3" s="453" t="s">
        <v>7</v>
      </c>
      <c r="J3" s="453" t="s">
        <v>8</v>
      </c>
      <c r="K3" s="454" t="s">
        <v>17</v>
      </c>
      <c r="L3" s="452" t="s">
        <v>4</v>
      </c>
      <c r="M3" s="452"/>
      <c r="N3" s="454" t="s">
        <v>20</v>
      </c>
      <c r="O3" s="452" t="s">
        <v>4</v>
      </c>
      <c r="P3" s="452"/>
      <c r="Q3" s="453" t="s">
        <v>10</v>
      </c>
      <c r="R3" s="453" t="s">
        <v>11</v>
      </c>
    </row>
    <row r="4" spans="1:18" ht="45.75" customHeight="1" x14ac:dyDescent="0.25">
      <c r="A4" s="450"/>
      <c r="B4" s="451"/>
      <c r="C4" s="451"/>
      <c r="D4" s="451"/>
      <c r="E4" s="451"/>
      <c r="F4" s="451"/>
      <c r="G4" s="451"/>
      <c r="H4" s="453"/>
      <c r="I4" s="453"/>
      <c r="J4" s="453"/>
      <c r="K4" s="455"/>
      <c r="L4" s="453" t="s">
        <v>18</v>
      </c>
      <c r="M4" s="453" t="s">
        <v>19</v>
      </c>
      <c r="N4" s="455"/>
      <c r="O4" s="453" t="s">
        <v>21</v>
      </c>
      <c r="P4" s="453" t="s">
        <v>19</v>
      </c>
      <c r="Q4" s="453"/>
      <c r="R4" s="453"/>
    </row>
    <row r="5" spans="1:18" x14ac:dyDescent="0.25">
      <c r="A5" s="102"/>
      <c r="B5" s="451" t="s">
        <v>842</v>
      </c>
      <c r="C5" s="451"/>
      <c r="D5" s="451"/>
      <c r="E5" s="451"/>
      <c r="F5" s="451"/>
      <c r="G5" s="451"/>
      <c r="H5" s="453"/>
      <c r="I5" s="453"/>
      <c r="J5" s="453"/>
      <c r="K5" s="455"/>
      <c r="L5" s="453"/>
      <c r="M5" s="453"/>
      <c r="N5" s="455"/>
      <c r="O5" s="453"/>
      <c r="P5" s="453"/>
      <c r="Q5" s="453"/>
      <c r="R5" s="453"/>
    </row>
    <row r="6" spans="1:18" x14ac:dyDescent="0.25">
      <c r="A6" s="102"/>
      <c r="B6" s="451" t="s">
        <v>12</v>
      </c>
      <c r="C6" s="451"/>
      <c r="D6" s="451"/>
      <c r="E6" s="451"/>
      <c r="F6" s="451"/>
      <c r="G6" s="451"/>
      <c r="H6" s="453"/>
      <c r="I6" s="453"/>
      <c r="J6" s="453"/>
      <c r="K6" s="455"/>
      <c r="L6" s="453"/>
      <c r="M6" s="453"/>
      <c r="N6" s="455"/>
      <c r="O6" s="453"/>
      <c r="P6" s="453"/>
      <c r="Q6" s="453"/>
      <c r="R6" s="453"/>
    </row>
    <row r="7" spans="1:18" x14ac:dyDescent="0.25">
      <c r="A7" s="102"/>
      <c r="B7" s="451" t="s">
        <v>656</v>
      </c>
      <c r="C7" s="451"/>
      <c r="D7" s="451"/>
      <c r="E7" s="451"/>
      <c r="F7" s="451"/>
      <c r="G7" s="451"/>
      <c r="H7" s="453"/>
      <c r="I7" s="453"/>
      <c r="J7" s="453"/>
      <c r="K7" s="455"/>
      <c r="L7" s="453"/>
      <c r="M7" s="453"/>
      <c r="N7" s="455"/>
      <c r="O7" s="453"/>
      <c r="P7" s="453"/>
      <c r="Q7" s="453"/>
      <c r="R7" s="453"/>
    </row>
    <row r="8" spans="1:18" x14ac:dyDescent="0.25">
      <c r="A8" s="102"/>
      <c r="B8" s="451" t="s">
        <v>840</v>
      </c>
      <c r="C8" s="451"/>
      <c r="D8" s="451"/>
      <c r="E8" s="451"/>
      <c r="F8" s="451"/>
      <c r="G8" s="451"/>
      <c r="H8" s="453"/>
      <c r="I8" s="453"/>
      <c r="J8" s="453"/>
      <c r="K8" s="455"/>
      <c r="L8" s="453"/>
      <c r="M8" s="453"/>
      <c r="N8" s="455"/>
      <c r="O8" s="453"/>
      <c r="P8" s="453"/>
      <c r="Q8" s="453"/>
      <c r="R8" s="453"/>
    </row>
    <row r="9" spans="1:18" x14ac:dyDescent="0.25">
      <c r="A9" s="102"/>
      <c r="B9" s="457" t="s">
        <v>13</v>
      </c>
      <c r="C9" s="458"/>
      <c r="D9" s="458"/>
      <c r="E9" s="458"/>
      <c r="F9" s="458"/>
      <c r="G9" s="458"/>
      <c r="H9" s="453"/>
      <c r="I9" s="453"/>
      <c r="J9" s="453"/>
      <c r="K9" s="455"/>
      <c r="L9" s="453"/>
      <c r="M9" s="453"/>
      <c r="N9" s="455"/>
      <c r="O9" s="453"/>
      <c r="P9" s="453"/>
      <c r="Q9" s="453"/>
      <c r="R9" s="453"/>
    </row>
    <row r="10" spans="1:18" ht="28.5" customHeight="1" x14ac:dyDescent="0.25">
      <c r="A10" s="102"/>
      <c r="B10" s="457" t="s">
        <v>14</v>
      </c>
      <c r="C10" s="458"/>
      <c r="D10" s="458"/>
      <c r="E10" s="458"/>
      <c r="F10" s="458"/>
      <c r="G10" s="458"/>
      <c r="H10" s="453"/>
      <c r="I10" s="453"/>
      <c r="J10" s="453"/>
      <c r="K10" s="455"/>
      <c r="L10" s="453"/>
      <c r="M10" s="453"/>
      <c r="N10" s="455"/>
      <c r="O10" s="453"/>
      <c r="P10" s="453"/>
      <c r="Q10" s="453"/>
      <c r="R10" s="453"/>
    </row>
    <row r="11" spans="1:18" x14ac:dyDescent="0.25">
      <c r="A11" s="102"/>
      <c r="B11" s="457" t="s">
        <v>831</v>
      </c>
      <c r="C11" s="458"/>
      <c r="D11" s="458"/>
      <c r="E11" s="458"/>
      <c r="F11" s="458"/>
      <c r="G11" s="458"/>
      <c r="H11" s="453"/>
      <c r="I11" s="453"/>
      <c r="J11" s="453"/>
      <c r="K11" s="455"/>
      <c r="L11" s="453"/>
      <c r="M11" s="453"/>
      <c r="N11" s="455"/>
      <c r="O11" s="453"/>
      <c r="P11" s="453"/>
      <c r="Q11" s="453"/>
      <c r="R11" s="453"/>
    </row>
    <row r="12" spans="1:18" x14ac:dyDescent="0.25">
      <c r="A12" s="102"/>
      <c r="B12" s="457" t="s">
        <v>832</v>
      </c>
      <c r="C12" s="458"/>
      <c r="D12" s="458"/>
      <c r="E12" s="458"/>
      <c r="F12" s="458"/>
      <c r="G12" s="458"/>
      <c r="H12" s="453"/>
      <c r="I12" s="453"/>
      <c r="J12" s="453"/>
      <c r="K12" s="455"/>
      <c r="L12" s="453"/>
      <c r="M12" s="453"/>
      <c r="N12" s="455"/>
      <c r="O12" s="453"/>
      <c r="P12" s="453"/>
      <c r="Q12" s="453"/>
      <c r="R12" s="453"/>
    </row>
    <row r="13" spans="1:18" x14ac:dyDescent="0.25">
      <c r="A13" s="102"/>
      <c r="B13" s="457" t="s">
        <v>841</v>
      </c>
      <c r="C13" s="458"/>
      <c r="D13" s="458"/>
      <c r="E13" s="458"/>
      <c r="F13" s="458"/>
      <c r="G13" s="458"/>
      <c r="H13" s="453"/>
      <c r="I13" s="453"/>
      <c r="J13" s="453"/>
      <c r="K13" s="455"/>
      <c r="L13" s="453"/>
      <c r="M13" s="453"/>
      <c r="N13" s="455"/>
      <c r="O13" s="453"/>
      <c r="P13" s="453"/>
      <c r="Q13" s="453"/>
      <c r="R13" s="453"/>
    </row>
    <row r="14" spans="1:18" ht="27" customHeight="1" x14ac:dyDescent="0.25">
      <c r="A14" s="102"/>
      <c r="B14" s="457" t="s">
        <v>834</v>
      </c>
      <c r="C14" s="458"/>
      <c r="D14" s="458"/>
      <c r="E14" s="458"/>
      <c r="F14" s="458"/>
      <c r="G14" s="458"/>
      <c r="H14" s="453"/>
      <c r="I14" s="453"/>
      <c r="J14" s="453"/>
      <c r="K14" s="455"/>
      <c r="L14" s="453"/>
      <c r="M14" s="453"/>
      <c r="N14" s="455"/>
      <c r="O14" s="453"/>
      <c r="P14" s="453"/>
      <c r="Q14" s="453"/>
      <c r="R14" s="453"/>
    </row>
    <row r="15" spans="1:18" ht="28.5" customHeight="1" x14ac:dyDescent="0.25">
      <c r="A15" s="102"/>
      <c r="B15" s="457" t="s">
        <v>655</v>
      </c>
      <c r="C15" s="458"/>
      <c r="D15" s="458"/>
      <c r="E15" s="458"/>
      <c r="F15" s="458"/>
      <c r="G15" s="458"/>
      <c r="H15" s="453"/>
      <c r="I15" s="453"/>
      <c r="J15" s="453"/>
      <c r="K15" s="456"/>
      <c r="L15" s="453"/>
      <c r="M15" s="453"/>
      <c r="N15" s="456"/>
      <c r="O15" s="453"/>
      <c r="P15" s="453"/>
      <c r="Q15" s="453"/>
      <c r="R15" s="453"/>
    </row>
    <row r="16" spans="1:18" x14ac:dyDescent="0.25">
      <c r="A16" s="102"/>
      <c r="B16" s="459"/>
      <c r="C16" s="460"/>
      <c r="D16" s="460"/>
      <c r="E16" s="460"/>
      <c r="F16" s="460"/>
      <c r="G16" s="460"/>
      <c r="H16" s="104">
        <f>H376</f>
        <v>10142</v>
      </c>
      <c r="I16" s="104">
        <f>I376</f>
        <v>8195</v>
      </c>
      <c r="J16" s="104">
        <f>J376</f>
        <v>1947</v>
      </c>
      <c r="K16" s="104">
        <v>3740</v>
      </c>
      <c r="L16" s="104">
        <f>L376+I388</f>
        <v>1716.75</v>
      </c>
      <c r="M16" s="104">
        <f>M376+J388</f>
        <v>529.25</v>
      </c>
      <c r="N16" s="104">
        <v>9520</v>
      </c>
      <c r="O16" s="104">
        <f>O376+L388</f>
        <v>2425.75</v>
      </c>
      <c r="P16" s="104">
        <f>P376+M388</f>
        <v>524.25</v>
      </c>
      <c r="Q16" s="104">
        <v>45756.5</v>
      </c>
      <c r="R16" s="104">
        <v>23049.9</v>
      </c>
    </row>
    <row r="17" spans="1:18" x14ac:dyDescent="0.25">
      <c r="A17" s="461" t="s">
        <v>847</v>
      </c>
      <c r="B17" s="462"/>
      <c r="C17" s="462"/>
      <c r="D17" s="462"/>
      <c r="E17" s="462"/>
      <c r="F17" s="462"/>
      <c r="G17" s="462"/>
      <c r="H17" s="462"/>
      <c r="I17" s="462"/>
      <c r="J17" s="462"/>
      <c r="K17" s="462"/>
      <c r="L17" s="462"/>
      <c r="M17" s="462"/>
      <c r="N17" s="462"/>
      <c r="O17" s="462"/>
      <c r="P17" s="462"/>
      <c r="Q17" s="462"/>
      <c r="R17" s="463"/>
    </row>
    <row r="18" spans="1:18" x14ac:dyDescent="0.25">
      <c r="A18" s="403" t="s">
        <v>649</v>
      </c>
      <c r="B18" s="466" t="s">
        <v>22</v>
      </c>
      <c r="C18" s="467"/>
      <c r="D18" s="467"/>
      <c r="E18" s="467"/>
      <c r="F18" s="468"/>
      <c r="G18" s="451" t="s">
        <v>23</v>
      </c>
      <c r="H18" s="452" t="s">
        <v>24</v>
      </c>
      <c r="I18" s="452"/>
      <c r="J18" s="452"/>
      <c r="K18" s="452" t="s">
        <v>10</v>
      </c>
      <c r="L18" s="452"/>
      <c r="M18" s="452"/>
      <c r="N18" s="452" t="s">
        <v>27</v>
      </c>
      <c r="O18" s="452"/>
      <c r="P18" s="452"/>
      <c r="Q18" s="452" t="s">
        <v>652</v>
      </c>
      <c r="R18" s="452"/>
    </row>
    <row r="19" spans="1:18" x14ac:dyDescent="0.25">
      <c r="A19" s="403"/>
      <c r="B19" s="469"/>
      <c r="C19" s="470"/>
      <c r="D19" s="470"/>
      <c r="E19" s="470"/>
      <c r="F19" s="471"/>
      <c r="G19" s="451"/>
      <c r="H19" s="453" t="s">
        <v>6</v>
      </c>
      <c r="I19" s="453" t="s">
        <v>650</v>
      </c>
      <c r="J19" s="453" t="s">
        <v>651</v>
      </c>
      <c r="K19" s="453" t="s">
        <v>653</v>
      </c>
      <c r="L19" s="452" t="s">
        <v>29</v>
      </c>
      <c r="M19" s="452"/>
      <c r="N19" s="453" t="s">
        <v>25</v>
      </c>
      <c r="O19" s="452" t="s">
        <v>30</v>
      </c>
      <c r="P19" s="452"/>
      <c r="Q19" s="453" t="s">
        <v>10</v>
      </c>
      <c r="R19" s="453" t="s">
        <v>27</v>
      </c>
    </row>
    <row r="20" spans="1:18" x14ac:dyDescent="0.25">
      <c r="A20" s="403"/>
      <c r="B20" s="469"/>
      <c r="C20" s="470"/>
      <c r="D20" s="470"/>
      <c r="E20" s="470"/>
      <c r="F20" s="471"/>
      <c r="G20" s="451"/>
      <c r="H20" s="453"/>
      <c r="I20" s="453"/>
      <c r="J20" s="453"/>
      <c r="K20" s="453"/>
      <c r="L20" s="453" t="s">
        <v>26</v>
      </c>
      <c r="M20" s="453" t="s">
        <v>9</v>
      </c>
      <c r="N20" s="453"/>
      <c r="O20" s="453" t="s">
        <v>26</v>
      </c>
      <c r="P20" s="453" t="s">
        <v>9</v>
      </c>
      <c r="Q20" s="453"/>
      <c r="R20" s="453"/>
    </row>
    <row r="21" spans="1:18" ht="56.25" customHeight="1" x14ac:dyDescent="0.25">
      <c r="A21" s="403"/>
      <c r="B21" s="472"/>
      <c r="C21" s="473"/>
      <c r="D21" s="473"/>
      <c r="E21" s="473"/>
      <c r="F21" s="474"/>
      <c r="G21" s="451"/>
      <c r="H21" s="453"/>
      <c r="I21" s="453"/>
      <c r="J21" s="453"/>
      <c r="K21" s="453"/>
      <c r="L21" s="453"/>
      <c r="M21" s="453"/>
      <c r="N21" s="453"/>
      <c r="O21" s="453"/>
      <c r="P21" s="453"/>
      <c r="Q21" s="453"/>
      <c r="R21" s="453"/>
    </row>
    <row r="22" spans="1:18" x14ac:dyDescent="0.25">
      <c r="A22" s="464" t="s">
        <v>647</v>
      </c>
      <c r="B22" s="464"/>
      <c r="C22" s="464"/>
      <c r="D22" s="464"/>
      <c r="E22" s="464"/>
      <c r="F22" s="464"/>
      <c r="G22" s="464"/>
      <c r="H22" s="464"/>
      <c r="I22" s="464"/>
      <c r="J22" s="464"/>
      <c r="K22" s="464"/>
      <c r="L22" s="464"/>
      <c r="M22" s="464"/>
      <c r="N22" s="464"/>
      <c r="O22" s="464"/>
      <c r="P22" s="464"/>
      <c r="Q22" s="464"/>
      <c r="R22" s="464"/>
    </row>
    <row r="23" spans="1:18" x14ac:dyDescent="0.25">
      <c r="A23" s="104">
        <v>1</v>
      </c>
      <c r="B23" s="457" t="s">
        <v>31</v>
      </c>
      <c r="C23" s="458"/>
      <c r="D23" s="458"/>
      <c r="E23" s="458"/>
      <c r="F23" s="458"/>
      <c r="G23" s="475"/>
      <c r="H23" s="104">
        <f t="shared" ref="H23:P23" si="0">H24+H25+H26+H27+H28+H29+H30+H31+H32+H33+H34+H35+H36+H37+H38+H39+H40</f>
        <v>255</v>
      </c>
      <c r="I23" s="104">
        <f t="shared" si="0"/>
        <v>145</v>
      </c>
      <c r="J23" s="104">
        <f t="shared" si="0"/>
        <v>110</v>
      </c>
      <c r="K23" s="104">
        <f t="shared" si="0"/>
        <v>74</v>
      </c>
      <c r="L23" s="104">
        <f t="shared" si="0"/>
        <v>55</v>
      </c>
      <c r="M23" s="104">
        <f t="shared" si="0"/>
        <v>19</v>
      </c>
      <c r="N23" s="104">
        <f t="shared" si="0"/>
        <v>258</v>
      </c>
      <c r="O23" s="104">
        <f t="shared" si="0"/>
        <v>71</v>
      </c>
      <c r="P23" s="104">
        <f t="shared" si="0"/>
        <v>56</v>
      </c>
      <c r="Q23" s="85">
        <v>44972</v>
      </c>
      <c r="R23" s="85">
        <v>22486</v>
      </c>
    </row>
    <row r="24" spans="1:18" ht="28.5" x14ac:dyDescent="0.25">
      <c r="A24" s="86">
        <v>1</v>
      </c>
      <c r="B24" s="459" t="s">
        <v>32</v>
      </c>
      <c r="C24" s="460"/>
      <c r="D24" s="460"/>
      <c r="E24" s="460"/>
      <c r="F24" s="465"/>
      <c r="G24" s="87" t="s">
        <v>504</v>
      </c>
      <c r="H24" s="88">
        <f>I24+J24</f>
        <v>185</v>
      </c>
      <c r="I24" s="88">
        <v>135</v>
      </c>
      <c r="J24" s="88">
        <v>50</v>
      </c>
      <c r="K24" s="88">
        <v>64</v>
      </c>
      <c r="L24" s="88">
        <v>40</v>
      </c>
      <c r="M24" s="88">
        <v>17</v>
      </c>
      <c r="N24" s="88">
        <v>163</v>
      </c>
      <c r="O24" s="88">
        <v>56</v>
      </c>
      <c r="P24" s="88">
        <v>44</v>
      </c>
      <c r="Q24" s="89">
        <v>44972</v>
      </c>
      <c r="R24" s="89">
        <v>22486</v>
      </c>
    </row>
    <row r="25" spans="1:18" ht="28.5" x14ac:dyDescent="0.25">
      <c r="A25" s="86">
        <v>2</v>
      </c>
      <c r="B25" s="459" t="s">
        <v>33</v>
      </c>
      <c r="C25" s="460"/>
      <c r="D25" s="460"/>
      <c r="E25" s="460"/>
      <c r="F25" s="465"/>
      <c r="G25" s="87" t="s">
        <v>505</v>
      </c>
      <c r="H25" s="88">
        <f t="shared" ref="H25:H40" si="1">I25+J25</f>
        <v>55</v>
      </c>
      <c r="I25" s="88">
        <v>10</v>
      </c>
      <c r="J25" s="88">
        <v>45</v>
      </c>
      <c r="K25" s="88">
        <v>5</v>
      </c>
      <c r="L25" s="88">
        <v>8</v>
      </c>
      <c r="M25" s="88">
        <v>0</v>
      </c>
      <c r="N25" s="88">
        <v>43</v>
      </c>
      <c r="O25" s="88">
        <v>0</v>
      </c>
      <c r="P25" s="88">
        <v>0</v>
      </c>
      <c r="Q25" s="89">
        <v>44972</v>
      </c>
      <c r="R25" s="89">
        <v>22486</v>
      </c>
    </row>
    <row r="26" spans="1:18" ht="28.5" x14ac:dyDescent="0.25">
      <c r="A26" s="86">
        <v>3</v>
      </c>
      <c r="B26" s="459" t="s">
        <v>34</v>
      </c>
      <c r="C26" s="460"/>
      <c r="D26" s="460"/>
      <c r="E26" s="460"/>
      <c r="F26" s="465"/>
      <c r="G26" s="87" t="s">
        <v>506</v>
      </c>
      <c r="H26" s="88">
        <f t="shared" si="1"/>
        <v>0</v>
      </c>
      <c r="I26" s="88"/>
      <c r="J26" s="88"/>
      <c r="K26" s="88">
        <v>1</v>
      </c>
      <c r="L26" s="88">
        <v>2</v>
      </c>
      <c r="M26" s="88">
        <v>1</v>
      </c>
      <c r="N26" s="88">
        <v>11</v>
      </c>
      <c r="O26" s="88">
        <v>4</v>
      </c>
      <c r="P26" s="88">
        <v>2</v>
      </c>
      <c r="Q26" s="89">
        <v>44972</v>
      </c>
      <c r="R26" s="89">
        <v>22486</v>
      </c>
    </row>
    <row r="27" spans="1:18" x14ac:dyDescent="0.25">
      <c r="A27" s="86">
        <v>4</v>
      </c>
      <c r="B27" s="459" t="s">
        <v>35</v>
      </c>
      <c r="C27" s="460"/>
      <c r="D27" s="460"/>
      <c r="E27" s="460"/>
      <c r="F27" s="465"/>
      <c r="G27" s="87" t="s">
        <v>499</v>
      </c>
      <c r="H27" s="88">
        <f t="shared" si="1"/>
        <v>0</v>
      </c>
      <c r="I27" s="88"/>
      <c r="J27" s="88"/>
      <c r="K27" s="88">
        <v>2</v>
      </c>
      <c r="L27" s="88">
        <v>1</v>
      </c>
      <c r="M27" s="88">
        <v>0</v>
      </c>
      <c r="N27" s="88">
        <v>10</v>
      </c>
      <c r="O27" s="88">
        <v>1</v>
      </c>
      <c r="P27" s="88">
        <v>1</v>
      </c>
      <c r="Q27" s="89">
        <v>44972</v>
      </c>
      <c r="R27" s="89">
        <v>22486</v>
      </c>
    </row>
    <row r="28" spans="1:18" ht="28.5" x14ac:dyDescent="0.25">
      <c r="A28" s="86">
        <v>5</v>
      </c>
      <c r="B28" s="459" t="s">
        <v>36</v>
      </c>
      <c r="C28" s="460"/>
      <c r="D28" s="460"/>
      <c r="E28" s="460"/>
      <c r="F28" s="465"/>
      <c r="G28" s="87" t="s">
        <v>507</v>
      </c>
      <c r="H28" s="88">
        <f t="shared" si="1"/>
        <v>10</v>
      </c>
      <c r="I28" s="88"/>
      <c r="J28" s="88">
        <v>10</v>
      </c>
      <c r="K28" s="88">
        <v>0</v>
      </c>
      <c r="L28" s="88">
        <v>1</v>
      </c>
      <c r="M28" s="88">
        <v>1</v>
      </c>
      <c r="N28" s="88">
        <v>7</v>
      </c>
      <c r="O28" s="88">
        <v>1</v>
      </c>
      <c r="P28" s="88">
        <v>0</v>
      </c>
      <c r="Q28" s="89">
        <v>44972</v>
      </c>
      <c r="R28" s="89">
        <v>22486</v>
      </c>
    </row>
    <row r="29" spans="1:18" ht="28.5" x14ac:dyDescent="0.25">
      <c r="A29" s="86">
        <v>6</v>
      </c>
      <c r="B29" s="459" t="s">
        <v>37</v>
      </c>
      <c r="C29" s="460"/>
      <c r="D29" s="460"/>
      <c r="E29" s="460"/>
      <c r="F29" s="465"/>
      <c r="G29" s="87" t="s">
        <v>500</v>
      </c>
      <c r="H29" s="88">
        <f t="shared" si="1"/>
        <v>5</v>
      </c>
      <c r="I29" s="88"/>
      <c r="J29" s="88">
        <v>5</v>
      </c>
      <c r="K29" s="88">
        <v>1</v>
      </c>
      <c r="L29" s="88">
        <v>1</v>
      </c>
      <c r="M29" s="88">
        <v>0</v>
      </c>
      <c r="N29" s="88">
        <v>6</v>
      </c>
      <c r="O29" s="88">
        <v>1</v>
      </c>
      <c r="P29" s="88">
        <v>1</v>
      </c>
      <c r="Q29" s="89">
        <v>44972</v>
      </c>
      <c r="R29" s="89">
        <v>22486</v>
      </c>
    </row>
    <row r="30" spans="1:18" ht="28.5" x14ac:dyDescent="0.25">
      <c r="A30" s="86">
        <v>7</v>
      </c>
      <c r="B30" s="459" t="s">
        <v>38</v>
      </c>
      <c r="C30" s="460"/>
      <c r="D30" s="460"/>
      <c r="E30" s="460"/>
      <c r="F30" s="465"/>
      <c r="G30" s="87" t="s">
        <v>501</v>
      </c>
      <c r="H30" s="88">
        <f t="shared" si="1"/>
        <v>0</v>
      </c>
      <c r="I30" s="88"/>
      <c r="J30" s="88"/>
      <c r="K30" s="88">
        <v>1</v>
      </c>
      <c r="L30" s="88">
        <v>1</v>
      </c>
      <c r="M30" s="88">
        <v>0</v>
      </c>
      <c r="N30" s="88">
        <v>6</v>
      </c>
      <c r="O30" s="88">
        <v>2</v>
      </c>
      <c r="P30" s="88">
        <v>2</v>
      </c>
      <c r="Q30" s="89">
        <v>44972</v>
      </c>
      <c r="R30" s="89">
        <v>22486</v>
      </c>
    </row>
    <row r="31" spans="1:18" x14ac:dyDescent="0.25">
      <c r="A31" s="86">
        <v>8</v>
      </c>
      <c r="B31" s="459" t="s">
        <v>44</v>
      </c>
      <c r="C31" s="460"/>
      <c r="D31" s="460"/>
      <c r="E31" s="460"/>
      <c r="F31" s="465"/>
      <c r="G31" s="87" t="s">
        <v>502</v>
      </c>
      <c r="H31" s="88">
        <f t="shared" si="1"/>
        <v>0</v>
      </c>
      <c r="I31" s="88"/>
      <c r="J31" s="88"/>
      <c r="K31" s="88"/>
      <c r="L31" s="88">
        <v>0</v>
      </c>
      <c r="M31" s="88">
        <v>0</v>
      </c>
      <c r="N31" s="88">
        <v>2</v>
      </c>
      <c r="O31" s="88">
        <v>2</v>
      </c>
      <c r="P31" s="88">
        <v>2</v>
      </c>
      <c r="Q31" s="89">
        <v>44972</v>
      </c>
      <c r="R31" s="89">
        <v>22486</v>
      </c>
    </row>
    <row r="32" spans="1:18" x14ac:dyDescent="0.25">
      <c r="A32" s="86">
        <v>9</v>
      </c>
      <c r="B32" s="459" t="s">
        <v>45</v>
      </c>
      <c r="C32" s="460"/>
      <c r="D32" s="460"/>
      <c r="E32" s="460"/>
      <c r="F32" s="465"/>
      <c r="G32" s="87" t="s">
        <v>503</v>
      </c>
      <c r="H32" s="88">
        <f t="shared" si="1"/>
        <v>0</v>
      </c>
      <c r="I32" s="88"/>
      <c r="J32" s="88"/>
      <c r="K32" s="88"/>
      <c r="L32" s="88">
        <v>1</v>
      </c>
      <c r="M32" s="88">
        <v>0</v>
      </c>
      <c r="N32" s="88">
        <v>2</v>
      </c>
      <c r="O32" s="88">
        <v>2</v>
      </c>
      <c r="P32" s="88">
        <v>2</v>
      </c>
      <c r="Q32" s="89">
        <v>44972</v>
      </c>
      <c r="R32" s="89">
        <v>22486</v>
      </c>
    </row>
    <row r="33" spans="1:18" ht="42.75" x14ac:dyDescent="0.25">
      <c r="A33" s="86">
        <v>10</v>
      </c>
      <c r="B33" s="459" t="s">
        <v>39</v>
      </c>
      <c r="C33" s="460"/>
      <c r="D33" s="460"/>
      <c r="E33" s="460"/>
      <c r="F33" s="465"/>
      <c r="G33" s="87" t="s">
        <v>46</v>
      </c>
      <c r="H33" s="88">
        <f t="shared" si="1"/>
        <v>0</v>
      </c>
      <c r="I33" s="88"/>
      <c r="J33" s="88"/>
      <c r="K33" s="88"/>
      <c r="L33" s="88"/>
      <c r="M33" s="88"/>
      <c r="N33" s="88"/>
      <c r="O33" s="88">
        <v>0</v>
      </c>
      <c r="P33" s="88">
        <v>0</v>
      </c>
      <c r="Q33" s="89">
        <v>44972</v>
      </c>
      <c r="R33" s="89">
        <v>22486</v>
      </c>
    </row>
    <row r="34" spans="1:18" ht="28.5" x14ac:dyDescent="0.25">
      <c r="A34" s="86">
        <v>11</v>
      </c>
      <c r="B34" s="459" t="s">
        <v>40</v>
      </c>
      <c r="C34" s="460"/>
      <c r="D34" s="460"/>
      <c r="E34" s="460"/>
      <c r="F34" s="465"/>
      <c r="G34" s="87" t="s">
        <v>47</v>
      </c>
      <c r="H34" s="88">
        <f t="shared" si="1"/>
        <v>0</v>
      </c>
      <c r="I34" s="88"/>
      <c r="J34" s="88"/>
      <c r="K34" s="88"/>
      <c r="L34" s="88">
        <v>0</v>
      </c>
      <c r="M34" s="88">
        <v>0</v>
      </c>
      <c r="N34" s="88"/>
      <c r="O34" s="88">
        <v>0</v>
      </c>
      <c r="P34" s="88">
        <v>0</v>
      </c>
      <c r="Q34" s="89">
        <v>44972</v>
      </c>
      <c r="R34" s="89">
        <v>22486</v>
      </c>
    </row>
    <row r="35" spans="1:18" ht="28.5" x14ac:dyDescent="0.25">
      <c r="A35" s="86">
        <v>12</v>
      </c>
      <c r="B35" s="459" t="s">
        <v>41</v>
      </c>
      <c r="C35" s="460"/>
      <c r="D35" s="460"/>
      <c r="E35" s="460"/>
      <c r="F35" s="465"/>
      <c r="G35" s="87" t="s">
        <v>48</v>
      </c>
      <c r="H35" s="88">
        <f t="shared" si="1"/>
        <v>0</v>
      </c>
      <c r="I35" s="88"/>
      <c r="J35" s="88"/>
      <c r="K35" s="88"/>
      <c r="L35" s="88"/>
      <c r="M35" s="88"/>
      <c r="N35" s="88"/>
      <c r="O35" s="88">
        <v>1</v>
      </c>
      <c r="P35" s="88">
        <v>0</v>
      </c>
      <c r="Q35" s="89">
        <v>44972</v>
      </c>
      <c r="R35" s="89">
        <v>22486</v>
      </c>
    </row>
    <row r="36" spans="1:18" ht="28.5" x14ac:dyDescent="0.25">
      <c r="A36" s="86">
        <v>13</v>
      </c>
      <c r="B36" s="459" t="s">
        <v>42</v>
      </c>
      <c r="C36" s="460"/>
      <c r="D36" s="460"/>
      <c r="E36" s="460"/>
      <c r="F36" s="465"/>
      <c r="G36" s="87" t="s">
        <v>53</v>
      </c>
      <c r="H36" s="88">
        <f t="shared" si="1"/>
        <v>0</v>
      </c>
      <c r="I36" s="88"/>
      <c r="J36" s="88"/>
      <c r="K36" s="88"/>
      <c r="L36" s="88"/>
      <c r="M36" s="88"/>
      <c r="N36" s="88">
        <v>4</v>
      </c>
      <c r="O36" s="88">
        <v>1</v>
      </c>
      <c r="P36" s="88">
        <v>0</v>
      </c>
      <c r="Q36" s="89">
        <v>44972</v>
      </c>
      <c r="R36" s="89">
        <v>22486</v>
      </c>
    </row>
    <row r="37" spans="1:18" ht="28.5" x14ac:dyDescent="0.25">
      <c r="A37" s="86">
        <v>14</v>
      </c>
      <c r="B37" s="459" t="s">
        <v>43</v>
      </c>
      <c r="C37" s="460"/>
      <c r="D37" s="460"/>
      <c r="E37" s="460"/>
      <c r="F37" s="465"/>
      <c r="G37" s="87" t="s">
        <v>49</v>
      </c>
      <c r="H37" s="88">
        <f t="shared" si="1"/>
        <v>0</v>
      </c>
      <c r="I37" s="88"/>
      <c r="J37" s="88"/>
      <c r="K37" s="88"/>
      <c r="L37" s="88"/>
      <c r="M37" s="88"/>
      <c r="N37" s="88">
        <v>1</v>
      </c>
      <c r="O37" s="88">
        <v>0</v>
      </c>
      <c r="P37" s="88">
        <v>0</v>
      </c>
      <c r="Q37" s="89">
        <v>44972</v>
      </c>
      <c r="R37" s="89">
        <v>22486</v>
      </c>
    </row>
    <row r="38" spans="1:18" ht="28.5" x14ac:dyDescent="0.25">
      <c r="A38" s="86">
        <v>15</v>
      </c>
      <c r="B38" s="459" t="s">
        <v>32</v>
      </c>
      <c r="C38" s="460"/>
      <c r="D38" s="460"/>
      <c r="E38" s="460"/>
      <c r="F38" s="465"/>
      <c r="G38" s="87" t="s">
        <v>50</v>
      </c>
      <c r="H38" s="88">
        <f t="shared" si="1"/>
        <v>0</v>
      </c>
      <c r="I38" s="88"/>
      <c r="J38" s="88"/>
      <c r="K38" s="88"/>
      <c r="L38" s="88"/>
      <c r="M38" s="88"/>
      <c r="N38" s="88">
        <v>0</v>
      </c>
      <c r="O38" s="88">
        <v>0</v>
      </c>
      <c r="P38" s="88">
        <v>1</v>
      </c>
      <c r="Q38" s="89">
        <v>44972</v>
      </c>
      <c r="R38" s="89">
        <v>22486</v>
      </c>
    </row>
    <row r="39" spans="1:18" ht="57" x14ac:dyDescent="0.25">
      <c r="A39" s="86">
        <v>16</v>
      </c>
      <c r="B39" s="459" t="s">
        <v>32</v>
      </c>
      <c r="C39" s="460"/>
      <c r="D39" s="460"/>
      <c r="E39" s="460"/>
      <c r="F39" s="465"/>
      <c r="G39" s="87" t="s">
        <v>51</v>
      </c>
      <c r="H39" s="88">
        <f t="shared" si="1"/>
        <v>0</v>
      </c>
      <c r="I39" s="88"/>
      <c r="J39" s="88"/>
      <c r="K39" s="88"/>
      <c r="L39" s="88"/>
      <c r="M39" s="88"/>
      <c r="N39" s="88">
        <v>0</v>
      </c>
      <c r="O39" s="88">
        <v>0</v>
      </c>
      <c r="P39" s="88">
        <v>1</v>
      </c>
      <c r="Q39" s="89">
        <v>44972</v>
      </c>
      <c r="R39" s="89">
        <v>22486</v>
      </c>
    </row>
    <row r="40" spans="1:18" ht="28.5" x14ac:dyDescent="0.25">
      <c r="A40" s="86">
        <v>17</v>
      </c>
      <c r="B40" s="459" t="s">
        <v>41</v>
      </c>
      <c r="C40" s="460"/>
      <c r="D40" s="460"/>
      <c r="E40" s="460"/>
      <c r="F40" s="465"/>
      <c r="G40" s="87" t="s">
        <v>52</v>
      </c>
      <c r="H40" s="88">
        <f t="shared" si="1"/>
        <v>0</v>
      </c>
      <c r="I40" s="88"/>
      <c r="J40" s="88"/>
      <c r="K40" s="88"/>
      <c r="L40" s="88"/>
      <c r="M40" s="88"/>
      <c r="N40" s="88">
        <v>3</v>
      </c>
      <c r="O40" s="88">
        <v>0</v>
      </c>
      <c r="P40" s="88">
        <v>0</v>
      </c>
      <c r="Q40" s="89">
        <v>44972</v>
      </c>
      <c r="R40" s="89">
        <v>22486</v>
      </c>
    </row>
    <row r="41" spans="1:18" x14ac:dyDescent="0.25">
      <c r="A41" s="104">
        <v>2</v>
      </c>
      <c r="B41" s="457" t="s">
        <v>54</v>
      </c>
      <c r="C41" s="458"/>
      <c r="D41" s="458"/>
      <c r="E41" s="458"/>
      <c r="F41" s="458"/>
      <c r="G41" s="475"/>
      <c r="H41" s="104">
        <f t="shared" ref="H41:P41" si="2">H42+H43+H44+H45+H46+H47+H48+H49+H50+H51+H52+H53+H54+H55+H56+H57+H58+H59+H60+H61+H62+H63+H64+H65+H66+H67+H68+H69</f>
        <v>175</v>
      </c>
      <c r="I41" s="104">
        <f t="shared" si="2"/>
        <v>120</v>
      </c>
      <c r="J41" s="104">
        <f t="shared" si="2"/>
        <v>55</v>
      </c>
      <c r="K41" s="104">
        <f t="shared" si="2"/>
        <v>52</v>
      </c>
      <c r="L41" s="104">
        <f t="shared" si="2"/>
        <v>63</v>
      </c>
      <c r="M41" s="104">
        <f t="shared" si="2"/>
        <v>7</v>
      </c>
      <c r="N41" s="104">
        <f t="shared" si="2"/>
        <v>160</v>
      </c>
      <c r="O41" s="104">
        <f t="shared" si="2"/>
        <v>83</v>
      </c>
      <c r="P41" s="104">
        <f t="shared" si="2"/>
        <v>0</v>
      </c>
      <c r="Q41" s="85">
        <v>24330</v>
      </c>
      <c r="R41" s="85">
        <v>16927</v>
      </c>
    </row>
    <row r="42" spans="1:18" ht="28.5" x14ac:dyDescent="0.25">
      <c r="A42" s="86">
        <v>1</v>
      </c>
      <c r="B42" s="459" t="s">
        <v>55</v>
      </c>
      <c r="C42" s="460"/>
      <c r="D42" s="460"/>
      <c r="E42" s="460"/>
      <c r="F42" s="465"/>
      <c r="G42" s="87" t="s">
        <v>508</v>
      </c>
      <c r="H42" s="88">
        <f>I42+J42</f>
        <v>105</v>
      </c>
      <c r="I42" s="88">
        <v>80</v>
      </c>
      <c r="J42" s="88">
        <v>25</v>
      </c>
      <c r="K42" s="88">
        <v>41</v>
      </c>
      <c r="L42" s="88">
        <v>36</v>
      </c>
      <c r="M42" s="88">
        <v>7</v>
      </c>
      <c r="N42" s="88">
        <v>87</v>
      </c>
      <c r="O42" s="88">
        <v>56</v>
      </c>
      <c r="P42" s="88"/>
      <c r="Q42" s="89">
        <v>44987</v>
      </c>
      <c r="R42" s="89">
        <v>22560</v>
      </c>
    </row>
    <row r="43" spans="1:18" ht="28.5" x14ac:dyDescent="0.25">
      <c r="A43" s="86">
        <v>2</v>
      </c>
      <c r="B43" s="459" t="s">
        <v>56</v>
      </c>
      <c r="C43" s="460"/>
      <c r="D43" s="460"/>
      <c r="E43" s="460"/>
      <c r="F43" s="465"/>
      <c r="G43" s="87" t="s">
        <v>509</v>
      </c>
      <c r="H43" s="88">
        <f t="shared" ref="H43:H69" si="3">I43+J43</f>
        <v>50</v>
      </c>
      <c r="I43" s="88">
        <v>30</v>
      </c>
      <c r="J43" s="88">
        <v>20</v>
      </c>
      <c r="K43" s="88">
        <v>7</v>
      </c>
      <c r="L43" s="88">
        <v>15</v>
      </c>
      <c r="M43" s="88">
        <v>0</v>
      </c>
      <c r="N43" s="88">
        <v>32</v>
      </c>
      <c r="O43" s="88">
        <v>8</v>
      </c>
      <c r="P43" s="88"/>
      <c r="Q43" s="89">
        <v>40225</v>
      </c>
      <c r="R43" s="89">
        <v>22600</v>
      </c>
    </row>
    <row r="44" spans="1:18" x14ac:dyDescent="0.25">
      <c r="A44" s="86">
        <v>3</v>
      </c>
      <c r="B44" s="459" t="s">
        <v>57</v>
      </c>
      <c r="C44" s="460"/>
      <c r="D44" s="460"/>
      <c r="E44" s="460"/>
      <c r="F44" s="465"/>
      <c r="G44" s="87" t="s">
        <v>510</v>
      </c>
      <c r="H44" s="88">
        <f t="shared" si="3"/>
        <v>20</v>
      </c>
      <c r="I44" s="88">
        <v>10</v>
      </c>
      <c r="J44" s="88">
        <v>10</v>
      </c>
      <c r="K44" s="88">
        <v>2</v>
      </c>
      <c r="L44" s="88">
        <v>5</v>
      </c>
      <c r="M44" s="88">
        <v>0</v>
      </c>
      <c r="N44" s="88">
        <v>13</v>
      </c>
      <c r="O44" s="88">
        <v>11</v>
      </c>
      <c r="P44" s="88"/>
      <c r="Q44" s="89">
        <v>39915</v>
      </c>
      <c r="R44" s="89">
        <v>22720</v>
      </c>
    </row>
    <row r="45" spans="1:18" ht="28.5" x14ac:dyDescent="0.25">
      <c r="A45" s="86">
        <v>4</v>
      </c>
      <c r="B45" s="459" t="s">
        <v>58</v>
      </c>
      <c r="C45" s="460"/>
      <c r="D45" s="460"/>
      <c r="E45" s="460"/>
      <c r="F45" s="465"/>
      <c r="G45" s="87" t="s">
        <v>511</v>
      </c>
      <c r="H45" s="88">
        <f t="shared" si="3"/>
        <v>0</v>
      </c>
      <c r="I45" s="88"/>
      <c r="J45" s="88"/>
      <c r="K45" s="88">
        <v>0</v>
      </c>
      <c r="L45" s="88">
        <v>3</v>
      </c>
      <c r="M45" s="88">
        <v>0</v>
      </c>
      <c r="N45" s="88">
        <v>5</v>
      </c>
      <c r="O45" s="88">
        <v>0</v>
      </c>
      <c r="P45" s="88"/>
      <c r="Q45" s="89">
        <v>30425</v>
      </c>
      <c r="R45" s="89">
        <v>18301</v>
      </c>
    </row>
    <row r="46" spans="1:18" x14ac:dyDescent="0.25">
      <c r="A46" s="86">
        <v>5</v>
      </c>
      <c r="B46" s="459" t="s">
        <v>59</v>
      </c>
      <c r="C46" s="460"/>
      <c r="D46" s="460"/>
      <c r="E46" s="460"/>
      <c r="F46" s="465"/>
      <c r="G46" s="87" t="s">
        <v>512</v>
      </c>
      <c r="H46" s="88">
        <f t="shared" si="3"/>
        <v>0</v>
      </c>
      <c r="I46" s="88"/>
      <c r="J46" s="88"/>
      <c r="K46" s="88">
        <v>1</v>
      </c>
      <c r="L46" s="88">
        <v>2</v>
      </c>
      <c r="M46" s="88"/>
      <c r="N46" s="101">
        <v>5</v>
      </c>
      <c r="O46" s="88">
        <v>0</v>
      </c>
      <c r="P46" s="88"/>
      <c r="Q46" s="89">
        <v>33200</v>
      </c>
      <c r="R46" s="89">
        <v>19523</v>
      </c>
    </row>
    <row r="47" spans="1:18" x14ac:dyDescent="0.25">
      <c r="A47" s="86">
        <v>6</v>
      </c>
      <c r="B47" s="459" t="s">
        <v>60</v>
      </c>
      <c r="C47" s="460"/>
      <c r="D47" s="460"/>
      <c r="E47" s="460"/>
      <c r="F47" s="465"/>
      <c r="G47" s="87" t="s">
        <v>513</v>
      </c>
      <c r="H47" s="88">
        <f t="shared" si="3"/>
        <v>0</v>
      </c>
      <c r="I47" s="88"/>
      <c r="J47" s="88"/>
      <c r="K47" s="88">
        <v>1</v>
      </c>
      <c r="L47" s="88">
        <v>2</v>
      </c>
      <c r="M47" s="88"/>
      <c r="N47" s="88">
        <v>5</v>
      </c>
      <c r="O47" s="88">
        <v>0</v>
      </c>
      <c r="P47" s="88"/>
      <c r="Q47" s="89">
        <v>36723</v>
      </c>
      <c r="R47" s="89">
        <v>20263</v>
      </c>
    </row>
    <row r="48" spans="1:18" ht="28.5" x14ac:dyDescent="0.25">
      <c r="A48" s="86">
        <v>7</v>
      </c>
      <c r="B48" s="459" t="s">
        <v>61</v>
      </c>
      <c r="C48" s="460"/>
      <c r="D48" s="460"/>
      <c r="E48" s="460"/>
      <c r="F48" s="465"/>
      <c r="G48" s="87" t="s">
        <v>514</v>
      </c>
      <c r="H48" s="88">
        <f t="shared" si="3"/>
        <v>0</v>
      </c>
      <c r="I48" s="88"/>
      <c r="J48" s="88"/>
      <c r="K48" s="88"/>
      <c r="L48" s="88"/>
      <c r="M48" s="88"/>
      <c r="N48" s="88">
        <v>0</v>
      </c>
      <c r="O48" s="88">
        <v>0</v>
      </c>
      <c r="P48" s="88"/>
      <c r="Q48" s="89">
        <v>0</v>
      </c>
      <c r="R48" s="89">
        <v>0</v>
      </c>
    </row>
    <row r="49" spans="1:18" ht="42.75" x14ac:dyDescent="0.25">
      <c r="A49" s="86">
        <v>8</v>
      </c>
      <c r="B49" s="459" t="s">
        <v>86</v>
      </c>
      <c r="C49" s="460"/>
      <c r="D49" s="460"/>
      <c r="E49" s="460"/>
      <c r="F49" s="465"/>
      <c r="G49" s="87" t="s">
        <v>759</v>
      </c>
      <c r="H49" s="88">
        <f t="shared" si="3"/>
        <v>0</v>
      </c>
      <c r="I49" s="88"/>
      <c r="J49" s="88"/>
      <c r="K49" s="88"/>
      <c r="L49" s="88"/>
      <c r="M49" s="88"/>
      <c r="N49" s="88">
        <v>0</v>
      </c>
      <c r="O49" s="88">
        <v>1</v>
      </c>
      <c r="P49" s="88"/>
      <c r="Q49" s="89">
        <v>0</v>
      </c>
      <c r="R49" s="89">
        <v>14733</v>
      </c>
    </row>
    <row r="50" spans="1:18" ht="28.5" x14ac:dyDescent="0.25">
      <c r="A50" s="86">
        <v>9</v>
      </c>
      <c r="B50" s="459" t="s">
        <v>72</v>
      </c>
      <c r="C50" s="460"/>
      <c r="D50" s="460"/>
      <c r="E50" s="460"/>
      <c r="F50" s="465"/>
      <c r="G50" s="87" t="s">
        <v>760</v>
      </c>
      <c r="H50" s="88">
        <f t="shared" si="3"/>
        <v>0</v>
      </c>
      <c r="I50" s="88"/>
      <c r="J50" s="88"/>
      <c r="K50" s="88"/>
      <c r="L50" s="88"/>
      <c r="M50" s="88"/>
      <c r="N50" s="88">
        <v>0</v>
      </c>
      <c r="O50" s="88">
        <v>0</v>
      </c>
      <c r="P50" s="88"/>
      <c r="Q50" s="89">
        <v>0</v>
      </c>
      <c r="R50" s="89">
        <v>22750</v>
      </c>
    </row>
    <row r="51" spans="1:18" ht="28.5" x14ac:dyDescent="0.25">
      <c r="A51" s="86">
        <v>10</v>
      </c>
      <c r="B51" s="459" t="s">
        <v>395</v>
      </c>
      <c r="C51" s="460"/>
      <c r="D51" s="460"/>
      <c r="E51" s="460"/>
      <c r="F51" s="465"/>
      <c r="G51" s="87" t="s">
        <v>761</v>
      </c>
      <c r="H51" s="88">
        <f t="shared" si="3"/>
        <v>0</v>
      </c>
      <c r="I51" s="88"/>
      <c r="J51" s="88"/>
      <c r="K51" s="88"/>
      <c r="L51" s="88"/>
      <c r="M51" s="88"/>
      <c r="N51" s="88">
        <v>0</v>
      </c>
      <c r="O51" s="88">
        <v>0</v>
      </c>
      <c r="P51" s="88"/>
      <c r="Q51" s="89">
        <v>0</v>
      </c>
      <c r="R51" s="89">
        <v>13344</v>
      </c>
    </row>
    <row r="52" spans="1:18" x14ac:dyDescent="0.25">
      <c r="A52" s="86">
        <v>11</v>
      </c>
      <c r="B52" s="459" t="s">
        <v>299</v>
      </c>
      <c r="C52" s="460"/>
      <c r="D52" s="460"/>
      <c r="E52" s="460"/>
      <c r="F52" s="465"/>
      <c r="G52" s="87" t="s">
        <v>762</v>
      </c>
      <c r="H52" s="88">
        <f t="shared" si="3"/>
        <v>0</v>
      </c>
      <c r="I52" s="88"/>
      <c r="J52" s="88"/>
      <c r="K52" s="88"/>
      <c r="L52" s="88"/>
      <c r="M52" s="88"/>
      <c r="N52" s="88">
        <v>1</v>
      </c>
      <c r="O52" s="88">
        <v>0</v>
      </c>
      <c r="P52" s="88"/>
      <c r="Q52" s="89"/>
      <c r="R52" s="89">
        <v>10955</v>
      </c>
    </row>
    <row r="53" spans="1:18" x14ac:dyDescent="0.25">
      <c r="A53" s="86">
        <v>12</v>
      </c>
      <c r="B53" s="459" t="s">
        <v>763</v>
      </c>
      <c r="C53" s="460"/>
      <c r="D53" s="460"/>
      <c r="E53" s="460"/>
      <c r="F53" s="465"/>
      <c r="G53" s="87" t="s">
        <v>764</v>
      </c>
      <c r="H53" s="88">
        <f t="shared" si="3"/>
        <v>0</v>
      </c>
      <c r="I53" s="88"/>
      <c r="J53" s="88"/>
      <c r="K53" s="88"/>
      <c r="L53" s="88"/>
      <c r="M53" s="88"/>
      <c r="N53" s="88">
        <v>1</v>
      </c>
      <c r="O53" s="88">
        <v>0</v>
      </c>
      <c r="P53" s="88"/>
      <c r="Q53" s="89"/>
      <c r="R53" s="89">
        <v>14234</v>
      </c>
    </row>
    <row r="54" spans="1:18" ht="28.5" x14ac:dyDescent="0.25">
      <c r="A54" s="86">
        <v>13</v>
      </c>
      <c r="B54" s="459" t="s">
        <v>765</v>
      </c>
      <c r="C54" s="460"/>
      <c r="D54" s="460"/>
      <c r="E54" s="460"/>
      <c r="F54" s="465"/>
      <c r="G54" s="87" t="s">
        <v>766</v>
      </c>
      <c r="H54" s="88">
        <f t="shared" si="3"/>
        <v>0</v>
      </c>
      <c r="I54" s="88"/>
      <c r="J54" s="88"/>
      <c r="K54" s="88"/>
      <c r="L54" s="88"/>
      <c r="M54" s="88"/>
      <c r="N54" s="88">
        <v>1</v>
      </c>
      <c r="O54" s="88">
        <v>0</v>
      </c>
      <c r="P54" s="88"/>
      <c r="Q54" s="89"/>
      <c r="R54" s="89">
        <v>10955</v>
      </c>
    </row>
    <row r="55" spans="1:18" ht="28.5" x14ac:dyDescent="0.25">
      <c r="A55" s="86">
        <v>14</v>
      </c>
      <c r="B55" s="459" t="s">
        <v>767</v>
      </c>
      <c r="C55" s="460"/>
      <c r="D55" s="460"/>
      <c r="E55" s="460"/>
      <c r="F55" s="465"/>
      <c r="G55" s="87" t="s">
        <v>768</v>
      </c>
      <c r="H55" s="88">
        <f t="shared" si="3"/>
        <v>0</v>
      </c>
      <c r="I55" s="88"/>
      <c r="J55" s="88"/>
      <c r="K55" s="88"/>
      <c r="L55" s="88"/>
      <c r="M55" s="88"/>
      <c r="N55" s="88">
        <v>1</v>
      </c>
      <c r="O55" s="88">
        <v>0</v>
      </c>
      <c r="P55" s="88"/>
      <c r="Q55" s="89"/>
      <c r="R55" s="89">
        <v>22700</v>
      </c>
    </row>
    <row r="56" spans="1:18" ht="28.5" x14ac:dyDescent="0.25">
      <c r="A56" s="86">
        <v>15</v>
      </c>
      <c r="B56" s="459" t="s">
        <v>769</v>
      </c>
      <c r="C56" s="460"/>
      <c r="D56" s="460"/>
      <c r="E56" s="460"/>
      <c r="F56" s="465"/>
      <c r="G56" s="87" t="s">
        <v>770</v>
      </c>
      <c r="H56" s="88">
        <f t="shared" si="3"/>
        <v>0</v>
      </c>
      <c r="I56" s="88"/>
      <c r="J56" s="88"/>
      <c r="K56" s="88"/>
      <c r="L56" s="88"/>
      <c r="M56" s="88"/>
      <c r="N56" s="88">
        <v>1</v>
      </c>
      <c r="O56" s="88">
        <v>0</v>
      </c>
      <c r="P56" s="88"/>
      <c r="Q56" s="89"/>
      <c r="R56" s="89">
        <v>10573</v>
      </c>
    </row>
    <row r="57" spans="1:18" ht="28.5" x14ac:dyDescent="0.25">
      <c r="A57" s="86">
        <v>16</v>
      </c>
      <c r="B57" s="459" t="s">
        <v>78</v>
      </c>
      <c r="C57" s="460"/>
      <c r="D57" s="460"/>
      <c r="E57" s="460"/>
      <c r="F57" s="465"/>
      <c r="G57" s="87" t="s">
        <v>79</v>
      </c>
      <c r="H57" s="88">
        <f t="shared" si="3"/>
        <v>0</v>
      </c>
      <c r="I57" s="88"/>
      <c r="J57" s="88"/>
      <c r="K57" s="88"/>
      <c r="L57" s="88"/>
      <c r="M57" s="88"/>
      <c r="N57" s="88">
        <v>0</v>
      </c>
      <c r="O57" s="88">
        <v>0</v>
      </c>
      <c r="P57" s="88"/>
      <c r="Q57" s="89"/>
      <c r="R57" s="89">
        <v>14243</v>
      </c>
    </row>
    <row r="58" spans="1:18" ht="28.5" x14ac:dyDescent="0.25">
      <c r="A58" s="86">
        <v>17</v>
      </c>
      <c r="B58" s="459" t="s">
        <v>82</v>
      </c>
      <c r="C58" s="460"/>
      <c r="D58" s="460"/>
      <c r="E58" s="460"/>
      <c r="F58" s="465"/>
      <c r="G58" s="87" t="s">
        <v>771</v>
      </c>
      <c r="H58" s="88">
        <f t="shared" si="3"/>
        <v>0</v>
      </c>
      <c r="I58" s="88"/>
      <c r="J58" s="88"/>
      <c r="K58" s="88"/>
      <c r="L58" s="88"/>
      <c r="M58" s="88"/>
      <c r="N58" s="88">
        <v>1</v>
      </c>
      <c r="O58" s="88">
        <v>0</v>
      </c>
      <c r="P58" s="88"/>
      <c r="Q58" s="89"/>
      <c r="R58" s="89">
        <v>14733</v>
      </c>
    </row>
    <row r="59" spans="1:18" ht="42.75" x14ac:dyDescent="0.25">
      <c r="A59" s="86">
        <v>18</v>
      </c>
      <c r="B59" s="459" t="s">
        <v>772</v>
      </c>
      <c r="C59" s="460"/>
      <c r="D59" s="460"/>
      <c r="E59" s="460"/>
      <c r="F59" s="465"/>
      <c r="G59" s="87" t="s">
        <v>773</v>
      </c>
      <c r="H59" s="88">
        <f t="shared" si="3"/>
        <v>0</v>
      </c>
      <c r="I59" s="88"/>
      <c r="J59" s="88"/>
      <c r="K59" s="88"/>
      <c r="L59" s="88"/>
      <c r="M59" s="88"/>
      <c r="N59" s="88">
        <v>1</v>
      </c>
      <c r="O59" s="88">
        <v>0</v>
      </c>
      <c r="P59" s="88"/>
      <c r="Q59" s="89"/>
      <c r="R59" s="89">
        <v>17320</v>
      </c>
    </row>
    <row r="60" spans="1:18" ht="28.5" x14ac:dyDescent="0.25">
      <c r="A60" s="86">
        <v>19</v>
      </c>
      <c r="B60" s="459" t="s">
        <v>774</v>
      </c>
      <c r="C60" s="460"/>
      <c r="D60" s="460"/>
      <c r="E60" s="460"/>
      <c r="F60" s="465"/>
      <c r="G60" s="87" t="s">
        <v>775</v>
      </c>
      <c r="H60" s="88">
        <f t="shared" si="3"/>
        <v>0</v>
      </c>
      <c r="I60" s="88"/>
      <c r="J60" s="88"/>
      <c r="K60" s="88"/>
      <c r="L60" s="88"/>
      <c r="M60" s="88"/>
      <c r="N60" s="88">
        <v>1</v>
      </c>
      <c r="O60" s="88">
        <v>1</v>
      </c>
      <c r="P60" s="88"/>
      <c r="Q60" s="89"/>
      <c r="R60" s="89">
        <v>14733</v>
      </c>
    </row>
    <row r="61" spans="1:18" ht="28.5" x14ac:dyDescent="0.25">
      <c r="A61" s="86">
        <v>20</v>
      </c>
      <c r="B61" s="459" t="s">
        <v>776</v>
      </c>
      <c r="C61" s="460"/>
      <c r="D61" s="460"/>
      <c r="E61" s="460"/>
      <c r="F61" s="465"/>
      <c r="G61" s="87" t="s">
        <v>777</v>
      </c>
      <c r="H61" s="88">
        <f t="shared" si="3"/>
        <v>0</v>
      </c>
      <c r="I61" s="88"/>
      <c r="J61" s="88"/>
      <c r="K61" s="88"/>
      <c r="L61" s="88"/>
      <c r="M61" s="88"/>
      <c r="N61" s="88">
        <v>1</v>
      </c>
      <c r="O61" s="88">
        <v>0</v>
      </c>
      <c r="P61" s="88"/>
      <c r="Q61" s="89"/>
      <c r="R61" s="89">
        <v>10955</v>
      </c>
    </row>
    <row r="62" spans="1:18" ht="42.75" x14ac:dyDescent="0.25">
      <c r="A62" s="86">
        <v>21</v>
      </c>
      <c r="B62" s="459" t="s">
        <v>778</v>
      </c>
      <c r="C62" s="460"/>
      <c r="D62" s="460"/>
      <c r="E62" s="460"/>
      <c r="F62" s="465"/>
      <c r="G62" s="87" t="s">
        <v>779</v>
      </c>
      <c r="H62" s="88">
        <f t="shared" si="3"/>
        <v>0</v>
      </c>
      <c r="I62" s="88"/>
      <c r="J62" s="88"/>
      <c r="K62" s="88"/>
      <c r="L62" s="88"/>
      <c r="M62" s="88"/>
      <c r="N62" s="88"/>
      <c r="O62" s="88">
        <v>1</v>
      </c>
      <c r="P62" s="88"/>
      <c r="Q62" s="89"/>
      <c r="R62" s="89">
        <v>0</v>
      </c>
    </row>
    <row r="63" spans="1:18" ht="28.5" x14ac:dyDescent="0.25">
      <c r="A63" s="86">
        <v>22</v>
      </c>
      <c r="B63" s="459" t="s">
        <v>66</v>
      </c>
      <c r="C63" s="460"/>
      <c r="D63" s="460"/>
      <c r="E63" s="460"/>
      <c r="F63" s="465"/>
      <c r="G63" s="87" t="s">
        <v>780</v>
      </c>
      <c r="H63" s="88">
        <f t="shared" si="3"/>
        <v>0</v>
      </c>
      <c r="I63" s="88"/>
      <c r="J63" s="88"/>
      <c r="K63" s="88"/>
      <c r="L63" s="88"/>
      <c r="M63" s="88"/>
      <c r="N63" s="88"/>
      <c r="O63" s="88">
        <v>0</v>
      </c>
      <c r="P63" s="88"/>
      <c r="Q63" s="89"/>
      <c r="R63" s="89">
        <v>0</v>
      </c>
    </row>
    <row r="64" spans="1:18" ht="42.75" x14ac:dyDescent="0.25">
      <c r="A64" s="86">
        <v>23</v>
      </c>
      <c r="B64" s="459" t="s">
        <v>781</v>
      </c>
      <c r="C64" s="460"/>
      <c r="D64" s="460"/>
      <c r="E64" s="460"/>
      <c r="F64" s="465"/>
      <c r="G64" s="87" t="s">
        <v>782</v>
      </c>
      <c r="H64" s="88">
        <f t="shared" si="3"/>
        <v>0</v>
      </c>
      <c r="I64" s="88"/>
      <c r="J64" s="88"/>
      <c r="K64" s="88"/>
      <c r="L64" s="88"/>
      <c r="M64" s="88"/>
      <c r="N64" s="88">
        <v>1</v>
      </c>
      <c r="O64" s="88">
        <v>0</v>
      </c>
      <c r="P64" s="88"/>
      <c r="Q64" s="89"/>
      <c r="R64" s="89">
        <v>0</v>
      </c>
    </row>
    <row r="65" spans="1:18" ht="42.75" x14ac:dyDescent="0.25">
      <c r="A65" s="86">
        <v>24</v>
      </c>
      <c r="B65" s="459" t="s">
        <v>93</v>
      </c>
      <c r="C65" s="460"/>
      <c r="D65" s="460"/>
      <c r="E65" s="460"/>
      <c r="F65" s="465"/>
      <c r="G65" s="87" t="s">
        <v>94</v>
      </c>
      <c r="H65" s="88">
        <f t="shared" si="3"/>
        <v>0</v>
      </c>
      <c r="I65" s="88"/>
      <c r="J65" s="88"/>
      <c r="K65" s="88"/>
      <c r="L65" s="88"/>
      <c r="M65" s="88"/>
      <c r="N65" s="88">
        <v>0</v>
      </c>
      <c r="O65" s="88">
        <v>1</v>
      </c>
      <c r="P65" s="88"/>
      <c r="Q65" s="89"/>
      <c r="R65" s="89">
        <v>0</v>
      </c>
    </row>
    <row r="66" spans="1:18" ht="28.5" x14ac:dyDescent="0.25">
      <c r="A66" s="86">
        <v>25</v>
      </c>
      <c r="B66" s="459" t="s">
        <v>783</v>
      </c>
      <c r="C66" s="460"/>
      <c r="D66" s="460"/>
      <c r="E66" s="460"/>
      <c r="F66" s="465"/>
      <c r="G66" s="87" t="s">
        <v>784</v>
      </c>
      <c r="H66" s="88">
        <f t="shared" si="3"/>
        <v>0</v>
      </c>
      <c r="I66" s="88"/>
      <c r="J66" s="88"/>
      <c r="K66" s="88"/>
      <c r="L66" s="88"/>
      <c r="M66" s="88"/>
      <c r="N66" s="88">
        <v>0</v>
      </c>
      <c r="O66" s="88">
        <v>1</v>
      </c>
      <c r="P66" s="88"/>
      <c r="Q66" s="89"/>
      <c r="R66" s="89">
        <v>0</v>
      </c>
    </row>
    <row r="67" spans="1:18" ht="28.5" x14ac:dyDescent="0.25">
      <c r="A67" s="86">
        <v>26</v>
      </c>
      <c r="B67" s="459" t="s">
        <v>785</v>
      </c>
      <c r="C67" s="460"/>
      <c r="D67" s="460"/>
      <c r="E67" s="460"/>
      <c r="F67" s="465"/>
      <c r="G67" s="87" t="s">
        <v>786</v>
      </c>
      <c r="H67" s="88">
        <f t="shared" si="3"/>
        <v>0</v>
      </c>
      <c r="I67" s="88"/>
      <c r="J67" s="88"/>
      <c r="K67" s="88"/>
      <c r="L67" s="88"/>
      <c r="M67" s="88"/>
      <c r="N67" s="88">
        <v>1</v>
      </c>
      <c r="O67" s="88">
        <v>1</v>
      </c>
      <c r="P67" s="88"/>
      <c r="Q67" s="89"/>
      <c r="R67" s="89">
        <v>0</v>
      </c>
    </row>
    <row r="68" spans="1:18" x14ac:dyDescent="0.25">
      <c r="A68" s="86">
        <v>27</v>
      </c>
      <c r="B68" s="459" t="s">
        <v>787</v>
      </c>
      <c r="C68" s="460"/>
      <c r="D68" s="460"/>
      <c r="E68" s="460"/>
      <c r="F68" s="465"/>
      <c r="G68" s="87" t="s">
        <v>788</v>
      </c>
      <c r="H68" s="88">
        <f t="shared" si="3"/>
        <v>0</v>
      </c>
      <c r="I68" s="88"/>
      <c r="J68" s="88"/>
      <c r="K68" s="88"/>
      <c r="L68" s="88"/>
      <c r="M68" s="88"/>
      <c r="N68" s="88">
        <v>1</v>
      </c>
      <c r="O68" s="88">
        <v>1</v>
      </c>
      <c r="P68" s="88"/>
      <c r="Q68" s="89"/>
      <c r="R68" s="89">
        <v>0</v>
      </c>
    </row>
    <row r="69" spans="1:18" x14ac:dyDescent="0.25">
      <c r="A69" s="86">
        <v>28</v>
      </c>
      <c r="B69" s="459" t="s">
        <v>789</v>
      </c>
      <c r="C69" s="460"/>
      <c r="D69" s="460"/>
      <c r="E69" s="460"/>
      <c r="F69" s="465"/>
      <c r="G69" s="87" t="s">
        <v>790</v>
      </c>
      <c r="H69" s="88">
        <f t="shared" si="3"/>
        <v>0</v>
      </c>
      <c r="I69" s="88"/>
      <c r="J69" s="88"/>
      <c r="K69" s="88"/>
      <c r="L69" s="88"/>
      <c r="M69" s="88"/>
      <c r="N69" s="88">
        <v>1</v>
      </c>
      <c r="O69" s="88">
        <v>1</v>
      </c>
      <c r="P69" s="88"/>
      <c r="Q69" s="89"/>
      <c r="R69" s="89">
        <v>0</v>
      </c>
    </row>
    <row r="70" spans="1:18" x14ac:dyDescent="0.25">
      <c r="A70" s="104">
        <v>3</v>
      </c>
      <c r="B70" s="457" t="s">
        <v>103</v>
      </c>
      <c r="C70" s="458"/>
      <c r="D70" s="458"/>
      <c r="E70" s="458"/>
      <c r="F70" s="458"/>
      <c r="G70" s="475"/>
      <c r="H70" s="104">
        <f t="shared" ref="H70:P70" si="4">H71+H72+H73+H74+H75+H76+H77+H78+H79+H80+H81+H82+H83+H84+H85+H86+H87+H88+H89+H90+H91+H92+H93+H94+H95+H96+H97+H99+H100+H104</f>
        <v>415</v>
      </c>
      <c r="I70" s="104">
        <f t="shared" si="4"/>
        <v>215</v>
      </c>
      <c r="J70" s="104">
        <f>J71+J72+J73+J74+J75+J76+J77+J78+J79+J80+J81+J82+J83+J84+J85+J86+J87+J88+J89+J90+J91+J92+J93+J94+J95+J96+J97+J99+J100+J104</f>
        <v>200</v>
      </c>
      <c r="K70" s="104">
        <f t="shared" si="4"/>
        <v>183</v>
      </c>
      <c r="L70" s="104">
        <f t="shared" si="4"/>
        <v>0</v>
      </c>
      <c r="M70" s="104">
        <f t="shared" si="4"/>
        <v>0</v>
      </c>
      <c r="N70" s="104">
        <f>N71+N72+N73+N74+N75+N76+N77+N78+N79+N80+N81+N82+N83+N84+N85+N86+N87+N88+N89+N90+N91+N92+N93+N94+N95+N96+N97+N98+N99+N100+N104</f>
        <v>377</v>
      </c>
      <c r="O70" s="104">
        <f>O71+O72+O73+O74+O75+O76+O77+O78+O79+O80+O81+O82+O83+O84+O85+O86+O87+O88+O89+O90+O91+O92+O93+O94+O95+O96+O97+O99+O100+O104</f>
        <v>0</v>
      </c>
      <c r="P70" s="104">
        <f t="shared" si="4"/>
        <v>0</v>
      </c>
      <c r="Q70" s="85">
        <v>48225.7</v>
      </c>
      <c r="R70" s="85">
        <v>26990.7</v>
      </c>
    </row>
    <row r="71" spans="1:18" ht="28.5" x14ac:dyDescent="0.25">
      <c r="A71" s="86">
        <v>1</v>
      </c>
      <c r="B71" s="459" t="s">
        <v>150</v>
      </c>
      <c r="C71" s="460"/>
      <c r="D71" s="460"/>
      <c r="E71" s="460"/>
      <c r="F71" s="465"/>
      <c r="G71" s="87" t="s">
        <v>515</v>
      </c>
      <c r="H71" s="88">
        <f>I71+J71</f>
        <v>150</v>
      </c>
      <c r="I71" s="88">
        <v>140</v>
      </c>
      <c r="J71" s="88">
        <v>10</v>
      </c>
      <c r="K71" s="88">
        <v>74</v>
      </c>
      <c r="L71" s="88"/>
      <c r="M71" s="88"/>
      <c r="N71" s="88">
        <v>110</v>
      </c>
      <c r="O71" s="88"/>
      <c r="P71" s="88"/>
      <c r="Q71" s="89">
        <v>52702.7</v>
      </c>
      <c r="R71" s="89">
        <v>26488.2</v>
      </c>
    </row>
    <row r="72" spans="1:18" ht="42.75" x14ac:dyDescent="0.25">
      <c r="A72" s="86">
        <v>2</v>
      </c>
      <c r="B72" s="459" t="s">
        <v>844</v>
      </c>
      <c r="C72" s="460"/>
      <c r="D72" s="460"/>
      <c r="E72" s="460"/>
      <c r="F72" s="465"/>
      <c r="G72" s="87" t="s">
        <v>704</v>
      </c>
      <c r="H72" s="88">
        <f t="shared" ref="H72:H104" si="5">I72+J72</f>
        <v>45</v>
      </c>
      <c r="I72" s="88">
        <v>25</v>
      </c>
      <c r="J72" s="88">
        <v>20</v>
      </c>
      <c r="K72" s="88">
        <v>17</v>
      </c>
      <c r="L72" s="88"/>
      <c r="M72" s="88"/>
      <c r="N72" s="88">
        <v>43</v>
      </c>
      <c r="O72" s="88"/>
      <c r="P72" s="88"/>
      <c r="Q72" s="89">
        <v>43411.8</v>
      </c>
      <c r="R72" s="89">
        <v>27351.200000000001</v>
      </c>
    </row>
    <row r="73" spans="1:18" ht="28.5" x14ac:dyDescent="0.25">
      <c r="A73" s="86">
        <v>3</v>
      </c>
      <c r="B73" s="459" t="s">
        <v>729</v>
      </c>
      <c r="C73" s="460"/>
      <c r="D73" s="460"/>
      <c r="E73" s="460"/>
      <c r="F73" s="465"/>
      <c r="G73" s="87" t="s">
        <v>706</v>
      </c>
      <c r="H73" s="88">
        <f t="shared" si="5"/>
        <v>20</v>
      </c>
      <c r="I73" s="88">
        <v>0</v>
      </c>
      <c r="J73" s="88">
        <v>20</v>
      </c>
      <c r="K73" s="88">
        <v>9</v>
      </c>
      <c r="L73" s="88"/>
      <c r="M73" s="88"/>
      <c r="N73" s="88">
        <v>17</v>
      </c>
      <c r="O73" s="88"/>
      <c r="P73" s="88"/>
      <c r="Q73" s="89">
        <v>46222.2</v>
      </c>
      <c r="R73" s="89">
        <v>27223.5</v>
      </c>
    </row>
    <row r="74" spans="1:18" ht="28.5" x14ac:dyDescent="0.25">
      <c r="A74" s="86">
        <v>4</v>
      </c>
      <c r="B74" s="459" t="s">
        <v>104</v>
      </c>
      <c r="C74" s="460"/>
      <c r="D74" s="460"/>
      <c r="E74" s="460"/>
      <c r="F74" s="465"/>
      <c r="G74" s="87" t="s">
        <v>516</v>
      </c>
      <c r="H74" s="88">
        <f t="shared" si="5"/>
        <v>25</v>
      </c>
      <c r="I74" s="88">
        <v>10</v>
      </c>
      <c r="J74" s="88">
        <v>15</v>
      </c>
      <c r="K74" s="88">
        <v>9</v>
      </c>
      <c r="L74" s="88"/>
      <c r="M74" s="88"/>
      <c r="N74" s="88">
        <v>29</v>
      </c>
      <c r="O74" s="88"/>
      <c r="P74" s="88"/>
      <c r="Q74" s="89">
        <v>45555.6</v>
      </c>
      <c r="R74" s="89">
        <v>27520.7</v>
      </c>
    </row>
    <row r="75" spans="1:18" ht="28.5" x14ac:dyDescent="0.25">
      <c r="A75" s="86">
        <v>5</v>
      </c>
      <c r="B75" s="459" t="s">
        <v>797</v>
      </c>
      <c r="C75" s="460"/>
      <c r="D75" s="460"/>
      <c r="E75" s="460"/>
      <c r="F75" s="465"/>
      <c r="G75" s="87" t="s">
        <v>520</v>
      </c>
      <c r="H75" s="88">
        <f t="shared" si="5"/>
        <v>20</v>
      </c>
      <c r="I75" s="88">
        <v>10</v>
      </c>
      <c r="J75" s="88">
        <v>10</v>
      </c>
      <c r="K75" s="88">
        <v>8</v>
      </c>
      <c r="L75" s="88"/>
      <c r="M75" s="88"/>
      <c r="N75" s="88">
        <v>16</v>
      </c>
      <c r="O75" s="88"/>
      <c r="P75" s="88"/>
      <c r="Q75" s="89">
        <v>43125</v>
      </c>
      <c r="R75" s="89">
        <v>26493.8</v>
      </c>
    </row>
    <row r="76" spans="1:18" ht="28.5" x14ac:dyDescent="0.25">
      <c r="A76" s="86">
        <v>6</v>
      </c>
      <c r="B76" s="459" t="s">
        <v>798</v>
      </c>
      <c r="C76" s="460"/>
      <c r="D76" s="460"/>
      <c r="E76" s="460"/>
      <c r="F76" s="465"/>
      <c r="G76" s="87" t="s">
        <v>517</v>
      </c>
      <c r="H76" s="88">
        <f t="shared" si="5"/>
        <v>25</v>
      </c>
      <c r="I76" s="88">
        <v>10</v>
      </c>
      <c r="J76" s="88">
        <v>15</v>
      </c>
      <c r="K76" s="88">
        <v>11</v>
      </c>
      <c r="L76" s="88"/>
      <c r="M76" s="88"/>
      <c r="N76" s="88">
        <v>14</v>
      </c>
      <c r="O76" s="88"/>
      <c r="P76" s="88"/>
      <c r="Q76" s="89">
        <v>47545.5</v>
      </c>
      <c r="R76" s="89">
        <v>25650</v>
      </c>
    </row>
    <row r="77" spans="1:18" ht="28.5" x14ac:dyDescent="0.25">
      <c r="A77" s="86">
        <v>7</v>
      </c>
      <c r="B77" s="459" t="s">
        <v>108</v>
      </c>
      <c r="C77" s="460"/>
      <c r="D77" s="460"/>
      <c r="E77" s="460"/>
      <c r="F77" s="465"/>
      <c r="G77" s="87" t="s">
        <v>707</v>
      </c>
      <c r="H77" s="88">
        <f t="shared" si="5"/>
        <v>35</v>
      </c>
      <c r="I77" s="88">
        <v>20</v>
      </c>
      <c r="J77" s="88">
        <v>15</v>
      </c>
      <c r="K77" s="88">
        <v>13</v>
      </c>
      <c r="L77" s="88"/>
      <c r="M77" s="88"/>
      <c r="N77" s="88">
        <v>36</v>
      </c>
      <c r="O77" s="88"/>
      <c r="P77" s="88"/>
      <c r="Q77" s="89">
        <v>44023.1</v>
      </c>
      <c r="R77" s="89">
        <v>27230.6</v>
      </c>
    </row>
    <row r="78" spans="1:18" ht="42.75" x14ac:dyDescent="0.25">
      <c r="A78" s="86">
        <v>8</v>
      </c>
      <c r="B78" s="459" t="s">
        <v>800</v>
      </c>
      <c r="C78" s="460"/>
      <c r="D78" s="460"/>
      <c r="E78" s="460"/>
      <c r="F78" s="465"/>
      <c r="G78" s="87" t="s">
        <v>799</v>
      </c>
      <c r="H78" s="88">
        <f t="shared" si="5"/>
        <v>20</v>
      </c>
      <c r="I78" s="88"/>
      <c r="J78" s="88">
        <v>20</v>
      </c>
      <c r="K78" s="88">
        <v>3</v>
      </c>
      <c r="L78" s="88"/>
      <c r="M78" s="88"/>
      <c r="N78" s="88">
        <v>14</v>
      </c>
      <c r="O78" s="88"/>
      <c r="P78" s="88"/>
      <c r="Q78" s="89">
        <v>44000</v>
      </c>
      <c r="R78" s="89">
        <v>27357.1</v>
      </c>
    </row>
    <row r="79" spans="1:18" ht="42.75" x14ac:dyDescent="0.25">
      <c r="A79" s="86">
        <v>9</v>
      </c>
      <c r="B79" s="459" t="s">
        <v>801</v>
      </c>
      <c r="C79" s="460"/>
      <c r="D79" s="460"/>
      <c r="E79" s="460"/>
      <c r="F79" s="465"/>
      <c r="G79" s="87" t="s">
        <v>802</v>
      </c>
      <c r="H79" s="88">
        <f t="shared" si="5"/>
        <v>10</v>
      </c>
      <c r="I79" s="88"/>
      <c r="J79" s="88">
        <v>10</v>
      </c>
      <c r="K79" s="88">
        <v>3</v>
      </c>
      <c r="L79" s="88"/>
      <c r="M79" s="88"/>
      <c r="N79" s="88">
        <v>7</v>
      </c>
      <c r="O79" s="88"/>
      <c r="P79" s="88"/>
      <c r="Q79" s="89">
        <v>48033.3</v>
      </c>
      <c r="R79" s="89">
        <v>27328.6</v>
      </c>
    </row>
    <row r="80" spans="1:18" x14ac:dyDescent="0.25">
      <c r="A80" s="86">
        <v>10</v>
      </c>
      <c r="B80" s="459" t="s">
        <v>114</v>
      </c>
      <c r="C80" s="460"/>
      <c r="D80" s="460"/>
      <c r="E80" s="460"/>
      <c r="F80" s="465"/>
      <c r="G80" s="87" t="s">
        <v>709</v>
      </c>
      <c r="H80" s="88">
        <f t="shared" si="5"/>
        <v>30</v>
      </c>
      <c r="I80" s="88"/>
      <c r="J80" s="88">
        <v>30</v>
      </c>
      <c r="K80" s="88">
        <v>8</v>
      </c>
      <c r="L80" s="88"/>
      <c r="M80" s="88"/>
      <c r="N80" s="88">
        <v>21</v>
      </c>
      <c r="O80" s="88"/>
      <c r="P80" s="88"/>
      <c r="Q80" s="89">
        <v>46875</v>
      </c>
      <c r="R80" s="89">
        <v>26138.1</v>
      </c>
    </row>
    <row r="81" spans="1:18" ht="42.75" x14ac:dyDescent="0.25">
      <c r="A81" s="86">
        <v>11</v>
      </c>
      <c r="B81" s="459" t="s">
        <v>803</v>
      </c>
      <c r="C81" s="460"/>
      <c r="D81" s="460"/>
      <c r="E81" s="460"/>
      <c r="F81" s="465"/>
      <c r="G81" s="87" t="s">
        <v>525</v>
      </c>
      <c r="H81" s="88">
        <f t="shared" si="5"/>
        <v>10</v>
      </c>
      <c r="I81" s="88"/>
      <c r="J81" s="88">
        <v>10</v>
      </c>
      <c r="K81" s="88">
        <v>4</v>
      </c>
      <c r="L81" s="88"/>
      <c r="M81" s="88"/>
      <c r="N81" s="88">
        <v>10</v>
      </c>
      <c r="O81" s="88"/>
      <c r="P81" s="88"/>
      <c r="Q81" s="89">
        <v>45000</v>
      </c>
      <c r="R81" s="89">
        <v>28180</v>
      </c>
    </row>
    <row r="82" spans="1:18" x14ac:dyDescent="0.25">
      <c r="A82" s="86">
        <v>12</v>
      </c>
      <c r="B82" s="459" t="s">
        <v>804</v>
      </c>
      <c r="C82" s="460"/>
      <c r="D82" s="460"/>
      <c r="E82" s="460"/>
      <c r="F82" s="465"/>
      <c r="G82" s="87" t="s">
        <v>526</v>
      </c>
      <c r="H82" s="88">
        <f t="shared" si="5"/>
        <v>0</v>
      </c>
      <c r="I82" s="88"/>
      <c r="J82" s="88">
        <v>0</v>
      </c>
      <c r="K82" s="88">
        <v>4</v>
      </c>
      <c r="L82" s="88"/>
      <c r="M82" s="88"/>
      <c r="N82" s="88">
        <v>10</v>
      </c>
      <c r="O82" s="88"/>
      <c r="P82" s="88"/>
      <c r="Q82" s="89">
        <v>44250</v>
      </c>
      <c r="R82" s="89">
        <v>32920</v>
      </c>
    </row>
    <row r="83" spans="1:18" ht="42.75" x14ac:dyDescent="0.25">
      <c r="A83" s="86">
        <v>13</v>
      </c>
      <c r="B83" s="459" t="s">
        <v>805</v>
      </c>
      <c r="C83" s="460"/>
      <c r="D83" s="460"/>
      <c r="E83" s="460"/>
      <c r="F83" s="465"/>
      <c r="G83" s="87" t="s">
        <v>806</v>
      </c>
      <c r="H83" s="88">
        <f t="shared" si="5"/>
        <v>10</v>
      </c>
      <c r="I83" s="88"/>
      <c r="J83" s="88">
        <v>10</v>
      </c>
      <c r="K83" s="88">
        <v>5</v>
      </c>
      <c r="L83" s="88"/>
      <c r="M83" s="88"/>
      <c r="N83" s="88">
        <v>8</v>
      </c>
      <c r="O83" s="88"/>
      <c r="P83" s="88"/>
      <c r="Q83" s="89">
        <v>51280</v>
      </c>
      <c r="R83" s="89">
        <v>26837.5</v>
      </c>
    </row>
    <row r="84" spans="1:18" ht="42.75" x14ac:dyDescent="0.25">
      <c r="A84" s="86">
        <v>14</v>
      </c>
      <c r="B84" s="459" t="s">
        <v>807</v>
      </c>
      <c r="C84" s="460"/>
      <c r="D84" s="460"/>
      <c r="E84" s="460"/>
      <c r="F84" s="465"/>
      <c r="G84" s="87" t="s">
        <v>808</v>
      </c>
      <c r="H84" s="88">
        <f t="shared" si="5"/>
        <v>5</v>
      </c>
      <c r="I84" s="88"/>
      <c r="J84" s="88">
        <v>5</v>
      </c>
      <c r="K84" s="88">
        <v>7</v>
      </c>
      <c r="L84" s="88"/>
      <c r="M84" s="88"/>
      <c r="N84" s="88">
        <v>9</v>
      </c>
      <c r="O84" s="88"/>
      <c r="P84" s="88"/>
      <c r="Q84" s="89">
        <v>43000</v>
      </c>
      <c r="R84" s="89">
        <v>25388.9</v>
      </c>
    </row>
    <row r="85" spans="1:18" ht="28.5" x14ac:dyDescent="0.25">
      <c r="A85" s="86">
        <v>15</v>
      </c>
      <c r="B85" s="459" t="s">
        <v>809</v>
      </c>
      <c r="C85" s="460"/>
      <c r="D85" s="460"/>
      <c r="E85" s="460"/>
      <c r="F85" s="465"/>
      <c r="G85" s="87" t="s">
        <v>810</v>
      </c>
      <c r="H85" s="88">
        <f t="shared" si="5"/>
        <v>10</v>
      </c>
      <c r="I85" s="88"/>
      <c r="J85" s="88">
        <v>10</v>
      </c>
      <c r="K85" s="88">
        <v>8</v>
      </c>
      <c r="L85" s="88"/>
      <c r="M85" s="88"/>
      <c r="N85" s="88">
        <v>10</v>
      </c>
      <c r="O85" s="88"/>
      <c r="P85" s="88"/>
      <c r="Q85" s="89">
        <v>44437.5</v>
      </c>
      <c r="R85" s="89">
        <v>25730</v>
      </c>
    </row>
    <row r="86" spans="1:18" ht="28.5" x14ac:dyDescent="0.25">
      <c r="A86" s="86">
        <v>16</v>
      </c>
      <c r="B86" s="459" t="s">
        <v>749</v>
      </c>
      <c r="C86" s="460"/>
      <c r="D86" s="460"/>
      <c r="E86" s="460"/>
      <c r="F86" s="465"/>
      <c r="G86" s="87" t="s">
        <v>748</v>
      </c>
      <c r="H86" s="88">
        <f t="shared" si="5"/>
        <v>0</v>
      </c>
      <c r="I86" s="88"/>
      <c r="J86" s="88"/>
      <c r="K86" s="88"/>
      <c r="L86" s="88"/>
      <c r="M86" s="88"/>
      <c r="N86" s="88">
        <v>0</v>
      </c>
      <c r="O86" s="88"/>
      <c r="P86" s="88"/>
      <c r="Q86" s="89"/>
      <c r="R86" s="89"/>
    </row>
    <row r="87" spans="1:18" ht="28.5" x14ac:dyDescent="0.25">
      <c r="A87" s="86">
        <v>17</v>
      </c>
      <c r="B87" s="459" t="s">
        <v>137</v>
      </c>
      <c r="C87" s="460"/>
      <c r="D87" s="460"/>
      <c r="E87" s="460"/>
      <c r="F87" s="465"/>
      <c r="G87" s="87" t="s">
        <v>811</v>
      </c>
      <c r="H87" s="88">
        <f t="shared" si="5"/>
        <v>0</v>
      </c>
      <c r="I87" s="88"/>
      <c r="J87" s="88"/>
      <c r="K87" s="88"/>
      <c r="L87" s="88"/>
      <c r="M87" s="88"/>
      <c r="N87" s="88">
        <v>2</v>
      </c>
      <c r="O87" s="88"/>
      <c r="P87" s="88"/>
      <c r="Q87" s="89"/>
      <c r="R87" s="89">
        <v>30550</v>
      </c>
    </row>
    <row r="88" spans="1:18" ht="28.5" x14ac:dyDescent="0.25">
      <c r="A88" s="86">
        <v>18</v>
      </c>
      <c r="B88" s="459" t="s">
        <v>741</v>
      </c>
      <c r="C88" s="460"/>
      <c r="D88" s="460"/>
      <c r="E88" s="460"/>
      <c r="F88" s="465"/>
      <c r="G88" s="87" t="s">
        <v>716</v>
      </c>
      <c r="H88" s="88">
        <f t="shared" si="5"/>
        <v>0</v>
      </c>
      <c r="I88" s="88"/>
      <c r="J88" s="88"/>
      <c r="K88" s="88"/>
      <c r="L88" s="88"/>
      <c r="M88" s="88"/>
      <c r="N88" s="88">
        <v>3</v>
      </c>
      <c r="O88" s="88"/>
      <c r="P88" s="88"/>
      <c r="Q88" s="89"/>
      <c r="R88" s="89">
        <v>25833.3</v>
      </c>
    </row>
    <row r="89" spans="1:18" ht="28.5" x14ac:dyDescent="0.25">
      <c r="A89" s="86">
        <v>19</v>
      </c>
      <c r="B89" s="459" t="s">
        <v>742</v>
      </c>
      <c r="C89" s="460"/>
      <c r="D89" s="460"/>
      <c r="E89" s="460"/>
      <c r="F89" s="465"/>
      <c r="G89" s="87" t="s">
        <v>717</v>
      </c>
      <c r="H89" s="88">
        <f t="shared" si="5"/>
        <v>0</v>
      </c>
      <c r="I89" s="88"/>
      <c r="J89" s="88"/>
      <c r="K89" s="88"/>
      <c r="L89" s="88"/>
      <c r="M89" s="88"/>
      <c r="N89" s="88">
        <v>2</v>
      </c>
      <c r="O89" s="88"/>
      <c r="P89" s="88"/>
      <c r="Q89" s="89"/>
      <c r="R89" s="89">
        <v>26200</v>
      </c>
    </row>
    <row r="90" spans="1:18" ht="28.5" x14ac:dyDescent="0.25">
      <c r="A90" s="86">
        <v>20</v>
      </c>
      <c r="B90" s="459" t="s">
        <v>812</v>
      </c>
      <c r="C90" s="460"/>
      <c r="D90" s="460"/>
      <c r="E90" s="460"/>
      <c r="F90" s="465"/>
      <c r="G90" s="87" t="s">
        <v>813</v>
      </c>
      <c r="H90" s="88">
        <f t="shared" si="5"/>
        <v>0</v>
      </c>
      <c r="I90" s="88"/>
      <c r="J90" s="88"/>
      <c r="K90" s="88"/>
      <c r="L90" s="88"/>
      <c r="M90" s="88"/>
      <c r="N90" s="88">
        <v>1</v>
      </c>
      <c r="O90" s="88"/>
      <c r="P90" s="88"/>
      <c r="Q90" s="89"/>
      <c r="R90" s="89">
        <v>30800</v>
      </c>
    </row>
    <row r="91" spans="1:18" ht="28.5" x14ac:dyDescent="0.25">
      <c r="A91" s="86">
        <v>21</v>
      </c>
      <c r="B91" s="459" t="s">
        <v>120</v>
      </c>
      <c r="C91" s="460"/>
      <c r="D91" s="460"/>
      <c r="E91" s="460"/>
      <c r="F91" s="465"/>
      <c r="G91" s="87" t="s">
        <v>814</v>
      </c>
      <c r="H91" s="88">
        <f t="shared" si="5"/>
        <v>0</v>
      </c>
      <c r="I91" s="88"/>
      <c r="J91" s="88"/>
      <c r="K91" s="88"/>
      <c r="L91" s="88"/>
      <c r="M91" s="88"/>
      <c r="N91" s="88">
        <v>4</v>
      </c>
      <c r="O91" s="88"/>
      <c r="P91" s="88"/>
      <c r="Q91" s="89"/>
      <c r="R91" s="89">
        <v>27250</v>
      </c>
    </row>
    <row r="92" spans="1:18" x14ac:dyDescent="0.25">
      <c r="A92" s="86">
        <v>22</v>
      </c>
      <c r="B92" s="459" t="s">
        <v>130</v>
      </c>
      <c r="C92" s="460"/>
      <c r="D92" s="460"/>
      <c r="E92" s="460"/>
      <c r="F92" s="465"/>
      <c r="G92" s="87" t="s">
        <v>713</v>
      </c>
      <c r="H92" s="88">
        <f t="shared" si="5"/>
        <v>0</v>
      </c>
      <c r="I92" s="88"/>
      <c r="J92" s="88"/>
      <c r="K92" s="88"/>
      <c r="L92" s="88"/>
      <c r="M92" s="88"/>
      <c r="N92" s="88">
        <v>0</v>
      </c>
      <c r="O92" s="88"/>
      <c r="P92" s="88"/>
      <c r="Q92" s="89"/>
      <c r="R92" s="89">
        <v>0</v>
      </c>
    </row>
    <row r="93" spans="1:18" ht="28.5" x14ac:dyDescent="0.25">
      <c r="A93" s="86">
        <v>23</v>
      </c>
      <c r="B93" s="459" t="s">
        <v>134</v>
      </c>
      <c r="C93" s="460"/>
      <c r="D93" s="460"/>
      <c r="E93" s="460"/>
      <c r="F93" s="465"/>
      <c r="G93" s="87" t="s">
        <v>718</v>
      </c>
      <c r="H93" s="88">
        <f t="shared" si="5"/>
        <v>0</v>
      </c>
      <c r="I93" s="88"/>
      <c r="J93" s="88"/>
      <c r="K93" s="88"/>
      <c r="L93" s="88"/>
      <c r="M93" s="88"/>
      <c r="N93" s="88">
        <v>0</v>
      </c>
      <c r="O93" s="88"/>
      <c r="P93" s="88"/>
      <c r="Q93" s="89"/>
      <c r="R93" s="89">
        <v>0</v>
      </c>
    </row>
    <row r="94" spans="1:18" x14ac:dyDescent="0.25">
      <c r="A94" s="86">
        <v>24</v>
      </c>
      <c r="B94" s="459" t="s">
        <v>733</v>
      </c>
      <c r="C94" s="460"/>
      <c r="D94" s="460"/>
      <c r="E94" s="460"/>
      <c r="F94" s="465"/>
      <c r="G94" s="87" t="s">
        <v>721</v>
      </c>
      <c r="H94" s="88">
        <f t="shared" si="5"/>
        <v>0</v>
      </c>
      <c r="I94" s="88"/>
      <c r="J94" s="88"/>
      <c r="K94" s="88"/>
      <c r="L94" s="88"/>
      <c r="M94" s="88"/>
      <c r="N94" s="88">
        <v>1</v>
      </c>
      <c r="O94" s="88"/>
      <c r="P94" s="88"/>
      <c r="Q94" s="89"/>
      <c r="R94" s="89">
        <v>33400</v>
      </c>
    </row>
    <row r="95" spans="1:18" ht="28.5" x14ac:dyDescent="0.25">
      <c r="A95" s="86">
        <v>25</v>
      </c>
      <c r="B95" s="459" t="s">
        <v>815</v>
      </c>
      <c r="C95" s="460"/>
      <c r="D95" s="460"/>
      <c r="E95" s="460"/>
      <c r="F95" s="465"/>
      <c r="G95" s="87" t="s">
        <v>133</v>
      </c>
      <c r="H95" s="88">
        <f t="shared" si="5"/>
        <v>0</v>
      </c>
      <c r="I95" s="88"/>
      <c r="J95" s="88"/>
      <c r="K95" s="88"/>
      <c r="L95" s="88"/>
      <c r="M95" s="88"/>
      <c r="N95" s="88">
        <v>1</v>
      </c>
      <c r="O95" s="88"/>
      <c r="P95" s="88"/>
      <c r="Q95" s="89"/>
      <c r="R95" s="89">
        <v>25700</v>
      </c>
    </row>
    <row r="96" spans="1:18" ht="28.5" x14ac:dyDescent="0.25">
      <c r="A96" s="86">
        <v>26</v>
      </c>
      <c r="B96" s="459" t="s">
        <v>816</v>
      </c>
      <c r="C96" s="460"/>
      <c r="D96" s="460"/>
      <c r="E96" s="460"/>
      <c r="F96" s="465"/>
      <c r="G96" s="87" t="s">
        <v>723</v>
      </c>
      <c r="H96" s="88">
        <f t="shared" si="5"/>
        <v>0</v>
      </c>
      <c r="I96" s="88"/>
      <c r="J96" s="88"/>
      <c r="K96" s="88"/>
      <c r="L96" s="88"/>
      <c r="M96" s="88"/>
      <c r="N96" s="88">
        <v>1</v>
      </c>
      <c r="O96" s="88"/>
      <c r="P96" s="88"/>
      <c r="Q96" s="89"/>
      <c r="R96" s="89">
        <v>27900</v>
      </c>
    </row>
    <row r="97" spans="1:18" x14ac:dyDescent="0.25">
      <c r="A97" s="86">
        <v>27</v>
      </c>
      <c r="B97" s="459" t="s">
        <v>745</v>
      </c>
      <c r="C97" s="460"/>
      <c r="D97" s="460"/>
      <c r="E97" s="460"/>
      <c r="F97" s="465"/>
      <c r="G97" s="87" t="s">
        <v>817</v>
      </c>
      <c r="H97" s="88">
        <f t="shared" si="5"/>
        <v>0</v>
      </c>
      <c r="I97" s="88"/>
      <c r="J97" s="88"/>
      <c r="K97" s="88"/>
      <c r="L97" s="88"/>
      <c r="M97" s="88"/>
      <c r="N97" s="88">
        <v>2</v>
      </c>
      <c r="O97" s="88"/>
      <c r="P97" s="88"/>
      <c r="Q97" s="89"/>
      <c r="R97" s="89">
        <v>27600</v>
      </c>
    </row>
    <row r="98" spans="1:18" x14ac:dyDescent="0.25">
      <c r="A98" s="86">
        <v>28</v>
      </c>
      <c r="B98" s="116" t="s">
        <v>144</v>
      </c>
      <c r="C98" s="114"/>
      <c r="D98" s="106"/>
      <c r="E98" s="106"/>
      <c r="F98" s="107"/>
      <c r="G98" s="87" t="s">
        <v>725</v>
      </c>
      <c r="H98" s="88"/>
      <c r="I98" s="88"/>
      <c r="J98" s="88"/>
      <c r="K98" s="88"/>
      <c r="L98" s="88"/>
      <c r="M98" s="88"/>
      <c r="N98" s="88">
        <v>1</v>
      </c>
      <c r="O98" s="88"/>
      <c r="P98" s="88"/>
      <c r="Q98" s="89"/>
      <c r="R98" s="89">
        <v>17000</v>
      </c>
    </row>
    <row r="99" spans="1:18" x14ac:dyDescent="0.25">
      <c r="A99" s="86">
        <v>29</v>
      </c>
      <c r="B99" s="459" t="s">
        <v>118</v>
      </c>
      <c r="C99" s="460"/>
      <c r="D99" s="460"/>
      <c r="E99" s="460"/>
      <c r="F99" s="465"/>
      <c r="G99" s="87" t="s">
        <v>727</v>
      </c>
      <c r="H99" s="88">
        <f t="shared" si="5"/>
        <v>0</v>
      </c>
      <c r="I99" s="88"/>
      <c r="J99" s="88"/>
      <c r="K99" s="88"/>
      <c r="L99" s="88"/>
      <c r="M99" s="88"/>
      <c r="N99" s="88">
        <v>1</v>
      </c>
      <c r="O99" s="88"/>
      <c r="P99" s="88"/>
      <c r="Q99" s="89"/>
      <c r="R99" s="89">
        <v>27000</v>
      </c>
    </row>
    <row r="100" spans="1:18" x14ac:dyDescent="0.25">
      <c r="A100" s="86">
        <v>30</v>
      </c>
      <c r="B100" s="459" t="s">
        <v>818</v>
      </c>
      <c r="C100" s="460"/>
      <c r="D100" s="460"/>
      <c r="E100" s="460"/>
      <c r="F100" s="465"/>
      <c r="G100" s="87" t="s">
        <v>819</v>
      </c>
      <c r="H100" s="88">
        <f t="shared" si="5"/>
        <v>0</v>
      </c>
      <c r="I100" s="88"/>
      <c r="J100" s="88"/>
      <c r="K100" s="88"/>
      <c r="L100" s="88"/>
      <c r="M100" s="88"/>
      <c r="N100" s="88">
        <v>4</v>
      </c>
      <c r="O100" s="88"/>
      <c r="P100" s="88"/>
      <c r="Q100" s="89"/>
      <c r="R100" s="89">
        <v>27450</v>
      </c>
    </row>
    <row r="101" spans="1:18" ht="42.75" x14ac:dyDescent="0.25">
      <c r="A101" s="86">
        <v>31</v>
      </c>
      <c r="B101" s="459" t="s">
        <v>820</v>
      </c>
      <c r="C101" s="460"/>
      <c r="D101" s="460"/>
      <c r="E101" s="460"/>
      <c r="F101" s="465"/>
      <c r="G101" s="87" t="s">
        <v>821</v>
      </c>
      <c r="H101" s="88"/>
      <c r="I101" s="88"/>
      <c r="J101" s="88"/>
      <c r="K101" s="88"/>
      <c r="L101" s="88"/>
      <c r="M101" s="88"/>
      <c r="N101" s="88"/>
      <c r="O101" s="88"/>
      <c r="P101" s="88"/>
      <c r="Q101" s="89"/>
      <c r="R101" s="89"/>
    </row>
    <row r="102" spans="1:18" ht="28.5" x14ac:dyDescent="0.25">
      <c r="A102" s="86">
        <v>32</v>
      </c>
      <c r="B102" s="113" t="s">
        <v>824</v>
      </c>
      <c r="C102" s="114"/>
      <c r="D102" s="106"/>
      <c r="E102" s="106"/>
      <c r="F102" s="107"/>
      <c r="G102" s="87" t="s">
        <v>825</v>
      </c>
      <c r="H102" s="88"/>
      <c r="I102" s="88"/>
      <c r="J102" s="88"/>
      <c r="K102" s="88"/>
      <c r="L102" s="88"/>
      <c r="M102" s="88"/>
      <c r="N102" s="88"/>
      <c r="O102" s="88"/>
      <c r="P102" s="88"/>
      <c r="Q102" s="89"/>
      <c r="R102" s="89"/>
    </row>
    <row r="103" spans="1:18" ht="28.5" x14ac:dyDescent="0.25">
      <c r="A103" s="86">
        <v>33</v>
      </c>
      <c r="B103" s="113" t="s">
        <v>822</v>
      </c>
      <c r="C103" s="114"/>
      <c r="D103" s="114"/>
      <c r="E103" s="114"/>
      <c r="F103" s="115"/>
      <c r="G103" s="87" t="s">
        <v>823</v>
      </c>
      <c r="H103" s="88"/>
      <c r="I103" s="88"/>
      <c r="J103" s="88"/>
      <c r="K103" s="88"/>
      <c r="L103" s="88"/>
      <c r="M103" s="88"/>
      <c r="N103" s="88"/>
      <c r="O103" s="88"/>
      <c r="P103" s="88"/>
      <c r="Q103" s="89"/>
      <c r="R103" s="89"/>
    </row>
    <row r="104" spans="1:18" ht="28.5" x14ac:dyDescent="0.25">
      <c r="A104" s="86">
        <v>34</v>
      </c>
      <c r="B104" s="459" t="s">
        <v>826</v>
      </c>
      <c r="C104" s="460"/>
      <c r="D104" s="460"/>
      <c r="E104" s="460"/>
      <c r="F104" s="465"/>
      <c r="G104" s="87" t="s">
        <v>827</v>
      </c>
      <c r="H104" s="88">
        <f t="shared" si="5"/>
        <v>0</v>
      </c>
      <c r="I104" s="88"/>
      <c r="J104" s="88"/>
      <c r="K104" s="88"/>
      <c r="L104" s="88"/>
      <c r="M104" s="88"/>
      <c r="N104" s="88"/>
      <c r="O104" s="88"/>
      <c r="P104" s="88"/>
      <c r="Q104" s="89"/>
      <c r="R104" s="89"/>
    </row>
    <row r="105" spans="1:18" ht="28.5" x14ac:dyDescent="0.25">
      <c r="A105" s="86">
        <v>35</v>
      </c>
      <c r="B105" s="116" t="s">
        <v>828</v>
      </c>
      <c r="C105" s="117"/>
      <c r="D105" s="106"/>
      <c r="E105" s="106"/>
      <c r="F105" s="106"/>
      <c r="G105" s="107" t="s">
        <v>829</v>
      </c>
      <c r="H105" s="88"/>
      <c r="I105" s="88"/>
      <c r="J105" s="88"/>
      <c r="K105" s="88"/>
      <c r="L105" s="88"/>
      <c r="M105" s="88"/>
      <c r="N105" s="88"/>
      <c r="O105" s="88"/>
      <c r="P105" s="88"/>
      <c r="Q105" s="89"/>
      <c r="R105" s="89"/>
    </row>
    <row r="106" spans="1:18" x14ac:dyDescent="0.25">
      <c r="A106" s="120">
        <v>4</v>
      </c>
      <c r="B106" s="457" t="s">
        <v>158</v>
      </c>
      <c r="C106" s="458"/>
      <c r="D106" s="458"/>
      <c r="E106" s="458"/>
      <c r="F106" s="458"/>
      <c r="G106" s="475"/>
      <c r="H106" s="104">
        <f t="shared" ref="H106" si="6">H107+H108+H109+H110+H111+H112+H113+H114+H115+H116+H117+H118+H119+H120+H121+H122+H123+H124+H125+H126+H127+H128+H129+H130</f>
        <v>620</v>
      </c>
      <c r="I106" s="104">
        <f>I107+I108+I109+I110+I111+I112+I113+I114+I115+I116+I117+I118+I119+I120+I121+I122+I123+I124+I125+I126+I127+I128+I129+I130</f>
        <v>520</v>
      </c>
      <c r="J106" s="104">
        <f>J107+J108+J109+J110+J111+J112+J113+J114+J115+J116+J117+J118+J119+J120+J121+J122+J123+J124+J125+J126+J127+J128+J129+J130</f>
        <v>100</v>
      </c>
      <c r="K106" s="104">
        <f t="shared" ref="K106:P106" si="7">K107+K108+K109+K110+K111+K112+K113+K114+K115+K116+K117+K118+K119+K120+K121+K122+K123+K124+K125+K126+K127+K128+K129+K130</f>
        <v>248</v>
      </c>
      <c r="L106" s="104">
        <f t="shared" si="7"/>
        <v>449.25</v>
      </c>
      <c r="M106" s="104">
        <f t="shared" si="7"/>
        <v>70</v>
      </c>
      <c r="N106" s="104">
        <f t="shared" si="7"/>
        <v>791</v>
      </c>
      <c r="O106" s="104">
        <f t="shared" si="7"/>
        <v>955.75</v>
      </c>
      <c r="P106" s="104">
        <f t="shared" si="7"/>
        <v>6</v>
      </c>
      <c r="Q106" s="85">
        <v>36457</v>
      </c>
      <c r="R106" s="85">
        <v>21129</v>
      </c>
    </row>
    <row r="107" spans="1:18" ht="28.5" x14ac:dyDescent="0.25">
      <c r="A107" s="86">
        <v>1</v>
      </c>
      <c r="B107" s="459" t="s">
        <v>159</v>
      </c>
      <c r="C107" s="460"/>
      <c r="D107" s="460"/>
      <c r="E107" s="460"/>
      <c r="F107" s="465"/>
      <c r="G107" s="87" t="s">
        <v>530</v>
      </c>
      <c r="H107" s="88">
        <f>I107+J107</f>
        <v>560</v>
      </c>
      <c r="I107" s="88">
        <v>505</v>
      </c>
      <c r="J107" s="88">
        <v>55</v>
      </c>
      <c r="K107" s="88">
        <v>200</v>
      </c>
      <c r="L107" s="88">
        <v>348.75</v>
      </c>
      <c r="M107" s="88">
        <v>42</v>
      </c>
      <c r="N107" s="88">
        <v>629</v>
      </c>
      <c r="O107" s="88">
        <v>762.25</v>
      </c>
      <c r="P107" s="88">
        <v>2</v>
      </c>
      <c r="Q107" s="89">
        <v>36500</v>
      </c>
      <c r="R107" s="89">
        <v>20790</v>
      </c>
    </row>
    <row r="108" spans="1:18" ht="28.5" x14ac:dyDescent="0.25">
      <c r="A108" s="86">
        <v>2</v>
      </c>
      <c r="B108" s="459" t="s">
        <v>160</v>
      </c>
      <c r="C108" s="460"/>
      <c r="D108" s="460"/>
      <c r="E108" s="460"/>
      <c r="F108" s="465"/>
      <c r="G108" s="87" t="s">
        <v>531</v>
      </c>
      <c r="H108" s="88">
        <f t="shared" ref="H108:H130" si="8">I108+J108</f>
        <v>25</v>
      </c>
      <c r="I108" s="88">
        <v>15</v>
      </c>
      <c r="J108" s="88">
        <v>10</v>
      </c>
      <c r="K108" s="88">
        <v>19</v>
      </c>
      <c r="L108" s="88">
        <v>27.5</v>
      </c>
      <c r="M108" s="88">
        <v>3</v>
      </c>
      <c r="N108" s="88">
        <v>48</v>
      </c>
      <c r="O108" s="88">
        <v>55.25</v>
      </c>
      <c r="P108" s="88">
        <v>0</v>
      </c>
      <c r="Q108" s="89">
        <v>37250</v>
      </c>
      <c r="R108" s="89">
        <v>20700</v>
      </c>
    </row>
    <row r="109" spans="1:18" ht="28.5" x14ac:dyDescent="0.25">
      <c r="A109" s="86">
        <v>3</v>
      </c>
      <c r="B109" s="459" t="s">
        <v>161</v>
      </c>
      <c r="C109" s="460"/>
      <c r="D109" s="460"/>
      <c r="E109" s="460"/>
      <c r="F109" s="465"/>
      <c r="G109" s="87" t="s">
        <v>532</v>
      </c>
      <c r="H109" s="88">
        <f t="shared" si="8"/>
        <v>0</v>
      </c>
      <c r="I109" s="88"/>
      <c r="J109" s="88"/>
      <c r="K109" s="88">
        <v>6</v>
      </c>
      <c r="L109" s="88">
        <v>6.5</v>
      </c>
      <c r="M109" s="88"/>
      <c r="N109" s="88">
        <v>11</v>
      </c>
      <c r="O109" s="88">
        <v>10</v>
      </c>
      <c r="P109" s="88">
        <v>0</v>
      </c>
      <c r="Q109" s="89">
        <v>36500</v>
      </c>
      <c r="R109" s="89">
        <v>20700</v>
      </c>
    </row>
    <row r="110" spans="1:18" x14ac:dyDescent="0.25">
      <c r="A110" s="86">
        <v>4</v>
      </c>
      <c r="B110" s="459" t="s">
        <v>162</v>
      </c>
      <c r="C110" s="460"/>
      <c r="D110" s="460"/>
      <c r="E110" s="460"/>
      <c r="F110" s="465"/>
      <c r="G110" s="87" t="s">
        <v>533</v>
      </c>
      <c r="H110" s="88">
        <f t="shared" si="8"/>
        <v>0</v>
      </c>
      <c r="I110" s="88"/>
      <c r="J110" s="88"/>
      <c r="K110" s="88">
        <v>6</v>
      </c>
      <c r="L110" s="88">
        <v>7.5</v>
      </c>
      <c r="M110" s="88">
        <v>1</v>
      </c>
      <c r="N110" s="88">
        <v>11</v>
      </c>
      <c r="O110" s="88">
        <v>11</v>
      </c>
      <c r="P110" s="88">
        <v>0</v>
      </c>
      <c r="Q110" s="89">
        <v>36500</v>
      </c>
      <c r="R110" s="89">
        <v>20700</v>
      </c>
    </row>
    <row r="111" spans="1:18" x14ac:dyDescent="0.25">
      <c r="A111" s="86">
        <v>5</v>
      </c>
      <c r="B111" s="459" t="s">
        <v>163</v>
      </c>
      <c r="C111" s="460"/>
      <c r="D111" s="460"/>
      <c r="E111" s="460"/>
      <c r="F111" s="465"/>
      <c r="G111" s="87" t="s">
        <v>534</v>
      </c>
      <c r="H111" s="88">
        <f t="shared" si="8"/>
        <v>10</v>
      </c>
      <c r="I111" s="88"/>
      <c r="J111" s="88">
        <v>10</v>
      </c>
      <c r="K111" s="88">
        <v>6</v>
      </c>
      <c r="L111" s="88">
        <v>9</v>
      </c>
      <c r="M111" s="88">
        <v>1</v>
      </c>
      <c r="N111" s="88">
        <v>15</v>
      </c>
      <c r="O111" s="88">
        <v>13</v>
      </c>
      <c r="P111" s="88">
        <v>0</v>
      </c>
      <c r="Q111" s="89">
        <v>36150</v>
      </c>
      <c r="R111" s="89">
        <v>20700</v>
      </c>
    </row>
    <row r="112" spans="1:18" ht="28.5" x14ac:dyDescent="0.25">
      <c r="A112" s="86">
        <v>6</v>
      </c>
      <c r="B112" s="459" t="s">
        <v>164</v>
      </c>
      <c r="C112" s="460"/>
      <c r="D112" s="460"/>
      <c r="E112" s="460"/>
      <c r="F112" s="465"/>
      <c r="G112" s="87" t="s">
        <v>535</v>
      </c>
      <c r="H112" s="88">
        <v>15</v>
      </c>
      <c r="I112" s="88"/>
      <c r="J112" s="88">
        <v>15</v>
      </c>
      <c r="K112" s="88">
        <v>6</v>
      </c>
      <c r="L112" s="88">
        <v>8</v>
      </c>
      <c r="M112" s="88"/>
      <c r="N112" s="88">
        <v>11</v>
      </c>
      <c r="O112" s="88">
        <v>12</v>
      </c>
      <c r="P112" s="88">
        <v>0</v>
      </c>
      <c r="Q112" s="89">
        <v>36150</v>
      </c>
      <c r="R112" s="89">
        <v>20700</v>
      </c>
    </row>
    <row r="113" spans="1:18" ht="28.5" x14ac:dyDescent="0.25">
      <c r="A113" s="86">
        <v>7</v>
      </c>
      <c r="B113" s="459" t="s">
        <v>165</v>
      </c>
      <c r="C113" s="460"/>
      <c r="D113" s="460"/>
      <c r="E113" s="460"/>
      <c r="F113" s="465"/>
      <c r="G113" s="87" t="s">
        <v>536</v>
      </c>
      <c r="H113" s="88">
        <f t="shared" si="8"/>
        <v>10</v>
      </c>
      <c r="I113" s="88"/>
      <c r="J113" s="88">
        <v>10</v>
      </c>
      <c r="K113" s="88">
        <v>5</v>
      </c>
      <c r="L113" s="88">
        <v>9.5</v>
      </c>
      <c r="M113" s="88"/>
      <c r="N113" s="88">
        <v>19</v>
      </c>
      <c r="O113" s="88">
        <v>18</v>
      </c>
      <c r="P113" s="88">
        <v>0</v>
      </c>
      <c r="Q113" s="89">
        <v>36150</v>
      </c>
      <c r="R113" s="89">
        <v>20700</v>
      </c>
    </row>
    <row r="114" spans="1:18" ht="42.75" x14ac:dyDescent="0.25">
      <c r="A114" s="86">
        <v>8</v>
      </c>
      <c r="B114" s="459" t="s">
        <v>166</v>
      </c>
      <c r="C114" s="460"/>
      <c r="D114" s="460"/>
      <c r="E114" s="460"/>
      <c r="F114" s="465"/>
      <c r="G114" s="87" t="s">
        <v>167</v>
      </c>
      <c r="H114" s="88">
        <f t="shared" si="8"/>
        <v>0</v>
      </c>
      <c r="I114" s="88"/>
      <c r="J114" s="88"/>
      <c r="K114" s="88"/>
      <c r="L114" s="88">
        <v>4.75</v>
      </c>
      <c r="M114" s="88">
        <v>3</v>
      </c>
      <c r="N114" s="88">
        <v>3</v>
      </c>
      <c r="O114" s="88">
        <v>6.25</v>
      </c>
      <c r="P114" s="88">
        <v>0</v>
      </c>
      <c r="Q114" s="89"/>
      <c r="R114" s="89">
        <v>21300</v>
      </c>
    </row>
    <row r="115" spans="1:18" ht="42.75" x14ac:dyDescent="0.25">
      <c r="A115" s="86">
        <v>9</v>
      </c>
      <c r="B115" s="459" t="s">
        <v>168</v>
      </c>
      <c r="C115" s="460"/>
      <c r="D115" s="460"/>
      <c r="E115" s="460"/>
      <c r="F115" s="465"/>
      <c r="G115" s="87" t="s">
        <v>169</v>
      </c>
      <c r="H115" s="88">
        <f t="shared" si="8"/>
        <v>0</v>
      </c>
      <c r="I115" s="88"/>
      <c r="J115" s="88"/>
      <c r="K115" s="88"/>
      <c r="L115" s="88">
        <v>5.5</v>
      </c>
      <c r="M115" s="88">
        <v>3</v>
      </c>
      <c r="N115" s="88">
        <v>2</v>
      </c>
      <c r="O115" s="88">
        <v>7</v>
      </c>
      <c r="P115" s="88">
        <v>0</v>
      </c>
      <c r="Q115" s="89"/>
      <c r="R115" s="89">
        <v>21300</v>
      </c>
    </row>
    <row r="116" spans="1:18" ht="28.5" x14ac:dyDescent="0.25">
      <c r="A116" s="86">
        <v>10</v>
      </c>
      <c r="B116" s="459" t="s">
        <v>170</v>
      </c>
      <c r="C116" s="460"/>
      <c r="D116" s="460"/>
      <c r="E116" s="460"/>
      <c r="F116" s="465"/>
      <c r="G116" s="87" t="s">
        <v>171</v>
      </c>
      <c r="H116" s="88">
        <f t="shared" si="8"/>
        <v>0</v>
      </c>
      <c r="I116" s="88"/>
      <c r="J116" s="88"/>
      <c r="K116" s="88"/>
      <c r="L116" s="88">
        <v>4.25</v>
      </c>
      <c r="M116" s="88">
        <v>3</v>
      </c>
      <c r="N116" s="88">
        <v>1</v>
      </c>
      <c r="O116" s="88">
        <v>5.5</v>
      </c>
      <c r="P116" s="88">
        <v>0</v>
      </c>
      <c r="Q116" s="89"/>
      <c r="R116" s="89">
        <v>21300</v>
      </c>
    </row>
    <row r="117" spans="1:18" ht="28.5" x14ac:dyDescent="0.25">
      <c r="A117" s="86">
        <v>11</v>
      </c>
      <c r="B117" s="459" t="s">
        <v>172</v>
      </c>
      <c r="C117" s="460"/>
      <c r="D117" s="460"/>
      <c r="E117" s="460"/>
      <c r="F117" s="465"/>
      <c r="G117" s="87" t="s">
        <v>173</v>
      </c>
      <c r="H117" s="88">
        <f t="shared" si="8"/>
        <v>0</v>
      </c>
      <c r="I117" s="88"/>
      <c r="J117" s="88"/>
      <c r="K117" s="88"/>
      <c r="L117" s="88">
        <v>5</v>
      </c>
      <c r="M117" s="88">
        <v>4</v>
      </c>
      <c r="N117" s="88">
        <v>3</v>
      </c>
      <c r="O117" s="88">
        <v>7</v>
      </c>
      <c r="P117" s="88">
        <v>0</v>
      </c>
      <c r="Q117" s="89"/>
      <c r="R117" s="89">
        <v>21300</v>
      </c>
    </row>
    <row r="118" spans="1:18" ht="28.5" x14ac:dyDescent="0.25">
      <c r="A118" s="86">
        <v>12</v>
      </c>
      <c r="B118" s="459" t="s">
        <v>174</v>
      </c>
      <c r="C118" s="460"/>
      <c r="D118" s="460"/>
      <c r="E118" s="460"/>
      <c r="F118" s="465"/>
      <c r="G118" s="87" t="s">
        <v>175</v>
      </c>
      <c r="H118" s="88">
        <f t="shared" si="8"/>
        <v>0</v>
      </c>
      <c r="I118" s="88"/>
      <c r="J118" s="88"/>
      <c r="K118" s="88"/>
      <c r="L118" s="88">
        <v>4.5</v>
      </c>
      <c r="M118" s="88">
        <v>3</v>
      </c>
      <c r="N118" s="88">
        <v>3</v>
      </c>
      <c r="O118" s="88">
        <v>6</v>
      </c>
      <c r="P118" s="88">
        <v>0</v>
      </c>
      <c r="Q118" s="89"/>
      <c r="R118" s="89">
        <v>21300</v>
      </c>
    </row>
    <row r="119" spans="1:18" x14ac:dyDescent="0.25">
      <c r="A119" s="86">
        <v>13</v>
      </c>
      <c r="B119" s="459" t="s">
        <v>176</v>
      </c>
      <c r="C119" s="460"/>
      <c r="D119" s="460"/>
      <c r="E119" s="460"/>
      <c r="F119" s="465"/>
      <c r="G119" s="87" t="s">
        <v>177</v>
      </c>
      <c r="H119" s="88">
        <f t="shared" si="8"/>
        <v>0</v>
      </c>
      <c r="I119" s="88"/>
      <c r="J119" s="88"/>
      <c r="K119" s="88"/>
      <c r="L119" s="88">
        <v>3.5</v>
      </c>
      <c r="M119" s="88">
        <v>3</v>
      </c>
      <c r="N119" s="88">
        <v>2</v>
      </c>
      <c r="O119" s="88">
        <v>6</v>
      </c>
      <c r="P119" s="88">
        <v>0</v>
      </c>
      <c r="Q119" s="89"/>
      <c r="R119" s="89">
        <v>21300</v>
      </c>
    </row>
    <row r="120" spans="1:18" ht="28.5" x14ac:dyDescent="0.25">
      <c r="A120" s="86">
        <v>14</v>
      </c>
      <c r="B120" s="459" t="s">
        <v>178</v>
      </c>
      <c r="C120" s="460"/>
      <c r="D120" s="460"/>
      <c r="E120" s="460"/>
      <c r="F120" s="465"/>
      <c r="G120" s="87" t="s">
        <v>179</v>
      </c>
      <c r="H120" s="88">
        <f t="shared" si="8"/>
        <v>0</v>
      </c>
      <c r="I120" s="88"/>
      <c r="J120" s="88"/>
      <c r="K120" s="88"/>
      <c r="L120" s="88">
        <v>5</v>
      </c>
      <c r="M120" s="88">
        <v>4</v>
      </c>
      <c r="N120" s="88">
        <v>1</v>
      </c>
      <c r="O120" s="88">
        <v>6.5</v>
      </c>
      <c r="P120" s="88">
        <v>0</v>
      </c>
      <c r="Q120" s="89"/>
      <c r="R120" s="89">
        <v>21300</v>
      </c>
    </row>
    <row r="121" spans="1:18" ht="28.5" x14ac:dyDescent="0.25">
      <c r="A121" s="86">
        <v>15</v>
      </c>
      <c r="B121" s="459" t="s">
        <v>180</v>
      </c>
      <c r="C121" s="460"/>
      <c r="D121" s="460"/>
      <c r="E121" s="460"/>
      <c r="F121" s="465"/>
      <c r="G121" s="87" t="s">
        <v>181</v>
      </c>
      <c r="H121" s="88">
        <f t="shared" si="8"/>
        <v>0</v>
      </c>
      <c r="I121" s="88"/>
      <c r="J121" s="88"/>
      <c r="K121" s="88"/>
      <c r="L121" s="88"/>
      <c r="M121" s="88"/>
      <c r="N121" s="88">
        <v>3</v>
      </c>
      <c r="O121" s="88">
        <v>3</v>
      </c>
      <c r="P121" s="88">
        <v>0</v>
      </c>
      <c r="Q121" s="89"/>
      <c r="R121" s="89">
        <v>21300</v>
      </c>
    </row>
    <row r="122" spans="1:18" ht="28.5" x14ac:dyDescent="0.25">
      <c r="A122" s="86">
        <v>16</v>
      </c>
      <c r="B122" s="459" t="s">
        <v>182</v>
      </c>
      <c r="C122" s="460"/>
      <c r="D122" s="460"/>
      <c r="E122" s="460"/>
      <c r="F122" s="465"/>
      <c r="G122" s="87" t="s">
        <v>183</v>
      </c>
      <c r="H122" s="88">
        <f t="shared" si="8"/>
        <v>0</v>
      </c>
      <c r="I122" s="88"/>
      <c r="J122" s="88"/>
      <c r="K122" s="88"/>
      <c r="L122" s="88"/>
      <c r="M122" s="88"/>
      <c r="N122" s="88">
        <v>3</v>
      </c>
      <c r="O122" s="88">
        <v>3</v>
      </c>
      <c r="P122" s="88">
        <v>0</v>
      </c>
      <c r="Q122" s="89"/>
      <c r="R122" s="89">
        <v>21300</v>
      </c>
    </row>
    <row r="123" spans="1:18" ht="28.5" x14ac:dyDescent="0.25">
      <c r="A123" s="86">
        <v>17</v>
      </c>
      <c r="B123" s="459" t="s">
        <v>184</v>
      </c>
      <c r="C123" s="460"/>
      <c r="D123" s="460"/>
      <c r="E123" s="460"/>
      <c r="F123" s="465"/>
      <c r="G123" s="87" t="s">
        <v>185</v>
      </c>
      <c r="H123" s="88">
        <f t="shared" si="8"/>
        <v>0</v>
      </c>
      <c r="I123" s="88"/>
      <c r="J123" s="88"/>
      <c r="K123" s="88"/>
      <c r="L123" s="88"/>
      <c r="M123" s="88"/>
      <c r="N123" s="88">
        <v>3</v>
      </c>
      <c r="O123" s="88">
        <v>3</v>
      </c>
      <c r="P123" s="88">
        <v>1</v>
      </c>
      <c r="Q123" s="89"/>
      <c r="R123" s="89">
        <v>21300</v>
      </c>
    </row>
    <row r="124" spans="1:18" ht="42.75" x14ac:dyDescent="0.25">
      <c r="A124" s="86">
        <v>18</v>
      </c>
      <c r="B124" s="459" t="s">
        <v>186</v>
      </c>
      <c r="C124" s="460"/>
      <c r="D124" s="460"/>
      <c r="E124" s="460"/>
      <c r="F124" s="465"/>
      <c r="G124" s="87" t="s">
        <v>187</v>
      </c>
      <c r="H124" s="88">
        <f t="shared" si="8"/>
        <v>0</v>
      </c>
      <c r="I124" s="88"/>
      <c r="J124" s="88"/>
      <c r="K124" s="88"/>
      <c r="L124" s="88"/>
      <c r="M124" s="88"/>
      <c r="N124" s="88">
        <v>4</v>
      </c>
      <c r="O124" s="88">
        <v>3</v>
      </c>
      <c r="P124" s="88">
        <v>1</v>
      </c>
      <c r="Q124" s="89"/>
      <c r="R124" s="89">
        <v>21300</v>
      </c>
    </row>
    <row r="125" spans="1:18" x14ac:dyDescent="0.25">
      <c r="A125" s="86">
        <v>19</v>
      </c>
      <c r="B125" s="459" t="s">
        <v>188</v>
      </c>
      <c r="C125" s="460"/>
      <c r="D125" s="460"/>
      <c r="E125" s="460"/>
      <c r="F125" s="465"/>
      <c r="G125" s="87" t="s">
        <v>189</v>
      </c>
      <c r="H125" s="88">
        <f t="shared" si="8"/>
        <v>0</v>
      </c>
      <c r="I125" s="88"/>
      <c r="J125" s="88"/>
      <c r="K125" s="88"/>
      <c r="L125" s="88"/>
      <c r="M125" s="88"/>
      <c r="N125" s="88">
        <v>3</v>
      </c>
      <c r="O125" s="88">
        <v>3</v>
      </c>
      <c r="P125" s="88">
        <v>1</v>
      </c>
      <c r="Q125" s="89"/>
      <c r="R125" s="89">
        <v>21300</v>
      </c>
    </row>
    <row r="126" spans="1:18" ht="28.5" x14ac:dyDescent="0.25">
      <c r="A126" s="86">
        <v>20</v>
      </c>
      <c r="B126" s="459" t="s">
        <v>190</v>
      </c>
      <c r="C126" s="460"/>
      <c r="D126" s="460"/>
      <c r="E126" s="460"/>
      <c r="F126" s="465"/>
      <c r="G126" s="87" t="s">
        <v>191</v>
      </c>
      <c r="H126" s="88">
        <f t="shared" si="8"/>
        <v>0</v>
      </c>
      <c r="I126" s="88"/>
      <c r="J126" s="88"/>
      <c r="K126" s="88"/>
      <c r="L126" s="88"/>
      <c r="M126" s="88"/>
      <c r="N126" s="88">
        <v>2</v>
      </c>
      <c r="O126" s="88">
        <v>3</v>
      </c>
      <c r="P126" s="88">
        <v>1</v>
      </c>
      <c r="Q126" s="89"/>
      <c r="R126" s="89">
        <v>21300</v>
      </c>
    </row>
    <row r="127" spans="1:18" ht="28.5" x14ac:dyDescent="0.25">
      <c r="A127" s="86">
        <v>21</v>
      </c>
      <c r="B127" s="459" t="s">
        <v>192</v>
      </c>
      <c r="C127" s="460"/>
      <c r="D127" s="460"/>
      <c r="E127" s="460"/>
      <c r="F127" s="465"/>
      <c r="G127" s="87" t="s">
        <v>193</v>
      </c>
      <c r="H127" s="88">
        <f t="shared" si="8"/>
        <v>0</v>
      </c>
      <c r="I127" s="88"/>
      <c r="J127" s="88"/>
      <c r="K127" s="88"/>
      <c r="L127" s="88"/>
      <c r="M127" s="88"/>
      <c r="N127" s="88">
        <v>4</v>
      </c>
      <c r="O127" s="88">
        <v>3</v>
      </c>
      <c r="P127" s="88">
        <v>0</v>
      </c>
      <c r="Q127" s="89"/>
      <c r="R127" s="89">
        <v>21300</v>
      </c>
    </row>
    <row r="128" spans="1:18" ht="28.5" x14ac:dyDescent="0.25">
      <c r="A128" s="86">
        <v>22</v>
      </c>
      <c r="B128" s="459" t="s">
        <v>194</v>
      </c>
      <c r="C128" s="460"/>
      <c r="D128" s="460"/>
      <c r="E128" s="460"/>
      <c r="F128" s="465"/>
      <c r="G128" s="87" t="s">
        <v>195</v>
      </c>
      <c r="H128" s="88">
        <f t="shared" si="8"/>
        <v>0</v>
      </c>
      <c r="I128" s="88"/>
      <c r="J128" s="88"/>
      <c r="K128" s="88"/>
      <c r="L128" s="88"/>
      <c r="M128" s="88"/>
      <c r="N128" s="88">
        <v>4</v>
      </c>
      <c r="O128" s="88">
        <v>3</v>
      </c>
      <c r="P128" s="88"/>
      <c r="Q128" s="89"/>
      <c r="R128" s="89">
        <v>21300</v>
      </c>
    </row>
    <row r="129" spans="1:18" ht="28.5" x14ac:dyDescent="0.25">
      <c r="A129" s="86">
        <v>23</v>
      </c>
      <c r="B129" s="459" t="s">
        <v>196</v>
      </c>
      <c r="C129" s="460"/>
      <c r="D129" s="460"/>
      <c r="E129" s="460"/>
      <c r="F129" s="465"/>
      <c r="G129" s="87" t="s">
        <v>197</v>
      </c>
      <c r="H129" s="88">
        <f t="shared" si="8"/>
        <v>0</v>
      </c>
      <c r="I129" s="88"/>
      <c r="J129" s="88"/>
      <c r="K129" s="88"/>
      <c r="L129" s="88"/>
      <c r="M129" s="88"/>
      <c r="N129" s="88">
        <v>3</v>
      </c>
      <c r="O129" s="88">
        <v>3</v>
      </c>
      <c r="P129" s="88"/>
      <c r="Q129" s="89"/>
      <c r="R129" s="89">
        <v>21300</v>
      </c>
    </row>
    <row r="130" spans="1:18" x14ac:dyDescent="0.25">
      <c r="A130" s="86">
        <v>24</v>
      </c>
      <c r="B130" s="459" t="s">
        <v>198</v>
      </c>
      <c r="C130" s="460"/>
      <c r="D130" s="460"/>
      <c r="E130" s="460"/>
      <c r="F130" s="465"/>
      <c r="G130" s="87" t="s">
        <v>199</v>
      </c>
      <c r="H130" s="88">
        <f t="shared" si="8"/>
        <v>0</v>
      </c>
      <c r="I130" s="88"/>
      <c r="J130" s="88"/>
      <c r="K130" s="88"/>
      <c r="L130" s="88"/>
      <c r="M130" s="88"/>
      <c r="N130" s="88">
        <v>3</v>
      </c>
      <c r="O130" s="88">
        <v>3</v>
      </c>
      <c r="P130" s="88"/>
      <c r="Q130" s="89"/>
      <c r="R130" s="89">
        <v>21300</v>
      </c>
    </row>
    <row r="131" spans="1:18" x14ac:dyDescent="0.25">
      <c r="A131" s="120">
        <v>5</v>
      </c>
      <c r="B131" s="457" t="s">
        <v>200</v>
      </c>
      <c r="C131" s="458"/>
      <c r="D131" s="458"/>
      <c r="E131" s="458"/>
      <c r="F131" s="458"/>
      <c r="G131" s="475"/>
      <c r="H131" s="104">
        <f>H132+H133+H134+H135+H136+H137+H138+H139+H140+H141+H142+H143+H144+H145+H147+H146+H148+H149</f>
        <v>300</v>
      </c>
      <c r="I131" s="104">
        <f>I132+I133+I134+I135+I136+I137+I138+I139+I140+I141+I142+I143+I144+I145+I147+I146+I148+I149</f>
        <v>190</v>
      </c>
      <c r="J131" s="90">
        <f t="shared" ref="J131:P131" si="9">J132+J133+J134+J135+J136+J137+J138+J139+J140+J141+J142+J143+J144+J145+J147+J146+J148+J149</f>
        <v>110</v>
      </c>
      <c r="K131" s="104">
        <f t="shared" si="9"/>
        <v>162</v>
      </c>
      <c r="L131" s="104">
        <f t="shared" si="9"/>
        <v>45</v>
      </c>
      <c r="M131" s="104">
        <f t="shared" si="9"/>
        <v>9</v>
      </c>
      <c r="N131" s="104">
        <f t="shared" si="9"/>
        <v>416</v>
      </c>
      <c r="O131" s="104">
        <f t="shared" si="9"/>
        <v>49</v>
      </c>
      <c r="P131" s="104">
        <f t="shared" si="9"/>
        <v>6</v>
      </c>
      <c r="Q131" s="85">
        <v>44972</v>
      </c>
      <c r="R131" s="85">
        <v>22486</v>
      </c>
    </row>
    <row r="132" spans="1:18" ht="28.5" x14ac:dyDescent="0.25">
      <c r="A132" s="86">
        <v>1</v>
      </c>
      <c r="B132" s="459" t="s">
        <v>201</v>
      </c>
      <c r="C132" s="460"/>
      <c r="D132" s="460"/>
      <c r="E132" s="460"/>
      <c r="F132" s="465"/>
      <c r="G132" s="87" t="s">
        <v>537</v>
      </c>
      <c r="H132" s="88">
        <f>I132+J132</f>
        <v>250</v>
      </c>
      <c r="I132" s="88">
        <v>190</v>
      </c>
      <c r="J132" s="88">
        <v>60</v>
      </c>
      <c r="K132" s="88">
        <v>115</v>
      </c>
      <c r="L132" s="88">
        <v>15</v>
      </c>
      <c r="M132" s="88">
        <v>9</v>
      </c>
      <c r="N132" s="88">
        <v>271</v>
      </c>
      <c r="O132" s="88">
        <v>20</v>
      </c>
      <c r="P132" s="88">
        <v>5</v>
      </c>
      <c r="Q132" s="89">
        <v>44647</v>
      </c>
      <c r="R132" s="89">
        <v>23300</v>
      </c>
    </row>
    <row r="133" spans="1:18" ht="28.5" x14ac:dyDescent="0.25">
      <c r="A133" s="86">
        <v>2</v>
      </c>
      <c r="B133" s="459" t="s">
        <v>202</v>
      </c>
      <c r="C133" s="460"/>
      <c r="D133" s="460"/>
      <c r="E133" s="460"/>
      <c r="F133" s="465"/>
      <c r="G133" s="87" t="s">
        <v>538</v>
      </c>
      <c r="H133" s="88">
        <f t="shared" ref="H133:H149" si="10">I133+J133</f>
        <v>0</v>
      </c>
      <c r="I133" s="88"/>
      <c r="J133" s="88"/>
      <c r="K133" s="88">
        <v>7</v>
      </c>
      <c r="L133" s="88">
        <v>5</v>
      </c>
      <c r="M133" s="88">
        <v>0</v>
      </c>
      <c r="N133" s="88">
        <v>23</v>
      </c>
      <c r="O133" s="88">
        <v>6</v>
      </c>
      <c r="P133" s="88">
        <v>0</v>
      </c>
      <c r="Q133" s="89">
        <v>41790</v>
      </c>
      <c r="R133" s="89">
        <v>23037</v>
      </c>
    </row>
    <row r="134" spans="1:18" x14ac:dyDescent="0.25">
      <c r="A134" s="86">
        <v>3</v>
      </c>
      <c r="B134" s="459" t="s">
        <v>203</v>
      </c>
      <c r="C134" s="460"/>
      <c r="D134" s="460"/>
      <c r="E134" s="460"/>
      <c r="F134" s="465"/>
      <c r="G134" s="87" t="s">
        <v>539</v>
      </c>
      <c r="H134" s="88">
        <f t="shared" si="10"/>
        <v>0</v>
      </c>
      <c r="I134" s="88"/>
      <c r="J134" s="88"/>
      <c r="K134" s="88">
        <v>8</v>
      </c>
      <c r="L134" s="88">
        <v>4</v>
      </c>
      <c r="M134" s="88"/>
      <c r="N134" s="88">
        <v>23</v>
      </c>
      <c r="O134" s="88">
        <v>3</v>
      </c>
      <c r="P134" s="88"/>
      <c r="Q134" s="89">
        <v>40497</v>
      </c>
      <c r="R134" s="89">
        <v>23140</v>
      </c>
    </row>
    <row r="135" spans="1:18" ht="28.5" x14ac:dyDescent="0.25">
      <c r="A135" s="86">
        <v>4</v>
      </c>
      <c r="B135" s="459" t="s">
        <v>204</v>
      </c>
      <c r="C135" s="460"/>
      <c r="D135" s="460"/>
      <c r="E135" s="460"/>
      <c r="F135" s="465"/>
      <c r="G135" s="87" t="s">
        <v>540</v>
      </c>
      <c r="H135" s="88">
        <f t="shared" si="10"/>
        <v>15</v>
      </c>
      <c r="I135" s="88"/>
      <c r="J135" s="88">
        <v>15</v>
      </c>
      <c r="K135" s="88">
        <v>5</v>
      </c>
      <c r="L135" s="88">
        <v>4</v>
      </c>
      <c r="M135" s="88"/>
      <c r="N135" s="88">
        <v>15</v>
      </c>
      <c r="O135" s="88">
        <v>2</v>
      </c>
      <c r="P135" s="88"/>
      <c r="Q135" s="89">
        <v>43483</v>
      </c>
      <c r="R135" s="89">
        <v>23540</v>
      </c>
    </row>
    <row r="136" spans="1:18" x14ac:dyDescent="0.25">
      <c r="A136" s="86">
        <v>5</v>
      </c>
      <c r="B136" s="459" t="s">
        <v>205</v>
      </c>
      <c r="C136" s="460"/>
      <c r="D136" s="460"/>
      <c r="E136" s="460"/>
      <c r="F136" s="465"/>
      <c r="G136" s="87" t="s">
        <v>541</v>
      </c>
      <c r="H136" s="88">
        <f t="shared" si="10"/>
        <v>0</v>
      </c>
      <c r="I136" s="88"/>
      <c r="J136" s="88"/>
      <c r="K136" s="88">
        <v>8</v>
      </c>
      <c r="L136" s="88">
        <v>5</v>
      </c>
      <c r="M136" s="88"/>
      <c r="N136" s="88">
        <v>21</v>
      </c>
      <c r="O136" s="88">
        <v>3</v>
      </c>
      <c r="P136" s="88"/>
      <c r="Q136" s="89">
        <v>42943</v>
      </c>
      <c r="R136" s="89">
        <v>23833</v>
      </c>
    </row>
    <row r="137" spans="1:18" x14ac:dyDescent="0.25">
      <c r="A137" s="86">
        <v>6</v>
      </c>
      <c r="B137" s="459" t="s">
        <v>206</v>
      </c>
      <c r="C137" s="460"/>
      <c r="D137" s="460"/>
      <c r="E137" s="460"/>
      <c r="F137" s="465"/>
      <c r="G137" s="87" t="s">
        <v>542</v>
      </c>
      <c r="H137" s="88">
        <f t="shared" si="10"/>
        <v>15</v>
      </c>
      <c r="I137" s="88"/>
      <c r="J137" s="88">
        <v>15</v>
      </c>
      <c r="K137" s="88">
        <v>6</v>
      </c>
      <c r="L137" s="88">
        <v>3</v>
      </c>
      <c r="M137" s="88"/>
      <c r="N137" s="88">
        <v>23</v>
      </c>
      <c r="O137" s="88">
        <v>2</v>
      </c>
      <c r="P137" s="88"/>
      <c r="Q137" s="89">
        <v>44601</v>
      </c>
      <c r="R137" s="89">
        <v>23094</v>
      </c>
    </row>
    <row r="138" spans="1:18" ht="28.5" x14ac:dyDescent="0.25">
      <c r="A138" s="86">
        <v>7</v>
      </c>
      <c r="B138" s="459" t="s">
        <v>207</v>
      </c>
      <c r="C138" s="460"/>
      <c r="D138" s="460"/>
      <c r="E138" s="460"/>
      <c r="F138" s="465"/>
      <c r="G138" s="87" t="s">
        <v>543</v>
      </c>
      <c r="H138" s="88">
        <f t="shared" si="10"/>
        <v>20</v>
      </c>
      <c r="I138" s="88"/>
      <c r="J138" s="88">
        <v>20</v>
      </c>
      <c r="K138" s="88">
        <v>10</v>
      </c>
      <c r="L138" s="88">
        <v>7</v>
      </c>
      <c r="M138" s="88"/>
      <c r="N138" s="88">
        <v>18</v>
      </c>
      <c r="O138" s="88">
        <v>10</v>
      </c>
      <c r="P138" s="88"/>
      <c r="Q138" s="89">
        <v>42942</v>
      </c>
      <c r="R138" s="89">
        <v>23400</v>
      </c>
    </row>
    <row r="139" spans="1:18" ht="28.5" x14ac:dyDescent="0.25">
      <c r="A139" s="86">
        <v>8</v>
      </c>
      <c r="B139" s="459" t="s">
        <v>208</v>
      </c>
      <c r="C139" s="460"/>
      <c r="D139" s="460"/>
      <c r="E139" s="460"/>
      <c r="F139" s="465"/>
      <c r="G139" s="87" t="s">
        <v>544</v>
      </c>
      <c r="H139" s="88">
        <f t="shared" si="10"/>
        <v>0</v>
      </c>
      <c r="I139" s="88"/>
      <c r="J139" s="88"/>
      <c r="K139" s="88">
        <v>3</v>
      </c>
      <c r="L139" s="88">
        <v>2</v>
      </c>
      <c r="M139" s="88"/>
      <c r="N139" s="88">
        <v>12</v>
      </c>
      <c r="O139" s="88">
        <v>1</v>
      </c>
      <c r="P139" s="88"/>
      <c r="Q139" s="89">
        <v>28748</v>
      </c>
      <c r="R139" s="89">
        <v>22375</v>
      </c>
    </row>
    <row r="140" spans="1:18" ht="28.5" x14ac:dyDescent="0.25">
      <c r="A140" s="86">
        <v>9</v>
      </c>
      <c r="B140" s="459" t="s">
        <v>209</v>
      </c>
      <c r="C140" s="460"/>
      <c r="D140" s="460"/>
      <c r="E140" s="460"/>
      <c r="F140" s="465"/>
      <c r="G140" s="87" t="s">
        <v>498</v>
      </c>
      <c r="H140" s="88">
        <f t="shared" si="10"/>
        <v>0</v>
      </c>
      <c r="I140" s="88"/>
      <c r="J140" s="88"/>
      <c r="K140" s="88"/>
      <c r="L140" s="88"/>
      <c r="M140" s="88"/>
      <c r="N140" s="88">
        <v>0</v>
      </c>
      <c r="O140" s="88">
        <v>1</v>
      </c>
      <c r="P140" s="88">
        <v>1</v>
      </c>
      <c r="Q140" s="89"/>
      <c r="R140" s="89">
        <v>0</v>
      </c>
    </row>
    <row r="141" spans="1:18" ht="28.5" x14ac:dyDescent="0.25">
      <c r="A141" s="86">
        <v>10</v>
      </c>
      <c r="B141" s="459" t="s">
        <v>210</v>
      </c>
      <c r="C141" s="460"/>
      <c r="D141" s="460"/>
      <c r="E141" s="460"/>
      <c r="F141" s="465"/>
      <c r="G141" s="87" t="s">
        <v>211</v>
      </c>
      <c r="H141" s="88">
        <f t="shared" si="10"/>
        <v>0</v>
      </c>
      <c r="I141" s="88"/>
      <c r="J141" s="88"/>
      <c r="K141" s="88"/>
      <c r="L141" s="88"/>
      <c r="M141" s="88"/>
      <c r="N141" s="88">
        <v>0</v>
      </c>
      <c r="O141" s="88">
        <v>1</v>
      </c>
      <c r="P141" s="88">
        <v>0</v>
      </c>
      <c r="Q141" s="89"/>
      <c r="R141" s="89">
        <v>0</v>
      </c>
    </row>
    <row r="142" spans="1:18" ht="42.75" x14ac:dyDescent="0.25">
      <c r="A142" s="86">
        <v>11</v>
      </c>
      <c r="B142" s="459" t="s">
        <v>212</v>
      </c>
      <c r="C142" s="460"/>
      <c r="D142" s="460"/>
      <c r="E142" s="460"/>
      <c r="F142" s="465"/>
      <c r="G142" s="87" t="s">
        <v>213</v>
      </c>
      <c r="H142" s="88">
        <f t="shared" si="10"/>
        <v>0</v>
      </c>
      <c r="I142" s="88"/>
      <c r="J142" s="88"/>
      <c r="K142" s="88"/>
      <c r="L142" s="88"/>
      <c r="M142" s="88"/>
      <c r="N142" s="88">
        <v>1</v>
      </c>
      <c r="O142" s="88"/>
      <c r="P142" s="88"/>
      <c r="Q142" s="89"/>
      <c r="R142" s="89">
        <v>21764</v>
      </c>
    </row>
    <row r="143" spans="1:18" ht="28.5" x14ac:dyDescent="0.25">
      <c r="A143" s="86">
        <v>12</v>
      </c>
      <c r="B143" s="459" t="s">
        <v>214</v>
      </c>
      <c r="C143" s="460"/>
      <c r="D143" s="460"/>
      <c r="E143" s="460"/>
      <c r="F143" s="465"/>
      <c r="G143" s="87" t="s">
        <v>215</v>
      </c>
      <c r="H143" s="88">
        <f t="shared" si="10"/>
        <v>0</v>
      </c>
      <c r="I143" s="88"/>
      <c r="J143" s="88"/>
      <c r="K143" s="88"/>
      <c r="L143" s="88"/>
      <c r="M143" s="88"/>
      <c r="N143" s="88">
        <v>1</v>
      </c>
      <c r="O143" s="88"/>
      <c r="P143" s="88"/>
      <c r="Q143" s="89"/>
      <c r="R143" s="89">
        <v>20730</v>
      </c>
    </row>
    <row r="144" spans="1:18" ht="28.5" x14ac:dyDescent="0.25">
      <c r="A144" s="86">
        <v>13</v>
      </c>
      <c r="B144" s="459" t="s">
        <v>216</v>
      </c>
      <c r="C144" s="460"/>
      <c r="D144" s="460"/>
      <c r="E144" s="460"/>
      <c r="F144" s="465"/>
      <c r="G144" s="87" t="s">
        <v>217</v>
      </c>
      <c r="H144" s="88">
        <f t="shared" si="10"/>
        <v>0</v>
      </c>
      <c r="I144" s="88"/>
      <c r="J144" s="88"/>
      <c r="K144" s="88"/>
      <c r="L144" s="88"/>
      <c r="M144" s="88"/>
      <c r="N144" s="88">
        <v>2</v>
      </c>
      <c r="O144" s="88">
        <v>0</v>
      </c>
      <c r="P144" s="88"/>
      <c r="Q144" s="89"/>
      <c r="R144" s="89">
        <v>21938</v>
      </c>
    </row>
    <row r="145" spans="1:18" ht="28.5" x14ac:dyDescent="0.25">
      <c r="A145" s="86">
        <v>14</v>
      </c>
      <c r="B145" s="459" t="s">
        <v>203</v>
      </c>
      <c r="C145" s="460"/>
      <c r="D145" s="460"/>
      <c r="E145" s="460"/>
      <c r="F145" s="465"/>
      <c r="G145" s="87" t="s">
        <v>218</v>
      </c>
      <c r="H145" s="88">
        <f t="shared" si="10"/>
        <v>0</v>
      </c>
      <c r="I145" s="88"/>
      <c r="J145" s="88"/>
      <c r="K145" s="88"/>
      <c r="L145" s="88"/>
      <c r="M145" s="88"/>
      <c r="N145" s="88">
        <v>1</v>
      </c>
      <c r="O145" s="88">
        <v>0</v>
      </c>
      <c r="P145" s="88"/>
      <c r="Q145" s="89"/>
      <c r="R145" s="89">
        <v>20640</v>
      </c>
    </row>
    <row r="146" spans="1:18" ht="28.5" x14ac:dyDescent="0.25">
      <c r="A146" s="86">
        <v>15</v>
      </c>
      <c r="B146" s="459" t="s">
        <v>219</v>
      </c>
      <c r="C146" s="460"/>
      <c r="D146" s="460"/>
      <c r="E146" s="460"/>
      <c r="F146" s="465"/>
      <c r="G146" s="87" t="s">
        <v>220</v>
      </c>
      <c r="H146" s="88">
        <f t="shared" si="10"/>
        <v>0</v>
      </c>
      <c r="I146" s="88"/>
      <c r="J146" s="88"/>
      <c r="K146" s="88"/>
      <c r="L146" s="88"/>
      <c r="M146" s="88"/>
      <c r="N146" s="88">
        <v>2</v>
      </c>
      <c r="O146" s="88"/>
      <c r="P146" s="88"/>
      <c r="Q146" s="89"/>
      <c r="R146" s="89">
        <v>22700</v>
      </c>
    </row>
    <row r="147" spans="1:18" ht="28.5" x14ac:dyDescent="0.25">
      <c r="A147" s="86">
        <v>16</v>
      </c>
      <c r="B147" s="459" t="s">
        <v>221</v>
      </c>
      <c r="C147" s="460"/>
      <c r="D147" s="460"/>
      <c r="E147" s="460"/>
      <c r="F147" s="465"/>
      <c r="G147" s="87" t="s">
        <v>222</v>
      </c>
      <c r="H147" s="88">
        <f t="shared" si="10"/>
        <v>0</v>
      </c>
      <c r="I147" s="88"/>
      <c r="J147" s="88"/>
      <c r="K147" s="88"/>
      <c r="L147" s="88"/>
      <c r="M147" s="88"/>
      <c r="N147" s="88">
        <v>1</v>
      </c>
      <c r="O147" s="88"/>
      <c r="P147" s="88"/>
      <c r="Q147" s="89"/>
      <c r="R147" s="89">
        <v>25033</v>
      </c>
    </row>
    <row r="148" spans="1:18" ht="28.5" x14ac:dyDescent="0.25">
      <c r="A148" s="86">
        <v>17</v>
      </c>
      <c r="B148" s="459" t="s">
        <v>223</v>
      </c>
      <c r="C148" s="460"/>
      <c r="D148" s="460"/>
      <c r="E148" s="460"/>
      <c r="F148" s="465"/>
      <c r="G148" s="87" t="s">
        <v>224</v>
      </c>
      <c r="H148" s="88">
        <f t="shared" si="10"/>
        <v>0</v>
      </c>
      <c r="I148" s="88"/>
      <c r="J148" s="88"/>
      <c r="K148" s="88"/>
      <c r="L148" s="88"/>
      <c r="M148" s="88"/>
      <c r="N148" s="88">
        <v>1</v>
      </c>
      <c r="O148" s="88"/>
      <c r="P148" s="88"/>
      <c r="Q148" s="89"/>
      <c r="R148" s="89">
        <v>21376</v>
      </c>
    </row>
    <row r="149" spans="1:18" ht="28.5" x14ac:dyDescent="0.25">
      <c r="A149" s="86">
        <v>18</v>
      </c>
      <c r="B149" s="459" t="s">
        <v>225</v>
      </c>
      <c r="C149" s="460"/>
      <c r="D149" s="460"/>
      <c r="E149" s="460"/>
      <c r="F149" s="465"/>
      <c r="G149" s="87" t="s">
        <v>226</v>
      </c>
      <c r="H149" s="88">
        <f t="shared" si="10"/>
        <v>0</v>
      </c>
      <c r="I149" s="88"/>
      <c r="J149" s="88"/>
      <c r="K149" s="88"/>
      <c r="L149" s="88"/>
      <c r="M149" s="88"/>
      <c r="N149" s="88">
        <v>1</v>
      </c>
      <c r="O149" s="88"/>
      <c r="P149" s="88"/>
      <c r="Q149" s="89"/>
      <c r="R149" s="89">
        <v>20219</v>
      </c>
    </row>
    <row r="150" spans="1:18" x14ac:dyDescent="0.25">
      <c r="A150" s="120">
        <v>6</v>
      </c>
      <c r="B150" s="457" t="s">
        <v>227</v>
      </c>
      <c r="C150" s="458"/>
      <c r="D150" s="458"/>
      <c r="E150" s="458"/>
      <c r="F150" s="458"/>
      <c r="G150" s="475"/>
      <c r="H150" s="104">
        <f t="shared" ref="H150:P150" si="11">H151+H152+H153+H154+H155+H156+H157+H158+H159+H160+H161+H162+H163</f>
        <v>285</v>
      </c>
      <c r="I150" s="104">
        <f t="shared" si="11"/>
        <v>165</v>
      </c>
      <c r="J150" s="104">
        <f t="shared" si="11"/>
        <v>120</v>
      </c>
      <c r="K150" s="104">
        <f t="shared" si="11"/>
        <v>87</v>
      </c>
      <c r="L150" s="104">
        <f t="shared" si="11"/>
        <v>119</v>
      </c>
      <c r="M150" s="104">
        <f t="shared" si="11"/>
        <v>18</v>
      </c>
      <c r="N150" s="104">
        <f t="shared" si="11"/>
        <v>346</v>
      </c>
      <c r="O150" s="104">
        <f t="shared" si="11"/>
        <v>72</v>
      </c>
      <c r="P150" s="104">
        <f t="shared" si="11"/>
        <v>4</v>
      </c>
      <c r="Q150" s="85">
        <v>44973</v>
      </c>
      <c r="R150" s="85">
        <v>22486</v>
      </c>
    </row>
    <row r="151" spans="1:18" ht="28.5" x14ac:dyDescent="0.25">
      <c r="A151" s="86">
        <v>1</v>
      </c>
      <c r="B151" s="459" t="s">
        <v>228</v>
      </c>
      <c r="C151" s="460"/>
      <c r="D151" s="460"/>
      <c r="E151" s="460"/>
      <c r="F151" s="465"/>
      <c r="G151" s="87" t="s">
        <v>545</v>
      </c>
      <c r="H151" s="88">
        <f>I151+J151</f>
        <v>160</v>
      </c>
      <c r="I151" s="88">
        <v>130</v>
      </c>
      <c r="J151" s="88">
        <v>30</v>
      </c>
      <c r="K151" s="88">
        <v>51</v>
      </c>
      <c r="L151" s="88">
        <v>87</v>
      </c>
      <c r="M151" s="88">
        <v>11</v>
      </c>
      <c r="N151" s="88">
        <v>198</v>
      </c>
      <c r="O151" s="88">
        <v>59</v>
      </c>
      <c r="P151" s="88">
        <v>0</v>
      </c>
      <c r="Q151" s="89">
        <v>45030</v>
      </c>
      <c r="R151" s="89">
        <v>22627</v>
      </c>
    </row>
    <row r="152" spans="1:18" ht="28.5" x14ac:dyDescent="0.25">
      <c r="A152" s="86">
        <v>2</v>
      </c>
      <c r="B152" s="459" t="s">
        <v>229</v>
      </c>
      <c r="C152" s="460"/>
      <c r="D152" s="460"/>
      <c r="E152" s="460"/>
      <c r="F152" s="465"/>
      <c r="G152" s="87" t="s">
        <v>546</v>
      </c>
      <c r="H152" s="88">
        <f t="shared" ref="H152:H163" si="12">I152+J152</f>
        <v>80</v>
      </c>
      <c r="I152" s="88">
        <v>25</v>
      </c>
      <c r="J152" s="88">
        <v>55</v>
      </c>
      <c r="K152" s="88">
        <v>19</v>
      </c>
      <c r="L152" s="88">
        <v>7</v>
      </c>
      <c r="M152" s="88">
        <v>1</v>
      </c>
      <c r="N152" s="88">
        <v>60</v>
      </c>
      <c r="O152" s="88">
        <v>5</v>
      </c>
      <c r="P152" s="88">
        <v>0</v>
      </c>
      <c r="Q152" s="89">
        <v>43120</v>
      </c>
      <c r="R152" s="89">
        <v>21524</v>
      </c>
    </row>
    <row r="153" spans="1:18" ht="28.5" x14ac:dyDescent="0.25">
      <c r="A153" s="86">
        <v>3</v>
      </c>
      <c r="B153" s="459" t="s">
        <v>230</v>
      </c>
      <c r="C153" s="460"/>
      <c r="D153" s="460"/>
      <c r="E153" s="460"/>
      <c r="F153" s="465"/>
      <c r="G153" s="87" t="s">
        <v>547</v>
      </c>
      <c r="H153" s="88">
        <f t="shared" si="12"/>
        <v>25</v>
      </c>
      <c r="I153" s="88">
        <v>0</v>
      </c>
      <c r="J153" s="88">
        <v>25</v>
      </c>
      <c r="K153" s="88">
        <v>8</v>
      </c>
      <c r="L153" s="88">
        <v>8</v>
      </c>
      <c r="M153" s="88">
        <v>1</v>
      </c>
      <c r="N153" s="88">
        <v>31</v>
      </c>
      <c r="O153" s="88">
        <v>0</v>
      </c>
      <c r="P153" s="88"/>
      <c r="Q153" s="89">
        <v>41802</v>
      </c>
      <c r="R153" s="89">
        <v>21486</v>
      </c>
    </row>
    <row r="154" spans="1:18" ht="28.5" x14ac:dyDescent="0.25">
      <c r="A154" s="86">
        <v>4</v>
      </c>
      <c r="B154" s="459" t="s">
        <v>231</v>
      </c>
      <c r="C154" s="460"/>
      <c r="D154" s="460"/>
      <c r="E154" s="460"/>
      <c r="F154" s="465"/>
      <c r="G154" s="87" t="s">
        <v>549</v>
      </c>
      <c r="H154" s="88">
        <f t="shared" si="12"/>
        <v>20</v>
      </c>
      <c r="I154" s="88">
        <v>10</v>
      </c>
      <c r="J154" s="88">
        <v>10</v>
      </c>
      <c r="K154" s="88">
        <v>4</v>
      </c>
      <c r="L154" s="88">
        <v>12</v>
      </c>
      <c r="M154" s="88">
        <v>4</v>
      </c>
      <c r="N154" s="88">
        <v>27</v>
      </c>
      <c r="O154" s="88">
        <v>8</v>
      </c>
      <c r="P154" s="88">
        <v>4</v>
      </c>
      <c r="Q154" s="89">
        <v>21395</v>
      </c>
      <c r="R154" s="89">
        <v>22015</v>
      </c>
    </row>
    <row r="155" spans="1:18" ht="28.5" x14ac:dyDescent="0.25">
      <c r="A155" s="86">
        <v>5</v>
      </c>
      <c r="B155" s="459" t="s">
        <v>232</v>
      </c>
      <c r="C155" s="460"/>
      <c r="D155" s="460"/>
      <c r="E155" s="460"/>
      <c r="F155" s="465"/>
      <c r="G155" s="87" t="s">
        <v>548</v>
      </c>
      <c r="H155" s="88">
        <f t="shared" si="12"/>
        <v>0</v>
      </c>
      <c r="I155" s="88"/>
      <c r="J155" s="88"/>
      <c r="K155" s="88">
        <v>5</v>
      </c>
      <c r="L155" s="88">
        <v>5</v>
      </c>
      <c r="M155" s="88">
        <v>1</v>
      </c>
      <c r="N155" s="88">
        <v>21</v>
      </c>
      <c r="O155" s="88">
        <v>0</v>
      </c>
      <c r="P155" s="88"/>
      <c r="Q155" s="89">
        <v>41280</v>
      </c>
      <c r="R155" s="89">
        <v>21980</v>
      </c>
    </row>
    <row r="156" spans="1:18" ht="71.25" x14ac:dyDescent="0.25">
      <c r="A156" s="86">
        <v>6</v>
      </c>
      <c r="B156" s="459" t="s">
        <v>233</v>
      </c>
      <c r="C156" s="460"/>
      <c r="D156" s="460"/>
      <c r="E156" s="460"/>
      <c r="F156" s="465"/>
      <c r="G156" s="87" t="s">
        <v>234</v>
      </c>
      <c r="H156" s="88">
        <f t="shared" si="12"/>
        <v>0</v>
      </c>
      <c r="I156" s="88"/>
      <c r="J156" s="88"/>
      <c r="K156" s="88"/>
      <c r="L156" s="88"/>
      <c r="M156" s="88"/>
      <c r="N156" s="88">
        <v>0</v>
      </c>
      <c r="O156" s="88">
        <v>0</v>
      </c>
      <c r="P156" s="88"/>
      <c r="Q156" s="89"/>
      <c r="R156" s="89">
        <v>0</v>
      </c>
    </row>
    <row r="157" spans="1:18" ht="28.5" x14ac:dyDescent="0.25">
      <c r="A157" s="86">
        <v>7</v>
      </c>
      <c r="B157" s="459" t="s">
        <v>235</v>
      </c>
      <c r="C157" s="460"/>
      <c r="D157" s="460"/>
      <c r="E157" s="460"/>
      <c r="F157" s="465"/>
      <c r="G157" s="87" t="s">
        <v>236</v>
      </c>
      <c r="H157" s="88">
        <f t="shared" si="12"/>
        <v>0</v>
      </c>
      <c r="I157" s="88"/>
      <c r="J157" s="88"/>
      <c r="K157" s="88"/>
      <c r="L157" s="88"/>
      <c r="M157" s="88"/>
      <c r="N157" s="88">
        <v>2</v>
      </c>
      <c r="O157" s="88">
        <v>0</v>
      </c>
      <c r="P157" s="88"/>
      <c r="Q157" s="89"/>
      <c r="R157" s="89">
        <v>20505</v>
      </c>
    </row>
    <row r="158" spans="1:18" ht="28.5" x14ac:dyDescent="0.25">
      <c r="A158" s="86">
        <v>8</v>
      </c>
      <c r="B158" s="459" t="s">
        <v>237</v>
      </c>
      <c r="C158" s="460"/>
      <c r="D158" s="460"/>
      <c r="E158" s="460"/>
      <c r="F158" s="465"/>
      <c r="G158" s="87" t="s">
        <v>238</v>
      </c>
      <c r="H158" s="88">
        <f t="shared" si="12"/>
        <v>0</v>
      </c>
      <c r="I158" s="88"/>
      <c r="J158" s="88"/>
      <c r="K158" s="88"/>
      <c r="L158" s="88"/>
      <c r="M158" s="88"/>
      <c r="N158" s="88">
        <v>3</v>
      </c>
      <c r="O158" s="88"/>
      <c r="P158" s="88"/>
      <c r="Q158" s="89"/>
      <c r="R158" s="89">
        <v>20305</v>
      </c>
    </row>
    <row r="159" spans="1:18" ht="28.5" x14ac:dyDescent="0.25">
      <c r="A159" s="86">
        <v>9</v>
      </c>
      <c r="B159" s="459" t="s">
        <v>228</v>
      </c>
      <c r="C159" s="460"/>
      <c r="D159" s="460"/>
      <c r="E159" s="460"/>
      <c r="F159" s="465"/>
      <c r="G159" s="87" t="s">
        <v>849</v>
      </c>
      <c r="H159" s="88">
        <f t="shared" si="12"/>
        <v>0</v>
      </c>
      <c r="I159" s="88"/>
      <c r="J159" s="88"/>
      <c r="K159" s="88"/>
      <c r="L159" s="88"/>
      <c r="M159" s="88"/>
      <c r="N159" s="88">
        <v>1</v>
      </c>
      <c r="O159" s="88"/>
      <c r="P159" s="88"/>
      <c r="Q159" s="89"/>
      <c r="R159" s="89">
        <v>20382</v>
      </c>
    </row>
    <row r="160" spans="1:18" ht="28.5" x14ac:dyDescent="0.25">
      <c r="A160" s="86">
        <v>10</v>
      </c>
      <c r="B160" s="459" t="s">
        <v>239</v>
      </c>
      <c r="C160" s="460"/>
      <c r="D160" s="460"/>
      <c r="E160" s="460"/>
      <c r="F160" s="465"/>
      <c r="G160" s="87" t="s">
        <v>240</v>
      </c>
      <c r="H160" s="88">
        <f t="shared" si="12"/>
        <v>0</v>
      </c>
      <c r="I160" s="88"/>
      <c r="J160" s="88"/>
      <c r="K160" s="88"/>
      <c r="L160" s="88"/>
      <c r="M160" s="88"/>
      <c r="N160" s="88">
        <v>2</v>
      </c>
      <c r="O160" s="88"/>
      <c r="P160" s="88"/>
      <c r="Q160" s="89"/>
      <c r="R160" s="89">
        <v>20431</v>
      </c>
    </row>
    <row r="161" spans="1:18" x14ac:dyDescent="0.25">
      <c r="A161" s="86">
        <v>11</v>
      </c>
      <c r="B161" s="459" t="s">
        <v>241</v>
      </c>
      <c r="C161" s="460"/>
      <c r="D161" s="460"/>
      <c r="E161" s="460"/>
      <c r="F161" s="465"/>
      <c r="G161" s="87" t="s">
        <v>242</v>
      </c>
      <c r="H161" s="88">
        <f t="shared" si="12"/>
        <v>0</v>
      </c>
      <c r="I161" s="88"/>
      <c r="J161" s="88"/>
      <c r="K161" s="88"/>
      <c r="L161" s="88"/>
      <c r="M161" s="88"/>
      <c r="N161" s="88">
        <v>1</v>
      </c>
      <c r="O161" s="88"/>
      <c r="P161" s="88"/>
      <c r="Q161" s="89"/>
      <c r="R161" s="89">
        <v>20150</v>
      </c>
    </row>
    <row r="162" spans="1:18" ht="71.25" x14ac:dyDescent="0.25">
      <c r="A162" s="86">
        <v>12</v>
      </c>
      <c r="B162" s="459" t="s">
        <v>243</v>
      </c>
      <c r="C162" s="460"/>
      <c r="D162" s="460"/>
      <c r="E162" s="460"/>
      <c r="F162" s="465"/>
      <c r="G162" s="87" t="s">
        <v>244</v>
      </c>
      <c r="H162" s="88">
        <f t="shared" si="12"/>
        <v>0</v>
      </c>
      <c r="I162" s="88"/>
      <c r="J162" s="88"/>
      <c r="K162" s="88"/>
      <c r="L162" s="88"/>
      <c r="M162" s="88"/>
      <c r="N162" s="88"/>
      <c r="O162" s="88"/>
      <c r="P162" s="88"/>
      <c r="Q162" s="89"/>
      <c r="R162" s="89">
        <v>0</v>
      </c>
    </row>
    <row r="163" spans="1:18" ht="71.25" x14ac:dyDescent="0.25">
      <c r="A163" s="86">
        <v>13</v>
      </c>
      <c r="B163" s="459" t="s">
        <v>245</v>
      </c>
      <c r="C163" s="460"/>
      <c r="D163" s="460"/>
      <c r="E163" s="460"/>
      <c r="F163" s="465"/>
      <c r="G163" s="87" t="s">
        <v>246</v>
      </c>
      <c r="H163" s="88">
        <f t="shared" si="12"/>
        <v>0</v>
      </c>
      <c r="I163" s="88"/>
      <c r="J163" s="88"/>
      <c r="K163" s="88"/>
      <c r="L163" s="88"/>
      <c r="M163" s="88"/>
      <c r="N163" s="88"/>
      <c r="O163" s="88"/>
      <c r="P163" s="88"/>
      <c r="Q163" s="89"/>
      <c r="R163" s="89">
        <v>0</v>
      </c>
    </row>
    <row r="164" spans="1:18" ht="42.75" x14ac:dyDescent="0.25">
      <c r="A164" s="86">
        <v>7</v>
      </c>
      <c r="B164" s="457" t="s">
        <v>658</v>
      </c>
      <c r="C164" s="458"/>
      <c r="D164" s="458"/>
      <c r="E164" s="458"/>
      <c r="F164" s="475"/>
      <c r="G164" s="87" t="s">
        <v>695</v>
      </c>
      <c r="H164" s="104">
        <f>I164+J164</f>
        <v>105</v>
      </c>
      <c r="I164" s="88">
        <v>65</v>
      </c>
      <c r="J164" s="88">
        <v>40</v>
      </c>
      <c r="K164" s="88">
        <v>29</v>
      </c>
      <c r="L164" s="88">
        <v>0</v>
      </c>
      <c r="M164" s="88">
        <v>0</v>
      </c>
      <c r="N164" s="88">
        <v>86</v>
      </c>
      <c r="O164" s="88">
        <v>0</v>
      </c>
      <c r="P164" s="88">
        <v>0</v>
      </c>
      <c r="Q164" s="89">
        <v>44972.800000000003</v>
      </c>
      <c r="R164" s="89">
        <v>22650.400000000001</v>
      </c>
    </row>
    <row r="165" spans="1:18" x14ac:dyDescent="0.25">
      <c r="A165" s="120">
        <v>8</v>
      </c>
      <c r="B165" s="495" t="s">
        <v>247</v>
      </c>
      <c r="C165" s="496"/>
      <c r="D165" s="496"/>
      <c r="E165" s="496"/>
      <c r="F165" s="496"/>
      <c r="G165" s="497"/>
      <c r="H165" s="90">
        <f t="shared" ref="H165:P165" si="13">H166+H167+H168+H169+H170+H171+H172+H173+H174+H175+H176+H177+H178+H179+H180+H181+H182+H183+H184+H185+H186+H187+H188+H189+H190</f>
        <v>205</v>
      </c>
      <c r="I165" s="90">
        <f t="shared" si="13"/>
        <v>135</v>
      </c>
      <c r="J165" s="90">
        <f t="shared" si="13"/>
        <v>70</v>
      </c>
      <c r="K165" s="90">
        <f t="shared" si="13"/>
        <v>55</v>
      </c>
      <c r="L165" s="90">
        <f t="shared" si="13"/>
        <v>63</v>
      </c>
      <c r="M165" s="90">
        <f t="shared" si="13"/>
        <v>14</v>
      </c>
      <c r="N165" s="90">
        <f t="shared" si="13"/>
        <v>206</v>
      </c>
      <c r="O165" s="90">
        <f t="shared" si="13"/>
        <v>30</v>
      </c>
      <c r="P165" s="90">
        <f t="shared" si="13"/>
        <v>11</v>
      </c>
      <c r="Q165" s="123">
        <v>44974.9</v>
      </c>
      <c r="R165" s="123">
        <v>22491.599999999999</v>
      </c>
    </row>
    <row r="166" spans="1:18" x14ac:dyDescent="0.25">
      <c r="A166" s="86">
        <v>1</v>
      </c>
      <c r="B166" s="459" t="s">
        <v>248</v>
      </c>
      <c r="C166" s="460"/>
      <c r="D166" s="460"/>
      <c r="E166" s="460"/>
      <c r="F166" s="465"/>
      <c r="G166" s="87" t="s">
        <v>550</v>
      </c>
      <c r="H166" s="88">
        <f>I166+J166</f>
        <v>190</v>
      </c>
      <c r="I166" s="88">
        <v>135</v>
      </c>
      <c r="J166" s="88">
        <v>55</v>
      </c>
      <c r="K166" s="88">
        <v>45</v>
      </c>
      <c r="L166" s="88">
        <v>47</v>
      </c>
      <c r="M166" s="88">
        <v>6</v>
      </c>
      <c r="N166" s="88">
        <v>115</v>
      </c>
      <c r="O166" s="88">
        <v>19</v>
      </c>
      <c r="P166" s="88">
        <v>3</v>
      </c>
      <c r="Q166" s="89">
        <v>55305</v>
      </c>
      <c r="R166" s="89">
        <v>26482</v>
      </c>
    </row>
    <row r="167" spans="1:18" ht="28.5" x14ac:dyDescent="0.25">
      <c r="A167" s="86">
        <v>2</v>
      </c>
      <c r="B167" s="459" t="s">
        <v>249</v>
      </c>
      <c r="C167" s="460"/>
      <c r="D167" s="460"/>
      <c r="E167" s="460"/>
      <c r="F167" s="465"/>
      <c r="G167" s="87" t="s">
        <v>551</v>
      </c>
      <c r="H167" s="88">
        <f t="shared" ref="H167:H190" si="14">I167+J167</f>
        <v>0</v>
      </c>
      <c r="I167" s="88"/>
      <c r="J167" s="88"/>
      <c r="K167" s="88">
        <v>0</v>
      </c>
      <c r="L167" s="88">
        <v>4</v>
      </c>
      <c r="M167" s="88">
        <v>2</v>
      </c>
      <c r="N167" s="88">
        <v>12</v>
      </c>
      <c r="O167" s="88"/>
      <c r="P167" s="88"/>
      <c r="Q167" s="89">
        <v>0</v>
      </c>
      <c r="R167" s="89">
        <v>21362</v>
      </c>
    </row>
    <row r="168" spans="1:18" ht="28.5" x14ac:dyDescent="0.25">
      <c r="A168" s="86">
        <v>3</v>
      </c>
      <c r="B168" s="459" t="s">
        <v>250</v>
      </c>
      <c r="C168" s="460"/>
      <c r="D168" s="460"/>
      <c r="E168" s="460"/>
      <c r="F168" s="465"/>
      <c r="G168" s="87" t="s">
        <v>552</v>
      </c>
      <c r="H168" s="88">
        <f t="shared" si="14"/>
        <v>0</v>
      </c>
      <c r="I168" s="88"/>
      <c r="J168" s="88"/>
      <c r="K168" s="88">
        <v>1</v>
      </c>
      <c r="L168" s="88">
        <v>2</v>
      </c>
      <c r="M168" s="88">
        <v>1</v>
      </c>
      <c r="N168" s="88">
        <v>6</v>
      </c>
      <c r="O168" s="88">
        <v>2</v>
      </c>
      <c r="P168" s="88"/>
      <c r="Q168" s="89">
        <v>24649</v>
      </c>
      <c r="R168" s="89">
        <v>14662</v>
      </c>
    </row>
    <row r="169" spans="1:18" ht="28.5" x14ac:dyDescent="0.25">
      <c r="A169" s="86">
        <v>4</v>
      </c>
      <c r="B169" s="459" t="s">
        <v>251</v>
      </c>
      <c r="C169" s="460"/>
      <c r="D169" s="460"/>
      <c r="E169" s="460"/>
      <c r="F169" s="465"/>
      <c r="G169" s="87" t="s">
        <v>553</v>
      </c>
      <c r="H169" s="88">
        <f t="shared" si="14"/>
        <v>0</v>
      </c>
      <c r="I169" s="88"/>
      <c r="J169" s="88"/>
      <c r="K169" s="88">
        <v>1</v>
      </c>
      <c r="L169" s="88">
        <v>2</v>
      </c>
      <c r="M169" s="88">
        <v>1</v>
      </c>
      <c r="N169" s="88">
        <v>12</v>
      </c>
      <c r="O169" s="88">
        <v>2</v>
      </c>
      <c r="P169" s="88">
        <v>1</v>
      </c>
      <c r="Q169" s="89">
        <v>0</v>
      </c>
      <c r="R169" s="89">
        <v>18980</v>
      </c>
    </row>
    <row r="170" spans="1:18" ht="28.5" x14ac:dyDescent="0.25">
      <c r="A170" s="86">
        <v>5</v>
      </c>
      <c r="B170" s="459" t="s">
        <v>252</v>
      </c>
      <c r="C170" s="460"/>
      <c r="D170" s="460"/>
      <c r="E170" s="460"/>
      <c r="F170" s="465"/>
      <c r="G170" s="87" t="s">
        <v>554</v>
      </c>
      <c r="H170" s="88">
        <f t="shared" si="14"/>
        <v>0</v>
      </c>
      <c r="I170" s="88"/>
      <c r="J170" s="88"/>
      <c r="K170" s="88">
        <v>1</v>
      </c>
      <c r="L170" s="88">
        <v>2</v>
      </c>
      <c r="M170" s="88">
        <v>1</v>
      </c>
      <c r="N170" s="88">
        <v>6</v>
      </c>
      <c r="O170" s="88">
        <v>1</v>
      </c>
      <c r="P170" s="88">
        <v>1</v>
      </c>
      <c r="Q170" s="89">
        <v>55142</v>
      </c>
      <c r="R170" s="89">
        <v>20100</v>
      </c>
    </row>
    <row r="171" spans="1:18" ht="28.5" x14ac:dyDescent="0.25">
      <c r="A171" s="86">
        <v>6</v>
      </c>
      <c r="B171" s="459" t="s">
        <v>253</v>
      </c>
      <c r="C171" s="460"/>
      <c r="D171" s="460"/>
      <c r="E171" s="460"/>
      <c r="F171" s="465"/>
      <c r="G171" s="87" t="s">
        <v>555</v>
      </c>
      <c r="H171" s="88">
        <f t="shared" si="14"/>
        <v>5</v>
      </c>
      <c r="I171" s="88"/>
      <c r="J171" s="88">
        <v>5</v>
      </c>
      <c r="K171" s="88">
        <v>1</v>
      </c>
      <c r="L171" s="88">
        <v>1</v>
      </c>
      <c r="M171" s="88">
        <v>1</v>
      </c>
      <c r="N171" s="88">
        <v>6</v>
      </c>
      <c r="O171" s="88">
        <v>0</v>
      </c>
      <c r="P171" s="88"/>
      <c r="Q171" s="89">
        <v>47141</v>
      </c>
      <c r="R171" s="89">
        <v>20105</v>
      </c>
    </row>
    <row r="172" spans="1:18" ht="28.5" x14ac:dyDescent="0.25">
      <c r="A172" s="86">
        <v>7</v>
      </c>
      <c r="B172" s="459" t="s">
        <v>254</v>
      </c>
      <c r="C172" s="460"/>
      <c r="D172" s="460"/>
      <c r="E172" s="460"/>
      <c r="F172" s="465"/>
      <c r="G172" s="87" t="s">
        <v>556</v>
      </c>
      <c r="H172" s="88">
        <f t="shared" si="14"/>
        <v>10</v>
      </c>
      <c r="I172" s="88"/>
      <c r="J172" s="88">
        <v>10</v>
      </c>
      <c r="K172" s="88">
        <v>2</v>
      </c>
      <c r="L172" s="88">
        <v>2</v>
      </c>
      <c r="M172" s="88">
        <v>0</v>
      </c>
      <c r="N172" s="88">
        <v>15</v>
      </c>
      <c r="O172" s="88"/>
      <c r="P172" s="88"/>
      <c r="Q172" s="89">
        <v>54106</v>
      </c>
      <c r="R172" s="89">
        <v>22354</v>
      </c>
    </row>
    <row r="173" spans="1:18" ht="28.5" x14ac:dyDescent="0.25">
      <c r="A173" s="86">
        <v>8</v>
      </c>
      <c r="B173" s="459" t="s">
        <v>255</v>
      </c>
      <c r="C173" s="460"/>
      <c r="D173" s="460"/>
      <c r="E173" s="460"/>
      <c r="F173" s="465"/>
      <c r="G173" s="87" t="s">
        <v>557</v>
      </c>
      <c r="H173" s="88">
        <f t="shared" si="14"/>
        <v>0</v>
      </c>
      <c r="I173" s="88"/>
      <c r="J173" s="88"/>
      <c r="K173" s="88">
        <v>2</v>
      </c>
      <c r="L173" s="88">
        <v>1</v>
      </c>
      <c r="M173" s="88">
        <v>1</v>
      </c>
      <c r="N173" s="88">
        <v>11</v>
      </c>
      <c r="O173" s="88"/>
      <c r="P173" s="88"/>
      <c r="Q173" s="89">
        <v>33182</v>
      </c>
      <c r="R173" s="89">
        <v>27713</v>
      </c>
    </row>
    <row r="174" spans="1:18" ht="28.5" x14ac:dyDescent="0.25">
      <c r="A174" s="86">
        <v>9</v>
      </c>
      <c r="B174" s="459" t="s">
        <v>690</v>
      </c>
      <c r="C174" s="460"/>
      <c r="D174" s="460"/>
      <c r="E174" s="460"/>
      <c r="F174" s="465"/>
      <c r="G174" s="87" t="s">
        <v>558</v>
      </c>
      <c r="H174" s="88">
        <f t="shared" si="14"/>
        <v>0</v>
      </c>
      <c r="I174" s="88"/>
      <c r="J174" s="88">
        <v>0</v>
      </c>
      <c r="K174" s="88">
        <v>1</v>
      </c>
      <c r="L174" s="88">
        <v>1</v>
      </c>
      <c r="M174" s="88">
        <v>1</v>
      </c>
      <c r="N174" s="88">
        <v>9</v>
      </c>
      <c r="O174" s="88"/>
      <c r="P174" s="88"/>
      <c r="Q174" s="89">
        <v>6931</v>
      </c>
      <c r="R174" s="89">
        <v>28685</v>
      </c>
    </row>
    <row r="175" spans="1:18" ht="28.5" x14ac:dyDescent="0.25">
      <c r="A175" s="86">
        <v>10</v>
      </c>
      <c r="B175" s="459" t="s">
        <v>256</v>
      </c>
      <c r="C175" s="460"/>
      <c r="D175" s="460"/>
      <c r="E175" s="460"/>
      <c r="F175" s="465"/>
      <c r="G175" s="87" t="s">
        <v>559</v>
      </c>
      <c r="H175" s="88">
        <f t="shared" si="14"/>
        <v>0</v>
      </c>
      <c r="I175" s="88"/>
      <c r="J175" s="88"/>
      <c r="K175" s="88">
        <v>1</v>
      </c>
      <c r="L175" s="88">
        <v>1</v>
      </c>
      <c r="M175" s="88"/>
      <c r="N175" s="88">
        <v>2</v>
      </c>
      <c r="O175" s="88">
        <v>5</v>
      </c>
      <c r="P175" s="88">
        <v>2</v>
      </c>
      <c r="Q175" s="89">
        <v>26878</v>
      </c>
      <c r="R175" s="89">
        <v>14806</v>
      </c>
    </row>
    <row r="176" spans="1:18" ht="28.5" x14ac:dyDescent="0.25">
      <c r="A176" s="86">
        <v>11</v>
      </c>
      <c r="B176" s="459" t="s">
        <v>257</v>
      </c>
      <c r="C176" s="460"/>
      <c r="D176" s="460"/>
      <c r="E176" s="460"/>
      <c r="F176" s="465"/>
      <c r="G176" s="87" t="s">
        <v>258</v>
      </c>
      <c r="H176" s="88">
        <f t="shared" si="14"/>
        <v>0</v>
      </c>
      <c r="I176" s="88"/>
      <c r="J176" s="88"/>
      <c r="K176" s="88"/>
      <c r="L176" s="88"/>
      <c r="M176" s="88"/>
      <c r="N176" s="88"/>
      <c r="O176" s="88"/>
      <c r="P176" s="88"/>
      <c r="Q176" s="89"/>
      <c r="R176" s="89">
        <v>0</v>
      </c>
    </row>
    <row r="177" spans="1:18" ht="28.5" x14ac:dyDescent="0.25">
      <c r="A177" s="86">
        <v>12</v>
      </c>
      <c r="B177" s="459" t="s">
        <v>259</v>
      </c>
      <c r="C177" s="460"/>
      <c r="D177" s="460"/>
      <c r="E177" s="460"/>
      <c r="F177" s="465"/>
      <c r="G177" s="87" t="s">
        <v>260</v>
      </c>
      <c r="H177" s="88">
        <f t="shared" si="14"/>
        <v>0</v>
      </c>
      <c r="I177" s="88"/>
      <c r="J177" s="88"/>
      <c r="K177" s="88"/>
      <c r="L177" s="88"/>
      <c r="M177" s="88"/>
      <c r="N177" s="88"/>
      <c r="O177" s="88"/>
      <c r="P177" s="88"/>
      <c r="Q177" s="89"/>
      <c r="R177" s="89"/>
    </row>
    <row r="178" spans="1:18" ht="28.5" x14ac:dyDescent="0.25">
      <c r="A178" s="86">
        <v>13</v>
      </c>
      <c r="B178" s="459" t="s">
        <v>261</v>
      </c>
      <c r="C178" s="460"/>
      <c r="D178" s="460"/>
      <c r="E178" s="460"/>
      <c r="F178" s="465"/>
      <c r="G178" s="87" t="s">
        <v>262</v>
      </c>
      <c r="H178" s="88">
        <f t="shared" si="14"/>
        <v>0</v>
      </c>
      <c r="I178" s="88"/>
      <c r="J178" s="88"/>
      <c r="K178" s="88"/>
      <c r="L178" s="88"/>
      <c r="M178" s="88"/>
      <c r="N178" s="88"/>
      <c r="O178" s="88"/>
      <c r="P178" s="88"/>
      <c r="Q178" s="89"/>
      <c r="R178" s="89"/>
    </row>
    <row r="179" spans="1:18" x14ac:dyDescent="0.25">
      <c r="A179" s="86">
        <v>14</v>
      </c>
      <c r="B179" s="459" t="s">
        <v>263</v>
      </c>
      <c r="C179" s="460"/>
      <c r="D179" s="460"/>
      <c r="E179" s="460"/>
      <c r="F179" s="465"/>
      <c r="G179" s="87" t="s">
        <v>264</v>
      </c>
      <c r="H179" s="88">
        <f t="shared" si="14"/>
        <v>0</v>
      </c>
      <c r="I179" s="88"/>
      <c r="J179" s="88"/>
      <c r="K179" s="88"/>
      <c r="L179" s="88"/>
      <c r="M179" s="88"/>
      <c r="N179" s="88"/>
      <c r="O179" s="88"/>
      <c r="P179" s="88"/>
      <c r="Q179" s="89"/>
      <c r="R179" s="89"/>
    </row>
    <row r="180" spans="1:18" ht="28.5" x14ac:dyDescent="0.25">
      <c r="A180" s="86">
        <v>15</v>
      </c>
      <c r="B180" s="459" t="s">
        <v>265</v>
      </c>
      <c r="C180" s="460"/>
      <c r="D180" s="460"/>
      <c r="E180" s="460"/>
      <c r="F180" s="465"/>
      <c r="G180" s="87" t="s">
        <v>266</v>
      </c>
      <c r="H180" s="88">
        <f t="shared" si="14"/>
        <v>0</v>
      </c>
      <c r="I180" s="88"/>
      <c r="J180" s="88"/>
      <c r="K180" s="88"/>
      <c r="L180" s="88"/>
      <c r="M180" s="88"/>
      <c r="N180" s="88"/>
      <c r="O180" s="88"/>
      <c r="P180" s="88"/>
      <c r="Q180" s="89"/>
      <c r="R180" s="89"/>
    </row>
    <row r="181" spans="1:18" ht="28.5" x14ac:dyDescent="0.25">
      <c r="A181" s="86">
        <v>16</v>
      </c>
      <c r="B181" s="459" t="s">
        <v>267</v>
      </c>
      <c r="C181" s="460"/>
      <c r="D181" s="460"/>
      <c r="E181" s="460"/>
      <c r="F181" s="465"/>
      <c r="G181" s="87" t="s">
        <v>268</v>
      </c>
      <c r="H181" s="88">
        <f t="shared" si="14"/>
        <v>0</v>
      </c>
      <c r="I181" s="88"/>
      <c r="J181" s="88"/>
      <c r="K181" s="88"/>
      <c r="L181" s="88"/>
      <c r="M181" s="88"/>
      <c r="N181" s="88"/>
      <c r="O181" s="88"/>
      <c r="P181" s="88"/>
      <c r="Q181" s="89"/>
      <c r="R181" s="89"/>
    </row>
    <row r="182" spans="1:18" ht="28.5" x14ac:dyDescent="0.25">
      <c r="A182" s="86">
        <v>17</v>
      </c>
      <c r="B182" s="459" t="s">
        <v>269</v>
      </c>
      <c r="C182" s="460"/>
      <c r="D182" s="460"/>
      <c r="E182" s="460"/>
      <c r="F182" s="465"/>
      <c r="G182" s="87" t="s">
        <v>270</v>
      </c>
      <c r="H182" s="88">
        <f t="shared" si="14"/>
        <v>0</v>
      </c>
      <c r="I182" s="88"/>
      <c r="J182" s="88"/>
      <c r="K182" s="88"/>
      <c r="L182" s="88"/>
      <c r="M182" s="88"/>
      <c r="N182" s="88">
        <v>1</v>
      </c>
      <c r="O182" s="88">
        <v>1</v>
      </c>
      <c r="P182" s="88">
        <v>1</v>
      </c>
      <c r="Q182" s="89"/>
      <c r="R182" s="89">
        <v>17556</v>
      </c>
    </row>
    <row r="183" spans="1:18" ht="28.5" x14ac:dyDescent="0.25">
      <c r="A183" s="86">
        <v>18</v>
      </c>
      <c r="B183" s="459" t="s">
        <v>271</v>
      </c>
      <c r="C183" s="460"/>
      <c r="D183" s="460"/>
      <c r="E183" s="460"/>
      <c r="F183" s="465"/>
      <c r="G183" s="87" t="s">
        <v>272</v>
      </c>
      <c r="H183" s="88">
        <f t="shared" si="14"/>
        <v>0</v>
      </c>
      <c r="I183" s="88"/>
      <c r="J183" s="88"/>
      <c r="K183" s="88"/>
      <c r="L183" s="88"/>
      <c r="M183" s="88"/>
      <c r="N183" s="88">
        <v>1</v>
      </c>
      <c r="O183" s="88">
        <v>0</v>
      </c>
      <c r="P183" s="88"/>
      <c r="Q183" s="89"/>
      <c r="R183" s="89">
        <v>25501</v>
      </c>
    </row>
    <row r="184" spans="1:18" ht="28.5" x14ac:dyDescent="0.25">
      <c r="A184" s="86">
        <v>19</v>
      </c>
      <c r="B184" s="459" t="s">
        <v>273</v>
      </c>
      <c r="C184" s="460"/>
      <c r="D184" s="460"/>
      <c r="E184" s="460"/>
      <c r="F184" s="465"/>
      <c r="G184" s="87" t="s">
        <v>274</v>
      </c>
      <c r="H184" s="88">
        <f t="shared" si="14"/>
        <v>0</v>
      </c>
      <c r="I184" s="88"/>
      <c r="J184" s="88"/>
      <c r="K184" s="88"/>
      <c r="L184" s="88"/>
      <c r="M184" s="88"/>
      <c r="N184" s="88"/>
      <c r="O184" s="88">
        <v>0</v>
      </c>
      <c r="P184" s="88">
        <v>1</v>
      </c>
      <c r="Q184" s="89"/>
      <c r="R184" s="89"/>
    </row>
    <row r="185" spans="1:18" ht="28.5" x14ac:dyDescent="0.25">
      <c r="A185" s="86">
        <v>20</v>
      </c>
      <c r="B185" s="459" t="s">
        <v>275</v>
      </c>
      <c r="C185" s="460"/>
      <c r="D185" s="460"/>
      <c r="E185" s="460"/>
      <c r="F185" s="465"/>
      <c r="G185" s="87" t="s">
        <v>276</v>
      </c>
      <c r="H185" s="88">
        <f t="shared" si="14"/>
        <v>0</v>
      </c>
      <c r="I185" s="88"/>
      <c r="J185" s="88"/>
      <c r="K185" s="88"/>
      <c r="L185" s="88"/>
      <c r="M185" s="88"/>
      <c r="N185" s="88">
        <v>2</v>
      </c>
      <c r="O185" s="88">
        <v>0</v>
      </c>
      <c r="P185" s="88">
        <v>1</v>
      </c>
      <c r="Q185" s="89"/>
      <c r="R185" s="89">
        <v>13493</v>
      </c>
    </row>
    <row r="186" spans="1:18" ht="28.5" x14ac:dyDescent="0.25">
      <c r="A186" s="86">
        <v>21</v>
      </c>
      <c r="B186" s="459" t="s">
        <v>277</v>
      </c>
      <c r="C186" s="460"/>
      <c r="D186" s="460"/>
      <c r="E186" s="460"/>
      <c r="F186" s="465"/>
      <c r="G186" s="87" t="s">
        <v>278</v>
      </c>
      <c r="H186" s="88">
        <f t="shared" si="14"/>
        <v>0</v>
      </c>
      <c r="I186" s="88"/>
      <c r="J186" s="88"/>
      <c r="K186" s="88"/>
      <c r="L186" s="88"/>
      <c r="M186" s="88"/>
      <c r="N186" s="88"/>
      <c r="O186" s="88">
        <v>0</v>
      </c>
      <c r="P186" s="88">
        <v>1</v>
      </c>
      <c r="Q186" s="89"/>
      <c r="R186" s="89"/>
    </row>
    <row r="187" spans="1:18" ht="28.5" x14ac:dyDescent="0.25">
      <c r="A187" s="86">
        <v>22</v>
      </c>
      <c r="B187" s="459" t="s">
        <v>279</v>
      </c>
      <c r="C187" s="460"/>
      <c r="D187" s="460"/>
      <c r="E187" s="460"/>
      <c r="F187" s="465"/>
      <c r="G187" s="87" t="s">
        <v>280</v>
      </c>
      <c r="H187" s="88">
        <f t="shared" si="14"/>
        <v>0</v>
      </c>
      <c r="I187" s="88"/>
      <c r="J187" s="88"/>
      <c r="K187" s="88"/>
      <c r="L187" s="88"/>
      <c r="M187" s="88"/>
      <c r="N187" s="88">
        <v>1</v>
      </c>
      <c r="O187" s="88"/>
      <c r="P187" s="88"/>
      <c r="Q187" s="89"/>
      <c r="R187" s="89">
        <v>37611</v>
      </c>
    </row>
    <row r="188" spans="1:18" ht="28.5" x14ac:dyDescent="0.25">
      <c r="A188" s="86">
        <v>23</v>
      </c>
      <c r="B188" s="459" t="s">
        <v>281</v>
      </c>
      <c r="C188" s="460"/>
      <c r="D188" s="460"/>
      <c r="E188" s="460"/>
      <c r="F188" s="465"/>
      <c r="G188" s="87" t="s">
        <v>282</v>
      </c>
      <c r="H188" s="88">
        <f t="shared" si="14"/>
        <v>0</v>
      </c>
      <c r="I188" s="88"/>
      <c r="J188" s="88"/>
      <c r="K188" s="88"/>
      <c r="L188" s="88"/>
      <c r="M188" s="88"/>
      <c r="N188" s="88">
        <v>4</v>
      </c>
      <c r="O188" s="88"/>
      <c r="P188" s="88"/>
      <c r="Q188" s="89"/>
      <c r="R188" s="89">
        <v>22562</v>
      </c>
    </row>
    <row r="189" spans="1:18" ht="28.5" x14ac:dyDescent="0.25">
      <c r="A189" s="86">
        <v>24</v>
      </c>
      <c r="B189" s="459" t="s">
        <v>283</v>
      </c>
      <c r="C189" s="460"/>
      <c r="D189" s="460"/>
      <c r="E189" s="460"/>
      <c r="F189" s="465"/>
      <c r="G189" s="87" t="s">
        <v>284</v>
      </c>
      <c r="H189" s="88">
        <f t="shared" si="14"/>
        <v>0</v>
      </c>
      <c r="I189" s="88"/>
      <c r="J189" s="88"/>
      <c r="K189" s="88"/>
      <c r="L189" s="88"/>
      <c r="M189" s="88"/>
      <c r="N189" s="88">
        <v>2</v>
      </c>
      <c r="O189" s="88"/>
      <c r="P189" s="88"/>
      <c r="Q189" s="89"/>
      <c r="R189" s="89">
        <v>32779</v>
      </c>
    </row>
    <row r="190" spans="1:18" ht="28.5" x14ac:dyDescent="0.25">
      <c r="A190" s="86">
        <v>25</v>
      </c>
      <c r="B190" s="459" t="s">
        <v>285</v>
      </c>
      <c r="C190" s="460"/>
      <c r="D190" s="460"/>
      <c r="E190" s="460"/>
      <c r="F190" s="465"/>
      <c r="G190" s="87" t="s">
        <v>286</v>
      </c>
      <c r="H190" s="88">
        <f t="shared" si="14"/>
        <v>0</v>
      </c>
      <c r="I190" s="88"/>
      <c r="J190" s="88"/>
      <c r="K190" s="88"/>
      <c r="L190" s="88"/>
      <c r="M190" s="88"/>
      <c r="N190" s="88">
        <v>1</v>
      </c>
      <c r="O190" s="88"/>
      <c r="P190" s="88"/>
      <c r="Q190" s="89"/>
      <c r="R190" s="89">
        <v>17063</v>
      </c>
    </row>
    <row r="191" spans="1:18" x14ac:dyDescent="0.25">
      <c r="A191" s="120">
        <v>9</v>
      </c>
      <c r="B191" s="457" t="s">
        <v>287</v>
      </c>
      <c r="C191" s="458"/>
      <c r="D191" s="458"/>
      <c r="E191" s="458"/>
      <c r="F191" s="458"/>
      <c r="G191" s="475"/>
      <c r="H191" s="104">
        <f t="shared" ref="H191:P191" si="15">H192+H193+H194+H195+H196+H197+H198+H199+H200+H201+H202+H203+H204+H205+H206+H207+H208+H209+H210+H211+H212+H213+H214+H215+H216+H217+H218+H219+H220+H221+H222+H223+H224+H225+H226+H227+H228+H229+H230+H231+H232+H233+H234</f>
        <v>225</v>
      </c>
      <c r="I191" s="104">
        <f t="shared" si="15"/>
        <v>155</v>
      </c>
      <c r="J191" s="104">
        <f t="shared" si="15"/>
        <v>70</v>
      </c>
      <c r="K191" s="104">
        <f t="shared" si="15"/>
        <v>76</v>
      </c>
      <c r="L191" s="104">
        <f t="shared" si="15"/>
        <v>7</v>
      </c>
      <c r="M191" s="104">
        <f t="shared" si="15"/>
        <v>4</v>
      </c>
      <c r="N191" s="104">
        <f t="shared" si="15"/>
        <v>280</v>
      </c>
      <c r="O191" s="104">
        <f t="shared" si="15"/>
        <v>3</v>
      </c>
      <c r="P191" s="104">
        <f t="shared" si="15"/>
        <v>2</v>
      </c>
      <c r="Q191" s="85">
        <v>30457</v>
      </c>
      <c r="R191" s="85">
        <v>16212</v>
      </c>
    </row>
    <row r="192" spans="1:18" ht="28.5" x14ac:dyDescent="0.25">
      <c r="A192" s="86">
        <v>1</v>
      </c>
      <c r="B192" s="459" t="s">
        <v>837</v>
      </c>
      <c r="C192" s="460"/>
      <c r="D192" s="460"/>
      <c r="E192" s="460"/>
      <c r="F192" s="465"/>
      <c r="G192" s="87" t="s">
        <v>560</v>
      </c>
      <c r="H192" s="88">
        <v>122</v>
      </c>
      <c r="I192" s="88">
        <v>122</v>
      </c>
      <c r="J192" s="88">
        <v>0</v>
      </c>
      <c r="K192" s="88">
        <v>56</v>
      </c>
      <c r="L192" s="88">
        <v>4</v>
      </c>
      <c r="M192" s="88">
        <v>3</v>
      </c>
      <c r="N192" s="88">
        <v>163</v>
      </c>
      <c r="O192" s="88"/>
      <c r="P192" s="88"/>
      <c r="Q192" s="89">
        <v>30457</v>
      </c>
      <c r="R192" s="89">
        <v>16212</v>
      </c>
    </row>
    <row r="193" spans="1:18" x14ac:dyDescent="0.25">
      <c r="A193" s="86">
        <v>2</v>
      </c>
      <c r="B193" s="459"/>
      <c r="C193" s="460"/>
      <c r="D193" s="460"/>
      <c r="E193" s="460"/>
      <c r="F193" s="465"/>
      <c r="G193" s="87" t="s">
        <v>561</v>
      </c>
      <c r="H193" s="88">
        <v>33</v>
      </c>
      <c r="I193" s="88">
        <v>18</v>
      </c>
      <c r="J193" s="88">
        <v>15</v>
      </c>
      <c r="K193" s="88">
        <v>5</v>
      </c>
      <c r="L193" s="88">
        <v>1</v>
      </c>
      <c r="M193" s="88"/>
      <c r="N193" s="88">
        <v>19</v>
      </c>
      <c r="O193" s="88"/>
      <c r="P193" s="88"/>
      <c r="Q193" s="89">
        <v>30457</v>
      </c>
      <c r="R193" s="89">
        <v>16212</v>
      </c>
    </row>
    <row r="194" spans="1:18" x14ac:dyDescent="0.25">
      <c r="A194" s="86">
        <v>3</v>
      </c>
      <c r="B194" s="459" t="s">
        <v>323</v>
      </c>
      <c r="C194" s="460"/>
      <c r="D194" s="460"/>
      <c r="E194" s="460"/>
      <c r="F194" s="465"/>
      <c r="G194" s="87" t="s">
        <v>562</v>
      </c>
      <c r="H194" s="88">
        <v>25</v>
      </c>
      <c r="I194" s="88"/>
      <c r="J194" s="88">
        <v>25</v>
      </c>
      <c r="K194" s="88">
        <v>5</v>
      </c>
      <c r="L194" s="88">
        <v>1</v>
      </c>
      <c r="M194" s="88"/>
      <c r="N194" s="88">
        <v>17</v>
      </c>
      <c r="O194" s="88"/>
      <c r="P194" s="88"/>
      <c r="Q194" s="89">
        <v>30457</v>
      </c>
      <c r="R194" s="89">
        <v>16212</v>
      </c>
    </row>
    <row r="195" spans="1:18" ht="28.5" x14ac:dyDescent="0.25">
      <c r="A195" s="86">
        <v>4</v>
      </c>
      <c r="B195" s="459" t="s">
        <v>338</v>
      </c>
      <c r="C195" s="460"/>
      <c r="D195" s="460"/>
      <c r="E195" s="460"/>
      <c r="F195" s="465"/>
      <c r="G195" s="87" t="s">
        <v>563</v>
      </c>
      <c r="H195" s="88">
        <v>45</v>
      </c>
      <c r="I195" s="88">
        <v>15</v>
      </c>
      <c r="J195" s="88">
        <v>30</v>
      </c>
      <c r="K195" s="88">
        <v>6</v>
      </c>
      <c r="L195" s="88"/>
      <c r="M195" s="88"/>
      <c r="N195" s="88">
        <v>21</v>
      </c>
      <c r="O195" s="88"/>
      <c r="P195" s="88"/>
      <c r="Q195" s="89">
        <v>30457</v>
      </c>
      <c r="R195" s="89">
        <v>16212</v>
      </c>
    </row>
    <row r="196" spans="1:18" x14ac:dyDescent="0.25">
      <c r="A196" s="86">
        <v>5</v>
      </c>
      <c r="B196" s="459" t="s">
        <v>310</v>
      </c>
      <c r="C196" s="460"/>
      <c r="D196" s="460"/>
      <c r="E196" s="460"/>
      <c r="F196" s="465"/>
      <c r="G196" s="87" t="s">
        <v>564</v>
      </c>
      <c r="H196" s="88">
        <v>0</v>
      </c>
      <c r="I196" s="88"/>
      <c r="J196" s="88"/>
      <c r="K196" s="88">
        <v>2</v>
      </c>
      <c r="L196" s="88">
        <v>1</v>
      </c>
      <c r="M196" s="88">
        <v>0</v>
      </c>
      <c r="N196" s="88">
        <v>8</v>
      </c>
      <c r="O196" s="88"/>
      <c r="P196" s="88"/>
      <c r="Q196" s="89">
        <v>30457</v>
      </c>
      <c r="R196" s="89">
        <v>16212</v>
      </c>
    </row>
    <row r="197" spans="1:18" x14ac:dyDescent="0.25">
      <c r="A197" s="86">
        <v>6</v>
      </c>
      <c r="B197" s="459" t="s">
        <v>332</v>
      </c>
      <c r="C197" s="460"/>
      <c r="D197" s="460"/>
      <c r="E197" s="460"/>
      <c r="F197" s="465"/>
      <c r="G197" s="87" t="s">
        <v>565</v>
      </c>
      <c r="H197" s="88">
        <v>0</v>
      </c>
      <c r="I197" s="88"/>
      <c r="J197" s="88"/>
      <c r="K197" s="88">
        <v>2</v>
      </c>
      <c r="L197" s="88"/>
      <c r="M197" s="88">
        <v>1</v>
      </c>
      <c r="N197" s="88">
        <v>10</v>
      </c>
      <c r="O197" s="88"/>
      <c r="P197" s="88"/>
      <c r="Q197" s="89">
        <v>30457</v>
      </c>
      <c r="R197" s="89">
        <v>16212</v>
      </c>
    </row>
    <row r="198" spans="1:18" ht="28.5" x14ac:dyDescent="0.25">
      <c r="A198" s="86">
        <v>7</v>
      </c>
      <c r="B198" s="459" t="s">
        <v>288</v>
      </c>
      <c r="C198" s="460"/>
      <c r="D198" s="460"/>
      <c r="E198" s="460"/>
      <c r="F198" s="465"/>
      <c r="G198" s="87" t="s">
        <v>289</v>
      </c>
      <c r="H198" s="88">
        <v>0</v>
      </c>
      <c r="I198" s="88"/>
      <c r="J198" s="88"/>
      <c r="K198" s="88"/>
      <c r="L198" s="88"/>
      <c r="M198" s="88"/>
      <c r="N198" s="88">
        <v>2</v>
      </c>
      <c r="O198" s="88"/>
      <c r="P198" s="88"/>
      <c r="Q198" s="89"/>
      <c r="R198" s="89">
        <v>16212</v>
      </c>
    </row>
    <row r="199" spans="1:18" ht="28.5" x14ac:dyDescent="0.25">
      <c r="A199" s="86">
        <v>8</v>
      </c>
      <c r="B199" s="459" t="s">
        <v>206</v>
      </c>
      <c r="C199" s="460"/>
      <c r="D199" s="460"/>
      <c r="E199" s="460"/>
      <c r="F199" s="465"/>
      <c r="G199" s="87" t="s">
        <v>290</v>
      </c>
      <c r="H199" s="88">
        <v>0</v>
      </c>
      <c r="I199" s="88"/>
      <c r="J199" s="88"/>
      <c r="K199" s="88"/>
      <c r="L199" s="88"/>
      <c r="M199" s="88"/>
      <c r="N199" s="88">
        <v>1</v>
      </c>
      <c r="O199" s="88"/>
      <c r="P199" s="88"/>
      <c r="Q199" s="89"/>
      <c r="R199" s="89">
        <v>16212</v>
      </c>
    </row>
    <row r="200" spans="1:18" ht="28.5" x14ac:dyDescent="0.25">
      <c r="A200" s="86">
        <v>9</v>
      </c>
      <c r="B200" s="459" t="s">
        <v>291</v>
      </c>
      <c r="C200" s="460"/>
      <c r="D200" s="460"/>
      <c r="E200" s="460"/>
      <c r="F200" s="465"/>
      <c r="G200" s="87" t="s">
        <v>292</v>
      </c>
      <c r="H200" s="88">
        <v>0</v>
      </c>
      <c r="I200" s="88"/>
      <c r="J200" s="88"/>
      <c r="K200" s="88"/>
      <c r="L200" s="88"/>
      <c r="M200" s="88"/>
      <c r="N200" s="88">
        <v>1</v>
      </c>
      <c r="O200" s="88"/>
      <c r="P200" s="88"/>
      <c r="Q200" s="89"/>
      <c r="R200" s="89">
        <v>16212</v>
      </c>
    </row>
    <row r="201" spans="1:18" ht="28.5" x14ac:dyDescent="0.25">
      <c r="A201" s="86">
        <v>10</v>
      </c>
      <c r="B201" s="459" t="s">
        <v>293</v>
      </c>
      <c r="C201" s="460"/>
      <c r="D201" s="460"/>
      <c r="E201" s="460"/>
      <c r="F201" s="465"/>
      <c r="G201" s="87" t="s">
        <v>294</v>
      </c>
      <c r="H201" s="88">
        <v>0</v>
      </c>
      <c r="I201" s="88"/>
      <c r="J201" s="88"/>
      <c r="K201" s="88"/>
      <c r="L201" s="88"/>
      <c r="M201" s="88"/>
      <c r="N201" s="88">
        <v>2</v>
      </c>
      <c r="O201" s="88"/>
      <c r="P201" s="88"/>
      <c r="Q201" s="89"/>
      <c r="R201" s="89">
        <v>16212</v>
      </c>
    </row>
    <row r="202" spans="1:18" ht="28.5" x14ac:dyDescent="0.25">
      <c r="A202" s="86">
        <v>11</v>
      </c>
      <c r="B202" s="459" t="s">
        <v>295</v>
      </c>
      <c r="C202" s="460"/>
      <c r="D202" s="460"/>
      <c r="E202" s="460"/>
      <c r="F202" s="465"/>
      <c r="G202" s="87" t="s">
        <v>296</v>
      </c>
      <c r="H202" s="88">
        <v>0</v>
      </c>
      <c r="I202" s="88"/>
      <c r="J202" s="88"/>
      <c r="K202" s="88"/>
      <c r="L202" s="88"/>
      <c r="M202" s="88"/>
      <c r="N202" s="88">
        <v>1</v>
      </c>
      <c r="O202" s="88"/>
      <c r="P202" s="88"/>
      <c r="Q202" s="89"/>
      <c r="R202" s="89">
        <v>16212</v>
      </c>
    </row>
    <row r="203" spans="1:18" ht="28.5" x14ac:dyDescent="0.25">
      <c r="A203" s="86">
        <v>12</v>
      </c>
      <c r="B203" s="459" t="s">
        <v>297</v>
      </c>
      <c r="C203" s="460"/>
      <c r="D203" s="460"/>
      <c r="E203" s="460"/>
      <c r="F203" s="465"/>
      <c r="G203" s="87" t="s">
        <v>298</v>
      </c>
      <c r="H203" s="88">
        <v>0</v>
      </c>
      <c r="I203" s="88"/>
      <c r="J203" s="88"/>
      <c r="K203" s="88"/>
      <c r="L203" s="88"/>
      <c r="M203" s="88"/>
      <c r="N203" s="88">
        <v>1</v>
      </c>
      <c r="O203" s="88"/>
      <c r="P203" s="88"/>
      <c r="Q203" s="89"/>
      <c r="R203" s="89">
        <v>16212</v>
      </c>
    </row>
    <row r="204" spans="1:18" ht="28.5" x14ac:dyDescent="0.25">
      <c r="A204" s="86">
        <v>13</v>
      </c>
      <c r="B204" s="459" t="s">
        <v>300</v>
      </c>
      <c r="C204" s="460"/>
      <c r="D204" s="460"/>
      <c r="E204" s="460"/>
      <c r="F204" s="465"/>
      <c r="G204" s="87" t="s">
        <v>301</v>
      </c>
      <c r="H204" s="88">
        <v>0</v>
      </c>
      <c r="I204" s="88"/>
      <c r="J204" s="88"/>
      <c r="K204" s="88"/>
      <c r="L204" s="88"/>
      <c r="M204" s="88"/>
      <c r="N204" s="88">
        <v>1</v>
      </c>
      <c r="O204" s="88">
        <v>1</v>
      </c>
      <c r="P204" s="88">
        <v>1</v>
      </c>
      <c r="Q204" s="89"/>
      <c r="R204" s="89">
        <v>16212</v>
      </c>
    </row>
    <row r="205" spans="1:18" ht="28.5" x14ac:dyDescent="0.25">
      <c r="A205" s="86">
        <v>14</v>
      </c>
      <c r="B205" s="459" t="s">
        <v>302</v>
      </c>
      <c r="C205" s="460"/>
      <c r="D205" s="460"/>
      <c r="E205" s="460"/>
      <c r="F205" s="465"/>
      <c r="G205" s="87" t="s">
        <v>303</v>
      </c>
      <c r="H205" s="88">
        <v>0</v>
      </c>
      <c r="I205" s="88"/>
      <c r="J205" s="88"/>
      <c r="K205" s="88"/>
      <c r="L205" s="88"/>
      <c r="M205" s="88"/>
      <c r="N205" s="88">
        <v>0</v>
      </c>
      <c r="O205" s="88">
        <v>1</v>
      </c>
      <c r="P205" s="88"/>
      <c r="Q205" s="89"/>
      <c r="R205" s="89">
        <v>16212</v>
      </c>
    </row>
    <row r="206" spans="1:18" ht="28.5" x14ac:dyDescent="0.25">
      <c r="A206" s="86">
        <v>15</v>
      </c>
      <c r="B206" s="459" t="s">
        <v>304</v>
      </c>
      <c r="C206" s="460"/>
      <c r="D206" s="460"/>
      <c r="E206" s="460"/>
      <c r="F206" s="465"/>
      <c r="G206" s="87" t="s">
        <v>305</v>
      </c>
      <c r="H206" s="88">
        <v>0</v>
      </c>
      <c r="I206" s="88"/>
      <c r="J206" s="88"/>
      <c r="K206" s="88"/>
      <c r="L206" s="88"/>
      <c r="M206" s="88"/>
      <c r="N206" s="88">
        <v>1</v>
      </c>
      <c r="O206" s="88"/>
      <c r="P206" s="88"/>
      <c r="Q206" s="89"/>
      <c r="R206" s="89">
        <v>16212</v>
      </c>
    </row>
    <row r="207" spans="1:18" ht="28.5" x14ac:dyDescent="0.25">
      <c r="A207" s="86">
        <v>16</v>
      </c>
      <c r="B207" s="459" t="s">
        <v>306</v>
      </c>
      <c r="C207" s="460"/>
      <c r="D207" s="460"/>
      <c r="E207" s="460"/>
      <c r="F207" s="465"/>
      <c r="G207" s="87" t="s">
        <v>307</v>
      </c>
      <c r="H207" s="88">
        <v>0</v>
      </c>
      <c r="I207" s="88"/>
      <c r="J207" s="88"/>
      <c r="K207" s="88"/>
      <c r="L207" s="88"/>
      <c r="M207" s="88"/>
      <c r="N207" s="88">
        <v>1</v>
      </c>
      <c r="O207" s="88"/>
      <c r="P207" s="88"/>
      <c r="Q207" s="89"/>
      <c r="R207" s="89">
        <v>16212</v>
      </c>
    </row>
    <row r="208" spans="1:18" ht="28.5" x14ac:dyDescent="0.25">
      <c r="A208" s="86">
        <v>17</v>
      </c>
      <c r="B208" s="459" t="s">
        <v>308</v>
      </c>
      <c r="C208" s="460"/>
      <c r="D208" s="460"/>
      <c r="E208" s="460"/>
      <c r="F208" s="465"/>
      <c r="G208" s="87" t="s">
        <v>309</v>
      </c>
      <c r="H208" s="88">
        <v>0</v>
      </c>
      <c r="I208" s="88"/>
      <c r="J208" s="88"/>
      <c r="K208" s="88"/>
      <c r="L208" s="88"/>
      <c r="M208" s="88"/>
      <c r="N208" s="88">
        <v>2</v>
      </c>
      <c r="O208" s="88"/>
      <c r="P208" s="88"/>
      <c r="Q208" s="89"/>
      <c r="R208" s="89">
        <v>16212</v>
      </c>
    </row>
    <row r="209" spans="1:18" ht="28.5" x14ac:dyDescent="0.25">
      <c r="A209" s="86">
        <v>18</v>
      </c>
      <c r="B209" s="459" t="s">
        <v>311</v>
      </c>
      <c r="C209" s="460"/>
      <c r="D209" s="460"/>
      <c r="E209" s="460"/>
      <c r="F209" s="465"/>
      <c r="G209" s="87" t="s">
        <v>312</v>
      </c>
      <c r="H209" s="88">
        <v>0</v>
      </c>
      <c r="I209" s="88"/>
      <c r="J209" s="88"/>
      <c r="K209" s="88"/>
      <c r="L209" s="88"/>
      <c r="M209" s="88"/>
      <c r="N209" s="88">
        <v>1</v>
      </c>
      <c r="O209" s="88"/>
      <c r="P209" s="88"/>
      <c r="Q209" s="89"/>
      <c r="R209" s="89">
        <v>16212</v>
      </c>
    </row>
    <row r="210" spans="1:18" ht="28.5" x14ac:dyDescent="0.25">
      <c r="A210" s="86">
        <v>19</v>
      </c>
      <c r="B210" s="459" t="s">
        <v>313</v>
      </c>
      <c r="C210" s="460"/>
      <c r="D210" s="460"/>
      <c r="E210" s="460"/>
      <c r="F210" s="465"/>
      <c r="G210" s="87" t="s">
        <v>314</v>
      </c>
      <c r="H210" s="88">
        <v>0</v>
      </c>
      <c r="I210" s="88"/>
      <c r="J210" s="88"/>
      <c r="K210" s="88"/>
      <c r="L210" s="88"/>
      <c r="M210" s="88"/>
      <c r="N210" s="88">
        <v>1</v>
      </c>
      <c r="O210" s="88"/>
      <c r="P210" s="88"/>
      <c r="Q210" s="89"/>
      <c r="R210" s="89">
        <v>16212</v>
      </c>
    </row>
    <row r="211" spans="1:18" x14ac:dyDescent="0.25">
      <c r="A211" s="86">
        <v>20</v>
      </c>
      <c r="B211" s="459" t="s">
        <v>315</v>
      </c>
      <c r="C211" s="460"/>
      <c r="D211" s="460"/>
      <c r="E211" s="460"/>
      <c r="F211" s="465"/>
      <c r="G211" s="87" t="s">
        <v>316</v>
      </c>
      <c r="H211" s="88">
        <v>0</v>
      </c>
      <c r="I211" s="88"/>
      <c r="J211" s="88"/>
      <c r="K211" s="88"/>
      <c r="L211" s="88"/>
      <c r="M211" s="88"/>
      <c r="N211" s="88">
        <v>2</v>
      </c>
      <c r="O211" s="88"/>
      <c r="P211" s="88"/>
      <c r="Q211" s="89"/>
      <c r="R211" s="89">
        <v>16212</v>
      </c>
    </row>
    <row r="212" spans="1:18" ht="42.75" x14ac:dyDescent="0.25">
      <c r="A212" s="86">
        <v>21</v>
      </c>
      <c r="B212" s="459" t="s">
        <v>317</v>
      </c>
      <c r="C212" s="460"/>
      <c r="D212" s="460"/>
      <c r="E212" s="460"/>
      <c r="F212" s="465"/>
      <c r="G212" s="87" t="s">
        <v>318</v>
      </c>
      <c r="H212" s="88">
        <v>0</v>
      </c>
      <c r="I212" s="88"/>
      <c r="J212" s="88"/>
      <c r="K212" s="88"/>
      <c r="L212" s="88"/>
      <c r="M212" s="88"/>
      <c r="N212" s="88">
        <v>2</v>
      </c>
      <c r="O212" s="88"/>
      <c r="P212" s="88"/>
      <c r="Q212" s="89"/>
      <c r="R212" s="89">
        <v>16212</v>
      </c>
    </row>
    <row r="213" spans="1:18" ht="28.5" x14ac:dyDescent="0.25">
      <c r="A213" s="86">
        <v>22</v>
      </c>
      <c r="B213" s="459" t="s">
        <v>319</v>
      </c>
      <c r="C213" s="460"/>
      <c r="D213" s="460"/>
      <c r="E213" s="460"/>
      <c r="F213" s="465"/>
      <c r="G213" s="87" t="s">
        <v>320</v>
      </c>
      <c r="H213" s="88">
        <v>0</v>
      </c>
      <c r="I213" s="88"/>
      <c r="J213" s="88"/>
      <c r="K213" s="88"/>
      <c r="L213" s="88"/>
      <c r="M213" s="88"/>
      <c r="N213" s="88">
        <v>1</v>
      </c>
      <c r="O213" s="88"/>
      <c r="P213" s="88"/>
      <c r="Q213" s="89"/>
      <c r="R213" s="89">
        <v>16212</v>
      </c>
    </row>
    <row r="214" spans="1:18" ht="28.5" x14ac:dyDescent="0.25">
      <c r="A214" s="86">
        <v>23</v>
      </c>
      <c r="B214" s="459" t="s">
        <v>321</v>
      </c>
      <c r="C214" s="460"/>
      <c r="D214" s="460"/>
      <c r="E214" s="460"/>
      <c r="F214" s="465"/>
      <c r="G214" s="87" t="s">
        <v>322</v>
      </c>
      <c r="H214" s="88">
        <v>0</v>
      </c>
      <c r="I214" s="88"/>
      <c r="J214" s="88"/>
      <c r="K214" s="88"/>
      <c r="L214" s="88"/>
      <c r="M214" s="88"/>
      <c r="N214" s="88">
        <v>2</v>
      </c>
      <c r="O214" s="88"/>
      <c r="P214" s="88"/>
      <c r="Q214" s="89"/>
      <c r="R214" s="89">
        <v>16212</v>
      </c>
    </row>
    <row r="215" spans="1:18" ht="28.5" x14ac:dyDescent="0.25">
      <c r="A215" s="86">
        <v>24</v>
      </c>
      <c r="B215" s="459" t="s">
        <v>324</v>
      </c>
      <c r="C215" s="460"/>
      <c r="D215" s="460"/>
      <c r="E215" s="460"/>
      <c r="F215" s="465"/>
      <c r="G215" s="87" t="s">
        <v>325</v>
      </c>
      <c r="H215" s="88">
        <v>0</v>
      </c>
      <c r="I215" s="88"/>
      <c r="J215" s="88"/>
      <c r="K215" s="88"/>
      <c r="L215" s="88"/>
      <c r="M215" s="88"/>
      <c r="N215" s="88">
        <v>1</v>
      </c>
      <c r="O215" s="88"/>
      <c r="P215" s="88"/>
      <c r="Q215" s="89"/>
      <c r="R215" s="89">
        <v>16212</v>
      </c>
    </row>
    <row r="216" spans="1:18" ht="28.5" x14ac:dyDescent="0.25">
      <c r="A216" s="86">
        <v>25</v>
      </c>
      <c r="B216" s="459" t="s">
        <v>326</v>
      </c>
      <c r="C216" s="460"/>
      <c r="D216" s="460"/>
      <c r="E216" s="460"/>
      <c r="F216" s="465"/>
      <c r="G216" s="87" t="s">
        <v>327</v>
      </c>
      <c r="H216" s="88">
        <v>0</v>
      </c>
      <c r="I216" s="88"/>
      <c r="J216" s="88"/>
      <c r="K216" s="88"/>
      <c r="L216" s="88"/>
      <c r="M216" s="88"/>
      <c r="N216" s="88">
        <v>1</v>
      </c>
      <c r="O216" s="88"/>
      <c r="P216" s="88"/>
      <c r="Q216" s="89"/>
      <c r="R216" s="89">
        <v>16212</v>
      </c>
    </row>
    <row r="217" spans="1:18" ht="28.5" x14ac:dyDescent="0.25">
      <c r="A217" s="86">
        <v>26</v>
      </c>
      <c r="B217" s="459" t="s">
        <v>328</v>
      </c>
      <c r="C217" s="460"/>
      <c r="D217" s="460"/>
      <c r="E217" s="460"/>
      <c r="F217" s="465"/>
      <c r="G217" s="87" t="s">
        <v>329</v>
      </c>
      <c r="H217" s="88">
        <v>0</v>
      </c>
      <c r="I217" s="88"/>
      <c r="J217" s="88"/>
      <c r="K217" s="88"/>
      <c r="L217" s="88"/>
      <c r="M217" s="88"/>
      <c r="N217" s="88">
        <v>1</v>
      </c>
      <c r="O217" s="88"/>
      <c r="P217" s="88"/>
      <c r="Q217" s="89"/>
      <c r="R217" s="89">
        <v>16212</v>
      </c>
    </row>
    <row r="218" spans="1:18" ht="28.5" x14ac:dyDescent="0.25">
      <c r="A218" s="86">
        <v>27</v>
      </c>
      <c r="B218" s="459" t="s">
        <v>330</v>
      </c>
      <c r="C218" s="460"/>
      <c r="D218" s="460"/>
      <c r="E218" s="460"/>
      <c r="F218" s="465"/>
      <c r="G218" s="87" t="s">
        <v>331</v>
      </c>
      <c r="H218" s="88">
        <v>0</v>
      </c>
      <c r="I218" s="88"/>
      <c r="J218" s="88"/>
      <c r="K218" s="88"/>
      <c r="L218" s="88"/>
      <c r="M218" s="88"/>
      <c r="N218" s="88">
        <v>0</v>
      </c>
      <c r="O218" s="88">
        <v>1</v>
      </c>
      <c r="P218" s="88"/>
      <c r="Q218" s="89"/>
      <c r="R218" s="89">
        <v>16212</v>
      </c>
    </row>
    <row r="219" spans="1:18" ht="28.5" x14ac:dyDescent="0.25">
      <c r="A219" s="86">
        <v>28</v>
      </c>
      <c r="B219" s="459" t="s">
        <v>333</v>
      </c>
      <c r="C219" s="460"/>
      <c r="D219" s="460"/>
      <c r="E219" s="460"/>
      <c r="F219" s="465"/>
      <c r="G219" s="87" t="s">
        <v>334</v>
      </c>
      <c r="H219" s="88">
        <v>0</v>
      </c>
      <c r="I219" s="88"/>
      <c r="J219" s="88"/>
      <c r="K219" s="88"/>
      <c r="L219" s="88"/>
      <c r="M219" s="88"/>
      <c r="N219" s="88">
        <v>1</v>
      </c>
      <c r="O219" s="88"/>
      <c r="P219" s="88"/>
      <c r="Q219" s="89"/>
      <c r="R219" s="89">
        <v>16212</v>
      </c>
    </row>
    <row r="220" spans="1:18" ht="28.5" x14ac:dyDescent="0.25">
      <c r="A220" s="86">
        <v>29</v>
      </c>
      <c r="B220" s="459" t="s">
        <v>336</v>
      </c>
      <c r="C220" s="460"/>
      <c r="D220" s="460"/>
      <c r="E220" s="460"/>
      <c r="F220" s="465"/>
      <c r="G220" s="87" t="s">
        <v>337</v>
      </c>
      <c r="H220" s="88">
        <v>0</v>
      </c>
      <c r="I220" s="88"/>
      <c r="J220" s="88"/>
      <c r="K220" s="88"/>
      <c r="L220" s="88"/>
      <c r="M220" s="88"/>
      <c r="N220" s="88">
        <v>1</v>
      </c>
      <c r="O220" s="88"/>
      <c r="P220" s="88"/>
      <c r="Q220" s="89"/>
      <c r="R220" s="89">
        <v>16212</v>
      </c>
    </row>
    <row r="221" spans="1:18" ht="28.5" x14ac:dyDescent="0.25">
      <c r="A221" s="86">
        <v>30</v>
      </c>
      <c r="B221" s="459" t="s">
        <v>339</v>
      </c>
      <c r="C221" s="460"/>
      <c r="D221" s="460"/>
      <c r="E221" s="460"/>
      <c r="F221" s="465"/>
      <c r="G221" s="87" t="s">
        <v>340</v>
      </c>
      <c r="H221" s="88">
        <v>0</v>
      </c>
      <c r="I221" s="88"/>
      <c r="J221" s="88"/>
      <c r="K221" s="88"/>
      <c r="L221" s="88"/>
      <c r="M221" s="88"/>
      <c r="N221" s="88">
        <v>2</v>
      </c>
      <c r="O221" s="88"/>
      <c r="P221" s="88"/>
      <c r="Q221" s="89"/>
      <c r="R221" s="89">
        <v>16212</v>
      </c>
    </row>
    <row r="222" spans="1:18" ht="28.5" x14ac:dyDescent="0.25">
      <c r="A222" s="86">
        <v>31</v>
      </c>
      <c r="B222" s="459" t="s">
        <v>341</v>
      </c>
      <c r="C222" s="460"/>
      <c r="D222" s="460"/>
      <c r="E222" s="460"/>
      <c r="F222" s="465"/>
      <c r="G222" s="87" t="s">
        <v>342</v>
      </c>
      <c r="H222" s="88">
        <v>0</v>
      </c>
      <c r="I222" s="88"/>
      <c r="J222" s="88"/>
      <c r="K222" s="88"/>
      <c r="L222" s="88"/>
      <c r="M222" s="88"/>
      <c r="N222" s="88">
        <v>1</v>
      </c>
      <c r="O222" s="88"/>
      <c r="P222" s="88"/>
      <c r="Q222" s="89"/>
      <c r="R222" s="89">
        <v>16212</v>
      </c>
    </row>
    <row r="223" spans="1:18" ht="28.5" x14ac:dyDescent="0.25">
      <c r="A223" s="86">
        <v>32</v>
      </c>
      <c r="B223" s="459" t="s">
        <v>343</v>
      </c>
      <c r="C223" s="460"/>
      <c r="D223" s="460"/>
      <c r="E223" s="460"/>
      <c r="F223" s="465"/>
      <c r="G223" s="87" t="s">
        <v>344</v>
      </c>
      <c r="H223" s="88">
        <v>0</v>
      </c>
      <c r="I223" s="88"/>
      <c r="J223" s="88"/>
      <c r="K223" s="88"/>
      <c r="L223" s="88"/>
      <c r="M223" s="88"/>
      <c r="N223" s="88">
        <v>0</v>
      </c>
      <c r="O223" s="88"/>
      <c r="P223" s="88">
        <v>1</v>
      </c>
      <c r="Q223" s="89"/>
      <c r="R223" s="89">
        <v>16212</v>
      </c>
    </row>
    <row r="224" spans="1:18" ht="28.5" x14ac:dyDescent="0.25">
      <c r="A224" s="86">
        <v>33</v>
      </c>
      <c r="B224" s="459" t="s">
        <v>345</v>
      </c>
      <c r="C224" s="460"/>
      <c r="D224" s="460"/>
      <c r="E224" s="460"/>
      <c r="F224" s="465"/>
      <c r="G224" s="87" t="s">
        <v>346</v>
      </c>
      <c r="H224" s="88">
        <v>0</v>
      </c>
      <c r="I224" s="88"/>
      <c r="J224" s="88"/>
      <c r="K224" s="88"/>
      <c r="L224" s="88"/>
      <c r="M224" s="88"/>
      <c r="N224" s="88">
        <v>1</v>
      </c>
      <c r="O224" s="88"/>
      <c r="P224" s="88"/>
      <c r="Q224" s="89"/>
      <c r="R224" s="89">
        <v>16212</v>
      </c>
    </row>
    <row r="225" spans="1:18" ht="28.5" x14ac:dyDescent="0.25">
      <c r="A225" s="86">
        <v>34</v>
      </c>
      <c r="B225" s="459" t="s">
        <v>347</v>
      </c>
      <c r="C225" s="460"/>
      <c r="D225" s="460"/>
      <c r="E225" s="460"/>
      <c r="F225" s="465"/>
      <c r="G225" s="87" t="s">
        <v>348</v>
      </c>
      <c r="H225" s="88">
        <v>0</v>
      </c>
      <c r="I225" s="88"/>
      <c r="J225" s="88"/>
      <c r="K225" s="88"/>
      <c r="L225" s="88"/>
      <c r="M225" s="88"/>
      <c r="N225" s="88">
        <v>1</v>
      </c>
      <c r="O225" s="88"/>
      <c r="P225" s="88"/>
      <c r="Q225" s="89"/>
      <c r="R225" s="89">
        <v>16212</v>
      </c>
    </row>
    <row r="226" spans="1:18" ht="28.5" x14ac:dyDescent="0.25">
      <c r="A226" s="86">
        <v>35</v>
      </c>
      <c r="B226" s="459" t="s">
        <v>349</v>
      </c>
      <c r="C226" s="460"/>
      <c r="D226" s="460"/>
      <c r="E226" s="460"/>
      <c r="F226" s="465"/>
      <c r="G226" s="87" t="s">
        <v>350</v>
      </c>
      <c r="H226" s="88">
        <v>0</v>
      </c>
      <c r="I226" s="88"/>
      <c r="J226" s="88"/>
      <c r="K226" s="88"/>
      <c r="L226" s="88"/>
      <c r="M226" s="88"/>
      <c r="N226" s="88">
        <v>1</v>
      </c>
      <c r="O226" s="88"/>
      <c r="P226" s="88"/>
      <c r="Q226" s="89"/>
      <c r="R226" s="89">
        <v>16212</v>
      </c>
    </row>
    <row r="227" spans="1:18" ht="28.5" x14ac:dyDescent="0.25">
      <c r="A227" s="86">
        <v>36</v>
      </c>
      <c r="B227" s="459" t="s">
        <v>351</v>
      </c>
      <c r="C227" s="460"/>
      <c r="D227" s="460"/>
      <c r="E227" s="460"/>
      <c r="F227" s="465"/>
      <c r="G227" s="87" t="s">
        <v>352</v>
      </c>
      <c r="H227" s="88">
        <v>0</v>
      </c>
      <c r="I227" s="88"/>
      <c r="J227" s="88"/>
      <c r="K227" s="88"/>
      <c r="L227" s="88"/>
      <c r="M227" s="88"/>
      <c r="N227" s="88">
        <v>1</v>
      </c>
      <c r="O227" s="88"/>
      <c r="P227" s="88"/>
      <c r="Q227" s="89"/>
      <c r="R227" s="89">
        <v>16212</v>
      </c>
    </row>
    <row r="228" spans="1:18" ht="28.5" x14ac:dyDescent="0.25">
      <c r="A228" s="86">
        <v>37</v>
      </c>
      <c r="B228" s="459" t="s">
        <v>204</v>
      </c>
      <c r="C228" s="460"/>
      <c r="D228" s="460"/>
      <c r="E228" s="460"/>
      <c r="F228" s="465"/>
      <c r="G228" s="87" t="s">
        <v>353</v>
      </c>
      <c r="H228" s="88">
        <v>0</v>
      </c>
      <c r="I228" s="88"/>
      <c r="J228" s="88"/>
      <c r="K228" s="88"/>
      <c r="L228" s="88"/>
      <c r="M228" s="88"/>
      <c r="N228" s="88">
        <v>1</v>
      </c>
      <c r="O228" s="88"/>
      <c r="P228" s="88"/>
      <c r="Q228" s="89"/>
      <c r="R228" s="89">
        <v>16212</v>
      </c>
    </row>
    <row r="229" spans="1:18" ht="28.5" x14ac:dyDescent="0.25">
      <c r="A229" s="86">
        <v>38</v>
      </c>
      <c r="B229" s="459" t="s">
        <v>354</v>
      </c>
      <c r="C229" s="460"/>
      <c r="D229" s="460"/>
      <c r="E229" s="460"/>
      <c r="F229" s="465"/>
      <c r="G229" s="87" t="s">
        <v>355</v>
      </c>
      <c r="H229" s="88">
        <v>0</v>
      </c>
      <c r="I229" s="88"/>
      <c r="J229" s="88"/>
      <c r="K229" s="88"/>
      <c r="L229" s="88"/>
      <c r="M229" s="88"/>
      <c r="N229" s="88">
        <v>1</v>
      </c>
      <c r="O229" s="88"/>
      <c r="P229" s="88"/>
      <c r="Q229" s="89"/>
      <c r="R229" s="89">
        <v>16212</v>
      </c>
    </row>
    <row r="230" spans="1:18" ht="28.5" x14ac:dyDescent="0.25">
      <c r="A230" s="86">
        <v>39</v>
      </c>
      <c r="B230" s="459" t="s">
        <v>356</v>
      </c>
      <c r="C230" s="460"/>
      <c r="D230" s="460"/>
      <c r="E230" s="460"/>
      <c r="F230" s="465"/>
      <c r="G230" s="87" t="s">
        <v>357</v>
      </c>
      <c r="H230" s="88">
        <v>0</v>
      </c>
      <c r="I230" s="88"/>
      <c r="J230" s="88"/>
      <c r="K230" s="88"/>
      <c r="L230" s="88"/>
      <c r="M230" s="88"/>
      <c r="N230" s="88">
        <v>1</v>
      </c>
      <c r="O230" s="88"/>
      <c r="P230" s="88"/>
      <c r="Q230" s="89"/>
      <c r="R230" s="89">
        <v>16212</v>
      </c>
    </row>
    <row r="231" spans="1:18" ht="28.5" x14ac:dyDescent="0.25">
      <c r="A231" s="86">
        <v>40</v>
      </c>
      <c r="B231" s="459" t="s">
        <v>358</v>
      </c>
      <c r="C231" s="460"/>
      <c r="D231" s="460"/>
      <c r="E231" s="460"/>
      <c r="F231" s="465"/>
      <c r="G231" s="87" t="s">
        <v>359</v>
      </c>
      <c r="H231" s="88">
        <v>0</v>
      </c>
      <c r="I231" s="88"/>
      <c r="J231" s="88"/>
      <c r="K231" s="88"/>
      <c r="L231" s="88"/>
      <c r="M231" s="88"/>
      <c r="N231" s="88">
        <v>2</v>
      </c>
      <c r="O231" s="88"/>
      <c r="P231" s="88"/>
      <c r="Q231" s="89"/>
      <c r="R231" s="89">
        <v>16212</v>
      </c>
    </row>
    <row r="232" spans="1:18" x14ac:dyDescent="0.25">
      <c r="A232" s="86">
        <v>41</v>
      </c>
      <c r="B232" s="459" t="s">
        <v>360</v>
      </c>
      <c r="C232" s="460"/>
      <c r="D232" s="460"/>
      <c r="E232" s="460"/>
      <c r="F232" s="465"/>
      <c r="G232" s="87" t="s">
        <v>361</v>
      </c>
      <c r="H232" s="88">
        <v>0</v>
      </c>
      <c r="I232" s="88"/>
      <c r="J232" s="88"/>
      <c r="K232" s="88"/>
      <c r="L232" s="88"/>
      <c r="M232" s="88"/>
      <c r="N232" s="88">
        <v>1</v>
      </c>
      <c r="O232" s="88"/>
      <c r="P232" s="88"/>
      <c r="Q232" s="89"/>
      <c r="R232" s="89">
        <v>16212</v>
      </c>
    </row>
    <row r="233" spans="1:18" ht="28.5" x14ac:dyDescent="0.25">
      <c r="A233" s="86">
        <v>42</v>
      </c>
      <c r="B233" s="459" t="s">
        <v>362</v>
      </c>
      <c r="C233" s="460"/>
      <c r="D233" s="460"/>
      <c r="E233" s="460"/>
      <c r="F233" s="465"/>
      <c r="G233" s="87" t="s">
        <v>363</v>
      </c>
      <c r="H233" s="88">
        <v>0</v>
      </c>
      <c r="I233" s="88"/>
      <c r="J233" s="88"/>
      <c r="K233" s="88"/>
      <c r="L233" s="88"/>
      <c r="M233" s="88"/>
      <c r="N233" s="88">
        <v>1</v>
      </c>
      <c r="O233" s="88"/>
      <c r="P233" s="88"/>
      <c r="Q233" s="89"/>
      <c r="R233" s="89">
        <v>16212</v>
      </c>
    </row>
    <row r="234" spans="1:18" ht="28.5" x14ac:dyDescent="0.25">
      <c r="A234" s="86">
        <v>43</v>
      </c>
      <c r="B234" s="459" t="s">
        <v>364</v>
      </c>
      <c r="C234" s="460"/>
      <c r="D234" s="460"/>
      <c r="E234" s="460"/>
      <c r="F234" s="465"/>
      <c r="G234" s="87" t="s">
        <v>365</v>
      </c>
      <c r="H234" s="88">
        <v>0</v>
      </c>
      <c r="I234" s="88"/>
      <c r="J234" s="88"/>
      <c r="K234" s="88"/>
      <c r="L234" s="88"/>
      <c r="M234" s="88"/>
      <c r="N234" s="88">
        <v>1</v>
      </c>
      <c r="O234" s="88"/>
      <c r="P234" s="88"/>
      <c r="Q234" s="89"/>
      <c r="R234" s="89">
        <v>16212</v>
      </c>
    </row>
    <row r="235" spans="1:18" x14ac:dyDescent="0.25">
      <c r="A235" s="120">
        <v>10</v>
      </c>
      <c r="B235" s="457" t="s">
        <v>366</v>
      </c>
      <c r="C235" s="458"/>
      <c r="D235" s="458"/>
      <c r="E235" s="458"/>
      <c r="F235" s="458"/>
      <c r="G235" s="475"/>
      <c r="H235" s="104">
        <f t="shared" ref="H235:P235" si="16">H236+H237+H238+H239</f>
        <v>80</v>
      </c>
      <c r="I235" s="104">
        <f t="shared" si="16"/>
        <v>30</v>
      </c>
      <c r="J235" s="104">
        <f t="shared" si="16"/>
        <v>50</v>
      </c>
      <c r="K235" s="104">
        <f t="shared" si="16"/>
        <v>33</v>
      </c>
      <c r="L235" s="104">
        <f t="shared" si="16"/>
        <v>9</v>
      </c>
      <c r="M235" s="104">
        <f t="shared" si="16"/>
        <v>9</v>
      </c>
      <c r="N235" s="104">
        <f t="shared" si="16"/>
        <v>71</v>
      </c>
      <c r="O235" s="104">
        <f t="shared" si="16"/>
        <v>10</v>
      </c>
      <c r="P235" s="104">
        <f t="shared" si="16"/>
        <v>10</v>
      </c>
      <c r="Q235" s="85">
        <v>44972</v>
      </c>
      <c r="R235" s="85">
        <v>22486</v>
      </c>
    </row>
    <row r="236" spans="1:18" ht="28.5" x14ac:dyDescent="0.25">
      <c r="A236" s="86">
        <v>1</v>
      </c>
      <c r="B236" s="459" t="s">
        <v>367</v>
      </c>
      <c r="C236" s="460"/>
      <c r="D236" s="460"/>
      <c r="E236" s="460"/>
      <c r="F236" s="465"/>
      <c r="G236" s="87" t="s">
        <v>566</v>
      </c>
      <c r="H236" s="88">
        <f>I236+J236</f>
        <v>60</v>
      </c>
      <c r="I236" s="88">
        <v>30</v>
      </c>
      <c r="J236" s="88">
        <v>30</v>
      </c>
      <c r="K236" s="88">
        <v>25</v>
      </c>
      <c r="L236" s="88">
        <v>5</v>
      </c>
      <c r="M236" s="88">
        <v>5</v>
      </c>
      <c r="N236" s="88">
        <v>50</v>
      </c>
      <c r="O236" s="88">
        <v>7</v>
      </c>
      <c r="P236" s="88">
        <v>7</v>
      </c>
      <c r="Q236" s="89">
        <v>44972</v>
      </c>
      <c r="R236" s="89">
        <v>22486</v>
      </c>
    </row>
    <row r="237" spans="1:18" ht="28.5" x14ac:dyDescent="0.25">
      <c r="A237" s="86">
        <v>2</v>
      </c>
      <c r="B237" s="459" t="s">
        <v>368</v>
      </c>
      <c r="C237" s="460"/>
      <c r="D237" s="460"/>
      <c r="E237" s="460"/>
      <c r="F237" s="465"/>
      <c r="G237" s="87" t="s">
        <v>567</v>
      </c>
      <c r="H237" s="88">
        <f t="shared" ref="H237:H239" si="17">I237+J237</f>
        <v>20</v>
      </c>
      <c r="I237" s="88"/>
      <c r="J237" s="88">
        <v>20</v>
      </c>
      <c r="K237" s="88">
        <v>8</v>
      </c>
      <c r="L237" s="88">
        <v>4</v>
      </c>
      <c r="M237" s="88">
        <v>4</v>
      </c>
      <c r="N237" s="88">
        <v>21</v>
      </c>
      <c r="O237" s="88">
        <v>3</v>
      </c>
      <c r="P237" s="88">
        <v>3</v>
      </c>
      <c r="Q237" s="89">
        <v>44972</v>
      </c>
      <c r="R237" s="89">
        <v>22486</v>
      </c>
    </row>
    <row r="238" spans="1:18" ht="28.5" x14ac:dyDescent="0.25">
      <c r="A238" s="86">
        <v>3</v>
      </c>
      <c r="B238" s="459" t="s">
        <v>369</v>
      </c>
      <c r="C238" s="460"/>
      <c r="D238" s="460"/>
      <c r="E238" s="460"/>
      <c r="F238" s="465"/>
      <c r="G238" s="87" t="s">
        <v>370</v>
      </c>
      <c r="H238" s="88">
        <f t="shared" si="17"/>
        <v>0</v>
      </c>
      <c r="I238" s="88"/>
      <c r="J238" s="88"/>
      <c r="K238" s="88"/>
      <c r="L238" s="88"/>
      <c r="M238" s="88"/>
      <c r="N238" s="88">
        <v>0</v>
      </c>
      <c r="O238" s="88"/>
      <c r="P238" s="88"/>
      <c r="Q238" s="89">
        <v>0</v>
      </c>
      <c r="R238" s="89">
        <v>0</v>
      </c>
    </row>
    <row r="239" spans="1:18" ht="28.5" x14ac:dyDescent="0.25">
      <c r="A239" s="86">
        <v>4</v>
      </c>
      <c r="B239" s="459" t="s">
        <v>367</v>
      </c>
      <c r="C239" s="460"/>
      <c r="D239" s="460"/>
      <c r="E239" s="460"/>
      <c r="F239" s="465"/>
      <c r="G239" s="87" t="s">
        <v>371</v>
      </c>
      <c r="H239" s="88">
        <f t="shared" si="17"/>
        <v>0</v>
      </c>
      <c r="I239" s="88"/>
      <c r="J239" s="88"/>
      <c r="K239" s="88"/>
      <c r="L239" s="88"/>
      <c r="M239" s="88"/>
      <c r="N239" s="88">
        <v>0</v>
      </c>
      <c r="O239" s="88"/>
      <c r="P239" s="88"/>
      <c r="Q239" s="89">
        <v>0</v>
      </c>
      <c r="R239" s="89">
        <v>0</v>
      </c>
    </row>
    <row r="240" spans="1:18" x14ac:dyDescent="0.25">
      <c r="A240" s="120">
        <v>11</v>
      </c>
      <c r="B240" s="457" t="s">
        <v>372</v>
      </c>
      <c r="C240" s="458"/>
      <c r="D240" s="458"/>
      <c r="E240" s="458"/>
      <c r="F240" s="458"/>
      <c r="G240" s="475"/>
      <c r="H240" s="104">
        <f t="shared" ref="H240:P240" si="18">H241+H242+H243+H244+H245+H246+H247+H248+H249+H250+H251+H252+H253+H254</f>
        <v>475</v>
      </c>
      <c r="I240" s="104">
        <f t="shared" si="18"/>
        <v>370</v>
      </c>
      <c r="J240" s="104">
        <f t="shared" si="18"/>
        <v>105</v>
      </c>
      <c r="K240" s="104">
        <f t="shared" si="18"/>
        <v>180</v>
      </c>
      <c r="L240" s="104">
        <f t="shared" si="18"/>
        <v>11</v>
      </c>
      <c r="M240" s="104">
        <f t="shared" si="18"/>
        <v>5</v>
      </c>
      <c r="N240" s="104">
        <f t="shared" si="18"/>
        <v>497</v>
      </c>
      <c r="O240" s="104">
        <f t="shared" si="18"/>
        <v>0</v>
      </c>
      <c r="P240" s="104">
        <f t="shared" si="18"/>
        <v>0</v>
      </c>
      <c r="Q240" s="85">
        <v>45512</v>
      </c>
      <c r="R240" s="85">
        <v>25896</v>
      </c>
    </row>
    <row r="241" spans="1:18" ht="28.5" x14ac:dyDescent="0.25">
      <c r="A241" s="86">
        <v>1</v>
      </c>
      <c r="B241" s="459" t="s">
        <v>373</v>
      </c>
      <c r="C241" s="460"/>
      <c r="D241" s="460"/>
      <c r="E241" s="460"/>
      <c r="F241" s="465"/>
      <c r="G241" s="87" t="s">
        <v>568</v>
      </c>
      <c r="H241" s="88">
        <f>I241+J241</f>
        <v>370</v>
      </c>
      <c r="I241" s="88">
        <v>340</v>
      </c>
      <c r="J241" s="88">
        <v>30</v>
      </c>
      <c r="K241" s="111">
        <v>141</v>
      </c>
      <c r="L241" s="88">
        <v>9</v>
      </c>
      <c r="M241" s="88">
        <v>5</v>
      </c>
      <c r="N241" s="88">
        <v>380</v>
      </c>
      <c r="O241" s="88"/>
      <c r="P241" s="88"/>
      <c r="Q241" s="89">
        <v>45499</v>
      </c>
      <c r="R241" s="89">
        <v>26492</v>
      </c>
    </row>
    <row r="242" spans="1:18" ht="28.5" x14ac:dyDescent="0.25">
      <c r="A242" s="86">
        <v>2</v>
      </c>
      <c r="B242" s="459" t="s">
        <v>374</v>
      </c>
      <c r="C242" s="460"/>
      <c r="D242" s="460"/>
      <c r="E242" s="460"/>
      <c r="F242" s="465"/>
      <c r="G242" s="87" t="s">
        <v>569</v>
      </c>
      <c r="H242" s="88">
        <f t="shared" ref="H242:H254" si="19">I242+J242</f>
        <v>20</v>
      </c>
      <c r="I242" s="88">
        <v>10</v>
      </c>
      <c r="J242" s="88">
        <v>10</v>
      </c>
      <c r="K242" s="88">
        <v>10</v>
      </c>
      <c r="L242" s="88"/>
      <c r="M242" s="88"/>
      <c r="N242" s="88">
        <v>25</v>
      </c>
      <c r="O242" s="88"/>
      <c r="P242" s="88"/>
      <c r="Q242" s="89">
        <v>39344</v>
      </c>
      <c r="R242" s="89">
        <v>21247</v>
      </c>
    </row>
    <row r="243" spans="1:18" x14ac:dyDescent="0.25">
      <c r="A243" s="86">
        <v>3</v>
      </c>
      <c r="B243" s="459" t="s">
        <v>375</v>
      </c>
      <c r="C243" s="460"/>
      <c r="D243" s="460"/>
      <c r="E243" s="460"/>
      <c r="F243" s="465"/>
      <c r="G243" s="87" t="s">
        <v>570</v>
      </c>
      <c r="H243" s="88">
        <f t="shared" si="19"/>
        <v>20</v>
      </c>
      <c r="I243" s="88">
        <v>10</v>
      </c>
      <c r="J243" s="88">
        <v>10</v>
      </c>
      <c r="K243" s="88">
        <v>7</v>
      </c>
      <c r="L243" s="88"/>
      <c r="M243" s="88"/>
      <c r="N243" s="88">
        <v>22</v>
      </c>
      <c r="O243" s="88"/>
      <c r="P243" s="88"/>
      <c r="Q243" s="89">
        <v>44099</v>
      </c>
      <c r="R243" s="89">
        <v>24983</v>
      </c>
    </row>
    <row r="244" spans="1:18" ht="28.5" x14ac:dyDescent="0.25">
      <c r="A244" s="86">
        <v>4</v>
      </c>
      <c r="B244" s="459" t="s">
        <v>376</v>
      </c>
      <c r="C244" s="460"/>
      <c r="D244" s="460"/>
      <c r="E244" s="460"/>
      <c r="F244" s="465"/>
      <c r="G244" s="87" t="s">
        <v>571</v>
      </c>
      <c r="H244" s="88">
        <f t="shared" si="19"/>
        <v>20</v>
      </c>
      <c r="I244" s="88">
        <v>10</v>
      </c>
      <c r="J244" s="88">
        <v>10</v>
      </c>
      <c r="K244" s="88">
        <v>7</v>
      </c>
      <c r="L244" s="88">
        <v>0</v>
      </c>
      <c r="M244" s="88">
        <v>0</v>
      </c>
      <c r="N244" s="88">
        <v>24</v>
      </c>
      <c r="O244" s="88"/>
      <c r="P244" s="88"/>
      <c r="Q244" s="89">
        <v>49007</v>
      </c>
      <c r="R244" s="89">
        <v>22953</v>
      </c>
    </row>
    <row r="245" spans="1:18" ht="28.5" x14ac:dyDescent="0.25">
      <c r="A245" s="86">
        <v>5</v>
      </c>
      <c r="B245" s="459" t="s">
        <v>377</v>
      </c>
      <c r="C245" s="460"/>
      <c r="D245" s="460"/>
      <c r="E245" s="460"/>
      <c r="F245" s="465"/>
      <c r="G245" s="87" t="s">
        <v>572</v>
      </c>
      <c r="H245" s="88">
        <f t="shared" si="19"/>
        <v>0</v>
      </c>
      <c r="I245" s="88"/>
      <c r="J245" s="88"/>
      <c r="K245" s="88">
        <v>4</v>
      </c>
      <c r="L245" s="88">
        <v>0</v>
      </c>
      <c r="M245" s="88"/>
      <c r="N245" s="88">
        <v>7</v>
      </c>
      <c r="O245" s="88"/>
      <c r="P245" s="88"/>
      <c r="Q245" s="89">
        <v>40790</v>
      </c>
      <c r="R245" s="89">
        <v>20164</v>
      </c>
    </row>
    <row r="246" spans="1:18" x14ac:dyDescent="0.25">
      <c r="A246" s="86">
        <v>6</v>
      </c>
      <c r="B246" s="459" t="s">
        <v>378</v>
      </c>
      <c r="C246" s="460"/>
      <c r="D246" s="460"/>
      <c r="E246" s="460"/>
      <c r="F246" s="465"/>
      <c r="G246" s="87" t="s">
        <v>573</v>
      </c>
      <c r="H246" s="88">
        <f t="shared" si="19"/>
        <v>15</v>
      </c>
      <c r="I246" s="88"/>
      <c r="J246" s="88">
        <v>15</v>
      </c>
      <c r="K246" s="88">
        <v>1</v>
      </c>
      <c r="L246" s="88">
        <v>0</v>
      </c>
      <c r="M246" s="88"/>
      <c r="N246" s="88">
        <v>7</v>
      </c>
      <c r="O246" s="88"/>
      <c r="P246" s="88"/>
      <c r="Q246" s="89">
        <v>73799</v>
      </c>
      <c r="R246" s="89">
        <v>27999</v>
      </c>
    </row>
    <row r="247" spans="1:18" x14ac:dyDescent="0.25">
      <c r="A247" s="86">
        <v>7</v>
      </c>
      <c r="B247" s="459" t="s">
        <v>379</v>
      </c>
      <c r="C247" s="460"/>
      <c r="D247" s="460"/>
      <c r="E247" s="460"/>
      <c r="F247" s="465"/>
      <c r="G247" s="87" t="s">
        <v>574</v>
      </c>
      <c r="H247" s="88">
        <f t="shared" si="19"/>
        <v>15</v>
      </c>
      <c r="I247" s="88"/>
      <c r="J247" s="88">
        <v>15</v>
      </c>
      <c r="K247" s="88">
        <v>4</v>
      </c>
      <c r="L247" s="88">
        <v>1</v>
      </c>
      <c r="M247" s="88">
        <v>0</v>
      </c>
      <c r="N247" s="88">
        <v>5</v>
      </c>
      <c r="O247" s="88"/>
      <c r="P247" s="88"/>
      <c r="Q247" s="89">
        <v>52331</v>
      </c>
      <c r="R247" s="89">
        <v>26068</v>
      </c>
    </row>
    <row r="248" spans="1:18" x14ac:dyDescent="0.25">
      <c r="A248" s="86">
        <v>8</v>
      </c>
      <c r="B248" s="459" t="s">
        <v>380</v>
      </c>
      <c r="C248" s="460"/>
      <c r="D248" s="460"/>
      <c r="E248" s="460"/>
      <c r="F248" s="465"/>
      <c r="G248" s="87" t="s">
        <v>575</v>
      </c>
      <c r="H248" s="88">
        <f t="shared" si="19"/>
        <v>0</v>
      </c>
      <c r="I248" s="88"/>
      <c r="J248" s="88"/>
      <c r="K248" s="88">
        <v>2</v>
      </c>
      <c r="L248" s="88">
        <v>0</v>
      </c>
      <c r="M248" s="88">
        <v>0</v>
      </c>
      <c r="N248" s="88">
        <v>6</v>
      </c>
      <c r="O248" s="88"/>
      <c r="P248" s="88"/>
      <c r="Q248" s="89">
        <v>61891</v>
      </c>
      <c r="R248" s="89">
        <v>28272</v>
      </c>
    </row>
    <row r="249" spans="1:18" ht="28.5" x14ac:dyDescent="0.25">
      <c r="A249" s="86">
        <v>9</v>
      </c>
      <c r="B249" s="459" t="s">
        <v>381</v>
      </c>
      <c r="C249" s="460"/>
      <c r="D249" s="460"/>
      <c r="E249" s="460"/>
      <c r="F249" s="465"/>
      <c r="G249" s="87" t="s">
        <v>576</v>
      </c>
      <c r="H249" s="88">
        <f t="shared" si="19"/>
        <v>0</v>
      </c>
      <c r="I249" s="88"/>
      <c r="J249" s="88"/>
      <c r="K249" s="88">
        <v>2</v>
      </c>
      <c r="L249" s="88">
        <v>0</v>
      </c>
      <c r="M249" s="88">
        <v>0</v>
      </c>
      <c r="N249" s="88">
        <v>7</v>
      </c>
      <c r="O249" s="88"/>
      <c r="P249" s="88"/>
      <c r="Q249" s="89">
        <v>27134</v>
      </c>
      <c r="R249" s="89">
        <v>24606</v>
      </c>
    </row>
    <row r="250" spans="1:18" x14ac:dyDescent="0.25">
      <c r="A250" s="86">
        <v>10</v>
      </c>
      <c r="B250" s="459" t="s">
        <v>382</v>
      </c>
      <c r="C250" s="460"/>
      <c r="D250" s="460"/>
      <c r="E250" s="460"/>
      <c r="F250" s="465"/>
      <c r="G250" s="87" t="s">
        <v>577</v>
      </c>
      <c r="H250" s="88">
        <f t="shared" si="19"/>
        <v>15</v>
      </c>
      <c r="I250" s="88"/>
      <c r="J250" s="88">
        <v>15</v>
      </c>
      <c r="K250" s="88">
        <v>2</v>
      </c>
      <c r="L250" s="88">
        <v>1</v>
      </c>
      <c r="M250" s="88">
        <v>0</v>
      </c>
      <c r="N250" s="88">
        <v>9</v>
      </c>
      <c r="O250" s="88"/>
      <c r="P250" s="88"/>
      <c r="Q250" s="89">
        <v>53648</v>
      </c>
      <c r="R250" s="89">
        <v>24089</v>
      </c>
    </row>
    <row r="251" spans="1:18" ht="28.5" x14ac:dyDescent="0.25">
      <c r="A251" s="86">
        <v>11</v>
      </c>
      <c r="B251" s="459" t="s">
        <v>383</v>
      </c>
      <c r="C251" s="460"/>
      <c r="D251" s="460"/>
      <c r="E251" s="460"/>
      <c r="F251" s="465"/>
      <c r="G251" s="87" t="s">
        <v>384</v>
      </c>
      <c r="H251" s="88">
        <f t="shared" si="19"/>
        <v>0</v>
      </c>
      <c r="I251" s="88"/>
      <c r="J251" s="88"/>
      <c r="K251" s="88"/>
      <c r="L251" s="88"/>
      <c r="M251" s="88"/>
      <c r="N251" s="88">
        <v>2</v>
      </c>
      <c r="O251" s="88"/>
      <c r="P251" s="88"/>
      <c r="Q251" s="89"/>
      <c r="R251" s="89">
        <v>35552</v>
      </c>
    </row>
    <row r="252" spans="1:18" x14ac:dyDescent="0.25">
      <c r="A252" s="86">
        <v>12</v>
      </c>
      <c r="B252" s="459" t="s">
        <v>385</v>
      </c>
      <c r="C252" s="460"/>
      <c r="D252" s="460"/>
      <c r="E252" s="460"/>
      <c r="F252" s="465"/>
      <c r="G252" s="87" t="s">
        <v>386</v>
      </c>
      <c r="H252" s="88">
        <f t="shared" si="19"/>
        <v>0</v>
      </c>
      <c r="I252" s="88"/>
      <c r="J252" s="88"/>
      <c r="K252" s="88"/>
      <c r="L252" s="88"/>
      <c r="M252" s="88"/>
      <c r="N252" s="88">
        <v>2</v>
      </c>
      <c r="O252" s="88"/>
      <c r="P252" s="88"/>
      <c r="Q252" s="89"/>
      <c r="R252" s="89">
        <v>24167</v>
      </c>
    </row>
    <row r="253" spans="1:18" ht="28.5" x14ac:dyDescent="0.25">
      <c r="A253" s="86">
        <v>13</v>
      </c>
      <c r="B253" s="459" t="s">
        <v>387</v>
      </c>
      <c r="C253" s="460"/>
      <c r="D253" s="460"/>
      <c r="E253" s="460"/>
      <c r="F253" s="465"/>
      <c r="G253" s="87" t="s">
        <v>388</v>
      </c>
      <c r="H253" s="88">
        <f t="shared" si="19"/>
        <v>0</v>
      </c>
      <c r="I253" s="88"/>
      <c r="J253" s="88"/>
      <c r="K253" s="88"/>
      <c r="L253" s="88"/>
      <c r="M253" s="88"/>
      <c r="N253" s="88">
        <v>1</v>
      </c>
      <c r="O253" s="88"/>
      <c r="P253" s="88"/>
      <c r="Q253" s="89"/>
      <c r="R253" s="89">
        <v>26336</v>
      </c>
    </row>
    <row r="254" spans="1:18" ht="42.75" x14ac:dyDescent="0.25">
      <c r="A254" s="86">
        <v>14</v>
      </c>
      <c r="B254" s="459" t="s">
        <v>389</v>
      </c>
      <c r="C254" s="460"/>
      <c r="D254" s="460"/>
      <c r="E254" s="460"/>
      <c r="F254" s="465"/>
      <c r="G254" s="87" t="s">
        <v>390</v>
      </c>
      <c r="H254" s="88">
        <f t="shared" si="19"/>
        <v>0</v>
      </c>
      <c r="I254" s="88"/>
      <c r="J254" s="88"/>
      <c r="K254" s="88"/>
      <c r="L254" s="88"/>
      <c r="M254" s="88"/>
      <c r="N254" s="88">
        <v>0</v>
      </c>
      <c r="O254" s="88"/>
      <c r="P254" s="88"/>
      <c r="Q254" s="89"/>
      <c r="R254" s="89">
        <v>0</v>
      </c>
    </row>
    <row r="255" spans="1:18" x14ac:dyDescent="0.25">
      <c r="A255" s="120">
        <v>12</v>
      </c>
      <c r="B255" s="457" t="s">
        <v>391</v>
      </c>
      <c r="C255" s="458"/>
      <c r="D255" s="458"/>
      <c r="E255" s="458"/>
      <c r="F255" s="458"/>
      <c r="G255" s="475"/>
      <c r="H255" s="104">
        <f t="shared" ref="H255:P255" si="20">H256+H257+H258+H259+H260+H261+H262+H263+H264+H265</f>
        <v>330</v>
      </c>
      <c r="I255" s="104">
        <f t="shared" si="20"/>
        <v>250</v>
      </c>
      <c r="J255" s="90">
        <f>J256+J257+J258+J259+J260+J261+J262+J263+J264+J265</f>
        <v>80</v>
      </c>
      <c r="K255" s="104">
        <f t="shared" si="20"/>
        <v>192</v>
      </c>
      <c r="L255" s="104">
        <f t="shared" si="20"/>
        <v>48</v>
      </c>
      <c r="M255" s="104">
        <f t="shared" si="20"/>
        <v>2</v>
      </c>
      <c r="N255" s="104">
        <f t="shared" si="20"/>
        <v>595</v>
      </c>
      <c r="O255" s="104">
        <f t="shared" si="20"/>
        <v>78</v>
      </c>
      <c r="P255" s="104">
        <f t="shared" si="20"/>
        <v>0</v>
      </c>
      <c r="Q255" s="85">
        <v>44973</v>
      </c>
      <c r="R255" s="85">
        <v>22483</v>
      </c>
    </row>
    <row r="256" spans="1:18" ht="28.5" x14ac:dyDescent="0.25">
      <c r="A256" s="86">
        <v>1</v>
      </c>
      <c r="B256" s="459" t="s">
        <v>392</v>
      </c>
      <c r="C256" s="460"/>
      <c r="D256" s="460"/>
      <c r="E256" s="460"/>
      <c r="F256" s="465"/>
      <c r="G256" s="87" t="s">
        <v>578</v>
      </c>
      <c r="H256" s="122">
        <f t="shared" ref="H256:H264" si="21">I256+J256</f>
        <v>285</v>
      </c>
      <c r="I256" s="88">
        <v>225</v>
      </c>
      <c r="J256" s="88">
        <v>60</v>
      </c>
      <c r="K256" s="88">
        <v>133</v>
      </c>
      <c r="L256" s="88">
        <v>29</v>
      </c>
      <c r="M256" s="88">
        <v>1</v>
      </c>
      <c r="N256" s="88">
        <v>430</v>
      </c>
      <c r="O256" s="88">
        <v>56</v>
      </c>
      <c r="P256" s="88"/>
      <c r="Q256" s="89">
        <v>44973</v>
      </c>
      <c r="R256" s="89">
        <v>22483</v>
      </c>
    </row>
    <row r="257" spans="1:18" ht="28.5" x14ac:dyDescent="0.25">
      <c r="A257" s="86">
        <v>2</v>
      </c>
      <c r="B257" s="459" t="s">
        <v>393</v>
      </c>
      <c r="C257" s="460"/>
      <c r="D257" s="460"/>
      <c r="E257" s="460"/>
      <c r="F257" s="465"/>
      <c r="G257" s="87" t="s">
        <v>579</v>
      </c>
      <c r="H257" s="122">
        <f t="shared" si="21"/>
        <v>45</v>
      </c>
      <c r="I257" s="88">
        <v>25</v>
      </c>
      <c r="J257" s="88">
        <v>20</v>
      </c>
      <c r="K257" s="88">
        <v>9</v>
      </c>
      <c r="L257" s="88">
        <v>6</v>
      </c>
      <c r="M257" s="88">
        <v>1</v>
      </c>
      <c r="N257" s="88">
        <v>27</v>
      </c>
      <c r="O257" s="88">
        <v>6</v>
      </c>
      <c r="P257" s="88"/>
      <c r="Q257" s="89">
        <v>44973</v>
      </c>
      <c r="R257" s="89">
        <v>22483</v>
      </c>
    </row>
    <row r="258" spans="1:18" x14ac:dyDescent="0.25">
      <c r="A258" s="86">
        <v>3</v>
      </c>
      <c r="B258" s="459" t="s">
        <v>394</v>
      </c>
      <c r="C258" s="460"/>
      <c r="D258" s="460"/>
      <c r="E258" s="460"/>
      <c r="F258" s="465"/>
      <c r="G258" s="87" t="s">
        <v>580</v>
      </c>
      <c r="H258" s="88">
        <f t="shared" si="21"/>
        <v>0</v>
      </c>
      <c r="I258" s="88"/>
      <c r="J258" s="88"/>
      <c r="K258" s="88">
        <v>11</v>
      </c>
      <c r="L258" s="88">
        <v>3</v>
      </c>
      <c r="M258" s="88"/>
      <c r="N258" s="88">
        <v>40</v>
      </c>
      <c r="O258" s="88">
        <v>3</v>
      </c>
      <c r="P258" s="88"/>
      <c r="Q258" s="89">
        <v>44973</v>
      </c>
      <c r="R258" s="89">
        <v>22483</v>
      </c>
    </row>
    <row r="259" spans="1:18" ht="28.5" x14ac:dyDescent="0.25">
      <c r="A259" s="86">
        <v>4</v>
      </c>
      <c r="B259" s="459" t="s">
        <v>395</v>
      </c>
      <c r="C259" s="460"/>
      <c r="D259" s="460"/>
      <c r="E259" s="460"/>
      <c r="F259" s="465"/>
      <c r="G259" s="87" t="s">
        <v>581</v>
      </c>
      <c r="H259" s="88">
        <f t="shared" si="21"/>
        <v>0</v>
      </c>
      <c r="I259" s="88"/>
      <c r="J259" s="88"/>
      <c r="K259" s="88">
        <v>5</v>
      </c>
      <c r="L259" s="88">
        <v>1</v>
      </c>
      <c r="M259" s="88"/>
      <c r="N259" s="88">
        <v>10</v>
      </c>
      <c r="O259" s="88">
        <v>2</v>
      </c>
      <c r="P259" s="88"/>
      <c r="Q259" s="89">
        <v>44973</v>
      </c>
      <c r="R259" s="89">
        <v>22483</v>
      </c>
    </row>
    <row r="260" spans="1:18" ht="28.5" x14ac:dyDescent="0.25">
      <c r="A260" s="86">
        <v>5</v>
      </c>
      <c r="B260" s="459" t="s">
        <v>396</v>
      </c>
      <c r="C260" s="460"/>
      <c r="D260" s="460"/>
      <c r="E260" s="460"/>
      <c r="F260" s="465"/>
      <c r="G260" s="87" t="s">
        <v>582</v>
      </c>
      <c r="H260" s="88">
        <f t="shared" si="21"/>
        <v>0</v>
      </c>
      <c r="I260" s="88"/>
      <c r="J260" s="88"/>
      <c r="K260" s="88">
        <v>8</v>
      </c>
      <c r="L260" s="88">
        <v>2</v>
      </c>
      <c r="M260" s="88"/>
      <c r="N260" s="88">
        <v>17</v>
      </c>
      <c r="O260" s="88">
        <v>2</v>
      </c>
      <c r="P260" s="88"/>
      <c r="Q260" s="89">
        <v>44973</v>
      </c>
      <c r="R260" s="89">
        <v>22483</v>
      </c>
    </row>
    <row r="261" spans="1:18" ht="28.5" x14ac:dyDescent="0.25">
      <c r="A261" s="86">
        <v>6</v>
      </c>
      <c r="B261" s="459" t="s">
        <v>397</v>
      </c>
      <c r="C261" s="460"/>
      <c r="D261" s="460"/>
      <c r="E261" s="460"/>
      <c r="F261" s="465"/>
      <c r="G261" s="87" t="s">
        <v>583</v>
      </c>
      <c r="H261" s="88">
        <f t="shared" si="21"/>
        <v>0</v>
      </c>
      <c r="I261" s="88"/>
      <c r="J261" s="88"/>
      <c r="K261" s="88">
        <v>5</v>
      </c>
      <c r="L261" s="88">
        <v>1</v>
      </c>
      <c r="M261" s="88"/>
      <c r="N261" s="88">
        <v>12</v>
      </c>
      <c r="O261" s="88">
        <v>3</v>
      </c>
      <c r="P261" s="88"/>
      <c r="Q261" s="89">
        <v>44973</v>
      </c>
      <c r="R261" s="89">
        <v>22483</v>
      </c>
    </row>
    <row r="262" spans="1:18" ht="28.5" x14ac:dyDescent="0.25">
      <c r="A262" s="86">
        <v>7</v>
      </c>
      <c r="B262" s="459" t="s">
        <v>398</v>
      </c>
      <c r="C262" s="460"/>
      <c r="D262" s="460"/>
      <c r="E262" s="460"/>
      <c r="F262" s="465"/>
      <c r="G262" s="87" t="s">
        <v>584</v>
      </c>
      <c r="H262" s="88">
        <f t="shared" si="21"/>
        <v>0</v>
      </c>
      <c r="I262" s="88"/>
      <c r="J262" s="88"/>
      <c r="K262" s="88">
        <v>9</v>
      </c>
      <c r="L262" s="88">
        <v>2</v>
      </c>
      <c r="M262" s="88"/>
      <c r="N262" s="88">
        <v>30</v>
      </c>
      <c r="O262" s="88">
        <v>1</v>
      </c>
      <c r="P262" s="88"/>
      <c r="Q262" s="89">
        <v>44973</v>
      </c>
      <c r="R262" s="89">
        <v>22483</v>
      </c>
    </row>
    <row r="263" spans="1:18" ht="28.5" x14ac:dyDescent="0.25">
      <c r="A263" s="86">
        <v>8</v>
      </c>
      <c r="B263" s="459" t="s">
        <v>399</v>
      </c>
      <c r="C263" s="460"/>
      <c r="D263" s="460"/>
      <c r="E263" s="460"/>
      <c r="F263" s="465"/>
      <c r="G263" s="87" t="s">
        <v>585</v>
      </c>
      <c r="H263" s="88">
        <f t="shared" si="21"/>
        <v>0</v>
      </c>
      <c r="I263" s="88"/>
      <c r="J263" s="88"/>
      <c r="K263" s="88">
        <v>7</v>
      </c>
      <c r="L263" s="88">
        <v>2</v>
      </c>
      <c r="M263" s="88"/>
      <c r="N263" s="88">
        <v>14</v>
      </c>
      <c r="O263" s="88">
        <v>3</v>
      </c>
      <c r="P263" s="88"/>
      <c r="Q263" s="89">
        <v>44973</v>
      </c>
      <c r="R263" s="89">
        <v>22483</v>
      </c>
    </row>
    <row r="264" spans="1:18" ht="28.5" x14ac:dyDescent="0.25">
      <c r="A264" s="86">
        <v>9</v>
      </c>
      <c r="B264" s="459" t="s">
        <v>400</v>
      </c>
      <c r="C264" s="460"/>
      <c r="D264" s="460"/>
      <c r="E264" s="460"/>
      <c r="F264" s="465"/>
      <c r="G264" s="87" t="s">
        <v>586</v>
      </c>
      <c r="H264" s="88">
        <f t="shared" si="21"/>
        <v>0</v>
      </c>
      <c r="I264" s="88"/>
      <c r="J264" s="88"/>
      <c r="K264" s="88">
        <v>5</v>
      </c>
      <c r="L264" s="88">
        <v>2</v>
      </c>
      <c r="M264" s="88"/>
      <c r="N264" s="88">
        <v>13</v>
      </c>
      <c r="O264" s="88">
        <v>2</v>
      </c>
      <c r="P264" s="88"/>
      <c r="Q264" s="89">
        <v>44973</v>
      </c>
      <c r="R264" s="89">
        <v>22483</v>
      </c>
    </row>
    <row r="265" spans="1:18" ht="28.5" x14ac:dyDescent="0.25">
      <c r="A265" s="86">
        <v>10</v>
      </c>
      <c r="B265" s="459" t="s">
        <v>401</v>
      </c>
      <c r="C265" s="460"/>
      <c r="D265" s="460"/>
      <c r="E265" s="460"/>
      <c r="F265" s="465"/>
      <c r="G265" s="87" t="s">
        <v>402</v>
      </c>
      <c r="H265" s="88">
        <f>I265+J265</f>
        <v>0</v>
      </c>
      <c r="I265" s="88"/>
      <c r="J265" s="88"/>
      <c r="K265" s="88"/>
      <c r="L265" s="88"/>
      <c r="M265" s="88"/>
      <c r="N265" s="88">
        <v>2</v>
      </c>
      <c r="O265" s="88"/>
      <c r="P265" s="88"/>
      <c r="Q265" s="89">
        <v>44973</v>
      </c>
      <c r="R265" s="89">
        <v>22483</v>
      </c>
    </row>
    <row r="266" spans="1:18" x14ac:dyDescent="0.25">
      <c r="A266" s="120">
        <v>13</v>
      </c>
      <c r="B266" s="457" t="s">
        <v>403</v>
      </c>
      <c r="C266" s="458"/>
      <c r="D266" s="458"/>
      <c r="E266" s="458"/>
      <c r="F266" s="458"/>
      <c r="G266" s="475"/>
      <c r="H266" s="104">
        <f>H268+H269+H270+H271+H272+H273+H274+H275+H276+H277+H278+H279+H280+H281+H282+H283+H284+H286+H287+H288+H289+H290+H291+H292+H293+H294+H295+H296+H298+H299+H300+H301+H302</f>
        <v>105</v>
      </c>
      <c r="I266" s="104">
        <f t="shared" ref="I266:P266" si="22">I268+I269+I270+I271+I272+I273+I274+I275+I276+I277+I278+I279+I280+I281+I282+I283+I284+I286+I287+I288+I289+I290+I291+I292+I293+I294+I295+I296+I298+I299+I300+I301+I302</f>
        <v>65</v>
      </c>
      <c r="J266" s="104">
        <f t="shared" si="22"/>
        <v>40</v>
      </c>
      <c r="K266" s="104">
        <f t="shared" si="22"/>
        <v>35</v>
      </c>
      <c r="L266" s="104">
        <f t="shared" si="22"/>
        <v>16</v>
      </c>
      <c r="M266" s="104">
        <f t="shared" si="22"/>
        <v>4</v>
      </c>
      <c r="N266" s="104">
        <f t="shared" si="22"/>
        <v>88</v>
      </c>
      <c r="O266" s="104">
        <f t="shared" si="22"/>
        <v>32</v>
      </c>
      <c r="P266" s="104">
        <f t="shared" si="22"/>
        <v>9</v>
      </c>
      <c r="Q266" s="85">
        <v>44973</v>
      </c>
      <c r="R266" s="85">
        <v>22487</v>
      </c>
    </row>
    <row r="267" spans="1:18" x14ac:dyDescent="0.25">
      <c r="A267" s="86">
        <v>1</v>
      </c>
      <c r="B267" s="459" t="s">
        <v>430</v>
      </c>
      <c r="C267" s="460"/>
      <c r="D267" s="460"/>
      <c r="E267" s="460"/>
      <c r="F267" s="465"/>
      <c r="G267" s="87"/>
      <c r="H267" s="476"/>
      <c r="I267" s="477"/>
      <c r="J267" s="477"/>
      <c r="K267" s="477"/>
      <c r="L267" s="477"/>
      <c r="M267" s="477"/>
      <c r="N267" s="477"/>
      <c r="O267" s="477"/>
      <c r="P267" s="477"/>
      <c r="Q267" s="477"/>
      <c r="R267" s="478"/>
    </row>
    <row r="268" spans="1:18" ht="28.5" x14ac:dyDescent="0.25">
      <c r="A268" s="86">
        <v>2</v>
      </c>
      <c r="B268" s="459" t="s">
        <v>430</v>
      </c>
      <c r="C268" s="460"/>
      <c r="D268" s="460"/>
      <c r="E268" s="460"/>
      <c r="F268" s="465"/>
      <c r="G268" s="87" t="s">
        <v>590</v>
      </c>
      <c r="H268" s="88">
        <f>I268+J268</f>
        <v>95</v>
      </c>
      <c r="I268" s="88">
        <v>65</v>
      </c>
      <c r="J268" s="88">
        <v>30</v>
      </c>
      <c r="K268" s="88">
        <v>29</v>
      </c>
      <c r="L268" s="88">
        <v>14</v>
      </c>
      <c r="M268" s="88">
        <v>2</v>
      </c>
      <c r="N268" s="88">
        <v>60</v>
      </c>
      <c r="O268" s="88">
        <v>8</v>
      </c>
      <c r="P268" s="88">
        <v>2</v>
      </c>
      <c r="Q268" s="89">
        <v>44556</v>
      </c>
      <c r="R268" s="89">
        <v>21181</v>
      </c>
    </row>
    <row r="269" spans="1:18" x14ac:dyDescent="0.25">
      <c r="A269" s="86">
        <v>3</v>
      </c>
      <c r="B269" s="459" t="s">
        <v>431</v>
      </c>
      <c r="C269" s="460"/>
      <c r="D269" s="460"/>
      <c r="E269" s="460"/>
      <c r="F269" s="465"/>
      <c r="G269" s="87" t="s">
        <v>432</v>
      </c>
      <c r="H269" s="88">
        <f t="shared" ref="H269:H283" si="23">I269+J269</f>
        <v>0</v>
      </c>
      <c r="I269" s="88"/>
      <c r="J269" s="88"/>
      <c r="K269" s="88"/>
      <c r="L269" s="88"/>
      <c r="M269" s="88"/>
      <c r="N269" s="88">
        <v>1</v>
      </c>
      <c r="O269" s="88"/>
      <c r="P269" s="88"/>
      <c r="Q269" s="89"/>
      <c r="R269" s="89">
        <v>26766</v>
      </c>
    </row>
    <row r="270" spans="1:18" ht="28.5" x14ac:dyDescent="0.25">
      <c r="A270" s="86">
        <v>4</v>
      </c>
      <c r="B270" s="459" t="s">
        <v>433</v>
      </c>
      <c r="C270" s="460"/>
      <c r="D270" s="460"/>
      <c r="E270" s="460"/>
      <c r="F270" s="465"/>
      <c r="G270" s="87" t="s">
        <v>434</v>
      </c>
      <c r="H270" s="88">
        <f t="shared" si="23"/>
        <v>0</v>
      </c>
      <c r="I270" s="88"/>
      <c r="J270" s="88"/>
      <c r="K270" s="88"/>
      <c r="L270" s="88"/>
      <c r="M270" s="88"/>
      <c r="N270" s="88">
        <v>1</v>
      </c>
      <c r="O270" s="88"/>
      <c r="P270" s="88"/>
      <c r="Q270" s="89"/>
      <c r="R270" s="89">
        <v>27322</v>
      </c>
    </row>
    <row r="271" spans="1:18" ht="42.75" x14ac:dyDescent="0.25">
      <c r="A271" s="86">
        <v>5</v>
      </c>
      <c r="B271" s="459" t="s">
        <v>435</v>
      </c>
      <c r="C271" s="460"/>
      <c r="D271" s="460"/>
      <c r="E271" s="460"/>
      <c r="F271" s="465"/>
      <c r="G271" s="87" t="s">
        <v>436</v>
      </c>
      <c r="H271" s="88">
        <f t="shared" si="23"/>
        <v>0</v>
      </c>
      <c r="I271" s="88"/>
      <c r="J271" s="88"/>
      <c r="K271" s="88"/>
      <c r="L271" s="88"/>
      <c r="M271" s="88"/>
      <c r="N271" s="88">
        <v>1</v>
      </c>
      <c r="O271" s="88"/>
      <c r="P271" s="88"/>
      <c r="Q271" s="89"/>
      <c r="R271" s="89">
        <v>22801</v>
      </c>
    </row>
    <row r="272" spans="1:18" ht="28.5" x14ac:dyDescent="0.25">
      <c r="A272" s="86">
        <v>6</v>
      </c>
      <c r="B272" s="459" t="s">
        <v>439</v>
      </c>
      <c r="C272" s="460"/>
      <c r="D272" s="460"/>
      <c r="E272" s="460"/>
      <c r="F272" s="465"/>
      <c r="G272" s="87" t="s">
        <v>440</v>
      </c>
      <c r="H272" s="88">
        <f t="shared" si="23"/>
        <v>0</v>
      </c>
      <c r="I272" s="88"/>
      <c r="J272" s="88"/>
      <c r="K272" s="88"/>
      <c r="L272" s="88"/>
      <c r="M272" s="88"/>
      <c r="N272" s="88">
        <v>1</v>
      </c>
      <c r="O272" s="88"/>
      <c r="P272" s="88"/>
      <c r="Q272" s="89"/>
      <c r="R272" s="89">
        <v>34306</v>
      </c>
    </row>
    <row r="273" spans="1:18" x14ac:dyDescent="0.25">
      <c r="A273" s="86">
        <v>7</v>
      </c>
      <c r="B273" s="459" t="s">
        <v>443</v>
      </c>
      <c r="C273" s="460"/>
      <c r="D273" s="460"/>
      <c r="E273" s="460"/>
      <c r="F273" s="465"/>
      <c r="G273" s="87" t="s">
        <v>444</v>
      </c>
      <c r="H273" s="88">
        <f t="shared" si="23"/>
        <v>0</v>
      </c>
      <c r="I273" s="88"/>
      <c r="J273" s="88"/>
      <c r="K273" s="88"/>
      <c r="L273" s="88"/>
      <c r="M273" s="88"/>
      <c r="N273" s="88">
        <v>1</v>
      </c>
      <c r="O273" s="88"/>
      <c r="P273" s="88"/>
      <c r="Q273" s="89"/>
      <c r="R273" s="89">
        <v>22801</v>
      </c>
    </row>
    <row r="274" spans="1:18" ht="28.5" x14ac:dyDescent="0.25">
      <c r="A274" s="86">
        <v>8</v>
      </c>
      <c r="B274" s="459" t="s">
        <v>445</v>
      </c>
      <c r="C274" s="460"/>
      <c r="D274" s="460"/>
      <c r="E274" s="460"/>
      <c r="F274" s="465"/>
      <c r="G274" s="87" t="s">
        <v>446</v>
      </c>
      <c r="H274" s="88">
        <f t="shared" si="23"/>
        <v>0</v>
      </c>
      <c r="I274" s="88"/>
      <c r="J274" s="88"/>
      <c r="K274" s="88"/>
      <c r="L274" s="88"/>
      <c r="M274" s="88"/>
      <c r="N274" s="88">
        <v>1</v>
      </c>
      <c r="O274" s="88"/>
      <c r="P274" s="88"/>
      <c r="Q274" s="89"/>
      <c r="R274" s="89">
        <v>25163</v>
      </c>
    </row>
    <row r="275" spans="1:18" ht="28.5" x14ac:dyDescent="0.25">
      <c r="A275" s="86">
        <v>9</v>
      </c>
      <c r="B275" s="459" t="s">
        <v>447</v>
      </c>
      <c r="C275" s="460"/>
      <c r="D275" s="460"/>
      <c r="E275" s="460"/>
      <c r="F275" s="465"/>
      <c r="G275" s="87" t="s">
        <v>448</v>
      </c>
      <c r="H275" s="88">
        <f t="shared" si="23"/>
        <v>0</v>
      </c>
      <c r="I275" s="88"/>
      <c r="J275" s="88"/>
      <c r="K275" s="88"/>
      <c r="L275" s="88"/>
      <c r="M275" s="88"/>
      <c r="N275" s="88">
        <v>1</v>
      </c>
      <c r="O275" s="88"/>
      <c r="P275" s="88"/>
      <c r="Q275" s="89"/>
      <c r="R275" s="89">
        <v>26502</v>
      </c>
    </row>
    <row r="276" spans="1:18" ht="28.5" x14ac:dyDescent="0.25">
      <c r="A276" s="86">
        <v>10</v>
      </c>
      <c r="B276" s="459" t="s">
        <v>449</v>
      </c>
      <c r="C276" s="460"/>
      <c r="D276" s="460"/>
      <c r="E276" s="460"/>
      <c r="F276" s="465"/>
      <c r="G276" s="87" t="s">
        <v>450</v>
      </c>
      <c r="H276" s="88">
        <f t="shared" si="23"/>
        <v>0</v>
      </c>
      <c r="I276" s="88"/>
      <c r="J276" s="88"/>
      <c r="K276" s="88"/>
      <c r="L276" s="88"/>
      <c r="M276" s="88"/>
      <c r="N276" s="88">
        <v>1</v>
      </c>
      <c r="O276" s="88"/>
      <c r="P276" s="88"/>
      <c r="Q276" s="89"/>
      <c r="R276" s="89">
        <v>0</v>
      </c>
    </row>
    <row r="277" spans="1:18" x14ac:dyDescent="0.25">
      <c r="A277" s="86">
        <v>11</v>
      </c>
      <c r="B277" s="459" t="s">
        <v>451</v>
      </c>
      <c r="C277" s="460"/>
      <c r="D277" s="460"/>
      <c r="E277" s="460"/>
      <c r="F277" s="465"/>
      <c r="G277" s="87" t="s">
        <v>452</v>
      </c>
      <c r="H277" s="88">
        <f t="shared" si="23"/>
        <v>0</v>
      </c>
      <c r="I277" s="88"/>
      <c r="J277" s="88"/>
      <c r="K277" s="88"/>
      <c r="L277" s="88"/>
      <c r="M277" s="88"/>
      <c r="N277" s="88">
        <v>1</v>
      </c>
      <c r="O277" s="88"/>
      <c r="P277" s="88"/>
      <c r="Q277" s="89"/>
      <c r="R277" s="89">
        <v>22201</v>
      </c>
    </row>
    <row r="278" spans="1:18" ht="28.5" x14ac:dyDescent="0.25">
      <c r="A278" s="86">
        <v>12</v>
      </c>
      <c r="B278" s="459" t="s">
        <v>453</v>
      </c>
      <c r="C278" s="460"/>
      <c r="D278" s="460"/>
      <c r="E278" s="460"/>
      <c r="F278" s="465"/>
      <c r="G278" s="87" t="s">
        <v>454</v>
      </c>
      <c r="H278" s="88">
        <f t="shared" si="23"/>
        <v>0</v>
      </c>
      <c r="I278" s="88"/>
      <c r="J278" s="88"/>
      <c r="K278" s="88"/>
      <c r="L278" s="88"/>
      <c r="M278" s="88"/>
      <c r="N278" s="88">
        <v>1</v>
      </c>
      <c r="O278" s="88">
        <v>0</v>
      </c>
      <c r="P278" s="88">
        <v>0</v>
      </c>
      <c r="Q278" s="89"/>
      <c r="R278" s="89">
        <v>0</v>
      </c>
    </row>
    <row r="279" spans="1:18" ht="28.5" x14ac:dyDescent="0.25">
      <c r="A279" s="86">
        <v>13</v>
      </c>
      <c r="B279" s="459" t="s">
        <v>455</v>
      </c>
      <c r="C279" s="460"/>
      <c r="D279" s="460"/>
      <c r="E279" s="460"/>
      <c r="F279" s="465"/>
      <c r="G279" s="87" t="s">
        <v>456</v>
      </c>
      <c r="H279" s="88">
        <f t="shared" si="23"/>
        <v>0</v>
      </c>
      <c r="I279" s="88"/>
      <c r="J279" s="88"/>
      <c r="K279" s="88"/>
      <c r="L279" s="88"/>
      <c r="M279" s="88"/>
      <c r="N279" s="88">
        <v>1</v>
      </c>
      <c r="O279" s="88"/>
      <c r="P279" s="88"/>
      <c r="Q279" s="89"/>
      <c r="R279" s="89">
        <v>27532</v>
      </c>
    </row>
    <row r="280" spans="1:18" ht="28.5" x14ac:dyDescent="0.25">
      <c r="A280" s="86">
        <v>14</v>
      </c>
      <c r="B280" s="459" t="s">
        <v>457</v>
      </c>
      <c r="C280" s="460"/>
      <c r="D280" s="460"/>
      <c r="E280" s="460"/>
      <c r="F280" s="465"/>
      <c r="G280" s="87" t="s">
        <v>458</v>
      </c>
      <c r="H280" s="88">
        <f t="shared" si="23"/>
        <v>0</v>
      </c>
      <c r="I280" s="88"/>
      <c r="J280" s="88"/>
      <c r="K280" s="88"/>
      <c r="L280" s="88"/>
      <c r="M280" s="88"/>
      <c r="N280" s="88">
        <v>1</v>
      </c>
      <c r="O280" s="88"/>
      <c r="P280" s="88"/>
      <c r="Q280" s="89"/>
      <c r="R280" s="89">
        <v>37201</v>
      </c>
    </row>
    <row r="281" spans="1:18" ht="28.5" x14ac:dyDescent="0.25">
      <c r="A281" s="86">
        <v>15</v>
      </c>
      <c r="B281" s="459" t="s">
        <v>459</v>
      </c>
      <c r="C281" s="460"/>
      <c r="D281" s="460"/>
      <c r="E281" s="460"/>
      <c r="F281" s="465"/>
      <c r="G281" s="87" t="s">
        <v>460</v>
      </c>
      <c r="H281" s="88">
        <f t="shared" si="23"/>
        <v>0</v>
      </c>
      <c r="I281" s="88"/>
      <c r="J281" s="88"/>
      <c r="K281" s="88"/>
      <c r="L281" s="88"/>
      <c r="M281" s="88"/>
      <c r="N281" s="88">
        <v>1</v>
      </c>
      <c r="O281" s="88"/>
      <c r="P281" s="88"/>
      <c r="Q281" s="89"/>
      <c r="R281" s="89">
        <v>0</v>
      </c>
    </row>
    <row r="282" spans="1:18" ht="42.75" x14ac:dyDescent="0.25">
      <c r="A282" s="86">
        <v>16</v>
      </c>
      <c r="B282" s="459" t="s">
        <v>461</v>
      </c>
      <c r="C282" s="460"/>
      <c r="D282" s="460"/>
      <c r="E282" s="460"/>
      <c r="F282" s="465"/>
      <c r="G282" s="87" t="s">
        <v>462</v>
      </c>
      <c r="H282" s="88">
        <f t="shared" si="23"/>
        <v>0</v>
      </c>
      <c r="I282" s="88"/>
      <c r="J282" s="88"/>
      <c r="K282" s="88"/>
      <c r="L282" s="88"/>
      <c r="M282" s="88"/>
      <c r="N282" s="88">
        <v>1</v>
      </c>
      <c r="O282" s="88"/>
      <c r="P282" s="88"/>
      <c r="Q282" s="89"/>
      <c r="R282" s="89">
        <v>23462</v>
      </c>
    </row>
    <row r="283" spans="1:18" ht="28.5" x14ac:dyDescent="0.25">
      <c r="A283" s="86">
        <v>17</v>
      </c>
      <c r="B283" s="459" t="s">
        <v>437</v>
      </c>
      <c r="C283" s="460"/>
      <c r="D283" s="460"/>
      <c r="E283" s="460"/>
      <c r="F283" s="465"/>
      <c r="G283" s="87" t="s">
        <v>438</v>
      </c>
      <c r="H283" s="88">
        <f t="shared" si="23"/>
        <v>0</v>
      </c>
      <c r="I283" s="88"/>
      <c r="J283" s="88"/>
      <c r="K283" s="88"/>
      <c r="L283" s="88"/>
      <c r="M283" s="88"/>
      <c r="N283" s="88"/>
      <c r="O283" s="88"/>
      <c r="P283" s="88"/>
      <c r="Q283" s="89"/>
      <c r="R283" s="89"/>
    </row>
    <row r="284" spans="1:18" x14ac:dyDescent="0.25">
      <c r="A284" s="86">
        <v>18</v>
      </c>
      <c r="B284" s="459" t="s">
        <v>441</v>
      </c>
      <c r="C284" s="460"/>
      <c r="D284" s="460"/>
      <c r="E284" s="460"/>
      <c r="F284" s="465"/>
      <c r="G284" s="87" t="s">
        <v>442</v>
      </c>
      <c r="H284" s="88">
        <f>I284+J284</f>
        <v>0</v>
      </c>
      <c r="I284" s="88"/>
      <c r="J284" s="88"/>
      <c r="K284" s="88"/>
      <c r="L284" s="88"/>
      <c r="M284" s="88"/>
      <c r="N284" s="88"/>
      <c r="O284" s="88"/>
      <c r="P284" s="88"/>
      <c r="Q284" s="89"/>
      <c r="R284" s="89"/>
    </row>
    <row r="285" spans="1:18" x14ac:dyDescent="0.25">
      <c r="A285" s="86">
        <v>19</v>
      </c>
      <c r="B285" s="457" t="s">
        <v>404</v>
      </c>
      <c r="C285" s="458"/>
      <c r="D285" s="458"/>
      <c r="E285" s="458"/>
      <c r="F285" s="458"/>
      <c r="G285" s="475"/>
      <c r="H285" s="476"/>
      <c r="I285" s="477"/>
      <c r="J285" s="477"/>
      <c r="K285" s="477"/>
      <c r="L285" s="477"/>
      <c r="M285" s="477"/>
      <c r="N285" s="477"/>
      <c r="O285" s="477"/>
      <c r="P285" s="477"/>
      <c r="Q285" s="477"/>
      <c r="R285" s="478"/>
    </row>
    <row r="286" spans="1:18" ht="28.5" x14ac:dyDescent="0.25">
      <c r="A286" s="86">
        <v>20</v>
      </c>
      <c r="B286" s="459" t="s">
        <v>404</v>
      </c>
      <c r="C286" s="460"/>
      <c r="D286" s="460"/>
      <c r="E286" s="460"/>
      <c r="F286" s="465"/>
      <c r="G286" s="87" t="s">
        <v>587</v>
      </c>
      <c r="H286" s="88">
        <f>I286+J286</f>
        <v>10</v>
      </c>
      <c r="I286" s="88"/>
      <c r="J286" s="88">
        <v>10</v>
      </c>
      <c r="K286" s="88">
        <v>4</v>
      </c>
      <c r="L286" s="88">
        <v>1</v>
      </c>
      <c r="M286" s="88">
        <v>1</v>
      </c>
      <c r="N286" s="88">
        <v>8</v>
      </c>
      <c r="O286" s="88">
        <v>7</v>
      </c>
      <c r="P286" s="88">
        <v>2</v>
      </c>
      <c r="Q286" s="89">
        <v>44123</v>
      </c>
      <c r="R286" s="89">
        <v>23452</v>
      </c>
    </row>
    <row r="287" spans="1:18" x14ac:dyDescent="0.25">
      <c r="A287" s="86">
        <v>21</v>
      </c>
      <c r="B287" s="459" t="s">
        <v>424</v>
      </c>
      <c r="C287" s="460"/>
      <c r="D287" s="460"/>
      <c r="E287" s="460"/>
      <c r="F287" s="465"/>
      <c r="G287" s="87" t="s">
        <v>589</v>
      </c>
      <c r="H287" s="88">
        <f t="shared" ref="H287:H296" si="24">I287+J287</f>
        <v>0</v>
      </c>
      <c r="I287" s="88"/>
      <c r="J287" s="88"/>
      <c r="K287" s="88"/>
      <c r="L287" s="88"/>
      <c r="M287" s="88"/>
      <c r="N287" s="88"/>
      <c r="O287" s="88">
        <v>1</v>
      </c>
      <c r="P287" s="88">
        <v>0</v>
      </c>
      <c r="Q287" s="89"/>
      <c r="R287" s="89"/>
    </row>
    <row r="288" spans="1:18" x14ac:dyDescent="0.25">
      <c r="A288" s="86">
        <v>22</v>
      </c>
      <c r="B288" s="459" t="s">
        <v>405</v>
      </c>
      <c r="C288" s="460"/>
      <c r="D288" s="460"/>
      <c r="E288" s="460"/>
      <c r="F288" s="465"/>
      <c r="G288" s="87" t="s">
        <v>406</v>
      </c>
      <c r="H288" s="88">
        <f t="shared" si="24"/>
        <v>0</v>
      </c>
      <c r="I288" s="88"/>
      <c r="J288" s="88"/>
      <c r="K288" s="88"/>
      <c r="L288" s="88"/>
      <c r="M288" s="88"/>
      <c r="N288" s="88"/>
      <c r="O288" s="88">
        <v>1</v>
      </c>
      <c r="P288" s="88">
        <v>0</v>
      </c>
      <c r="Q288" s="89"/>
      <c r="R288" s="89"/>
    </row>
    <row r="289" spans="1:18" x14ac:dyDescent="0.25">
      <c r="A289" s="86">
        <v>23</v>
      </c>
      <c r="B289" s="459" t="s">
        <v>407</v>
      </c>
      <c r="C289" s="460"/>
      <c r="D289" s="460"/>
      <c r="E289" s="460"/>
      <c r="F289" s="465"/>
      <c r="G289" s="87" t="s">
        <v>408</v>
      </c>
      <c r="H289" s="88">
        <f t="shared" si="24"/>
        <v>0</v>
      </c>
      <c r="I289" s="88"/>
      <c r="J289" s="88"/>
      <c r="K289" s="88"/>
      <c r="L289" s="88"/>
      <c r="M289" s="88"/>
      <c r="N289" s="88"/>
      <c r="O289" s="88">
        <v>1</v>
      </c>
      <c r="P289" s="88">
        <v>0</v>
      </c>
      <c r="Q289" s="89"/>
      <c r="R289" s="89"/>
    </row>
    <row r="290" spans="1:18" ht="28.5" x14ac:dyDescent="0.25">
      <c r="A290" s="86">
        <v>24</v>
      </c>
      <c r="B290" s="459" t="s">
        <v>409</v>
      </c>
      <c r="C290" s="460"/>
      <c r="D290" s="460"/>
      <c r="E290" s="460"/>
      <c r="F290" s="465"/>
      <c r="G290" s="87" t="s">
        <v>410</v>
      </c>
      <c r="H290" s="88">
        <f t="shared" si="24"/>
        <v>0</v>
      </c>
      <c r="I290" s="88"/>
      <c r="J290" s="88"/>
      <c r="K290" s="88"/>
      <c r="L290" s="88"/>
      <c r="M290" s="88"/>
      <c r="N290" s="88"/>
      <c r="O290" s="88">
        <v>1</v>
      </c>
      <c r="P290" s="88">
        <v>0</v>
      </c>
      <c r="Q290" s="89"/>
      <c r="R290" s="89"/>
    </row>
    <row r="291" spans="1:18" x14ac:dyDescent="0.25">
      <c r="A291" s="86">
        <v>25</v>
      </c>
      <c r="B291" s="459" t="s">
        <v>411</v>
      </c>
      <c r="C291" s="460"/>
      <c r="D291" s="460"/>
      <c r="E291" s="460"/>
      <c r="F291" s="465"/>
      <c r="G291" s="87" t="s">
        <v>412</v>
      </c>
      <c r="H291" s="88">
        <f t="shared" si="24"/>
        <v>0</v>
      </c>
      <c r="I291" s="88"/>
      <c r="J291" s="88"/>
      <c r="K291" s="88"/>
      <c r="L291" s="88"/>
      <c r="M291" s="88"/>
      <c r="N291" s="88"/>
      <c r="O291" s="88">
        <v>1</v>
      </c>
      <c r="P291" s="88">
        <v>0</v>
      </c>
      <c r="Q291" s="89"/>
      <c r="R291" s="89"/>
    </row>
    <row r="292" spans="1:18" ht="28.5" x14ac:dyDescent="0.25">
      <c r="A292" s="86">
        <v>26</v>
      </c>
      <c r="B292" s="459" t="s">
        <v>415</v>
      </c>
      <c r="C292" s="460"/>
      <c r="D292" s="460"/>
      <c r="E292" s="460"/>
      <c r="F292" s="465"/>
      <c r="G292" s="87" t="s">
        <v>416</v>
      </c>
      <c r="H292" s="88">
        <f t="shared" si="24"/>
        <v>0</v>
      </c>
      <c r="I292" s="88"/>
      <c r="J292" s="88"/>
      <c r="K292" s="88"/>
      <c r="L292" s="88"/>
      <c r="M292" s="88"/>
      <c r="N292" s="88"/>
      <c r="O292" s="88">
        <v>1</v>
      </c>
      <c r="P292" s="88">
        <v>0</v>
      </c>
      <c r="Q292" s="89"/>
      <c r="R292" s="89"/>
    </row>
    <row r="293" spans="1:18" ht="28.5" x14ac:dyDescent="0.25">
      <c r="A293" s="86">
        <v>27</v>
      </c>
      <c r="B293" s="459" t="s">
        <v>417</v>
      </c>
      <c r="C293" s="460"/>
      <c r="D293" s="460"/>
      <c r="E293" s="460"/>
      <c r="F293" s="465"/>
      <c r="G293" s="87" t="s">
        <v>418</v>
      </c>
      <c r="H293" s="88">
        <f t="shared" si="24"/>
        <v>0</v>
      </c>
      <c r="I293" s="88"/>
      <c r="J293" s="88"/>
      <c r="K293" s="88"/>
      <c r="L293" s="88"/>
      <c r="M293" s="88"/>
      <c r="N293" s="88"/>
      <c r="O293" s="88">
        <v>1</v>
      </c>
      <c r="P293" s="88">
        <v>0</v>
      </c>
      <c r="Q293" s="89"/>
      <c r="R293" s="89"/>
    </row>
    <row r="294" spans="1:18" x14ac:dyDescent="0.25">
      <c r="A294" s="86">
        <v>28</v>
      </c>
      <c r="B294" s="459" t="s">
        <v>419</v>
      </c>
      <c r="C294" s="460"/>
      <c r="D294" s="460"/>
      <c r="E294" s="460"/>
      <c r="F294" s="465"/>
      <c r="G294" s="87" t="s">
        <v>420</v>
      </c>
      <c r="H294" s="88">
        <f t="shared" si="24"/>
        <v>0</v>
      </c>
      <c r="I294" s="88"/>
      <c r="J294" s="88"/>
      <c r="K294" s="88"/>
      <c r="L294" s="88"/>
      <c r="M294" s="88"/>
      <c r="N294" s="88"/>
      <c r="O294" s="88">
        <v>1</v>
      </c>
      <c r="P294" s="88">
        <v>0</v>
      </c>
      <c r="Q294" s="89"/>
      <c r="R294" s="89"/>
    </row>
    <row r="295" spans="1:18" ht="28.5" x14ac:dyDescent="0.25">
      <c r="A295" s="86">
        <v>29</v>
      </c>
      <c r="B295" s="459" t="s">
        <v>421</v>
      </c>
      <c r="C295" s="460"/>
      <c r="D295" s="460"/>
      <c r="E295" s="460"/>
      <c r="F295" s="465"/>
      <c r="G295" s="87" t="s">
        <v>422</v>
      </c>
      <c r="H295" s="88">
        <f t="shared" si="24"/>
        <v>0</v>
      </c>
      <c r="I295" s="88"/>
      <c r="J295" s="88"/>
      <c r="K295" s="88"/>
      <c r="L295" s="88"/>
      <c r="M295" s="88"/>
      <c r="N295" s="88"/>
      <c r="O295" s="88">
        <v>0</v>
      </c>
      <c r="P295" s="88">
        <v>0</v>
      </c>
      <c r="Q295" s="89"/>
      <c r="R295" s="89"/>
    </row>
    <row r="296" spans="1:18" ht="28.5" x14ac:dyDescent="0.25">
      <c r="A296" s="86">
        <v>30</v>
      </c>
      <c r="B296" s="459" t="s">
        <v>413</v>
      </c>
      <c r="C296" s="460"/>
      <c r="D296" s="460"/>
      <c r="E296" s="460"/>
      <c r="F296" s="465"/>
      <c r="G296" s="87" t="s">
        <v>414</v>
      </c>
      <c r="H296" s="88">
        <f t="shared" si="24"/>
        <v>0</v>
      </c>
      <c r="I296" s="88"/>
      <c r="J296" s="88"/>
      <c r="K296" s="88"/>
      <c r="L296" s="88"/>
      <c r="M296" s="88"/>
      <c r="N296" s="88"/>
      <c r="O296" s="88">
        <v>0</v>
      </c>
      <c r="P296" s="88"/>
      <c r="Q296" s="89"/>
      <c r="R296" s="89"/>
    </row>
    <row r="297" spans="1:18" x14ac:dyDescent="0.25">
      <c r="A297" s="86">
        <v>31</v>
      </c>
      <c r="B297" s="457" t="s">
        <v>423</v>
      </c>
      <c r="C297" s="458"/>
      <c r="D297" s="458"/>
      <c r="E297" s="458"/>
      <c r="F297" s="458"/>
      <c r="G297" s="475"/>
      <c r="H297" s="476"/>
      <c r="I297" s="477"/>
      <c r="J297" s="477"/>
      <c r="K297" s="477"/>
      <c r="L297" s="477"/>
      <c r="M297" s="477"/>
      <c r="N297" s="477"/>
      <c r="O297" s="477"/>
      <c r="P297" s="477"/>
      <c r="Q297" s="477"/>
      <c r="R297" s="478"/>
    </row>
    <row r="298" spans="1:18" ht="28.5" x14ac:dyDescent="0.25">
      <c r="A298" s="86">
        <v>32</v>
      </c>
      <c r="B298" s="459" t="s">
        <v>423</v>
      </c>
      <c r="C298" s="460"/>
      <c r="D298" s="460"/>
      <c r="E298" s="460"/>
      <c r="F298" s="465"/>
      <c r="G298" s="87" t="s">
        <v>588</v>
      </c>
      <c r="H298" s="88">
        <f>I298+J298</f>
        <v>0</v>
      </c>
      <c r="I298" s="88"/>
      <c r="J298" s="88"/>
      <c r="K298" s="88">
        <v>2</v>
      </c>
      <c r="L298" s="88">
        <v>1</v>
      </c>
      <c r="M298" s="88">
        <v>1</v>
      </c>
      <c r="N298" s="88">
        <v>5</v>
      </c>
      <c r="O298" s="88">
        <v>4</v>
      </c>
      <c r="P298" s="88">
        <v>2</v>
      </c>
      <c r="Q298" s="89">
        <v>46835</v>
      </c>
      <c r="R298" s="89">
        <v>27656</v>
      </c>
    </row>
    <row r="299" spans="1:18" x14ac:dyDescent="0.25">
      <c r="A299" s="86">
        <v>33</v>
      </c>
      <c r="B299" s="459" t="s">
        <v>425</v>
      </c>
      <c r="C299" s="460"/>
      <c r="D299" s="460"/>
      <c r="E299" s="460"/>
      <c r="F299" s="465"/>
      <c r="G299" s="87" t="s">
        <v>426</v>
      </c>
      <c r="H299" s="88">
        <f t="shared" ref="H299:H302" si="25">I299+J299</f>
        <v>0</v>
      </c>
      <c r="I299" s="88"/>
      <c r="J299" s="88"/>
      <c r="K299" s="88"/>
      <c r="L299" s="88"/>
      <c r="M299" s="88"/>
      <c r="N299" s="88">
        <v>1</v>
      </c>
      <c r="O299" s="88">
        <v>2</v>
      </c>
      <c r="P299" s="88">
        <v>2</v>
      </c>
      <c r="Q299" s="89"/>
      <c r="R299" s="89">
        <v>0</v>
      </c>
    </row>
    <row r="300" spans="1:18" x14ac:dyDescent="0.25">
      <c r="A300" s="86">
        <v>34</v>
      </c>
      <c r="B300" s="459" t="s">
        <v>424</v>
      </c>
      <c r="C300" s="460"/>
      <c r="D300" s="460"/>
      <c r="E300" s="460"/>
      <c r="F300" s="465"/>
      <c r="G300" s="87" t="s">
        <v>589</v>
      </c>
      <c r="H300" s="88">
        <f t="shared" si="25"/>
        <v>0</v>
      </c>
      <c r="I300" s="88"/>
      <c r="J300" s="88"/>
      <c r="K300" s="88"/>
      <c r="L300" s="88"/>
      <c r="M300" s="88"/>
      <c r="N300" s="88"/>
      <c r="O300" s="88">
        <v>1</v>
      </c>
      <c r="P300" s="88">
        <v>1</v>
      </c>
      <c r="Q300" s="89"/>
      <c r="R300" s="89">
        <v>19169</v>
      </c>
    </row>
    <row r="301" spans="1:18" ht="28.5" x14ac:dyDescent="0.25">
      <c r="A301" s="86">
        <v>35</v>
      </c>
      <c r="B301" s="459" t="s">
        <v>427</v>
      </c>
      <c r="C301" s="460"/>
      <c r="D301" s="460"/>
      <c r="E301" s="460"/>
      <c r="F301" s="465"/>
      <c r="G301" s="87" t="s">
        <v>428</v>
      </c>
      <c r="H301" s="88">
        <f t="shared" si="25"/>
        <v>0</v>
      </c>
      <c r="I301" s="88"/>
      <c r="J301" s="88"/>
      <c r="K301" s="88"/>
      <c r="L301" s="88"/>
      <c r="M301" s="88"/>
      <c r="N301" s="88"/>
      <c r="O301" s="88">
        <v>1</v>
      </c>
      <c r="P301" s="88">
        <v>0</v>
      </c>
      <c r="Q301" s="89"/>
      <c r="R301" s="89"/>
    </row>
    <row r="302" spans="1:18" x14ac:dyDescent="0.25">
      <c r="A302" s="86">
        <v>36</v>
      </c>
      <c r="B302" s="459" t="s">
        <v>423</v>
      </c>
      <c r="C302" s="460"/>
      <c r="D302" s="460"/>
      <c r="E302" s="460"/>
      <c r="F302" s="465"/>
      <c r="G302" s="87" t="s">
        <v>429</v>
      </c>
      <c r="H302" s="88">
        <f t="shared" si="25"/>
        <v>0</v>
      </c>
      <c r="I302" s="88"/>
      <c r="J302" s="88"/>
      <c r="K302" s="88"/>
      <c r="L302" s="88"/>
      <c r="M302" s="88"/>
      <c r="N302" s="88"/>
      <c r="O302" s="88">
        <v>1</v>
      </c>
      <c r="P302" s="88">
        <v>0</v>
      </c>
      <c r="Q302" s="89"/>
      <c r="R302" s="89">
        <f ca="1">+B267:B284:R302</f>
        <v>0</v>
      </c>
    </row>
    <row r="303" spans="1:18" x14ac:dyDescent="0.25">
      <c r="A303" s="120">
        <v>14</v>
      </c>
      <c r="B303" s="457" t="s">
        <v>463</v>
      </c>
      <c r="C303" s="458"/>
      <c r="D303" s="458"/>
      <c r="E303" s="458"/>
      <c r="F303" s="458"/>
      <c r="G303" s="475"/>
      <c r="H303" s="104">
        <f t="shared" ref="H303:P303" si="26">H304+H305+H306+H307+H308+H309+H310+H311+H312+H313+H314+H315+H316+H317+H318+H319+H320+H321+H322+H323</f>
        <v>230</v>
      </c>
      <c r="I303" s="104">
        <f t="shared" si="26"/>
        <v>150</v>
      </c>
      <c r="J303" s="104">
        <f t="shared" si="26"/>
        <v>80</v>
      </c>
      <c r="K303" s="104">
        <f>K304+K305+K306+K307+K308+K309+K310+K311+K312+K313+K314+K315+K316+K317+K318+K319+K320+K321+K322+K323+K324</f>
        <v>95</v>
      </c>
      <c r="L303" s="104">
        <f t="shared" si="26"/>
        <v>14</v>
      </c>
      <c r="M303" s="104">
        <f t="shared" si="26"/>
        <v>14</v>
      </c>
      <c r="N303" s="104">
        <f>N304+N305+N306+N307+N308+N309+N310+N311+N312+N313+N314+N315+N316+N317+N318+N319+N320+N321+N322+N323+N324</f>
        <v>315</v>
      </c>
      <c r="O303" s="104">
        <f t="shared" si="26"/>
        <v>0</v>
      </c>
      <c r="P303" s="104">
        <f t="shared" si="26"/>
        <v>0</v>
      </c>
      <c r="Q303" s="85">
        <v>44990</v>
      </c>
      <c r="R303" s="85">
        <v>22486</v>
      </c>
    </row>
    <row r="304" spans="1:18" ht="28.5" x14ac:dyDescent="0.25">
      <c r="A304" s="86">
        <v>1</v>
      </c>
      <c r="B304" s="459" t="s">
        <v>464</v>
      </c>
      <c r="C304" s="460"/>
      <c r="D304" s="460"/>
      <c r="E304" s="460"/>
      <c r="F304" s="465"/>
      <c r="G304" s="87" t="s">
        <v>591</v>
      </c>
      <c r="H304" s="88">
        <f>I304+J304</f>
        <v>130</v>
      </c>
      <c r="I304" s="88">
        <v>130</v>
      </c>
      <c r="J304" s="88">
        <v>0</v>
      </c>
      <c r="K304" s="88">
        <v>70</v>
      </c>
      <c r="L304" s="88">
        <v>14</v>
      </c>
      <c r="M304" s="88">
        <v>14</v>
      </c>
      <c r="N304" s="88">
        <v>185</v>
      </c>
      <c r="O304" s="88">
        <v>0</v>
      </c>
      <c r="P304" s="88">
        <v>0</v>
      </c>
      <c r="Q304" s="89">
        <v>44990</v>
      </c>
      <c r="R304" s="89">
        <v>22486</v>
      </c>
    </row>
    <row r="305" spans="1:18" ht="28.5" x14ac:dyDescent="0.25">
      <c r="A305" s="86">
        <v>2</v>
      </c>
      <c r="B305" s="459" t="s">
        <v>465</v>
      </c>
      <c r="C305" s="460"/>
      <c r="D305" s="460"/>
      <c r="E305" s="460"/>
      <c r="F305" s="465"/>
      <c r="G305" s="87" t="s">
        <v>592</v>
      </c>
      <c r="H305" s="88">
        <f t="shared" ref="H305:H323" si="27">I305+J305</f>
        <v>40</v>
      </c>
      <c r="I305" s="88">
        <v>10</v>
      </c>
      <c r="J305" s="88">
        <v>30</v>
      </c>
      <c r="K305" s="88">
        <v>5</v>
      </c>
      <c r="L305" s="88">
        <v>0</v>
      </c>
      <c r="M305" s="88">
        <v>0</v>
      </c>
      <c r="N305" s="88">
        <v>28</v>
      </c>
      <c r="O305" s="88">
        <v>0</v>
      </c>
      <c r="P305" s="88">
        <v>0</v>
      </c>
      <c r="Q305" s="89">
        <v>44768</v>
      </c>
      <c r="R305" s="89">
        <v>22397</v>
      </c>
    </row>
    <row r="306" spans="1:18" ht="28.5" x14ac:dyDescent="0.25">
      <c r="A306" s="86">
        <v>3</v>
      </c>
      <c r="B306" s="459" t="s">
        <v>466</v>
      </c>
      <c r="C306" s="460"/>
      <c r="D306" s="460"/>
      <c r="E306" s="460"/>
      <c r="F306" s="465"/>
      <c r="G306" s="87" t="s">
        <v>593</v>
      </c>
      <c r="H306" s="88">
        <f t="shared" si="27"/>
        <v>40</v>
      </c>
      <c r="I306" s="88">
        <v>10</v>
      </c>
      <c r="J306" s="88">
        <v>30</v>
      </c>
      <c r="K306" s="88">
        <v>8</v>
      </c>
      <c r="L306" s="88">
        <v>0</v>
      </c>
      <c r="M306" s="88">
        <v>0</v>
      </c>
      <c r="N306" s="88">
        <v>33</v>
      </c>
      <c r="O306" s="88">
        <v>0</v>
      </c>
      <c r="P306" s="88">
        <v>0</v>
      </c>
      <c r="Q306" s="89">
        <v>44649</v>
      </c>
      <c r="R306" s="89">
        <v>22383</v>
      </c>
    </row>
    <row r="307" spans="1:18" ht="28.5" x14ac:dyDescent="0.25">
      <c r="A307" s="86">
        <v>4</v>
      </c>
      <c r="B307" s="459" t="s">
        <v>467</v>
      </c>
      <c r="C307" s="460"/>
      <c r="D307" s="460"/>
      <c r="E307" s="460"/>
      <c r="F307" s="465"/>
      <c r="G307" s="87" t="s">
        <v>594</v>
      </c>
      <c r="H307" s="88">
        <f t="shared" si="27"/>
        <v>20</v>
      </c>
      <c r="I307" s="88"/>
      <c r="J307" s="88">
        <v>20</v>
      </c>
      <c r="K307" s="88">
        <v>6</v>
      </c>
      <c r="L307" s="88">
        <v>0</v>
      </c>
      <c r="M307" s="88">
        <v>0</v>
      </c>
      <c r="N307" s="88">
        <v>12</v>
      </c>
      <c r="O307" s="88">
        <v>0</v>
      </c>
      <c r="P307" s="88">
        <v>0</v>
      </c>
      <c r="Q307" s="89">
        <v>44489</v>
      </c>
      <c r="R307" s="89">
        <v>22244</v>
      </c>
    </row>
    <row r="308" spans="1:18" ht="42.75" x14ac:dyDescent="0.25">
      <c r="A308" s="86">
        <v>5</v>
      </c>
      <c r="B308" s="459" t="s">
        <v>468</v>
      </c>
      <c r="C308" s="460"/>
      <c r="D308" s="460"/>
      <c r="E308" s="460"/>
      <c r="F308" s="465"/>
      <c r="G308" s="87" t="s">
        <v>595</v>
      </c>
      <c r="H308" s="88">
        <f t="shared" si="27"/>
        <v>0</v>
      </c>
      <c r="I308" s="88"/>
      <c r="J308" s="88"/>
      <c r="K308" s="88">
        <v>1</v>
      </c>
      <c r="L308" s="88">
        <v>0</v>
      </c>
      <c r="M308" s="88">
        <v>0</v>
      </c>
      <c r="N308" s="88">
        <v>12</v>
      </c>
      <c r="O308" s="88">
        <v>0</v>
      </c>
      <c r="P308" s="88">
        <v>0</v>
      </c>
      <c r="Q308" s="89">
        <v>44323</v>
      </c>
      <c r="R308" s="89">
        <v>22191</v>
      </c>
    </row>
    <row r="309" spans="1:18" ht="28.5" x14ac:dyDescent="0.25">
      <c r="A309" s="86">
        <v>6</v>
      </c>
      <c r="B309" s="459" t="s">
        <v>469</v>
      </c>
      <c r="C309" s="460"/>
      <c r="D309" s="460"/>
      <c r="E309" s="460"/>
      <c r="F309" s="465"/>
      <c r="G309" s="87" t="s">
        <v>596</v>
      </c>
      <c r="H309" s="88">
        <f t="shared" si="27"/>
        <v>0</v>
      </c>
      <c r="I309" s="88"/>
      <c r="J309" s="88"/>
      <c r="K309" s="88"/>
      <c r="L309" s="88"/>
      <c r="M309" s="88"/>
      <c r="N309" s="88">
        <v>3</v>
      </c>
      <c r="O309" s="88"/>
      <c r="P309" s="88"/>
      <c r="Q309" s="89"/>
      <c r="R309" s="89">
        <v>21929</v>
      </c>
    </row>
    <row r="310" spans="1:18" ht="42.75" x14ac:dyDescent="0.25">
      <c r="A310" s="86">
        <v>7</v>
      </c>
      <c r="B310" s="459" t="s">
        <v>470</v>
      </c>
      <c r="C310" s="460"/>
      <c r="D310" s="460"/>
      <c r="E310" s="460"/>
      <c r="F310" s="465"/>
      <c r="G310" s="87" t="s">
        <v>471</v>
      </c>
      <c r="H310" s="88">
        <f t="shared" si="27"/>
        <v>0</v>
      </c>
      <c r="I310" s="88"/>
      <c r="J310" s="88"/>
      <c r="K310" s="88"/>
      <c r="L310" s="88"/>
      <c r="M310" s="88"/>
      <c r="N310" s="88">
        <v>2</v>
      </c>
      <c r="O310" s="88"/>
      <c r="P310" s="88"/>
      <c r="Q310" s="89"/>
      <c r="R310" s="89">
        <v>21832</v>
      </c>
    </row>
    <row r="311" spans="1:18" ht="28.5" x14ac:dyDescent="0.25">
      <c r="A311" s="86">
        <v>8</v>
      </c>
      <c r="B311" s="459" t="s">
        <v>472</v>
      </c>
      <c r="C311" s="460"/>
      <c r="D311" s="460"/>
      <c r="E311" s="460"/>
      <c r="F311" s="465"/>
      <c r="G311" s="87" t="s">
        <v>473</v>
      </c>
      <c r="H311" s="88">
        <f t="shared" si="27"/>
        <v>0</v>
      </c>
      <c r="I311" s="88"/>
      <c r="J311" s="88"/>
      <c r="K311" s="88"/>
      <c r="L311" s="88"/>
      <c r="M311" s="88"/>
      <c r="N311" s="88">
        <v>3</v>
      </c>
      <c r="O311" s="88"/>
      <c r="P311" s="88"/>
      <c r="Q311" s="89"/>
      <c r="R311" s="89">
        <v>21848</v>
      </c>
    </row>
    <row r="312" spans="1:18" ht="28.5" x14ac:dyDescent="0.25">
      <c r="A312" s="86">
        <v>9</v>
      </c>
      <c r="B312" s="459" t="s">
        <v>474</v>
      </c>
      <c r="C312" s="460"/>
      <c r="D312" s="460"/>
      <c r="E312" s="460"/>
      <c r="F312" s="465"/>
      <c r="G312" s="87" t="s">
        <v>475</v>
      </c>
      <c r="H312" s="88">
        <f t="shared" si="27"/>
        <v>0</v>
      </c>
      <c r="I312" s="88"/>
      <c r="J312" s="88"/>
      <c r="K312" s="88"/>
      <c r="L312" s="88"/>
      <c r="M312" s="88"/>
      <c r="N312" s="88">
        <v>3</v>
      </c>
      <c r="O312" s="88"/>
      <c r="P312" s="88"/>
      <c r="Q312" s="89"/>
      <c r="R312" s="89">
        <v>21851</v>
      </c>
    </row>
    <row r="313" spans="1:18" x14ac:dyDescent="0.25">
      <c r="A313" s="86">
        <v>10</v>
      </c>
      <c r="B313" s="459" t="s">
        <v>476</v>
      </c>
      <c r="C313" s="460"/>
      <c r="D313" s="460"/>
      <c r="E313" s="460"/>
      <c r="F313" s="465"/>
      <c r="G313" s="87" t="s">
        <v>477</v>
      </c>
      <c r="H313" s="88">
        <f t="shared" si="27"/>
        <v>0</v>
      </c>
      <c r="I313" s="88"/>
      <c r="J313" s="88"/>
      <c r="K313" s="88"/>
      <c r="L313" s="88"/>
      <c r="M313" s="88"/>
      <c r="N313" s="88">
        <v>1</v>
      </c>
      <c r="O313" s="88"/>
      <c r="P313" s="88"/>
      <c r="Q313" s="89"/>
      <c r="R313" s="89">
        <v>21878</v>
      </c>
    </row>
    <row r="314" spans="1:18" ht="42.75" x14ac:dyDescent="0.25">
      <c r="A314" s="86">
        <v>11</v>
      </c>
      <c r="B314" s="459" t="s">
        <v>478</v>
      </c>
      <c r="C314" s="460"/>
      <c r="D314" s="460"/>
      <c r="E314" s="460"/>
      <c r="F314" s="465"/>
      <c r="G314" s="87" t="s">
        <v>479</v>
      </c>
      <c r="H314" s="88">
        <f t="shared" si="27"/>
        <v>0</v>
      </c>
      <c r="I314" s="88"/>
      <c r="J314" s="88"/>
      <c r="K314" s="88"/>
      <c r="L314" s="88"/>
      <c r="M314" s="88"/>
      <c r="N314" s="88">
        <v>4</v>
      </c>
      <c r="O314" s="88"/>
      <c r="P314" s="88"/>
      <c r="Q314" s="89"/>
      <c r="R314" s="89">
        <v>21843</v>
      </c>
    </row>
    <row r="315" spans="1:18" ht="42.75" x14ac:dyDescent="0.25">
      <c r="A315" s="86">
        <v>12</v>
      </c>
      <c r="B315" s="459" t="s">
        <v>480</v>
      </c>
      <c r="C315" s="460"/>
      <c r="D315" s="460"/>
      <c r="E315" s="460"/>
      <c r="F315" s="465"/>
      <c r="G315" s="87" t="s">
        <v>481</v>
      </c>
      <c r="H315" s="88">
        <f t="shared" si="27"/>
        <v>0</v>
      </c>
      <c r="I315" s="88"/>
      <c r="J315" s="88"/>
      <c r="K315" s="88"/>
      <c r="L315" s="88"/>
      <c r="M315" s="88"/>
      <c r="N315" s="88">
        <v>4</v>
      </c>
      <c r="O315" s="88"/>
      <c r="P315" s="88"/>
      <c r="Q315" s="89"/>
      <c r="R315" s="89">
        <v>21827</v>
      </c>
    </row>
    <row r="316" spans="1:18" ht="42.75" x14ac:dyDescent="0.25">
      <c r="A316" s="86">
        <v>13</v>
      </c>
      <c r="B316" s="459" t="s">
        <v>482</v>
      </c>
      <c r="C316" s="460"/>
      <c r="D316" s="460"/>
      <c r="E316" s="460"/>
      <c r="F316" s="465"/>
      <c r="G316" s="87" t="s">
        <v>483</v>
      </c>
      <c r="H316" s="88">
        <f t="shared" si="27"/>
        <v>0</v>
      </c>
      <c r="I316" s="88"/>
      <c r="J316" s="88"/>
      <c r="K316" s="88"/>
      <c r="L316" s="88"/>
      <c r="M316" s="88"/>
      <c r="N316" s="88">
        <v>2</v>
      </c>
      <c r="O316" s="88"/>
      <c r="P316" s="88"/>
      <c r="Q316" s="89"/>
      <c r="R316" s="89">
        <v>21849</v>
      </c>
    </row>
    <row r="317" spans="1:18" ht="28.5" x14ac:dyDescent="0.25">
      <c r="A317" s="86">
        <v>14</v>
      </c>
      <c r="B317" s="459" t="s">
        <v>484</v>
      </c>
      <c r="C317" s="460"/>
      <c r="D317" s="460"/>
      <c r="E317" s="460"/>
      <c r="F317" s="465"/>
      <c r="G317" s="87" t="s">
        <v>497</v>
      </c>
      <c r="H317" s="88">
        <f t="shared" si="27"/>
        <v>0</v>
      </c>
      <c r="I317" s="88"/>
      <c r="J317" s="88"/>
      <c r="K317" s="88"/>
      <c r="L317" s="88"/>
      <c r="M317" s="88"/>
      <c r="N317" s="88">
        <v>2</v>
      </c>
      <c r="O317" s="88"/>
      <c r="P317" s="88"/>
      <c r="Q317" s="89"/>
      <c r="R317" s="89">
        <v>21801</v>
      </c>
    </row>
    <row r="318" spans="1:18" ht="42.75" x14ac:dyDescent="0.25">
      <c r="A318" s="86">
        <v>15</v>
      </c>
      <c r="B318" s="459" t="s">
        <v>485</v>
      </c>
      <c r="C318" s="460"/>
      <c r="D318" s="460"/>
      <c r="E318" s="460"/>
      <c r="F318" s="465"/>
      <c r="G318" s="87" t="s">
        <v>486</v>
      </c>
      <c r="H318" s="88">
        <f t="shared" si="27"/>
        <v>0</v>
      </c>
      <c r="I318" s="88"/>
      <c r="J318" s="88"/>
      <c r="K318" s="88"/>
      <c r="L318" s="88"/>
      <c r="M318" s="88"/>
      <c r="N318" s="88">
        <v>4</v>
      </c>
      <c r="O318" s="88"/>
      <c r="P318" s="88"/>
      <c r="Q318" s="89"/>
      <c r="R318" s="89">
        <v>21815</v>
      </c>
    </row>
    <row r="319" spans="1:18" x14ac:dyDescent="0.25">
      <c r="A319" s="86">
        <v>16</v>
      </c>
      <c r="B319" s="459" t="s">
        <v>487</v>
      </c>
      <c r="C319" s="460"/>
      <c r="D319" s="460"/>
      <c r="E319" s="460"/>
      <c r="F319" s="465"/>
      <c r="G319" s="87" t="s">
        <v>488</v>
      </c>
      <c r="H319" s="88">
        <f t="shared" si="27"/>
        <v>0</v>
      </c>
      <c r="I319" s="88"/>
      <c r="J319" s="88"/>
      <c r="K319" s="88"/>
      <c r="L319" s="88"/>
      <c r="M319" s="88"/>
      <c r="N319" s="88">
        <v>2</v>
      </c>
      <c r="O319" s="88"/>
      <c r="P319" s="88"/>
      <c r="Q319" s="89"/>
      <c r="R319" s="89">
        <v>21752</v>
      </c>
    </row>
    <row r="320" spans="1:18" x14ac:dyDescent="0.25">
      <c r="A320" s="86">
        <v>17</v>
      </c>
      <c r="B320" s="459" t="s">
        <v>489</v>
      </c>
      <c r="C320" s="460"/>
      <c r="D320" s="460"/>
      <c r="E320" s="460"/>
      <c r="F320" s="465"/>
      <c r="G320" s="87" t="s">
        <v>490</v>
      </c>
      <c r="H320" s="88">
        <f t="shared" si="27"/>
        <v>0</v>
      </c>
      <c r="I320" s="88"/>
      <c r="J320" s="88"/>
      <c r="K320" s="88"/>
      <c r="L320" s="88"/>
      <c r="M320" s="88"/>
      <c r="N320" s="88">
        <v>4</v>
      </c>
      <c r="O320" s="88"/>
      <c r="P320" s="88"/>
      <c r="Q320" s="89"/>
      <c r="R320" s="89">
        <v>21833</v>
      </c>
    </row>
    <row r="321" spans="1:18" ht="42.75" x14ac:dyDescent="0.25">
      <c r="A321" s="86">
        <v>18</v>
      </c>
      <c r="B321" s="459" t="s">
        <v>491</v>
      </c>
      <c r="C321" s="460"/>
      <c r="D321" s="460"/>
      <c r="E321" s="460"/>
      <c r="F321" s="465"/>
      <c r="G321" s="87" t="s">
        <v>492</v>
      </c>
      <c r="H321" s="88">
        <f t="shared" si="27"/>
        <v>0</v>
      </c>
      <c r="I321" s="88"/>
      <c r="J321" s="88"/>
      <c r="K321" s="88"/>
      <c r="L321" s="88"/>
      <c r="M321" s="88"/>
      <c r="N321" s="88">
        <v>3</v>
      </c>
      <c r="O321" s="88"/>
      <c r="P321" s="88"/>
      <c r="Q321" s="89"/>
      <c r="R321" s="89">
        <v>21556</v>
      </c>
    </row>
    <row r="322" spans="1:18" ht="42.75" x14ac:dyDescent="0.25">
      <c r="A322" s="86">
        <v>19</v>
      </c>
      <c r="B322" s="459" t="s">
        <v>493</v>
      </c>
      <c r="C322" s="460"/>
      <c r="D322" s="460"/>
      <c r="E322" s="460"/>
      <c r="F322" s="465"/>
      <c r="G322" s="87" t="s">
        <v>494</v>
      </c>
      <c r="H322" s="88">
        <f t="shared" si="27"/>
        <v>0</v>
      </c>
      <c r="I322" s="88"/>
      <c r="J322" s="88"/>
      <c r="K322" s="88"/>
      <c r="L322" s="88"/>
      <c r="M322" s="88"/>
      <c r="N322" s="88">
        <v>1</v>
      </c>
      <c r="O322" s="88"/>
      <c r="P322" s="88"/>
      <c r="Q322" s="89"/>
      <c r="R322" s="89">
        <v>21566</v>
      </c>
    </row>
    <row r="323" spans="1:18" ht="28.5" x14ac:dyDescent="0.25">
      <c r="A323" s="86">
        <v>20</v>
      </c>
      <c r="B323" s="459" t="s">
        <v>495</v>
      </c>
      <c r="C323" s="460"/>
      <c r="D323" s="460"/>
      <c r="E323" s="460"/>
      <c r="F323" s="465"/>
      <c r="G323" s="87" t="s">
        <v>496</v>
      </c>
      <c r="H323" s="88">
        <f t="shared" si="27"/>
        <v>0</v>
      </c>
      <c r="I323" s="88"/>
      <c r="J323" s="88"/>
      <c r="K323" s="88"/>
      <c r="L323" s="88"/>
      <c r="M323" s="88"/>
      <c r="N323" s="88">
        <v>1</v>
      </c>
      <c r="O323" s="88"/>
      <c r="P323" s="88"/>
      <c r="Q323" s="89"/>
      <c r="R323" s="89">
        <v>21566</v>
      </c>
    </row>
    <row r="324" spans="1:18" x14ac:dyDescent="0.25">
      <c r="A324" s="86">
        <v>21</v>
      </c>
      <c r="B324" s="105"/>
      <c r="C324" s="106"/>
      <c r="D324" s="106"/>
      <c r="E324" s="106"/>
      <c r="F324" s="107"/>
      <c r="G324" s="87" t="s">
        <v>755</v>
      </c>
      <c r="H324" s="88"/>
      <c r="I324" s="88"/>
      <c r="J324" s="88"/>
      <c r="K324" s="88">
        <v>5</v>
      </c>
      <c r="L324" s="88"/>
      <c r="M324" s="88"/>
      <c r="N324" s="88">
        <v>6</v>
      </c>
      <c r="O324" s="88"/>
      <c r="P324" s="88"/>
      <c r="Q324" s="89">
        <v>44881</v>
      </c>
      <c r="R324" s="89">
        <v>22486</v>
      </c>
    </row>
    <row r="325" spans="1:18" x14ac:dyDescent="0.25">
      <c r="A325" s="403" t="s">
        <v>654</v>
      </c>
      <c r="B325" s="403"/>
      <c r="C325" s="403"/>
      <c r="D325" s="403"/>
      <c r="E325" s="403"/>
      <c r="F325" s="403"/>
      <c r="G325" s="403"/>
      <c r="H325" s="104">
        <f t="shared" ref="H325:P325" si="28">H303+H266+H255+H240+H235+H191+H165+H164+H150+H131+H106+H70+H41+H23</f>
        <v>3805</v>
      </c>
      <c r="I325" s="104">
        <f t="shared" si="28"/>
        <v>2575</v>
      </c>
      <c r="J325" s="104">
        <f t="shared" si="28"/>
        <v>1230</v>
      </c>
      <c r="K325" s="104">
        <f t="shared" si="28"/>
        <v>1501</v>
      </c>
      <c r="L325" s="104">
        <f t="shared" si="28"/>
        <v>899.25</v>
      </c>
      <c r="M325" s="104">
        <f t="shared" si="28"/>
        <v>175</v>
      </c>
      <c r="N325" s="104">
        <f t="shared" si="28"/>
        <v>4486</v>
      </c>
      <c r="O325" s="104">
        <f t="shared" si="28"/>
        <v>1383.75</v>
      </c>
      <c r="P325" s="104">
        <f t="shared" si="28"/>
        <v>104</v>
      </c>
      <c r="Q325" s="85">
        <f>(Q303+Q266+Q255+Q240+Q235+Q191+Q165+Q164+Q150+Q131+Q106+Q70+Q41+Q23)/14</f>
        <v>42125.314285714288</v>
      </c>
      <c r="R325" s="85">
        <f>(R303+R266+R255+R240+R235+R191+R165+R164+R150+R131+R106+R70+R41+R23)/14</f>
        <v>22121.192857142858</v>
      </c>
    </row>
    <row r="326" spans="1:18" x14ac:dyDescent="0.25">
      <c r="A326" s="121">
        <v>15</v>
      </c>
      <c r="B326" s="479" t="s">
        <v>597</v>
      </c>
      <c r="C326" s="480"/>
      <c r="D326" s="480"/>
      <c r="E326" s="480"/>
      <c r="F326" s="481"/>
      <c r="G326" s="92" t="s">
        <v>598</v>
      </c>
      <c r="H326" s="110">
        <f>I326+J326</f>
        <v>180</v>
      </c>
      <c r="I326" s="93">
        <v>125</v>
      </c>
      <c r="J326" s="93">
        <v>55</v>
      </c>
      <c r="K326" s="93">
        <v>83</v>
      </c>
      <c r="L326" s="93">
        <v>7</v>
      </c>
      <c r="M326" s="93">
        <v>7</v>
      </c>
      <c r="N326" s="93">
        <v>203</v>
      </c>
      <c r="O326" s="93">
        <v>0</v>
      </c>
      <c r="P326" s="93">
        <v>0</v>
      </c>
      <c r="Q326" s="93">
        <v>44972.800000000003</v>
      </c>
      <c r="R326" s="94">
        <v>22486.400000000001</v>
      </c>
    </row>
    <row r="327" spans="1:18" x14ac:dyDescent="0.25">
      <c r="A327" s="447" t="s">
        <v>696</v>
      </c>
      <c r="B327" s="447"/>
      <c r="C327" s="447"/>
      <c r="D327" s="447"/>
      <c r="E327" s="447"/>
      <c r="F327" s="447"/>
      <c r="G327" s="447"/>
      <c r="H327" s="447"/>
      <c r="I327" s="447"/>
      <c r="J327" s="447"/>
      <c r="K327" s="447"/>
      <c r="L327" s="447"/>
      <c r="M327" s="447"/>
      <c r="N327" s="447"/>
      <c r="O327" s="447"/>
      <c r="P327" s="447"/>
      <c r="Q327" s="447"/>
      <c r="R327" s="447"/>
    </row>
    <row r="328" spans="1:18" ht="99.75" x14ac:dyDescent="0.25">
      <c r="A328" s="91">
        <v>1</v>
      </c>
      <c r="B328" s="482" t="s">
        <v>599</v>
      </c>
      <c r="C328" s="483"/>
      <c r="D328" s="483"/>
      <c r="E328" s="483"/>
      <c r="F328" s="484"/>
      <c r="G328" s="92" t="s">
        <v>600</v>
      </c>
      <c r="H328" s="93">
        <f>I328+J328</f>
        <v>660</v>
      </c>
      <c r="I328" s="93">
        <v>640</v>
      </c>
      <c r="J328" s="93">
        <v>20</v>
      </c>
      <c r="K328" s="93">
        <v>178</v>
      </c>
      <c r="L328" s="93">
        <v>0</v>
      </c>
      <c r="M328" s="93">
        <v>0</v>
      </c>
      <c r="N328" s="93">
        <v>345</v>
      </c>
      <c r="O328" s="93">
        <v>0</v>
      </c>
      <c r="P328" s="93">
        <v>0</v>
      </c>
      <c r="Q328" s="94">
        <v>45989.9</v>
      </c>
      <c r="R328" s="94">
        <v>22908.799999999999</v>
      </c>
    </row>
    <row r="329" spans="1:18" ht="128.25" x14ac:dyDescent="0.25">
      <c r="A329" s="91">
        <v>2</v>
      </c>
      <c r="B329" s="482" t="s">
        <v>601</v>
      </c>
      <c r="C329" s="483"/>
      <c r="D329" s="483"/>
      <c r="E329" s="483"/>
      <c r="F329" s="484"/>
      <c r="G329" s="92" t="s">
        <v>602</v>
      </c>
      <c r="H329" s="93">
        <f t="shared" ref="H329:H348" si="29">I329+J329</f>
        <v>535</v>
      </c>
      <c r="I329" s="93">
        <v>535</v>
      </c>
      <c r="J329" s="93"/>
      <c r="K329" s="93">
        <v>200</v>
      </c>
      <c r="L329" s="93"/>
      <c r="M329" s="93">
        <v>178</v>
      </c>
      <c r="N329" s="93">
        <v>329</v>
      </c>
      <c r="O329" s="93"/>
      <c r="P329" s="93">
        <v>262</v>
      </c>
      <c r="Q329" s="94">
        <v>44996.6</v>
      </c>
      <c r="R329" s="94">
        <v>22506.9</v>
      </c>
    </row>
    <row r="330" spans="1:18" ht="85.5" x14ac:dyDescent="0.25">
      <c r="A330" s="91">
        <v>3</v>
      </c>
      <c r="B330" s="482" t="s">
        <v>603</v>
      </c>
      <c r="C330" s="483"/>
      <c r="D330" s="483"/>
      <c r="E330" s="483"/>
      <c r="F330" s="484"/>
      <c r="G330" s="92" t="s">
        <v>702</v>
      </c>
      <c r="H330" s="93">
        <f t="shared" si="29"/>
        <v>525</v>
      </c>
      <c r="I330" s="93">
        <v>495</v>
      </c>
      <c r="J330" s="93">
        <v>30</v>
      </c>
      <c r="K330" s="93">
        <v>131</v>
      </c>
      <c r="L330" s="93">
        <v>129</v>
      </c>
      <c r="M330" s="93">
        <v>11</v>
      </c>
      <c r="N330" s="93">
        <v>366</v>
      </c>
      <c r="O330" s="93">
        <v>148</v>
      </c>
      <c r="P330" s="93">
        <v>15</v>
      </c>
      <c r="Q330" s="94">
        <v>45312</v>
      </c>
      <c r="R330" s="94">
        <v>22486</v>
      </c>
    </row>
    <row r="331" spans="1:18" ht="99.75" x14ac:dyDescent="0.25">
      <c r="A331" s="91">
        <v>4</v>
      </c>
      <c r="B331" s="482" t="s">
        <v>601</v>
      </c>
      <c r="C331" s="483"/>
      <c r="D331" s="483"/>
      <c r="E331" s="483"/>
      <c r="F331" s="484"/>
      <c r="G331" s="92" t="s">
        <v>605</v>
      </c>
      <c r="H331" s="93">
        <f>I331+J331</f>
        <v>325</v>
      </c>
      <c r="I331" s="93">
        <v>325</v>
      </c>
      <c r="J331" s="93"/>
      <c r="K331" s="93">
        <v>98</v>
      </c>
      <c r="L331" s="93">
        <v>4</v>
      </c>
      <c r="M331" s="93">
        <v>2.5</v>
      </c>
      <c r="N331" s="93">
        <v>205</v>
      </c>
      <c r="O331" s="93">
        <v>5</v>
      </c>
      <c r="P331" s="93">
        <v>1</v>
      </c>
      <c r="Q331" s="94">
        <v>44973</v>
      </c>
      <c r="R331" s="94">
        <v>22486.5</v>
      </c>
    </row>
    <row r="332" spans="1:18" ht="42.75" x14ac:dyDescent="0.25">
      <c r="A332" s="91">
        <v>5</v>
      </c>
      <c r="B332" s="482" t="s">
        <v>614</v>
      </c>
      <c r="C332" s="483"/>
      <c r="D332" s="483"/>
      <c r="E332" s="483"/>
      <c r="F332" s="484"/>
      <c r="G332" s="92" t="s">
        <v>606</v>
      </c>
      <c r="H332" s="93">
        <f>I332+J332</f>
        <v>250</v>
      </c>
      <c r="I332" s="93">
        <v>235</v>
      </c>
      <c r="J332" s="93">
        <v>15</v>
      </c>
      <c r="K332" s="93">
        <v>101</v>
      </c>
      <c r="L332" s="93">
        <v>15</v>
      </c>
      <c r="M332" s="93">
        <v>0</v>
      </c>
      <c r="N332" s="93">
        <v>202</v>
      </c>
      <c r="O332" s="93">
        <v>32</v>
      </c>
      <c r="P332" s="93">
        <v>0</v>
      </c>
      <c r="Q332" s="94">
        <v>45017.9</v>
      </c>
      <c r="R332" s="94">
        <v>23940.7</v>
      </c>
    </row>
    <row r="333" spans="1:18" ht="142.5" x14ac:dyDescent="0.25">
      <c r="A333" s="91">
        <v>6</v>
      </c>
      <c r="B333" s="482" t="s">
        <v>601</v>
      </c>
      <c r="C333" s="483"/>
      <c r="D333" s="483"/>
      <c r="E333" s="483"/>
      <c r="F333" s="484"/>
      <c r="G333" s="92" t="s">
        <v>608</v>
      </c>
      <c r="H333" s="93">
        <f t="shared" si="29"/>
        <v>286</v>
      </c>
      <c r="I333" s="93">
        <v>280</v>
      </c>
      <c r="J333" s="93">
        <v>6</v>
      </c>
      <c r="K333" s="93">
        <v>137</v>
      </c>
      <c r="L333" s="93">
        <v>63</v>
      </c>
      <c r="M333" s="93">
        <v>6</v>
      </c>
      <c r="N333" s="93">
        <v>411</v>
      </c>
      <c r="O333" s="93">
        <v>29.5</v>
      </c>
      <c r="P333" s="93">
        <v>0</v>
      </c>
      <c r="Q333" s="94">
        <v>45608.4</v>
      </c>
      <c r="R333" s="94">
        <v>23065.9</v>
      </c>
    </row>
    <row r="334" spans="1:18" ht="85.5" x14ac:dyDescent="0.25">
      <c r="A334" s="91">
        <v>7</v>
      </c>
      <c r="B334" s="482" t="s">
        <v>609</v>
      </c>
      <c r="C334" s="483"/>
      <c r="D334" s="483"/>
      <c r="E334" s="483"/>
      <c r="F334" s="484"/>
      <c r="G334" s="92" t="s">
        <v>610</v>
      </c>
      <c r="H334" s="93">
        <f t="shared" si="29"/>
        <v>315</v>
      </c>
      <c r="I334" s="93">
        <v>300</v>
      </c>
      <c r="J334" s="93">
        <v>15</v>
      </c>
      <c r="K334" s="93">
        <v>37</v>
      </c>
      <c r="L334" s="93">
        <v>73</v>
      </c>
      <c r="M334" s="93">
        <v>1</v>
      </c>
      <c r="N334" s="93">
        <v>111</v>
      </c>
      <c r="O334" s="93">
        <v>89</v>
      </c>
      <c r="P334" s="93">
        <v>2</v>
      </c>
      <c r="Q334" s="94">
        <v>52710.400000000001</v>
      </c>
      <c r="R334" s="94">
        <v>30184.799999999999</v>
      </c>
    </row>
    <row r="335" spans="1:18" ht="85.5" x14ac:dyDescent="0.25">
      <c r="A335" s="91">
        <v>8</v>
      </c>
      <c r="B335" s="482" t="s">
        <v>609</v>
      </c>
      <c r="C335" s="483"/>
      <c r="D335" s="483"/>
      <c r="E335" s="483"/>
      <c r="F335" s="484"/>
      <c r="G335" s="92" t="s">
        <v>612</v>
      </c>
      <c r="H335" s="93">
        <f t="shared" si="29"/>
        <v>80</v>
      </c>
      <c r="I335" s="93">
        <v>70</v>
      </c>
      <c r="J335" s="93">
        <v>10</v>
      </c>
      <c r="K335" s="93">
        <v>9</v>
      </c>
      <c r="L335" s="93">
        <v>20</v>
      </c>
      <c r="M335" s="93">
        <v>2</v>
      </c>
      <c r="N335" s="93">
        <v>12</v>
      </c>
      <c r="O335" s="93">
        <v>18</v>
      </c>
      <c r="P335" s="93">
        <v>0</v>
      </c>
      <c r="Q335" s="94">
        <v>47653.3</v>
      </c>
      <c r="R335" s="94">
        <v>24556.3</v>
      </c>
    </row>
    <row r="336" spans="1:18" ht="71.25" x14ac:dyDescent="0.25">
      <c r="A336" s="91">
        <v>9</v>
      </c>
      <c r="B336" s="482" t="s">
        <v>603</v>
      </c>
      <c r="C336" s="483"/>
      <c r="D336" s="483"/>
      <c r="E336" s="483"/>
      <c r="F336" s="484"/>
      <c r="G336" s="92" t="s">
        <v>613</v>
      </c>
      <c r="H336" s="93">
        <f t="shared" si="29"/>
        <v>90</v>
      </c>
      <c r="I336" s="93">
        <v>90</v>
      </c>
      <c r="J336" s="93">
        <v>0</v>
      </c>
      <c r="K336" s="93">
        <v>45</v>
      </c>
      <c r="L336" s="93">
        <v>0</v>
      </c>
      <c r="M336" s="93">
        <v>0</v>
      </c>
      <c r="N336" s="93">
        <v>48</v>
      </c>
      <c r="O336" s="93">
        <v>0</v>
      </c>
      <c r="P336" s="93">
        <v>0</v>
      </c>
      <c r="Q336" s="94">
        <v>52608.9</v>
      </c>
      <c r="R336" s="94">
        <v>24583.3</v>
      </c>
    </row>
    <row r="337" spans="1:22" ht="71.25" x14ac:dyDescent="0.25">
      <c r="A337" s="91">
        <v>10</v>
      </c>
      <c r="B337" s="482" t="s">
        <v>599</v>
      </c>
      <c r="C337" s="483"/>
      <c r="D337" s="483"/>
      <c r="E337" s="483"/>
      <c r="F337" s="484"/>
      <c r="G337" s="92" t="s">
        <v>615</v>
      </c>
      <c r="H337" s="93">
        <f t="shared" si="29"/>
        <v>310</v>
      </c>
      <c r="I337" s="93">
        <v>280</v>
      </c>
      <c r="J337" s="93">
        <v>30</v>
      </c>
      <c r="K337" s="93">
        <v>77</v>
      </c>
      <c r="L337" s="93">
        <v>17</v>
      </c>
      <c r="M337" s="93">
        <v>17</v>
      </c>
      <c r="N337" s="93">
        <v>155</v>
      </c>
      <c r="O337" s="93">
        <v>34</v>
      </c>
      <c r="P337" s="93">
        <v>34</v>
      </c>
      <c r="Q337" s="94">
        <v>56321</v>
      </c>
      <c r="R337" s="94">
        <v>25655</v>
      </c>
    </row>
    <row r="338" spans="1:22" ht="71.25" x14ac:dyDescent="0.25">
      <c r="A338" s="91">
        <v>11</v>
      </c>
      <c r="B338" s="482" t="s">
        <v>609</v>
      </c>
      <c r="C338" s="483"/>
      <c r="D338" s="483"/>
      <c r="E338" s="483"/>
      <c r="F338" s="484"/>
      <c r="G338" s="92" t="s">
        <v>616</v>
      </c>
      <c r="H338" s="93">
        <f t="shared" si="29"/>
        <v>35</v>
      </c>
      <c r="I338" s="93">
        <v>25</v>
      </c>
      <c r="J338" s="93">
        <v>10</v>
      </c>
      <c r="K338" s="93">
        <v>22</v>
      </c>
      <c r="L338" s="93">
        <v>15</v>
      </c>
      <c r="M338" s="93">
        <v>3</v>
      </c>
      <c r="N338" s="93">
        <v>30</v>
      </c>
      <c r="O338" s="93">
        <v>16</v>
      </c>
      <c r="P338" s="93">
        <v>3</v>
      </c>
      <c r="Q338" s="94">
        <v>66339.7</v>
      </c>
      <c r="R338" s="94">
        <v>39380</v>
      </c>
    </row>
    <row r="339" spans="1:22" ht="99.75" x14ac:dyDescent="0.25">
      <c r="A339" s="91">
        <v>12</v>
      </c>
      <c r="B339" s="482" t="s">
        <v>599</v>
      </c>
      <c r="C339" s="483"/>
      <c r="D339" s="483"/>
      <c r="E339" s="483"/>
      <c r="F339" s="484"/>
      <c r="G339" s="92" t="s">
        <v>617</v>
      </c>
      <c r="H339" s="93">
        <f t="shared" si="29"/>
        <v>210</v>
      </c>
      <c r="I339" s="93">
        <v>210</v>
      </c>
      <c r="J339" s="93">
        <v>0</v>
      </c>
      <c r="K339" s="93">
        <v>30</v>
      </c>
      <c r="L339" s="93">
        <v>18</v>
      </c>
      <c r="M339" s="93">
        <v>0</v>
      </c>
      <c r="N339" s="93">
        <v>93</v>
      </c>
      <c r="O339" s="93">
        <v>15</v>
      </c>
      <c r="P339" s="93">
        <v>0</v>
      </c>
      <c r="Q339" s="94">
        <v>44966.7</v>
      </c>
      <c r="R339" s="94">
        <v>22486.7</v>
      </c>
    </row>
    <row r="340" spans="1:22" ht="71.25" x14ac:dyDescent="0.25">
      <c r="A340" s="91">
        <v>13</v>
      </c>
      <c r="B340" s="482" t="s">
        <v>609</v>
      </c>
      <c r="C340" s="483"/>
      <c r="D340" s="483"/>
      <c r="E340" s="483"/>
      <c r="F340" s="484"/>
      <c r="G340" s="92" t="s">
        <v>618</v>
      </c>
      <c r="H340" s="93">
        <f t="shared" si="29"/>
        <v>120</v>
      </c>
      <c r="I340" s="93">
        <v>120</v>
      </c>
      <c r="J340" s="93">
        <v>0</v>
      </c>
      <c r="K340" s="93">
        <v>11</v>
      </c>
      <c r="L340" s="93">
        <v>0</v>
      </c>
      <c r="M340" s="93">
        <v>0</v>
      </c>
      <c r="N340" s="93">
        <v>62</v>
      </c>
      <c r="O340" s="93">
        <v>0</v>
      </c>
      <c r="P340" s="93">
        <v>0</v>
      </c>
      <c r="Q340" s="94">
        <v>45050</v>
      </c>
      <c r="R340" s="94">
        <v>22820</v>
      </c>
    </row>
    <row r="341" spans="1:22" ht="71.25" x14ac:dyDescent="0.25">
      <c r="A341" s="91">
        <v>14</v>
      </c>
      <c r="B341" s="482" t="s">
        <v>609</v>
      </c>
      <c r="C341" s="483"/>
      <c r="D341" s="483"/>
      <c r="E341" s="483"/>
      <c r="F341" s="484"/>
      <c r="G341" s="92" t="s">
        <v>619</v>
      </c>
      <c r="H341" s="93">
        <f t="shared" si="29"/>
        <v>130</v>
      </c>
      <c r="I341" s="93">
        <v>115</v>
      </c>
      <c r="J341" s="93">
        <v>15</v>
      </c>
      <c r="K341" s="93">
        <v>16</v>
      </c>
      <c r="L341" s="93">
        <v>0</v>
      </c>
      <c r="M341" s="93">
        <v>3</v>
      </c>
      <c r="N341" s="93">
        <v>45</v>
      </c>
      <c r="O341" s="93">
        <v>0</v>
      </c>
      <c r="P341" s="93">
        <v>2</v>
      </c>
      <c r="Q341" s="94">
        <v>47780</v>
      </c>
      <c r="R341" s="94">
        <v>24400</v>
      </c>
      <c r="V341" t="s">
        <v>848</v>
      </c>
    </row>
    <row r="342" spans="1:22" ht="85.5" x14ac:dyDescent="0.25">
      <c r="A342" s="91">
        <v>15</v>
      </c>
      <c r="B342" s="482" t="s">
        <v>660</v>
      </c>
      <c r="C342" s="483"/>
      <c r="D342" s="483"/>
      <c r="E342" s="483"/>
      <c r="F342" s="484"/>
      <c r="G342" s="92" t="s">
        <v>620</v>
      </c>
      <c r="H342" s="93">
        <f t="shared" si="29"/>
        <v>190</v>
      </c>
      <c r="I342" s="93">
        <v>180</v>
      </c>
      <c r="J342" s="93">
        <v>10</v>
      </c>
      <c r="K342" s="93">
        <v>2</v>
      </c>
      <c r="L342" s="93">
        <v>12.75</v>
      </c>
      <c r="M342" s="93">
        <v>11.25</v>
      </c>
      <c r="N342" s="93">
        <v>40</v>
      </c>
      <c r="O342" s="93">
        <v>55.75</v>
      </c>
      <c r="P342" s="93">
        <v>52.25</v>
      </c>
      <c r="Q342" s="94">
        <v>44975</v>
      </c>
      <c r="R342" s="94">
        <v>28670</v>
      </c>
      <c r="T342" t="s">
        <v>696</v>
      </c>
    </row>
    <row r="343" spans="1:22" ht="85.5" x14ac:dyDescent="0.25">
      <c r="A343" s="91">
        <v>16</v>
      </c>
      <c r="B343" s="482" t="s">
        <v>661</v>
      </c>
      <c r="C343" s="483"/>
      <c r="D343" s="483"/>
      <c r="E343" s="483"/>
      <c r="F343" s="484"/>
      <c r="G343" s="92" t="s">
        <v>621</v>
      </c>
      <c r="H343" s="93">
        <f t="shared" si="29"/>
        <v>230</v>
      </c>
      <c r="I343" s="93">
        <v>210</v>
      </c>
      <c r="J343" s="93">
        <v>20</v>
      </c>
      <c r="K343" s="93">
        <v>11</v>
      </c>
      <c r="L343" s="93">
        <v>18</v>
      </c>
      <c r="M343" s="93">
        <v>0</v>
      </c>
      <c r="N343" s="93">
        <v>74</v>
      </c>
      <c r="O343" s="93">
        <v>11</v>
      </c>
      <c r="P343" s="93">
        <v>0</v>
      </c>
      <c r="Q343" s="94">
        <v>49325</v>
      </c>
      <c r="R343" s="94">
        <v>25726</v>
      </c>
    </row>
    <row r="344" spans="1:22" ht="85.5" x14ac:dyDescent="0.25">
      <c r="A344" s="91">
        <v>17</v>
      </c>
      <c r="B344" s="482" t="s">
        <v>662</v>
      </c>
      <c r="C344" s="483"/>
      <c r="D344" s="483"/>
      <c r="E344" s="483"/>
      <c r="F344" s="484"/>
      <c r="G344" s="92" t="s">
        <v>622</v>
      </c>
      <c r="H344" s="93">
        <f t="shared" si="29"/>
        <v>150</v>
      </c>
      <c r="I344" s="93">
        <v>150</v>
      </c>
      <c r="J344" s="93">
        <v>0</v>
      </c>
      <c r="K344" s="93">
        <v>5</v>
      </c>
      <c r="L344" s="93">
        <v>18</v>
      </c>
      <c r="M344" s="93"/>
      <c r="N344" s="93">
        <v>16</v>
      </c>
      <c r="O344" s="93">
        <v>23</v>
      </c>
      <c r="P344" s="93"/>
      <c r="Q344" s="94">
        <v>45000</v>
      </c>
      <c r="R344" s="94">
        <v>26460</v>
      </c>
    </row>
    <row r="345" spans="1:22" ht="85.5" x14ac:dyDescent="0.25">
      <c r="A345" s="91">
        <v>18</v>
      </c>
      <c r="B345" s="482" t="s">
        <v>607</v>
      </c>
      <c r="C345" s="483"/>
      <c r="D345" s="483"/>
      <c r="E345" s="483"/>
      <c r="F345" s="484"/>
      <c r="G345" s="92" t="s">
        <v>623</v>
      </c>
      <c r="H345" s="93">
        <f t="shared" si="29"/>
        <v>40</v>
      </c>
      <c r="I345" s="93"/>
      <c r="J345" s="93">
        <v>40</v>
      </c>
      <c r="K345" s="93">
        <v>19</v>
      </c>
      <c r="L345" s="93">
        <v>19</v>
      </c>
      <c r="M345" s="93">
        <v>19</v>
      </c>
      <c r="N345" s="93">
        <v>22</v>
      </c>
      <c r="O345" s="93">
        <v>22</v>
      </c>
      <c r="P345" s="93">
        <v>22</v>
      </c>
      <c r="Q345" s="94">
        <v>48629.4</v>
      </c>
      <c r="R345" s="94">
        <v>28800</v>
      </c>
    </row>
    <row r="346" spans="1:22" ht="85.5" x14ac:dyDescent="0.25">
      <c r="A346" s="91">
        <v>19</v>
      </c>
      <c r="B346" s="482" t="s">
        <v>601</v>
      </c>
      <c r="C346" s="483"/>
      <c r="D346" s="483"/>
      <c r="E346" s="483"/>
      <c r="F346" s="484"/>
      <c r="G346" s="92" t="s">
        <v>624</v>
      </c>
      <c r="H346" s="93">
        <f t="shared" si="29"/>
        <v>0</v>
      </c>
      <c r="I346" s="93"/>
      <c r="J346" s="93"/>
      <c r="K346" s="93">
        <v>41</v>
      </c>
      <c r="L346" s="93">
        <v>0</v>
      </c>
      <c r="M346" s="93">
        <v>0</v>
      </c>
      <c r="N346" s="93">
        <v>70</v>
      </c>
      <c r="O346" s="93">
        <v>0</v>
      </c>
      <c r="P346" s="93">
        <v>0</v>
      </c>
      <c r="Q346" s="94">
        <v>45151</v>
      </c>
      <c r="R346" s="94">
        <v>22774</v>
      </c>
    </row>
    <row r="347" spans="1:22" ht="85.5" x14ac:dyDescent="0.25">
      <c r="A347" s="91">
        <v>20</v>
      </c>
      <c r="B347" s="482" t="s">
        <v>625</v>
      </c>
      <c r="C347" s="483"/>
      <c r="D347" s="483"/>
      <c r="E347" s="483"/>
      <c r="F347" s="484"/>
      <c r="G347" s="92" t="s">
        <v>626</v>
      </c>
      <c r="H347" s="93">
        <f t="shared" si="29"/>
        <v>0</v>
      </c>
      <c r="I347" s="93"/>
      <c r="J347" s="93"/>
      <c r="K347" s="93">
        <v>34</v>
      </c>
      <c r="L347" s="93">
        <v>26</v>
      </c>
      <c r="M347" s="93">
        <v>0</v>
      </c>
      <c r="N347" s="93">
        <v>78</v>
      </c>
      <c r="O347" s="93">
        <v>46</v>
      </c>
      <c r="P347" s="93">
        <v>0</v>
      </c>
      <c r="Q347" s="94">
        <v>44972</v>
      </c>
      <c r="R347" s="94">
        <v>22486</v>
      </c>
    </row>
    <row r="348" spans="1:22" ht="85.5" x14ac:dyDescent="0.25">
      <c r="A348" s="91">
        <v>21</v>
      </c>
      <c r="B348" s="482" t="s">
        <v>601</v>
      </c>
      <c r="C348" s="483"/>
      <c r="D348" s="483"/>
      <c r="E348" s="483"/>
      <c r="F348" s="484"/>
      <c r="G348" s="92" t="s">
        <v>648</v>
      </c>
      <c r="H348" s="93">
        <f t="shared" si="29"/>
        <v>6</v>
      </c>
      <c r="I348" s="93"/>
      <c r="J348" s="93">
        <v>6</v>
      </c>
      <c r="K348" s="93">
        <v>8</v>
      </c>
      <c r="L348" s="93">
        <v>23</v>
      </c>
      <c r="M348" s="93">
        <v>5</v>
      </c>
      <c r="N348" s="93">
        <v>21</v>
      </c>
      <c r="O348" s="93">
        <v>30</v>
      </c>
      <c r="P348" s="93">
        <v>0</v>
      </c>
      <c r="Q348" s="94">
        <v>45350</v>
      </c>
      <c r="R348" s="94">
        <v>25367</v>
      </c>
    </row>
    <row r="349" spans="1:22" x14ac:dyDescent="0.25">
      <c r="A349" s="447" t="s">
        <v>645</v>
      </c>
      <c r="B349" s="447"/>
      <c r="C349" s="447"/>
      <c r="D349" s="447"/>
      <c r="E349" s="447"/>
      <c r="F349" s="447"/>
      <c r="G349" s="447"/>
      <c r="H349" s="110">
        <f>H348+H347+H346+H345+H344+H343+H342+H341+H340+H339+H338+H337+H336+H335+H334+H333+H331+H332+H330+H329+H328</f>
        <v>4487</v>
      </c>
      <c r="I349" s="110">
        <f t="shared" ref="I349:P349" si="30">I348+I347+I346+I345+I344+I343+I342+I341+I340+I339+I338+I337+I336+I335+I334+I333+I331+I332+I330+I329+I328</f>
        <v>4260</v>
      </c>
      <c r="J349" s="110">
        <f t="shared" si="30"/>
        <v>227</v>
      </c>
      <c r="K349" s="110">
        <f t="shared" si="30"/>
        <v>1212</v>
      </c>
      <c r="L349" s="110">
        <f t="shared" si="30"/>
        <v>470.75</v>
      </c>
      <c r="M349" s="110">
        <f t="shared" si="30"/>
        <v>258.75</v>
      </c>
      <c r="N349" s="110">
        <f t="shared" si="30"/>
        <v>2735</v>
      </c>
      <c r="O349" s="110">
        <f t="shared" si="30"/>
        <v>574.25</v>
      </c>
      <c r="P349" s="110">
        <f t="shared" si="30"/>
        <v>393.25</v>
      </c>
      <c r="Q349" s="95">
        <f>(Q328+Q329+Q330+Q331+Q332+Q333+Q334+Q335+Q336+Q337+Q338+Q339+Q340+Q341+Q342+Q343+Q344+Q345+Q346+Q347+Q348)/21</f>
        <v>48034.771428571425</v>
      </c>
      <c r="R349" s="95">
        <f>(R328+R329+R330+R331+R332+R333+R334+R335+R336+R337+R338+R339+R340+R341+R342+R343+R344+R345+R346+R347+R348)/21</f>
        <v>25321.13809523809</v>
      </c>
    </row>
    <row r="350" spans="1:22" x14ac:dyDescent="0.25">
      <c r="A350" s="447" t="s">
        <v>630</v>
      </c>
      <c r="B350" s="447"/>
      <c r="C350" s="447"/>
      <c r="D350" s="447"/>
      <c r="E350" s="447"/>
      <c r="F350" s="447"/>
      <c r="G350" s="447"/>
      <c r="H350" s="447"/>
      <c r="I350" s="447"/>
      <c r="J350" s="447"/>
      <c r="K350" s="447"/>
      <c r="L350" s="447"/>
      <c r="M350" s="447"/>
      <c r="N350" s="447"/>
      <c r="O350" s="447"/>
      <c r="P350" s="447"/>
      <c r="Q350" s="447"/>
      <c r="R350" s="447"/>
    </row>
    <row r="351" spans="1:22" ht="42.75" x14ac:dyDescent="0.25">
      <c r="A351" s="91">
        <v>1</v>
      </c>
      <c r="B351" s="482" t="s">
        <v>601</v>
      </c>
      <c r="C351" s="483"/>
      <c r="D351" s="483"/>
      <c r="E351" s="483"/>
      <c r="F351" s="484"/>
      <c r="G351" s="92" t="s">
        <v>663</v>
      </c>
      <c r="H351" s="93">
        <f>I351+J351</f>
        <v>245</v>
      </c>
      <c r="I351" s="93">
        <v>180</v>
      </c>
      <c r="J351" s="93">
        <v>65</v>
      </c>
      <c r="K351" s="93">
        <v>53</v>
      </c>
      <c r="L351" s="93">
        <v>7</v>
      </c>
      <c r="M351" s="93">
        <v>0</v>
      </c>
      <c r="N351" s="93">
        <v>108</v>
      </c>
      <c r="O351" s="93">
        <v>0</v>
      </c>
      <c r="P351" s="93">
        <v>0</v>
      </c>
      <c r="Q351" s="94">
        <v>45568</v>
      </c>
      <c r="R351" s="94">
        <v>25356.3</v>
      </c>
    </row>
    <row r="352" spans="1:22" ht="42.75" x14ac:dyDescent="0.25">
      <c r="A352" s="91">
        <v>2</v>
      </c>
      <c r="B352" s="482" t="s">
        <v>614</v>
      </c>
      <c r="C352" s="483"/>
      <c r="D352" s="483"/>
      <c r="E352" s="483"/>
      <c r="F352" s="484"/>
      <c r="G352" s="92" t="s">
        <v>664</v>
      </c>
      <c r="H352" s="93">
        <f t="shared" ref="H352:H374" si="31">I352+J352</f>
        <v>210</v>
      </c>
      <c r="I352" s="93">
        <v>180</v>
      </c>
      <c r="J352" s="93">
        <v>30</v>
      </c>
      <c r="K352" s="93">
        <v>76</v>
      </c>
      <c r="L352" s="93">
        <v>62</v>
      </c>
      <c r="M352" s="93">
        <v>14</v>
      </c>
      <c r="N352" s="93">
        <v>171</v>
      </c>
      <c r="O352" s="93">
        <v>88</v>
      </c>
      <c r="P352" s="93">
        <v>3</v>
      </c>
      <c r="Q352" s="94">
        <v>45003</v>
      </c>
      <c r="R352" s="94">
        <v>22487</v>
      </c>
    </row>
    <row r="353" spans="1:18" ht="42.75" x14ac:dyDescent="0.25">
      <c r="A353" s="91">
        <v>3</v>
      </c>
      <c r="B353" s="482" t="s">
        <v>631</v>
      </c>
      <c r="C353" s="483"/>
      <c r="D353" s="483"/>
      <c r="E353" s="483"/>
      <c r="F353" s="484"/>
      <c r="G353" s="92" t="s">
        <v>665</v>
      </c>
      <c r="H353" s="93">
        <f t="shared" si="31"/>
        <v>295</v>
      </c>
      <c r="I353" s="93">
        <v>265</v>
      </c>
      <c r="J353" s="93">
        <v>30</v>
      </c>
      <c r="K353" s="93">
        <v>65</v>
      </c>
      <c r="L353" s="93">
        <v>0</v>
      </c>
      <c r="M353" s="93">
        <v>0</v>
      </c>
      <c r="N353" s="93">
        <v>185</v>
      </c>
      <c r="O353" s="93">
        <v>0</v>
      </c>
      <c r="P353" s="93">
        <v>0</v>
      </c>
      <c r="Q353" s="94">
        <v>44900</v>
      </c>
      <c r="R353" s="94">
        <v>22537</v>
      </c>
    </row>
    <row r="354" spans="1:18" ht="42.75" x14ac:dyDescent="0.25">
      <c r="A354" s="91">
        <v>4</v>
      </c>
      <c r="B354" s="482" t="s">
        <v>601</v>
      </c>
      <c r="C354" s="483"/>
      <c r="D354" s="483"/>
      <c r="E354" s="483"/>
      <c r="F354" s="484"/>
      <c r="G354" s="92" t="s">
        <v>666</v>
      </c>
      <c r="H354" s="93">
        <f t="shared" si="31"/>
        <v>270</v>
      </c>
      <c r="I354" s="93">
        <v>230</v>
      </c>
      <c r="J354" s="93">
        <v>40</v>
      </c>
      <c r="K354" s="93">
        <v>62</v>
      </c>
      <c r="L354" s="93">
        <v>0</v>
      </c>
      <c r="M354" s="93">
        <v>0</v>
      </c>
      <c r="N354" s="93">
        <v>100</v>
      </c>
      <c r="O354" s="93">
        <v>0</v>
      </c>
      <c r="P354" s="93">
        <v>0</v>
      </c>
      <c r="Q354" s="94">
        <v>44972.2</v>
      </c>
      <c r="R354" s="94">
        <v>22486.799999999999</v>
      </c>
    </row>
    <row r="355" spans="1:18" ht="42.75" x14ac:dyDescent="0.25">
      <c r="A355" s="91">
        <v>5</v>
      </c>
      <c r="B355" s="482" t="s">
        <v>614</v>
      </c>
      <c r="C355" s="483"/>
      <c r="D355" s="483"/>
      <c r="E355" s="483"/>
      <c r="F355" s="484"/>
      <c r="G355" s="92" t="s">
        <v>667</v>
      </c>
      <c r="H355" s="93">
        <f t="shared" si="31"/>
        <v>160</v>
      </c>
      <c r="I355" s="93">
        <v>130</v>
      </c>
      <c r="J355" s="93">
        <v>30</v>
      </c>
      <c r="K355" s="93">
        <v>46</v>
      </c>
      <c r="L355" s="93">
        <v>12</v>
      </c>
      <c r="M355" s="93">
        <v>0</v>
      </c>
      <c r="N355" s="93">
        <v>96</v>
      </c>
      <c r="O355" s="93">
        <v>23</v>
      </c>
      <c r="P355" s="93">
        <v>0</v>
      </c>
      <c r="Q355" s="94">
        <v>45806.400000000001</v>
      </c>
      <c r="R355" s="94">
        <v>22492.799999999999</v>
      </c>
    </row>
    <row r="356" spans="1:18" ht="42.75" x14ac:dyDescent="0.25">
      <c r="A356" s="91">
        <v>6</v>
      </c>
      <c r="B356" s="482" t="s">
        <v>631</v>
      </c>
      <c r="C356" s="483"/>
      <c r="D356" s="483"/>
      <c r="E356" s="483"/>
      <c r="F356" s="484"/>
      <c r="G356" s="92" t="s">
        <v>668</v>
      </c>
      <c r="H356" s="93">
        <f t="shared" si="31"/>
        <v>145</v>
      </c>
      <c r="I356" s="93">
        <v>130</v>
      </c>
      <c r="J356" s="93">
        <v>15</v>
      </c>
      <c r="K356" s="93">
        <v>51</v>
      </c>
      <c r="L356" s="93">
        <v>0</v>
      </c>
      <c r="M356" s="93">
        <v>0</v>
      </c>
      <c r="N356" s="93">
        <v>86</v>
      </c>
      <c r="O356" s="93">
        <v>2</v>
      </c>
      <c r="P356" s="93">
        <v>2</v>
      </c>
      <c r="Q356" s="94">
        <v>44973</v>
      </c>
      <c r="R356" s="94">
        <v>22486</v>
      </c>
    </row>
    <row r="357" spans="1:18" ht="99.75" x14ac:dyDescent="0.25">
      <c r="A357" s="91">
        <v>9</v>
      </c>
      <c r="B357" s="482" t="s">
        <v>694</v>
      </c>
      <c r="C357" s="483"/>
      <c r="D357" s="483"/>
      <c r="E357" s="483"/>
      <c r="F357" s="484"/>
      <c r="G357" s="92" t="s">
        <v>671</v>
      </c>
      <c r="H357" s="93">
        <f t="shared" si="31"/>
        <v>135</v>
      </c>
      <c r="I357" s="93">
        <v>120</v>
      </c>
      <c r="J357" s="93">
        <v>15</v>
      </c>
      <c r="K357" s="93">
        <v>10</v>
      </c>
      <c r="L357" s="93">
        <v>6</v>
      </c>
      <c r="M357" s="93">
        <v>6</v>
      </c>
      <c r="N357" s="93">
        <v>28</v>
      </c>
      <c r="O357" s="93">
        <v>0</v>
      </c>
      <c r="P357" s="93">
        <v>0</v>
      </c>
      <c r="Q357" s="94">
        <v>44972.800000000003</v>
      </c>
      <c r="R357" s="94">
        <v>22486.400000000001</v>
      </c>
    </row>
    <row r="358" spans="1:18" ht="42.75" x14ac:dyDescent="0.25">
      <c r="A358" s="91">
        <v>10</v>
      </c>
      <c r="B358" s="482" t="s">
        <v>601</v>
      </c>
      <c r="C358" s="483"/>
      <c r="D358" s="483"/>
      <c r="E358" s="483"/>
      <c r="F358" s="484"/>
      <c r="G358" s="92" t="s">
        <v>672</v>
      </c>
      <c r="H358" s="93">
        <f t="shared" si="31"/>
        <v>20</v>
      </c>
      <c r="I358" s="93"/>
      <c r="J358" s="93">
        <v>20</v>
      </c>
      <c r="K358" s="93">
        <v>46</v>
      </c>
      <c r="L358" s="93">
        <v>29</v>
      </c>
      <c r="M358" s="93">
        <v>2</v>
      </c>
      <c r="N358" s="93">
        <v>48</v>
      </c>
      <c r="O358" s="93">
        <v>58</v>
      </c>
      <c r="P358" s="93">
        <v>2</v>
      </c>
      <c r="Q358" s="94">
        <v>44972</v>
      </c>
      <c r="R358" s="94">
        <v>22486</v>
      </c>
    </row>
    <row r="359" spans="1:18" ht="42.75" x14ac:dyDescent="0.25">
      <c r="A359" s="91">
        <v>11</v>
      </c>
      <c r="B359" s="482" t="s">
        <v>614</v>
      </c>
      <c r="C359" s="483"/>
      <c r="D359" s="483"/>
      <c r="E359" s="483"/>
      <c r="F359" s="484"/>
      <c r="G359" s="92" t="s">
        <v>673</v>
      </c>
      <c r="H359" s="93">
        <f t="shared" si="31"/>
        <v>30</v>
      </c>
      <c r="I359" s="93"/>
      <c r="J359" s="93">
        <v>30</v>
      </c>
      <c r="K359" s="93">
        <v>56</v>
      </c>
      <c r="L359" s="93">
        <v>1</v>
      </c>
      <c r="M359" s="93">
        <v>0</v>
      </c>
      <c r="N359" s="93">
        <v>62</v>
      </c>
      <c r="O359" s="93">
        <v>1</v>
      </c>
      <c r="P359" s="93">
        <v>0</v>
      </c>
      <c r="Q359" s="94">
        <v>44975</v>
      </c>
      <c r="R359" s="94">
        <v>23551</v>
      </c>
    </row>
    <row r="360" spans="1:18" ht="42.75" x14ac:dyDescent="0.25">
      <c r="A360" s="91">
        <v>12</v>
      </c>
      <c r="B360" s="482" t="s">
        <v>601</v>
      </c>
      <c r="C360" s="483"/>
      <c r="D360" s="483"/>
      <c r="E360" s="483"/>
      <c r="F360" s="484"/>
      <c r="G360" s="92" t="s">
        <v>674</v>
      </c>
      <c r="H360" s="93">
        <f t="shared" si="31"/>
        <v>30</v>
      </c>
      <c r="I360" s="93"/>
      <c r="J360" s="93">
        <v>30</v>
      </c>
      <c r="K360" s="93">
        <v>45</v>
      </c>
      <c r="L360" s="93">
        <v>0</v>
      </c>
      <c r="M360" s="93">
        <v>0</v>
      </c>
      <c r="N360" s="93">
        <v>44</v>
      </c>
      <c r="O360" s="93">
        <v>0</v>
      </c>
      <c r="P360" s="93">
        <v>0</v>
      </c>
      <c r="Q360" s="94">
        <v>44972.800000000003</v>
      </c>
      <c r="R360" s="94">
        <v>22486</v>
      </c>
    </row>
    <row r="361" spans="1:18" ht="42.75" x14ac:dyDescent="0.25">
      <c r="A361" s="91">
        <v>13</v>
      </c>
      <c r="B361" s="482" t="s">
        <v>601</v>
      </c>
      <c r="C361" s="483"/>
      <c r="D361" s="483"/>
      <c r="E361" s="483"/>
      <c r="F361" s="484"/>
      <c r="G361" s="92" t="s">
        <v>675</v>
      </c>
      <c r="H361" s="93">
        <f t="shared" si="31"/>
        <v>30</v>
      </c>
      <c r="I361" s="93"/>
      <c r="J361" s="93">
        <v>30</v>
      </c>
      <c r="K361" s="93">
        <v>39</v>
      </c>
      <c r="L361" s="93">
        <v>0</v>
      </c>
      <c r="M361" s="93">
        <v>0</v>
      </c>
      <c r="N361" s="93">
        <v>47</v>
      </c>
      <c r="O361" s="93">
        <v>0</v>
      </c>
      <c r="P361" s="93">
        <v>0</v>
      </c>
      <c r="Q361" s="94">
        <v>44973.5</v>
      </c>
      <c r="R361" s="94">
        <v>24559</v>
      </c>
    </row>
    <row r="362" spans="1:18" ht="42.75" x14ac:dyDescent="0.25">
      <c r="A362" s="91">
        <v>14</v>
      </c>
      <c r="B362" s="482" t="s">
        <v>611</v>
      </c>
      <c r="C362" s="483"/>
      <c r="D362" s="483"/>
      <c r="E362" s="483"/>
      <c r="F362" s="484"/>
      <c r="G362" s="92" t="s">
        <v>676</v>
      </c>
      <c r="H362" s="93">
        <f t="shared" si="31"/>
        <v>20</v>
      </c>
      <c r="I362" s="93"/>
      <c r="J362" s="93">
        <v>20</v>
      </c>
      <c r="K362" s="93">
        <v>40</v>
      </c>
      <c r="L362" s="93">
        <v>0</v>
      </c>
      <c r="M362" s="93"/>
      <c r="N362" s="93">
        <v>70</v>
      </c>
      <c r="O362" s="93"/>
      <c r="P362" s="93"/>
      <c r="Q362" s="94">
        <v>44973.3</v>
      </c>
      <c r="R362" s="94">
        <v>22486.7</v>
      </c>
    </row>
    <row r="363" spans="1:18" ht="42.75" x14ac:dyDescent="0.25">
      <c r="A363" s="91">
        <v>15</v>
      </c>
      <c r="B363" s="482" t="s">
        <v>631</v>
      </c>
      <c r="C363" s="483"/>
      <c r="D363" s="483"/>
      <c r="E363" s="483"/>
      <c r="F363" s="484"/>
      <c r="G363" s="92" t="s">
        <v>677</v>
      </c>
      <c r="H363" s="93">
        <f t="shared" si="31"/>
        <v>20</v>
      </c>
      <c r="I363" s="93"/>
      <c r="J363" s="93">
        <v>20</v>
      </c>
      <c r="K363" s="93">
        <v>37</v>
      </c>
      <c r="L363" s="93">
        <v>1</v>
      </c>
      <c r="M363" s="93">
        <v>1</v>
      </c>
      <c r="N363" s="93">
        <v>51</v>
      </c>
      <c r="O363" s="93">
        <v>1</v>
      </c>
      <c r="P363" s="93">
        <v>1</v>
      </c>
      <c r="Q363" s="94">
        <v>44973.3</v>
      </c>
      <c r="R363" s="94">
        <v>22487.5</v>
      </c>
    </row>
    <row r="364" spans="1:18" ht="42.75" x14ac:dyDescent="0.25">
      <c r="A364" s="91">
        <v>16</v>
      </c>
      <c r="B364" s="482" t="s">
        <v>601</v>
      </c>
      <c r="C364" s="483"/>
      <c r="D364" s="483"/>
      <c r="E364" s="483"/>
      <c r="F364" s="484"/>
      <c r="G364" s="92" t="s">
        <v>678</v>
      </c>
      <c r="H364" s="93">
        <f t="shared" si="31"/>
        <v>20</v>
      </c>
      <c r="I364" s="93"/>
      <c r="J364" s="93">
        <v>20</v>
      </c>
      <c r="K364" s="93">
        <v>56</v>
      </c>
      <c r="L364" s="93">
        <v>0</v>
      </c>
      <c r="M364" s="93">
        <v>0</v>
      </c>
      <c r="N364" s="93">
        <v>82</v>
      </c>
      <c r="O364" s="93">
        <v>0</v>
      </c>
      <c r="P364" s="93">
        <v>0</v>
      </c>
      <c r="Q364" s="94">
        <v>46362</v>
      </c>
      <c r="R364" s="94">
        <v>23807</v>
      </c>
    </row>
    <row r="365" spans="1:18" ht="42.75" x14ac:dyDescent="0.25">
      <c r="A365" s="91">
        <v>17</v>
      </c>
      <c r="B365" s="482" t="s">
        <v>601</v>
      </c>
      <c r="C365" s="483"/>
      <c r="D365" s="483"/>
      <c r="E365" s="483"/>
      <c r="F365" s="484"/>
      <c r="G365" s="92" t="s">
        <v>679</v>
      </c>
      <c r="H365" s="93">
        <f t="shared" si="31"/>
        <v>10</v>
      </c>
      <c r="I365" s="93"/>
      <c r="J365" s="93">
        <v>10</v>
      </c>
      <c r="K365" s="93">
        <v>41</v>
      </c>
      <c r="L365" s="93">
        <v>10</v>
      </c>
      <c r="M365" s="93">
        <v>6</v>
      </c>
      <c r="N365" s="93">
        <v>76</v>
      </c>
      <c r="O365" s="93">
        <v>6</v>
      </c>
      <c r="P365" s="93">
        <v>1</v>
      </c>
      <c r="Q365" s="94">
        <v>45063.4</v>
      </c>
      <c r="R365" s="94">
        <v>24855.1</v>
      </c>
    </row>
    <row r="366" spans="1:18" ht="42.75" x14ac:dyDescent="0.25">
      <c r="A366" s="91">
        <v>18</v>
      </c>
      <c r="B366" s="482" t="s">
        <v>601</v>
      </c>
      <c r="C366" s="483"/>
      <c r="D366" s="483"/>
      <c r="E366" s="483"/>
      <c r="F366" s="484"/>
      <c r="G366" s="92" t="s">
        <v>680</v>
      </c>
      <c r="H366" s="93">
        <f t="shared" si="31"/>
        <v>10</v>
      </c>
      <c r="I366" s="93"/>
      <c r="J366" s="93">
        <v>10</v>
      </c>
      <c r="K366" s="93">
        <v>37</v>
      </c>
      <c r="L366" s="93">
        <v>0</v>
      </c>
      <c r="M366" s="93">
        <v>0</v>
      </c>
      <c r="N366" s="93">
        <v>60</v>
      </c>
      <c r="O366" s="93">
        <v>0</v>
      </c>
      <c r="P366" s="93">
        <v>0</v>
      </c>
      <c r="Q366" s="94">
        <v>45585</v>
      </c>
      <c r="R366" s="94">
        <v>26132</v>
      </c>
    </row>
    <row r="367" spans="1:18" ht="42.75" x14ac:dyDescent="0.25">
      <c r="A367" s="91">
        <v>19</v>
      </c>
      <c r="B367" s="482" t="s">
        <v>611</v>
      </c>
      <c r="C367" s="483"/>
      <c r="D367" s="483"/>
      <c r="E367" s="483"/>
      <c r="F367" s="484"/>
      <c r="G367" s="92" t="s">
        <v>681</v>
      </c>
      <c r="H367" s="93">
        <f t="shared" si="31"/>
        <v>0</v>
      </c>
      <c r="I367" s="93"/>
      <c r="J367" s="93"/>
      <c r="K367" s="93">
        <v>16</v>
      </c>
      <c r="L367" s="93">
        <v>52</v>
      </c>
      <c r="M367" s="93">
        <v>10</v>
      </c>
      <c r="N367" s="93">
        <v>27</v>
      </c>
      <c r="O367" s="93">
        <v>77</v>
      </c>
      <c r="P367" s="93">
        <v>1</v>
      </c>
      <c r="Q367" s="94">
        <v>44982.3</v>
      </c>
      <c r="R367" s="94">
        <v>22489</v>
      </c>
    </row>
    <row r="368" spans="1:18" ht="42.75" x14ac:dyDescent="0.25">
      <c r="A368" s="91">
        <v>20</v>
      </c>
      <c r="B368" s="482" t="s">
        <v>631</v>
      </c>
      <c r="C368" s="483"/>
      <c r="D368" s="483"/>
      <c r="E368" s="483"/>
      <c r="F368" s="484"/>
      <c r="G368" s="92" t="s">
        <v>682</v>
      </c>
      <c r="H368" s="93">
        <f t="shared" si="31"/>
        <v>10</v>
      </c>
      <c r="I368" s="93">
        <v>0</v>
      </c>
      <c r="J368" s="93">
        <v>10</v>
      </c>
      <c r="K368" s="93">
        <v>33</v>
      </c>
      <c r="L368" s="93">
        <v>10</v>
      </c>
      <c r="M368" s="93">
        <v>4</v>
      </c>
      <c r="N368" s="93">
        <v>49</v>
      </c>
      <c r="O368" s="93">
        <v>13</v>
      </c>
      <c r="P368" s="93">
        <v>5</v>
      </c>
      <c r="Q368" s="94">
        <v>44974</v>
      </c>
      <c r="R368" s="94">
        <v>22487</v>
      </c>
    </row>
    <row r="369" spans="1:18" ht="57" x14ac:dyDescent="0.25">
      <c r="A369" s="91">
        <v>21</v>
      </c>
      <c r="B369" s="482" t="s">
        <v>631</v>
      </c>
      <c r="C369" s="483"/>
      <c r="D369" s="483"/>
      <c r="E369" s="483"/>
      <c r="F369" s="484"/>
      <c r="G369" s="92" t="s">
        <v>683</v>
      </c>
      <c r="H369" s="93">
        <f t="shared" si="31"/>
        <v>0</v>
      </c>
      <c r="I369" s="93"/>
      <c r="J369" s="93"/>
      <c r="K369" s="93">
        <v>30</v>
      </c>
      <c r="L369" s="93">
        <v>4</v>
      </c>
      <c r="M369" s="93">
        <v>4</v>
      </c>
      <c r="N369" s="93">
        <v>39</v>
      </c>
      <c r="O369" s="93">
        <v>2</v>
      </c>
      <c r="P369" s="93">
        <v>2</v>
      </c>
      <c r="Q369" s="94">
        <v>44997.5</v>
      </c>
      <c r="R369" s="94">
        <v>22498.1</v>
      </c>
    </row>
    <row r="370" spans="1:18" ht="71.25" x14ac:dyDescent="0.25">
      <c r="A370" s="91">
        <v>22</v>
      </c>
      <c r="B370" s="482" t="s">
        <v>614</v>
      </c>
      <c r="C370" s="483"/>
      <c r="D370" s="483"/>
      <c r="E370" s="483"/>
      <c r="F370" s="484"/>
      <c r="G370" s="92" t="s">
        <v>684</v>
      </c>
      <c r="H370" s="93">
        <f t="shared" si="31"/>
        <v>0</v>
      </c>
      <c r="I370" s="93">
        <v>0</v>
      </c>
      <c r="J370" s="93">
        <v>0</v>
      </c>
      <c r="K370" s="93">
        <v>23</v>
      </c>
      <c r="L370" s="93">
        <v>0</v>
      </c>
      <c r="M370" s="93">
        <v>0</v>
      </c>
      <c r="N370" s="93">
        <v>26</v>
      </c>
      <c r="O370" s="93">
        <v>0</v>
      </c>
      <c r="P370" s="93">
        <v>0</v>
      </c>
      <c r="Q370" s="94">
        <v>44972.800000000003</v>
      </c>
      <c r="R370" s="94">
        <v>22486</v>
      </c>
    </row>
    <row r="371" spans="1:18" ht="71.25" x14ac:dyDescent="0.25">
      <c r="A371" s="91">
        <v>23</v>
      </c>
      <c r="B371" s="482" t="s">
        <v>614</v>
      </c>
      <c r="C371" s="483"/>
      <c r="D371" s="483"/>
      <c r="E371" s="483"/>
      <c r="F371" s="484"/>
      <c r="G371" s="92" t="s">
        <v>685</v>
      </c>
      <c r="H371" s="93">
        <f t="shared" si="31"/>
        <v>0</v>
      </c>
      <c r="I371" s="93"/>
      <c r="J371" s="93"/>
      <c r="K371" s="93">
        <v>11</v>
      </c>
      <c r="L371" s="93">
        <v>0</v>
      </c>
      <c r="M371" s="93">
        <v>0</v>
      </c>
      <c r="N371" s="93">
        <v>27</v>
      </c>
      <c r="O371" s="93">
        <v>0</v>
      </c>
      <c r="P371" s="93">
        <v>0</v>
      </c>
      <c r="Q371" s="94">
        <v>44977.8</v>
      </c>
      <c r="R371" s="94">
        <v>22488.5</v>
      </c>
    </row>
    <row r="372" spans="1:18" ht="85.5" x14ac:dyDescent="0.25">
      <c r="A372" s="91">
        <v>24</v>
      </c>
      <c r="B372" s="482" t="s">
        <v>601</v>
      </c>
      <c r="C372" s="483"/>
      <c r="D372" s="483"/>
      <c r="E372" s="483"/>
      <c r="F372" s="484"/>
      <c r="G372" s="92" t="s">
        <v>633</v>
      </c>
      <c r="H372" s="93">
        <f t="shared" si="31"/>
        <v>0</v>
      </c>
      <c r="I372" s="93"/>
      <c r="J372" s="93"/>
      <c r="K372" s="93">
        <v>3</v>
      </c>
      <c r="L372" s="93">
        <v>37</v>
      </c>
      <c r="M372" s="93">
        <v>0</v>
      </c>
      <c r="N372" s="93">
        <v>21</v>
      </c>
      <c r="O372" s="93">
        <v>61</v>
      </c>
      <c r="P372" s="93">
        <v>4</v>
      </c>
      <c r="Q372" s="94">
        <v>31999</v>
      </c>
      <c r="R372" s="94">
        <v>18086</v>
      </c>
    </row>
    <row r="373" spans="1:18" ht="42.75" x14ac:dyDescent="0.25">
      <c r="A373" s="91">
        <v>25</v>
      </c>
      <c r="B373" s="482" t="s">
        <v>601</v>
      </c>
      <c r="C373" s="483"/>
      <c r="D373" s="483"/>
      <c r="E373" s="483"/>
      <c r="F373" s="484"/>
      <c r="G373" s="92" t="s">
        <v>686</v>
      </c>
      <c r="H373" s="93">
        <f t="shared" si="31"/>
        <v>10</v>
      </c>
      <c r="I373" s="93"/>
      <c r="J373" s="93">
        <v>10</v>
      </c>
      <c r="K373" s="93">
        <v>17</v>
      </c>
      <c r="L373" s="93">
        <v>6</v>
      </c>
      <c r="M373" s="93">
        <v>6</v>
      </c>
      <c r="N373" s="93">
        <v>33</v>
      </c>
      <c r="O373" s="93">
        <v>0</v>
      </c>
      <c r="P373" s="93">
        <v>0</v>
      </c>
      <c r="Q373" s="94">
        <v>44972.800000000003</v>
      </c>
      <c r="R373" s="94">
        <v>22486.400000000001</v>
      </c>
    </row>
    <row r="374" spans="1:18" ht="71.25" x14ac:dyDescent="0.25">
      <c r="A374" s="91">
        <v>26</v>
      </c>
      <c r="B374" s="482" t="s">
        <v>601</v>
      </c>
      <c r="C374" s="483"/>
      <c r="D374" s="483"/>
      <c r="E374" s="483"/>
      <c r="F374" s="484"/>
      <c r="G374" s="92" t="s">
        <v>634</v>
      </c>
      <c r="H374" s="93">
        <f t="shared" si="31"/>
        <v>0</v>
      </c>
      <c r="I374" s="93"/>
      <c r="J374" s="93"/>
      <c r="K374" s="93">
        <v>20</v>
      </c>
      <c r="L374" s="93">
        <v>64.75</v>
      </c>
      <c r="M374" s="93">
        <v>32.5</v>
      </c>
      <c r="N374" s="93">
        <v>223</v>
      </c>
      <c r="O374" s="93">
        <v>100.5</v>
      </c>
      <c r="P374" s="93">
        <v>5</v>
      </c>
      <c r="Q374" s="94">
        <v>49975</v>
      </c>
      <c r="R374" s="94">
        <v>24728.7</v>
      </c>
    </row>
    <row r="375" spans="1:18" x14ac:dyDescent="0.25">
      <c r="A375" s="447" t="s">
        <v>646</v>
      </c>
      <c r="B375" s="447"/>
      <c r="C375" s="447"/>
      <c r="D375" s="447"/>
      <c r="E375" s="447"/>
      <c r="F375" s="447"/>
      <c r="G375" s="447"/>
      <c r="H375" s="110">
        <f t="shared" ref="H375:P375" si="32">H374+H373+H372+H371+H370+H369+H367++H368+H366+H365+H364+H363+H362+H361+H360+H359+H357+H358+H356+H355+H354+H353+H352+H351</f>
        <v>1670</v>
      </c>
      <c r="I375" s="110">
        <f t="shared" si="32"/>
        <v>1235</v>
      </c>
      <c r="J375" s="110">
        <f t="shared" si="32"/>
        <v>435</v>
      </c>
      <c r="K375" s="110">
        <f t="shared" si="32"/>
        <v>913</v>
      </c>
      <c r="L375" s="110">
        <f t="shared" si="32"/>
        <v>301.75</v>
      </c>
      <c r="M375" s="110">
        <f t="shared" si="32"/>
        <v>85.5</v>
      </c>
      <c r="N375" s="110">
        <f t="shared" si="32"/>
        <v>1759</v>
      </c>
      <c r="O375" s="110">
        <f t="shared" si="32"/>
        <v>432.5</v>
      </c>
      <c r="P375" s="110">
        <f t="shared" si="32"/>
        <v>26</v>
      </c>
      <c r="Q375" s="95">
        <f>(Q374+Q373+Q372+Q371+Q370+Q369+Q368+Q367+Q366+Q365+Q364+Q363+Q362+Q361+Q360+Q359+Q358+Q357+Q356+Q355+Q354+Q353+Q352+Q351)/26</f>
        <v>41342.18846153847</v>
      </c>
      <c r="R375" s="95">
        <f>(R374+R373+R372+R371+R370+R369+R368+R367+R366+R365+R364+R363+R362+R361+R360+R359+R358+R357+R356+R355+R354+R353+R352+R351)/26</f>
        <v>21189.703846153847</v>
      </c>
    </row>
    <row r="376" spans="1:18" x14ac:dyDescent="0.25">
      <c r="A376" s="447" t="s">
        <v>644</v>
      </c>
      <c r="B376" s="447"/>
      <c r="C376" s="447"/>
      <c r="D376" s="447"/>
      <c r="E376" s="447"/>
      <c r="F376" s="447"/>
      <c r="G376" s="447"/>
      <c r="H376" s="110">
        <f t="shared" ref="H376:P376" si="33">H375+H349+H325+H326</f>
        <v>10142</v>
      </c>
      <c r="I376" s="110">
        <f t="shared" si="33"/>
        <v>8195</v>
      </c>
      <c r="J376" s="110">
        <f t="shared" si="33"/>
        <v>1947</v>
      </c>
      <c r="K376" s="110">
        <f t="shared" si="33"/>
        <v>3709</v>
      </c>
      <c r="L376" s="110">
        <f t="shared" si="33"/>
        <v>1678.75</v>
      </c>
      <c r="M376" s="110">
        <f t="shared" si="33"/>
        <v>526.25</v>
      </c>
      <c r="N376" s="110">
        <f t="shared" si="33"/>
        <v>9183</v>
      </c>
      <c r="O376" s="110">
        <f t="shared" si="33"/>
        <v>2390.5</v>
      </c>
      <c r="P376" s="110">
        <f t="shared" si="33"/>
        <v>523.25</v>
      </c>
      <c r="Q376" s="95">
        <f>(Q375+Q349+Q326+Q325)/4</f>
        <v>44118.768543956045</v>
      </c>
      <c r="R376" s="95">
        <f>(R375+R349+R326+R325)/4</f>
        <v>22779.608699633696</v>
      </c>
    </row>
    <row r="377" spans="1:18" x14ac:dyDescent="0.25">
      <c r="A377" s="35"/>
      <c r="B377" s="35"/>
      <c r="C377" s="35"/>
      <c r="D377" s="35"/>
      <c r="E377" s="35"/>
      <c r="F377" s="35"/>
      <c r="G377" s="35"/>
      <c r="H377" s="108"/>
      <c r="I377" s="108"/>
      <c r="J377" s="108"/>
      <c r="K377" s="108"/>
      <c r="L377" s="108"/>
      <c r="M377" s="108"/>
      <c r="N377" s="108"/>
      <c r="O377" s="108"/>
      <c r="P377" s="108"/>
      <c r="Q377" s="96"/>
      <c r="R377" s="96"/>
    </row>
    <row r="378" spans="1:18" x14ac:dyDescent="0.25">
      <c r="A378" s="485" t="s">
        <v>643</v>
      </c>
      <c r="B378" s="485"/>
      <c r="C378" s="485"/>
      <c r="D378" s="485"/>
      <c r="E378" s="485"/>
      <c r="F378" s="485"/>
      <c r="G378" s="485"/>
      <c r="H378" s="485"/>
      <c r="I378" s="485"/>
      <c r="J378" s="485"/>
      <c r="K378" s="108"/>
      <c r="L378" s="108"/>
      <c r="M378" s="108"/>
      <c r="N378" s="108"/>
      <c r="O378" s="108"/>
      <c r="P378" s="108"/>
      <c r="Q378" s="96"/>
      <c r="R378" s="96"/>
    </row>
    <row r="379" spans="1:18" x14ac:dyDescent="0.25">
      <c r="A379" s="447" t="s">
        <v>649</v>
      </c>
      <c r="B379" s="486" t="s">
        <v>22</v>
      </c>
      <c r="C379" s="486"/>
      <c r="D379" s="486"/>
      <c r="E379" s="486"/>
      <c r="F379" s="486"/>
      <c r="G379" s="486" t="s">
        <v>23</v>
      </c>
      <c r="H379" s="487" t="s">
        <v>10</v>
      </c>
      <c r="I379" s="487"/>
      <c r="J379" s="487"/>
      <c r="K379" s="487" t="s">
        <v>27</v>
      </c>
      <c r="L379" s="487"/>
      <c r="M379" s="487"/>
      <c r="N379" s="487" t="s">
        <v>652</v>
      </c>
      <c r="O379" s="487"/>
      <c r="P379" s="97"/>
      <c r="Q379" s="485"/>
      <c r="R379" s="485"/>
    </row>
    <row r="380" spans="1:18" x14ac:dyDescent="0.25">
      <c r="A380" s="447"/>
      <c r="B380" s="486"/>
      <c r="C380" s="486"/>
      <c r="D380" s="486"/>
      <c r="E380" s="486"/>
      <c r="F380" s="486"/>
      <c r="G380" s="486"/>
      <c r="H380" s="488" t="s">
        <v>653</v>
      </c>
      <c r="I380" s="487" t="s">
        <v>29</v>
      </c>
      <c r="J380" s="487"/>
      <c r="K380" s="488" t="s">
        <v>25</v>
      </c>
      <c r="L380" s="487" t="s">
        <v>30</v>
      </c>
      <c r="M380" s="487"/>
      <c r="N380" s="488" t="s">
        <v>10</v>
      </c>
      <c r="O380" s="488" t="s">
        <v>27</v>
      </c>
      <c r="P380" s="97"/>
      <c r="Q380" s="489"/>
      <c r="R380" s="489"/>
    </row>
    <row r="381" spans="1:18" x14ac:dyDescent="0.25">
      <c r="A381" s="447"/>
      <c r="B381" s="486"/>
      <c r="C381" s="486"/>
      <c r="D381" s="486"/>
      <c r="E381" s="486"/>
      <c r="F381" s="486"/>
      <c r="G381" s="486"/>
      <c r="H381" s="488"/>
      <c r="I381" s="488" t="s">
        <v>26</v>
      </c>
      <c r="J381" s="488" t="s">
        <v>9</v>
      </c>
      <c r="K381" s="488"/>
      <c r="L381" s="488" t="s">
        <v>26</v>
      </c>
      <c r="M381" s="488" t="s">
        <v>9</v>
      </c>
      <c r="N381" s="488"/>
      <c r="O381" s="488"/>
      <c r="P381" s="98"/>
      <c r="Q381" s="489"/>
      <c r="R381" s="489"/>
    </row>
    <row r="382" spans="1:18" x14ac:dyDescent="0.25">
      <c r="A382" s="447"/>
      <c r="B382" s="486"/>
      <c r="C382" s="486"/>
      <c r="D382" s="486"/>
      <c r="E382" s="486"/>
      <c r="F382" s="486"/>
      <c r="G382" s="486"/>
      <c r="H382" s="488"/>
      <c r="I382" s="488"/>
      <c r="J382" s="488"/>
      <c r="K382" s="488"/>
      <c r="L382" s="488"/>
      <c r="M382" s="488"/>
      <c r="N382" s="488"/>
      <c r="O382" s="488"/>
      <c r="P382" s="98"/>
      <c r="Q382" s="489"/>
      <c r="R382" s="489"/>
    </row>
    <row r="383" spans="1:18" ht="85.5" x14ac:dyDescent="0.25">
      <c r="A383" s="91">
        <v>1</v>
      </c>
      <c r="B383" s="482" t="s">
        <v>614</v>
      </c>
      <c r="C383" s="483"/>
      <c r="D383" s="483"/>
      <c r="E383" s="483"/>
      <c r="F383" s="484"/>
      <c r="G383" s="92" t="s">
        <v>637</v>
      </c>
      <c r="H383" s="93">
        <v>24</v>
      </c>
      <c r="I383" s="93">
        <v>0</v>
      </c>
      <c r="J383" s="93">
        <v>2</v>
      </c>
      <c r="K383" s="93">
        <v>18</v>
      </c>
      <c r="L383" s="93">
        <v>0</v>
      </c>
      <c r="M383" s="93">
        <v>1</v>
      </c>
      <c r="N383" s="93">
        <v>44842</v>
      </c>
      <c r="O383" s="93">
        <v>23522.3</v>
      </c>
      <c r="P383" s="99"/>
      <c r="Q383" s="100"/>
      <c r="R383" s="100"/>
    </row>
    <row r="384" spans="1:18" ht="85.5" x14ac:dyDescent="0.25">
      <c r="A384" s="91">
        <v>2</v>
      </c>
      <c r="B384" s="482" t="s">
        <v>614</v>
      </c>
      <c r="C384" s="483"/>
      <c r="D384" s="483"/>
      <c r="E384" s="483"/>
      <c r="F384" s="484"/>
      <c r="G384" s="92" t="s">
        <v>639</v>
      </c>
      <c r="H384" s="93">
        <v>4</v>
      </c>
      <c r="I384" s="93">
        <v>2</v>
      </c>
      <c r="J384" s="93">
        <v>1</v>
      </c>
      <c r="K384" s="93">
        <v>3</v>
      </c>
      <c r="L384" s="93">
        <v>1</v>
      </c>
      <c r="M384" s="93">
        <v>0</v>
      </c>
      <c r="N384" s="93">
        <v>44990</v>
      </c>
      <c r="O384" s="93">
        <v>23933</v>
      </c>
      <c r="P384" s="99"/>
      <c r="Q384" s="100"/>
      <c r="R384" s="100"/>
    </row>
    <row r="385" spans="1:18" ht="71.25" x14ac:dyDescent="0.25">
      <c r="A385" s="91">
        <v>4</v>
      </c>
      <c r="B385" s="482" t="s">
        <v>601</v>
      </c>
      <c r="C385" s="483"/>
      <c r="D385" s="483"/>
      <c r="E385" s="483"/>
      <c r="F385" s="484"/>
      <c r="G385" s="92" t="s">
        <v>641</v>
      </c>
      <c r="H385" s="93"/>
      <c r="I385" s="93"/>
      <c r="J385" s="93"/>
      <c r="K385" s="93"/>
      <c r="L385" s="93"/>
      <c r="M385" s="93"/>
      <c r="N385" s="93"/>
      <c r="O385" s="93"/>
      <c r="P385" s="99"/>
      <c r="Q385" s="100"/>
      <c r="R385" s="100"/>
    </row>
    <row r="386" spans="1:18" ht="71.25" x14ac:dyDescent="0.25">
      <c r="A386" s="91">
        <v>3</v>
      </c>
      <c r="B386" s="482" t="s">
        <v>614</v>
      </c>
      <c r="C386" s="483"/>
      <c r="D386" s="483"/>
      <c r="E386" s="483"/>
      <c r="F386" s="484"/>
      <c r="G386" s="92" t="s">
        <v>627</v>
      </c>
      <c r="H386" s="93">
        <v>9</v>
      </c>
      <c r="I386" s="93">
        <v>36</v>
      </c>
      <c r="J386" s="93">
        <v>0</v>
      </c>
      <c r="K386" s="93">
        <v>28</v>
      </c>
      <c r="L386" s="93">
        <v>34.25</v>
      </c>
      <c r="M386" s="93"/>
      <c r="N386" s="93">
        <v>44973</v>
      </c>
      <c r="O386" s="93">
        <v>22486</v>
      </c>
      <c r="P386" s="99"/>
      <c r="Q386" s="100"/>
      <c r="R386" s="100"/>
    </row>
    <row r="387" spans="1:18" ht="71.25" x14ac:dyDescent="0.25">
      <c r="A387" s="91">
        <v>4</v>
      </c>
      <c r="B387" s="482" t="s">
        <v>601</v>
      </c>
      <c r="C387" s="483"/>
      <c r="D387" s="483"/>
      <c r="E387" s="483"/>
      <c r="F387" s="484"/>
      <c r="G387" s="92" t="s">
        <v>628</v>
      </c>
      <c r="H387" s="93">
        <v>7</v>
      </c>
      <c r="I387" s="93">
        <v>0</v>
      </c>
      <c r="J387" s="93">
        <v>0</v>
      </c>
      <c r="K387" s="93">
        <v>29</v>
      </c>
      <c r="L387" s="93">
        <v>0</v>
      </c>
      <c r="M387" s="93">
        <v>0</v>
      </c>
      <c r="N387" s="93">
        <v>56647</v>
      </c>
      <c r="O387" s="93">
        <v>37999</v>
      </c>
      <c r="P387" s="99"/>
      <c r="Q387" s="100"/>
      <c r="R387" s="100"/>
    </row>
    <row r="388" spans="1:18" x14ac:dyDescent="0.25">
      <c r="A388" s="91"/>
      <c r="B388" s="492" t="s">
        <v>689</v>
      </c>
      <c r="C388" s="493"/>
      <c r="D388" s="493"/>
      <c r="E388" s="493"/>
      <c r="F388" s="493"/>
      <c r="G388" s="494"/>
      <c r="H388" s="110">
        <f>SUM(H383:H387)</f>
        <v>44</v>
      </c>
      <c r="I388" s="110">
        <f t="shared" ref="I388:M388" si="34">SUM(I383:I387)</f>
        <v>38</v>
      </c>
      <c r="J388" s="110">
        <f t="shared" si="34"/>
        <v>3</v>
      </c>
      <c r="K388" s="110">
        <f t="shared" si="34"/>
        <v>78</v>
      </c>
      <c r="L388" s="110">
        <f t="shared" si="34"/>
        <v>35.25</v>
      </c>
      <c r="M388" s="110">
        <f t="shared" si="34"/>
        <v>1</v>
      </c>
      <c r="N388" s="95">
        <f>(N383+N384+N386+N387)/4</f>
        <v>47863</v>
      </c>
      <c r="O388" s="95">
        <v>23010.3</v>
      </c>
      <c r="P388" s="108"/>
      <c r="Q388" s="96"/>
      <c r="R388" s="96"/>
    </row>
    <row r="389" spans="1:18" x14ac:dyDescent="0.25">
      <c r="A389" s="35"/>
      <c r="B389" s="35"/>
      <c r="C389" s="35"/>
      <c r="D389" s="35"/>
      <c r="E389" s="35"/>
      <c r="F389" s="35"/>
      <c r="G389" s="35"/>
      <c r="H389" s="108"/>
      <c r="I389" s="108"/>
      <c r="J389" s="108"/>
      <c r="K389" s="108"/>
      <c r="L389" s="108"/>
      <c r="M389" s="108"/>
      <c r="N389" s="108"/>
      <c r="O389" s="108"/>
      <c r="P389" s="108"/>
      <c r="Q389" s="96"/>
      <c r="R389" s="96"/>
    </row>
    <row r="390" spans="1:18" x14ac:dyDescent="0.25">
      <c r="A390" s="490" t="s">
        <v>643</v>
      </c>
      <c r="B390" s="491"/>
      <c r="C390" s="491"/>
      <c r="D390" s="491"/>
      <c r="E390" s="491"/>
      <c r="F390" s="491"/>
      <c r="G390" s="491"/>
      <c r="H390" s="491"/>
      <c r="I390" s="491"/>
      <c r="J390" s="491"/>
      <c r="K390" s="99"/>
      <c r="L390" s="99"/>
      <c r="M390" s="99"/>
      <c r="N390" s="99"/>
      <c r="O390" s="99"/>
      <c r="P390" s="99"/>
      <c r="Q390" s="99"/>
      <c r="R390" s="99"/>
    </row>
    <row r="391" spans="1:18" ht="114" x14ac:dyDescent="0.25">
      <c r="A391" s="91"/>
      <c r="B391" s="479" t="s">
        <v>22</v>
      </c>
      <c r="C391" s="480"/>
      <c r="D391" s="480"/>
      <c r="E391" s="480"/>
      <c r="F391" s="481"/>
      <c r="G391" s="109" t="s">
        <v>23</v>
      </c>
      <c r="H391" s="110" t="s">
        <v>635</v>
      </c>
      <c r="I391" s="110" t="s">
        <v>636</v>
      </c>
      <c r="J391" s="110" t="s">
        <v>28</v>
      </c>
      <c r="K391" s="99"/>
      <c r="L391" s="99"/>
      <c r="M391" s="99"/>
      <c r="N391" s="99"/>
      <c r="O391" s="99"/>
      <c r="P391" s="99"/>
      <c r="Q391" s="99"/>
      <c r="R391" s="99"/>
    </row>
    <row r="392" spans="1:18" ht="42.75" x14ac:dyDescent="0.25">
      <c r="A392" s="91">
        <v>1</v>
      </c>
      <c r="B392" s="482" t="s">
        <v>601</v>
      </c>
      <c r="C392" s="483"/>
      <c r="D392" s="483"/>
      <c r="E392" s="483"/>
      <c r="F392" s="484"/>
      <c r="G392" s="92" t="s">
        <v>845</v>
      </c>
      <c r="H392" s="93">
        <v>251</v>
      </c>
      <c r="I392" s="93">
        <v>9</v>
      </c>
      <c r="J392" s="94">
        <v>18330</v>
      </c>
      <c r="K392" s="99"/>
      <c r="L392" s="99"/>
      <c r="M392" s="99"/>
      <c r="N392" s="99"/>
      <c r="O392" s="99"/>
      <c r="P392" s="99"/>
      <c r="Q392" s="99"/>
      <c r="R392" s="99"/>
    </row>
    <row r="393" spans="1:18" ht="85.5" x14ac:dyDescent="0.25">
      <c r="A393" s="91">
        <v>2</v>
      </c>
      <c r="B393" s="482" t="s">
        <v>614</v>
      </c>
      <c r="C393" s="483"/>
      <c r="D393" s="483"/>
      <c r="E393" s="483"/>
      <c r="F393" s="484"/>
      <c r="G393" s="92" t="s">
        <v>640</v>
      </c>
      <c r="H393" s="93">
        <v>38</v>
      </c>
      <c r="I393" s="93">
        <v>5</v>
      </c>
      <c r="J393" s="94">
        <v>25731.599999999999</v>
      </c>
      <c r="K393" s="99"/>
      <c r="L393" s="99"/>
      <c r="M393" s="99"/>
      <c r="N393" s="99"/>
      <c r="O393" s="99"/>
      <c r="P393" s="99"/>
      <c r="Q393" s="99"/>
      <c r="R393" s="99"/>
    </row>
    <row r="394" spans="1:18" ht="71.25" x14ac:dyDescent="0.25">
      <c r="A394" s="91">
        <v>3</v>
      </c>
      <c r="B394" s="482" t="s">
        <v>601</v>
      </c>
      <c r="C394" s="483"/>
      <c r="D394" s="483"/>
      <c r="E394" s="483"/>
      <c r="F394" s="484"/>
      <c r="G394" s="92" t="s">
        <v>641</v>
      </c>
      <c r="H394" s="93">
        <v>248</v>
      </c>
      <c r="I394" s="93">
        <v>0</v>
      </c>
      <c r="J394" s="94">
        <v>28080</v>
      </c>
      <c r="K394" s="99"/>
      <c r="L394" s="99"/>
      <c r="M394" s="99"/>
      <c r="N394" s="99"/>
      <c r="O394" s="99"/>
      <c r="P394" s="99"/>
      <c r="Q394" s="99"/>
      <c r="R394" s="99"/>
    </row>
    <row r="395" spans="1:18" ht="45" x14ac:dyDescent="0.25">
      <c r="A395" s="91">
        <v>4</v>
      </c>
      <c r="B395" s="482" t="s">
        <v>609</v>
      </c>
      <c r="C395" s="483"/>
      <c r="D395" s="483"/>
      <c r="E395" s="483"/>
      <c r="F395" s="484"/>
      <c r="G395" s="112" t="s">
        <v>688</v>
      </c>
      <c r="H395" s="93"/>
      <c r="I395" s="93"/>
      <c r="J395" s="94"/>
      <c r="K395" s="99"/>
      <c r="L395" s="99"/>
      <c r="M395" s="99"/>
      <c r="N395" s="99"/>
      <c r="O395" s="99"/>
      <c r="P395" s="99"/>
      <c r="Q395" s="99"/>
      <c r="R395" s="99"/>
    </row>
    <row r="396" spans="1:18" x14ac:dyDescent="0.25">
      <c r="A396" s="403" t="s">
        <v>642</v>
      </c>
      <c r="B396" s="403"/>
      <c r="C396" s="403"/>
      <c r="D396" s="403"/>
      <c r="E396" s="403"/>
      <c r="F396" s="403"/>
      <c r="G396" s="103"/>
      <c r="H396" s="104">
        <f>H392+H393+H394+H395</f>
        <v>537</v>
      </c>
      <c r="I396" s="104">
        <f>I392+I393+I394+I395</f>
        <v>14</v>
      </c>
      <c r="J396" s="85">
        <f>(J392+J393+J394)/3</f>
        <v>24047.200000000001</v>
      </c>
      <c r="K396" s="101"/>
      <c r="L396" s="101"/>
      <c r="M396" s="101"/>
      <c r="N396" s="101"/>
      <c r="O396" s="101"/>
      <c r="P396" s="101"/>
      <c r="Q396" s="101"/>
      <c r="R396" s="101"/>
    </row>
  </sheetData>
  <mergeCells count="439">
    <mergeCell ref="B391:F391"/>
    <mergeCell ref="B392:F392"/>
    <mergeCell ref="B393:F393"/>
    <mergeCell ref="B394:F394"/>
    <mergeCell ref="B395:F395"/>
    <mergeCell ref="A396:F396"/>
    <mergeCell ref="B384:F384"/>
    <mergeCell ref="B385:F385"/>
    <mergeCell ref="B386:F386"/>
    <mergeCell ref="B387:F387"/>
    <mergeCell ref="B388:G388"/>
    <mergeCell ref="A390:J390"/>
    <mergeCell ref="R380:R382"/>
    <mergeCell ref="I381:I382"/>
    <mergeCell ref="J381:J382"/>
    <mergeCell ref="L381:L382"/>
    <mergeCell ref="M381:M382"/>
    <mergeCell ref="B383:F383"/>
    <mergeCell ref="K379:M379"/>
    <mergeCell ref="N379:O379"/>
    <mergeCell ref="Q379:R379"/>
    <mergeCell ref="H380:H382"/>
    <mergeCell ref="I380:J380"/>
    <mergeCell ref="K380:K382"/>
    <mergeCell ref="L380:M380"/>
    <mergeCell ref="N380:N382"/>
    <mergeCell ref="O380:O382"/>
    <mergeCell ref="Q380:Q382"/>
    <mergeCell ref="B373:F373"/>
    <mergeCell ref="B374:F374"/>
    <mergeCell ref="A375:G375"/>
    <mergeCell ref="A376:G376"/>
    <mergeCell ref="A378:J378"/>
    <mergeCell ref="A379:A382"/>
    <mergeCell ref="B379:F382"/>
    <mergeCell ref="G379:G382"/>
    <mergeCell ref="H379:J379"/>
    <mergeCell ref="B367:F367"/>
    <mergeCell ref="B368:F368"/>
    <mergeCell ref="B369:F369"/>
    <mergeCell ref="B370:F370"/>
    <mergeCell ref="B371:F371"/>
    <mergeCell ref="B372:F372"/>
    <mergeCell ref="B361:F361"/>
    <mergeCell ref="B362:F362"/>
    <mergeCell ref="B363:F363"/>
    <mergeCell ref="B364:F364"/>
    <mergeCell ref="B365:F365"/>
    <mergeCell ref="B366:F366"/>
    <mergeCell ref="B355:F355"/>
    <mergeCell ref="B356:F356"/>
    <mergeCell ref="B357:F357"/>
    <mergeCell ref="B358:F358"/>
    <mergeCell ref="B359:F359"/>
    <mergeCell ref="B360:F360"/>
    <mergeCell ref="A349:G349"/>
    <mergeCell ref="A350:R350"/>
    <mergeCell ref="B351:F351"/>
    <mergeCell ref="B352:F352"/>
    <mergeCell ref="B353:F353"/>
    <mergeCell ref="B354:F354"/>
    <mergeCell ref="B343:F343"/>
    <mergeCell ref="B344:F344"/>
    <mergeCell ref="B345:F345"/>
    <mergeCell ref="B346:F346"/>
    <mergeCell ref="B347:F347"/>
    <mergeCell ref="B348:F348"/>
    <mergeCell ref="B337:F337"/>
    <mergeCell ref="B338:F338"/>
    <mergeCell ref="B339:F339"/>
    <mergeCell ref="B340:F340"/>
    <mergeCell ref="B341:F341"/>
    <mergeCell ref="B342:F342"/>
    <mergeCell ref="B331:F331"/>
    <mergeCell ref="B332:F332"/>
    <mergeCell ref="B333:F333"/>
    <mergeCell ref="B334:F334"/>
    <mergeCell ref="B335:F335"/>
    <mergeCell ref="B336:F336"/>
    <mergeCell ref="A325:G325"/>
    <mergeCell ref="B326:F326"/>
    <mergeCell ref="A327:R327"/>
    <mergeCell ref="B328:F328"/>
    <mergeCell ref="B329:F329"/>
    <mergeCell ref="B330:F330"/>
    <mergeCell ref="B318:F318"/>
    <mergeCell ref="B319:F319"/>
    <mergeCell ref="B320:F320"/>
    <mergeCell ref="B321:F321"/>
    <mergeCell ref="B322:F322"/>
    <mergeCell ref="B323:F323"/>
    <mergeCell ref="B312:F312"/>
    <mergeCell ref="B313:F313"/>
    <mergeCell ref="B314:F314"/>
    <mergeCell ref="B315:F315"/>
    <mergeCell ref="B316:F316"/>
    <mergeCell ref="B317:F317"/>
    <mergeCell ref="B306:F306"/>
    <mergeCell ref="B307:F307"/>
    <mergeCell ref="B308:F308"/>
    <mergeCell ref="B309:F309"/>
    <mergeCell ref="B310:F310"/>
    <mergeCell ref="B311:F311"/>
    <mergeCell ref="B300:F300"/>
    <mergeCell ref="B301:F301"/>
    <mergeCell ref="B302:F302"/>
    <mergeCell ref="B303:G303"/>
    <mergeCell ref="B304:F304"/>
    <mergeCell ref="B305:F305"/>
    <mergeCell ref="B295:F295"/>
    <mergeCell ref="B296:F296"/>
    <mergeCell ref="B297:G297"/>
    <mergeCell ref="H297:R297"/>
    <mergeCell ref="B298:F298"/>
    <mergeCell ref="B299:F299"/>
    <mergeCell ref="B289:F289"/>
    <mergeCell ref="B290:F290"/>
    <mergeCell ref="B291:F291"/>
    <mergeCell ref="B292:F292"/>
    <mergeCell ref="B293:F293"/>
    <mergeCell ref="B294:F294"/>
    <mergeCell ref="B284:F284"/>
    <mergeCell ref="B285:G285"/>
    <mergeCell ref="H285:R285"/>
    <mergeCell ref="B286:F286"/>
    <mergeCell ref="B287:F287"/>
    <mergeCell ref="B288:F288"/>
    <mergeCell ref="B278:F278"/>
    <mergeCell ref="B279:F279"/>
    <mergeCell ref="B280:F280"/>
    <mergeCell ref="B281:F281"/>
    <mergeCell ref="B282:F282"/>
    <mergeCell ref="B283:F283"/>
    <mergeCell ref="B272:F272"/>
    <mergeCell ref="B273:F273"/>
    <mergeCell ref="B274:F274"/>
    <mergeCell ref="B275:F275"/>
    <mergeCell ref="B276:F276"/>
    <mergeCell ref="B277:F277"/>
    <mergeCell ref="B267:F267"/>
    <mergeCell ref="H267:R267"/>
    <mergeCell ref="B268:F268"/>
    <mergeCell ref="B269:F269"/>
    <mergeCell ref="B270:F270"/>
    <mergeCell ref="B271:F271"/>
    <mergeCell ref="B261:F261"/>
    <mergeCell ref="B262:F262"/>
    <mergeCell ref="B263:F263"/>
    <mergeCell ref="B264:F264"/>
    <mergeCell ref="B265:F265"/>
    <mergeCell ref="B266:G266"/>
    <mergeCell ref="B255:G255"/>
    <mergeCell ref="B256:F256"/>
    <mergeCell ref="B257:F257"/>
    <mergeCell ref="B258:F258"/>
    <mergeCell ref="B259:F259"/>
    <mergeCell ref="B260:F260"/>
    <mergeCell ref="B249:F249"/>
    <mergeCell ref="B250:F250"/>
    <mergeCell ref="B251:F251"/>
    <mergeCell ref="B252:F252"/>
    <mergeCell ref="B253:F253"/>
    <mergeCell ref="B254:F254"/>
    <mergeCell ref="B243:F243"/>
    <mergeCell ref="B244:F244"/>
    <mergeCell ref="B245:F245"/>
    <mergeCell ref="B246:F246"/>
    <mergeCell ref="B247:F247"/>
    <mergeCell ref="B248:F248"/>
    <mergeCell ref="B237:F237"/>
    <mergeCell ref="B238:F238"/>
    <mergeCell ref="B239:F239"/>
    <mergeCell ref="B240:G240"/>
    <mergeCell ref="B241:F241"/>
    <mergeCell ref="B242:F242"/>
    <mergeCell ref="B231:F231"/>
    <mergeCell ref="B232:F232"/>
    <mergeCell ref="B233:F233"/>
    <mergeCell ref="B234:F234"/>
    <mergeCell ref="B235:G235"/>
    <mergeCell ref="B236:F236"/>
    <mergeCell ref="B225:F225"/>
    <mergeCell ref="B226:F226"/>
    <mergeCell ref="B227:F227"/>
    <mergeCell ref="B228:F228"/>
    <mergeCell ref="B229:F229"/>
    <mergeCell ref="B230:F230"/>
    <mergeCell ref="B219:F219"/>
    <mergeCell ref="B220:F220"/>
    <mergeCell ref="B221:F221"/>
    <mergeCell ref="B222:F222"/>
    <mergeCell ref="B223:F223"/>
    <mergeCell ref="B224:F224"/>
    <mergeCell ref="B213:F213"/>
    <mergeCell ref="B214:F214"/>
    <mergeCell ref="B215:F215"/>
    <mergeCell ref="B216:F216"/>
    <mergeCell ref="B217:F217"/>
    <mergeCell ref="B218:F218"/>
    <mergeCell ref="B207:F207"/>
    <mergeCell ref="B208:F208"/>
    <mergeCell ref="B209:F209"/>
    <mergeCell ref="B210:F210"/>
    <mergeCell ref="B211:F211"/>
    <mergeCell ref="B212:F212"/>
    <mergeCell ref="B201:F201"/>
    <mergeCell ref="B202:F202"/>
    <mergeCell ref="B203:F203"/>
    <mergeCell ref="B204:F204"/>
    <mergeCell ref="B205:F205"/>
    <mergeCell ref="B206:F206"/>
    <mergeCell ref="B195:F195"/>
    <mergeCell ref="B196:F196"/>
    <mergeCell ref="B197:F197"/>
    <mergeCell ref="B198:F198"/>
    <mergeCell ref="B199:F199"/>
    <mergeCell ref="B200:F200"/>
    <mergeCell ref="B189:F189"/>
    <mergeCell ref="B190:F190"/>
    <mergeCell ref="B191:G191"/>
    <mergeCell ref="B192:F192"/>
    <mergeCell ref="B193:F193"/>
    <mergeCell ref="B194:F194"/>
    <mergeCell ref="B183:F183"/>
    <mergeCell ref="B184:F184"/>
    <mergeCell ref="B185:F185"/>
    <mergeCell ref="B186:F186"/>
    <mergeCell ref="B187:F187"/>
    <mergeCell ref="B188:F188"/>
    <mergeCell ref="B177:F177"/>
    <mergeCell ref="B178:F178"/>
    <mergeCell ref="B179:F179"/>
    <mergeCell ref="B180:F180"/>
    <mergeCell ref="B181:F181"/>
    <mergeCell ref="B182:F182"/>
    <mergeCell ref="B171:F171"/>
    <mergeCell ref="B172:F172"/>
    <mergeCell ref="B173:F173"/>
    <mergeCell ref="B174:F174"/>
    <mergeCell ref="B175:F175"/>
    <mergeCell ref="B176:F176"/>
    <mergeCell ref="B165:G165"/>
    <mergeCell ref="B166:F166"/>
    <mergeCell ref="B167:F167"/>
    <mergeCell ref="B168:F168"/>
    <mergeCell ref="B169:F169"/>
    <mergeCell ref="B170:F170"/>
    <mergeCell ref="B159:F159"/>
    <mergeCell ref="B160:F160"/>
    <mergeCell ref="B161:F161"/>
    <mergeCell ref="B162:F162"/>
    <mergeCell ref="B163:F163"/>
    <mergeCell ref="B164:F164"/>
    <mergeCell ref="B153:F153"/>
    <mergeCell ref="B154:F154"/>
    <mergeCell ref="B155:F155"/>
    <mergeCell ref="B156:F156"/>
    <mergeCell ref="B157:F157"/>
    <mergeCell ref="B158:F158"/>
    <mergeCell ref="B147:F147"/>
    <mergeCell ref="B148:F148"/>
    <mergeCell ref="B149:F149"/>
    <mergeCell ref="B150:G150"/>
    <mergeCell ref="B151:F151"/>
    <mergeCell ref="B152:F152"/>
    <mergeCell ref="B141:F141"/>
    <mergeCell ref="B142:F142"/>
    <mergeCell ref="B143:F143"/>
    <mergeCell ref="B144:F144"/>
    <mergeCell ref="B145:F145"/>
    <mergeCell ref="B146:F146"/>
    <mergeCell ref="B135:F135"/>
    <mergeCell ref="B136:F136"/>
    <mergeCell ref="B137:F137"/>
    <mergeCell ref="B138:F138"/>
    <mergeCell ref="B139:F139"/>
    <mergeCell ref="B140:F140"/>
    <mergeCell ref="B129:F129"/>
    <mergeCell ref="B130:F130"/>
    <mergeCell ref="B131:G131"/>
    <mergeCell ref="B132:F132"/>
    <mergeCell ref="B133:F133"/>
    <mergeCell ref="B134:F134"/>
    <mergeCell ref="B123:F123"/>
    <mergeCell ref="B124:F124"/>
    <mergeCell ref="B125:F125"/>
    <mergeCell ref="B126:F126"/>
    <mergeCell ref="B127:F127"/>
    <mergeCell ref="B128:F128"/>
    <mergeCell ref="B117:F117"/>
    <mergeCell ref="B118:F118"/>
    <mergeCell ref="B119:F119"/>
    <mergeCell ref="B120:F120"/>
    <mergeCell ref="B121:F121"/>
    <mergeCell ref="B122:F122"/>
    <mergeCell ref="B111:F111"/>
    <mergeCell ref="B112:F112"/>
    <mergeCell ref="B113:F113"/>
    <mergeCell ref="B114:F114"/>
    <mergeCell ref="B115:F115"/>
    <mergeCell ref="B116:F116"/>
    <mergeCell ref="B104:F104"/>
    <mergeCell ref="B106:G106"/>
    <mergeCell ref="B107:F107"/>
    <mergeCell ref="B108:F108"/>
    <mergeCell ref="B109:F109"/>
    <mergeCell ref="B110:F110"/>
    <mergeCell ref="B95:F95"/>
    <mergeCell ref="B96:F96"/>
    <mergeCell ref="B97:F97"/>
    <mergeCell ref="B99:F99"/>
    <mergeCell ref="B100:F100"/>
    <mergeCell ref="B101:F101"/>
    <mergeCell ref="B89:F89"/>
    <mergeCell ref="B90:F90"/>
    <mergeCell ref="B91:F91"/>
    <mergeCell ref="B92:F92"/>
    <mergeCell ref="B93:F93"/>
    <mergeCell ref="B94:F94"/>
    <mergeCell ref="B83:F83"/>
    <mergeCell ref="B84:F84"/>
    <mergeCell ref="B85:F85"/>
    <mergeCell ref="B86:F86"/>
    <mergeCell ref="B87:F87"/>
    <mergeCell ref="B88:F88"/>
    <mergeCell ref="B77:F77"/>
    <mergeCell ref="B78:F78"/>
    <mergeCell ref="B79:F79"/>
    <mergeCell ref="B80:F80"/>
    <mergeCell ref="B81:F81"/>
    <mergeCell ref="B82:F82"/>
    <mergeCell ref="B71:F71"/>
    <mergeCell ref="B72:F72"/>
    <mergeCell ref="B73:F73"/>
    <mergeCell ref="B74:F74"/>
    <mergeCell ref="B75:F75"/>
    <mergeCell ref="B76:F76"/>
    <mergeCell ref="B65:F65"/>
    <mergeCell ref="B66:F66"/>
    <mergeCell ref="B67:F67"/>
    <mergeCell ref="B68:F68"/>
    <mergeCell ref="B69:F69"/>
    <mergeCell ref="B70:G70"/>
    <mergeCell ref="B59:F59"/>
    <mergeCell ref="B60:F60"/>
    <mergeCell ref="B61:F61"/>
    <mergeCell ref="B62:F62"/>
    <mergeCell ref="B63:F63"/>
    <mergeCell ref="B64:F64"/>
    <mergeCell ref="B53:F53"/>
    <mergeCell ref="B54:F54"/>
    <mergeCell ref="B55:F55"/>
    <mergeCell ref="B56:F56"/>
    <mergeCell ref="B57:F57"/>
    <mergeCell ref="B58:F58"/>
    <mergeCell ref="B47:F47"/>
    <mergeCell ref="B48:F48"/>
    <mergeCell ref="B49:F49"/>
    <mergeCell ref="B50:F50"/>
    <mergeCell ref="B51:F51"/>
    <mergeCell ref="B52:F52"/>
    <mergeCell ref="B41:G41"/>
    <mergeCell ref="B42:F42"/>
    <mergeCell ref="B43:F43"/>
    <mergeCell ref="B44:F44"/>
    <mergeCell ref="B45:F45"/>
    <mergeCell ref="B46:F46"/>
    <mergeCell ref="B35:F35"/>
    <mergeCell ref="B36:F36"/>
    <mergeCell ref="B37:F37"/>
    <mergeCell ref="B38:F38"/>
    <mergeCell ref="B39:F39"/>
    <mergeCell ref="B40:F40"/>
    <mergeCell ref="B31:F31"/>
    <mergeCell ref="B32:F32"/>
    <mergeCell ref="B33:F33"/>
    <mergeCell ref="B34:F34"/>
    <mergeCell ref="B23:G23"/>
    <mergeCell ref="B24:F24"/>
    <mergeCell ref="B25:F25"/>
    <mergeCell ref="B26:F26"/>
    <mergeCell ref="B27:F27"/>
    <mergeCell ref="B28:F28"/>
    <mergeCell ref="A22:R22"/>
    <mergeCell ref="J19:J21"/>
    <mergeCell ref="K19:K21"/>
    <mergeCell ref="L19:M19"/>
    <mergeCell ref="N19:N21"/>
    <mergeCell ref="O19:P19"/>
    <mergeCell ref="Q19:Q21"/>
    <mergeCell ref="B29:F29"/>
    <mergeCell ref="B30:F30"/>
    <mergeCell ref="A18:A21"/>
    <mergeCell ref="B18:F21"/>
    <mergeCell ref="G18:G21"/>
    <mergeCell ref="H18:J18"/>
    <mergeCell ref="K18:M18"/>
    <mergeCell ref="N18:P18"/>
    <mergeCell ref="Q18:R18"/>
    <mergeCell ref="H19:H21"/>
    <mergeCell ref="I19:I21"/>
    <mergeCell ref="R19:R21"/>
    <mergeCell ref="L20:L21"/>
    <mergeCell ref="M20:M21"/>
    <mergeCell ref="O20:O21"/>
    <mergeCell ref="P20:P21"/>
    <mergeCell ref="B15:G15"/>
    <mergeCell ref="B16:G16"/>
    <mergeCell ref="B5:G5"/>
    <mergeCell ref="B6:G6"/>
    <mergeCell ref="B7:G7"/>
    <mergeCell ref="B8:G8"/>
    <mergeCell ref="B9:G9"/>
    <mergeCell ref="B10:G10"/>
    <mergeCell ref="A17:R17"/>
    <mergeCell ref="A1:R1"/>
    <mergeCell ref="A2:A4"/>
    <mergeCell ref="B2:G4"/>
    <mergeCell ref="H2:J2"/>
    <mergeCell ref="K2:M2"/>
    <mergeCell ref="N2:P2"/>
    <mergeCell ref="Q2:R2"/>
    <mergeCell ref="H3:H15"/>
    <mergeCell ref="I3:I15"/>
    <mergeCell ref="J3:J15"/>
    <mergeCell ref="K3:K15"/>
    <mergeCell ref="L3:M3"/>
    <mergeCell ref="N3:N15"/>
    <mergeCell ref="O3:P3"/>
    <mergeCell ref="Q3:Q15"/>
    <mergeCell ref="R3:R15"/>
    <mergeCell ref="L4:L15"/>
    <mergeCell ref="M4:M15"/>
    <mergeCell ref="O4:O15"/>
    <mergeCell ref="P4:P15"/>
    <mergeCell ref="B11:G11"/>
    <mergeCell ref="B12:G12"/>
    <mergeCell ref="B13:G13"/>
    <mergeCell ref="B14:G14"/>
  </mergeCells>
  <pageMargins left="0.7" right="0.7" top="0.75" bottom="0.75" header="0.3" footer="0.3"/>
  <pageSetup paperSize="9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R396"/>
  <sheetViews>
    <sheetView topLeftCell="A379" workbookViewId="0">
      <selection activeCell="N388" sqref="N388"/>
    </sheetView>
  </sheetViews>
  <sheetFormatPr defaultRowHeight="15" x14ac:dyDescent="0.25"/>
  <cols>
    <col min="3" max="3" width="5" customWidth="1"/>
    <col min="4" max="4" width="1.28515625" hidden="1" customWidth="1"/>
    <col min="5" max="5" width="0.140625" customWidth="1"/>
    <col min="6" max="6" width="9.140625" hidden="1" customWidth="1"/>
    <col min="7" max="7" width="15.5703125" customWidth="1"/>
    <col min="8" max="8" width="7.85546875" customWidth="1"/>
    <col min="9" max="9" width="6.5703125" customWidth="1"/>
    <col min="10" max="10" width="8.85546875" customWidth="1"/>
    <col min="11" max="11" width="8" customWidth="1"/>
    <col min="12" max="12" width="8.140625" customWidth="1"/>
    <col min="13" max="13" width="8" customWidth="1"/>
    <col min="14" max="14" width="8.7109375" customWidth="1"/>
    <col min="15" max="15" width="8.42578125" customWidth="1"/>
    <col min="16" max="16" width="5.85546875" customWidth="1"/>
    <col min="17" max="17" width="10.85546875" customWidth="1"/>
    <col min="18" max="18" width="9" customWidth="1"/>
  </cols>
  <sheetData>
    <row r="1" spans="1:18" ht="54" customHeight="1" x14ac:dyDescent="0.25">
      <c r="A1" s="449" t="s">
        <v>850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49"/>
      <c r="R1" s="449"/>
    </row>
    <row r="2" spans="1:18" ht="51.75" customHeight="1" x14ac:dyDescent="0.25">
      <c r="A2" s="450"/>
      <c r="B2" s="451" t="s">
        <v>0</v>
      </c>
      <c r="C2" s="451"/>
      <c r="D2" s="451"/>
      <c r="E2" s="451"/>
      <c r="F2" s="451"/>
      <c r="G2" s="451"/>
      <c r="H2" s="452" t="s">
        <v>1</v>
      </c>
      <c r="I2" s="452"/>
      <c r="J2" s="452"/>
      <c r="K2" s="452" t="s">
        <v>2</v>
      </c>
      <c r="L2" s="452"/>
      <c r="M2" s="452"/>
      <c r="N2" s="452" t="s">
        <v>3</v>
      </c>
      <c r="O2" s="452"/>
      <c r="P2" s="452"/>
      <c r="Q2" s="452" t="s">
        <v>5</v>
      </c>
      <c r="R2" s="452"/>
    </row>
    <row r="3" spans="1:18" ht="31.5" customHeight="1" x14ac:dyDescent="0.25">
      <c r="A3" s="450"/>
      <c r="B3" s="451"/>
      <c r="C3" s="451"/>
      <c r="D3" s="451"/>
      <c r="E3" s="451"/>
      <c r="F3" s="451"/>
      <c r="G3" s="451"/>
      <c r="H3" s="453" t="s">
        <v>6</v>
      </c>
      <c r="I3" s="453" t="s">
        <v>7</v>
      </c>
      <c r="J3" s="453" t="s">
        <v>8</v>
      </c>
      <c r="K3" s="454" t="s">
        <v>17</v>
      </c>
      <c r="L3" s="452" t="s">
        <v>4</v>
      </c>
      <c r="M3" s="452"/>
      <c r="N3" s="454" t="s">
        <v>20</v>
      </c>
      <c r="O3" s="452" t="s">
        <v>4</v>
      </c>
      <c r="P3" s="452"/>
      <c r="Q3" s="453" t="s">
        <v>10</v>
      </c>
      <c r="R3" s="453" t="s">
        <v>11</v>
      </c>
    </row>
    <row r="4" spans="1:18" ht="40.5" customHeight="1" x14ac:dyDescent="0.25">
      <c r="A4" s="450"/>
      <c r="B4" s="451"/>
      <c r="C4" s="451"/>
      <c r="D4" s="451"/>
      <c r="E4" s="451"/>
      <c r="F4" s="451"/>
      <c r="G4" s="451"/>
      <c r="H4" s="453"/>
      <c r="I4" s="453"/>
      <c r="J4" s="453"/>
      <c r="K4" s="455"/>
      <c r="L4" s="453" t="s">
        <v>18</v>
      </c>
      <c r="M4" s="453" t="s">
        <v>19</v>
      </c>
      <c r="N4" s="455"/>
      <c r="O4" s="453" t="s">
        <v>21</v>
      </c>
      <c r="P4" s="453" t="s">
        <v>19</v>
      </c>
      <c r="Q4" s="453"/>
      <c r="R4" s="453"/>
    </row>
    <row r="5" spans="1:18" ht="20.25" customHeight="1" x14ac:dyDescent="0.25">
      <c r="A5" s="102"/>
      <c r="B5" s="451" t="s">
        <v>852</v>
      </c>
      <c r="C5" s="451"/>
      <c r="D5" s="451"/>
      <c r="E5" s="451"/>
      <c r="F5" s="451"/>
      <c r="G5" s="451"/>
      <c r="H5" s="453"/>
      <c r="I5" s="453"/>
      <c r="J5" s="453"/>
      <c r="K5" s="455"/>
      <c r="L5" s="453"/>
      <c r="M5" s="453"/>
      <c r="N5" s="455"/>
      <c r="O5" s="453"/>
      <c r="P5" s="453"/>
      <c r="Q5" s="453"/>
      <c r="R5" s="453"/>
    </row>
    <row r="6" spans="1:18" ht="20.25" customHeight="1" x14ac:dyDescent="0.25">
      <c r="A6" s="102"/>
      <c r="B6" s="451" t="s">
        <v>12</v>
      </c>
      <c r="C6" s="451"/>
      <c r="D6" s="451"/>
      <c r="E6" s="451"/>
      <c r="F6" s="451"/>
      <c r="G6" s="451"/>
      <c r="H6" s="453"/>
      <c r="I6" s="453"/>
      <c r="J6" s="453"/>
      <c r="K6" s="455"/>
      <c r="L6" s="453"/>
      <c r="M6" s="453"/>
      <c r="N6" s="455"/>
      <c r="O6" s="453"/>
      <c r="P6" s="453"/>
      <c r="Q6" s="453"/>
      <c r="R6" s="453"/>
    </row>
    <row r="7" spans="1:18" ht="28.5" customHeight="1" x14ac:dyDescent="0.25">
      <c r="A7" s="102"/>
      <c r="B7" s="451" t="s">
        <v>656</v>
      </c>
      <c r="C7" s="451"/>
      <c r="D7" s="451"/>
      <c r="E7" s="451"/>
      <c r="F7" s="451"/>
      <c r="G7" s="451"/>
      <c r="H7" s="453"/>
      <c r="I7" s="453"/>
      <c r="J7" s="453"/>
      <c r="K7" s="455"/>
      <c r="L7" s="453"/>
      <c r="M7" s="453"/>
      <c r="N7" s="455"/>
      <c r="O7" s="453"/>
      <c r="P7" s="453"/>
      <c r="Q7" s="453"/>
      <c r="R7" s="453"/>
    </row>
    <row r="8" spans="1:18" ht="27.75" customHeight="1" x14ac:dyDescent="0.25">
      <c r="A8" s="102"/>
      <c r="B8" s="451" t="s">
        <v>840</v>
      </c>
      <c r="C8" s="451"/>
      <c r="D8" s="451"/>
      <c r="E8" s="451"/>
      <c r="F8" s="451"/>
      <c r="G8" s="451"/>
      <c r="H8" s="453"/>
      <c r="I8" s="453"/>
      <c r="J8" s="453"/>
      <c r="K8" s="455"/>
      <c r="L8" s="453"/>
      <c r="M8" s="453"/>
      <c r="N8" s="455"/>
      <c r="O8" s="453"/>
      <c r="P8" s="453"/>
      <c r="Q8" s="453"/>
      <c r="R8" s="453"/>
    </row>
    <row r="9" spans="1:18" x14ac:dyDescent="0.25">
      <c r="A9" s="102"/>
      <c r="B9" s="457" t="s">
        <v>13</v>
      </c>
      <c r="C9" s="458"/>
      <c r="D9" s="458"/>
      <c r="E9" s="458"/>
      <c r="F9" s="458"/>
      <c r="G9" s="458"/>
      <c r="H9" s="453"/>
      <c r="I9" s="453"/>
      <c r="J9" s="453"/>
      <c r="K9" s="455"/>
      <c r="L9" s="453"/>
      <c r="M9" s="453"/>
      <c r="N9" s="455"/>
      <c r="O9" s="453"/>
      <c r="P9" s="453"/>
      <c r="Q9" s="453"/>
      <c r="R9" s="453"/>
    </row>
    <row r="10" spans="1:18" ht="32.25" customHeight="1" x14ac:dyDescent="0.25">
      <c r="A10" s="102"/>
      <c r="B10" s="457" t="s">
        <v>14</v>
      </c>
      <c r="C10" s="458"/>
      <c r="D10" s="458"/>
      <c r="E10" s="458"/>
      <c r="F10" s="458"/>
      <c r="G10" s="458"/>
      <c r="H10" s="453"/>
      <c r="I10" s="453"/>
      <c r="J10" s="453"/>
      <c r="K10" s="455"/>
      <c r="L10" s="453"/>
      <c r="M10" s="453"/>
      <c r="N10" s="455"/>
      <c r="O10" s="453"/>
      <c r="P10" s="453"/>
      <c r="Q10" s="453"/>
      <c r="R10" s="453"/>
    </row>
    <row r="11" spans="1:18" ht="22.5" customHeight="1" x14ac:dyDescent="0.25">
      <c r="A11" s="102"/>
      <c r="B11" s="457" t="s">
        <v>853</v>
      </c>
      <c r="C11" s="458"/>
      <c r="D11" s="458"/>
      <c r="E11" s="458"/>
      <c r="F11" s="458"/>
      <c r="G11" s="458"/>
      <c r="H11" s="453"/>
      <c r="I11" s="453"/>
      <c r="J11" s="453"/>
      <c r="K11" s="455"/>
      <c r="L11" s="453"/>
      <c r="M11" s="453"/>
      <c r="N11" s="455"/>
      <c r="O11" s="453"/>
      <c r="P11" s="453"/>
      <c r="Q11" s="453"/>
      <c r="R11" s="453"/>
    </row>
    <row r="12" spans="1:18" ht="36" customHeight="1" x14ac:dyDescent="0.25">
      <c r="A12" s="102"/>
      <c r="B12" s="457" t="s">
        <v>832</v>
      </c>
      <c r="C12" s="458"/>
      <c r="D12" s="458"/>
      <c r="E12" s="458"/>
      <c r="F12" s="458"/>
      <c r="G12" s="458"/>
      <c r="H12" s="453"/>
      <c r="I12" s="453"/>
      <c r="J12" s="453"/>
      <c r="K12" s="455"/>
      <c r="L12" s="453"/>
      <c r="M12" s="453"/>
      <c r="N12" s="455"/>
      <c r="O12" s="453"/>
      <c r="P12" s="453"/>
      <c r="Q12" s="453"/>
      <c r="R12" s="453"/>
    </row>
    <row r="13" spans="1:18" ht="26.25" customHeight="1" x14ac:dyDescent="0.25">
      <c r="A13" s="102"/>
      <c r="B13" s="457" t="s">
        <v>841</v>
      </c>
      <c r="C13" s="458"/>
      <c r="D13" s="458"/>
      <c r="E13" s="458"/>
      <c r="F13" s="458"/>
      <c r="G13" s="458"/>
      <c r="H13" s="453"/>
      <c r="I13" s="453"/>
      <c r="J13" s="453"/>
      <c r="K13" s="455"/>
      <c r="L13" s="453"/>
      <c r="M13" s="453"/>
      <c r="N13" s="455"/>
      <c r="O13" s="453"/>
      <c r="P13" s="453"/>
      <c r="Q13" s="453"/>
      <c r="R13" s="453"/>
    </row>
    <row r="14" spans="1:18" ht="27.75" customHeight="1" x14ac:dyDescent="0.25">
      <c r="A14" s="102"/>
      <c r="B14" s="457" t="s">
        <v>834</v>
      </c>
      <c r="C14" s="458"/>
      <c r="D14" s="458"/>
      <c r="E14" s="458"/>
      <c r="F14" s="458"/>
      <c r="G14" s="458"/>
      <c r="H14" s="453"/>
      <c r="I14" s="453"/>
      <c r="J14" s="453"/>
      <c r="K14" s="455"/>
      <c r="L14" s="453"/>
      <c r="M14" s="453"/>
      <c r="N14" s="455"/>
      <c r="O14" s="453"/>
      <c r="P14" s="453"/>
      <c r="Q14" s="453"/>
      <c r="R14" s="453"/>
    </row>
    <row r="15" spans="1:18" ht="30.75" customHeight="1" x14ac:dyDescent="0.25">
      <c r="A15" s="102"/>
      <c r="B15" s="457" t="s">
        <v>655</v>
      </c>
      <c r="C15" s="458"/>
      <c r="D15" s="458"/>
      <c r="E15" s="458"/>
      <c r="F15" s="458"/>
      <c r="G15" s="458"/>
      <c r="H15" s="453"/>
      <c r="I15" s="453"/>
      <c r="J15" s="453"/>
      <c r="K15" s="456"/>
      <c r="L15" s="453"/>
      <c r="M15" s="453"/>
      <c r="N15" s="456"/>
      <c r="O15" s="453"/>
      <c r="P15" s="453"/>
      <c r="Q15" s="453"/>
      <c r="R15" s="453"/>
    </row>
    <row r="16" spans="1:18" ht="27.75" customHeight="1" x14ac:dyDescent="0.25">
      <c r="A16" s="102"/>
      <c r="B16" s="459"/>
      <c r="C16" s="460"/>
      <c r="D16" s="460"/>
      <c r="E16" s="460"/>
      <c r="F16" s="460"/>
      <c r="G16" s="460"/>
      <c r="H16" s="104">
        <f>H376</f>
        <v>10172</v>
      </c>
      <c r="I16" s="104">
        <f>I376</f>
        <v>8195</v>
      </c>
      <c r="J16" s="104">
        <f>J376</f>
        <v>1947</v>
      </c>
      <c r="K16" s="104">
        <f t="shared" ref="K16:P16" si="0">K376+H388</f>
        <v>3757</v>
      </c>
      <c r="L16" s="104">
        <f t="shared" si="0"/>
        <v>1777.25</v>
      </c>
      <c r="M16" s="104">
        <f t="shared" si="0"/>
        <v>572.25</v>
      </c>
      <c r="N16" s="104">
        <f t="shared" si="0"/>
        <v>9551</v>
      </c>
      <c r="O16" s="104">
        <f t="shared" si="0"/>
        <v>2399.75</v>
      </c>
      <c r="P16" s="104">
        <f t="shared" si="0"/>
        <v>522.75</v>
      </c>
      <c r="Q16" s="104">
        <v>45756.5</v>
      </c>
      <c r="R16" s="104">
        <v>23049.9</v>
      </c>
    </row>
    <row r="17" spans="1:18" x14ac:dyDescent="0.25">
      <c r="A17" s="461" t="s">
        <v>851</v>
      </c>
      <c r="B17" s="462"/>
      <c r="C17" s="462"/>
      <c r="D17" s="462"/>
      <c r="E17" s="462"/>
      <c r="F17" s="462"/>
      <c r="G17" s="462"/>
      <c r="H17" s="462"/>
      <c r="I17" s="462"/>
      <c r="J17" s="462"/>
      <c r="K17" s="462"/>
      <c r="L17" s="462"/>
      <c r="M17" s="462"/>
      <c r="N17" s="462"/>
      <c r="O17" s="462"/>
      <c r="P17" s="462"/>
      <c r="Q17" s="462"/>
      <c r="R17" s="463"/>
    </row>
    <row r="18" spans="1:18" ht="28.5" customHeight="1" x14ac:dyDescent="0.25">
      <c r="A18" s="403" t="s">
        <v>649</v>
      </c>
      <c r="B18" s="466" t="s">
        <v>22</v>
      </c>
      <c r="C18" s="467"/>
      <c r="D18" s="467"/>
      <c r="E18" s="467"/>
      <c r="F18" s="468"/>
      <c r="G18" s="451" t="s">
        <v>23</v>
      </c>
      <c r="H18" s="452" t="s">
        <v>24</v>
      </c>
      <c r="I18" s="452"/>
      <c r="J18" s="452"/>
      <c r="K18" s="452" t="s">
        <v>10</v>
      </c>
      <c r="L18" s="452"/>
      <c r="M18" s="452"/>
      <c r="N18" s="452" t="s">
        <v>27</v>
      </c>
      <c r="O18" s="452"/>
      <c r="P18" s="452"/>
      <c r="Q18" s="452" t="s">
        <v>652</v>
      </c>
      <c r="R18" s="452"/>
    </row>
    <row r="19" spans="1:18" x14ac:dyDescent="0.25">
      <c r="A19" s="403"/>
      <c r="B19" s="469"/>
      <c r="C19" s="470"/>
      <c r="D19" s="470"/>
      <c r="E19" s="470"/>
      <c r="F19" s="471"/>
      <c r="G19" s="451"/>
      <c r="H19" s="453" t="s">
        <v>6</v>
      </c>
      <c r="I19" s="453" t="s">
        <v>650</v>
      </c>
      <c r="J19" s="453" t="s">
        <v>651</v>
      </c>
      <c r="K19" s="453" t="s">
        <v>653</v>
      </c>
      <c r="L19" s="452" t="s">
        <v>29</v>
      </c>
      <c r="M19" s="452"/>
      <c r="N19" s="453" t="s">
        <v>25</v>
      </c>
      <c r="O19" s="452" t="s">
        <v>30</v>
      </c>
      <c r="P19" s="452"/>
      <c r="Q19" s="453" t="s">
        <v>10</v>
      </c>
      <c r="R19" s="453" t="s">
        <v>27</v>
      </c>
    </row>
    <row r="20" spans="1:18" x14ac:dyDescent="0.25">
      <c r="A20" s="403"/>
      <c r="B20" s="469"/>
      <c r="C20" s="470"/>
      <c r="D20" s="470"/>
      <c r="E20" s="470"/>
      <c r="F20" s="471"/>
      <c r="G20" s="451"/>
      <c r="H20" s="453"/>
      <c r="I20" s="453"/>
      <c r="J20" s="453"/>
      <c r="K20" s="453"/>
      <c r="L20" s="453" t="s">
        <v>26</v>
      </c>
      <c r="M20" s="453" t="s">
        <v>9</v>
      </c>
      <c r="N20" s="453"/>
      <c r="O20" s="453" t="s">
        <v>26</v>
      </c>
      <c r="P20" s="453" t="s">
        <v>9</v>
      </c>
      <c r="Q20" s="453"/>
      <c r="R20" s="453"/>
    </row>
    <row r="21" spans="1:18" ht="94.5" customHeight="1" x14ac:dyDescent="0.25">
      <c r="A21" s="403"/>
      <c r="B21" s="472"/>
      <c r="C21" s="473"/>
      <c r="D21" s="473"/>
      <c r="E21" s="473"/>
      <c r="F21" s="474"/>
      <c r="G21" s="451"/>
      <c r="H21" s="453"/>
      <c r="I21" s="453"/>
      <c r="J21" s="453"/>
      <c r="K21" s="453"/>
      <c r="L21" s="453"/>
      <c r="M21" s="453"/>
      <c r="N21" s="453"/>
      <c r="O21" s="453"/>
      <c r="P21" s="453"/>
      <c r="Q21" s="453"/>
      <c r="R21" s="453"/>
    </row>
    <row r="22" spans="1:18" x14ac:dyDescent="0.25">
      <c r="A22" s="464" t="s">
        <v>647</v>
      </c>
      <c r="B22" s="464"/>
      <c r="C22" s="464"/>
      <c r="D22" s="464"/>
      <c r="E22" s="464"/>
      <c r="F22" s="464"/>
      <c r="G22" s="464"/>
      <c r="H22" s="464"/>
      <c r="I22" s="464"/>
      <c r="J22" s="464"/>
      <c r="K22" s="464"/>
      <c r="L22" s="464"/>
      <c r="M22" s="464"/>
      <c r="N22" s="464"/>
      <c r="O22" s="464"/>
      <c r="P22" s="464"/>
      <c r="Q22" s="464"/>
      <c r="R22" s="464"/>
    </row>
    <row r="23" spans="1:18" x14ac:dyDescent="0.25">
      <c r="A23" s="104">
        <v>1</v>
      </c>
      <c r="B23" s="457" t="s">
        <v>31</v>
      </c>
      <c r="C23" s="458"/>
      <c r="D23" s="458"/>
      <c r="E23" s="458"/>
      <c r="F23" s="458"/>
      <c r="G23" s="475"/>
      <c r="H23" s="104">
        <f t="shared" ref="H23:P23" si="1">H24+H25+H26+H27+H28+H29+H30+H31+H32+H33+H34+H35+H36+H37+H38+H39+H40</f>
        <v>255</v>
      </c>
      <c r="I23" s="104">
        <f t="shared" si="1"/>
        <v>145</v>
      </c>
      <c r="J23" s="104">
        <f t="shared" si="1"/>
        <v>110</v>
      </c>
      <c r="K23" s="104">
        <f t="shared" si="1"/>
        <v>68</v>
      </c>
      <c r="L23" s="104">
        <f t="shared" si="1"/>
        <v>105</v>
      </c>
      <c r="M23" s="104">
        <f t="shared" si="1"/>
        <v>54</v>
      </c>
      <c r="N23" s="104">
        <f t="shared" si="1"/>
        <v>258</v>
      </c>
      <c r="O23" s="104">
        <f t="shared" si="1"/>
        <v>71</v>
      </c>
      <c r="P23" s="104">
        <f t="shared" si="1"/>
        <v>56</v>
      </c>
      <c r="Q23" s="85">
        <v>44972</v>
      </c>
      <c r="R23" s="85">
        <v>22486</v>
      </c>
    </row>
    <row r="24" spans="1:18" ht="42.75" x14ac:dyDescent="0.25">
      <c r="A24" s="86">
        <v>1</v>
      </c>
      <c r="B24" s="459" t="s">
        <v>32</v>
      </c>
      <c r="C24" s="460"/>
      <c r="D24" s="460"/>
      <c r="E24" s="460"/>
      <c r="F24" s="465"/>
      <c r="G24" s="87" t="s">
        <v>504</v>
      </c>
      <c r="H24" s="88">
        <f>I24+J24</f>
        <v>185</v>
      </c>
      <c r="I24" s="88">
        <v>135</v>
      </c>
      <c r="J24" s="88">
        <v>50</v>
      </c>
      <c r="K24" s="88">
        <v>58</v>
      </c>
      <c r="L24" s="88">
        <v>55</v>
      </c>
      <c r="M24" s="88">
        <v>40</v>
      </c>
      <c r="N24" s="88">
        <v>163</v>
      </c>
      <c r="O24" s="88">
        <v>56</v>
      </c>
      <c r="P24" s="88">
        <v>44</v>
      </c>
      <c r="Q24" s="89">
        <v>44972</v>
      </c>
      <c r="R24" s="89">
        <v>22486</v>
      </c>
    </row>
    <row r="25" spans="1:18" ht="27.75" customHeight="1" x14ac:dyDescent="0.25">
      <c r="A25" s="86">
        <v>2</v>
      </c>
      <c r="B25" s="459" t="s">
        <v>33</v>
      </c>
      <c r="C25" s="460"/>
      <c r="D25" s="460"/>
      <c r="E25" s="460"/>
      <c r="F25" s="465"/>
      <c r="G25" s="87" t="s">
        <v>505</v>
      </c>
      <c r="H25" s="88">
        <f t="shared" ref="H25:H40" si="2">I25+J25</f>
        <v>55</v>
      </c>
      <c r="I25" s="88">
        <v>10</v>
      </c>
      <c r="J25" s="88">
        <v>45</v>
      </c>
      <c r="K25" s="88">
        <v>5</v>
      </c>
      <c r="L25" s="88">
        <v>16</v>
      </c>
      <c r="M25" s="88">
        <v>8</v>
      </c>
      <c r="N25" s="88">
        <v>43</v>
      </c>
      <c r="O25" s="88">
        <v>0</v>
      </c>
      <c r="P25" s="88">
        <v>0</v>
      </c>
      <c r="Q25" s="89">
        <v>44972</v>
      </c>
      <c r="R25" s="89">
        <v>22486</v>
      </c>
    </row>
    <row r="26" spans="1:18" ht="27.75" customHeight="1" x14ac:dyDescent="0.25">
      <c r="A26" s="86">
        <v>3</v>
      </c>
      <c r="B26" s="459" t="s">
        <v>34</v>
      </c>
      <c r="C26" s="460"/>
      <c r="D26" s="460"/>
      <c r="E26" s="460"/>
      <c r="F26" s="465"/>
      <c r="G26" s="87" t="s">
        <v>506</v>
      </c>
      <c r="H26" s="88">
        <f t="shared" si="2"/>
        <v>0</v>
      </c>
      <c r="I26" s="88"/>
      <c r="J26" s="88"/>
      <c r="K26" s="88">
        <v>1</v>
      </c>
      <c r="L26" s="88">
        <v>12</v>
      </c>
      <c r="M26" s="88">
        <v>2</v>
      </c>
      <c r="N26" s="88">
        <v>11</v>
      </c>
      <c r="O26" s="88">
        <v>4</v>
      </c>
      <c r="P26" s="88">
        <v>2</v>
      </c>
      <c r="Q26" s="89">
        <v>44972</v>
      </c>
      <c r="R26" s="89">
        <v>22486</v>
      </c>
    </row>
    <row r="27" spans="1:18" x14ac:dyDescent="0.25">
      <c r="A27" s="86">
        <v>4</v>
      </c>
      <c r="B27" s="459" t="s">
        <v>35</v>
      </c>
      <c r="C27" s="460"/>
      <c r="D27" s="460"/>
      <c r="E27" s="460"/>
      <c r="F27" s="465"/>
      <c r="G27" s="87" t="s">
        <v>499</v>
      </c>
      <c r="H27" s="88">
        <f t="shared" si="2"/>
        <v>0</v>
      </c>
      <c r="I27" s="88"/>
      <c r="J27" s="88"/>
      <c r="K27" s="88">
        <v>2</v>
      </c>
      <c r="L27" s="88">
        <v>8</v>
      </c>
      <c r="M27" s="88">
        <v>1</v>
      </c>
      <c r="N27" s="88">
        <v>10</v>
      </c>
      <c r="O27" s="88">
        <v>1</v>
      </c>
      <c r="P27" s="88">
        <v>1</v>
      </c>
      <c r="Q27" s="89">
        <v>44972</v>
      </c>
      <c r="R27" s="89">
        <v>22486</v>
      </c>
    </row>
    <row r="28" spans="1:18" ht="27.75" customHeight="1" x14ac:dyDescent="0.25">
      <c r="A28" s="86">
        <v>5</v>
      </c>
      <c r="B28" s="459" t="s">
        <v>36</v>
      </c>
      <c r="C28" s="460"/>
      <c r="D28" s="460"/>
      <c r="E28" s="460"/>
      <c r="F28" s="465"/>
      <c r="G28" s="87" t="s">
        <v>507</v>
      </c>
      <c r="H28" s="88">
        <f t="shared" si="2"/>
        <v>10</v>
      </c>
      <c r="I28" s="88"/>
      <c r="J28" s="88">
        <v>10</v>
      </c>
      <c r="K28" s="88">
        <v>0</v>
      </c>
      <c r="L28" s="88">
        <v>5</v>
      </c>
      <c r="M28" s="88">
        <v>1</v>
      </c>
      <c r="N28" s="88">
        <v>7</v>
      </c>
      <c r="O28" s="88">
        <v>1</v>
      </c>
      <c r="P28" s="88">
        <v>0</v>
      </c>
      <c r="Q28" s="89">
        <v>44972</v>
      </c>
      <c r="R28" s="89">
        <v>22486</v>
      </c>
    </row>
    <row r="29" spans="1:18" ht="31.5" customHeight="1" x14ac:dyDescent="0.25">
      <c r="A29" s="86">
        <v>6</v>
      </c>
      <c r="B29" s="459" t="s">
        <v>37</v>
      </c>
      <c r="C29" s="460"/>
      <c r="D29" s="460"/>
      <c r="E29" s="460"/>
      <c r="F29" s="465"/>
      <c r="G29" s="87" t="s">
        <v>500</v>
      </c>
      <c r="H29" s="88">
        <f t="shared" si="2"/>
        <v>5</v>
      </c>
      <c r="I29" s="88"/>
      <c r="J29" s="88">
        <v>5</v>
      </c>
      <c r="K29" s="88">
        <v>1</v>
      </c>
      <c r="L29" s="88">
        <v>3</v>
      </c>
      <c r="M29" s="88">
        <v>1</v>
      </c>
      <c r="N29" s="88">
        <v>6</v>
      </c>
      <c r="O29" s="88">
        <v>1</v>
      </c>
      <c r="P29" s="88">
        <v>1</v>
      </c>
      <c r="Q29" s="89">
        <v>44972</v>
      </c>
      <c r="R29" s="89">
        <v>22486</v>
      </c>
    </row>
    <row r="30" spans="1:18" ht="29.25" customHeight="1" x14ac:dyDescent="0.25">
      <c r="A30" s="86">
        <v>7</v>
      </c>
      <c r="B30" s="459" t="s">
        <v>38</v>
      </c>
      <c r="C30" s="460"/>
      <c r="D30" s="460"/>
      <c r="E30" s="460"/>
      <c r="F30" s="465"/>
      <c r="G30" s="87" t="s">
        <v>501</v>
      </c>
      <c r="H30" s="88">
        <f t="shared" si="2"/>
        <v>0</v>
      </c>
      <c r="I30" s="88"/>
      <c r="J30" s="88"/>
      <c r="K30" s="88">
        <v>1</v>
      </c>
      <c r="L30" s="88">
        <v>3</v>
      </c>
      <c r="M30" s="88">
        <v>1</v>
      </c>
      <c r="N30" s="88">
        <v>6</v>
      </c>
      <c r="O30" s="88">
        <v>2</v>
      </c>
      <c r="P30" s="88">
        <v>2</v>
      </c>
      <c r="Q30" s="89">
        <v>44972</v>
      </c>
      <c r="R30" s="89">
        <v>22486</v>
      </c>
    </row>
    <row r="31" spans="1:18" x14ac:dyDescent="0.25">
      <c r="A31" s="86">
        <v>8</v>
      </c>
      <c r="B31" s="459" t="s">
        <v>44</v>
      </c>
      <c r="C31" s="460"/>
      <c r="D31" s="460"/>
      <c r="E31" s="460"/>
      <c r="F31" s="465"/>
      <c r="G31" s="87" t="s">
        <v>502</v>
      </c>
      <c r="H31" s="88">
        <f t="shared" si="2"/>
        <v>0</v>
      </c>
      <c r="I31" s="88"/>
      <c r="J31" s="88"/>
      <c r="K31" s="88"/>
      <c r="L31" s="88">
        <v>2</v>
      </c>
      <c r="M31" s="88">
        <v>0</v>
      </c>
      <c r="N31" s="88">
        <v>2</v>
      </c>
      <c r="O31" s="88">
        <v>2</v>
      </c>
      <c r="P31" s="88">
        <v>2</v>
      </c>
      <c r="Q31" s="89">
        <v>44972</v>
      </c>
      <c r="R31" s="89">
        <v>22486</v>
      </c>
    </row>
    <row r="32" spans="1:18" x14ac:dyDescent="0.25">
      <c r="A32" s="86">
        <v>9</v>
      </c>
      <c r="B32" s="459" t="s">
        <v>45</v>
      </c>
      <c r="C32" s="460"/>
      <c r="D32" s="460"/>
      <c r="E32" s="460"/>
      <c r="F32" s="465"/>
      <c r="G32" s="87" t="s">
        <v>503</v>
      </c>
      <c r="H32" s="88">
        <f t="shared" si="2"/>
        <v>0</v>
      </c>
      <c r="I32" s="88"/>
      <c r="J32" s="88"/>
      <c r="K32" s="88"/>
      <c r="L32" s="88">
        <v>1</v>
      </c>
      <c r="M32" s="88">
        <v>0</v>
      </c>
      <c r="N32" s="88">
        <v>2</v>
      </c>
      <c r="O32" s="88">
        <v>2</v>
      </c>
      <c r="P32" s="88">
        <v>2</v>
      </c>
      <c r="Q32" s="89">
        <v>44972</v>
      </c>
      <c r="R32" s="89">
        <v>22486</v>
      </c>
    </row>
    <row r="33" spans="1:18" ht="39" customHeight="1" x14ac:dyDescent="0.25">
      <c r="A33" s="86">
        <v>10</v>
      </c>
      <c r="B33" s="459" t="s">
        <v>39</v>
      </c>
      <c r="C33" s="460"/>
      <c r="D33" s="460"/>
      <c r="E33" s="460"/>
      <c r="F33" s="465"/>
      <c r="G33" s="87" t="s">
        <v>46</v>
      </c>
      <c r="H33" s="88">
        <f t="shared" si="2"/>
        <v>0</v>
      </c>
      <c r="I33" s="88"/>
      <c r="J33" s="88"/>
      <c r="K33" s="88"/>
      <c r="L33" s="88"/>
      <c r="M33" s="88"/>
      <c r="N33" s="88"/>
      <c r="O33" s="88">
        <v>0</v>
      </c>
      <c r="P33" s="88">
        <v>0</v>
      </c>
      <c r="Q33" s="89">
        <v>44972</v>
      </c>
      <c r="R33" s="89">
        <v>22486</v>
      </c>
    </row>
    <row r="34" spans="1:18" ht="27" customHeight="1" x14ac:dyDescent="0.25">
      <c r="A34" s="86">
        <v>11</v>
      </c>
      <c r="B34" s="459" t="s">
        <v>40</v>
      </c>
      <c r="C34" s="460"/>
      <c r="D34" s="460"/>
      <c r="E34" s="460"/>
      <c r="F34" s="465"/>
      <c r="G34" s="87" t="s">
        <v>47</v>
      </c>
      <c r="H34" s="88">
        <f t="shared" si="2"/>
        <v>0</v>
      </c>
      <c r="I34" s="88"/>
      <c r="J34" s="88"/>
      <c r="K34" s="88"/>
      <c r="L34" s="88"/>
      <c r="M34" s="88">
        <v>0</v>
      </c>
      <c r="N34" s="88"/>
      <c r="O34" s="88">
        <v>0</v>
      </c>
      <c r="P34" s="88">
        <v>0</v>
      </c>
      <c r="Q34" s="89">
        <v>44972</v>
      </c>
      <c r="R34" s="89">
        <v>22486</v>
      </c>
    </row>
    <row r="35" spans="1:18" ht="26.25" customHeight="1" x14ac:dyDescent="0.25">
      <c r="A35" s="86">
        <v>12</v>
      </c>
      <c r="B35" s="459" t="s">
        <v>41</v>
      </c>
      <c r="C35" s="460"/>
      <c r="D35" s="460"/>
      <c r="E35" s="460"/>
      <c r="F35" s="465"/>
      <c r="G35" s="87" t="s">
        <v>48</v>
      </c>
      <c r="H35" s="88">
        <f t="shared" si="2"/>
        <v>0</v>
      </c>
      <c r="I35" s="88"/>
      <c r="J35" s="88"/>
      <c r="K35" s="88"/>
      <c r="L35" s="88"/>
      <c r="M35" s="88"/>
      <c r="N35" s="88"/>
      <c r="O35" s="88">
        <v>1</v>
      </c>
      <c r="P35" s="88">
        <v>0</v>
      </c>
      <c r="Q35" s="89">
        <v>44972</v>
      </c>
      <c r="R35" s="89">
        <v>22486</v>
      </c>
    </row>
    <row r="36" spans="1:18" ht="29.25" customHeight="1" x14ac:dyDescent="0.25">
      <c r="A36" s="86">
        <v>13</v>
      </c>
      <c r="B36" s="459" t="s">
        <v>42</v>
      </c>
      <c r="C36" s="460"/>
      <c r="D36" s="460"/>
      <c r="E36" s="460"/>
      <c r="F36" s="465"/>
      <c r="G36" s="87" t="s">
        <v>53</v>
      </c>
      <c r="H36" s="88">
        <f t="shared" si="2"/>
        <v>0</v>
      </c>
      <c r="I36" s="88"/>
      <c r="J36" s="88"/>
      <c r="K36" s="88"/>
      <c r="L36" s="88"/>
      <c r="M36" s="88"/>
      <c r="N36" s="88">
        <v>4</v>
      </c>
      <c r="O36" s="88">
        <v>1</v>
      </c>
      <c r="P36" s="88">
        <v>0</v>
      </c>
      <c r="Q36" s="89">
        <v>44972</v>
      </c>
      <c r="R36" s="89">
        <v>22486</v>
      </c>
    </row>
    <row r="37" spans="1:18" ht="34.5" customHeight="1" x14ac:dyDescent="0.25">
      <c r="A37" s="86">
        <v>14</v>
      </c>
      <c r="B37" s="459" t="s">
        <v>43</v>
      </c>
      <c r="C37" s="460"/>
      <c r="D37" s="460"/>
      <c r="E37" s="460"/>
      <c r="F37" s="465"/>
      <c r="G37" s="87" t="s">
        <v>49</v>
      </c>
      <c r="H37" s="88">
        <f t="shared" si="2"/>
        <v>0</v>
      </c>
      <c r="I37" s="88"/>
      <c r="J37" s="88"/>
      <c r="K37" s="88"/>
      <c r="L37" s="88"/>
      <c r="M37" s="88"/>
      <c r="N37" s="88">
        <v>1</v>
      </c>
      <c r="O37" s="88">
        <v>0</v>
      </c>
      <c r="P37" s="88">
        <v>0</v>
      </c>
      <c r="Q37" s="89">
        <v>44972</v>
      </c>
      <c r="R37" s="89">
        <v>22486</v>
      </c>
    </row>
    <row r="38" spans="1:18" ht="27.75" customHeight="1" x14ac:dyDescent="0.25">
      <c r="A38" s="86">
        <v>15</v>
      </c>
      <c r="B38" s="459" t="s">
        <v>32</v>
      </c>
      <c r="C38" s="460"/>
      <c r="D38" s="460"/>
      <c r="E38" s="460"/>
      <c r="F38" s="465"/>
      <c r="G38" s="87" t="s">
        <v>50</v>
      </c>
      <c r="H38" s="88">
        <f t="shared" si="2"/>
        <v>0</v>
      </c>
      <c r="I38" s="88"/>
      <c r="J38" s="88"/>
      <c r="K38" s="88"/>
      <c r="L38" s="88"/>
      <c r="M38" s="88"/>
      <c r="N38" s="88">
        <v>0</v>
      </c>
      <c r="O38" s="88">
        <v>0</v>
      </c>
      <c r="P38" s="88">
        <v>1</v>
      </c>
      <c r="Q38" s="89">
        <v>44972</v>
      </c>
      <c r="R38" s="89">
        <v>22486</v>
      </c>
    </row>
    <row r="39" spans="1:18" ht="57" x14ac:dyDescent="0.25">
      <c r="A39" s="86">
        <v>16</v>
      </c>
      <c r="B39" s="459" t="s">
        <v>32</v>
      </c>
      <c r="C39" s="460"/>
      <c r="D39" s="460"/>
      <c r="E39" s="460"/>
      <c r="F39" s="465"/>
      <c r="G39" s="87" t="s">
        <v>51</v>
      </c>
      <c r="H39" s="88">
        <f t="shared" si="2"/>
        <v>0</v>
      </c>
      <c r="I39" s="88"/>
      <c r="J39" s="88"/>
      <c r="K39" s="88"/>
      <c r="L39" s="88"/>
      <c r="M39" s="88"/>
      <c r="N39" s="88">
        <v>0</v>
      </c>
      <c r="O39" s="88">
        <v>0</v>
      </c>
      <c r="P39" s="88">
        <v>1</v>
      </c>
      <c r="Q39" s="89">
        <v>44972</v>
      </c>
      <c r="R39" s="89">
        <v>22486</v>
      </c>
    </row>
    <row r="40" spans="1:18" ht="26.25" customHeight="1" x14ac:dyDescent="0.25">
      <c r="A40" s="86">
        <v>17</v>
      </c>
      <c r="B40" s="459" t="s">
        <v>41</v>
      </c>
      <c r="C40" s="460"/>
      <c r="D40" s="460"/>
      <c r="E40" s="460"/>
      <c r="F40" s="465"/>
      <c r="G40" s="87" t="s">
        <v>52</v>
      </c>
      <c r="H40" s="88">
        <f t="shared" si="2"/>
        <v>0</v>
      </c>
      <c r="I40" s="88"/>
      <c r="J40" s="88"/>
      <c r="K40" s="88"/>
      <c r="L40" s="88"/>
      <c r="M40" s="88"/>
      <c r="N40" s="88">
        <v>3</v>
      </c>
      <c r="O40" s="88">
        <v>0</v>
      </c>
      <c r="P40" s="88">
        <v>0</v>
      </c>
      <c r="Q40" s="89">
        <v>44972</v>
      </c>
      <c r="R40" s="89">
        <v>22486</v>
      </c>
    </row>
    <row r="41" spans="1:18" x14ac:dyDescent="0.25">
      <c r="A41" s="104">
        <v>2</v>
      </c>
      <c r="B41" s="457" t="s">
        <v>54</v>
      </c>
      <c r="C41" s="458"/>
      <c r="D41" s="458"/>
      <c r="E41" s="458"/>
      <c r="F41" s="458"/>
      <c r="G41" s="475"/>
      <c r="H41" s="104">
        <f t="shared" ref="H41:P41" si="3">H42+H43+H44+H45+H46+H47+H48+H49+H50+H51+H52+H53+H54+H55+H56+H57+H58+H59+H60+H61+H62+H63+H64+H65+H66+H67+H68+H69</f>
        <v>175</v>
      </c>
      <c r="I41" s="104">
        <f t="shared" si="3"/>
        <v>120</v>
      </c>
      <c r="J41" s="104">
        <f t="shared" si="3"/>
        <v>55</v>
      </c>
      <c r="K41" s="104">
        <f t="shared" si="3"/>
        <v>52</v>
      </c>
      <c r="L41" s="104">
        <f t="shared" si="3"/>
        <v>33</v>
      </c>
      <c r="M41" s="104">
        <f t="shared" si="3"/>
        <v>7</v>
      </c>
      <c r="N41" s="104">
        <f t="shared" si="3"/>
        <v>162</v>
      </c>
      <c r="O41" s="104">
        <f t="shared" si="3"/>
        <v>34</v>
      </c>
      <c r="P41" s="104">
        <f t="shared" si="3"/>
        <v>0</v>
      </c>
      <c r="Q41" s="85">
        <v>24330</v>
      </c>
      <c r="R41" s="85">
        <v>16927</v>
      </c>
    </row>
    <row r="42" spans="1:18" ht="32.25" customHeight="1" x14ac:dyDescent="0.25">
      <c r="A42" s="86">
        <v>1</v>
      </c>
      <c r="B42" s="459" t="s">
        <v>55</v>
      </c>
      <c r="C42" s="460"/>
      <c r="D42" s="460"/>
      <c r="E42" s="460"/>
      <c r="F42" s="465"/>
      <c r="G42" s="87" t="s">
        <v>508</v>
      </c>
      <c r="H42" s="88">
        <f>I42+J42</f>
        <v>105</v>
      </c>
      <c r="I42" s="88">
        <v>80</v>
      </c>
      <c r="J42" s="88">
        <v>25</v>
      </c>
      <c r="K42" s="88">
        <v>41</v>
      </c>
      <c r="L42" s="88">
        <v>25</v>
      </c>
      <c r="M42" s="88">
        <v>7</v>
      </c>
      <c r="N42" s="88">
        <v>89</v>
      </c>
      <c r="O42" s="88">
        <v>23</v>
      </c>
      <c r="P42" s="88"/>
      <c r="Q42" s="89">
        <v>44951.6</v>
      </c>
      <c r="R42" s="89">
        <v>22625</v>
      </c>
    </row>
    <row r="43" spans="1:18" ht="26.25" customHeight="1" x14ac:dyDescent="0.25">
      <c r="A43" s="86">
        <v>2</v>
      </c>
      <c r="B43" s="459" t="s">
        <v>56</v>
      </c>
      <c r="C43" s="460"/>
      <c r="D43" s="460"/>
      <c r="E43" s="460"/>
      <c r="F43" s="465"/>
      <c r="G43" s="87" t="s">
        <v>509</v>
      </c>
      <c r="H43" s="88">
        <f t="shared" ref="H43:H69" si="4">I43+J43</f>
        <v>50</v>
      </c>
      <c r="I43" s="88">
        <v>30</v>
      </c>
      <c r="J43" s="88">
        <v>20</v>
      </c>
      <c r="K43" s="88">
        <v>7</v>
      </c>
      <c r="L43" s="88">
        <v>2</v>
      </c>
      <c r="M43" s="88">
        <v>0</v>
      </c>
      <c r="N43" s="88">
        <v>32</v>
      </c>
      <c r="O43" s="88">
        <v>2</v>
      </c>
      <c r="P43" s="88"/>
      <c r="Q43" s="89">
        <v>41225</v>
      </c>
      <c r="R43" s="89">
        <v>22220</v>
      </c>
    </row>
    <row r="44" spans="1:18" ht="37.5" customHeight="1" x14ac:dyDescent="0.25">
      <c r="A44" s="86">
        <v>3</v>
      </c>
      <c r="B44" s="459" t="s">
        <v>57</v>
      </c>
      <c r="C44" s="460"/>
      <c r="D44" s="460"/>
      <c r="E44" s="460"/>
      <c r="F44" s="465"/>
      <c r="G44" s="87" t="s">
        <v>510</v>
      </c>
      <c r="H44" s="88">
        <f t="shared" si="4"/>
        <v>20</v>
      </c>
      <c r="I44" s="88">
        <v>10</v>
      </c>
      <c r="J44" s="88">
        <v>10</v>
      </c>
      <c r="K44" s="88">
        <v>2</v>
      </c>
      <c r="L44" s="88">
        <v>2</v>
      </c>
      <c r="M44" s="88">
        <v>0</v>
      </c>
      <c r="N44" s="88">
        <v>13</v>
      </c>
      <c r="O44" s="88">
        <v>1</v>
      </c>
      <c r="P44" s="88"/>
      <c r="Q44" s="89">
        <v>38915</v>
      </c>
      <c r="R44" s="89">
        <v>21320</v>
      </c>
    </row>
    <row r="45" spans="1:18" ht="26.25" customHeight="1" x14ac:dyDescent="0.25">
      <c r="A45" s="86">
        <v>4</v>
      </c>
      <c r="B45" s="459" t="s">
        <v>58</v>
      </c>
      <c r="C45" s="460"/>
      <c r="D45" s="460"/>
      <c r="E45" s="460"/>
      <c r="F45" s="465"/>
      <c r="G45" s="87" t="s">
        <v>511</v>
      </c>
      <c r="H45" s="88">
        <f t="shared" si="4"/>
        <v>0</v>
      </c>
      <c r="I45" s="88"/>
      <c r="J45" s="88"/>
      <c r="K45" s="88">
        <v>0</v>
      </c>
      <c r="L45" s="88">
        <v>1</v>
      </c>
      <c r="M45" s="88">
        <v>0</v>
      </c>
      <c r="N45" s="88">
        <v>5</v>
      </c>
      <c r="O45" s="88">
        <v>0</v>
      </c>
      <c r="P45" s="88"/>
      <c r="Q45" s="89">
        <v>33425</v>
      </c>
      <c r="R45" s="89">
        <v>14502</v>
      </c>
    </row>
    <row r="46" spans="1:18" ht="27.75" customHeight="1" x14ac:dyDescent="0.25">
      <c r="A46" s="86">
        <v>5</v>
      </c>
      <c r="B46" s="459" t="s">
        <v>59</v>
      </c>
      <c r="C46" s="460"/>
      <c r="D46" s="460"/>
      <c r="E46" s="460"/>
      <c r="F46" s="465"/>
      <c r="G46" s="87" t="s">
        <v>512</v>
      </c>
      <c r="H46" s="88">
        <f t="shared" si="4"/>
        <v>0</v>
      </c>
      <c r="I46" s="88"/>
      <c r="J46" s="88"/>
      <c r="K46" s="88">
        <v>1</v>
      </c>
      <c r="L46" s="88">
        <v>1</v>
      </c>
      <c r="M46" s="88"/>
      <c r="N46" s="101">
        <v>5</v>
      </c>
      <c r="O46" s="88">
        <v>0</v>
      </c>
      <c r="P46" s="88"/>
      <c r="Q46" s="89">
        <v>32230</v>
      </c>
      <c r="R46" s="89">
        <v>14400</v>
      </c>
    </row>
    <row r="47" spans="1:18" ht="24" customHeight="1" x14ac:dyDescent="0.25">
      <c r="A47" s="86">
        <v>6</v>
      </c>
      <c r="B47" s="459" t="s">
        <v>60</v>
      </c>
      <c r="C47" s="460"/>
      <c r="D47" s="460"/>
      <c r="E47" s="460"/>
      <c r="F47" s="465"/>
      <c r="G47" s="87" t="s">
        <v>513</v>
      </c>
      <c r="H47" s="88">
        <f t="shared" si="4"/>
        <v>0</v>
      </c>
      <c r="I47" s="88"/>
      <c r="J47" s="88"/>
      <c r="K47" s="88">
        <v>1</v>
      </c>
      <c r="L47" s="88">
        <v>1</v>
      </c>
      <c r="M47" s="88"/>
      <c r="N47" s="88">
        <v>5</v>
      </c>
      <c r="O47" s="88">
        <v>0</v>
      </c>
      <c r="P47" s="88"/>
      <c r="Q47" s="89">
        <v>35232</v>
      </c>
      <c r="R47" s="89">
        <v>14700</v>
      </c>
    </row>
    <row r="48" spans="1:18" ht="25.5" customHeight="1" x14ac:dyDescent="0.25">
      <c r="A48" s="86">
        <v>7</v>
      </c>
      <c r="B48" s="459" t="s">
        <v>61</v>
      </c>
      <c r="C48" s="460"/>
      <c r="D48" s="460"/>
      <c r="E48" s="460"/>
      <c r="F48" s="465"/>
      <c r="G48" s="87" t="s">
        <v>514</v>
      </c>
      <c r="H48" s="88">
        <f t="shared" si="4"/>
        <v>0</v>
      </c>
      <c r="I48" s="88"/>
      <c r="J48" s="88"/>
      <c r="K48" s="88"/>
      <c r="L48" s="88"/>
      <c r="M48" s="88"/>
      <c r="N48" s="88">
        <v>0</v>
      </c>
      <c r="O48" s="88">
        <v>1</v>
      </c>
      <c r="P48" s="88"/>
      <c r="Q48" s="89">
        <v>0</v>
      </c>
      <c r="R48" s="89">
        <v>0</v>
      </c>
    </row>
    <row r="49" spans="1:18" ht="41.25" customHeight="1" x14ac:dyDescent="0.25">
      <c r="A49" s="86">
        <v>8</v>
      </c>
      <c r="B49" s="459" t="s">
        <v>86</v>
      </c>
      <c r="C49" s="460"/>
      <c r="D49" s="460"/>
      <c r="E49" s="460"/>
      <c r="F49" s="465"/>
      <c r="G49" s="87" t="s">
        <v>759</v>
      </c>
      <c r="H49" s="88">
        <f t="shared" si="4"/>
        <v>0</v>
      </c>
      <c r="I49" s="88"/>
      <c r="J49" s="88"/>
      <c r="K49" s="88"/>
      <c r="L49" s="88"/>
      <c r="M49" s="88"/>
      <c r="N49" s="88">
        <v>0</v>
      </c>
      <c r="O49" s="88">
        <v>0</v>
      </c>
      <c r="P49" s="88"/>
      <c r="Q49" s="89">
        <v>0</v>
      </c>
      <c r="R49" s="89">
        <v>14733</v>
      </c>
    </row>
    <row r="50" spans="1:18" ht="30" customHeight="1" x14ac:dyDescent="0.25">
      <c r="A50" s="86">
        <v>9</v>
      </c>
      <c r="B50" s="459" t="s">
        <v>72</v>
      </c>
      <c r="C50" s="460"/>
      <c r="D50" s="460"/>
      <c r="E50" s="460"/>
      <c r="F50" s="465"/>
      <c r="G50" s="87" t="s">
        <v>760</v>
      </c>
      <c r="H50" s="88">
        <f t="shared" si="4"/>
        <v>0</v>
      </c>
      <c r="I50" s="88"/>
      <c r="J50" s="88"/>
      <c r="K50" s="88"/>
      <c r="L50" s="88"/>
      <c r="M50" s="88"/>
      <c r="N50" s="88">
        <v>0</v>
      </c>
      <c r="O50" s="88">
        <v>0</v>
      </c>
      <c r="P50" s="88"/>
      <c r="Q50" s="89">
        <v>0</v>
      </c>
      <c r="R50" s="89">
        <v>22750</v>
      </c>
    </row>
    <row r="51" spans="1:18" ht="27" customHeight="1" x14ac:dyDescent="0.25">
      <c r="A51" s="86">
        <v>10</v>
      </c>
      <c r="B51" s="459" t="s">
        <v>395</v>
      </c>
      <c r="C51" s="460"/>
      <c r="D51" s="460"/>
      <c r="E51" s="460"/>
      <c r="F51" s="465"/>
      <c r="G51" s="87" t="s">
        <v>761</v>
      </c>
      <c r="H51" s="88">
        <f t="shared" si="4"/>
        <v>0</v>
      </c>
      <c r="I51" s="88"/>
      <c r="J51" s="88"/>
      <c r="K51" s="88"/>
      <c r="L51" s="88"/>
      <c r="M51" s="88"/>
      <c r="N51" s="88">
        <v>0</v>
      </c>
      <c r="O51" s="88">
        <v>0</v>
      </c>
      <c r="P51" s="88"/>
      <c r="Q51" s="89">
        <v>0</v>
      </c>
      <c r="R51" s="89">
        <v>13344</v>
      </c>
    </row>
    <row r="52" spans="1:18" ht="23.25" customHeight="1" x14ac:dyDescent="0.25">
      <c r="A52" s="86">
        <v>11</v>
      </c>
      <c r="B52" s="459" t="s">
        <v>299</v>
      </c>
      <c r="C52" s="460"/>
      <c r="D52" s="460"/>
      <c r="E52" s="460"/>
      <c r="F52" s="465"/>
      <c r="G52" s="87" t="s">
        <v>762</v>
      </c>
      <c r="H52" s="88">
        <f t="shared" si="4"/>
        <v>0</v>
      </c>
      <c r="I52" s="88"/>
      <c r="J52" s="88"/>
      <c r="K52" s="88"/>
      <c r="L52" s="88"/>
      <c r="M52" s="88"/>
      <c r="N52" s="88">
        <v>1</v>
      </c>
      <c r="O52" s="88">
        <v>0</v>
      </c>
      <c r="P52" s="88"/>
      <c r="Q52" s="89"/>
      <c r="R52" s="89">
        <v>10955</v>
      </c>
    </row>
    <row r="53" spans="1:18" ht="24.75" customHeight="1" x14ac:dyDescent="0.25">
      <c r="A53" s="86">
        <v>12</v>
      </c>
      <c r="B53" s="459" t="s">
        <v>763</v>
      </c>
      <c r="C53" s="460"/>
      <c r="D53" s="460"/>
      <c r="E53" s="460"/>
      <c r="F53" s="465"/>
      <c r="G53" s="87" t="s">
        <v>764</v>
      </c>
      <c r="H53" s="88">
        <f t="shared" si="4"/>
        <v>0</v>
      </c>
      <c r="I53" s="88"/>
      <c r="J53" s="88"/>
      <c r="K53" s="88"/>
      <c r="L53" s="88"/>
      <c r="M53" s="88"/>
      <c r="N53" s="88">
        <v>1</v>
      </c>
      <c r="O53" s="88">
        <v>0</v>
      </c>
      <c r="P53" s="88"/>
      <c r="Q53" s="89"/>
      <c r="R53" s="89">
        <v>14234</v>
      </c>
    </row>
    <row r="54" spans="1:18" ht="27" customHeight="1" x14ac:dyDescent="0.25">
      <c r="A54" s="86">
        <v>13</v>
      </c>
      <c r="B54" s="459" t="s">
        <v>765</v>
      </c>
      <c r="C54" s="460"/>
      <c r="D54" s="460"/>
      <c r="E54" s="460"/>
      <c r="F54" s="465"/>
      <c r="G54" s="87" t="s">
        <v>766</v>
      </c>
      <c r="H54" s="88">
        <f t="shared" si="4"/>
        <v>0</v>
      </c>
      <c r="I54" s="88"/>
      <c r="J54" s="88"/>
      <c r="K54" s="88"/>
      <c r="L54" s="88"/>
      <c r="M54" s="88"/>
      <c r="N54" s="88">
        <v>1</v>
      </c>
      <c r="O54" s="88">
        <v>0</v>
      </c>
      <c r="P54" s="88"/>
      <c r="Q54" s="89"/>
      <c r="R54" s="89">
        <v>10955</v>
      </c>
    </row>
    <row r="55" spans="1:18" ht="32.25" customHeight="1" x14ac:dyDescent="0.25">
      <c r="A55" s="86">
        <v>14</v>
      </c>
      <c r="B55" s="459" t="s">
        <v>767</v>
      </c>
      <c r="C55" s="460"/>
      <c r="D55" s="460"/>
      <c r="E55" s="460"/>
      <c r="F55" s="465"/>
      <c r="G55" s="87" t="s">
        <v>768</v>
      </c>
      <c r="H55" s="88">
        <f t="shared" si="4"/>
        <v>0</v>
      </c>
      <c r="I55" s="88"/>
      <c r="J55" s="88"/>
      <c r="K55" s="88"/>
      <c r="L55" s="88"/>
      <c r="M55" s="88"/>
      <c r="N55" s="88">
        <v>1</v>
      </c>
      <c r="O55" s="88">
        <v>0</v>
      </c>
      <c r="P55" s="88"/>
      <c r="Q55" s="89"/>
      <c r="R55" s="89">
        <v>22700</v>
      </c>
    </row>
    <row r="56" spans="1:18" ht="30.75" customHeight="1" x14ac:dyDescent="0.25">
      <c r="A56" s="86">
        <v>15</v>
      </c>
      <c r="B56" s="459" t="s">
        <v>769</v>
      </c>
      <c r="C56" s="460"/>
      <c r="D56" s="460"/>
      <c r="E56" s="460"/>
      <c r="F56" s="465"/>
      <c r="G56" s="87" t="s">
        <v>770</v>
      </c>
      <c r="H56" s="88">
        <f t="shared" si="4"/>
        <v>0</v>
      </c>
      <c r="I56" s="88"/>
      <c r="J56" s="88"/>
      <c r="K56" s="88"/>
      <c r="L56" s="88"/>
      <c r="M56" s="88"/>
      <c r="N56" s="88">
        <v>1</v>
      </c>
      <c r="O56" s="88">
        <v>0</v>
      </c>
      <c r="P56" s="88"/>
      <c r="Q56" s="89"/>
      <c r="R56" s="89">
        <v>10573</v>
      </c>
    </row>
    <row r="57" spans="1:18" ht="27.75" customHeight="1" x14ac:dyDescent="0.25">
      <c r="A57" s="86">
        <v>16</v>
      </c>
      <c r="B57" s="459" t="s">
        <v>78</v>
      </c>
      <c r="C57" s="460"/>
      <c r="D57" s="460"/>
      <c r="E57" s="460"/>
      <c r="F57" s="465"/>
      <c r="G57" s="87" t="s">
        <v>79</v>
      </c>
      <c r="H57" s="88">
        <f t="shared" si="4"/>
        <v>0</v>
      </c>
      <c r="I57" s="88"/>
      <c r="J57" s="88"/>
      <c r="K57" s="88"/>
      <c r="L57" s="88"/>
      <c r="M57" s="88"/>
      <c r="N57" s="88">
        <v>0</v>
      </c>
      <c r="O57" s="88">
        <v>0</v>
      </c>
      <c r="P57" s="88"/>
      <c r="Q57" s="89"/>
      <c r="R57" s="89">
        <v>14243</v>
      </c>
    </row>
    <row r="58" spans="1:18" ht="33" customHeight="1" x14ac:dyDescent="0.25">
      <c r="A58" s="86">
        <v>17</v>
      </c>
      <c r="B58" s="459" t="s">
        <v>82</v>
      </c>
      <c r="C58" s="460"/>
      <c r="D58" s="460"/>
      <c r="E58" s="460"/>
      <c r="F58" s="465"/>
      <c r="G58" s="87" t="s">
        <v>771</v>
      </c>
      <c r="H58" s="88">
        <f t="shared" si="4"/>
        <v>0</v>
      </c>
      <c r="I58" s="88"/>
      <c r="J58" s="88"/>
      <c r="K58" s="88"/>
      <c r="L58" s="88"/>
      <c r="M58" s="88"/>
      <c r="N58" s="88">
        <v>1</v>
      </c>
      <c r="O58" s="88">
        <v>0</v>
      </c>
      <c r="P58" s="88"/>
      <c r="Q58" s="89"/>
      <c r="R58" s="89">
        <v>14733</v>
      </c>
    </row>
    <row r="59" spans="1:18" ht="44.25" customHeight="1" x14ac:dyDescent="0.25">
      <c r="A59" s="86">
        <v>18</v>
      </c>
      <c r="B59" s="459" t="s">
        <v>772</v>
      </c>
      <c r="C59" s="460"/>
      <c r="D59" s="460"/>
      <c r="E59" s="460"/>
      <c r="F59" s="465"/>
      <c r="G59" s="87" t="s">
        <v>773</v>
      </c>
      <c r="H59" s="88">
        <f t="shared" si="4"/>
        <v>0</v>
      </c>
      <c r="I59" s="88"/>
      <c r="J59" s="88"/>
      <c r="K59" s="88"/>
      <c r="L59" s="88">
        <v>1</v>
      </c>
      <c r="M59" s="88"/>
      <c r="N59" s="88">
        <v>1</v>
      </c>
      <c r="O59" s="88">
        <v>0</v>
      </c>
      <c r="P59" s="88"/>
      <c r="Q59" s="89"/>
      <c r="R59" s="89">
        <v>17320</v>
      </c>
    </row>
    <row r="60" spans="1:18" ht="37.5" customHeight="1" x14ac:dyDescent="0.25">
      <c r="A60" s="86">
        <v>19</v>
      </c>
      <c r="B60" s="459" t="s">
        <v>774</v>
      </c>
      <c r="C60" s="460"/>
      <c r="D60" s="460"/>
      <c r="E60" s="460"/>
      <c r="F60" s="465"/>
      <c r="G60" s="87" t="s">
        <v>775</v>
      </c>
      <c r="H60" s="88">
        <f t="shared" si="4"/>
        <v>0</v>
      </c>
      <c r="I60" s="88"/>
      <c r="J60" s="88"/>
      <c r="K60" s="88"/>
      <c r="L60" s="88"/>
      <c r="M60" s="88"/>
      <c r="N60" s="88">
        <v>1</v>
      </c>
      <c r="O60" s="88">
        <v>1</v>
      </c>
      <c r="P60" s="88"/>
      <c r="Q60" s="89"/>
      <c r="R60" s="89">
        <v>14733</v>
      </c>
    </row>
    <row r="61" spans="1:18" ht="25.5" customHeight="1" x14ac:dyDescent="0.25">
      <c r="A61" s="86">
        <v>20</v>
      </c>
      <c r="B61" s="459" t="s">
        <v>776</v>
      </c>
      <c r="C61" s="460"/>
      <c r="D61" s="460"/>
      <c r="E61" s="460"/>
      <c r="F61" s="465"/>
      <c r="G61" s="87" t="s">
        <v>777</v>
      </c>
      <c r="H61" s="88">
        <f t="shared" si="4"/>
        <v>0</v>
      </c>
      <c r="I61" s="88"/>
      <c r="J61" s="88"/>
      <c r="K61" s="88"/>
      <c r="L61" s="88"/>
      <c r="M61" s="88"/>
      <c r="N61" s="88">
        <v>1</v>
      </c>
      <c r="O61" s="88">
        <v>0</v>
      </c>
      <c r="P61" s="88"/>
      <c r="Q61" s="89"/>
      <c r="R61" s="89">
        <v>10955</v>
      </c>
    </row>
    <row r="62" spans="1:18" ht="45" customHeight="1" x14ac:dyDescent="0.25">
      <c r="A62" s="86">
        <v>21</v>
      </c>
      <c r="B62" s="459" t="s">
        <v>778</v>
      </c>
      <c r="C62" s="460"/>
      <c r="D62" s="460"/>
      <c r="E62" s="460"/>
      <c r="F62" s="465"/>
      <c r="G62" s="87" t="s">
        <v>779</v>
      </c>
      <c r="H62" s="88">
        <f t="shared" si="4"/>
        <v>0</v>
      </c>
      <c r="I62" s="88"/>
      <c r="J62" s="88"/>
      <c r="K62" s="88"/>
      <c r="L62" s="88"/>
      <c r="M62" s="88"/>
      <c r="N62" s="88"/>
      <c r="O62" s="88">
        <v>1</v>
      </c>
      <c r="P62" s="88"/>
      <c r="Q62" s="89"/>
      <c r="R62" s="89">
        <v>0</v>
      </c>
    </row>
    <row r="63" spans="1:18" ht="30.75" customHeight="1" x14ac:dyDescent="0.25">
      <c r="A63" s="86">
        <v>22</v>
      </c>
      <c r="B63" s="459" t="s">
        <v>66</v>
      </c>
      <c r="C63" s="460"/>
      <c r="D63" s="460"/>
      <c r="E63" s="460"/>
      <c r="F63" s="465"/>
      <c r="G63" s="87" t="s">
        <v>780</v>
      </c>
      <c r="H63" s="88">
        <f t="shared" si="4"/>
        <v>0</v>
      </c>
      <c r="I63" s="88"/>
      <c r="J63" s="88"/>
      <c r="K63" s="88"/>
      <c r="L63" s="88"/>
      <c r="M63" s="88"/>
      <c r="N63" s="88"/>
      <c r="O63" s="88">
        <v>0</v>
      </c>
      <c r="P63" s="88"/>
      <c r="Q63" s="89"/>
      <c r="R63" s="89">
        <v>0</v>
      </c>
    </row>
    <row r="64" spans="1:18" ht="45.75" customHeight="1" x14ac:dyDescent="0.25">
      <c r="A64" s="86">
        <v>23</v>
      </c>
      <c r="B64" s="459" t="s">
        <v>781</v>
      </c>
      <c r="C64" s="460"/>
      <c r="D64" s="460"/>
      <c r="E64" s="460"/>
      <c r="F64" s="465"/>
      <c r="G64" s="87" t="s">
        <v>782</v>
      </c>
      <c r="H64" s="88">
        <f t="shared" si="4"/>
        <v>0</v>
      </c>
      <c r="I64" s="88"/>
      <c r="J64" s="88"/>
      <c r="K64" s="88"/>
      <c r="L64" s="88"/>
      <c r="M64" s="88"/>
      <c r="N64" s="88">
        <v>1</v>
      </c>
      <c r="O64" s="88">
        <v>0</v>
      </c>
      <c r="P64" s="88"/>
      <c r="Q64" s="89"/>
      <c r="R64" s="89">
        <v>0</v>
      </c>
    </row>
    <row r="65" spans="1:18" ht="49.5" customHeight="1" x14ac:dyDescent="0.25">
      <c r="A65" s="86">
        <v>24</v>
      </c>
      <c r="B65" s="459" t="s">
        <v>93</v>
      </c>
      <c r="C65" s="460"/>
      <c r="D65" s="460"/>
      <c r="E65" s="460"/>
      <c r="F65" s="465"/>
      <c r="G65" s="87" t="s">
        <v>94</v>
      </c>
      <c r="H65" s="88">
        <f t="shared" si="4"/>
        <v>0</v>
      </c>
      <c r="I65" s="88"/>
      <c r="J65" s="88"/>
      <c r="K65" s="88"/>
      <c r="L65" s="88"/>
      <c r="M65" s="88"/>
      <c r="N65" s="88">
        <v>0</v>
      </c>
      <c r="O65" s="88">
        <v>1</v>
      </c>
      <c r="P65" s="88"/>
      <c r="Q65" s="89"/>
      <c r="R65" s="89">
        <v>0</v>
      </c>
    </row>
    <row r="66" spans="1:18" ht="30" customHeight="1" x14ac:dyDescent="0.25">
      <c r="A66" s="86">
        <v>25</v>
      </c>
      <c r="B66" s="459" t="s">
        <v>783</v>
      </c>
      <c r="C66" s="460"/>
      <c r="D66" s="460"/>
      <c r="E66" s="460"/>
      <c r="F66" s="465"/>
      <c r="G66" s="87" t="s">
        <v>784</v>
      </c>
      <c r="H66" s="88">
        <f t="shared" si="4"/>
        <v>0</v>
      </c>
      <c r="I66" s="88"/>
      <c r="J66" s="88"/>
      <c r="K66" s="88"/>
      <c r="L66" s="88"/>
      <c r="M66" s="88"/>
      <c r="N66" s="88">
        <v>0</v>
      </c>
      <c r="O66" s="88">
        <v>1</v>
      </c>
      <c r="P66" s="88"/>
      <c r="Q66" s="89"/>
      <c r="R66" s="89">
        <v>0</v>
      </c>
    </row>
    <row r="67" spans="1:18" ht="29.25" customHeight="1" x14ac:dyDescent="0.25">
      <c r="A67" s="86">
        <v>26</v>
      </c>
      <c r="B67" s="459" t="s">
        <v>785</v>
      </c>
      <c r="C67" s="460"/>
      <c r="D67" s="460"/>
      <c r="E67" s="460"/>
      <c r="F67" s="465"/>
      <c r="G67" s="87" t="s">
        <v>786</v>
      </c>
      <c r="H67" s="88">
        <f t="shared" si="4"/>
        <v>0</v>
      </c>
      <c r="I67" s="88"/>
      <c r="J67" s="88"/>
      <c r="K67" s="88"/>
      <c r="L67" s="88"/>
      <c r="M67" s="88"/>
      <c r="N67" s="88">
        <v>1</v>
      </c>
      <c r="O67" s="88">
        <v>1</v>
      </c>
      <c r="P67" s="88"/>
      <c r="Q67" s="89"/>
      <c r="R67" s="89">
        <v>0</v>
      </c>
    </row>
    <row r="68" spans="1:18" ht="32.25" customHeight="1" x14ac:dyDescent="0.25">
      <c r="A68" s="86">
        <v>27</v>
      </c>
      <c r="B68" s="459" t="s">
        <v>787</v>
      </c>
      <c r="C68" s="460"/>
      <c r="D68" s="460"/>
      <c r="E68" s="460"/>
      <c r="F68" s="465"/>
      <c r="G68" s="87" t="s">
        <v>788</v>
      </c>
      <c r="H68" s="88">
        <f t="shared" si="4"/>
        <v>0</v>
      </c>
      <c r="I68" s="88"/>
      <c r="J68" s="88"/>
      <c r="K68" s="88"/>
      <c r="L68" s="88"/>
      <c r="M68" s="88"/>
      <c r="N68" s="88">
        <v>1</v>
      </c>
      <c r="O68" s="88">
        <v>1</v>
      </c>
      <c r="P68" s="88"/>
      <c r="Q68" s="89"/>
      <c r="R68" s="89">
        <v>0</v>
      </c>
    </row>
    <row r="69" spans="1:18" x14ac:dyDescent="0.25">
      <c r="A69" s="86">
        <v>28</v>
      </c>
      <c r="B69" s="459" t="s">
        <v>789</v>
      </c>
      <c r="C69" s="460"/>
      <c r="D69" s="460"/>
      <c r="E69" s="460"/>
      <c r="F69" s="465"/>
      <c r="G69" s="87" t="s">
        <v>790</v>
      </c>
      <c r="H69" s="88">
        <f t="shared" si="4"/>
        <v>0</v>
      </c>
      <c r="I69" s="88"/>
      <c r="J69" s="88"/>
      <c r="K69" s="88"/>
      <c r="L69" s="88"/>
      <c r="M69" s="88"/>
      <c r="N69" s="88">
        <v>1</v>
      </c>
      <c r="O69" s="88">
        <v>1</v>
      </c>
      <c r="P69" s="88"/>
      <c r="Q69" s="89"/>
      <c r="R69" s="89">
        <v>0</v>
      </c>
    </row>
    <row r="70" spans="1:18" x14ac:dyDescent="0.25">
      <c r="A70" s="104">
        <v>3</v>
      </c>
      <c r="B70" s="457" t="s">
        <v>103</v>
      </c>
      <c r="C70" s="458"/>
      <c r="D70" s="458"/>
      <c r="E70" s="458"/>
      <c r="F70" s="458"/>
      <c r="G70" s="475"/>
      <c r="H70" s="104">
        <f t="shared" ref="H70:P70" si="5">H71+H72+H73+H74+H75+H76+H77+H78+H79+H80+H81+H82+H83+H84+H85+H86+H87+H88+H89+H90+H91+H92+H93+H94+H95+H96+H97+H99+H100+H104</f>
        <v>415</v>
      </c>
      <c r="I70" s="104">
        <f t="shared" si="5"/>
        <v>215</v>
      </c>
      <c r="J70" s="104">
        <f>J71+J72+J73+J74+J75+J76+J77+J78+J79+J80+J81+J82+J83+J84+J85+J86+J87+J88+J89+J90+J91+J92+J93+J94+J95+J96+J97+J99+J100+J104</f>
        <v>200</v>
      </c>
      <c r="K70" s="104">
        <f t="shared" si="5"/>
        <v>190</v>
      </c>
      <c r="L70" s="104">
        <f t="shared" si="5"/>
        <v>0</v>
      </c>
      <c r="M70" s="104">
        <f t="shared" si="5"/>
        <v>0</v>
      </c>
      <c r="N70" s="104">
        <f>N71+N72+N73+N74+N75+N76+N77+N78+N79+N80+N81+N82+N83+N84+N85+N86+N87+N88+N89+N90+N91+N92+N93+N94+N95+N96+N97+N98+N99+N100+N104</f>
        <v>443</v>
      </c>
      <c r="O70" s="104">
        <f>O71+O72+O73+O74+O75+O76+O77+O78+O79+O80+O81+O82+O83+O84+O85+O86+O87+O88+O89+O90+O91+O92+O93+O94+O95+O96+O97+O99+O100+O104</f>
        <v>0</v>
      </c>
      <c r="P70" s="104">
        <f t="shared" si="5"/>
        <v>0</v>
      </c>
      <c r="Q70" s="85">
        <v>44973</v>
      </c>
      <c r="R70" s="85">
        <v>22486</v>
      </c>
    </row>
    <row r="71" spans="1:18" ht="28.5" x14ac:dyDescent="0.25">
      <c r="A71" s="86">
        <v>1</v>
      </c>
      <c r="B71" s="459" t="s">
        <v>150</v>
      </c>
      <c r="C71" s="460"/>
      <c r="D71" s="460"/>
      <c r="E71" s="460"/>
      <c r="F71" s="465"/>
      <c r="G71" s="87" t="s">
        <v>515</v>
      </c>
      <c r="H71" s="88">
        <f>I71+J71</f>
        <v>150</v>
      </c>
      <c r="I71" s="88">
        <v>140</v>
      </c>
      <c r="J71" s="88">
        <v>10</v>
      </c>
      <c r="K71" s="88">
        <v>81</v>
      </c>
      <c r="L71" s="88"/>
      <c r="M71" s="88"/>
      <c r="N71" s="88">
        <v>176</v>
      </c>
      <c r="O71" s="88"/>
      <c r="P71" s="88"/>
      <c r="Q71" s="89">
        <v>44542.6</v>
      </c>
      <c r="R71" s="89">
        <v>21305.9</v>
      </c>
    </row>
    <row r="72" spans="1:18" ht="36" customHeight="1" x14ac:dyDescent="0.25">
      <c r="A72" s="86">
        <v>2</v>
      </c>
      <c r="B72" s="459" t="s">
        <v>844</v>
      </c>
      <c r="C72" s="460"/>
      <c r="D72" s="460"/>
      <c r="E72" s="460"/>
      <c r="F72" s="465"/>
      <c r="G72" s="87" t="s">
        <v>704</v>
      </c>
      <c r="H72" s="88">
        <f t="shared" ref="H72:H104" si="6">I72+J72</f>
        <v>45</v>
      </c>
      <c r="I72" s="88">
        <v>25</v>
      </c>
      <c r="J72" s="88">
        <v>20</v>
      </c>
      <c r="K72" s="88">
        <v>17</v>
      </c>
      <c r="L72" s="88"/>
      <c r="M72" s="88"/>
      <c r="N72" s="88">
        <v>43</v>
      </c>
      <c r="O72" s="88"/>
      <c r="P72" s="88"/>
      <c r="Q72" s="89">
        <v>43411.8</v>
      </c>
      <c r="R72" s="89">
        <v>23330.2</v>
      </c>
    </row>
    <row r="73" spans="1:18" ht="27.75" customHeight="1" x14ac:dyDescent="0.25">
      <c r="A73" s="86">
        <v>3</v>
      </c>
      <c r="B73" s="459" t="s">
        <v>729</v>
      </c>
      <c r="C73" s="460"/>
      <c r="D73" s="460"/>
      <c r="E73" s="460"/>
      <c r="F73" s="465"/>
      <c r="G73" s="87" t="s">
        <v>706</v>
      </c>
      <c r="H73" s="88">
        <f t="shared" si="6"/>
        <v>20</v>
      </c>
      <c r="I73" s="88">
        <v>0</v>
      </c>
      <c r="J73" s="88">
        <v>20</v>
      </c>
      <c r="K73" s="88">
        <v>9</v>
      </c>
      <c r="L73" s="88"/>
      <c r="M73" s="88"/>
      <c r="N73" s="88">
        <v>17</v>
      </c>
      <c r="O73" s="88"/>
      <c r="P73" s="88"/>
      <c r="Q73" s="89">
        <v>4622.2</v>
      </c>
      <c r="R73" s="89">
        <v>23223.5</v>
      </c>
    </row>
    <row r="74" spans="1:18" ht="30" customHeight="1" x14ac:dyDescent="0.25">
      <c r="A74" s="86">
        <v>4</v>
      </c>
      <c r="B74" s="459" t="s">
        <v>104</v>
      </c>
      <c r="C74" s="460"/>
      <c r="D74" s="460"/>
      <c r="E74" s="460"/>
      <c r="F74" s="465"/>
      <c r="G74" s="87" t="s">
        <v>516</v>
      </c>
      <c r="H74" s="88">
        <f t="shared" si="6"/>
        <v>25</v>
      </c>
      <c r="I74" s="88">
        <v>10</v>
      </c>
      <c r="J74" s="88">
        <v>15</v>
      </c>
      <c r="K74" s="88">
        <v>9</v>
      </c>
      <c r="L74" s="88"/>
      <c r="M74" s="88"/>
      <c r="N74" s="88">
        <v>29</v>
      </c>
      <c r="O74" s="88"/>
      <c r="P74" s="88"/>
      <c r="Q74" s="89">
        <v>45555.6</v>
      </c>
      <c r="R74" s="89">
        <v>23475.9</v>
      </c>
    </row>
    <row r="75" spans="1:18" ht="32.25" customHeight="1" x14ac:dyDescent="0.25">
      <c r="A75" s="86">
        <v>5</v>
      </c>
      <c r="B75" s="459" t="s">
        <v>797</v>
      </c>
      <c r="C75" s="460"/>
      <c r="D75" s="460"/>
      <c r="E75" s="460"/>
      <c r="F75" s="465"/>
      <c r="G75" s="87" t="s">
        <v>520</v>
      </c>
      <c r="H75" s="88">
        <f t="shared" si="6"/>
        <v>20</v>
      </c>
      <c r="I75" s="88">
        <v>10</v>
      </c>
      <c r="J75" s="88">
        <v>10</v>
      </c>
      <c r="K75" s="88">
        <v>8</v>
      </c>
      <c r="L75" s="88"/>
      <c r="M75" s="88"/>
      <c r="N75" s="88">
        <v>16</v>
      </c>
      <c r="O75" s="88"/>
      <c r="P75" s="88"/>
      <c r="Q75" s="89">
        <v>43125</v>
      </c>
      <c r="R75" s="89">
        <v>22600</v>
      </c>
    </row>
    <row r="76" spans="1:18" ht="34.5" customHeight="1" x14ac:dyDescent="0.25">
      <c r="A76" s="86">
        <v>6</v>
      </c>
      <c r="B76" s="459" t="s">
        <v>798</v>
      </c>
      <c r="C76" s="460"/>
      <c r="D76" s="460"/>
      <c r="E76" s="460"/>
      <c r="F76" s="465"/>
      <c r="G76" s="87" t="s">
        <v>517</v>
      </c>
      <c r="H76" s="88">
        <f t="shared" si="6"/>
        <v>25</v>
      </c>
      <c r="I76" s="88">
        <v>10</v>
      </c>
      <c r="J76" s="88">
        <v>15</v>
      </c>
      <c r="K76" s="88">
        <v>11</v>
      </c>
      <c r="L76" s="88"/>
      <c r="M76" s="88"/>
      <c r="N76" s="88">
        <v>14</v>
      </c>
      <c r="O76" s="88"/>
      <c r="P76" s="88"/>
      <c r="Q76" s="89">
        <v>47545.5</v>
      </c>
      <c r="R76" s="89">
        <v>21878.6</v>
      </c>
    </row>
    <row r="77" spans="1:18" ht="36.75" customHeight="1" x14ac:dyDescent="0.25">
      <c r="A77" s="86">
        <v>7</v>
      </c>
      <c r="B77" s="459" t="s">
        <v>108</v>
      </c>
      <c r="C77" s="460"/>
      <c r="D77" s="460"/>
      <c r="E77" s="460"/>
      <c r="F77" s="465"/>
      <c r="G77" s="87" t="s">
        <v>707</v>
      </c>
      <c r="H77" s="88">
        <f t="shared" si="6"/>
        <v>35</v>
      </c>
      <c r="I77" s="88">
        <v>20</v>
      </c>
      <c r="J77" s="88">
        <v>15</v>
      </c>
      <c r="K77" s="88">
        <v>13</v>
      </c>
      <c r="L77" s="88"/>
      <c r="M77" s="88"/>
      <c r="N77" s="88">
        <v>36</v>
      </c>
      <c r="O77" s="88"/>
      <c r="P77" s="88"/>
      <c r="Q77" s="89">
        <v>44023.1</v>
      </c>
      <c r="R77" s="89">
        <v>23227.8</v>
      </c>
    </row>
    <row r="78" spans="1:18" ht="47.25" customHeight="1" x14ac:dyDescent="0.25">
      <c r="A78" s="86">
        <v>8</v>
      </c>
      <c r="B78" s="459" t="s">
        <v>800</v>
      </c>
      <c r="C78" s="460"/>
      <c r="D78" s="460"/>
      <c r="E78" s="460"/>
      <c r="F78" s="465"/>
      <c r="G78" s="87" t="s">
        <v>799</v>
      </c>
      <c r="H78" s="88">
        <f t="shared" si="6"/>
        <v>20</v>
      </c>
      <c r="I78" s="88"/>
      <c r="J78" s="88">
        <v>20</v>
      </c>
      <c r="K78" s="88">
        <v>3</v>
      </c>
      <c r="L78" s="88"/>
      <c r="M78" s="88"/>
      <c r="N78" s="88">
        <v>14</v>
      </c>
      <c r="O78" s="88"/>
      <c r="P78" s="88"/>
      <c r="Q78" s="89">
        <v>44000</v>
      </c>
      <c r="R78" s="89">
        <v>23335.7</v>
      </c>
    </row>
    <row r="79" spans="1:18" ht="29.25" customHeight="1" x14ac:dyDescent="0.25">
      <c r="A79" s="86">
        <v>9</v>
      </c>
      <c r="B79" s="459" t="s">
        <v>801</v>
      </c>
      <c r="C79" s="460"/>
      <c r="D79" s="460"/>
      <c r="E79" s="460"/>
      <c r="F79" s="465"/>
      <c r="G79" s="87" t="s">
        <v>802</v>
      </c>
      <c r="H79" s="88">
        <f t="shared" si="6"/>
        <v>10</v>
      </c>
      <c r="I79" s="88"/>
      <c r="J79" s="88">
        <v>10</v>
      </c>
      <c r="K79" s="88">
        <v>3</v>
      </c>
      <c r="L79" s="88"/>
      <c r="M79" s="88"/>
      <c r="N79" s="88">
        <v>7</v>
      </c>
      <c r="O79" s="88"/>
      <c r="P79" s="88"/>
      <c r="Q79" s="89">
        <v>48033.3</v>
      </c>
      <c r="R79" s="89">
        <v>23314.3</v>
      </c>
    </row>
    <row r="80" spans="1:18" ht="27" customHeight="1" x14ac:dyDescent="0.25">
      <c r="A80" s="86">
        <v>10</v>
      </c>
      <c r="B80" s="459" t="s">
        <v>114</v>
      </c>
      <c r="C80" s="460"/>
      <c r="D80" s="460"/>
      <c r="E80" s="460"/>
      <c r="F80" s="465"/>
      <c r="G80" s="87" t="s">
        <v>709</v>
      </c>
      <c r="H80" s="88">
        <f t="shared" si="6"/>
        <v>30</v>
      </c>
      <c r="I80" s="88"/>
      <c r="J80" s="88">
        <v>30</v>
      </c>
      <c r="K80" s="88">
        <v>8</v>
      </c>
      <c r="L80" s="88"/>
      <c r="M80" s="88"/>
      <c r="N80" s="88">
        <v>21</v>
      </c>
      <c r="O80" s="88"/>
      <c r="P80" s="88"/>
      <c r="Q80" s="89">
        <v>46875</v>
      </c>
      <c r="R80" s="89">
        <v>22295.200000000001</v>
      </c>
    </row>
    <row r="81" spans="1:18" ht="35.25" customHeight="1" x14ac:dyDescent="0.25">
      <c r="A81" s="86">
        <v>11</v>
      </c>
      <c r="B81" s="459" t="s">
        <v>803</v>
      </c>
      <c r="C81" s="460"/>
      <c r="D81" s="460"/>
      <c r="E81" s="460"/>
      <c r="F81" s="465"/>
      <c r="G81" s="87" t="s">
        <v>525</v>
      </c>
      <c r="H81" s="88">
        <f t="shared" si="6"/>
        <v>10</v>
      </c>
      <c r="I81" s="88"/>
      <c r="J81" s="88">
        <v>10</v>
      </c>
      <c r="K81" s="88">
        <v>4</v>
      </c>
      <c r="L81" s="88"/>
      <c r="M81" s="88"/>
      <c r="N81" s="88">
        <v>10</v>
      </c>
      <c r="O81" s="88"/>
      <c r="P81" s="88"/>
      <c r="Q81" s="89">
        <v>45000</v>
      </c>
      <c r="R81" s="89">
        <v>23040</v>
      </c>
    </row>
    <row r="82" spans="1:18" ht="33" customHeight="1" x14ac:dyDescent="0.25">
      <c r="A82" s="86">
        <v>12</v>
      </c>
      <c r="B82" s="459" t="s">
        <v>804</v>
      </c>
      <c r="C82" s="460"/>
      <c r="D82" s="460"/>
      <c r="E82" s="460"/>
      <c r="F82" s="465"/>
      <c r="G82" s="87" t="s">
        <v>526</v>
      </c>
      <c r="H82" s="88">
        <f t="shared" si="6"/>
        <v>0</v>
      </c>
      <c r="I82" s="88"/>
      <c r="J82" s="88">
        <v>0</v>
      </c>
      <c r="K82" s="88">
        <v>4</v>
      </c>
      <c r="L82" s="88"/>
      <c r="M82" s="88"/>
      <c r="N82" s="88">
        <v>10</v>
      </c>
      <c r="O82" s="88"/>
      <c r="P82" s="88"/>
      <c r="Q82" s="89">
        <v>44250</v>
      </c>
      <c r="R82" s="89">
        <v>23080</v>
      </c>
    </row>
    <row r="83" spans="1:18" ht="52.5" customHeight="1" x14ac:dyDescent="0.25">
      <c r="A83" s="86">
        <v>13</v>
      </c>
      <c r="B83" s="459" t="s">
        <v>805</v>
      </c>
      <c r="C83" s="460"/>
      <c r="D83" s="460"/>
      <c r="E83" s="460"/>
      <c r="F83" s="465"/>
      <c r="G83" s="87" t="s">
        <v>806</v>
      </c>
      <c r="H83" s="88">
        <f t="shared" si="6"/>
        <v>10</v>
      </c>
      <c r="I83" s="88"/>
      <c r="J83" s="88">
        <v>10</v>
      </c>
      <c r="K83" s="88">
        <v>5</v>
      </c>
      <c r="L83" s="88"/>
      <c r="M83" s="88"/>
      <c r="N83" s="88">
        <v>8</v>
      </c>
      <c r="O83" s="88"/>
      <c r="P83" s="88"/>
      <c r="Q83" s="89">
        <v>51280</v>
      </c>
      <c r="R83" s="89">
        <v>22887.5</v>
      </c>
    </row>
    <row r="84" spans="1:18" ht="48" customHeight="1" x14ac:dyDescent="0.25">
      <c r="A84" s="86">
        <v>14</v>
      </c>
      <c r="B84" s="459" t="s">
        <v>807</v>
      </c>
      <c r="C84" s="460"/>
      <c r="D84" s="460"/>
      <c r="E84" s="460"/>
      <c r="F84" s="465"/>
      <c r="G84" s="87" t="s">
        <v>808</v>
      </c>
      <c r="H84" s="88">
        <f t="shared" si="6"/>
        <v>5</v>
      </c>
      <c r="I84" s="88"/>
      <c r="J84" s="88">
        <v>5</v>
      </c>
      <c r="K84" s="88">
        <v>7</v>
      </c>
      <c r="L84" s="88"/>
      <c r="M84" s="88"/>
      <c r="N84" s="88">
        <v>9</v>
      </c>
      <c r="O84" s="88"/>
      <c r="P84" s="88"/>
      <c r="Q84" s="89">
        <v>43000</v>
      </c>
      <c r="R84" s="89">
        <v>21655.599999999999</v>
      </c>
    </row>
    <row r="85" spans="1:18" ht="32.25" customHeight="1" x14ac:dyDescent="0.25">
      <c r="A85" s="86">
        <v>15</v>
      </c>
      <c r="B85" s="459" t="s">
        <v>809</v>
      </c>
      <c r="C85" s="460"/>
      <c r="D85" s="460"/>
      <c r="E85" s="460"/>
      <c r="F85" s="465"/>
      <c r="G85" s="87" t="s">
        <v>810</v>
      </c>
      <c r="H85" s="88">
        <f t="shared" si="6"/>
        <v>10</v>
      </c>
      <c r="I85" s="88"/>
      <c r="J85" s="88">
        <v>10</v>
      </c>
      <c r="K85" s="88">
        <v>8</v>
      </c>
      <c r="L85" s="88"/>
      <c r="M85" s="88"/>
      <c r="N85" s="88">
        <v>10</v>
      </c>
      <c r="O85" s="88"/>
      <c r="P85" s="88"/>
      <c r="Q85" s="89">
        <v>44437.5</v>
      </c>
      <c r="R85" s="89">
        <v>21950</v>
      </c>
    </row>
    <row r="86" spans="1:18" ht="38.25" customHeight="1" x14ac:dyDescent="0.25">
      <c r="A86" s="86">
        <v>16</v>
      </c>
      <c r="B86" s="459" t="s">
        <v>749</v>
      </c>
      <c r="C86" s="460"/>
      <c r="D86" s="460"/>
      <c r="E86" s="460"/>
      <c r="F86" s="465"/>
      <c r="G86" s="87" t="s">
        <v>748</v>
      </c>
      <c r="H86" s="88">
        <f t="shared" si="6"/>
        <v>0</v>
      </c>
      <c r="I86" s="88"/>
      <c r="J86" s="88"/>
      <c r="K86" s="88"/>
      <c r="L86" s="88"/>
      <c r="M86" s="88"/>
      <c r="N86" s="88">
        <v>0</v>
      </c>
      <c r="O86" s="88"/>
      <c r="P86" s="88"/>
      <c r="Q86" s="89"/>
      <c r="R86" s="89"/>
    </row>
    <row r="87" spans="1:18" ht="37.5" customHeight="1" x14ac:dyDescent="0.25">
      <c r="A87" s="86">
        <v>17</v>
      </c>
      <c r="B87" s="459" t="s">
        <v>137</v>
      </c>
      <c r="C87" s="460"/>
      <c r="D87" s="460"/>
      <c r="E87" s="460"/>
      <c r="F87" s="465"/>
      <c r="G87" s="87" t="s">
        <v>811</v>
      </c>
      <c r="H87" s="88">
        <f t="shared" si="6"/>
        <v>0</v>
      </c>
      <c r="I87" s="88"/>
      <c r="J87" s="88"/>
      <c r="K87" s="88"/>
      <c r="L87" s="88"/>
      <c r="M87" s="88"/>
      <c r="N87" s="88">
        <v>2</v>
      </c>
      <c r="O87" s="88"/>
      <c r="P87" s="88"/>
      <c r="Q87" s="89"/>
      <c r="R87" s="89">
        <v>26050</v>
      </c>
    </row>
    <row r="88" spans="1:18" ht="36.75" customHeight="1" x14ac:dyDescent="0.25">
      <c r="A88" s="86">
        <v>18</v>
      </c>
      <c r="B88" s="459" t="s">
        <v>741</v>
      </c>
      <c r="C88" s="460"/>
      <c r="D88" s="460"/>
      <c r="E88" s="460"/>
      <c r="F88" s="465"/>
      <c r="G88" s="87" t="s">
        <v>716</v>
      </c>
      <c r="H88" s="88">
        <f t="shared" si="6"/>
        <v>0</v>
      </c>
      <c r="I88" s="88"/>
      <c r="J88" s="88"/>
      <c r="K88" s="88"/>
      <c r="L88" s="88"/>
      <c r="M88" s="88"/>
      <c r="N88" s="88">
        <v>3</v>
      </c>
      <c r="O88" s="88"/>
      <c r="P88" s="88"/>
      <c r="Q88" s="89"/>
      <c r="R88" s="89">
        <v>22033.3</v>
      </c>
    </row>
    <row r="89" spans="1:18" ht="29.25" customHeight="1" x14ac:dyDescent="0.25">
      <c r="A89" s="86">
        <v>19</v>
      </c>
      <c r="B89" s="459" t="s">
        <v>742</v>
      </c>
      <c r="C89" s="460"/>
      <c r="D89" s="460"/>
      <c r="E89" s="460"/>
      <c r="F89" s="465"/>
      <c r="G89" s="87" t="s">
        <v>717</v>
      </c>
      <c r="H89" s="88">
        <f t="shared" si="6"/>
        <v>0</v>
      </c>
      <c r="I89" s="88"/>
      <c r="J89" s="88"/>
      <c r="K89" s="88"/>
      <c r="L89" s="88"/>
      <c r="M89" s="88"/>
      <c r="N89" s="88">
        <v>2</v>
      </c>
      <c r="O89" s="88"/>
      <c r="P89" s="88"/>
      <c r="Q89" s="89"/>
      <c r="R89" s="89">
        <v>22350</v>
      </c>
    </row>
    <row r="90" spans="1:18" ht="33.75" customHeight="1" x14ac:dyDescent="0.25">
      <c r="A90" s="86">
        <v>20</v>
      </c>
      <c r="B90" s="459" t="s">
        <v>812</v>
      </c>
      <c r="C90" s="460"/>
      <c r="D90" s="460"/>
      <c r="E90" s="460"/>
      <c r="F90" s="465"/>
      <c r="G90" s="87" t="s">
        <v>813</v>
      </c>
      <c r="H90" s="88">
        <f t="shared" si="6"/>
        <v>0</v>
      </c>
      <c r="I90" s="88"/>
      <c r="J90" s="88"/>
      <c r="K90" s="88"/>
      <c r="L90" s="88"/>
      <c r="M90" s="88"/>
      <c r="N90" s="88">
        <v>1</v>
      </c>
      <c r="O90" s="88"/>
      <c r="P90" s="88"/>
      <c r="Q90" s="89"/>
      <c r="R90" s="89">
        <v>26300</v>
      </c>
    </row>
    <row r="91" spans="1:18" ht="54" customHeight="1" x14ac:dyDescent="0.25">
      <c r="A91" s="86">
        <v>21</v>
      </c>
      <c r="B91" s="459" t="s">
        <v>120</v>
      </c>
      <c r="C91" s="460"/>
      <c r="D91" s="460"/>
      <c r="E91" s="460"/>
      <c r="F91" s="465"/>
      <c r="G91" s="87" t="s">
        <v>814</v>
      </c>
      <c r="H91" s="88">
        <f t="shared" si="6"/>
        <v>0</v>
      </c>
      <c r="I91" s="88"/>
      <c r="J91" s="88"/>
      <c r="K91" s="88"/>
      <c r="L91" s="88"/>
      <c r="M91" s="88"/>
      <c r="N91" s="88">
        <v>4</v>
      </c>
      <c r="O91" s="88"/>
      <c r="P91" s="88"/>
      <c r="Q91" s="89"/>
      <c r="R91" s="89">
        <v>23250</v>
      </c>
    </row>
    <row r="92" spans="1:18" ht="39" customHeight="1" x14ac:dyDescent="0.25">
      <c r="A92" s="86">
        <v>22</v>
      </c>
      <c r="B92" s="459" t="s">
        <v>130</v>
      </c>
      <c r="C92" s="460"/>
      <c r="D92" s="460"/>
      <c r="E92" s="460"/>
      <c r="F92" s="465"/>
      <c r="G92" s="87" t="s">
        <v>713</v>
      </c>
      <c r="H92" s="88">
        <f t="shared" si="6"/>
        <v>0</v>
      </c>
      <c r="I92" s="88"/>
      <c r="J92" s="88"/>
      <c r="K92" s="88"/>
      <c r="L92" s="88"/>
      <c r="M92" s="88"/>
      <c r="N92" s="88">
        <v>0</v>
      </c>
      <c r="O92" s="88"/>
      <c r="P92" s="88"/>
      <c r="Q92" s="89"/>
      <c r="R92" s="89">
        <v>0</v>
      </c>
    </row>
    <row r="93" spans="1:18" ht="37.5" customHeight="1" x14ac:dyDescent="0.25">
      <c r="A93" s="86">
        <v>23</v>
      </c>
      <c r="B93" s="459" t="s">
        <v>134</v>
      </c>
      <c r="C93" s="460"/>
      <c r="D93" s="460"/>
      <c r="E93" s="460"/>
      <c r="F93" s="465"/>
      <c r="G93" s="87" t="s">
        <v>718</v>
      </c>
      <c r="H93" s="88">
        <f t="shared" si="6"/>
        <v>0</v>
      </c>
      <c r="I93" s="88"/>
      <c r="J93" s="88"/>
      <c r="K93" s="88"/>
      <c r="L93" s="88"/>
      <c r="M93" s="88"/>
      <c r="N93" s="88">
        <v>0</v>
      </c>
      <c r="O93" s="88"/>
      <c r="P93" s="88"/>
      <c r="Q93" s="89"/>
      <c r="R93" s="89">
        <v>0</v>
      </c>
    </row>
    <row r="94" spans="1:18" x14ac:dyDescent="0.25">
      <c r="A94" s="86">
        <v>24</v>
      </c>
      <c r="B94" s="459" t="s">
        <v>733</v>
      </c>
      <c r="C94" s="460"/>
      <c r="D94" s="460"/>
      <c r="E94" s="460"/>
      <c r="F94" s="465"/>
      <c r="G94" s="87" t="s">
        <v>721</v>
      </c>
      <c r="H94" s="88">
        <f t="shared" si="6"/>
        <v>0</v>
      </c>
      <c r="I94" s="88"/>
      <c r="J94" s="88"/>
      <c r="K94" s="88"/>
      <c r="L94" s="88"/>
      <c r="M94" s="88"/>
      <c r="N94" s="88">
        <v>1</v>
      </c>
      <c r="O94" s="88"/>
      <c r="P94" s="88"/>
      <c r="Q94" s="89"/>
      <c r="R94" s="89">
        <v>28500</v>
      </c>
    </row>
    <row r="95" spans="1:18" ht="37.5" customHeight="1" x14ac:dyDescent="0.25">
      <c r="A95" s="86">
        <v>25</v>
      </c>
      <c r="B95" s="459" t="s">
        <v>815</v>
      </c>
      <c r="C95" s="460"/>
      <c r="D95" s="460"/>
      <c r="E95" s="460"/>
      <c r="F95" s="465"/>
      <c r="G95" s="87" t="s">
        <v>133</v>
      </c>
      <c r="H95" s="88">
        <f t="shared" si="6"/>
        <v>0</v>
      </c>
      <c r="I95" s="88"/>
      <c r="J95" s="88"/>
      <c r="K95" s="88"/>
      <c r="L95" s="88"/>
      <c r="M95" s="88"/>
      <c r="N95" s="88">
        <v>1</v>
      </c>
      <c r="O95" s="88"/>
      <c r="P95" s="88"/>
      <c r="Q95" s="89"/>
      <c r="R95" s="89">
        <v>21900</v>
      </c>
    </row>
    <row r="96" spans="1:18" ht="38.25" customHeight="1" x14ac:dyDescent="0.25">
      <c r="A96" s="86">
        <v>26</v>
      </c>
      <c r="B96" s="459" t="s">
        <v>816</v>
      </c>
      <c r="C96" s="460"/>
      <c r="D96" s="460"/>
      <c r="E96" s="460"/>
      <c r="F96" s="465"/>
      <c r="G96" s="87" t="s">
        <v>723</v>
      </c>
      <c r="H96" s="88">
        <f t="shared" si="6"/>
        <v>0</v>
      </c>
      <c r="I96" s="88"/>
      <c r="J96" s="88"/>
      <c r="K96" s="88"/>
      <c r="L96" s="88"/>
      <c r="M96" s="88"/>
      <c r="N96" s="88">
        <v>1</v>
      </c>
      <c r="O96" s="88"/>
      <c r="P96" s="88"/>
      <c r="Q96" s="89"/>
      <c r="R96" s="89">
        <v>23800</v>
      </c>
    </row>
    <row r="97" spans="1:18" x14ac:dyDescent="0.25">
      <c r="A97" s="86">
        <v>27</v>
      </c>
      <c r="B97" s="459" t="s">
        <v>745</v>
      </c>
      <c r="C97" s="460"/>
      <c r="D97" s="460"/>
      <c r="E97" s="460"/>
      <c r="F97" s="465"/>
      <c r="G97" s="87" t="s">
        <v>817</v>
      </c>
      <c r="H97" s="88">
        <f t="shared" si="6"/>
        <v>0</v>
      </c>
      <c r="I97" s="88"/>
      <c r="J97" s="88"/>
      <c r="K97" s="88"/>
      <c r="L97" s="88"/>
      <c r="M97" s="88"/>
      <c r="N97" s="88">
        <v>2</v>
      </c>
      <c r="O97" s="88"/>
      <c r="P97" s="88"/>
      <c r="Q97" s="89"/>
      <c r="R97" s="89">
        <v>23500</v>
      </c>
    </row>
    <row r="98" spans="1:18" x14ac:dyDescent="0.25">
      <c r="A98" s="86">
        <v>28</v>
      </c>
      <c r="B98" s="116" t="s">
        <v>144</v>
      </c>
      <c r="C98" s="114"/>
      <c r="D98" s="106"/>
      <c r="E98" s="106"/>
      <c r="F98" s="107"/>
      <c r="G98" s="87" t="s">
        <v>725</v>
      </c>
      <c r="H98" s="88"/>
      <c r="I98" s="88"/>
      <c r="J98" s="88"/>
      <c r="K98" s="88"/>
      <c r="L98" s="88"/>
      <c r="M98" s="88"/>
      <c r="N98" s="88">
        <v>1</v>
      </c>
      <c r="O98" s="88"/>
      <c r="P98" s="88"/>
      <c r="Q98" s="89"/>
      <c r="R98" s="89">
        <v>24500</v>
      </c>
    </row>
    <row r="99" spans="1:18" x14ac:dyDescent="0.25">
      <c r="A99" s="86">
        <v>29</v>
      </c>
      <c r="B99" s="459" t="s">
        <v>118</v>
      </c>
      <c r="C99" s="460"/>
      <c r="D99" s="460"/>
      <c r="E99" s="460"/>
      <c r="F99" s="465"/>
      <c r="G99" s="87" t="s">
        <v>727</v>
      </c>
      <c r="H99" s="88">
        <f t="shared" si="6"/>
        <v>0</v>
      </c>
      <c r="I99" s="88"/>
      <c r="J99" s="88"/>
      <c r="K99" s="88"/>
      <c r="L99" s="88"/>
      <c r="M99" s="88"/>
      <c r="N99" s="88">
        <v>1</v>
      </c>
      <c r="O99" s="88"/>
      <c r="P99" s="88"/>
      <c r="Q99" s="89"/>
      <c r="R99" s="89">
        <v>23000</v>
      </c>
    </row>
    <row r="100" spans="1:18" ht="34.5" customHeight="1" x14ac:dyDescent="0.25">
      <c r="A100" s="86">
        <v>30</v>
      </c>
      <c r="B100" s="459" t="s">
        <v>818</v>
      </c>
      <c r="C100" s="460"/>
      <c r="D100" s="460"/>
      <c r="E100" s="460"/>
      <c r="F100" s="465"/>
      <c r="G100" s="87" t="s">
        <v>819</v>
      </c>
      <c r="H100" s="88">
        <f t="shared" si="6"/>
        <v>0</v>
      </c>
      <c r="I100" s="88"/>
      <c r="J100" s="88"/>
      <c r="K100" s="88"/>
      <c r="L100" s="88"/>
      <c r="M100" s="88"/>
      <c r="N100" s="88">
        <v>4</v>
      </c>
      <c r="O100" s="88"/>
      <c r="P100" s="88"/>
      <c r="Q100" s="89"/>
      <c r="R100" s="89">
        <v>23400</v>
      </c>
    </row>
    <row r="101" spans="1:18" ht="39" customHeight="1" x14ac:dyDescent="0.25">
      <c r="A101" s="86">
        <v>31</v>
      </c>
      <c r="B101" s="459" t="s">
        <v>820</v>
      </c>
      <c r="C101" s="460"/>
      <c r="D101" s="460"/>
      <c r="E101" s="460"/>
      <c r="F101" s="465"/>
      <c r="G101" s="87" t="s">
        <v>821</v>
      </c>
      <c r="H101" s="88"/>
      <c r="I101" s="88"/>
      <c r="J101" s="88"/>
      <c r="K101" s="88"/>
      <c r="L101" s="88"/>
      <c r="M101" s="88"/>
      <c r="N101" s="88"/>
      <c r="O101" s="88"/>
      <c r="P101" s="88"/>
      <c r="Q101" s="89"/>
      <c r="R101" s="89"/>
    </row>
    <row r="102" spans="1:18" ht="33" customHeight="1" x14ac:dyDescent="0.25">
      <c r="A102" s="86">
        <v>32</v>
      </c>
      <c r="B102" s="113" t="s">
        <v>824</v>
      </c>
      <c r="C102" s="114"/>
      <c r="D102" s="106"/>
      <c r="E102" s="106"/>
      <c r="F102" s="107"/>
      <c r="G102" s="87" t="s">
        <v>825</v>
      </c>
      <c r="H102" s="88"/>
      <c r="I102" s="88"/>
      <c r="J102" s="88"/>
      <c r="K102" s="88"/>
      <c r="L102" s="88"/>
      <c r="M102" s="88"/>
      <c r="N102" s="88"/>
      <c r="O102" s="88"/>
      <c r="P102" s="88"/>
      <c r="Q102" s="89"/>
      <c r="R102" s="89"/>
    </row>
    <row r="103" spans="1:18" ht="27.75" customHeight="1" x14ac:dyDescent="0.25">
      <c r="A103" s="86">
        <v>33</v>
      </c>
      <c r="B103" s="113" t="s">
        <v>822</v>
      </c>
      <c r="C103" s="114"/>
      <c r="D103" s="114"/>
      <c r="E103" s="114"/>
      <c r="F103" s="115"/>
      <c r="G103" s="87" t="s">
        <v>823</v>
      </c>
      <c r="H103" s="88"/>
      <c r="I103" s="88"/>
      <c r="J103" s="88"/>
      <c r="K103" s="88"/>
      <c r="L103" s="88"/>
      <c r="M103" s="88"/>
      <c r="N103" s="88"/>
      <c r="O103" s="88"/>
      <c r="P103" s="88"/>
      <c r="Q103" s="89"/>
      <c r="R103" s="89"/>
    </row>
    <row r="104" spans="1:18" ht="27.75" customHeight="1" x14ac:dyDescent="0.25">
      <c r="A104" s="86">
        <v>34</v>
      </c>
      <c r="B104" s="459" t="s">
        <v>826</v>
      </c>
      <c r="C104" s="460"/>
      <c r="D104" s="460"/>
      <c r="E104" s="460"/>
      <c r="F104" s="465"/>
      <c r="G104" s="87" t="s">
        <v>827</v>
      </c>
      <c r="H104" s="88">
        <f t="shared" si="6"/>
        <v>0</v>
      </c>
      <c r="I104" s="88"/>
      <c r="J104" s="88"/>
      <c r="K104" s="88"/>
      <c r="L104" s="88"/>
      <c r="M104" s="88"/>
      <c r="N104" s="88"/>
      <c r="O104" s="88"/>
      <c r="P104" s="88"/>
      <c r="Q104" s="89"/>
      <c r="R104" s="89"/>
    </row>
    <row r="105" spans="1:18" ht="28.5" customHeight="1" x14ac:dyDescent="0.25">
      <c r="A105" s="86">
        <v>35</v>
      </c>
      <c r="B105" s="116" t="s">
        <v>828</v>
      </c>
      <c r="C105" s="117"/>
      <c r="D105" s="106"/>
      <c r="E105" s="106"/>
      <c r="F105" s="106"/>
      <c r="G105" s="107" t="s">
        <v>829</v>
      </c>
      <c r="H105" s="88"/>
      <c r="I105" s="88"/>
      <c r="J105" s="88"/>
      <c r="K105" s="88"/>
      <c r="L105" s="88"/>
      <c r="M105" s="88"/>
      <c r="N105" s="88"/>
      <c r="O105" s="88"/>
      <c r="P105" s="88"/>
      <c r="Q105" s="89"/>
      <c r="R105" s="89"/>
    </row>
    <row r="106" spans="1:18" x14ac:dyDescent="0.25">
      <c r="A106" s="120">
        <v>4</v>
      </c>
      <c r="B106" s="457" t="s">
        <v>158</v>
      </c>
      <c r="C106" s="458"/>
      <c r="D106" s="458"/>
      <c r="E106" s="458"/>
      <c r="F106" s="458"/>
      <c r="G106" s="475"/>
      <c r="H106" s="104">
        <f t="shared" ref="H106" si="7">H107+H108+H109+H110+H111+H112+H113+H114+H115+H116+H117+H118+H119+H120+H121+H122+H123+H124+H125+H126+H127+H128+H129+H130</f>
        <v>650</v>
      </c>
      <c r="I106" s="104">
        <f>I107+I108+I109+I110+I111+I112+I113+I114+I115+I116+I117+I118+I119+I120+I121+I122+I123+I124+I125+I126+I127+I128+I129+I130</f>
        <v>520</v>
      </c>
      <c r="J106" s="104">
        <f>J107+J108+J109+J110+J111+J112+J113+J114+J115+J116+J117+J118+J119+J120+J121+J122+J123+J124+J125+J126+J127+J128+J129+J130</f>
        <v>100</v>
      </c>
      <c r="K106" s="104">
        <f t="shared" ref="K106:P106" si="8">K107+K108+K109+K110+K111+K112+K113+K114+K115+K116+K117+K118+K119+K120+K121+K122+K123+K124+K125+K126+K127+K128+K129+K130</f>
        <v>235</v>
      </c>
      <c r="L106" s="104">
        <f t="shared" si="8"/>
        <v>465.75</v>
      </c>
      <c r="M106" s="104">
        <f t="shared" si="8"/>
        <v>72</v>
      </c>
      <c r="N106" s="104">
        <f t="shared" si="8"/>
        <v>795</v>
      </c>
      <c r="O106" s="104">
        <f t="shared" si="8"/>
        <v>955.75</v>
      </c>
      <c r="P106" s="104">
        <f t="shared" si="8"/>
        <v>6</v>
      </c>
      <c r="Q106" s="85">
        <v>36507</v>
      </c>
      <c r="R106" s="85">
        <v>21129</v>
      </c>
    </row>
    <row r="107" spans="1:18" ht="33" customHeight="1" x14ac:dyDescent="0.25">
      <c r="A107" s="86">
        <v>1</v>
      </c>
      <c r="B107" s="459" t="s">
        <v>159</v>
      </c>
      <c r="C107" s="460"/>
      <c r="D107" s="460"/>
      <c r="E107" s="460"/>
      <c r="F107" s="465"/>
      <c r="G107" s="87" t="s">
        <v>530</v>
      </c>
      <c r="H107" s="88">
        <v>590</v>
      </c>
      <c r="I107" s="88">
        <v>505</v>
      </c>
      <c r="J107" s="88">
        <v>55</v>
      </c>
      <c r="K107" s="88">
        <v>187</v>
      </c>
      <c r="L107" s="88">
        <v>365.25</v>
      </c>
      <c r="M107" s="88">
        <v>44</v>
      </c>
      <c r="N107" s="88">
        <v>633</v>
      </c>
      <c r="O107" s="88">
        <v>762.25</v>
      </c>
      <c r="P107" s="88">
        <v>2</v>
      </c>
      <c r="Q107" s="89">
        <v>36550</v>
      </c>
      <c r="R107" s="89">
        <v>20840</v>
      </c>
    </row>
    <row r="108" spans="1:18" ht="36" customHeight="1" x14ac:dyDescent="0.25">
      <c r="A108" s="86">
        <v>2</v>
      </c>
      <c r="B108" s="459" t="s">
        <v>160</v>
      </c>
      <c r="C108" s="460"/>
      <c r="D108" s="460"/>
      <c r="E108" s="460"/>
      <c r="F108" s="465"/>
      <c r="G108" s="87" t="s">
        <v>531</v>
      </c>
      <c r="H108" s="88">
        <f t="shared" ref="H108:H130" si="9">I108+J108</f>
        <v>25</v>
      </c>
      <c r="I108" s="88">
        <v>15</v>
      </c>
      <c r="J108" s="88">
        <v>10</v>
      </c>
      <c r="K108" s="88">
        <v>19</v>
      </c>
      <c r="L108" s="88">
        <v>27.5</v>
      </c>
      <c r="M108" s="88">
        <v>3</v>
      </c>
      <c r="N108" s="88">
        <v>48</v>
      </c>
      <c r="O108" s="88">
        <v>55.25</v>
      </c>
      <c r="P108" s="88">
        <v>0</v>
      </c>
      <c r="Q108" s="89">
        <v>37300</v>
      </c>
      <c r="R108" s="89">
        <v>20750</v>
      </c>
    </row>
    <row r="109" spans="1:18" ht="31.5" customHeight="1" x14ac:dyDescent="0.25">
      <c r="A109" s="86">
        <v>3</v>
      </c>
      <c r="B109" s="459" t="s">
        <v>161</v>
      </c>
      <c r="C109" s="460"/>
      <c r="D109" s="460"/>
      <c r="E109" s="460"/>
      <c r="F109" s="465"/>
      <c r="G109" s="87" t="s">
        <v>532</v>
      </c>
      <c r="H109" s="88">
        <f t="shared" si="9"/>
        <v>0</v>
      </c>
      <c r="I109" s="88"/>
      <c r="J109" s="88"/>
      <c r="K109" s="88">
        <v>6</v>
      </c>
      <c r="L109" s="88">
        <v>6.5</v>
      </c>
      <c r="M109" s="88"/>
      <c r="N109" s="88">
        <v>11</v>
      </c>
      <c r="O109" s="88">
        <v>10</v>
      </c>
      <c r="P109" s="88">
        <v>0</v>
      </c>
      <c r="Q109" s="89">
        <v>36550</v>
      </c>
      <c r="R109" s="89">
        <v>20750</v>
      </c>
    </row>
    <row r="110" spans="1:18" ht="28.5" x14ac:dyDescent="0.25">
      <c r="A110" s="86">
        <v>4</v>
      </c>
      <c r="B110" s="459" t="s">
        <v>162</v>
      </c>
      <c r="C110" s="460"/>
      <c r="D110" s="460"/>
      <c r="E110" s="460"/>
      <c r="F110" s="465"/>
      <c r="G110" s="87" t="s">
        <v>533</v>
      </c>
      <c r="H110" s="88">
        <f t="shared" si="9"/>
        <v>0</v>
      </c>
      <c r="I110" s="88"/>
      <c r="J110" s="88"/>
      <c r="K110" s="88">
        <v>6</v>
      </c>
      <c r="L110" s="88">
        <v>7.5</v>
      </c>
      <c r="M110" s="88">
        <v>1</v>
      </c>
      <c r="N110" s="88">
        <v>11</v>
      </c>
      <c r="O110" s="88">
        <v>11</v>
      </c>
      <c r="P110" s="88">
        <v>0</v>
      </c>
      <c r="Q110" s="89">
        <v>36550</v>
      </c>
      <c r="R110" s="89">
        <v>20750</v>
      </c>
    </row>
    <row r="111" spans="1:18" x14ac:dyDescent="0.25">
      <c r="A111" s="86">
        <v>5</v>
      </c>
      <c r="B111" s="459" t="s">
        <v>163</v>
      </c>
      <c r="C111" s="460"/>
      <c r="D111" s="460"/>
      <c r="E111" s="460"/>
      <c r="F111" s="465"/>
      <c r="G111" s="87" t="s">
        <v>534</v>
      </c>
      <c r="H111" s="88">
        <f t="shared" si="9"/>
        <v>10</v>
      </c>
      <c r="I111" s="88"/>
      <c r="J111" s="88">
        <v>10</v>
      </c>
      <c r="K111" s="88">
        <v>6</v>
      </c>
      <c r="L111" s="88">
        <v>9</v>
      </c>
      <c r="M111" s="88">
        <v>1</v>
      </c>
      <c r="N111" s="88">
        <v>15</v>
      </c>
      <c r="O111" s="88">
        <v>13</v>
      </c>
      <c r="P111" s="88">
        <v>0</v>
      </c>
      <c r="Q111" s="89">
        <v>36200</v>
      </c>
      <c r="R111" s="89">
        <v>20750</v>
      </c>
    </row>
    <row r="112" spans="1:18" ht="30.75" customHeight="1" x14ac:dyDescent="0.25">
      <c r="A112" s="86">
        <v>6</v>
      </c>
      <c r="B112" s="459" t="s">
        <v>164</v>
      </c>
      <c r="C112" s="460"/>
      <c r="D112" s="460"/>
      <c r="E112" s="460"/>
      <c r="F112" s="465"/>
      <c r="G112" s="87" t="s">
        <v>535</v>
      </c>
      <c r="H112" s="88">
        <v>15</v>
      </c>
      <c r="I112" s="88"/>
      <c r="J112" s="88">
        <v>15</v>
      </c>
      <c r="K112" s="88">
        <v>6</v>
      </c>
      <c r="L112" s="88">
        <v>8</v>
      </c>
      <c r="M112" s="88"/>
      <c r="N112" s="88">
        <v>11</v>
      </c>
      <c r="O112" s="88">
        <v>12</v>
      </c>
      <c r="P112" s="88">
        <v>0</v>
      </c>
      <c r="Q112" s="89">
        <v>36200</v>
      </c>
      <c r="R112" s="89">
        <v>20750</v>
      </c>
    </row>
    <row r="113" spans="1:18" ht="30" customHeight="1" x14ac:dyDescent="0.25">
      <c r="A113" s="86">
        <v>7</v>
      </c>
      <c r="B113" s="459" t="s">
        <v>165</v>
      </c>
      <c r="C113" s="460"/>
      <c r="D113" s="460"/>
      <c r="E113" s="460"/>
      <c r="F113" s="465"/>
      <c r="G113" s="87" t="s">
        <v>536</v>
      </c>
      <c r="H113" s="88">
        <f t="shared" si="9"/>
        <v>10</v>
      </c>
      <c r="I113" s="88"/>
      <c r="J113" s="88">
        <v>10</v>
      </c>
      <c r="K113" s="88">
        <v>5</v>
      </c>
      <c r="L113" s="88">
        <v>9.5</v>
      </c>
      <c r="M113" s="88"/>
      <c r="N113" s="88">
        <v>19</v>
      </c>
      <c r="O113" s="88">
        <v>18</v>
      </c>
      <c r="P113" s="88">
        <v>0</v>
      </c>
      <c r="Q113" s="89">
        <v>36200</v>
      </c>
      <c r="R113" s="89">
        <v>20750</v>
      </c>
    </row>
    <row r="114" spans="1:18" ht="43.5" customHeight="1" x14ac:dyDescent="0.25">
      <c r="A114" s="86">
        <v>8</v>
      </c>
      <c r="B114" s="459" t="s">
        <v>166</v>
      </c>
      <c r="C114" s="460"/>
      <c r="D114" s="460"/>
      <c r="E114" s="460"/>
      <c r="F114" s="465"/>
      <c r="G114" s="87" t="s">
        <v>167</v>
      </c>
      <c r="H114" s="88">
        <f t="shared" si="9"/>
        <v>0</v>
      </c>
      <c r="I114" s="88"/>
      <c r="J114" s="88"/>
      <c r="K114" s="88"/>
      <c r="L114" s="88">
        <v>4.75</v>
      </c>
      <c r="M114" s="88">
        <v>3</v>
      </c>
      <c r="N114" s="88">
        <v>3</v>
      </c>
      <c r="O114" s="88">
        <v>6.25</v>
      </c>
      <c r="P114" s="88">
        <v>0</v>
      </c>
      <c r="Q114" s="89"/>
      <c r="R114" s="89">
        <v>21350</v>
      </c>
    </row>
    <row r="115" spans="1:18" ht="43.5" customHeight="1" x14ac:dyDescent="0.25">
      <c r="A115" s="86">
        <v>9</v>
      </c>
      <c r="B115" s="459" t="s">
        <v>168</v>
      </c>
      <c r="C115" s="460"/>
      <c r="D115" s="460"/>
      <c r="E115" s="460"/>
      <c r="F115" s="465"/>
      <c r="G115" s="87" t="s">
        <v>169</v>
      </c>
      <c r="H115" s="88">
        <f t="shared" si="9"/>
        <v>0</v>
      </c>
      <c r="I115" s="88"/>
      <c r="J115" s="88"/>
      <c r="K115" s="88"/>
      <c r="L115" s="88">
        <v>5.5</v>
      </c>
      <c r="M115" s="88">
        <v>3</v>
      </c>
      <c r="N115" s="88">
        <v>2</v>
      </c>
      <c r="O115" s="88">
        <v>7</v>
      </c>
      <c r="P115" s="88">
        <v>0</v>
      </c>
      <c r="Q115" s="89"/>
      <c r="R115" s="89">
        <v>21350</v>
      </c>
    </row>
    <row r="116" spans="1:18" ht="27.75" customHeight="1" x14ac:dyDescent="0.25">
      <c r="A116" s="86">
        <v>10</v>
      </c>
      <c r="B116" s="459" t="s">
        <v>170</v>
      </c>
      <c r="C116" s="460"/>
      <c r="D116" s="460"/>
      <c r="E116" s="460"/>
      <c r="F116" s="465"/>
      <c r="G116" s="87" t="s">
        <v>171</v>
      </c>
      <c r="H116" s="88">
        <f t="shared" si="9"/>
        <v>0</v>
      </c>
      <c r="I116" s="88"/>
      <c r="J116" s="88"/>
      <c r="K116" s="88"/>
      <c r="L116" s="88">
        <v>4.25</v>
      </c>
      <c r="M116" s="88">
        <v>3</v>
      </c>
      <c r="N116" s="88">
        <v>1</v>
      </c>
      <c r="O116" s="88">
        <v>5.5</v>
      </c>
      <c r="P116" s="88">
        <v>0</v>
      </c>
      <c r="Q116" s="89"/>
      <c r="R116" s="89">
        <v>21350</v>
      </c>
    </row>
    <row r="117" spans="1:18" ht="26.25" customHeight="1" x14ac:dyDescent="0.25">
      <c r="A117" s="86">
        <v>11</v>
      </c>
      <c r="B117" s="459" t="s">
        <v>172</v>
      </c>
      <c r="C117" s="460"/>
      <c r="D117" s="460"/>
      <c r="E117" s="460"/>
      <c r="F117" s="465"/>
      <c r="G117" s="87" t="s">
        <v>173</v>
      </c>
      <c r="H117" s="88">
        <f t="shared" si="9"/>
        <v>0</v>
      </c>
      <c r="I117" s="88"/>
      <c r="J117" s="88"/>
      <c r="K117" s="88"/>
      <c r="L117" s="88">
        <v>5</v>
      </c>
      <c r="M117" s="88">
        <v>4</v>
      </c>
      <c r="N117" s="88">
        <v>3</v>
      </c>
      <c r="O117" s="88">
        <v>7</v>
      </c>
      <c r="P117" s="88">
        <v>0</v>
      </c>
      <c r="Q117" s="89"/>
      <c r="R117" s="89">
        <v>21350</v>
      </c>
    </row>
    <row r="118" spans="1:18" ht="33.75" customHeight="1" x14ac:dyDescent="0.25">
      <c r="A118" s="86">
        <v>12</v>
      </c>
      <c r="B118" s="459" t="s">
        <v>174</v>
      </c>
      <c r="C118" s="460"/>
      <c r="D118" s="460"/>
      <c r="E118" s="460"/>
      <c r="F118" s="465"/>
      <c r="G118" s="87" t="s">
        <v>175</v>
      </c>
      <c r="H118" s="88">
        <f t="shared" si="9"/>
        <v>0</v>
      </c>
      <c r="I118" s="88"/>
      <c r="J118" s="88"/>
      <c r="K118" s="88"/>
      <c r="L118" s="88">
        <v>4.5</v>
      </c>
      <c r="M118" s="88">
        <v>3</v>
      </c>
      <c r="N118" s="88">
        <v>3</v>
      </c>
      <c r="O118" s="88">
        <v>6</v>
      </c>
      <c r="P118" s="88">
        <v>0</v>
      </c>
      <c r="Q118" s="89"/>
      <c r="R118" s="89">
        <v>21350</v>
      </c>
    </row>
    <row r="119" spans="1:18" ht="36" customHeight="1" x14ac:dyDescent="0.25">
      <c r="A119" s="86">
        <v>13</v>
      </c>
      <c r="B119" s="459" t="s">
        <v>176</v>
      </c>
      <c r="C119" s="460"/>
      <c r="D119" s="460"/>
      <c r="E119" s="460"/>
      <c r="F119" s="465"/>
      <c r="G119" s="87" t="s">
        <v>177</v>
      </c>
      <c r="H119" s="88">
        <f t="shared" si="9"/>
        <v>0</v>
      </c>
      <c r="I119" s="88"/>
      <c r="J119" s="88"/>
      <c r="K119" s="88"/>
      <c r="L119" s="88">
        <v>3.5</v>
      </c>
      <c r="M119" s="88">
        <v>3</v>
      </c>
      <c r="N119" s="88">
        <v>2</v>
      </c>
      <c r="O119" s="88">
        <v>6</v>
      </c>
      <c r="P119" s="88">
        <v>0</v>
      </c>
      <c r="Q119" s="89"/>
      <c r="R119" s="89">
        <v>21350</v>
      </c>
    </row>
    <row r="120" spans="1:18" ht="28.5" customHeight="1" x14ac:dyDescent="0.25">
      <c r="A120" s="86">
        <v>14</v>
      </c>
      <c r="B120" s="459" t="s">
        <v>178</v>
      </c>
      <c r="C120" s="460"/>
      <c r="D120" s="460"/>
      <c r="E120" s="460"/>
      <c r="F120" s="465"/>
      <c r="G120" s="87" t="s">
        <v>179</v>
      </c>
      <c r="H120" s="88">
        <f t="shared" si="9"/>
        <v>0</v>
      </c>
      <c r="I120" s="88"/>
      <c r="J120" s="88"/>
      <c r="K120" s="88"/>
      <c r="L120" s="88">
        <v>5</v>
      </c>
      <c r="M120" s="88">
        <v>4</v>
      </c>
      <c r="N120" s="88">
        <v>1</v>
      </c>
      <c r="O120" s="88">
        <v>6.5</v>
      </c>
      <c r="P120" s="88">
        <v>0</v>
      </c>
      <c r="Q120" s="89"/>
      <c r="R120" s="89">
        <v>21350</v>
      </c>
    </row>
    <row r="121" spans="1:18" ht="28.5" customHeight="1" x14ac:dyDescent="0.25">
      <c r="A121" s="86">
        <v>15</v>
      </c>
      <c r="B121" s="459" t="s">
        <v>180</v>
      </c>
      <c r="C121" s="460"/>
      <c r="D121" s="460"/>
      <c r="E121" s="460"/>
      <c r="F121" s="465"/>
      <c r="G121" s="87" t="s">
        <v>181</v>
      </c>
      <c r="H121" s="88">
        <f t="shared" si="9"/>
        <v>0</v>
      </c>
      <c r="I121" s="88"/>
      <c r="J121" s="88"/>
      <c r="K121" s="88"/>
      <c r="L121" s="88"/>
      <c r="M121" s="88"/>
      <c r="N121" s="88">
        <v>3</v>
      </c>
      <c r="O121" s="88">
        <v>3</v>
      </c>
      <c r="P121" s="88">
        <v>0</v>
      </c>
      <c r="Q121" s="89"/>
      <c r="R121" s="89">
        <v>21350</v>
      </c>
    </row>
    <row r="122" spans="1:18" ht="29.25" customHeight="1" x14ac:dyDescent="0.25">
      <c r="A122" s="86">
        <v>16</v>
      </c>
      <c r="B122" s="459" t="s">
        <v>182</v>
      </c>
      <c r="C122" s="460"/>
      <c r="D122" s="460"/>
      <c r="E122" s="460"/>
      <c r="F122" s="465"/>
      <c r="G122" s="87" t="s">
        <v>183</v>
      </c>
      <c r="H122" s="88">
        <f t="shared" si="9"/>
        <v>0</v>
      </c>
      <c r="I122" s="88"/>
      <c r="J122" s="88"/>
      <c r="K122" s="88"/>
      <c r="L122" s="88"/>
      <c r="M122" s="88"/>
      <c r="N122" s="88">
        <v>3</v>
      </c>
      <c r="O122" s="88">
        <v>3</v>
      </c>
      <c r="P122" s="88">
        <v>0</v>
      </c>
      <c r="Q122" s="89"/>
      <c r="R122" s="89">
        <v>21350</v>
      </c>
    </row>
    <row r="123" spans="1:18" ht="36" customHeight="1" x14ac:dyDescent="0.25">
      <c r="A123" s="86">
        <v>17</v>
      </c>
      <c r="B123" s="459" t="s">
        <v>184</v>
      </c>
      <c r="C123" s="460"/>
      <c r="D123" s="460"/>
      <c r="E123" s="460"/>
      <c r="F123" s="465"/>
      <c r="G123" s="87" t="s">
        <v>185</v>
      </c>
      <c r="H123" s="88">
        <f t="shared" si="9"/>
        <v>0</v>
      </c>
      <c r="I123" s="88"/>
      <c r="J123" s="88"/>
      <c r="K123" s="88"/>
      <c r="L123" s="88"/>
      <c r="M123" s="88"/>
      <c r="N123" s="88">
        <v>3</v>
      </c>
      <c r="O123" s="88">
        <v>3</v>
      </c>
      <c r="P123" s="88">
        <v>1</v>
      </c>
      <c r="Q123" s="89"/>
      <c r="R123" s="89">
        <v>21350</v>
      </c>
    </row>
    <row r="124" spans="1:18" ht="45.75" customHeight="1" x14ac:dyDescent="0.25">
      <c r="A124" s="86">
        <v>18</v>
      </c>
      <c r="B124" s="459" t="s">
        <v>186</v>
      </c>
      <c r="C124" s="460"/>
      <c r="D124" s="460"/>
      <c r="E124" s="460"/>
      <c r="F124" s="465"/>
      <c r="G124" s="87" t="s">
        <v>187</v>
      </c>
      <c r="H124" s="88">
        <f t="shared" si="9"/>
        <v>0</v>
      </c>
      <c r="I124" s="88"/>
      <c r="J124" s="88"/>
      <c r="K124" s="88"/>
      <c r="L124" s="88"/>
      <c r="M124" s="88"/>
      <c r="N124" s="88">
        <v>4</v>
      </c>
      <c r="O124" s="88">
        <v>3</v>
      </c>
      <c r="P124" s="88">
        <v>1</v>
      </c>
      <c r="Q124" s="89"/>
      <c r="R124" s="89">
        <v>21350</v>
      </c>
    </row>
    <row r="125" spans="1:18" ht="28.5" x14ac:dyDescent="0.25">
      <c r="A125" s="86">
        <v>19</v>
      </c>
      <c r="B125" s="459" t="s">
        <v>188</v>
      </c>
      <c r="C125" s="460"/>
      <c r="D125" s="460"/>
      <c r="E125" s="460"/>
      <c r="F125" s="465"/>
      <c r="G125" s="87" t="s">
        <v>189</v>
      </c>
      <c r="H125" s="88">
        <f t="shared" si="9"/>
        <v>0</v>
      </c>
      <c r="I125" s="88"/>
      <c r="J125" s="88"/>
      <c r="K125" s="88"/>
      <c r="L125" s="88"/>
      <c r="M125" s="88"/>
      <c r="N125" s="88">
        <v>3</v>
      </c>
      <c r="O125" s="88">
        <v>3</v>
      </c>
      <c r="P125" s="88">
        <v>1</v>
      </c>
      <c r="Q125" s="89"/>
      <c r="R125" s="89">
        <v>21350</v>
      </c>
    </row>
    <row r="126" spans="1:18" ht="28.5" customHeight="1" x14ac:dyDescent="0.25">
      <c r="A126" s="86">
        <v>20</v>
      </c>
      <c r="B126" s="459" t="s">
        <v>190</v>
      </c>
      <c r="C126" s="460"/>
      <c r="D126" s="460"/>
      <c r="E126" s="460"/>
      <c r="F126" s="465"/>
      <c r="G126" s="87" t="s">
        <v>191</v>
      </c>
      <c r="H126" s="88">
        <f t="shared" si="9"/>
        <v>0</v>
      </c>
      <c r="I126" s="88"/>
      <c r="J126" s="88"/>
      <c r="K126" s="88"/>
      <c r="L126" s="88"/>
      <c r="M126" s="88"/>
      <c r="N126" s="88">
        <v>2</v>
      </c>
      <c r="O126" s="88">
        <v>3</v>
      </c>
      <c r="P126" s="88">
        <v>1</v>
      </c>
      <c r="Q126" s="89"/>
      <c r="R126" s="89">
        <v>21350</v>
      </c>
    </row>
    <row r="127" spans="1:18" ht="29.25" customHeight="1" x14ac:dyDescent="0.25">
      <c r="A127" s="86">
        <v>21</v>
      </c>
      <c r="B127" s="459" t="s">
        <v>192</v>
      </c>
      <c r="C127" s="460"/>
      <c r="D127" s="460"/>
      <c r="E127" s="460"/>
      <c r="F127" s="465"/>
      <c r="G127" s="87" t="s">
        <v>193</v>
      </c>
      <c r="H127" s="88">
        <f t="shared" si="9"/>
        <v>0</v>
      </c>
      <c r="I127" s="88"/>
      <c r="J127" s="88"/>
      <c r="K127" s="88"/>
      <c r="L127" s="88"/>
      <c r="M127" s="88"/>
      <c r="N127" s="88">
        <v>4</v>
      </c>
      <c r="O127" s="88">
        <v>3</v>
      </c>
      <c r="P127" s="88">
        <v>0</v>
      </c>
      <c r="Q127" s="89"/>
      <c r="R127" s="89">
        <v>21350</v>
      </c>
    </row>
    <row r="128" spans="1:18" ht="30.75" customHeight="1" x14ac:dyDescent="0.25">
      <c r="A128" s="86">
        <v>22</v>
      </c>
      <c r="B128" s="459" t="s">
        <v>194</v>
      </c>
      <c r="C128" s="460"/>
      <c r="D128" s="460"/>
      <c r="E128" s="460"/>
      <c r="F128" s="465"/>
      <c r="G128" s="87" t="s">
        <v>195</v>
      </c>
      <c r="H128" s="88">
        <f t="shared" si="9"/>
        <v>0</v>
      </c>
      <c r="I128" s="88"/>
      <c r="J128" s="88"/>
      <c r="K128" s="88"/>
      <c r="L128" s="88"/>
      <c r="M128" s="88"/>
      <c r="N128" s="88">
        <v>4</v>
      </c>
      <c r="O128" s="88">
        <v>3</v>
      </c>
      <c r="P128" s="88"/>
      <c r="Q128" s="89"/>
      <c r="R128" s="89">
        <v>21350</v>
      </c>
    </row>
    <row r="129" spans="1:18" ht="28.5" customHeight="1" x14ac:dyDescent="0.25">
      <c r="A129" s="86">
        <v>23</v>
      </c>
      <c r="B129" s="459" t="s">
        <v>196</v>
      </c>
      <c r="C129" s="460"/>
      <c r="D129" s="460"/>
      <c r="E129" s="460"/>
      <c r="F129" s="465"/>
      <c r="G129" s="87" t="s">
        <v>197</v>
      </c>
      <c r="H129" s="88">
        <f t="shared" si="9"/>
        <v>0</v>
      </c>
      <c r="I129" s="88"/>
      <c r="J129" s="88"/>
      <c r="K129" s="88"/>
      <c r="L129" s="88"/>
      <c r="M129" s="88"/>
      <c r="N129" s="88">
        <v>3</v>
      </c>
      <c r="O129" s="88">
        <v>3</v>
      </c>
      <c r="P129" s="88"/>
      <c r="Q129" s="89"/>
      <c r="R129" s="89">
        <v>21350</v>
      </c>
    </row>
    <row r="130" spans="1:18" x14ac:dyDescent="0.25">
      <c r="A130" s="86">
        <v>24</v>
      </c>
      <c r="B130" s="459" t="s">
        <v>198</v>
      </c>
      <c r="C130" s="460"/>
      <c r="D130" s="460"/>
      <c r="E130" s="460"/>
      <c r="F130" s="465"/>
      <c r="G130" s="87" t="s">
        <v>199</v>
      </c>
      <c r="H130" s="88">
        <f t="shared" si="9"/>
        <v>0</v>
      </c>
      <c r="I130" s="88"/>
      <c r="J130" s="88"/>
      <c r="K130" s="88"/>
      <c r="L130" s="88"/>
      <c r="M130" s="88"/>
      <c r="N130" s="88">
        <v>3</v>
      </c>
      <c r="O130" s="88">
        <v>3</v>
      </c>
      <c r="P130" s="88"/>
      <c r="Q130" s="89"/>
      <c r="R130" s="89">
        <v>21350</v>
      </c>
    </row>
    <row r="131" spans="1:18" x14ac:dyDescent="0.25">
      <c r="A131" s="120">
        <v>5</v>
      </c>
      <c r="B131" s="457" t="s">
        <v>200</v>
      </c>
      <c r="C131" s="458"/>
      <c r="D131" s="458"/>
      <c r="E131" s="458"/>
      <c r="F131" s="458"/>
      <c r="G131" s="475"/>
      <c r="H131" s="104">
        <f>H132+H133+H134+H135+H136+H137+H138+H139+H140+H141+H142+H143+H144+H145+H147+H146+H148+H149</f>
        <v>300</v>
      </c>
      <c r="I131" s="104">
        <f>I132+I133+I134+I135+I136+I137+I138+I139+I140+I141+I142+I143+I144+I145+I147+I146+I148+I149</f>
        <v>190</v>
      </c>
      <c r="J131" s="90">
        <f t="shared" ref="J131:P131" si="10">J132+J133+J134+J135+J136+J137+J138+J139+J140+J141+J142+J143+J144+J145+J147+J146+J148+J149</f>
        <v>110</v>
      </c>
      <c r="K131" s="104">
        <f t="shared" si="10"/>
        <v>160</v>
      </c>
      <c r="L131" s="104">
        <f t="shared" si="10"/>
        <v>49</v>
      </c>
      <c r="M131" s="104">
        <f t="shared" si="10"/>
        <v>18</v>
      </c>
      <c r="N131" s="104">
        <f t="shared" si="10"/>
        <v>428</v>
      </c>
      <c r="O131" s="104">
        <f t="shared" si="10"/>
        <v>50</v>
      </c>
      <c r="P131" s="104">
        <f t="shared" si="10"/>
        <v>7</v>
      </c>
      <c r="Q131" s="85">
        <v>44972</v>
      </c>
      <c r="R131" s="85">
        <v>22486</v>
      </c>
    </row>
    <row r="132" spans="1:18" ht="42.75" x14ac:dyDescent="0.25">
      <c r="A132" s="86">
        <v>1</v>
      </c>
      <c r="B132" s="459" t="s">
        <v>201</v>
      </c>
      <c r="C132" s="460"/>
      <c r="D132" s="460"/>
      <c r="E132" s="460"/>
      <c r="F132" s="465"/>
      <c r="G132" s="87" t="s">
        <v>537</v>
      </c>
      <c r="H132" s="88">
        <f>I132+J132</f>
        <v>250</v>
      </c>
      <c r="I132" s="88">
        <v>190</v>
      </c>
      <c r="J132" s="88">
        <v>60</v>
      </c>
      <c r="K132" s="88">
        <v>113</v>
      </c>
      <c r="L132" s="88">
        <v>19</v>
      </c>
      <c r="M132" s="88">
        <v>16</v>
      </c>
      <c r="N132" s="88">
        <v>283</v>
      </c>
      <c r="O132" s="88">
        <v>20</v>
      </c>
      <c r="P132" s="88">
        <v>6</v>
      </c>
      <c r="Q132" s="89">
        <v>44903</v>
      </c>
      <c r="R132" s="89">
        <v>23452</v>
      </c>
    </row>
    <row r="133" spans="1:18" ht="35.25" customHeight="1" x14ac:dyDescent="0.25">
      <c r="A133" s="86">
        <v>2</v>
      </c>
      <c r="B133" s="459" t="s">
        <v>202</v>
      </c>
      <c r="C133" s="460"/>
      <c r="D133" s="460"/>
      <c r="E133" s="460"/>
      <c r="F133" s="465"/>
      <c r="G133" s="87" t="s">
        <v>538</v>
      </c>
      <c r="H133" s="88">
        <f t="shared" ref="H133:H149" si="11">I133+J133</f>
        <v>0</v>
      </c>
      <c r="I133" s="88"/>
      <c r="J133" s="88"/>
      <c r="K133" s="88">
        <v>7</v>
      </c>
      <c r="L133" s="88">
        <v>5</v>
      </c>
      <c r="M133" s="88">
        <v>0</v>
      </c>
      <c r="N133" s="88">
        <v>23</v>
      </c>
      <c r="O133" s="88">
        <v>6</v>
      </c>
      <c r="P133" s="88">
        <v>0</v>
      </c>
      <c r="Q133" s="89">
        <v>42815</v>
      </c>
      <c r="R133" s="89">
        <v>23356</v>
      </c>
    </row>
    <row r="134" spans="1:18" x14ac:dyDescent="0.25">
      <c r="A134" s="86">
        <v>3</v>
      </c>
      <c r="B134" s="459" t="s">
        <v>203</v>
      </c>
      <c r="C134" s="460"/>
      <c r="D134" s="460"/>
      <c r="E134" s="460"/>
      <c r="F134" s="465"/>
      <c r="G134" s="87" t="s">
        <v>539</v>
      </c>
      <c r="H134" s="88">
        <f t="shared" si="11"/>
        <v>0</v>
      </c>
      <c r="I134" s="88"/>
      <c r="J134" s="88"/>
      <c r="K134" s="88">
        <v>8</v>
      </c>
      <c r="L134" s="88">
        <v>4</v>
      </c>
      <c r="M134" s="88">
        <v>1</v>
      </c>
      <c r="N134" s="88">
        <v>23</v>
      </c>
      <c r="O134" s="88">
        <v>3</v>
      </c>
      <c r="P134" s="88"/>
      <c r="Q134" s="89">
        <v>42300</v>
      </c>
      <c r="R134" s="89">
        <v>23457</v>
      </c>
    </row>
    <row r="135" spans="1:18" ht="28.5" customHeight="1" x14ac:dyDescent="0.25">
      <c r="A135" s="86">
        <v>4</v>
      </c>
      <c r="B135" s="459" t="s">
        <v>204</v>
      </c>
      <c r="C135" s="460"/>
      <c r="D135" s="460"/>
      <c r="E135" s="460"/>
      <c r="F135" s="465"/>
      <c r="G135" s="87" t="s">
        <v>540</v>
      </c>
      <c r="H135" s="88">
        <f t="shared" si="11"/>
        <v>15</v>
      </c>
      <c r="I135" s="88"/>
      <c r="J135" s="88">
        <v>15</v>
      </c>
      <c r="K135" s="88">
        <v>5</v>
      </c>
      <c r="L135" s="88">
        <v>4</v>
      </c>
      <c r="M135" s="88"/>
      <c r="N135" s="88">
        <v>15</v>
      </c>
      <c r="O135" s="88">
        <v>2</v>
      </c>
      <c r="P135" s="88"/>
      <c r="Q135" s="89">
        <v>43215</v>
      </c>
      <c r="R135" s="89">
        <v>23545</v>
      </c>
    </row>
    <row r="136" spans="1:18" ht="28.5" x14ac:dyDescent="0.25">
      <c r="A136" s="86">
        <v>5</v>
      </c>
      <c r="B136" s="459" t="s">
        <v>205</v>
      </c>
      <c r="C136" s="460"/>
      <c r="D136" s="460"/>
      <c r="E136" s="460"/>
      <c r="F136" s="465"/>
      <c r="G136" s="87" t="s">
        <v>541</v>
      </c>
      <c r="H136" s="88">
        <f t="shared" si="11"/>
        <v>0</v>
      </c>
      <c r="I136" s="88"/>
      <c r="J136" s="88"/>
      <c r="K136" s="88">
        <v>8</v>
      </c>
      <c r="L136" s="88">
        <v>5</v>
      </c>
      <c r="M136" s="88"/>
      <c r="N136" s="88">
        <v>21</v>
      </c>
      <c r="O136" s="88">
        <v>3</v>
      </c>
      <c r="P136" s="88"/>
      <c r="Q136" s="89">
        <v>43012</v>
      </c>
      <c r="R136" s="89">
        <v>23653</v>
      </c>
    </row>
    <row r="137" spans="1:18" x14ac:dyDescent="0.25">
      <c r="A137" s="86">
        <v>6</v>
      </c>
      <c r="B137" s="459" t="s">
        <v>206</v>
      </c>
      <c r="C137" s="460"/>
      <c r="D137" s="460"/>
      <c r="E137" s="460"/>
      <c r="F137" s="465"/>
      <c r="G137" s="87" t="s">
        <v>542</v>
      </c>
      <c r="H137" s="88">
        <f t="shared" si="11"/>
        <v>15</v>
      </c>
      <c r="I137" s="88"/>
      <c r="J137" s="88">
        <v>15</v>
      </c>
      <c r="K137" s="88">
        <v>6</v>
      </c>
      <c r="L137" s="88">
        <v>3</v>
      </c>
      <c r="M137" s="88">
        <v>1</v>
      </c>
      <c r="N137" s="88">
        <v>23</v>
      </c>
      <c r="O137" s="88">
        <v>2</v>
      </c>
      <c r="P137" s="88"/>
      <c r="Q137" s="89">
        <v>44100</v>
      </c>
      <c r="R137" s="89">
        <v>23300</v>
      </c>
    </row>
    <row r="138" spans="1:18" ht="37.5" customHeight="1" x14ac:dyDescent="0.25">
      <c r="A138" s="86">
        <v>7</v>
      </c>
      <c r="B138" s="459" t="s">
        <v>207</v>
      </c>
      <c r="C138" s="460"/>
      <c r="D138" s="460"/>
      <c r="E138" s="460"/>
      <c r="F138" s="465"/>
      <c r="G138" s="87" t="s">
        <v>543</v>
      </c>
      <c r="H138" s="88">
        <f t="shared" si="11"/>
        <v>20</v>
      </c>
      <c r="I138" s="88"/>
      <c r="J138" s="88">
        <v>20</v>
      </c>
      <c r="K138" s="88">
        <v>10</v>
      </c>
      <c r="L138" s="88">
        <v>7</v>
      </c>
      <c r="M138" s="88"/>
      <c r="N138" s="88">
        <v>18</v>
      </c>
      <c r="O138" s="88">
        <v>10</v>
      </c>
      <c r="P138" s="88"/>
      <c r="Q138" s="89">
        <v>43100</v>
      </c>
      <c r="R138" s="89">
        <v>23365</v>
      </c>
    </row>
    <row r="139" spans="1:18" ht="34.5" customHeight="1" x14ac:dyDescent="0.25">
      <c r="A139" s="86">
        <v>8</v>
      </c>
      <c r="B139" s="459" t="s">
        <v>208</v>
      </c>
      <c r="C139" s="460"/>
      <c r="D139" s="460"/>
      <c r="E139" s="460"/>
      <c r="F139" s="465"/>
      <c r="G139" s="87" t="s">
        <v>544</v>
      </c>
      <c r="H139" s="88">
        <f t="shared" si="11"/>
        <v>0</v>
      </c>
      <c r="I139" s="88"/>
      <c r="J139" s="88"/>
      <c r="K139" s="88">
        <v>3</v>
      </c>
      <c r="L139" s="88">
        <v>2</v>
      </c>
      <c r="M139" s="88"/>
      <c r="N139" s="88">
        <v>12</v>
      </c>
      <c r="O139" s="88">
        <v>1</v>
      </c>
      <c r="P139" s="88"/>
      <c r="Q139" s="89">
        <v>39154</v>
      </c>
      <c r="R139" s="89">
        <v>23012</v>
      </c>
    </row>
    <row r="140" spans="1:18" ht="32.25" customHeight="1" x14ac:dyDescent="0.25">
      <c r="A140" s="86">
        <v>9</v>
      </c>
      <c r="B140" s="459" t="s">
        <v>209</v>
      </c>
      <c r="C140" s="460"/>
      <c r="D140" s="460"/>
      <c r="E140" s="460"/>
      <c r="F140" s="465"/>
      <c r="G140" s="87" t="s">
        <v>498</v>
      </c>
      <c r="H140" s="88">
        <f t="shared" si="11"/>
        <v>0</v>
      </c>
      <c r="I140" s="88"/>
      <c r="J140" s="88"/>
      <c r="K140" s="88"/>
      <c r="L140" s="88"/>
      <c r="M140" s="88"/>
      <c r="N140" s="88">
        <v>0</v>
      </c>
      <c r="O140" s="88">
        <v>1</v>
      </c>
      <c r="P140" s="88">
        <v>1</v>
      </c>
      <c r="Q140" s="89"/>
      <c r="R140" s="89">
        <v>0</v>
      </c>
    </row>
    <row r="141" spans="1:18" ht="30.75" customHeight="1" x14ac:dyDescent="0.25">
      <c r="A141" s="86">
        <v>10</v>
      </c>
      <c r="B141" s="459" t="s">
        <v>210</v>
      </c>
      <c r="C141" s="460"/>
      <c r="D141" s="460"/>
      <c r="E141" s="460"/>
      <c r="F141" s="465"/>
      <c r="G141" s="87" t="s">
        <v>211</v>
      </c>
      <c r="H141" s="88">
        <f t="shared" si="11"/>
        <v>0</v>
      </c>
      <c r="I141" s="88"/>
      <c r="J141" s="88"/>
      <c r="K141" s="88"/>
      <c r="L141" s="88"/>
      <c r="M141" s="88"/>
      <c r="N141" s="88">
        <v>0</v>
      </c>
      <c r="O141" s="88">
        <v>1</v>
      </c>
      <c r="P141" s="88">
        <v>0</v>
      </c>
      <c r="Q141" s="89"/>
      <c r="R141" s="89">
        <v>0</v>
      </c>
    </row>
    <row r="142" spans="1:18" ht="42" customHeight="1" x14ac:dyDescent="0.25">
      <c r="A142" s="86">
        <v>11</v>
      </c>
      <c r="B142" s="459" t="s">
        <v>212</v>
      </c>
      <c r="C142" s="460"/>
      <c r="D142" s="460"/>
      <c r="E142" s="460"/>
      <c r="F142" s="465"/>
      <c r="G142" s="87" t="s">
        <v>213</v>
      </c>
      <c r="H142" s="88">
        <f t="shared" si="11"/>
        <v>0</v>
      </c>
      <c r="I142" s="88"/>
      <c r="J142" s="88"/>
      <c r="K142" s="88"/>
      <c r="L142" s="88"/>
      <c r="M142" s="88"/>
      <c r="N142" s="88">
        <v>1</v>
      </c>
      <c r="O142" s="88">
        <v>0</v>
      </c>
      <c r="P142" s="88"/>
      <c r="Q142" s="89"/>
      <c r="R142" s="89">
        <v>21587</v>
      </c>
    </row>
    <row r="143" spans="1:18" ht="27.75" customHeight="1" x14ac:dyDescent="0.25">
      <c r="A143" s="86">
        <v>12</v>
      </c>
      <c r="B143" s="459" t="s">
        <v>214</v>
      </c>
      <c r="C143" s="460"/>
      <c r="D143" s="460"/>
      <c r="E143" s="460"/>
      <c r="F143" s="465"/>
      <c r="G143" s="87" t="s">
        <v>215</v>
      </c>
      <c r="H143" s="88">
        <f t="shared" si="11"/>
        <v>0</v>
      </c>
      <c r="I143" s="88"/>
      <c r="J143" s="88"/>
      <c r="K143" s="88"/>
      <c r="L143" s="88"/>
      <c r="M143" s="88"/>
      <c r="N143" s="88">
        <v>1</v>
      </c>
      <c r="O143" s="88">
        <v>0</v>
      </c>
      <c r="P143" s="88"/>
      <c r="Q143" s="89"/>
      <c r="R143" s="89">
        <v>21868</v>
      </c>
    </row>
    <row r="144" spans="1:18" ht="33.75" customHeight="1" x14ac:dyDescent="0.25">
      <c r="A144" s="86">
        <v>13</v>
      </c>
      <c r="B144" s="459" t="s">
        <v>216</v>
      </c>
      <c r="C144" s="460"/>
      <c r="D144" s="460"/>
      <c r="E144" s="460"/>
      <c r="F144" s="465"/>
      <c r="G144" s="87" t="s">
        <v>217</v>
      </c>
      <c r="H144" s="88">
        <f t="shared" si="11"/>
        <v>0</v>
      </c>
      <c r="I144" s="88"/>
      <c r="J144" s="88"/>
      <c r="K144" s="88"/>
      <c r="L144" s="88"/>
      <c r="M144" s="88"/>
      <c r="N144" s="88">
        <v>2</v>
      </c>
      <c r="O144" s="88">
        <v>0</v>
      </c>
      <c r="P144" s="88"/>
      <c r="Q144" s="89"/>
      <c r="R144" s="89">
        <v>21564</v>
      </c>
    </row>
    <row r="145" spans="1:18" ht="34.5" customHeight="1" x14ac:dyDescent="0.25">
      <c r="A145" s="86">
        <v>14</v>
      </c>
      <c r="B145" s="459" t="s">
        <v>203</v>
      </c>
      <c r="C145" s="460"/>
      <c r="D145" s="460"/>
      <c r="E145" s="460"/>
      <c r="F145" s="465"/>
      <c r="G145" s="87" t="s">
        <v>218</v>
      </c>
      <c r="H145" s="88">
        <f t="shared" si="11"/>
        <v>0</v>
      </c>
      <c r="I145" s="88"/>
      <c r="J145" s="88"/>
      <c r="K145" s="88"/>
      <c r="L145" s="88"/>
      <c r="M145" s="88"/>
      <c r="N145" s="88">
        <v>1</v>
      </c>
      <c r="O145" s="88">
        <v>1</v>
      </c>
      <c r="P145" s="88"/>
      <c r="Q145" s="89"/>
      <c r="R145" s="89">
        <v>0</v>
      </c>
    </row>
    <row r="146" spans="1:18" ht="30.75" customHeight="1" x14ac:dyDescent="0.25">
      <c r="A146" s="86">
        <v>15</v>
      </c>
      <c r="B146" s="459" t="s">
        <v>219</v>
      </c>
      <c r="C146" s="460"/>
      <c r="D146" s="460"/>
      <c r="E146" s="460"/>
      <c r="F146" s="465"/>
      <c r="G146" s="87" t="s">
        <v>220</v>
      </c>
      <c r="H146" s="88">
        <f t="shared" si="11"/>
        <v>0</v>
      </c>
      <c r="I146" s="88"/>
      <c r="J146" s="88"/>
      <c r="K146" s="88"/>
      <c r="L146" s="88"/>
      <c r="M146" s="88"/>
      <c r="N146" s="88">
        <v>2</v>
      </c>
      <c r="O146" s="88"/>
      <c r="P146" s="88"/>
      <c r="Q146" s="89"/>
      <c r="R146" s="89">
        <v>21013</v>
      </c>
    </row>
    <row r="147" spans="1:18" ht="33" customHeight="1" x14ac:dyDescent="0.25">
      <c r="A147" s="86">
        <v>16</v>
      </c>
      <c r="B147" s="459" t="s">
        <v>221</v>
      </c>
      <c r="C147" s="460"/>
      <c r="D147" s="460"/>
      <c r="E147" s="460"/>
      <c r="F147" s="465"/>
      <c r="G147" s="87" t="s">
        <v>222</v>
      </c>
      <c r="H147" s="88">
        <f t="shared" si="11"/>
        <v>0</v>
      </c>
      <c r="I147" s="88"/>
      <c r="J147" s="88"/>
      <c r="K147" s="88"/>
      <c r="L147" s="88"/>
      <c r="M147" s="88"/>
      <c r="N147" s="88">
        <v>1</v>
      </c>
      <c r="O147" s="88"/>
      <c r="P147" s="88"/>
      <c r="Q147" s="89"/>
      <c r="R147" s="89">
        <v>21564</v>
      </c>
    </row>
    <row r="148" spans="1:18" ht="33" customHeight="1" x14ac:dyDescent="0.25">
      <c r="A148" s="86">
        <v>17</v>
      </c>
      <c r="B148" s="459" t="s">
        <v>223</v>
      </c>
      <c r="C148" s="460"/>
      <c r="D148" s="460"/>
      <c r="E148" s="460"/>
      <c r="F148" s="465"/>
      <c r="G148" s="87" t="s">
        <v>224</v>
      </c>
      <c r="H148" s="88">
        <f t="shared" si="11"/>
        <v>0</v>
      </c>
      <c r="I148" s="88"/>
      <c r="J148" s="88"/>
      <c r="K148" s="88"/>
      <c r="L148" s="88"/>
      <c r="M148" s="88"/>
      <c r="N148" s="88">
        <v>1</v>
      </c>
      <c r="O148" s="88"/>
      <c r="P148" s="88"/>
      <c r="Q148" s="89"/>
      <c r="R148" s="89">
        <v>20564</v>
      </c>
    </row>
    <row r="149" spans="1:18" ht="34.5" customHeight="1" x14ac:dyDescent="0.25">
      <c r="A149" s="86">
        <v>18</v>
      </c>
      <c r="B149" s="459" t="s">
        <v>225</v>
      </c>
      <c r="C149" s="460"/>
      <c r="D149" s="460"/>
      <c r="E149" s="460"/>
      <c r="F149" s="465"/>
      <c r="G149" s="87" t="s">
        <v>226</v>
      </c>
      <c r="H149" s="88">
        <f t="shared" si="11"/>
        <v>0</v>
      </c>
      <c r="I149" s="88"/>
      <c r="J149" s="88"/>
      <c r="K149" s="88"/>
      <c r="L149" s="88"/>
      <c r="M149" s="88"/>
      <c r="N149" s="88">
        <v>1</v>
      </c>
      <c r="O149" s="88"/>
      <c r="P149" s="88"/>
      <c r="Q149" s="89"/>
      <c r="R149" s="89">
        <v>21054</v>
      </c>
    </row>
    <row r="150" spans="1:18" x14ac:dyDescent="0.25">
      <c r="A150" s="120">
        <v>6</v>
      </c>
      <c r="B150" s="457" t="s">
        <v>227</v>
      </c>
      <c r="C150" s="458"/>
      <c r="D150" s="458"/>
      <c r="E150" s="458"/>
      <c r="F150" s="458"/>
      <c r="G150" s="475"/>
      <c r="H150" s="104">
        <f t="shared" ref="H150:P150" si="12">H151+H152+H153+H154+H155+H156+H157+H158+H159+H160+H161+H162+H163</f>
        <v>285</v>
      </c>
      <c r="I150" s="104">
        <f t="shared" si="12"/>
        <v>165</v>
      </c>
      <c r="J150" s="104">
        <f t="shared" si="12"/>
        <v>120</v>
      </c>
      <c r="K150" s="104">
        <f t="shared" si="12"/>
        <v>89</v>
      </c>
      <c r="L150" s="104">
        <f t="shared" si="12"/>
        <v>119</v>
      </c>
      <c r="M150" s="104">
        <f t="shared" si="12"/>
        <v>18</v>
      </c>
      <c r="N150" s="104">
        <f t="shared" si="12"/>
        <v>345</v>
      </c>
      <c r="O150" s="104">
        <f t="shared" si="12"/>
        <v>72</v>
      </c>
      <c r="P150" s="104">
        <f t="shared" si="12"/>
        <v>4</v>
      </c>
      <c r="Q150" s="85">
        <v>44973</v>
      </c>
      <c r="R150" s="85">
        <v>22486</v>
      </c>
    </row>
    <row r="151" spans="1:18" ht="28.5" x14ac:dyDescent="0.25">
      <c r="A151" s="86">
        <v>1</v>
      </c>
      <c r="B151" s="459" t="s">
        <v>228</v>
      </c>
      <c r="C151" s="460"/>
      <c r="D151" s="460"/>
      <c r="E151" s="460"/>
      <c r="F151" s="465"/>
      <c r="G151" s="87" t="s">
        <v>545</v>
      </c>
      <c r="H151" s="88">
        <f>I151+J151</f>
        <v>160</v>
      </c>
      <c r="I151" s="88">
        <v>130</v>
      </c>
      <c r="J151" s="88">
        <v>30</v>
      </c>
      <c r="K151" s="88">
        <v>53</v>
      </c>
      <c r="L151" s="88">
        <v>87</v>
      </c>
      <c r="M151" s="88">
        <v>11</v>
      </c>
      <c r="N151" s="88">
        <v>197</v>
      </c>
      <c r="O151" s="88">
        <v>59</v>
      </c>
      <c r="P151" s="88">
        <v>0</v>
      </c>
      <c r="Q151" s="89">
        <v>45030</v>
      </c>
      <c r="R151" s="89">
        <v>22627</v>
      </c>
    </row>
    <row r="152" spans="1:18" ht="30" customHeight="1" x14ac:dyDescent="0.25">
      <c r="A152" s="86">
        <v>2</v>
      </c>
      <c r="B152" s="459" t="s">
        <v>229</v>
      </c>
      <c r="C152" s="460"/>
      <c r="D152" s="460"/>
      <c r="E152" s="460"/>
      <c r="F152" s="465"/>
      <c r="G152" s="87" t="s">
        <v>546</v>
      </c>
      <c r="H152" s="88">
        <f t="shared" ref="H152:H163" si="13">I152+J152</f>
        <v>80</v>
      </c>
      <c r="I152" s="88">
        <v>25</v>
      </c>
      <c r="J152" s="88">
        <v>55</v>
      </c>
      <c r="K152" s="88">
        <v>19</v>
      </c>
      <c r="L152" s="88">
        <v>7</v>
      </c>
      <c r="M152" s="88">
        <v>1</v>
      </c>
      <c r="N152" s="88">
        <v>60</v>
      </c>
      <c r="O152" s="88">
        <v>5</v>
      </c>
      <c r="P152" s="88">
        <v>0</v>
      </c>
      <c r="Q152" s="89">
        <v>43120</v>
      </c>
      <c r="R152" s="89">
        <v>21524</v>
      </c>
    </row>
    <row r="153" spans="1:18" ht="30.75" customHeight="1" x14ac:dyDescent="0.25">
      <c r="A153" s="86">
        <v>3</v>
      </c>
      <c r="B153" s="459" t="s">
        <v>230</v>
      </c>
      <c r="C153" s="460"/>
      <c r="D153" s="460"/>
      <c r="E153" s="460"/>
      <c r="F153" s="465"/>
      <c r="G153" s="87" t="s">
        <v>547</v>
      </c>
      <c r="H153" s="88">
        <f t="shared" si="13"/>
        <v>25</v>
      </c>
      <c r="I153" s="88">
        <v>0</v>
      </c>
      <c r="J153" s="88">
        <v>25</v>
      </c>
      <c r="K153" s="88">
        <v>8</v>
      </c>
      <c r="L153" s="88">
        <v>8</v>
      </c>
      <c r="M153" s="88">
        <v>1</v>
      </c>
      <c r="N153" s="88">
        <v>31</v>
      </c>
      <c r="O153" s="88">
        <v>0</v>
      </c>
      <c r="P153" s="88"/>
      <c r="Q153" s="89">
        <v>41802</v>
      </c>
      <c r="R153" s="89">
        <v>21486</v>
      </c>
    </row>
    <row r="154" spans="1:18" ht="30" customHeight="1" x14ac:dyDescent="0.25">
      <c r="A154" s="86">
        <v>4</v>
      </c>
      <c r="B154" s="459" t="s">
        <v>231</v>
      </c>
      <c r="C154" s="460"/>
      <c r="D154" s="460"/>
      <c r="E154" s="460"/>
      <c r="F154" s="465"/>
      <c r="G154" s="87" t="s">
        <v>549</v>
      </c>
      <c r="H154" s="88">
        <f t="shared" si="13"/>
        <v>20</v>
      </c>
      <c r="I154" s="88">
        <v>10</v>
      </c>
      <c r="J154" s="88">
        <v>10</v>
      </c>
      <c r="K154" s="88">
        <v>4</v>
      </c>
      <c r="L154" s="88">
        <v>12</v>
      </c>
      <c r="M154" s="88">
        <v>4</v>
      </c>
      <c r="N154" s="88">
        <v>27</v>
      </c>
      <c r="O154" s="88">
        <v>8</v>
      </c>
      <c r="P154" s="88">
        <v>4</v>
      </c>
      <c r="Q154" s="89">
        <v>21395</v>
      </c>
      <c r="R154" s="89">
        <v>22015</v>
      </c>
    </row>
    <row r="155" spans="1:18" ht="31.5" customHeight="1" x14ac:dyDescent="0.25">
      <c r="A155" s="86">
        <v>5</v>
      </c>
      <c r="B155" s="459" t="s">
        <v>232</v>
      </c>
      <c r="C155" s="460"/>
      <c r="D155" s="460"/>
      <c r="E155" s="460"/>
      <c r="F155" s="465"/>
      <c r="G155" s="87" t="s">
        <v>548</v>
      </c>
      <c r="H155" s="88">
        <f t="shared" si="13"/>
        <v>0</v>
      </c>
      <c r="I155" s="88"/>
      <c r="J155" s="88"/>
      <c r="K155" s="88">
        <v>5</v>
      </c>
      <c r="L155" s="88">
        <v>5</v>
      </c>
      <c r="M155" s="88">
        <v>1</v>
      </c>
      <c r="N155" s="88">
        <v>21</v>
      </c>
      <c r="O155" s="88">
        <v>0</v>
      </c>
      <c r="P155" s="88"/>
      <c r="Q155" s="89">
        <v>41280</v>
      </c>
      <c r="R155" s="89">
        <v>21980</v>
      </c>
    </row>
    <row r="156" spans="1:18" ht="85.5" x14ac:dyDescent="0.25">
      <c r="A156" s="86">
        <v>6</v>
      </c>
      <c r="B156" s="459" t="s">
        <v>233</v>
      </c>
      <c r="C156" s="460"/>
      <c r="D156" s="460"/>
      <c r="E156" s="460"/>
      <c r="F156" s="465"/>
      <c r="G156" s="87" t="s">
        <v>234</v>
      </c>
      <c r="H156" s="88">
        <f t="shared" si="13"/>
        <v>0</v>
      </c>
      <c r="I156" s="88"/>
      <c r="J156" s="88"/>
      <c r="K156" s="88"/>
      <c r="L156" s="88"/>
      <c r="M156" s="88"/>
      <c r="N156" s="88">
        <v>0</v>
      </c>
      <c r="O156" s="88">
        <v>0</v>
      </c>
      <c r="P156" s="88"/>
      <c r="Q156" s="89"/>
      <c r="R156" s="89">
        <v>0</v>
      </c>
    </row>
    <row r="157" spans="1:18" ht="37.5" customHeight="1" x14ac:dyDescent="0.25">
      <c r="A157" s="86">
        <v>7</v>
      </c>
      <c r="B157" s="459" t="s">
        <v>235</v>
      </c>
      <c r="C157" s="460"/>
      <c r="D157" s="460"/>
      <c r="E157" s="460"/>
      <c r="F157" s="465"/>
      <c r="G157" s="87" t="s">
        <v>236</v>
      </c>
      <c r="H157" s="88">
        <f t="shared" si="13"/>
        <v>0</v>
      </c>
      <c r="I157" s="88"/>
      <c r="J157" s="88"/>
      <c r="K157" s="88"/>
      <c r="L157" s="88"/>
      <c r="M157" s="88"/>
      <c r="N157" s="88">
        <v>2</v>
      </c>
      <c r="O157" s="88">
        <v>0</v>
      </c>
      <c r="P157" s="88"/>
      <c r="Q157" s="89"/>
      <c r="R157" s="89">
        <v>20505</v>
      </c>
    </row>
    <row r="158" spans="1:18" ht="29.25" customHeight="1" x14ac:dyDescent="0.25">
      <c r="A158" s="86">
        <v>8</v>
      </c>
      <c r="B158" s="459" t="s">
        <v>237</v>
      </c>
      <c r="C158" s="460"/>
      <c r="D158" s="460"/>
      <c r="E158" s="460"/>
      <c r="F158" s="465"/>
      <c r="G158" s="87" t="s">
        <v>238</v>
      </c>
      <c r="H158" s="88">
        <f t="shared" si="13"/>
        <v>0</v>
      </c>
      <c r="I158" s="88"/>
      <c r="J158" s="88"/>
      <c r="K158" s="88"/>
      <c r="L158" s="88"/>
      <c r="M158" s="88"/>
      <c r="N158" s="88">
        <v>3</v>
      </c>
      <c r="O158" s="88"/>
      <c r="P158" s="88"/>
      <c r="Q158" s="89"/>
      <c r="R158" s="89">
        <v>20305</v>
      </c>
    </row>
    <row r="159" spans="1:18" ht="35.25" customHeight="1" x14ac:dyDescent="0.25">
      <c r="A159" s="86">
        <v>9</v>
      </c>
      <c r="B159" s="459" t="s">
        <v>228</v>
      </c>
      <c r="C159" s="460"/>
      <c r="D159" s="460"/>
      <c r="E159" s="460"/>
      <c r="F159" s="465"/>
      <c r="G159" s="87" t="s">
        <v>849</v>
      </c>
      <c r="H159" s="88">
        <f t="shared" si="13"/>
        <v>0</v>
      </c>
      <c r="I159" s="88"/>
      <c r="J159" s="88"/>
      <c r="K159" s="88"/>
      <c r="L159" s="88"/>
      <c r="M159" s="88"/>
      <c r="N159" s="88">
        <v>1</v>
      </c>
      <c r="O159" s="88"/>
      <c r="P159" s="88"/>
      <c r="Q159" s="89"/>
      <c r="R159" s="89">
        <v>20382</v>
      </c>
    </row>
    <row r="160" spans="1:18" ht="30" customHeight="1" x14ac:dyDescent="0.25">
      <c r="A160" s="86">
        <v>10</v>
      </c>
      <c r="B160" s="459" t="s">
        <v>239</v>
      </c>
      <c r="C160" s="460"/>
      <c r="D160" s="460"/>
      <c r="E160" s="460"/>
      <c r="F160" s="465"/>
      <c r="G160" s="87" t="s">
        <v>240</v>
      </c>
      <c r="H160" s="88">
        <f t="shared" si="13"/>
        <v>0</v>
      </c>
      <c r="I160" s="88"/>
      <c r="J160" s="88"/>
      <c r="K160" s="88"/>
      <c r="L160" s="88"/>
      <c r="M160" s="88"/>
      <c r="N160" s="88">
        <v>2</v>
      </c>
      <c r="O160" s="88"/>
      <c r="P160" s="88"/>
      <c r="Q160" s="89"/>
      <c r="R160" s="89">
        <v>20431</v>
      </c>
    </row>
    <row r="161" spans="1:18" ht="28.5" x14ac:dyDescent="0.25">
      <c r="A161" s="86">
        <v>11</v>
      </c>
      <c r="B161" s="459" t="s">
        <v>241</v>
      </c>
      <c r="C161" s="460"/>
      <c r="D161" s="460"/>
      <c r="E161" s="460"/>
      <c r="F161" s="465"/>
      <c r="G161" s="87" t="s">
        <v>242</v>
      </c>
      <c r="H161" s="88">
        <f t="shared" si="13"/>
        <v>0</v>
      </c>
      <c r="I161" s="88"/>
      <c r="J161" s="88"/>
      <c r="K161" s="88"/>
      <c r="L161" s="88"/>
      <c r="M161" s="88"/>
      <c r="N161" s="88">
        <v>1</v>
      </c>
      <c r="O161" s="88"/>
      <c r="P161" s="88"/>
      <c r="Q161" s="89"/>
      <c r="R161" s="89">
        <v>20150</v>
      </c>
    </row>
    <row r="162" spans="1:18" ht="71.25" x14ac:dyDescent="0.25">
      <c r="A162" s="86">
        <v>12</v>
      </c>
      <c r="B162" s="459" t="s">
        <v>243</v>
      </c>
      <c r="C162" s="460"/>
      <c r="D162" s="460"/>
      <c r="E162" s="460"/>
      <c r="F162" s="465"/>
      <c r="G162" s="87" t="s">
        <v>244</v>
      </c>
      <c r="H162" s="88">
        <f t="shared" si="13"/>
        <v>0</v>
      </c>
      <c r="I162" s="88"/>
      <c r="J162" s="88"/>
      <c r="K162" s="88"/>
      <c r="L162" s="88"/>
      <c r="M162" s="88"/>
      <c r="N162" s="88"/>
      <c r="O162" s="88"/>
      <c r="P162" s="88"/>
      <c r="Q162" s="89"/>
      <c r="R162" s="89">
        <v>0</v>
      </c>
    </row>
    <row r="163" spans="1:18" ht="71.25" x14ac:dyDescent="0.25">
      <c r="A163" s="86">
        <v>13</v>
      </c>
      <c r="B163" s="459" t="s">
        <v>245</v>
      </c>
      <c r="C163" s="460"/>
      <c r="D163" s="460"/>
      <c r="E163" s="460"/>
      <c r="F163" s="465"/>
      <c r="G163" s="87" t="s">
        <v>246</v>
      </c>
      <c r="H163" s="88">
        <f t="shared" si="13"/>
        <v>0</v>
      </c>
      <c r="I163" s="88"/>
      <c r="J163" s="88"/>
      <c r="K163" s="88"/>
      <c r="L163" s="88"/>
      <c r="M163" s="88"/>
      <c r="N163" s="88"/>
      <c r="O163" s="88"/>
      <c r="P163" s="88"/>
      <c r="Q163" s="89"/>
      <c r="R163" s="89">
        <v>0</v>
      </c>
    </row>
    <row r="164" spans="1:18" ht="58.5" customHeight="1" x14ac:dyDescent="0.25">
      <c r="A164" s="86">
        <v>7</v>
      </c>
      <c r="B164" s="457" t="s">
        <v>658</v>
      </c>
      <c r="C164" s="458"/>
      <c r="D164" s="458"/>
      <c r="E164" s="458"/>
      <c r="F164" s="475"/>
      <c r="G164" s="87" t="s">
        <v>695</v>
      </c>
      <c r="H164" s="104">
        <f>I164+J164</f>
        <v>105</v>
      </c>
      <c r="I164" s="88">
        <v>65</v>
      </c>
      <c r="J164" s="88">
        <v>40</v>
      </c>
      <c r="K164" s="88">
        <v>29</v>
      </c>
      <c r="L164" s="88">
        <v>0</v>
      </c>
      <c r="M164" s="88">
        <v>0</v>
      </c>
      <c r="N164" s="88">
        <v>86</v>
      </c>
      <c r="O164" s="88">
        <v>0</v>
      </c>
      <c r="P164" s="88">
        <v>0</v>
      </c>
      <c r="Q164" s="89">
        <v>44972.800000000003</v>
      </c>
      <c r="R164" s="89">
        <v>22650.400000000001</v>
      </c>
    </row>
    <row r="165" spans="1:18" x14ac:dyDescent="0.25">
      <c r="A165" s="120">
        <v>8</v>
      </c>
      <c r="B165" s="495" t="s">
        <v>247</v>
      </c>
      <c r="C165" s="496"/>
      <c r="D165" s="496"/>
      <c r="E165" s="496"/>
      <c r="F165" s="496"/>
      <c r="G165" s="497"/>
      <c r="H165" s="90">
        <f t="shared" ref="H165:P165" si="14">H166+H167+H168+H169+H170+H171+H172+H173+H174+H175+H176+H177+H178+H179+H180+H181+H182+H183+H184+H185+H186+H187+H188+H189+H190</f>
        <v>205</v>
      </c>
      <c r="I165" s="90">
        <f t="shared" si="14"/>
        <v>135</v>
      </c>
      <c r="J165" s="90">
        <f t="shared" si="14"/>
        <v>70</v>
      </c>
      <c r="K165" s="90">
        <f t="shared" si="14"/>
        <v>70</v>
      </c>
      <c r="L165" s="90">
        <f t="shared" si="14"/>
        <v>63</v>
      </c>
      <c r="M165" s="90">
        <f t="shared" si="14"/>
        <v>14</v>
      </c>
      <c r="N165" s="90">
        <f t="shared" si="14"/>
        <v>245</v>
      </c>
      <c r="O165" s="90">
        <f t="shared" si="14"/>
        <v>30</v>
      </c>
      <c r="P165" s="90">
        <f t="shared" si="14"/>
        <v>11</v>
      </c>
      <c r="Q165" s="123">
        <v>44974.9</v>
      </c>
      <c r="R165" s="123">
        <v>22491.599999999999</v>
      </c>
    </row>
    <row r="166" spans="1:18" ht="28.5" x14ac:dyDescent="0.25">
      <c r="A166" s="86">
        <v>1</v>
      </c>
      <c r="B166" s="459" t="s">
        <v>248</v>
      </c>
      <c r="C166" s="460"/>
      <c r="D166" s="460"/>
      <c r="E166" s="460"/>
      <c r="F166" s="465"/>
      <c r="G166" s="87" t="s">
        <v>550</v>
      </c>
      <c r="H166" s="88">
        <f>I166+J166</f>
        <v>190</v>
      </c>
      <c r="I166" s="88">
        <v>135</v>
      </c>
      <c r="J166" s="88">
        <v>55</v>
      </c>
      <c r="K166" s="88">
        <v>61</v>
      </c>
      <c r="L166" s="88">
        <v>47</v>
      </c>
      <c r="M166" s="88">
        <v>6</v>
      </c>
      <c r="N166" s="88">
        <v>154</v>
      </c>
      <c r="O166" s="88">
        <v>19</v>
      </c>
      <c r="P166" s="88">
        <v>3</v>
      </c>
      <c r="Q166" s="89">
        <v>55305</v>
      </c>
      <c r="R166" s="89">
        <v>26482</v>
      </c>
    </row>
    <row r="167" spans="1:18" ht="39" customHeight="1" x14ac:dyDescent="0.25">
      <c r="A167" s="86">
        <v>2</v>
      </c>
      <c r="B167" s="459" t="s">
        <v>249</v>
      </c>
      <c r="C167" s="460"/>
      <c r="D167" s="460"/>
      <c r="E167" s="460"/>
      <c r="F167" s="465"/>
      <c r="G167" s="87" t="s">
        <v>551</v>
      </c>
      <c r="H167" s="88">
        <f t="shared" ref="H167:H190" si="15">I167+J167</f>
        <v>0</v>
      </c>
      <c r="I167" s="88"/>
      <c r="J167" s="88"/>
      <c r="K167" s="88">
        <v>0</v>
      </c>
      <c r="L167" s="88">
        <v>4</v>
      </c>
      <c r="M167" s="88">
        <v>2</v>
      </c>
      <c r="N167" s="88">
        <v>12</v>
      </c>
      <c r="O167" s="88"/>
      <c r="P167" s="88"/>
      <c r="Q167" s="89">
        <v>0</v>
      </c>
      <c r="R167" s="89">
        <v>21362</v>
      </c>
    </row>
    <row r="168" spans="1:18" ht="32.25" customHeight="1" x14ac:dyDescent="0.25">
      <c r="A168" s="86">
        <v>3</v>
      </c>
      <c r="B168" s="459" t="s">
        <v>250</v>
      </c>
      <c r="C168" s="460"/>
      <c r="D168" s="460"/>
      <c r="E168" s="460"/>
      <c r="F168" s="465"/>
      <c r="G168" s="87" t="s">
        <v>552</v>
      </c>
      <c r="H168" s="88">
        <f t="shared" si="15"/>
        <v>0</v>
      </c>
      <c r="I168" s="88"/>
      <c r="J168" s="88"/>
      <c r="K168" s="88">
        <v>1</v>
      </c>
      <c r="L168" s="88">
        <v>2</v>
      </c>
      <c r="M168" s="88">
        <v>1</v>
      </c>
      <c r="N168" s="88">
        <v>6</v>
      </c>
      <c r="O168" s="88">
        <v>2</v>
      </c>
      <c r="P168" s="88"/>
      <c r="Q168" s="89">
        <v>24649</v>
      </c>
      <c r="R168" s="89">
        <v>14662</v>
      </c>
    </row>
    <row r="169" spans="1:18" ht="29.25" customHeight="1" x14ac:dyDescent="0.25">
      <c r="A169" s="86">
        <v>4</v>
      </c>
      <c r="B169" s="459" t="s">
        <v>251</v>
      </c>
      <c r="C169" s="460"/>
      <c r="D169" s="460"/>
      <c r="E169" s="460"/>
      <c r="F169" s="465"/>
      <c r="G169" s="87" t="s">
        <v>553</v>
      </c>
      <c r="H169" s="88">
        <f t="shared" si="15"/>
        <v>0</v>
      </c>
      <c r="I169" s="88"/>
      <c r="J169" s="88"/>
      <c r="K169" s="88">
        <v>0</v>
      </c>
      <c r="L169" s="88">
        <v>2</v>
      </c>
      <c r="M169" s="88">
        <v>1</v>
      </c>
      <c r="N169" s="88">
        <v>12</v>
      </c>
      <c r="O169" s="88">
        <v>2</v>
      </c>
      <c r="P169" s="88">
        <v>1</v>
      </c>
      <c r="Q169" s="89">
        <v>0</v>
      </c>
      <c r="R169" s="89">
        <v>18980</v>
      </c>
    </row>
    <row r="170" spans="1:18" ht="25.5" customHeight="1" x14ac:dyDescent="0.25">
      <c r="A170" s="86">
        <v>5</v>
      </c>
      <c r="B170" s="459" t="s">
        <v>252</v>
      </c>
      <c r="C170" s="460"/>
      <c r="D170" s="460"/>
      <c r="E170" s="460"/>
      <c r="F170" s="465"/>
      <c r="G170" s="87" t="s">
        <v>554</v>
      </c>
      <c r="H170" s="88">
        <f t="shared" si="15"/>
        <v>0</v>
      </c>
      <c r="I170" s="88"/>
      <c r="J170" s="88"/>
      <c r="K170" s="88">
        <v>1</v>
      </c>
      <c r="L170" s="88">
        <v>2</v>
      </c>
      <c r="M170" s="88">
        <v>1</v>
      </c>
      <c r="N170" s="88">
        <v>6</v>
      </c>
      <c r="O170" s="88">
        <v>1</v>
      </c>
      <c r="P170" s="88">
        <v>1</v>
      </c>
      <c r="Q170" s="89">
        <v>55142</v>
      </c>
      <c r="R170" s="89">
        <v>20100</v>
      </c>
    </row>
    <row r="171" spans="1:18" ht="28.5" customHeight="1" x14ac:dyDescent="0.25">
      <c r="A171" s="86">
        <v>6</v>
      </c>
      <c r="B171" s="459" t="s">
        <v>253</v>
      </c>
      <c r="C171" s="460"/>
      <c r="D171" s="460"/>
      <c r="E171" s="460"/>
      <c r="F171" s="465"/>
      <c r="G171" s="87" t="s">
        <v>555</v>
      </c>
      <c r="H171" s="88">
        <f t="shared" si="15"/>
        <v>5</v>
      </c>
      <c r="I171" s="88"/>
      <c r="J171" s="88">
        <v>5</v>
      </c>
      <c r="K171" s="88">
        <v>1</v>
      </c>
      <c r="L171" s="88">
        <v>1</v>
      </c>
      <c r="M171" s="88">
        <v>1</v>
      </c>
      <c r="N171" s="88">
        <v>6</v>
      </c>
      <c r="O171" s="88">
        <v>0</v>
      </c>
      <c r="P171" s="88"/>
      <c r="Q171" s="89">
        <v>47141</v>
      </c>
      <c r="R171" s="89">
        <v>20105</v>
      </c>
    </row>
    <row r="172" spans="1:18" ht="36" customHeight="1" x14ac:dyDescent="0.25">
      <c r="A172" s="86">
        <v>7</v>
      </c>
      <c r="B172" s="459" t="s">
        <v>254</v>
      </c>
      <c r="C172" s="460"/>
      <c r="D172" s="460"/>
      <c r="E172" s="460"/>
      <c r="F172" s="465"/>
      <c r="G172" s="87" t="s">
        <v>556</v>
      </c>
      <c r="H172" s="88">
        <f t="shared" si="15"/>
        <v>10</v>
      </c>
      <c r="I172" s="88"/>
      <c r="J172" s="88">
        <v>10</v>
      </c>
      <c r="K172" s="88">
        <v>2</v>
      </c>
      <c r="L172" s="88">
        <v>2</v>
      </c>
      <c r="M172" s="88">
        <v>0</v>
      </c>
      <c r="N172" s="88">
        <v>15</v>
      </c>
      <c r="O172" s="88"/>
      <c r="P172" s="88"/>
      <c r="Q172" s="89">
        <v>54106</v>
      </c>
      <c r="R172" s="89">
        <v>22354</v>
      </c>
    </row>
    <row r="173" spans="1:18" ht="30.75" customHeight="1" x14ac:dyDescent="0.25">
      <c r="A173" s="86">
        <v>8</v>
      </c>
      <c r="B173" s="459" t="s">
        <v>255</v>
      </c>
      <c r="C173" s="460"/>
      <c r="D173" s="460"/>
      <c r="E173" s="460"/>
      <c r="F173" s="465"/>
      <c r="G173" s="87" t="s">
        <v>557</v>
      </c>
      <c r="H173" s="88">
        <f t="shared" si="15"/>
        <v>0</v>
      </c>
      <c r="I173" s="88"/>
      <c r="J173" s="88"/>
      <c r="K173" s="88">
        <v>2</v>
      </c>
      <c r="L173" s="88">
        <v>1</v>
      </c>
      <c r="M173" s="88">
        <v>1</v>
      </c>
      <c r="N173" s="88">
        <v>11</v>
      </c>
      <c r="O173" s="88"/>
      <c r="P173" s="88"/>
      <c r="Q173" s="89">
        <v>33182</v>
      </c>
      <c r="R173" s="89">
        <v>27713</v>
      </c>
    </row>
    <row r="174" spans="1:18" ht="30.75" customHeight="1" x14ac:dyDescent="0.25">
      <c r="A174" s="86">
        <v>9</v>
      </c>
      <c r="B174" s="459" t="s">
        <v>690</v>
      </c>
      <c r="C174" s="460"/>
      <c r="D174" s="460"/>
      <c r="E174" s="460"/>
      <c r="F174" s="465"/>
      <c r="G174" s="87" t="s">
        <v>558</v>
      </c>
      <c r="H174" s="88">
        <f t="shared" si="15"/>
        <v>0</v>
      </c>
      <c r="I174" s="88"/>
      <c r="J174" s="88">
        <v>0</v>
      </c>
      <c r="K174" s="88">
        <v>1</v>
      </c>
      <c r="L174" s="88">
        <v>1</v>
      </c>
      <c r="M174" s="88">
        <v>1</v>
      </c>
      <c r="N174" s="88">
        <v>9</v>
      </c>
      <c r="O174" s="88"/>
      <c r="P174" s="88"/>
      <c r="Q174" s="89">
        <v>6931</v>
      </c>
      <c r="R174" s="89">
        <v>28685</v>
      </c>
    </row>
    <row r="175" spans="1:18" ht="28.5" customHeight="1" x14ac:dyDescent="0.25">
      <c r="A175" s="86">
        <v>10</v>
      </c>
      <c r="B175" s="459" t="s">
        <v>256</v>
      </c>
      <c r="C175" s="460"/>
      <c r="D175" s="460"/>
      <c r="E175" s="460"/>
      <c r="F175" s="465"/>
      <c r="G175" s="87" t="s">
        <v>559</v>
      </c>
      <c r="H175" s="88">
        <f t="shared" si="15"/>
        <v>0</v>
      </c>
      <c r="I175" s="88"/>
      <c r="J175" s="88"/>
      <c r="K175" s="88">
        <v>1</v>
      </c>
      <c r="L175" s="88">
        <v>1</v>
      </c>
      <c r="M175" s="88"/>
      <c r="N175" s="88">
        <v>2</v>
      </c>
      <c r="O175" s="88">
        <v>5</v>
      </c>
      <c r="P175" s="88">
        <v>2</v>
      </c>
      <c r="Q175" s="89">
        <v>26878</v>
      </c>
      <c r="R175" s="89">
        <v>14806</v>
      </c>
    </row>
    <row r="176" spans="1:18" ht="30.75" customHeight="1" x14ac:dyDescent="0.25">
      <c r="A176" s="86">
        <v>11</v>
      </c>
      <c r="B176" s="459" t="s">
        <v>257</v>
      </c>
      <c r="C176" s="460"/>
      <c r="D176" s="460"/>
      <c r="E176" s="460"/>
      <c r="F176" s="465"/>
      <c r="G176" s="87" t="s">
        <v>258</v>
      </c>
      <c r="H176" s="88">
        <f t="shared" si="15"/>
        <v>0</v>
      </c>
      <c r="I176" s="88"/>
      <c r="J176" s="88"/>
      <c r="K176" s="88"/>
      <c r="L176" s="88"/>
      <c r="M176" s="88"/>
      <c r="N176" s="88"/>
      <c r="O176" s="88"/>
      <c r="P176" s="88"/>
      <c r="Q176" s="89"/>
      <c r="R176" s="89">
        <v>0</v>
      </c>
    </row>
    <row r="177" spans="1:18" ht="35.25" customHeight="1" x14ac:dyDescent="0.25">
      <c r="A177" s="86">
        <v>12</v>
      </c>
      <c r="B177" s="459" t="s">
        <v>259</v>
      </c>
      <c r="C177" s="460"/>
      <c r="D177" s="460"/>
      <c r="E177" s="460"/>
      <c r="F177" s="465"/>
      <c r="G177" s="87" t="s">
        <v>260</v>
      </c>
      <c r="H177" s="88">
        <f t="shared" si="15"/>
        <v>0</v>
      </c>
      <c r="I177" s="88"/>
      <c r="J177" s="88"/>
      <c r="K177" s="88"/>
      <c r="L177" s="88"/>
      <c r="M177" s="88"/>
      <c r="N177" s="88"/>
      <c r="O177" s="88"/>
      <c r="P177" s="88"/>
      <c r="Q177" s="89"/>
      <c r="R177" s="89"/>
    </row>
    <row r="178" spans="1:18" ht="34.5" customHeight="1" x14ac:dyDescent="0.25">
      <c r="A178" s="86">
        <v>13</v>
      </c>
      <c r="B178" s="459" t="s">
        <v>261</v>
      </c>
      <c r="C178" s="460"/>
      <c r="D178" s="460"/>
      <c r="E178" s="460"/>
      <c r="F178" s="465"/>
      <c r="G178" s="87" t="s">
        <v>262</v>
      </c>
      <c r="H178" s="88">
        <f t="shared" si="15"/>
        <v>0</v>
      </c>
      <c r="I178" s="88"/>
      <c r="J178" s="88"/>
      <c r="K178" s="88"/>
      <c r="L178" s="88"/>
      <c r="M178" s="88"/>
      <c r="N178" s="88"/>
      <c r="O178" s="88"/>
      <c r="P178" s="88"/>
      <c r="Q178" s="89"/>
      <c r="R178" s="89"/>
    </row>
    <row r="179" spans="1:18" ht="34.5" customHeight="1" x14ac:dyDescent="0.25">
      <c r="A179" s="86">
        <v>14</v>
      </c>
      <c r="B179" s="459" t="s">
        <v>263</v>
      </c>
      <c r="C179" s="460"/>
      <c r="D179" s="460"/>
      <c r="E179" s="460"/>
      <c r="F179" s="465"/>
      <c r="G179" s="87" t="s">
        <v>264</v>
      </c>
      <c r="H179" s="88">
        <f t="shared" si="15"/>
        <v>0</v>
      </c>
      <c r="I179" s="88"/>
      <c r="J179" s="88"/>
      <c r="K179" s="88"/>
      <c r="L179" s="88"/>
      <c r="M179" s="88"/>
      <c r="N179" s="88"/>
      <c r="O179" s="88"/>
      <c r="P179" s="88"/>
      <c r="Q179" s="89"/>
      <c r="R179" s="89"/>
    </row>
    <row r="180" spans="1:18" ht="25.5" customHeight="1" x14ac:dyDescent="0.25">
      <c r="A180" s="86">
        <v>15</v>
      </c>
      <c r="B180" s="459" t="s">
        <v>265</v>
      </c>
      <c r="C180" s="460"/>
      <c r="D180" s="460"/>
      <c r="E180" s="460"/>
      <c r="F180" s="465"/>
      <c r="G180" s="87" t="s">
        <v>266</v>
      </c>
      <c r="H180" s="88">
        <f t="shared" si="15"/>
        <v>0</v>
      </c>
      <c r="I180" s="88"/>
      <c r="J180" s="88"/>
      <c r="K180" s="88"/>
      <c r="L180" s="88"/>
      <c r="M180" s="88"/>
      <c r="N180" s="88"/>
      <c r="O180" s="88"/>
      <c r="P180" s="88"/>
      <c r="Q180" s="89"/>
      <c r="R180" s="89"/>
    </row>
    <row r="181" spans="1:18" ht="32.25" customHeight="1" x14ac:dyDescent="0.25">
      <c r="A181" s="86">
        <v>16</v>
      </c>
      <c r="B181" s="459" t="s">
        <v>267</v>
      </c>
      <c r="C181" s="460"/>
      <c r="D181" s="460"/>
      <c r="E181" s="460"/>
      <c r="F181" s="465"/>
      <c r="G181" s="87" t="s">
        <v>268</v>
      </c>
      <c r="H181" s="88">
        <f t="shared" si="15"/>
        <v>0</v>
      </c>
      <c r="I181" s="88"/>
      <c r="J181" s="88"/>
      <c r="K181" s="88"/>
      <c r="L181" s="88"/>
      <c r="M181" s="88"/>
      <c r="N181" s="88"/>
      <c r="O181" s="88"/>
      <c r="P181" s="88"/>
      <c r="Q181" s="89"/>
      <c r="R181" s="89"/>
    </row>
    <row r="182" spans="1:18" ht="30.75" customHeight="1" x14ac:dyDescent="0.25">
      <c r="A182" s="86">
        <v>17</v>
      </c>
      <c r="B182" s="459" t="s">
        <v>269</v>
      </c>
      <c r="C182" s="460"/>
      <c r="D182" s="460"/>
      <c r="E182" s="460"/>
      <c r="F182" s="465"/>
      <c r="G182" s="87" t="s">
        <v>270</v>
      </c>
      <c r="H182" s="88">
        <f t="shared" si="15"/>
        <v>0</v>
      </c>
      <c r="I182" s="88"/>
      <c r="J182" s="88"/>
      <c r="K182" s="88"/>
      <c r="L182" s="88"/>
      <c r="M182" s="88"/>
      <c r="N182" s="88">
        <v>1</v>
      </c>
      <c r="O182" s="88">
        <v>1</v>
      </c>
      <c r="P182" s="88">
        <v>1</v>
      </c>
      <c r="Q182" s="89"/>
      <c r="R182" s="89">
        <v>17556</v>
      </c>
    </row>
    <row r="183" spans="1:18" ht="35.25" customHeight="1" x14ac:dyDescent="0.25">
      <c r="A183" s="86">
        <v>18</v>
      </c>
      <c r="B183" s="459" t="s">
        <v>271</v>
      </c>
      <c r="C183" s="460"/>
      <c r="D183" s="460"/>
      <c r="E183" s="460"/>
      <c r="F183" s="465"/>
      <c r="G183" s="87" t="s">
        <v>272</v>
      </c>
      <c r="H183" s="88">
        <f t="shared" si="15"/>
        <v>0</v>
      </c>
      <c r="I183" s="88"/>
      <c r="J183" s="88"/>
      <c r="K183" s="88"/>
      <c r="L183" s="88"/>
      <c r="M183" s="88"/>
      <c r="N183" s="88">
        <v>1</v>
      </c>
      <c r="O183" s="88">
        <v>0</v>
      </c>
      <c r="P183" s="88"/>
      <c r="Q183" s="89"/>
      <c r="R183" s="89">
        <v>25501</v>
      </c>
    </row>
    <row r="184" spans="1:18" ht="33.75" customHeight="1" x14ac:dyDescent="0.25">
      <c r="A184" s="86">
        <v>19</v>
      </c>
      <c r="B184" s="459" t="s">
        <v>273</v>
      </c>
      <c r="C184" s="460"/>
      <c r="D184" s="460"/>
      <c r="E184" s="460"/>
      <c r="F184" s="465"/>
      <c r="G184" s="87" t="s">
        <v>274</v>
      </c>
      <c r="H184" s="88">
        <f t="shared" si="15"/>
        <v>0</v>
      </c>
      <c r="I184" s="88"/>
      <c r="J184" s="88"/>
      <c r="K184" s="88"/>
      <c r="L184" s="88"/>
      <c r="M184" s="88"/>
      <c r="N184" s="88"/>
      <c r="O184" s="88">
        <v>0</v>
      </c>
      <c r="P184" s="88">
        <v>1</v>
      </c>
      <c r="Q184" s="89"/>
      <c r="R184" s="89"/>
    </row>
    <row r="185" spans="1:18" ht="30.75" customHeight="1" x14ac:dyDescent="0.25">
      <c r="A185" s="86">
        <v>20</v>
      </c>
      <c r="B185" s="459" t="s">
        <v>275</v>
      </c>
      <c r="C185" s="460"/>
      <c r="D185" s="460"/>
      <c r="E185" s="460"/>
      <c r="F185" s="465"/>
      <c r="G185" s="87" t="s">
        <v>276</v>
      </c>
      <c r="H185" s="88">
        <f t="shared" si="15"/>
        <v>0</v>
      </c>
      <c r="I185" s="88"/>
      <c r="J185" s="88"/>
      <c r="K185" s="88"/>
      <c r="L185" s="88"/>
      <c r="M185" s="88"/>
      <c r="N185" s="88">
        <v>2</v>
      </c>
      <c r="O185" s="88">
        <v>0</v>
      </c>
      <c r="P185" s="88">
        <v>1</v>
      </c>
      <c r="Q185" s="89"/>
      <c r="R185" s="89">
        <v>13493</v>
      </c>
    </row>
    <row r="186" spans="1:18" ht="33.75" customHeight="1" x14ac:dyDescent="0.25">
      <c r="A186" s="86">
        <v>21</v>
      </c>
      <c r="B186" s="459" t="s">
        <v>277</v>
      </c>
      <c r="C186" s="460"/>
      <c r="D186" s="460"/>
      <c r="E186" s="460"/>
      <c r="F186" s="465"/>
      <c r="G186" s="87" t="s">
        <v>278</v>
      </c>
      <c r="H186" s="88">
        <f t="shared" si="15"/>
        <v>0</v>
      </c>
      <c r="I186" s="88"/>
      <c r="J186" s="88"/>
      <c r="K186" s="88"/>
      <c r="L186" s="88"/>
      <c r="M186" s="88"/>
      <c r="N186" s="88"/>
      <c r="O186" s="88">
        <v>0</v>
      </c>
      <c r="P186" s="88">
        <v>1</v>
      </c>
      <c r="Q186" s="89"/>
      <c r="R186" s="89"/>
    </row>
    <row r="187" spans="1:18" ht="36" customHeight="1" x14ac:dyDescent="0.25">
      <c r="A187" s="86">
        <v>22</v>
      </c>
      <c r="B187" s="459" t="s">
        <v>279</v>
      </c>
      <c r="C187" s="460"/>
      <c r="D187" s="460"/>
      <c r="E187" s="460"/>
      <c r="F187" s="465"/>
      <c r="G187" s="87" t="s">
        <v>280</v>
      </c>
      <c r="H187" s="88">
        <f t="shared" si="15"/>
        <v>0</v>
      </c>
      <c r="I187" s="88"/>
      <c r="J187" s="88"/>
      <c r="K187" s="88"/>
      <c r="L187" s="88"/>
      <c r="M187" s="88"/>
      <c r="N187" s="88">
        <v>1</v>
      </c>
      <c r="O187" s="88"/>
      <c r="P187" s="88"/>
      <c r="Q187" s="89"/>
      <c r="R187" s="89">
        <v>37611</v>
      </c>
    </row>
    <row r="188" spans="1:18" ht="29.25" customHeight="1" x14ac:dyDescent="0.25">
      <c r="A188" s="86">
        <v>23</v>
      </c>
      <c r="B188" s="459" t="s">
        <v>281</v>
      </c>
      <c r="C188" s="460"/>
      <c r="D188" s="460"/>
      <c r="E188" s="460"/>
      <c r="F188" s="465"/>
      <c r="G188" s="87" t="s">
        <v>282</v>
      </c>
      <c r="H188" s="88">
        <f t="shared" si="15"/>
        <v>0</v>
      </c>
      <c r="I188" s="88"/>
      <c r="J188" s="88"/>
      <c r="K188" s="88"/>
      <c r="L188" s="88"/>
      <c r="M188" s="88"/>
      <c r="N188" s="88">
        <v>4</v>
      </c>
      <c r="O188" s="88"/>
      <c r="P188" s="88"/>
      <c r="Q188" s="89"/>
      <c r="R188" s="89">
        <v>22562</v>
      </c>
    </row>
    <row r="189" spans="1:18" ht="36" customHeight="1" x14ac:dyDescent="0.25">
      <c r="A189" s="86">
        <v>24</v>
      </c>
      <c r="B189" s="459" t="s">
        <v>283</v>
      </c>
      <c r="C189" s="460"/>
      <c r="D189" s="460"/>
      <c r="E189" s="460"/>
      <c r="F189" s="465"/>
      <c r="G189" s="87" t="s">
        <v>284</v>
      </c>
      <c r="H189" s="88">
        <f t="shared" si="15"/>
        <v>0</v>
      </c>
      <c r="I189" s="88"/>
      <c r="J189" s="88"/>
      <c r="K189" s="88"/>
      <c r="L189" s="88"/>
      <c r="M189" s="88"/>
      <c r="N189" s="88">
        <v>2</v>
      </c>
      <c r="O189" s="88"/>
      <c r="P189" s="88"/>
      <c r="Q189" s="89"/>
      <c r="R189" s="89">
        <v>32779</v>
      </c>
    </row>
    <row r="190" spans="1:18" ht="30" customHeight="1" x14ac:dyDescent="0.25">
      <c r="A190" s="86">
        <v>25</v>
      </c>
      <c r="B190" s="459" t="s">
        <v>285</v>
      </c>
      <c r="C190" s="460"/>
      <c r="D190" s="460"/>
      <c r="E190" s="460"/>
      <c r="F190" s="465"/>
      <c r="G190" s="87" t="s">
        <v>286</v>
      </c>
      <c r="H190" s="88">
        <f t="shared" si="15"/>
        <v>0</v>
      </c>
      <c r="I190" s="88"/>
      <c r="J190" s="88"/>
      <c r="K190" s="88"/>
      <c r="L190" s="88"/>
      <c r="M190" s="88"/>
      <c r="N190" s="88">
        <v>1</v>
      </c>
      <c r="O190" s="88"/>
      <c r="P190" s="88"/>
      <c r="Q190" s="89"/>
      <c r="R190" s="89">
        <v>17063</v>
      </c>
    </row>
    <row r="191" spans="1:18" x14ac:dyDescent="0.25">
      <c r="A191" s="120">
        <v>9</v>
      </c>
      <c r="B191" s="457" t="s">
        <v>287</v>
      </c>
      <c r="C191" s="458"/>
      <c r="D191" s="458"/>
      <c r="E191" s="458"/>
      <c r="F191" s="458"/>
      <c r="G191" s="475"/>
      <c r="H191" s="104">
        <f t="shared" ref="H191:P191" si="16">H192+H193+H194+H195+H196+H197+H198+H199+H200+H201+H202+H203+H204+H205+H206+H207+H208+H209+H210+H211+H212+H213+H214+H215+H216+H217+H218+H219+H220+H221+H222+H223+H224+H225+H226+H227+H228+H229+H230+H231+H232+H233+H234</f>
        <v>225</v>
      </c>
      <c r="I191" s="104">
        <f t="shared" si="16"/>
        <v>155</v>
      </c>
      <c r="J191" s="104">
        <f t="shared" si="16"/>
        <v>70</v>
      </c>
      <c r="K191" s="104">
        <f t="shared" si="16"/>
        <v>73</v>
      </c>
      <c r="L191" s="104">
        <f t="shared" si="16"/>
        <v>7</v>
      </c>
      <c r="M191" s="104">
        <f t="shared" si="16"/>
        <v>4</v>
      </c>
      <c r="N191" s="104">
        <f t="shared" si="16"/>
        <v>279</v>
      </c>
      <c r="O191" s="104">
        <f t="shared" si="16"/>
        <v>3</v>
      </c>
      <c r="P191" s="104">
        <f t="shared" si="16"/>
        <v>2</v>
      </c>
      <c r="Q191" s="85">
        <v>30457</v>
      </c>
      <c r="R191" s="85">
        <v>16212</v>
      </c>
    </row>
    <row r="192" spans="1:18" ht="28.5" x14ac:dyDescent="0.25">
      <c r="A192" s="86">
        <v>1</v>
      </c>
      <c r="B192" s="459" t="s">
        <v>837</v>
      </c>
      <c r="C192" s="460"/>
      <c r="D192" s="460"/>
      <c r="E192" s="460"/>
      <c r="F192" s="465"/>
      <c r="G192" s="87" t="s">
        <v>560</v>
      </c>
      <c r="H192" s="88">
        <v>122</v>
      </c>
      <c r="I192" s="88">
        <v>122</v>
      </c>
      <c r="J192" s="88">
        <v>0</v>
      </c>
      <c r="K192" s="88">
        <v>53</v>
      </c>
      <c r="L192" s="88">
        <v>4</v>
      </c>
      <c r="M192" s="88">
        <v>3</v>
      </c>
      <c r="N192" s="88">
        <v>162</v>
      </c>
      <c r="O192" s="88"/>
      <c r="P192" s="88"/>
      <c r="Q192" s="89">
        <v>30457</v>
      </c>
      <c r="R192" s="89">
        <v>16212</v>
      </c>
    </row>
    <row r="193" spans="1:18" ht="30" customHeight="1" x14ac:dyDescent="0.25">
      <c r="A193" s="86">
        <v>2</v>
      </c>
      <c r="B193" s="459"/>
      <c r="C193" s="460"/>
      <c r="D193" s="460"/>
      <c r="E193" s="460"/>
      <c r="F193" s="465"/>
      <c r="G193" s="87" t="s">
        <v>561</v>
      </c>
      <c r="H193" s="88">
        <v>33</v>
      </c>
      <c r="I193" s="88">
        <v>18</v>
      </c>
      <c r="J193" s="88">
        <v>15</v>
      </c>
      <c r="K193" s="88">
        <v>5</v>
      </c>
      <c r="L193" s="88">
        <v>1</v>
      </c>
      <c r="M193" s="88"/>
      <c r="N193" s="88">
        <v>19</v>
      </c>
      <c r="O193" s="88"/>
      <c r="P193" s="88"/>
      <c r="Q193" s="89">
        <v>30457</v>
      </c>
      <c r="R193" s="89">
        <v>16212</v>
      </c>
    </row>
    <row r="194" spans="1:18" ht="27" customHeight="1" x14ac:dyDescent="0.25">
      <c r="A194" s="86">
        <v>3</v>
      </c>
      <c r="B194" s="459" t="s">
        <v>323</v>
      </c>
      <c r="C194" s="460"/>
      <c r="D194" s="460"/>
      <c r="E194" s="460"/>
      <c r="F194" s="465"/>
      <c r="G194" s="87" t="s">
        <v>562</v>
      </c>
      <c r="H194" s="88">
        <v>25</v>
      </c>
      <c r="I194" s="88"/>
      <c r="J194" s="88">
        <v>25</v>
      </c>
      <c r="K194" s="88">
        <v>5</v>
      </c>
      <c r="L194" s="88">
        <v>1</v>
      </c>
      <c r="M194" s="88"/>
      <c r="N194" s="88">
        <v>17</v>
      </c>
      <c r="O194" s="88"/>
      <c r="P194" s="88"/>
      <c r="Q194" s="89">
        <v>30457</v>
      </c>
      <c r="R194" s="89">
        <v>16212</v>
      </c>
    </row>
    <row r="195" spans="1:18" ht="35.25" customHeight="1" x14ac:dyDescent="0.25">
      <c r="A195" s="86">
        <v>4</v>
      </c>
      <c r="B195" s="459" t="s">
        <v>338</v>
      </c>
      <c r="C195" s="460"/>
      <c r="D195" s="460"/>
      <c r="E195" s="460"/>
      <c r="F195" s="465"/>
      <c r="G195" s="87" t="s">
        <v>563</v>
      </c>
      <c r="H195" s="88">
        <v>45</v>
      </c>
      <c r="I195" s="88">
        <v>15</v>
      </c>
      <c r="J195" s="88">
        <v>30</v>
      </c>
      <c r="K195" s="88">
        <v>6</v>
      </c>
      <c r="L195" s="88"/>
      <c r="M195" s="88"/>
      <c r="N195" s="88">
        <v>21</v>
      </c>
      <c r="O195" s="88"/>
      <c r="P195" s="88"/>
      <c r="Q195" s="89">
        <v>30457</v>
      </c>
      <c r="R195" s="89">
        <v>16212</v>
      </c>
    </row>
    <row r="196" spans="1:18" ht="28.5" x14ac:dyDescent="0.25">
      <c r="A196" s="86">
        <v>5</v>
      </c>
      <c r="B196" s="459" t="s">
        <v>310</v>
      </c>
      <c r="C196" s="460"/>
      <c r="D196" s="460"/>
      <c r="E196" s="460"/>
      <c r="F196" s="465"/>
      <c r="G196" s="87" t="s">
        <v>564</v>
      </c>
      <c r="H196" s="88">
        <v>0</v>
      </c>
      <c r="I196" s="88"/>
      <c r="J196" s="88"/>
      <c r="K196" s="88">
        <v>2</v>
      </c>
      <c r="L196" s="88">
        <v>1</v>
      </c>
      <c r="M196" s="88">
        <v>0</v>
      </c>
      <c r="N196" s="88">
        <v>8</v>
      </c>
      <c r="O196" s="88"/>
      <c r="P196" s="88"/>
      <c r="Q196" s="89">
        <v>30457</v>
      </c>
      <c r="R196" s="89">
        <v>16212</v>
      </c>
    </row>
    <row r="197" spans="1:18" ht="34.5" customHeight="1" x14ac:dyDescent="0.25">
      <c r="A197" s="86">
        <v>6</v>
      </c>
      <c r="B197" s="459" t="s">
        <v>332</v>
      </c>
      <c r="C197" s="460"/>
      <c r="D197" s="460"/>
      <c r="E197" s="460"/>
      <c r="F197" s="465"/>
      <c r="G197" s="87" t="s">
        <v>565</v>
      </c>
      <c r="H197" s="88">
        <v>0</v>
      </c>
      <c r="I197" s="88"/>
      <c r="J197" s="88"/>
      <c r="K197" s="88">
        <v>2</v>
      </c>
      <c r="L197" s="88"/>
      <c r="M197" s="88">
        <v>1</v>
      </c>
      <c r="N197" s="88">
        <v>10</v>
      </c>
      <c r="O197" s="88"/>
      <c r="P197" s="88"/>
      <c r="Q197" s="89">
        <v>30457</v>
      </c>
      <c r="R197" s="89">
        <v>16212</v>
      </c>
    </row>
    <row r="198" spans="1:18" ht="37.5" customHeight="1" x14ac:dyDescent="0.25">
      <c r="A198" s="86">
        <v>7</v>
      </c>
      <c r="B198" s="459" t="s">
        <v>288</v>
      </c>
      <c r="C198" s="460"/>
      <c r="D198" s="460"/>
      <c r="E198" s="460"/>
      <c r="F198" s="465"/>
      <c r="G198" s="87" t="s">
        <v>289</v>
      </c>
      <c r="H198" s="88">
        <v>0</v>
      </c>
      <c r="I198" s="88"/>
      <c r="J198" s="88"/>
      <c r="K198" s="88"/>
      <c r="L198" s="88"/>
      <c r="M198" s="88"/>
      <c r="N198" s="88">
        <v>2</v>
      </c>
      <c r="O198" s="88"/>
      <c r="P198" s="88"/>
      <c r="Q198" s="89"/>
      <c r="R198" s="89">
        <v>16212</v>
      </c>
    </row>
    <row r="199" spans="1:18" ht="28.5" customHeight="1" x14ac:dyDescent="0.25">
      <c r="A199" s="86">
        <v>8</v>
      </c>
      <c r="B199" s="459" t="s">
        <v>206</v>
      </c>
      <c r="C199" s="460"/>
      <c r="D199" s="460"/>
      <c r="E199" s="460"/>
      <c r="F199" s="465"/>
      <c r="G199" s="87" t="s">
        <v>290</v>
      </c>
      <c r="H199" s="88">
        <v>0</v>
      </c>
      <c r="I199" s="88"/>
      <c r="J199" s="88"/>
      <c r="K199" s="88"/>
      <c r="L199" s="88"/>
      <c r="M199" s="88"/>
      <c r="N199" s="88">
        <v>1</v>
      </c>
      <c r="O199" s="88"/>
      <c r="P199" s="88"/>
      <c r="Q199" s="89"/>
      <c r="R199" s="89">
        <v>16212</v>
      </c>
    </row>
    <row r="200" spans="1:18" ht="33" customHeight="1" x14ac:dyDescent="0.25">
      <c r="A200" s="86">
        <v>9</v>
      </c>
      <c r="B200" s="459" t="s">
        <v>291</v>
      </c>
      <c r="C200" s="460"/>
      <c r="D200" s="460"/>
      <c r="E200" s="460"/>
      <c r="F200" s="465"/>
      <c r="G200" s="87" t="s">
        <v>292</v>
      </c>
      <c r="H200" s="88">
        <v>0</v>
      </c>
      <c r="I200" s="88"/>
      <c r="J200" s="88"/>
      <c r="K200" s="88"/>
      <c r="L200" s="88"/>
      <c r="M200" s="88"/>
      <c r="N200" s="88">
        <v>1</v>
      </c>
      <c r="O200" s="88"/>
      <c r="P200" s="88"/>
      <c r="Q200" s="89"/>
      <c r="R200" s="89">
        <v>16212</v>
      </c>
    </row>
    <row r="201" spans="1:18" ht="34.5" customHeight="1" x14ac:dyDescent="0.25">
      <c r="A201" s="86">
        <v>10</v>
      </c>
      <c r="B201" s="459" t="s">
        <v>293</v>
      </c>
      <c r="C201" s="460"/>
      <c r="D201" s="460"/>
      <c r="E201" s="460"/>
      <c r="F201" s="465"/>
      <c r="G201" s="87" t="s">
        <v>294</v>
      </c>
      <c r="H201" s="88">
        <v>0</v>
      </c>
      <c r="I201" s="88"/>
      <c r="J201" s="88"/>
      <c r="K201" s="88"/>
      <c r="L201" s="88"/>
      <c r="M201" s="88"/>
      <c r="N201" s="88">
        <v>2</v>
      </c>
      <c r="O201" s="88"/>
      <c r="P201" s="88"/>
      <c r="Q201" s="89"/>
      <c r="R201" s="89">
        <v>16212</v>
      </c>
    </row>
    <row r="202" spans="1:18" ht="27.75" customHeight="1" x14ac:dyDescent="0.25">
      <c r="A202" s="86">
        <v>11</v>
      </c>
      <c r="B202" s="459" t="s">
        <v>295</v>
      </c>
      <c r="C202" s="460"/>
      <c r="D202" s="460"/>
      <c r="E202" s="460"/>
      <c r="F202" s="465"/>
      <c r="G202" s="87" t="s">
        <v>296</v>
      </c>
      <c r="H202" s="88">
        <v>0</v>
      </c>
      <c r="I202" s="88"/>
      <c r="J202" s="88"/>
      <c r="K202" s="88"/>
      <c r="L202" s="88"/>
      <c r="M202" s="88"/>
      <c r="N202" s="88">
        <v>1</v>
      </c>
      <c r="O202" s="88"/>
      <c r="P202" s="88"/>
      <c r="Q202" s="89"/>
      <c r="R202" s="89">
        <v>16212</v>
      </c>
    </row>
    <row r="203" spans="1:18" ht="32.25" customHeight="1" x14ac:dyDescent="0.25">
      <c r="A203" s="86">
        <v>12</v>
      </c>
      <c r="B203" s="459" t="s">
        <v>297</v>
      </c>
      <c r="C203" s="460"/>
      <c r="D203" s="460"/>
      <c r="E203" s="460"/>
      <c r="F203" s="465"/>
      <c r="G203" s="87" t="s">
        <v>298</v>
      </c>
      <c r="H203" s="88">
        <v>0</v>
      </c>
      <c r="I203" s="88"/>
      <c r="J203" s="88"/>
      <c r="K203" s="88"/>
      <c r="L203" s="88"/>
      <c r="M203" s="88"/>
      <c r="N203" s="88">
        <v>1</v>
      </c>
      <c r="O203" s="88"/>
      <c r="P203" s="88"/>
      <c r="Q203" s="89"/>
      <c r="R203" s="89">
        <v>16212</v>
      </c>
    </row>
    <row r="204" spans="1:18" ht="29.25" customHeight="1" x14ac:dyDescent="0.25">
      <c r="A204" s="86">
        <v>13</v>
      </c>
      <c r="B204" s="459" t="s">
        <v>300</v>
      </c>
      <c r="C204" s="460"/>
      <c r="D204" s="460"/>
      <c r="E204" s="460"/>
      <c r="F204" s="465"/>
      <c r="G204" s="87" t="s">
        <v>301</v>
      </c>
      <c r="H204" s="88">
        <v>0</v>
      </c>
      <c r="I204" s="88"/>
      <c r="J204" s="88"/>
      <c r="K204" s="88"/>
      <c r="L204" s="88"/>
      <c r="M204" s="88"/>
      <c r="N204" s="88">
        <v>1</v>
      </c>
      <c r="O204" s="88">
        <v>1</v>
      </c>
      <c r="P204" s="88">
        <v>1</v>
      </c>
      <c r="Q204" s="89"/>
      <c r="R204" s="89">
        <v>16212</v>
      </c>
    </row>
    <row r="205" spans="1:18" ht="31.5" customHeight="1" x14ac:dyDescent="0.25">
      <c r="A205" s="86">
        <v>14</v>
      </c>
      <c r="B205" s="459" t="s">
        <v>302</v>
      </c>
      <c r="C205" s="460"/>
      <c r="D205" s="460"/>
      <c r="E205" s="460"/>
      <c r="F205" s="465"/>
      <c r="G205" s="87" t="s">
        <v>303</v>
      </c>
      <c r="H205" s="88">
        <v>0</v>
      </c>
      <c r="I205" s="88"/>
      <c r="J205" s="88"/>
      <c r="K205" s="88"/>
      <c r="L205" s="88"/>
      <c r="M205" s="88"/>
      <c r="N205" s="88">
        <v>0</v>
      </c>
      <c r="O205" s="88">
        <v>1</v>
      </c>
      <c r="P205" s="88"/>
      <c r="Q205" s="89"/>
      <c r="R205" s="89">
        <v>16212</v>
      </c>
    </row>
    <row r="206" spans="1:18" ht="36.75" customHeight="1" x14ac:dyDescent="0.25">
      <c r="A206" s="86">
        <v>15</v>
      </c>
      <c r="B206" s="459" t="s">
        <v>304</v>
      </c>
      <c r="C206" s="460"/>
      <c r="D206" s="460"/>
      <c r="E206" s="460"/>
      <c r="F206" s="465"/>
      <c r="G206" s="87" t="s">
        <v>305</v>
      </c>
      <c r="H206" s="88">
        <v>0</v>
      </c>
      <c r="I206" s="88"/>
      <c r="J206" s="88"/>
      <c r="K206" s="88"/>
      <c r="L206" s="88"/>
      <c r="M206" s="88"/>
      <c r="N206" s="88">
        <v>1</v>
      </c>
      <c r="O206" s="88"/>
      <c r="P206" s="88"/>
      <c r="Q206" s="89"/>
      <c r="R206" s="89">
        <v>16212</v>
      </c>
    </row>
    <row r="207" spans="1:18" ht="44.25" customHeight="1" x14ac:dyDescent="0.25">
      <c r="A207" s="86">
        <v>16</v>
      </c>
      <c r="B207" s="459" t="s">
        <v>306</v>
      </c>
      <c r="C207" s="460"/>
      <c r="D207" s="460"/>
      <c r="E207" s="460"/>
      <c r="F207" s="465"/>
      <c r="G207" s="87" t="s">
        <v>307</v>
      </c>
      <c r="H207" s="88">
        <v>0</v>
      </c>
      <c r="I207" s="88"/>
      <c r="J207" s="88"/>
      <c r="K207" s="88"/>
      <c r="L207" s="88"/>
      <c r="M207" s="88"/>
      <c r="N207" s="88">
        <v>1</v>
      </c>
      <c r="O207" s="88"/>
      <c r="P207" s="88"/>
      <c r="Q207" s="89"/>
      <c r="R207" s="89">
        <v>16212</v>
      </c>
    </row>
    <row r="208" spans="1:18" ht="47.25" customHeight="1" x14ac:dyDescent="0.25">
      <c r="A208" s="86">
        <v>17</v>
      </c>
      <c r="B208" s="459" t="s">
        <v>308</v>
      </c>
      <c r="C208" s="460"/>
      <c r="D208" s="460"/>
      <c r="E208" s="460"/>
      <c r="F208" s="465"/>
      <c r="G208" s="87" t="s">
        <v>309</v>
      </c>
      <c r="H208" s="88">
        <v>0</v>
      </c>
      <c r="I208" s="88"/>
      <c r="J208" s="88"/>
      <c r="K208" s="88"/>
      <c r="L208" s="88"/>
      <c r="M208" s="88"/>
      <c r="N208" s="88">
        <v>2</v>
      </c>
      <c r="O208" s="88"/>
      <c r="P208" s="88"/>
      <c r="Q208" s="89"/>
      <c r="R208" s="89">
        <v>16212</v>
      </c>
    </row>
    <row r="209" spans="1:18" ht="33" customHeight="1" x14ac:dyDescent="0.25">
      <c r="A209" s="86">
        <v>18</v>
      </c>
      <c r="B209" s="459" t="s">
        <v>311</v>
      </c>
      <c r="C209" s="460"/>
      <c r="D209" s="460"/>
      <c r="E209" s="460"/>
      <c r="F209" s="465"/>
      <c r="G209" s="87" t="s">
        <v>312</v>
      </c>
      <c r="H209" s="88">
        <v>0</v>
      </c>
      <c r="I209" s="88"/>
      <c r="J209" s="88"/>
      <c r="K209" s="88"/>
      <c r="L209" s="88"/>
      <c r="M209" s="88"/>
      <c r="N209" s="88">
        <v>1</v>
      </c>
      <c r="O209" s="88"/>
      <c r="P209" s="88"/>
      <c r="Q209" s="89"/>
      <c r="R209" s="89">
        <v>16212</v>
      </c>
    </row>
    <row r="210" spans="1:18" ht="35.25" customHeight="1" x14ac:dyDescent="0.25">
      <c r="A210" s="86">
        <v>19</v>
      </c>
      <c r="B210" s="459" t="s">
        <v>313</v>
      </c>
      <c r="C210" s="460"/>
      <c r="D210" s="460"/>
      <c r="E210" s="460"/>
      <c r="F210" s="465"/>
      <c r="G210" s="87" t="s">
        <v>314</v>
      </c>
      <c r="H210" s="88">
        <v>0</v>
      </c>
      <c r="I210" s="88"/>
      <c r="J210" s="88"/>
      <c r="K210" s="88"/>
      <c r="L210" s="88"/>
      <c r="M210" s="88"/>
      <c r="N210" s="88">
        <v>1</v>
      </c>
      <c r="O210" s="88"/>
      <c r="P210" s="88"/>
      <c r="Q210" s="89"/>
      <c r="R210" s="89">
        <v>16212</v>
      </c>
    </row>
    <row r="211" spans="1:18" ht="28.5" x14ac:dyDescent="0.25">
      <c r="A211" s="86">
        <v>20</v>
      </c>
      <c r="B211" s="459" t="s">
        <v>315</v>
      </c>
      <c r="C211" s="460"/>
      <c r="D211" s="460"/>
      <c r="E211" s="460"/>
      <c r="F211" s="465"/>
      <c r="G211" s="87" t="s">
        <v>316</v>
      </c>
      <c r="H211" s="88">
        <v>0</v>
      </c>
      <c r="I211" s="88"/>
      <c r="J211" s="88"/>
      <c r="K211" s="88"/>
      <c r="L211" s="88"/>
      <c r="M211" s="88"/>
      <c r="N211" s="88">
        <v>2</v>
      </c>
      <c r="O211" s="88"/>
      <c r="P211" s="88"/>
      <c r="Q211" s="89"/>
      <c r="R211" s="89">
        <v>16212</v>
      </c>
    </row>
    <row r="212" spans="1:18" ht="43.5" customHeight="1" x14ac:dyDescent="0.25">
      <c r="A212" s="86">
        <v>21</v>
      </c>
      <c r="B212" s="459" t="s">
        <v>317</v>
      </c>
      <c r="C212" s="460"/>
      <c r="D212" s="460"/>
      <c r="E212" s="460"/>
      <c r="F212" s="465"/>
      <c r="G212" s="87" t="s">
        <v>318</v>
      </c>
      <c r="H212" s="88">
        <v>0</v>
      </c>
      <c r="I212" s="88"/>
      <c r="J212" s="88"/>
      <c r="K212" s="88"/>
      <c r="L212" s="88"/>
      <c r="M212" s="88"/>
      <c r="N212" s="88">
        <v>2</v>
      </c>
      <c r="O212" s="88"/>
      <c r="P212" s="88"/>
      <c r="Q212" s="89"/>
      <c r="R212" s="89">
        <v>16212</v>
      </c>
    </row>
    <row r="213" spans="1:18" ht="32.25" customHeight="1" x14ac:dyDescent="0.25">
      <c r="A213" s="86">
        <v>22</v>
      </c>
      <c r="B213" s="459" t="s">
        <v>319</v>
      </c>
      <c r="C213" s="460"/>
      <c r="D213" s="460"/>
      <c r="E213" s="460"/>
      <c r="F213" s="465"/>
      <c r="G213" s="87" t="s">
        <v>320</v>
      </c>
      <c r="H213" s="88">
        <v>0</v>
      </c>
      <c r="I213" s="88"/>
      <c r="J213" s="88"/>
      <c r="K213" s="88"/>
      <c r="L213" s="88"/>
      <c r="M213" s="88"/>
      <c r="N213" s="88">
        <v>1</v>
      </c>
      <c r="O213" s="88"/>
      <c r="P213" s="88"/>
      <c r="Q213" s="89"/>
      <c r="R213" s="89">
        <v>16212</v>
      </c>
    </row>
    <row r="214" spans="1:18" ht="36" customHeight="1" x14ac:dyDescent="0.25">
      <c r="A214" s="86">
        <v>23</v>
      </c>
      <c r="B214" s="459" t="s">
        <v>321</v>
      </c>
      <c r="C214" s="460"/>
      <c r="D214" s="460"/>
      <c r="E214" s="460"/>
      <c r="F214" s="465"/>
      <c r="G214" s="87" t="s">
        <v>322</v>
      </c>
      <c r="H214" s="88">
        <v>0</v>
      </c>
      <c r="I214" s="88"/>
      <c r="J214" s="88"/>
      <c r="K214" s="88"/>
      <c r="L214" s="88"/>
      <c r="M214" s="88"/>
      <c r="N214" s="88">
        <v>2</v>
      </c>
      <c r="O214" s="88"/>
      <c r="P214" s="88"/>
      <c r="Q214" s="89"/>
      <c r="R214" s="89">
        <v>16212</v>
      </c>
    </row>
    <row r="215" spans="1:18" ht="42" customHeight="1" x14ac:dyDescent="0.25">
      <c r="A215" s="86">
        <v>24</v>
      </c>
      <c r="B215" s="459" t="s">
        <v>324</v>
      </c>
      <c r="C215" s="460"/>
      <c r="D215" s="460"/>
      <c r="E215" s="460"/>
      <c r="F215" s="465"/>
      <c r="G215" s="87" t="s">
        <v>325</v>
      </c>
      <c r="H215" s="88">
        <v>0</v>
      </c>
      <c r="I215" s="88"/>
      <c r="J215" s="88"/>
      <c r="K215" s="88"/>
      <c r="L215" s="88"/>
      <c r="M215" s="88"/>
      <c r="N215" s="88">
        <v>1</v>
      </c>
      <c r="O215" s="88"/>
      <c r="P215" s="88"/>
      <c r="Q215" s="89"/>
      <c r="R215" s="89">
        <v>16212</v>
      </c>
    </row>
    <row r="216" spans="1:18" ht="40.5" customHeight="1" x14ac:dyDescent="0.25">
      <c r="A216" s="86">
        <v>25</v>
      </c>
      <c r="B216" s="459" t="s">
        <v>326</v>
      </c>
      <c r="C216" s="460"/>
      <c r="D216" s="460"/>
      <c r="E216" s="460"/>
      <c r="F216" s="465"/>
      <c r="G216" s="87" t="s">
        <v>327</v>
      </c>
      <c r="H216" s="88">
        <v>0</v>
      </c>
      <c r="I216" s="88"/>
      <c r="J216" s="88"/>
      <c r="K216" s="88"/>
      <c r="L216" s="88"/>
      <c r="M216" s="88"/>
      <c r="N216" s="88">
        <v>1</v>
      </c>
      <c r="O216" s="88"/>
      <c r="P216" s="88"/>
      <c r="Q216" s="89"/>
      <c r="R216" s="89">
        <v>16212</v>
      </c>
    </row>
    <row r="217" spans="1:18" ht="29.25" customHeight="1" x14ac:dyDescent="0.25">
      <c r="A217" s="86">
        <v>26</v>
      </c>
      <c r="B217" s="459" t="s">
        <v>328</v>
      </c>
      <c r="C217" s="460"/>
      <c r="D217" s="460"/>
      <c r="E217" s="460"/>
      <c r="F217" s="465"/>
      <c r="G217" s="87" t="s">
        <v>329</v>
      </c>
      <c r="H217" s="88">
        <v>0</v>
      </c>
      <c r="I217" s="88"/>
      <c r="J217" s="88"/>
      <c r="K217" s="88"/>
      <c r="L217" s="88"/>
      <c r="M217" s="88"/>
      <c r="N217" s="88">
        <v>1</v>
      </c>
      <c r="O217" s="88"/>
      <c r="P217" s="88"/>
      <c r="Q217" s="89"/>
      <c r="R217" s="89">
        <v>16212</v>
      </c>
    </row>
    <row r="218" spans="1:18" ht="35.25" customHeight="1" x14ac:dyDescent="0.25">
      <c r="A218" s="86">
        <v>27</v>
      </c>
      <c r="B218" s="459" t="s">
        <v>330</v>
      </c>
      <c r="C218" s="460"/>
      <c r="D218" s="460"/>
      <c r="E218" s="460"/>
      <c r="F218" s="465"/>
      <c r="G218" s="87" t="s">
        <v>331</v>
      </c>
      <c r="H218" s="88">
        <v>0</v>
      </c>
      <c r="I218" s="88"/>
      <c r="J218" s="88"/>
      <c r="K218" s="88"/>
      <c r="L218" s="88"/>
      <c r="M218" s="88"/>
      <c r="N218" s="88">
        <v>0</v>
      </c>
      <c r="O218" s="88">
        <v>1</v>
      </c>
      <c r="P218" s="88"/>
      <c r="Q218" s="89"/>
      <c r="R218" s="89">
        <v>16212</v>
      </c>
    </row>
    <row r="219" spans="1:18" ht="33.75" customHeight="1" x14ac:dyDescent="0.25">
      <c r="A219" s="86">
        <v>28</v>
      </c>
      <c r="B219" s="459" t="s">
        <v>333</v>
      </c>
      <c r="C219" s="460"/>
      <c r="D219" s="460"/>
      <c r="E219" s="460"/>
      <c r="F219" s="465"/>
      <c r="G219" s="87" t="s">
        <v>334</v>
      </c>
      <c r="H219" s="88">
        <v>0</v>
      </c>
      <c r="I219" s="88"/>
      <c r="J219" s="88"/>
      <c r="K219" s="88"/>
      <c r="L219" s="88"/>
      <c r="M219" s="88"/>
      <c r="N219" s="88">
        <v>1</v>
      </c>
      <c r="O219" s="88"/>
      <c r="P219" s="88"/>
      <c r="Q219" s="89"/>
      <c r="R219" s="89">
        <v>16212</v>
      </c>
    </row>
    <row r="220" spans="1:18" ht="33.75" customHeight="1" x14ac:dyDescent="0.25">
      <c r="A220" s="86">
        <v>29</v>
      </c>
      <c r="B220" s="459" t="s">
        <v>336</v>
      </c>
      <c r="C220" s="460"/>
      <c r="D220" s="460"/>
      <c r="E220" s="460"/>
      <c r="F220" s="465"/>
      <c r="G220" s="87" t="s">
        <v>337</v>
      </c>
      <c r="H220" s="88">
        <v>0</v>
      </c>
      <c r="I220" s="88"/>
      <c r="J220" s="88"/>
      <c r="K220" s="88"/>
      <c r="L220" s="88"/>
      <c r="M220" s="88"/>
      <c r="N220" s="88">
        <v>1</v>
      </c>
      <c r="O220" s="88"/>
      <c r="P220" s="88"/>
      <c r="Q220" s="89"/>
      <c r="R220" s="89">
        <v>16212</v>
      </c>
    </row>
    <row r="221" spans="1:18" ht="34.5" customHeight="1" x14ac:dyDescent="0.25">
      <c r="A221" s="86">
        <v>30</v>
      </c>
      <c r="B221" s="459" t="s">
        <v>339</v>
      </c>
      <c r="C221" s="460"/>
      <c r="D221" s="460"/>
      <c r="E221" s="460"/>
      <c r="F221" s="465"/>
      <c r="G221" s="87" t="s">
        <v>340</v>
      </c>
      <c r="H221" s="88">
        <v>0</v>
      </c>
      <c r="I221" s="88"/>
      <c r="J221" s="88"/>
      <c r="K221" s="88"/>
      <c r="L221" s="88"/>
      <c r="M221" s="88"/>
      <c r="N221" s="88">
        <v>2</v>
      </c>
      <c r="O221" s="88"/>
      <c r="P221" s="88"/>
      <c r="Q221" s="89"/>
      <c r="R221" s="89">
        <v>16212</v>
      </c>
    </row>
    <row r="222" spans="1:18" ht="36.75" customHeight="1" x14ac:dyDescent="0.25">
      <c r="A222" s="86">
        <v>31</v>
      </c>
      <c r="B222" s="459" t="s">
        <v>341</v>
      </c>
      <c r="C222" s="460"/>
      <c r="D222" s="460"/>
      <c r="E222" s="460"/>
      <c r="F222" s="465"/>
      <c r="G222" s="87" t="s">
        <v>342</v>
      </c>
      <c r="H222" s="88">
        <v>0</v>
      </c>
      <c r="I222" s="88"/>
      <c r="J222" s="88"/>
      <c r="K222" s="88"/>
      <c r="L222" s="88"/>
      <c r="M222" s="88"/>
      <c r="N222" s="88">
        <v>1</v>
      </c>
      <c r="O222" s="88"/>
      <c r="P222" s="88"/>
      <c r="Q222" s="89"/>
      <c r="R222" s="89">
        <v>16212</v>
      </c>
    </row>
    <row r="223" spans="1:18" ht="35.25" customHeight="1" x14ac:dyDescent="0.25">
      <c r="A223" s="86">
        <v>32</v>
      </c>
      <c r="B223" s="459" t="s">
        <v>343</v>
      </c>
      <c r="C223" s="460"/>
      <c r="D223" s="460"/>
      <c r="E223" s="460"/>
      <c r="F223" s="465"/>
      <c r="G223" s="87" t="s">
        <v>344</v>
      </c>
      <c r="H223" s="88">
        <v>0</v>
      </c>
      <c r="I223" s="88"/>
      <c r="J223" s="88"/>
      <c r="K223" s="88"/>
      <c r="L223" s="88"/>
      <c r="M223" s="88"/>
      <c r="N223" s="88">
        <v>0</v>
      </c>
      <c r="O223" s="88"/>
      <c r="P223" s="88">
        <v>1</v>
      </c>
      <c r="Q223" s="89"/>
      <c r="R223" s="89">
        <v>16212</v>
      </c>
    </row>
    <row r="224" spans="1:18" ht="36.75" customHeight="1" x14ac:dyDescent="0.25">
      <c r="A224" s="86">
        <v>33</v>
      </c>
      <c r="B224" s="459" t="s">
        <v>345</v>
      </c>
      <c r="C224" s="460"/>
      <c r="D224" s="460"/>
      <c r="E224" s="460"/>
      <c r="F224" s="465"/>
      <c r="G224" s="87" t="s">
        <v>346</v>
      </c>
      <c r="H224" s="88">
        <v>0</v>
      </c>
      <c r="I224" s="88"/>
      <c r="J224" s="88"/>
      <c r="K224" s="88"/>
      <c r="L224" s="88"/>
      <c r="M224" s="88"/>
      <c r="N224" s="88">
        <v>1</v>
      </c>
      <c r="O224" s="88"/>
      <c r="P224" s="88"/>
      <c r="Q224" s="89"/>
      <c r="R224" s="89">
        <v>16212</v>
      </c>
    </row>
    <row r="225" spans="1:18" ht="36.75" customHeight="1" x14ac:dyDescent="0.25">
      <c r="A225" s="86">
        <v>34</v>
      </c>
      <c r="B225" s="459" t="s">
        <v>347</v>
      </c>
      <c r="C225" s="460"/>
      <c r="D225" s="460"/>
      <c r="E225" s="460"/>
      <c r="F225" s="465"/>
      <c r="G225" s="87" t="s">
        <v>348</v>
      </c>
      <c r="H225" s="88">
        <v>0</v>
      </c>
      <c r="I225" s="88"/>
      <c r="J225" s="88"/>
      <c r="K225" s="88"/>
      <c r="L225" s="88"/>
      <c r="M225" s="88"/>
      <c r="N225" s="88">
        <v>1</v>
      </c>
      <c r="O225" s="88"/>
      <c r="P225" s="88"/>
      <c r="Q225" s="89"/>
      <c r="R225" s="89">
        <v>16212</v>
      </c>
    </row>
    <row r="226" spans="1:18" ht="30.75" customHeight="1" x14ac:dyDescent="0.25">
      <c r="A226" s="86">
        <v>35</v>
      </c>
      <c r="B226" s="459" t="s">
        <v>349</v>
      </c>
      <c r="C226" s="460"/>
      <c r="D226" s="460"/>
      <c r="E226" s="460"/>
      <c r="F226" s="465"/>
      <c r="G226" s="87" t="s">
        <v>350</v>
      </c>
      <c r="H226" s="88">
        <v>0</v>
      </c>
      <c r="I226" s="88"/>
      <c r="J226" s="88"/>
      <c r="K226" s="88"/>
      <c r="L226" s="88"/>
      <c r="M226" s="88"/>
      <c r="N226" s="88">
        <v>1</v>
      </c>
      <c r="O226" s="88"/>
      <c r="P226" s="88"/>
      <c r="Q226" s="89"/>
      <c r="R226" s="89">
        <v>16212</v>
      </c>
    </row>
    <row r="227" spans="1:18" ht="44.25" customHeight="1" x14ac:dyDescent="0.25">
      <c r="A227" s="86">
        <v>36</v>
      </c>
      <c r="B227" s="459" t="s">
        <v>351</v>
      </c>
      <c r="C227" s="460"/>
      <c r="D227" s="460"/>
      <c r="E227" s="460"/>
      <c r="F227" s="465"/>
      <c r="G227" s="87" t="s">
        <v>352</v>
      </c>
      <c r="H227" s="88">
        <v>0</v>
      </c>
      <c r="I227" s="88"/>
      <c r="J227" s="88"/>
      <c r="K227" s="88"/>
      <c r="L227" s="88"/>
      <c r="M227" s="88"/>
      <c r="N227" s="88">
        <v>1</v>
      </c>
      <c r="O227" s="88"/>
      <c r="P227" s="88"/>
      <c r="Q227" s="89"/>
      <c r="R227" s="89">
        <v>16212</v>
      </c>
    </row>
    <row r="228" spans="1:18" ht="28.5" customHeight="1" x14ac:dyDescent="0.25">
      <c r="A228" s="86">
        <v>37</v>
      </c>
      <c r="B228" s="459" t="s">
        <v>204</v>
      </c>
      <c r="C228" s="460"/>
      <c r="D228" s="460"/>
      <c r="E228" s="460"/>
      <c r="F228" s="465"/>
      <c r="G228" s="87" t="s">
        <v>353</v>
      </c>
      <c r="H228" s="88">
        <v>0</v>
      </c>
      <c r="I228" s="88"/>
      <c r="J228" s="88"/>
      <c r="K228" s="88"/>
      <c r="L228" s="88"/>
      <c r="M228" s="88"/>
      <c r="N228" s="88">
        <v>1</v>
      </c>
      <c r="O228" s="88"/>
      <c r="P228" s="88"/>
      <c r="Q228" s="89"/>
      <c r="R228" s="89">
        <v>16212</v>
      </c>
    </row>
    <row r="229" spans="1:18" ht="33" customHeight="1" x14ac:dyDescent="0.25">
      <c r="A229" s="86">
        <v>38</v>
      </c>
      <c r="B229" s="459" t="s">
        <v>354</v>
      </c>
      <c r="C229" s="460"/>
      <c r="D229" s="460"/>
      <c r="E229" s="460"/>
      <c r="F229" s="465"/>
      <c r="G229" s="87" t="s">
        <v>355</v>
      </c>
      <c r="H229" s="88">
        <v>0</v>
      </c>
      <c r="I229" s="88"/>
      <c r="J229" s="88"/>
      <c r="K229" s="88"/>
      <c r="L229" s="88"/>
      <c r="M229" s="88"/>
      <c r="N229" s="88">
        <v>1</v>
      </c>
      <c r="O229" s="88"/>
      <c r="P229" s="88"/>
      <c r="Q229" s="89"/>
      <c r="R229" s="89">
        <v>16212</v>
      </c>
    </row>
    <row r="230" spans="1:18" ht="30.75" customHeight="1" x14ac:dyDescent="0.25">
      <c r="A230" s="86">
        <v>39</v>
      </c>
      <c r="B230" s="459" t="s">
        <v>356</v>
      </c>
      <c r="C230" s="460"/>
      <c r="D230" s="460"/>
      <c r="E230" s="460"/>
      <c r="F230" s="465"/>
      <c r="G230" s="87" t="s">
        <v>357</v>
      </c>
      <c r="H230" s="88">
        <v>0</v>
      </c>
      <c r="I230" s="88"/>
      <c r="J230" s="88"/>
      <c r="K230" s="88"/>
      <c r="L230" s="88"/>
      <c r="M230" s="88"/>
      <c r="N230" s="88">
        <v>1</v>
      </c>
      <c r="O230" s="88"/>
      <c r="P230" s="88"/>
      <c r="Q230" s="89"/>
      <c r="R230" s="89">
        <v>16212</v>
      </c>
    </row>
    <row r="231" spans="1:18" ht="45" customHeight="1" x14ac:dyDescent="0.25">
      <c r="A231" s="86">
        <v>40</v>
      </c>
      <c r="B231" s="459" t="s">
        <v>358</v>
      </c>
      <c r="C231" s="460"/>
      <c r="D231" s="460"/>
      <c r="E231" s="460"/>
      <c r="F231" s="465"/>
      <c r="G231" s="87" t="s">
        <v>359</v>
      </c>
      <c r="H231" s="88">
        <v>0</v>
      </c>
      <c r="I231" s="88"/>
      <c r="J231" s="88"/>
      <c r="K231" s="88"/>
      <c r="L231" s="88"/>
      <c r="M231" s="88"/>
      <c r="N231" s="88">
        <v>2</v>
      </c>
      <c r="O231" s="88"/>
      <c r="P231" s="88"/>
      <c r="Q231" s="89"/>
      <c r="R231" s="89">
        <v>16212</v>
      </c>
    </row>
    <row r="232" spans="1:18" x14ac:dyDescent="0.25">
      <c r="A232" s="86">
        <v>41</v>
      </c>
      <c r="B232" s="459" t="s">
        <v>360</v>
      </c>
      <c r="C232" s="460"/>
      <c r="D232" s="460"/>
      <c r="E232" s="460"/>
      <c r="F232" s="465"/>
      <c r="G232" s="87" t="s">
        <v>361</v>
      </c>
      <c r="H232" s="88">
        <v>0</v>
      </c>
      <c r="I232" s="88"/>
      <c r="J232" s="88"/>
      <c r="K232" s="88"/>
      <c r="L232" s="88"/>
      <c r="M232" s="88"/>
      <c r="N232" s="88">
        <v>1</v>
      </c>
      <c r="O232" s="88"/>
      <c r="P232" s="88"/>
      <c r="Q232" s="89"/>
      <c r="R232" s="89">
        <v>16212</v>
      </c>
    </row>
    <row r="233" spans="1:18" ht="33.75" customHeight="1" x14ac:dyDescent="0.25">
      <c r="A233" s="86">
        <v>42</v>
      </c>
      <c r="B233" s="459" t="s">
        <v>362</v>
      </c>
      <c r="C233" s="460"/>
      <c r="D233" s="460"/>
      <c r="E233" s="460"/>
      <c r="F233" s="465"/>
      <c r="G233" s="87" t="s">
        <v>363</v>
      </c>
      <c r="H233" s="88">
        <v>0</v>
      </c>
      <c r="I233" s="88"/>
      <c r="J233" s="88"/>
      <c r="K233" s="88"/>
      <c r="L233" s="88"/>
      <c r="M233" s="88"/>
      <c r="N233" s="88">
        <v>1</v>
      </c>
      <c r="O233" s="88"/>
      <c r="P233" s="88"/>
      <c r="Q233" s="89"/>
      <c r="R233" s="89">
        <v>16212</v>
      </c>
    </row>
    <row r="234" spans="1:18" ht="36" customHeight="1" x14ac:dyDescent="0.25">
      <c r="A234" s="86">
        <v>43</v>
      </c>
      <c r="B234" s="459" t="s">
        <v>364</v>
      </c>
      <c r="C234" s="460"/>
      <c r="D234" s="460"/>
      <c r="E234" s="460"/>
      <c r="F234" s="465"/>
      <c r="G234" s="87" t="s">
        <v>365</v>
      </c>
      <c r="H234" s="88">
        <v>0</v>
      </c>
      <c r="I234" s="88"/>
      <c r="J234" s="88"/>
      <c r="K234" s="88"/>
      <c r="L234" s="88"/>
      <c r="M234" s="88"/>
      <c r="N234" s="88">
        <v>1</v>
      </c>
      <c r="O234" s="88"/>
      <c r="P234" s="88"/>
      <c r="Q234" s="89"/>
      <c r="R234" s="89">
        <v>16212</v>
      </c>
    </row>
    <row r="235" spans="1:18" x14ac:dyDescent="0.25">
      <c r="A235" s="120">
        <v>10</v>
      </c>
      <c r="B235" s="457" t="s">
        <v>366</v>
      </c>
      <c r="C235" s="458"/>
      <c r="D235" s="458"/>
      <c r="E235" s="458"/>
      <c r="F235" s="458"/>
      <c r="G235" s="475"/>
      <c r="H235" s="104">
        <f t="shared" ref="H235:P235" si="17">H236+H237+H238+H239</f>
        <v>80</v>
      </c>
      <c r="I235" s="104">
        <f t="shared" si="17"/>
        <v>30</v>
      </c>
      <c r="J235" s="104">
        <f t="shared" si="17"/>
        <v>50</v>
      </c>
      <c r="K235" s="104">
        <f t="shared" si="17"/>
        <v>39</v>
      </c>
      <c r="L235" s="104">
        <f t="shared" si="17"/>
        <v>9</v>
      </c>
      <c r="M235" s="104">
        <f t="shared" si="17"/>
        <v>9</v>
      </c>
      <c r="N235" s="104">
        <f t="shared" si="17"/>
        <v>91</v>
      </c>
      <c r="O235" s="104">
        <f t="shared" si="17"/>
        <v>10</v>
      </c>
      <c r="P235" s="104">
        <f t="shared" si="17"/>
        <v>10</v>
      </c>
      <c r="Q235" s="85">
        <v>44972</v>
      </c>
      <c r="R235" s="85">
        <v>22486</v>
      </c>
    </row>
    <row r="236" spans="1:18" ht="28.5" x14ac:dyDescent="0.25">
      <c r="A236" s="86">
        <v>1</v>
      </c>
      <c r="B236" s="459" t="s">
        <v>367</v>
      </c>
      <c r="C236" s="460"/>
      <c r="D236" s="460"/>
      <c r="E236" s="460"/>
      <c r="F236" s="465"/>
      <c r="G236" s="87" t="s">
        <v>566</v>
      </c>
      <c r="H236" s="88">
        <f>I236+J236</f>
        <v>60</v>
      </c>
      <c r="I236" s="88">
        <v>30</v>
      </c>
      <c r="J236" s="88">
        <v>30</v>
      </c>
      <c r="K236" s="88">
        <v>31</v>
      </c>
      <c r="L236" s="88">
        <v>5</v>
      </c>
      <c r="M236" s="88">
        <v>5</v>
      </c>
      <c r="N236" s="88">
        <v>70</v>
      </c>
      <c r="O236" s="88">
        <v>7</v>
      </c>
      <c r="P236" s="88">
        <v>7</v>
      </c>
      <c r="Q236" s="89">
        <v>44972</v>
      </c>
      <c r="R236" s="89">
        <v>22486</v>
      </c>
    </row>
    <row r="237" spans="1:18" ht="33" customHeight="1" x14ac:dyDescent="0.25">
      <c r="A237" s="86">
        <v>2</v>
      </c>
      <c r="B237" s="459" t="s">
        <v>368</v>
      </c>
      <c r="C237" s="460"/>
      <c r="D237" s="460"/>
      <c r="E237" s="460"/>
      <c r="F237" s="465"/>
      <c r="G237" s="87" t="s">
        <v>567</v>
      </c>
      <c r="H237" s="88">
        <f t="shared" ref="H237:H239" si="18">I237+J237</f>
        <v>20</v>
      </c>
      <c r="I237" s="88"/>
      <c r="J237" s="88">
        <v>20</v>
      </c>
      <c r="K237" s="88">
        <v>8</v>
      </c>
      <c r="L237" s="88">
        <v>4</v>
      </c>
      <c r="M237" s="88">
        <v>4</v>
      </c>
      <c r="N237" s="88">
        <v>21</v>
      </c>
      <c r="O237" s="88">
        <v>3</v>
      </c>
      <c r="P237" s="88">
        <v>3</v>
      </c>
      <c r="Q237" s="89">
        <v>44972</v>
      </c>
      <c r="R237" s="89">
        <v>22486</v>
      </c>
    </row>
    <row r="238" spans="1:18" ht="42.75" x14ac:dyDescent="0.25">
      <c r="A238" s="86">
        <v>3</v>
      </c>
      <c r="B238" s="459" t="s">
        <v>369</v>
      </c>
      <c r="C238" s="460"/>
      <c r="D238" s="460"/>
      <c r="E238" s="460"/>
      <c r="F238" s="465"/>
      <c r="G238" s="87" t="s">
        <v>370</v>
      </c>
      <c r="H238" s="88">
        <f t="shared" si="18"/>
        <v>0</v>
      </c>
      <c r="I238" s="88"/>
      <c r="J238" s="88"/>
      <c r="K238" s="88"/>
      <c r="L238" s="88"/>
      <c r="M238" s="88"/>
      <c r="N238" s="88">
        <v>0</v>
      </c>
      <c r="O238" s="88"/>
      <c r="P238" s="88"/>
      <c r="Q238" s="89">
        <v>0</v>
      </c>
      <c r="R238" s="89">
        <v>0</v>
      </c>
    </row>
    <row r="239" spans="1:18" ht="28.5" x14ac:dyDescent="0.25">
      <c r="A239" s="86">
        <v>4</v>
      </c>
      <c r="B239" s="459" t="s">
        <v>367</v>
      </c>
      <c r="C239" s="460"/>
      <c r="D239" s="460"/>
      <c r="E239" s="460"/>
      <c r="F239" s="465"/>
      <c r="G239" s="87" t="s">
        <v>371</v>
      </c>
      <c r="H239" s="88">
        <f t="shared" si="18"/>
        <v>0</v>
      </c>
      <c r="I239" s="88"/>
      <c r="J239" s="88"/>
      <c r="K239" s="88"/>
      <c r="L239" s="88"/>
      <c r="M239" s="88"/>
      <c r="N239" s="88">
        <v>0</v>
      </c>
      <c r="O239" s="88"/>
      <c r="P239" s="88"/>
      <c r="Q239" s="89">
        <v>0</v>
      </c>
      <c r="R239" s="89">
        <v>0</v>
      </c>
    </row>
    <row r="240" spans="1:18" x14ac:dyDescent="0.25">
      <c r="A240" s="120">
        <v>11</v>
      </c>
      <c r="B240" s="457" t="s">
        <v>372</v>
      </c>
      <c r="C240" s="458"/>
      <c r="D240" s="458"/>
      <c r="E240" s="458"/>
      <c r="F240" s="458"/>
      <c r="G240" s="475"/>
      <c r="H240" s="104">
        <f t="shared" ref="H240:P240" si="19">H241+H242+H243+H244+H245+H246+H247+H248+H249+H250+H251+H252+H253+H254</f>
        <v>475</v>
      </c>
      <c r="I240" s="104">
        <f t="shared" si="19"/>
        <v>370</v>
      </c>
      <c r="J240" s="104">
        <f t="shared" si="19"/>
        <v>105</v>
      </c>
      <c r="K240" s="104">
        <f t="shared" si="19"/>
        <v>196</v>
      </c>
      <c r="L240" s="104">
        <f t="shared" si="19"/>
        <v>11</v>
      </c>
      <c r="M240" s="104">
        <f t="shared" si="19"/>
        <v>5</v>
      </c>
      <c r="N240" s="104">
        <f t="shared" si="19"/>
        <v>602</v>
      </c>
      <c r="O240" s="104">
        <f t="shared" si="19"/>
        <v>0</v>
      </c>
      <c r="P240" s="104">
        <f t="shared" si="19"/>
        <v>0</v>
      </c>
      <c r="Q240" s="85">
        <v>48187</v>
      </c>
      <c r="R240" s="85">
        <v>27801</v>
      </c>
    </row>
    <row r="241" spans="1:18" ht="42.75" x14ac:dyDescent="0.25">
      <c r="A241" s="86">
        <v>1</v>
      </c>
      <c r="B241" s="459" t="s">
        <v>373</v>
      </c>
      <c r="C241" s="460"/>
      <c r="D241" s="460"/>
      <c r="E241" s="460"/>
      <c r="F241" s="465"/>
      <c r="G241" s="87" t="s">
        <v>568</v>
      </c>
      <c r="H241" s="88">
        <f>I241+J241</f>
        <v>370</v>
      </c>
      <c r="I241" s="88">
        <v>340</v>
      </c>
      <c r="J241" s="88">
        <v>30</v>
      </c>
      <c r="K241" s="111">
        <v>157</v>
      </c>
      <c r="L241" s="88">
        <v>9</v>
      </c>
      <c r="M241" s="88">
        <v>5</v>
      </c>
      <c r="N241" s="88">
        <v>489</v>
      </c>
      <c r="O241" s="88"/>
      <c r="P241" s="88"/>
      <c r="Q241" s="89">
        <v>4792856</v>
      </c>
      <c r="R241" s="89">
        <v>28752</v>
      </c>
    </row>
    <row r="242" spans="1:18" ht="28.5" customHeight="1" x14ac:dyDescent="0.25">
      <c r="A242" s="86">
        <v>2</v>
      </c>
      <c r="B242" s="459" t="s">
        <v>374</v>
      </c>
      <c r="C242" s="460"/>
      <c r="D242" s="460"/>
      <c r="E242" s="460"/>
      <c r="F242" s="465"/>
      <c r="G242" s="87" t="s">
        <v>569</v>
      </c>
      <c r="H242" s="88">
        <f t="shared" ref="H242:H254" si="20">I242+J242</f>
        <v>20</v>
      </c>
      <c r="I242" s="88">
        <v>10</v>
      </c>
      <c r="J242" s="88">
        <v>10</v>
      </c>
      <c r="K242" s="88">
        <v>10</v>
      </c>
      <c r="L242" s="88"/>
      <c r="M242" s="88"/>
      <c r="N242" s="88">
        <v>26</v>
      </c>
      <c r="O242" s="88"/>
      <c r="P242" s="88"/>
      <c r="Q242" s="89">
        <v>41884</v>
      </c>
      <c r="R242" s="89">
        <v>22844</v>
      </c>
    </row>
    <row r="243" spans="1:18" x14ac:dyDescent="0.25">
      <c r="A243" s="86">
        <v>3</v>
      </c>
      <c r="B243" s="459" t="s">
        <v>375</v>
      </c>
      <c r="C243" s="460"/>
      <c r="D243" s="460"/>
      <c r="E243" s="460"/>
      <c r="F243" s="465"/>
      <c r="G243" s="87" t="s">
        <v>570</v>
      </c>
      <c r="H243" s="88">
        <f t="shared" si="20"/>
        <v>20</v>
      </c>
      <c r="I243" s="88">
        <v>10</v>
      </c>
      <c r="J243" s="88">
        <v>10</v>
      </c>
      <c r="K243" s="88">
        <v>7</v>
      </c>
      <c r="L243" s="88"/>
      <c r="M243" s="88"/>
      <c r="N243" s="88">
        <v>22</v>
      </c>
      <c r="O243" s="88"/>
      <c r="P243" s="88"/>
      <c r="Q243" s="89">
        <v>48673</v>
      </c>
      <c r="R243" s="89">
        <v>24405</v>
      </c>
    </row>
    <row r="244" spans="1:18" ht="28.5" customHeight="1" x14ac:dyDescent="0.25">
      <c r="A244" s="86">
        <v>4</v>
      </c>
      <c r="B244" s="459" t="s">
        <v>376</v>
      </c>
      <c r="C244" s="460"/>
      <c r="D244" s="460"/>
      <c r="E244" s="460"/>
      <c r="F244" s="465"/>
      <c r="G244" s="87" t="s">
        <v>571</v>
      </c>
      <c r="H244" s="88">
        <f t="shared" si="20"/>
        <v>20</v>
      </c>
      <c r="I244" s="88">
        <v>10</v>
      </c>
      <c r="J244" s="88">
        <v>10</v>
      </c>
      <c r="K244" s="88">
        <v>7</v>
      </c>
      <c r="L244" s="88">
        <v>0</v>
      </c>
      <c r="M244" s="88">
        <v>0</v>
      </c>
      <c r="N244" s="88">
        <v>23</v>
      </c>
      <c r="O244" s="88"/>
      <c r="P244" s="88"/>
      <c r="Q244" s="89">
        <v>40670</v>
      </c>
      <c r="R244" s="89">
        <v>24156</v>
      </c>
    </row>
    <row r="245" spans="1:18" ht="49.5" customHeight="1" x14ac:dyDescent="0.25">
      <c r="A245" s="86">
        <v>5</v>
      </c>
      <c r="B245" s="459" t="s">
        <v>377</v>
      </c>
      <c r="C245" s="460"/>
      <c r="D245" s="460"/>
      <c r="E245" s="460"/>
      <c r="F245" s="465"/>
      <c r="G245" s="87" t="s">
        <v>572</v>
      </c>
      <c r="H245" s="88">
        <f t="shared" si="20"/>
        <v>0</v>
      </c>
      <c r="I245" s="88"/>
      <c r="J245" s="88"/>
      <c r="K245" s="88">
        <v>4</v>
      </c>
      <c r="L245" s="88">
        <v>0</v>
      </c>
      <c r="M245" s="88"/>
      <c r="N245" s="88">
        <v>6</v>
      </c>
      <c r="O245" s="88"/>
      <c r="P245" s="88"/>
      <c r="Q245" s="89">
        <v>47692</v>
      </c>
      <c r="R245" s="89">
        <v>23289</v>
      </c>
    </row>
    <row r="246" spans="1:18" x14ac:dyDescent="0.25">
      <c r="A246" s="86">
        <v>6</v>
      </c>
      <c r="B246" s="459" t="s">
        <v>378</v>
      </c>
      <c r="C246" s="460"/>
      <c r="D246" s="460"/>
      <c r="E246" s="460"/>
      <c r="F246" s="465"/>
      <c r="G246" s="87" t="s">
        <v>573</v>
      </c>
      <c r="H246" s="88">
        <f t="shared" si="20"/>
        <v>15</v>
      </c>
      <c r="I246" s="88"/>
      <c r="J246" s="88">
        <v>15</v>
      </c>
      <c r="K246" s="88">
        <v>1</v>
      </c>
      <c r="L246" s="88">
        <v>0</v>
      </c>
      <c r="M246" s="88"/>
      <c r="N246" s="88">
        <v>7</v>
      </c>
      <c r="O246" s="88"/>
      <c r="P246" s="88"/>
      <c r="Q246" s="89">
        <v>73799</v>
      </c>
      <c r="R246" s="89">
        <v>22673</v>
      </c>
    </row>
    <row r="247" spans="1:18" x14ac:dyDescent="0.25">
      <c r="A247" s="86">
        <v>7</v>
      </c>
      <c r="B247" s="459" t="s">
        <v>379</v>
      </c>
      <c r="C247" s="460"/>
      <c r="D247" s="460"/>
      <c r="E247" s="460"/>
      <c r="F247" s="465"/>
      <c r="G247" s="87" t="s">
        <v>574</v>
      </c>
      <c r="H247" s="88">
        <f t="shared" si="20"/>
        <v>15</v>
      </c>
      <c r="I247" s="88"/>
      <c r="J247" s="88">
        <v>15</v>
      </c>
      <c r="K247" s="88">
        <v>4</v>
      </c>
      <c r="L247" s="88">
        <v>1</v>
      </c>
      <c r="M247" s="88">
        <v>0</v>
      </c>
      <c r="N247" s="88">
        <v>5</v>
      </c>
      <c r="O247" s="88"/>
      <c r="P247" s="88"/>
      <c r="Q247" s="89">
        <v>38719</v>
      </c>
      <c r="R247" s="89">
        <v>26731</v>
      </c>
    </row>
    <row r="248" spans="1:18" x14ac:dyDescent="0.25">
      <c r="A248" s="86">
        <v>8</v>
      </c>
      <c r="B248" s="459" t="s">
        <v>380</v>
      </c>
      <c r="C248" s="460"/>
      <c r="D248" s="460"/>
      <c r="E248" s="460"/>
      <c r="F248" s="465"/>
      <c r="G248" s="87" t="s">
        <v>575</v>
      </c>
      <c r="H248" s="88">
        <f t="shared" si="20"/>
        <v>0</v>
      </c>
      <c r="I248" s="88"/>
      <c r="J248" s="88"/>
      <c r="K248" s="88">
        <v>2</v>
      </c>
      <c r="L248" s="88">
        <v>0</v>
      </c>
      <c r="M248" s="88">
        <v>0</v>
      </c>
      <c r="N248" s="88">
        <v>6</v>
      </c>
      <c r="O248" s="88"/>
      <c r="P248" s="88"/>
      <c r="Q248" s="89">
        <v>54685</v>
      </c>
      <c r="R248" s="89">
        <v>29447</v>
      </c>
    </row>
    <row r="249" spans="1:18" ht="30.75" customHeight="1" x14ac:dyDescent="0.25">
      <c r="A249" s="86">
        <v>9</v>
      </c>
      <c r="B249" s="459" t="s">
        <v>381</v>
      </c>
      <c r="C249" s="460"/>
      <c r="D249" s="460"/>
      <c r="E249" s="460"/>
      <c r="F249" s="465"/>
      <c r="G249" s="87" t="s">
        <v>576</v>
      </c>
      <c r="H249" s="88">
        <f t="shared" si="20"/>
        <v>0</v>
      </c>
      <c r="I249" s="88"/>
      <c r="J249" s="88"/>
      <c r="K249" s="88">
        <v>2</v>
      </c>
      <c r="L249" s="88">
        <v>0</v>
      </c>
      <c r="M249" s="88">
        <v>0</v>
      </c>
      <c r="N249" s="88">
        <v>5</v>
      </c>
      <c r="O249" s="88"/>
      <c r="P249" s="88"/>
      <c r="Q249" s="89">
        <v>28355</v>
      </c>
      <c r="R249" s="89">
        <v>29802</v>
      </c>
    </row>
    <row r="250" spans="1:18" ht="27.75" customHeight="1" x14ac:dyDescent="0.25">
      <c r="A250" s="86">
        <v>10</v>
      </c>
      <c r="B250" s="459" t="s">
        <v>382</v>
      </c>
      <c r="C250" s="460"/>
      <c r="D250" s="460"/>
      <c r="E250" s="460"/>
      <c r="F250" s="465"/>
      <c r="G250" s="87" t="s">
        <v>577</v>
      </c>
      <c r="H250" s="88">
        <f t="shared" si="20"/>
        <v>15</v>
      </c>
      <c r="I250" s="88"/>
      <c r="J250" s="88">
        <v>15</v>
      </c>
      <c r="K250" s="88">
        <v>2</v>
      </c>
      <c r="L250" s="88">
        <v>1</v>
      </c>
      <c r="M250" s="88">
        <v>0</v>
      </c>
      <c r="N250" s="88">
        <v>8</v>
      </c>
      <c r="O250" s="88"/>
      <c r="P250" s="88"/>
      <c r="Q250" s="89">
        <v>47349</v>
      </c>
      <c r="R250" s="89">
        <v>26991</v>
      </c>
    </row>
    <row r="251" spans="1:18" ht="30.75" customHeight="1" x14ac:dyDescent="0.25">
      <c r="A251" s="86">
        <v>11</v>
      </c>
      <c r="B251" s="459" t="s">
        <v>383</v>
      </c>
      <c r="C251" s="460"/>
      <c r="D251" s="460"/>
      <c r="E251" s="460"/>
      <c r="F251" s="465"/>
      <c r="G251" s="87" t="s">
        <v>384</v>
      </c>
      <c r="H251" s="88">
        <f t="shared" si="20"/>
        <v>0</v>
      </c>
      <c r="I251" s="88"/>
      <c r="J251" s="88"/>
      <c r="K251" s="88"/>
      <c r="L251" s="88"/>
      <c r="M251" s="88"/>
      <c r="N251" s="88">
        <v>2</v>
      </c>
      <c r="O251" s="88"/>
      <c r="P251" s="88"/>
      <c r="Q251" s="89"/>
      <c r="R251" s="89">
        <v>28519</v>
      </c>
    </row>
    <row r="252" spans="1:18" ht="26.25" customHeight="1" x14ac:dyDescent="0.25">
      <c r="A252" s="86">
        <v>12</v>
      </c>
      <c r="B252" s="459" t="s">
        <v>385</v>
      </c>
      <c r="C252" s="460"/>
      <c r="D252" s="460"/>
      <c r="E252" s="460"/>
      <c r="F252" s="465"/>
      <c r="G252" s="87" t="s">
        <v>386</v>
      </c>
      <c r="H252" s="88">
        <f t="shared" si="20"/>
        <v>0</v>
      </c>
      <c r="I252" s="88"/>
      <c r="J252" s="88"/>
      <c r="K252" s="88"/>
      <c r="L252" s="88"/>
      <c r="M252" s="88"/>
      <c r="N252" s="88">
        <v>2</v>
      </c>
      <c r="O252" s="88"/>
      <c r="P252" s="88"/>
      <c r="Q252" s="89"/>
      <c r="R252" s="89">
        <v>24133</v>
      </c>
    </row>
    <row r="253" spans="1:18" ht="33" customHeight="1" x14ac:dyDescent="0.25">
      <c r="A253" s="86">
        <v>13</v>
      </c>
      <c r="B253" s="459" t="s">
        <v>387</v>
      </c>
      <c r="C253" s="460"/>
      <c r="D253" s="460"/>
      <c r="E253" s="460"/>
      <c r="F253" s="465"/>
      <c r="G253" s="87" t="s">
        <v>388</v>
      </c>
      <c r="H253" s="88">
        <f t="shared" si="20"/>
        <v>0</v>
      </c>
      <c r="I253" s="88"/>
      <c r="J253" s="88"/>
      <c r="K253" s="88"/>
      <c r="L253" s="88"/>
      <c r="M253" s="88"/>
      <c r="N253" s="88">
        <v>1</v>
      </c>
      <c r="O253" s="88"/>
      <c r="P253" s="88"/>
      <c r="Q253" s="89"/>
      <c r="R253" s="89">
        <v>26336</v>
      </c>
    </row>
    <row r="254" spans="1:18" ht="42.75" x14ac:dyDescent="0.25">
      <c r="A254" s="86">
        <v>14</v>
      </c>
      <c r="B254" s="459" t="s">
        <v>389</v>
      </c>
      <c r="C254" s="460"/>
      <c r="D254" s="460"/>
      <c r="E254" s="460"/>
      <c r="F254" s="465"/>
      <c r="G254" s="87" t="s">
        <v>390</v>
      </c>
      <c r="H254" s="88">
        <f t="shared" si="20"/>
        <v>0</v>
      </c>
      <c r="I254" s="88"/>
      <c r="J254" s="88"/>
      <c r="K254" s="88"/>
      <c r="L254" s="88"/>
      <c r="M254" s="88"/>
      <c r="N254" s="88">
        <v>0</v>
      </c>
      <c r="O254" s="88"/>
      <c r="P254" s="88"/>
      <c r="Q254" s="89"/>
      <c r="R254" s="89">
        <v>0</v>
      </c>
    </row>
    <row r="255" spans="1:18" x14ac:dyDescent="0.25">
      <c r="A255" s="120">
        <v>12</v>
      </c>
      <c r="B255" s="457" t="s">
        <v>391</v>
      </c>
      <c r="C255" s="458"/>
      <c r="D255" s="458"/>
      <c r="E255" s="458"/>
      <c r="F255" s="458"/>
      <c r="G255" s="475"/>
      <c r="H255" s="104">
        <f t="shared" ref="H255:P255" si="21">H256+H257+H258+H259+H260+H261+H262+H263+H264+H265</f>
        <v>330</v>
      </c>
      <c r="I255" s="104">
        <f t="shared" si="21"/>
        <v>250</v>
      </c>
      <c r="J255" s="90">
        <f>J256+J257+J258+J259+J260+J261+J262+J263+J264+J265</f>
        <v>80</v>
      </c>
      <c r="K255" s="104">
        <f t="shared" si="21"/>
        <v>195</v>
      </c>
      <c r="L255" s="104">
        <f t="shared" si="21"/>
        <v>48</v>
      </c>
      <c r="M255" s="104">
        <f t="shared" si="21"/>
        <v>2</v>
      </c>
      <c r="N255" s="104">
        <f t="shared" si="21"/>
        <v>597</v>
      </c>
      <c r="O255" s="104">
        <f t="shared" si="21"/>
        <v>78</v>
      </c>
      <c r="P255" s="104">
        <f t="shared" si="21"/>
        <v>0</v>
      </c>
      <c r="Q255" s="85">
        <v>44973</v>
      </c>
      <c r="R255" s="85">
        <v>22483</v>
      </c>
    </row>
    <row r="256" spans="1:18" ht="28.5" x14ac:dyDescent="0.25">
      <c r="A256" s="86">
        <v>1</v>
      </c>
      <c r="B256" s="459" t="s">
        <v>392</v>
      </c>
      <c r="C256" s="460"/>
      <c r="D256" s="460"/>
      <c r="E256" s="460"/>
      <c r="F256" s="465"/>
      <c r="G256" s="87" t="s">
        <v>578</v>
      </c>
      <c r="H256" s="122">
        <f t="shared" ref="H256:H264" si="22">I256+J256</f>
        <v>285</v>
      </c>
      <c r="I256" s="88">
        <v>225</v>
      </c>
      <c r="J256" s="88">
        <v>60</v>
      </c>
      <c r="K256" s="88">
        <v>135</v>
      </c>
      <c r="L256" s="88">
        <v>29</v>
      </c>
      <c r="M256" s="88">
        <v>1</v>
      </c>
      <c r="N256" s="88">
        <v>431</v>
      </c>
      <c r="O256" s="88">
        <v>56</v>
      </c>
      <c r="P256" s="88"/>
      <c r="Q256" s="89">
        <v>44973</v>
      </c>
      <c r="R256" s="89">
        <v>22483</v>
      </c>
    </row>
    <row r="257" spans="1:18" ht="30" customHeight="1" x14ac:dyDescent="0.25">
      <c r="A257" s="86">
        <v>2</v>
      </c>
      <c r="B257" s="459" t="s">
        <v>393</v>
      </c>
      <c r="C257" s="460"/>
      <c r="D257" s="460"/>
      <c r="E257" s="460"/>
      <c r="F257" s="465"/>
      <c r="G257" s="87" t="s">
        <v>579</v>
      </c>
      <c r="H257" s="122">
        <f t="shared" si="22"/>
        <v>45</v>
      </c>
      <c r="I257" s="88">
        <v>25</v>
      </c>
      <c r="J257" s="88">
        <v>20</v>
      </c>
      <c r="K257" s="88">
        <v>9</v>
      </c>
      <c r="L257" s="88">
        <v>6</v>
      </c>
      <c r="M257" s="88">
        <v>1</v>
      </c>
      <c r="N257" s="88">
        <v>27</v>
      </c>
      <c r="O257" s="88">
        <v>6</v>
      </c>
      <c r="P257" s="88"/>
      <c r="Q257" s="89">
        <v>44973</v>
      </c>
      <c r="R257" s="89">
        <v>22483</v>
      </c>
    </row>
    <row r="258" spans="1:18" x14ac:dyDescent="0.25">
      <c r="A258" s="86">
        <v>3</v>
      </c>
      <c r="B258" s="459" t="s">
        <v>394</v>
      </c>
      <c r="C258" s="460"/>
      <c r="D258" s="460"/>
      <c r="E258" s="460"/>
      <c r="F258" s="465"/>
      <c r="G258" s="87" t="s">
        <v>580</v>
      </c>
      <c r="H258" s="88">
        <f t="shared" si="22"/>
        <v>0</v>
      </c>
      <c r="I258" s="88"/>
      <c r="J258" s="88"/>
      <c r="K258" s="88">
        <v>11</v>
      </c>
      <c r="L258" s="88">
        <v>3</v>
      </c>
      <c r="M258" s="88"/>
      <c r="N258" s="88">
        <v>40</v>
      </c>
      <c r="O258" s="88">
        <v>3</v>
      </c>
      <c r="P258" s="88"/>
      <c r="Q258" s="89">
        <v>44973</v>
      </c>
      <c r="R258" s="89">
        <v>22483</v>
      </c>
    </row>
    <row r="259" spans="1:18" ht="30.75" customHeight="1" x14ac:dyDescent="0.25">
      <c r="A259" s="86">
        <v>4</v>
      </c>
      <c r="B259" s="459" t="s">
        <v>395</v>
      </c>
      <c r="C259" s="460"/>
      <c r="D259" s="460"/>
      <c r="E259" s="460"/>
      <c r="F259" s="465"/>
      <c r="G259" s="87" t="s">
        <v>581</v>
      </c>
      <c r="H259" s="88">
        <f t="shared" si="22"/>
        <v>0</v>
      </c>
      <c r="I259" s="88"/>
      <c r="J259" s="88"/>
      <c r="K259" s="88">
        <v>5</v>
      </c>
      <c r="L259" s="88">
        <v>1</v>
      </c>
      <c r="M259" s="88"/>
      <c r="N259" s="88">
        <v>10</v>
      </c>
      <c r="O259" s="88">
        <v>2</v>
      </c>
      <c r="P259" s="88"/>
      <c r="Q259" s="89">
        <v>44973</v>
      </c>
      <c r="R259" s="89">
        <v>22483</v>
      </c>
    </row>
    <row r="260" spans="1:18" ht="27" customHeight="1" x14ac:dyDescent="0.25">
      <c r="A260" s="86">
        <v>5</v>
      </c>
      <c r="B260" s="459" t="s">
        <v>396</v>
      </c>
      <c r="C260" s="460"/>
      <c r="D260" s="460"/>
      <c r="E260" s="460"/>
      <c r="F260" s="465"/>
      <c r="G260" s="87" t="s">
        <v>582</v>
      </c>
      <c r="H260" s="88">
        <f t="shared" si="22"/>
        <v>0</v>
      </c>
      <c r="I260" s="88"/>
      <c r="J260" s="88"/>
      <c r="K260" s="88">
        <v>8</v>
      </c>
      <c r="L260" s="88">
        <v>2</v>
      </c>
      <c r="M260" s="88"/>
      <c r="N260" s="88">
        <v>17</v>
      </c>
      <c r="O260" s="88">
        <v>2</v>
      </c>
      <c r="P260" s="88"/>
      <c r="Q260" s="89">
        <v>44973</v>
      </c>
      <c r="R260" s="89">
        <v>22483</v>
      </c>
    </row>
    <row r="261" spans="1:18" ht="27.75" customHeight="1" x14ac:dyDescent="0.25">
      <c r="A261" s="86">
        <v>6</v>
      </c>
      <c r="B261" s="459" t="s">
        <v>397</v>
      </c>
      <c r="C261" s="460"/>
      <c r="D261" s="460"/>
      <c r="E261" s="460"/>
      <c r="F261" s="465"/>
      <c r="G261" s="87" t="s">
        <v>583</v>
      </c>
      <c r="H261" s="88">
        <f t="shared" si="22"/>
        <v>0</v>
      </c>
      <c r="I261" s="88"/>
      <c r="J261" s="88"/>
      <c r="K261" s="88">
        <v>5</v>
      </c>
      <c r="L261" s="88">
        <v>1</v>
      </c>
      <c r="M261" s="88"/>
      <c r="N261" s="88">
        <v>13</v>
      </c>
      <c r="O261" s="88">
        <v>3</v>
      </c>
      <c r="P261" s="88"/>
      <c r="Q261" s="89">
        <v>44973</v>
      </c>
      <c r="R261" s="89">
        <v>22483</v>
      </c>
    </row>
    <row r="262" spans="1:18" ht="28.5" customHeight="1" x14ac:dyDescent="0.25">
      <c r="A262" s="86">
        <v>7</v>
      </c>
      <c r="B262" s="459" t="s">
        <v>398</v>
      </c>
      <c r="C262" s="460"/>
      <c r="D262" s="460"/>
      <c r="E262" s="460"/>
      <c r="F262" s="465"/>
      <c r="G262" s="87" t="s">
        <v>584</v>
      </c>
      <c r="H262" s="88">
        <f t="shared" si="22"/>
        <v>0</v>
      </c>
      <c r="I262" s="88"/>
      <c r="J262" s="88"/>
      <c r="K262" s="88">
        <v>10</v>
      </c>
      <c r="L262" s="88">
        <v>2</v>
      </c>
      <c r="M262" s="88"/>
      <c r="N262" s="88">
        <v>31</v>
      </c>
      <c r="O262" s="88">
        <v>1</v>
      </c>
      <c r="P262" s="88"/>
      <c r="Q262" s="89">
        <v>44973</v>
      </c>
      <c r="R262" s="89">
        <v>22483</v>
      </c>
    </row>
    <row r="263" spans="1:18" ht="27.75" customHeight="1" x14ac:dyDescent="0.25">
      <c r="A263" s="86">
        <v>8</v>
      </c>
      <c r="B263" s="459" t="s">
        <v>399</v>
      </c>
      <c r="C263" s="460"/>
      <c r="D263" s="460"/>
      <c r="E263" s="460"/>
      <c r="F263" s="465"/>
      <c r="G263" s="87" t="s">
        <v>585</v>
      </c>
      <c r="H263" s="88">
        <f t="shared" si="22"/>
        <v>0</v>
      </c>
      <c r="I263" s="88"/>
      <c r="J263" s="88"/>
      <c r="K263" s="88">
        <v>7</v>
      </c>
      <c r="L263" s="88">
        <v>2</v>
      </c>
      <c r="M263" s="88"/>
      <c r="N263" s="88">
        <v>14</v>
      </c>
      <c r="O263" s="88">
        <v>3</v>
      </c>
      <c r="P263" s="88"/>
      <c r="Q263" s="89">
        <v>44973</v>
      </c>
      <c r="R263" s="89">
        <v>22483</v>
      </c>
    </row>
    <row r="264" spans="1:18" ht="25.5" customHeight="1" x14ac:dyDescent="0.25">
      <c r="A264" s="86">
        <v>9</v>
      </c>
      <c r="B264" s="459" t="s">
        <v>400</v>
      </c>
      <c r="C264" s="460"/>
      <c r="D264" s="460"/>
      <c r="E264" s="460"/>
      <c r="F264" s="465"/>
      <c r="G264" s="87" t="s">
        <v>586</v>
      </c>
      <c r="H264" s="88">
        <f t="shared" si="22"/>
        <v>0</v>
      </c>
      <c r="I264" s="88"/>
      <c r="J264" s="88"/>
      <c r="K264" s="88">
        <v>5</v>
      </c>
      <c r="L264" s="88">
        <v>2</v>
      </c>
      <c r="M264" s="88"/>
      <c r="N264" s="88">
        <v>12</v>
      </c>
      <c r="O264" s="88">
        <v>2</v>
      </c>
      <c r="P264" s="88"/>
      <c r="Q264" s="89">
        <v>44973</v>
      </c>
      <c r="R264" s="89">
        <v>22483</v>
      </c>
    </row>
    <row r="265" spans="1:18" ht="36" customHeight="1" x14ac:dyDescent="0.25">
      <c r="A265" s="86">
        <v>10</v>
      </c>
      <c r="B265" s="459" t="s">
        <v>401</v>
      </c>
      <c r="C265" s="460"/>
      <c r="D265" s="460"/>
      <c r="E265" s="460"/>
      <c r="F265" s="465"/>
      <c r="G265" s="87" t="s">
        <v>402</v>
      </c>
      <c r="H265" s="88">
        <f>I265+J265</f>
        <v>0</v>
      </c>
      <c r="I265" s="88"/>
      <c r="J265" s="88"/>
      <c r="K265" s="88"/>
      <c r="L265" s="88"/>
      <c r="M265" s="88"/>
      <c r="N265" s="88">
        <v>2</v>
      </c>
      <c r="O265" s="88"/>
      <c r="P265" s="88"/>
      <c r="Q265" s="89">
        <v>44973</v>
      </c>
      <c r="R265" s="89">
        <v>22483</v>
      </c>
    </row>
    <row r="266" spans="1:18" x14ac:dyDescent="0.25">
      <c r="A266" s="120">
        <v>13</v>
      </c>
      <c r="B266" s="457" t="s">
        <v>403</v>
      </c>
      <c r="C266" s="458"/>
      <c r="D266" s="458"/>
      <c r="E266" s="458"/>
      <c r="F266" s="458"/>
      <c r="G266" s="475"/>
      <c r="H266" s="104">
        <f>H268+H269+H270+H271+H272+H273+H274+H275+H276+H277+H278+H279+H280+H281+H282+H283+H284+H286+H287+H288+H289+H290+H291+H292+H293+H294+H295+H296+H298+H299+H300+H301+H302</f>
        <v>105</v>
      </c>
      <c r="I266" s="104">
        <f t="shared" ref="I266:P266" si="23">I268+I269+I270+I271+I272+I273+I274+I275+I276+I277+I278+I279+I280+I281+I282+I283+I284+I286+I287+I288+I289+I290+I291+I292+I293+I294+I295+I296+I298+I299+I300+I301+I302</f>
        <v>65</v>
      </c>
      <c r="J266" s="104">
        <f t="shared" si="23"/>
        <v>40</v>
      </c>
      <c r="K266" s="104">
        <f t="shared" si="23"/>
        <v>36</v>
      </c>
      <c r="L266" s="104">
        <f t="shared" si="23"/>
        <v>16</v>
      </c>
      <c r="M266" s="104">
        <f t="shared" si="23"/>
        <v>4</v>
      </c>
      <c r="N266" s="104">
        <f t="shared" si="23"/>
        <v>87</v>
      </c>
      <c r="O266" s="104">
        <f t="shared" si="23"/>
        <v>32</v>
      </c>
      <c r="P266" s="104">
        <f t="shared" si="23"/>
        <v>9</v>
      </c>
      <c r="Q266" s="85">
        <v>45009</v>
      </c>
      <c r="R266" s="85">
        <v>23372</v>
      </c>
    </row>
    <row r="267" spans="1:18" x14ac:dyDescent="0.25">
      <c r="A267" s="86">
        <v>1</v>
      </c>
      <c r="B267" s="459" t="s">
        <v>430</v>
      </c>
      <c r="C267" s="460"/>
      <c r="D267" s="460"/>
      <c r="E267" s="460"/>
      <c r="F267" s="465"/>
      <c r="G267" s="87"/>
      <c r="H267" s="476"/>
      <c r="I267" s="477"/>
      <c r="J267" s="477"/>
      <c r="K267" s="477"/>
      <c r="L267" s="477"/>
      <c r="M267" s="477"/>
      <c r="N267" s="477"/>
      <c r="O267" s="477"/>
      <c r="P267" s="477"/>
      <c r="Q267" s="477"/>
      <c r="R267" s="478"/>
    </row>
    <row r="268" spans="1:18" ht="28.5" x14ac:dyDescent="0.25">
      <c r="A268" s="86">
        <v>2</v>
      </c>
      <c r="B268" s="459" t="s">
        <v>430</v>
      </c>
      <c r="C268" s="460"/>
      <c r="D268" s="460"/>
      <c r="E268" s="460"/>
      <c r="F268" s="465"/>
      <c r="G268" s="87" t="s">
        <v>590</v>
      </c>
      <c r="H268" s="88">
        <f>I268+J268</f>
        <v>95</v>
      </c>
      <c r="I268" s="88">
        <v>65</v>
      </c>
      <c r="J268" s="88">
        <v>30</v>
      </c>
      <c r="K268" s="88">
        <v>30</v>
      </c>
      <c r="L268" s="88">
        <v>14</v>
      </c>
      <c r="M268" s="88">
        <v>2</v>
      </c>
      <c r="N268" s="88">
        <v>59</v>
      </c>
      <c r="O268" s="88">
        <v>8</v>
      </c>
      <c r="P268" s="88">
        <v>2</v>
      </c>
      <c r="Q268" s="89">
        <v>45019</v>
      </c>
      <c r="R268" s="89">
        <v>22102</v>
      </c>
    </row>
    <row r="269" spans="1:18" x14ac:dyDescent="0.25">
      <c r="A269" s="86">
        <v>3</v>
      </c>
      <c r="B269" s="459" t="s">
        <v>431</v>
      </c>
      <c r="C269" s="460"/>
      <c r="D269" s="460"/>
      <c r="E269" s="460"/>
      <c r="F269" s="465"/>
      <c r="G269" s="87" t="s">
        <v>432</v>
      </c>
      <c r="H269" s="88">
        <f t="shared" ref="H269:H283" si="24">I269+J269</f>
        <v>0</v>
      </c>
      <c r="I269" s="88"/>
      <c r="J269" s="88"/>
      <c r="K269" s="88"/>
      <c r="L269" s="88"/>
      <c r="M269" s="88"/>
      <c r="N269" s="88">
        <v>1</v>
      </c>
      <c r="O269" s="88"/>
      <c r="P269" s="88"/>
      <c r="Q269" s="89"/>
      <c r="R269" s="89">
        <v>35978</v>
      </c>
    </row>
    <row r="270" spans="1:18" ht="33.75" customHeight="1" x14ac:dyDescent="0.25">
      <c r="A270" s="86">
        <v>4</v>
      </c>
      <c r="B270" s="459" t="s">
        <v>433</v>
      </c>
      <c r="C270" s="460"/>
      <c r="D270" s="460"/>
      <c r="E270" s="460"/>
      <c r="F270" s="465"/>
      <c r="G270" s="87" t="s">
        <v>434</v>
      </c>
      <c r="H270" s="88">
        <f t="shared" si="24"/>
        <v>0</v>
      </c>
      <c r="I270" s="88"/>
      <c r="J270" s="88"/>
      <c r="K270" s="88"/>
      <c r="L270" s="88"/>
      <c r="M270" s="88"/>
      <c r="N270" s="88">
        <v>1</v>
      </c>
      <c r="O270" s="88"/>
      <c r="P270" s="88"/>
      <c r="Q270" s="89"/>
      <c r="R270" s="89">
        <v>28933</v>
      </c>
    </row>
    <row r="271" spans="1:18" ht="45.75" customHeight="1" x14ac:dyDescent="0.25">
      <c r="A271" s="86">
        <v>5</v>
      </c>
      <c r="B271" s="459" t="s">
        <v>435</v>
      </c>
      <c r="C271" s="460"/>
      <c r="D271" s="460"/>
      <c r="E271" s="460"/>
      <c r="F271" s="465"/>
      <c r="G271" s="87" t="s">
        <v>436</v>
      </c>
      <c r="H271" s="88">
        <f t="shared" si="24"/>
        <v>0</v>
      </c>
      <c r="I271" s="88"/>
      <c r="J271" s="88"/>
      <c r="K271" s="88"/>
      <c r="L271" s="88"/>
      <c r="M271" s="88"/>
      <c r="N271" s="88">
        <v>1</v>
      </c>
      <c r="O271" s="88"/>
      <c r="P271" s="88"/>
      <c r="Q271" s="89"/>
      <c r="R271" s="89">
        <v>25042</v>
      </c>
    </row>
    <row r="272" spans="1:18" ht="36.75" customHeight="1" x14ac:dyDescent="0.25">
      <c r="A272" s="86">
        <v>6</v>
      </c>
      <c r="B272" s="459" t="s">
        <v>439</v>
      </c>
      <c r="C272" s="460"/>
      <c r="D272" s="460"/>
      <c r="E272" s="460"/>
      <c r="F272" s="465"/>
      <c r="G272" s="87" t="s">
        <v>440</v>
      </c>
      <c r="H272" s="88">
        <f t="shared" si="24"/>
        <v>0</v>
      </c>
      <c r="I272" s="88"/>
      <c r="J272" s="88"/>
      <c r="K272" s="88"/>
      <c r="L272" s="88"/>
      <c r="M272" s="88"/>
      <c r="N272" s="88">
        <v>1</v>
      </c>
      <c r="O272" s="88"/>
      <c r="P272" s="88"/>
      <c r="Q272" s="89"/>
      <c r="R272" s="89">
        <v>37939</v>
      </c>
    </row>
    <row r="273" spans="1:18" x14ac:dyDescent="0.25">
      <c r="A273" s="86">
        <v>7</v>
      </c>
      <c r="B273" s="459" t="s">
        <v>443</v>
      </c>
      <c r="C273" s="460"/>
      <c r="D273" s="460"/>
      <c r="E273" s="460"/>
      <c r="F273" s="465"/>
      <c r="G273" s="87" t="s">
        <v>444</v>
      </c>
      <c r="H273" s="88">
        <f t="shared" si="24"/>
        <v>0</v>
      </c>
      <c r="I273" s="88"/>
      <c r="J273" s="88"/>
      <c r="K273" s="88"/>
      <c r="L273" s="88"/>
      <c r="M273" s="88"/>
      <c r="N273" s="88">
        <v>1</v>
      </c>
      <c r="O273" s="88"/>
      <c r="P273" s="88"/>
      <c r="Q273" s="89"/>
      <c r="R273" s="89">
        <v>35684</v>
      </c>
    </row>
    <row r="274" spans="1:18" ht="33" customHeight="1" x14ac:dyDescent="0.25">
      <c r="A274" s="86">
        <v>8</v>
      </c>
      <c r="B274" s="459" t="s">
        <v>445</v>
      </c>
      <c r="C274" s="460"/>
      <c r="D274" s="460"/>
      <c r="E274" s="460"/>
      <c r="F274" s="465"/>
      <c r="G274" s="87" t="s">
        <v>446</v>
      </c>
      <c r="H274" s="88">
        <f t="shared" si="24"/>
        <v>0</v>
      </c>
      <c r="I274" s="88"/>
      <c r="J274" s="88"/>
      <c r="K274" s="88"/>
      <c r="L274" s="88"/>
      <c r="M274" s="88"/>
      <c r="N274" s="88">
        <v>1</v>
      </c>
      <c r="O274" s="88"/>
      <c r="P274" s="88"/>
      <c r="Q274" s="89"/>
      <c r="R274" s="89">
        <v>27402</v>
      </c>
    </row>
    <row r="275" spans="1:18" ht="40.5" customHeight="1" x14ac:dyDescent="0.25">
      <c r="A275" s="86">
        <v>9</v>
      </c>
      <c r="B275" s="459" t="s">
        <v>447</v>
      </c>
      <c r="C275" s="460"/>
      <c r="D275" s="460"/>
      <c r="E275" s="460"/>
      <c r="F275" s="465"/>
      <c r="G275" s="87" t="s">
        <v>448</v>
      </c>
      <c r="H275" s="88">
        <f t="shared" si="24"/>
        <v>0</v>
      </c>
      <c r="I275" s="88"/>
      <c r="J275" s="88"/>
      <c r="K275" s="88"/>
      <c r="L275" s="88"/>
      <c r="M275" s="88"/>
      <c r="N275" s="88">
        <v>1</v>
      </c>
      <c r="O275" s="88"/>
      <c r="P275" s="88"/>
      <c r="Q275" s="89"/>
      <c r="R275" s="89">
        <v>26334</v>
      </c>
    </row>
    <row r="276" spans="1:18" ht="33" customHeight="1" x14ac:dyDescent="0.25">
      <c r="A276" s="86">
        <v>10</v>
      </c>
      <c r="B276" s="459" t="s">
        <v>449</v>
      </c>
      <c r="C276" s="460"/>
      <c r="D276" s="460"/>
      <c r="E276" s="460"/>
      <c r="F276" s="465"/>
      <c r="G276" s="87" t="s">
        <v>450</v>
      </c>
      <c r="H276" s="88">
        <f t="shared" si="24"/>
        <v>0</v>
      </c>
      <c r="I276" s="88"/>
      <c r="J276" s="88"/>
      <c r="K276" s="88"/>
      <c r="L276" s="88"/>
      <c r="M276" s="88"/>
      <c r="N276" s="88">
        <v>1</v>
      </c>
      <c r="O276" s="88"/>
      <c r="P276" s="88"/>
      <c r="Q276" s="89"/>
      <c r="R276" s="89">
        <v>20325</v>
      </c>
    </row>
    <row r="277" spans="1:18" x14ac:dyDescent="0.25">
      <c r="A277" s="86">
        <v>11</v>
      </c>
      <c r="B277" s="459" t="s">
        <v>451</v>
      </c>
      <c r="C277" s="460"/>
      <c r="D277" s="460"/>
      <c r="E277" s="460"/>
      <c r="F277" s="465"/>
      <c r="G277" s="87" t="s">
        <v>452</v>
      </c>
      <c r="H277" s="88">
        <f t="shared" si="24"/>
        <v>0</v>
      </c>
      <c r="I277" s="88"/>
      <c r="J277" s="88"/>
      <c r="K277" s="88"/>
      <c r="L277" s="88"/>
      <c r="M277" s="88"/>
      <c r="N277" s="88">
        <v>1</v>
      </c>
      <c r="O277" s="88"/>
      <c r="P277" s="88"/>
      <c r="Q277" s="89"/>
      <c r="R277" s="89">
        <v>23584</v>
      </c>
    </row>
    <row r="278" spans="1:18" ht="33.75" customHeight="1" x14ac:dyDescent="0.25">
      <c r="A278" s="86">
        <v>12</v>
      </c>
      <c r="B278" s="459" t="s">
        <v>453</v>
      </c>
      <c r="C278" s="460"/>
      <c r="D278" s="460"/>
      <c r="E278" s="460"/>
      <c r="F278" s="465"/>
      <c r="G278" s="87" t="s">
        <v>454</v>
      </c>
      <c r="H278" s="88">
        <f t="shared" si="24"/>
        <v>0</v>
      </c>
      <c r="I278" s="88"/>
      <c r="J278" s="88"/>
      <c r="K278" s="88"/>
      <c r="L278" s="88"/>
      <c r="M278" s="88"/>
      <c r="N278" s="88">
        <v>1</v>
      </c>
      <c r="O278" s="88">
        <v>0</v>
      </c>
      <c r="P278" s="88">
        <v>0</v>
      </c>
      <c r="Q278" s="89"/>
      <c r="R278" s="89">
        <v>24390</v>
      </c>
    </row>
    <row r="279" spans="1:18" ht="37.5" customHeight="1" x14ac:dyDescent="0.25">
      <c r="A279" s="86">
        <v>13</v>
      </c>
      <c r="B279" s="459" t="s">
        <v>455</v>
      </c>
      <c r="C279" s="460"/>
      <c r="D279" s="460"/>
      <c r="E279" s="460"/>
      <c r="F279" s="465"/>
      <c r="G279" s="87" t="s">
        <v>456</v>
      </c>
      <c r="H279" s="88">
        <f t="shared" si="24"/>
        <v>0</v>
      </c>
      <c r="I279" s="88"/>
      <c r="J279" s="88"/>
      <c r="K279" s="88"/>
      <c r="L279" s="88"/>
      <c r="M279" s="88"/>
      <c r="N279" s="88">
        <v>1</v>
      </c>
      <c r="O279" s="88"/>
      <c r="P279" s="88"/>
      <c r="Q279" s="89"/>
      <c r="R279" s="89">
        <v>28933</v>
      </c>
    </row>
    <row r="280" spans="1:18" ht="36.75" customHeight="1" x14ac:dyDescent="0.25">
      <c r="A280" s="86">
        <v>14</v>
      </c>
      <c r="B280" s="459" t="s">
        <v>457</v>
      </c>
      <c r="C280" s="460"/>
      <c r="D280" s="460"/>
      <c r="E280" s="460"/>
      <c r="F280" s="465"/>
      <c r="G280" s="87" t="s">
        <v>458</v>
      </c>
      <c r="H280" s="88">
        <f t="shared" si="24"/>
        <v>0</v>
      </c>
      <c r="I280" s="88"/>
      <c r="J280" s="88"/>
      <c r="K280" s="88"/>
      <c r="L280" s="88"/>
      <c r="M280" s="88"/>
      <c r="N280" s="88">
        <v>1</v>
      </c>
      <c r="O280" s="88"/>
      <c r="P280" s="88"/>
      <c r="Q280" s="89"/>
      <c r="R280" s="89">
        <v>24409</v>
      </c>
    </row>
    <row r="281" spans="1:18" ht="33" customHeight="1" x14ac:dyDescent="0.25">
      <c r="A281" s="86">
        <v>15</v>
      </c>
      <c r="B281" s="459" t="s">
        <v>459</v>
      </c>
      <c r="C281" s="460"/>
      <c r="D281" s="460"/>
      <c r="E281" s="460"/>
      <c r="F281" s="465"/>
      <c r="G281" s="87" t="s">
        <v>460</v>
      </c>
      <c r="H281" s="88">
        <f t="shared" si="24"/>
        <v>0</v>
      </c>
      <c r="I281" s="88"/>
      <c r="J281" s="88"/>
      <c r="K281" s="88"/>
      <c r="L281" s="88"/>
      <c r="M281" s="88"/>
      <c r="N281" s="88">
        <v>1</v>
      </c>
      <c r="O281" s="88"/>
      <c r="P281" s="88"/>
      <c r="Q281" s="89"/>
      <c r="R281" s="89">
        <v>23557</v>
      </c>
    </row>
    <row r="282" spans="1:18" ht="42.75" x14ac:dyDescent="0.25">
      <c r="A282" s="86">
        <v>16</v>
      </c>
      <c r="B282" s="459" t="s">
        <v>461</v>
      </c>
      <c r="C282" s="460"/>
      <c r="D282" s="460"/>
      <c r="E282" s="460"/>
      <c r="F282" s="465"/>
      <c r="G282" s="87" t="s">
        <v>462</v>
      </c>
      <c r="H282" s="88">
        <f t="shared" si="24"/>
        <v>0</v>
      </c>
      <c r="I282" s="88"/>
      <c r="J282" s="88"/>
      <c r="K282" s="88"/>
      <c r="L282" s="88"/>
      <c r="M282" s="88"/>
      <c r="N282" s="88">
        <v>1</v>
      </c>
      <c r="O282" s="88"/>
      <c r="P282" s="88"/>
      <c r="Q282" s="89"/>
      <c r="R282" s="89">
        <v>37057</v>
      </c>
    </row>
    <row r="283" spans="1:18" ht="42.75" customHeight="1" x14ac:dyDescent="0.25">
      <c r="A283" s="86">
        <v>17</v>
      </c>
      <c r="B283" s="459" t="s">
        <v>437</v>
      </c>
      <c r="C283" s="460"/>
      <c r="D283" s="460"/>
      <c r="E283" s="460"/>
      <c r="F283" s="465"/>
      <c r="G283" s="87" t="s">
        <v>438</v>
      </c>
      <c r="H283" s="88">
        <f t="shared" si="24"/>
        <v>0</v>
      </c>
      <c r="I283" s="88"/>
      <c r="J283" s="88"/>
      <c r="K283" s="88"/>
      <c r="L283" s="88"/>
      <c r="M283" s="88"/>
      <c r="N283" s="88"/>
      <c r="O283" s="88"/>
      <c r="P283" s="88"/>
      <c r="Q283" s="89"/>
      <c r="R283" s="89"/>
    </row>
    <row r="284" spans="1:18" x14ac:dyDescent="0.25">
      <c r="A284" s="86">
        <v>18</v>
      </c>
      <c r="B284" s="459" t="s">
        <v>441</v>
      </c>
      <c r="C284" s="460"/>
      <c r="D284" s="460"/>
      <c r="E284" s="460"/>
      <c r="F284" s="465"/>
      <c r="G284" s="87" t="s">
        <v>442</v>
      </c>
      <c r="H284" s="88">
        <f>I284+J284</f>
        <v>0</v>
      </c>
      <c r="I284" s="88"/>
      <c r="J284" s="88"/>
      <c r="K284" s="88"/>
      <c r="L284" s="88"/>
      <c r="M284" s="88"/>
      <c r="N284" s="88"/>
      <c r="O284" s="88"/>
      <c r="P284" s="88"/>
      <c r="Q284" s="89"/>
      <c r="R284" s="89"/>
    </row>
    <row r="285" spans="1:18" x14ac:dyDescent="0.25">
      <c r="A285" s="86">
        <v>19</v>
      </c>
      <c r="B285" s="457" t="s">
        <v>404</v>
      </c>
      <c r="C285" s="458"/>
      <c r="D285" s="458"/>
      <c r="E285" s="458"/>
      <c r="F285" s="458"/>
      <c r="G285" s="475"/>
      <c r="H285" s="476"/>
      <c r="I285" s="477"/>
      <c r="J285" s="477"/>
      <c r="K285" s="477"/>
      <c r="L285" s="477"/>
      <c r="M285" s="477"/>
      <c r="N285" s="477"/>
      <c r="O285" s="477"/>
      <c r="P285" s="477"/>
      <c r="Q285" s="477"/>
      <c r="R285" s="478"/>
    </row>
    <row r="286" spans="1:18" ht="42" customHeight="1" x14ac:dyDescent="0.25">
      <c r="A286" s="86">
        <v>20</v>
      </c>
      <c r="B286" s="459" t="s">
        <v>404</v>
      </c>
      <c r="C286" s="460"/>
      <c r="D286" s="460"/>
      <c r="E286" s="460"/>
      <c r="F286" s="465"/>
      <c r="G286" s="87" t="s">
        <v>587</v>
      </c>
      <c r="H286" s="88">
        <f>I286+J286</f>
        <v>10</v>
      </c>
      <c r="I286" s="88"/>
      <c r="J286" s="88">
        <v>10</v>
      </c>
      <c r="K286" s="88">
        <v>4</v>
      </c>
      <c r="L286" s="88">
        <v>1</v>
      </c>
      <c r="M286" s="88">
        <v>1</v>
      </c>
      <c r="N286" s="88">
        <v>8</v>
      </c>
      <c r="O286" s="88">
        <v>7</v>
      </c>
      <c r="P286" s="88">
        <v>2</v>
      </c>
      <c r="Q286" s="89">
        <v>38862</v>
      </c>
      <c r="R286" s="89">
        <v>21736</v>
      </c>
    </row>
    <row r="287" spans="1:18" x14ac:dyDescent="0.25">
      <c r="A287" s="86">
        <v>21</v>
      </c>
      <c r="B287" s="459" t="s">
        <v>424</v>
      </c>
      <c r="C287" s="460"/>
      <c r="D287" s="460"/>
      <c r="E287" s="460"/>
      <c r="F287" s="465"/>
      <c r="G287" s="87" t="s">
        <v>589</v>
      </c>
      <c r="H287" s="88">
        <f t="shared" ref="H287:H296" si="25">I287+J287</f>
        <v>0</v>
      </c>
      <c r="I287" s="88"/>
      <c r="J287" s="88"/>
      <c r="K287" s="88"/>
      <c r="L287" s="88"/>
      <c r="M287" s="88"/>
      <c r="N287" s="88"/>
      <c r="O287" s="88">
        <v>1</v>
      </c>
      <c r="P287" s="88">
        <v>0</v>
      </c>
      <c r="Q287" s="89"/>
      <c r="R287" s="89"/>
    </row>
    <row r="288" spans="1:18" ht="29.25" customHeight="1" x14ac:dyDescent="0.25">
      <c r="A288" s="86">
        <v>22</v>
      </c>
      <c r="B288" s="459" t="s">
        <v>405</v>
      </c>
      <c r="C288" s="460"/>
      <c r="D288" s="460"/>
      <c r="E288" s="460"/>
      <c r="F288" s="465"/>
      <c r="G288" s="87" t="s">
        <v>406</v>
      </c>
      <c r="H288" s="88">
        <f t="shared" si="25"/>
        <v>0</v>
      </c>
      <c r="I288" s="88"/>
      <c r="J288" s="88"/>
      <c r="K288" s="88"/>
      <c r="L288" s="88"/>
      <c r="M288" s="88"/>
      <c r="N288" s="88"/>
      <c r="O288" s="88">
        <v>1</v>
      </c>
      <c r="P288" s="88">
        <v>0</v>
      </c>
      <c r="Q288" s="89"/>
      <c r="R288" s="89"/>
    </row>
    <row r="289" spans="1:18" x14ac:dyDescent="0.25">
      <c r="A289" s="86">
        <v>23</v>
      </c>
      <c r="B289" s="459" t="s">
        <v>407</v>
      </c>
      <c r="C289" s="460"/>
      <c r="D289" s="460"/>
      <c r="E289" s="460"/>
      <c r="F289" s="465"/>
      <c r="G289" s="87" t="s">
        <v>408</v>
      </c>
      <c r="H289" s="88">
        <f t="shared" si="25"/>
        <v>0</v>
      </c>
      <c r="I289" s="88"/>
      <c r="J289" s="88"/>
      <c r="K289" s="88"/>
      <c r="L289" s="88"/>
      <c r="M289" s="88"/>
      <c r="N289" s="88"/>
      <c r="O289" s="88">
        <v>1</v>
      </c>
      <c r="P289" s="88">
        <v>0</v>
      </c>
      <c r="Q289" s="89"/>
      <c r="R289" s="89"/>
    </row>
    <row r="290" spans="1:18" ht="29.25" customHeight="1" x14ac:dyDescent="0.25">
      <c r="A290" s="86">
        <v>24</v>
      </c>
      <c r="B290" s="459" t="s">
        <v>409</v>
      </c>
      <c r="C290" s="460"/>
      <c r="D290" s="460"/>
      <c r="E290" s="460"/>
      <c r="F290" s="465"/>
      <c r="G290" s="87" t="s">
        <v>410</v>
      </c>
      <c r="H290" s="88">
        <f t="shared" si="25"/>
        <v>0</v>
      </c>
      <c r="I290" s="88"/>
      <c r="J290" s="88"/>
      <c r="K290" s="88"/>
      <c r="L290" s="88"/>
      <c r="M290" s="88"/>
      <c r="N290" s="88"/>
      <c r="O290" s="88">
        <v>1</v>
      </c>
      <c r="P290" s="88">
        <v>0</v>
      </c>
      <c r="Q290" s="89"/>
      <c r="R290" s="89"/>
    </row>
    <row r="291" spans="1:18" ht="32.25" customHeight="1" x14ac:dyDescent="0.25">
      <c r="A291" s="86">
        <v>25</v>
      </c>
      <c r="B291" s="459" t="s">
        <v>411</v>
      </c>
      <c r="C291" s="460"/>
      <c r="D291" s="460"/>
      <c r="E291" s="460"/>
      <c r="F291" s="465"/>
      <c r="G291" s="87" t="s">
        <v>412</v>
      </c>
      <c r="H291" s="88">
        <f t="shared" si="25"/>
        <v>0</v>
      </c>
      <c r="I291" s="88"/>
      <c r="J291" s="88"/>
      <c r="K291" s="88"/>
      <c r="L291" s="88"/>
      <c r="M291" s="88"/>
      <c r="N291" s="88"/>
      <c r="O291" s="88">
        <v>1</v>
      </c>
      <c r="P291" s="88">
        <v>0</v>
      </c>
      <c r="Q291" s="89"/>
      <c r="R291" s="89"/>
    </row>
    <row r="292" spans="1:18" ht="33" customHeight="1" x14ac:dyDescent="0.25">
      <c r="A292" s="86">
        <v>26</v>
      </c>
      <c r="B292" s="459" t="s">
        <v>415</v>
      </c>
      <c r="C292" s="460"/>
      <c r="D292" s="460"/>
      <c r="E292" s="460"/>
      <c r="F292" s="465"/>
      <c r="G292" s="87" t="s">
        <v>416</v>
      </c>
      <c r="H292" s="88">
        <f t="shared" si="25"/>
        <v>0</v>
      </c>
      <c r="I292" s="88"/>
      <c r="J292" s="88"/>
      <c r="K292" s="88"/>
      <c r="L292" s="88"/>
      <c r="M292" s="88"/>
      <c r="N292" s="88"/>
      <c r="O292" s="88">
        <v>1</v>
      </c>
      <c r="P292" s="88">
        <v>0</v>
      </c>
      <c r="Q292" s="89"/>
      <c r="R292" s="89"/>
    </row>
    <row r="293" spans="1:18" ht="31.5" customHeight="1" x14ac:dyDescent="0.25">
      <c r="A293" s="86">
        <v>27</v>
      </c>
      <c r="B293" s="459" t="s">
        <v>417</v>
      </c>
      <c r="C293" s="460"/>
      <c r="D293" s="460"/>
      <c r="E293" s="460"/>
      <c r="F293" s="465"/>
      <c r="G293" s="87" t="s">
        <v>418</v>
      </c>
      <c r="H293" s="88">
        <f t="shared" si="25"/>
        <v>0</v>
      </c>
      <c r="I293" s="88"/>
      <c r="J293" s="88"/>
      <c r="K293" s="88"/>
      <c r="L293" s="88"/>
      <c r="M293" s="88"/>
      <c r="N293" s="88"/>
      <c r="O293" s="88">
        <v>1</v>
      </c>
      <c r="P293" s="88">
        <v>0</v>
      </c>
      <c r="Q293" s="89"/>
      <c r="R293" s="89"/>
    </row>
    <row r="294" spans="1:18" ht="30" customHeight="1" x14ac:dyDescent="0.25">
      <c r="A294" s="86">
        <v>28</v>
      </c>
      <c r="B294" s="459" t="s">
        <v>419</v>
      </c>
      <c r="C294" s="460"/>
      <c r="D294" s="460"/>
      <c r="E294" s="460"/>
      <c r="F294" s="465"/>
      <c r="G294" s="87" t="s">
        <v>420</v>
      </c>
      <c r="H294" s="88">
        <f t="shared" si="25"/>
        <v>0</v>
      </c>
      <c r="I294" s="88"/>
      <c r="J294" s="88"/>
      <c r="K294" s="88"/>
      <c r="L294" s="88"/>
      <c r="M294" s="88"/>
      <c r="N294" s="88"/>
      <c r="O294" s="88">
        <v>1</v>
      </c>
      <c r="P294" s="88">
        <v>0</v>
      </c>
      <c r="Q294" s="89"/>
      <c r="R294" s="89"/>
    </row>
    <row r="295" spans="1:18" ht="36" customHeight="1" x14ac:dyDescent="0.25">
      <c r="A295" s="86">
        <v>29</v>
      </c>
      <c r="B295" s="459" t="s">
        <v>421</v>
      </c>
      <c r="C295" s="460"/>
      <c r="D295" s="460"/>
      <c r="E295" s="460"/>
      <c r="F295" s="465"/>
      <c r="G295" s="87" t="s">
        <v>422</v>
      </c>
      <c r="H295" s="88">
        <f t="shared" si="25"/>
        <v>0</v>
      </c>
      <c r="I295" s="88"/>
      <c r="J295" s="88"/>
      <c r="K295" s="88"/>
      <c r="L295" s="88"/>
      <c r="M295" s="88"/>
      <c r="N295" s="88"/>
      <c r="O295" s="88">
        <v>0</v>
      </c>
      <c r="P295" s="88">
        <v>0</v>
      </c>
      <c r="Q295" s="89"/>
      <c r="R295" s="89"/>
    </row>
    <row r="296" spans="1:18" ht="38.25" customHeight="1" x14ac:dyDescent="0.25">
      <c r="A296" s="86">
        <v>30</v>
      </c>
      <c r="B296" s="459" t="s">
        <v>413</v>
      </c>
      <c r="C296" s="460"/>
      <c r="D296" s="460"/>
      <c r="E296" s="460"/>
      <c r="F296" s="465"/>
      <c r="G296" s="87" t="s">
        <v>414</v>
      </c>
      <c r="H296" s="88">
        <f t="shared" si="25"/>
        <v>0</v>
      </c>
      <c r="I296" s="88"/>
      <c r="J296" s="88"/>
      <c r="K296" s="88"/>
      <c r="L296" s="88"/>
      <c r="M296" s="88"/>
      <c r="N296" s="88"/>
      <c r="O296" s="88">
        <v>0</v>
      </c>
      <c r="P296" s="88"/>
      <c r="Q296" s="89"/>
      <c r="R296" s="89"/>
    </row>
    <row r="297" spans="1:18" x14ac:dyDescent="0.25">
      <c r="A297" s="86">
        <v>31</v>
      </c>
      <c r="B297" s="457" t="s">
        <v>423</v>
      </c>
      <c r="C297" s="458"/>
      <c r="D297" s="458"/>
      <c r="E297" s="458"/>
      <c r="F297" s="458"/>
      <c r="G297" s="475"/>
      <c r="H297" s="476"/>
      <c r="I297" s="477"/>
      <c r="J297" s="477"/>
      <c r="K297" s="477"/>
      <c r="L297" s="477"/>
      <c r="M297" s="477"/>
      <c r="N297" s="477"/>
      <c r="O297" s="477"/>
      <c r="P297" s="477"/>
      <c r="Q297" s="477"/>
      <c r="R297" s="478"/>
    </row>
    <row r="298" spans="1:18" ht="42.75" x14ac:dyDescent="0.25">
      <c r="A298" s="86">
        <v>32</v>
      </c>
      <c r="B298" s="459" t="s">
        <v>423</v>
      </c>
      <c r="C298" s="460"/>
      <c r="D298" s="460"/>
      <c r="E298" s="460"/>
      <c r="F298" s="465"/>
      <c r="G298" s="87" t="s">
        <v>588</v>
      </c>
      <c r="H298" s="88">
        <f>I298+J298</f>
        <v>0</v>
      </c>
      <c r="I298" s="88"/>
      <c r="J298" s="88"/>
      <c r="K298" s="88">
        <v>2</v>
      </c>
      <c r="L298" s="88">
        <v>1</v>
      </c>
      <c r="M298" s="88">
        <v>1</v>
      </c>
      <c r="N298" s="88">
        <v>5</v>
      </c>
      <c r="O298" s="88">
        <v>4</v>
      </c>
      <c r="P298" s="88">
        <v>2</v>
      </c>
      <c r="Q298" s="89">
        <v>52190</v>
      </c>
      <c r="R298" s="89">
        <v>30081</v>
      </c>
    </row>
    <row r="299" spans="1:18" x14ac:dyDescent="0.25">
      <c r="A299" s="86">
        <v>33</v>
      </c>
      <c r="B299" s="459" t="s">
        <v>425</v>
      </c>
      <c r="C299" s="460"/>
      <c r="D299" s="460"/>
      <c r="E299" s="460"/>
      <c r="F299" s="465"/>
      <c r="G299" s="87" t="s">
        <v>426</v>
      </c>
      <c r="H299" s="88">
        <f t="shared" ref="H299:H302" si="26">I299+J299</f>
        <v>0</v>
      </c>
      <c r="I299" s="88"/>
      <c r="J299" s="88"/>
      <c r="K299" s="88"/>
      <c r="L299" s="88"/>
      <c r="M299" s="88"/>
      <c r="N299" s="88">
        <v>1</v>
      </c>
      <c r="O299" s="88">
        <v>2</v>
      </c>
      <c r="P299" s="88">
        <v>2</v>
      </c>
      <c r="Q299" s="89"/>
      <c r="R299" s="89">
        <v>0</v>
      </c>
    </row>
    <row r="300" spans="1:18" x14ac:dyDescent="0.25">
      <c r="A300" s="86">
        <v>34</v>
      </c>
      <c r="B300" s="459" t="s">
        <v>424</v>
      </c>
      <c r="C300" s="460"/>
      <c r="D300" s="460"/>
      <c r="E300" s="460"/>
      <c r="F300" s="465"/>
      <c r="G300" s="87" t="s">
        <v>589</v>
      </c>
      <c r="H300" s="88">
        <f t="shared" si="26"/>
        <v>0</v>
      </c>
      <c r="I300" s="88"/>
      <c r="J300" s="88"/>
      <c r="K300" s="88"/>
      <c r="L300" s="88"/>
      <c r="M300" s="88"/>
      <c r="N300" s="88"/>
      <c r="O300" s="88">
        <v>1</v>
      </c>
      <c r="P300" s="88">
        <v>1</v>
      </c>
      <c r="Q300" s="89"/>
      <c r="R300" s="89">
        <v>19966</v>
      </c>
    </row>
    <row r="301" spans="1:18" ht="30" customHeight="1" x14ac:dyDescent="0.25">
      <c r="A301" s="86">
        <v>35</v>
      </c>
      <c r="B301" s="459" t="s">
        <v>427</v>
      </c>
      <c r="C301" s="460"/>
      <c r="D301" s="460"/>
      <c r="E301" s="460"/>
      <c r="F301" s="465"/>
      <c r="G301" s="87" t="s">
        <v>428</v>
      </c>
      <c r="H301" s="88">
        <f t="shared" si="26"/>
        <v>0</v>
      </c>
      <c r="I301" s="88"/>
      <c r="J301" s="88"/>
      <c r="K301" s="88"/>
      <c r="L301" s="88"/>
      <c r="M301" s="88"/>
      <c r="N301" s="88"/>
      <c r="O301" s="88">
        <v>1</v>
      </c>
      <c r="P301" s="88">
        <v>0</v>
      </c>
      <c r="Q301" s="89"/>
      <c r="R301" s="89"/>
    </row>
    <row r="302" spans="1:18" x14ac:dyDescent="0.25">
      <c r="A302" s="86">
        <v>36</v>
      </c>
      <c r="B302" s="459" t="s">
        <v>423</v>
      </c>
      <c r="C302" s="460"/>
      <c r="D302" s="460"/>
      <c r="E302" s="460"/>
      <c r="F302" s="465"/>
      <c r="G302" s="87" t="s">
        <v>429</v>
      </c>
      <c r="H302" s="88">
        <f t="shared" si="26"/>
        <v>0</v>
      </c>
      <c r="I302" s="88"/>
      <c r="J302" s="88"/>
      <c r="K302" s="88"/>
      <c r="L302" s="88"/>
      <c r="M302" s="88"/>
      <c r="N302" s="88"/>
      <c r="O302" s="88">
        <v>1</v>
      </c>
      <c r="P302" s="88">
        <v>0</v>
      </c>
      <c r="Q302" s="89"/>
      <c r="R302" s="89">
        <f ca="1">+B267:B284:R302</f>
        <v>0</v>
      </c>
    </row>
    <row r="303" spans="1:18" x14ac:dyDescent="0.25">
      <c r="A303" s="120">
        <v>14</v>
      </c>
      <c r="B303" s="457" t="s">
        <v>463</v>
      </c>
      <c r="C303" s="458"/>
      <c r="D303" s="458"/>
      <c r="E303" s="458"/>
      <c r="F303" s="458"/>
      <c r="G303" s="475"/>
      <c r="H303" s="104">
        <f t="shared" ref="H303:P303" si="27">H304+H305+H306+H307+H308+H309+H310+H311+H312+H313+H314+H315+H316+H317+H318+H319+H320+H321+H322+H323</f>
        <v>230</v>
      </c>
      <c r="I303" s="104">
        <f t="shared" si="27"/>
        <v>150</v>
      </c>
      <c r="J303" s="104">
        <f t="shared" si="27"/>
        <v>80</v>
      </c>
      <c r="K303" s="104">
        <f>K304+K305+K306+K307+K308+K309+K310+K311+K312+K313+K314+K315+K316+K317+K318+K319+K320+K321+K322+K323+K324</f>
        <v>95</v>
      </c>
      <c r="L303" s="104">
        <f t="shared" si="27"/>
        <v>14</v>
      </c>
      <c r="M303" s="104">
        <f t="shared" si="27"/>
        <v>14</v>
      </c>
      <c r="N303" s="104">
        <f>N304+N305+N306+N307+N308+N309+N310+N311+N312+N313+N314+N315+N316+N317+N318+N319+N320+N321+N322+N323+N324</f>
        <v>315</v>
      </c>
      <c r="O303" s="104">
        <f t="shared" si="27"/>
        <v>0</v>
      </c>
      <c r="P303" s="104">
        <f t="shared" si="27"/>
        <v>0</v>
      </c>
      <c r="Q303" s="85">
        <v>44990.5</v>
      </c>
      <c r="R303" s="85">
        <v>22486</v>
      </c>
    </row>
    <row r="304" spans="1:18" ht="42.75" customHeight="1" x14ac:dyDescent="0.25">
      <c r="A304" s="86">
        <v>1</v>
      </c>
      <c r="B304" s="459" t="s">
        <v>464</v>
      </c>
      <c r="C304" s="460"/>
      <c r="D304" s="460"/>
      <c r="E304" s="460"/>
      <c r="F304" s="465"/>
      <c r="G304" s="87" t="s">
        <v>591</v>
      </c>
      <c r="H304" s="88">
        <f>I304+J304</f>
        <v>130</v>
      </c>
      <c r="I304" s="88">
        <v>130</v>
      </c>
      <c r="J304" s="88">
        <v>0</v>
      </c>
      <c r="K304" s="88">
        <v>70</v>
      </c>
      <c r="L304" s="88">
        <v>14</v>
      </c>
      <c r="M304" s="88">
        <v>14</v>
      </c>
      <c r="N304" s="88">
        <v>185</v>
      </c>
      <c r="O304" s="88">
        <v>0</v>
      </c>
      <c r="P304" s="88">
        <v>0</v>
      </c>
      <c r="Q304" s="89">
        <v>44990.5</v>
      </c>
      <c r="R304" s="89">
        <v>22486</v>
      </c>
    </row>
    <row r="305" spans="1:18" ht="31.5" customHeight="1" x14ac:dyDescent="0.25">
      <c r="A305" s="86">
        <v>2</v>
      </c>
      <c r="B305" s="459" t="s">
        <v>465</v>
      </c>
      <c r="C305" s="460"/>
      <c r="D305" s="460"/>
      <c r="E305" s="460"/>
      <c r="F305" s="465"/>
      <c r="G305" s="87" t="s">
        <v>592</v>
      </c>
      <c r="H305" s="88">
        <f t="shared" ref="H305:H323" si="28">I305+J305</f>
        <v>40</v>
      </c>
      <c r="I305" s="88">
        <v>10</v>
      </c>
      <c r="J305" s="88">
        <v>30</v>
      </c>
      <c r="K305" s="88">
        <v>5</v>
      </c>
      <c r="L305" s="88">
        <v>0</v>
      </c>
      <c r="M305" s="88">
        <v>0</v>
      </c>
      <c r="N305" s="88">
        <v>28</v>
      </c>
      <c r="O305" s="88">
        <v>0</v>
      </c>
      <c r="P305" s="88">
        <v>0</v>
      </c>
      <c r="Q305" s="89">
        <v>44665</v>
      </c>
      <c r="R305" s="89">
        <v>22364</v>
      </c>
    </row>
    <row r="306" spans="1:18" ht="40.5" customHeight="1" x14ac:dyDescent="0.25">
      <c r="A306" s="86">
        <v>3</v>
      </c>
      <c r="B306" s="459" t="s">
        <v>466</v>
      </c>
      <c r="C306" s="460"/>
      <c r="D306" s="460"/>
      <c r="E306" s="460"/>
      <c r="F306" s="465"/>
      <c r="G306" s="87" t="s">
        <v>593</v>
      </c>
      <c r="H306" s="88">
        <f t="shared" si="28"/>
        <v>40</v>
      </c>
      <c r="I306" s="88">
        <v>10</v>
      </c>
      <c r="J306" s="88">
        <v>30</v>
      </c>
      <c r="K306" s="88">
        <v>8</v>
      </c>
      <c r="L306" s="88">
        <v>0</v>
      </c>
      <c r="M306" s="88">
        <v>0</v>
      </c>
      <c r="N306" s="88">
        <v>33</v>
      </c>
      <c r="O306" s="88">
        <v>0</v>
      </c>
      <c r="P306" s="88">
        <v>0</v>
      </c>
      <c r="Q306" s="89">
        <v>44549</v>
      </c>
      <c r="R306" s="89">
        <v>22353</v>
      </c>
    </row>
    <row r="307" spans="1:18" ht="32.25" customHeight="1" x14ac:dyDescent="0.25">
      <c r="A307" s="86">
        <v>4</v>
      </c>
      <c r="B307" s="459" t="s">
        <v>467</v>
      </c>
      <c r="C307" s="460"/>
      <c r="D307" s="460"/>
      <c r="E307" s="460"/>
      <c r="F307" s="465"/>
      <c r="G307" s="87" t="s">
        <v>594</v>
      </c>
      <c r="H307" s="88">
        <f t="shared" si="28"/>
        <v>20</v>
      </c>
      <c r="I307" s="88"/>
      <c r="J307" s="88">
        <v>20</v>
      </c>
      <c r="K307" s="88">
        <v>6</v>
      </c>
      <c r="L307" s="88">
        <v>0</v>
      </c>
      <c r="M307" s="88">
        <v>0</v>
      </c>
      <c r="N307" s="88">
        <v>12</v>
      </c>
      <c r="O307" s="88">
        <v>0</v>
      </c>
      <c r="P307" s="88">
        <v>0</v>
      </c>
      <c r="Q307" s="89">
        <v>44509</v>
      </c>
      <c r="R307" s="89">
        <v>22216</v>
      </c>
    </row>
    <row r="308" spans="1:18" ht="46.5" customHeight="1" x14ac:dyDescent="0.25">
      <c r="A308" s="86">
        <v>5</v>
      </c>
      <c r="B308" s="459" t="s">
        <v>468</v>
      </c>
      <c r="C308" s="460"/>
      <c r="D308" s="460"/>
      <c r="E308" s="460"/>
      <c r="F308" s="465"/>
      <c r="G308" s="87" t="s">
        <v>595</v>
      </c>
      <c r="H308" s="88">
        <f t="shared" si="28"/>
        <v>0</v>
      </c>
      <c r="I308" s="88"/>
      <c r="J308" s="88"/>
      <c r="K308" s="88">
        <v>1</v>
      </c>
      <c r="L308" s="88">
        <v>0</v>
      </c>
      <c r="M308" s="88">
        <v>0</v>
      </c>
      <c r="N308" s="88">
        <v>12</v>
      </c>
      <c r="O308" s="88">
        <v>0</v>
      </c>
      <c r="P308" s="88">
        <v>0</v>
      </c>
      <c r="Q308" s="89">
        <v>44423</v>
      </c>
      <c r="R308" s="89">
        <v>22191</v>
      </c>
    </row>
    <row r="309" spans="1:18" ht="33" customHeight="1" x14ac:dyDescent="0.25">
      <c r="A309" s="86">
        <v>6</v>
      </c>
      <c r="B309" s="459" t="s">
        <v>469</v>
      </c>
      <c r="C309" s="460"/>
      <c r="D309" s="460"/>
      <c r="E309" s="460"/>
      <c r="F309" s="465"/>
      <c r="G309" s="87" t="s">
        <v>596</v>
      </c>
      <c r="H309" s="88">
        <f t="shared" si="28"/>
        <v>0</v>
      </c>
      <c r="I309" s="88"/>
      <c r="J309" s="88"/>
      <c r="K309" s="88"/>
      <c r="L309" s="88"/>
      <c r="M309" s="88"/>
      <c r="N309" s="88">
        <v>3</v>
      </c>
      <c r="O309" s="88"/>
      <c r="P309" s="88"/>
      <c r="Q309" s="89"/>
      <c r="R309" s="89">
        <v>21929</v>
      </c>
    </row>
    <row r="310" spans="1:18" ht="44.25" customHeight="1" x14ac:dyDescent="0.25">
      <c r="A310" s="86">
        <v>7</v>
      </c>
      <c r="B310" s="459" t="s">
        <v>470</v>
      </c>
      <c r="C310" s="460"/>
      <c r="D310" s="460"/>
      <c r="E310" s="460"/>
      <c r="F310" s="465"/>
      <c r="G310" s="87" t="s">
        <v>471</v>
      </c>
      <c r="H310" s="88">
        <f t="shared" si="28"/>
        <v>0</v>
      </c>
      <c r="I310" s="88"/>
      <c r="J310" s="88"/>
      <c r="K310" s="88"/>
      <c r="L310" s="88"/>
      <c r="M310" s="88"/>
      <c r="N310" s="88">
        <v>2</v>
      </c>
      <c r="O310" s="88"/>
      <c r="P310" s="88"/>
      <c r="Q310" s="89"/>
      <c r="R310" s="89">
        <v>21832</v>
      </c>
    </row>
    <row r="311" spans="1:18" ht="34.5" customHeight="1" x14ac:dyDescent="0.25">
      <c r="A311" s="86">
        <v>8</v>
      </c>
      <c r="B311" s="459" t="s">
        <v>472</v>
      </c>
      <c r="C311" s="460"/>
      <c r="D311" s="460"/>
      <c r="E311" s="460"/>
      <c r="F311" s="465"/>
      <c r="G311" s="87" t="s">
        <v>473</v>
      </c>
      <c r="H311" s="88">
        <f t="shared" si="28"/>
        <v>0</v>
      </c>
      <c r="I311" s="88"/>
      <c r="J311" s="88"/>
      <c r="K311" s="88"/>
      <c r="L311" s="88"/>
      <c r="M311" s="88"/>
      <c r="N311" s="88">
        <v>3</v>
      </c>
      <c r="O311" s="88"/>
      <c r="P311" s="88"/>
      <c r="Q311" s="89"/>
      <c r="R311" s="89">
        <v>21848</v>
      </c>
    </row>
    <row r="312" spans="1:18" ht="35.25" customHeight="1" x14ac:dyDescent="0.25">
      <c r="A312" s="86">
        <v>9</v>
      </c>
      <c r="B312" s="459" t="s">
        <v>474</v>
      </c>
      <c r="C312" s="460"/>
      <c r="D312" s="460"/>
      <c r="E312" s="460"/>
      <c r="F312" s="465"/>
      <c r="G312" s="87" t="s">
        <v>475</v>
      </c>
      <c r="H312" s="88">
        <f t="shared" si="28"/>
        <v>0</v>
      </c>
      <c r="I312" s="88"/>
      <c r="J312" s="88"/>
      <c r="K312" s="88"/>
      <c r="L312" s="88"/>
      <c r="M312" s="88"/>
      <c r="N312" s="88">
        <v>3</v>
      </c>
      <c r="O312" s="88"/>
      <c r="P312" s="88"/>
      <c r="Q312" s="89"/>
      <c r="R312" s="89">
        <v>21851</v>
      </c>
    </row>
    <row r="313" spans="1:18" ht="36.75" customHeight="1" x14ac:dyDescent="0.25">
      <c r="A313" s="86">
        <v>10</v>
      </c>
      <c r="B313" s="459" t="s">
        <v>476</v>
      </c>
      <c r="C313" s="460"/>
      <c r="D313" s="460"/>
      <c r="E313" s="460"/>
      <c r="F313" s="465"/>
      <c r="G313" s="87" t="s">
        <v>477</v>
      </c>
      <c r="H313" s="88">
        <f t="shared" si="28"/>
        <v>0</v>
      </c>
      <c r="I313" s="88"/>
      <c r="J313" s="88"/>
      <c r="K313" s="88"/>
      <c r="L313" s="88"/>
      <c r="M313" s="88"/>
      <c r="N313" s="88">
        <v>1</v>
      </c>
      <c r="O313" s="88"/>
      <c r="P313" s="88"/>
      <c r="Q313" s="89"/>
      <c r="R313" s="89">
        <v>21878</v>
      </c>
    </row>
    <row r="314" spans="1:18" ht="42.75" customHeight="1" x14ac:dyDescent="0.25">
      <c r="A314" s="86">
        <v>11</v>
      </c>
      <c r="B314" s="459" t="s">
        <v>478</v>
      </c>
      <c r="C314" s="460"/>
      <c r="D314" s="460"/>
      <c r="E314" s="460"/>
      <c r="F314" s="465"/>
      <c r="G314" s="87" t="s">
        <v>479</v>
      </c>
      <c r="H314" s="88">
        <f t="shared" si="28"/>
        <v>0</v>
      </c>
      <c r="I314" s="88"/>
      <c r="J314" s="88"/>
      <c r="K314" s="88"/>
      <c r="L314" s="88"/>
      <c r="M314" s="88"/>
      <c r="N314" s="88">
        <v>4</v>
      </c>
      <c r="O314" s="88"/>
      <c r="P314" s="88"/>
      <c r="Q314" s="89"/>
      <c r="R314" s="89">
        <v>21843</v>
      </c>
    </row>
    <row r="315" spans="1:18" ht="42.75" x14ac:dyDescent="0.25">
      <c r="A315" s="86">
        <v>12</v>
      </c>
      <c r="B315" s="459" t="s">
        <v>480</v>
      </c>
      <c r="C315" s="460"/>
      <c r="D315" s="460"/>
      <c r="E315" s="460"/>
      <c r="F315" s="465"/>
      <c r="G315" s="87" t="s">
        <v>481</v>
      </c>
      <c r="H315" s="88">
        <f t="shared" si="28"/>
        <v>0</v>
      </c>
      <c r="I315" s="88"/>
      <c r="J315" s="88"/>
      <c r="K315" s="88"/>
      <c r="L315" s="88"/>
      <c r="M315" s="88"/>
      <c r="N315" s="88">
        <v>4</v>
      </c>
      <c r="O315" s="88"/>
      <c r="P315" s="88"/>
      <c r="Q315" s="89"/>
      <c r="R315" s="89">
        <v>21827</v>
      </c>
    </row>
    <row r="316" spans="1:18" ht="57.75" customHeight="1" x14ac:dyDescent="0.25">
      <c r="A316" s="86">
        <v>13</v>
      </c>
      <c r="B316" s="459" t="s">
        <v>482</v>
      </c>
      <c r="C316" s="460"/>
      <c r="D316" s="460"/>
      <c r="E316" s="460"/>
      <c r="F316" s="465"/>
      <c r="G316" s="87" t="s">
        <v>483</v>
      </c>
      <c r="H316" s="88">
        <f t="shared" si="28"/>
        <v>0</v>
      </c>
      <c r="I316" s="88"/>
      <c r="J316" s="88"/>
      <c r="K316" s="88"/>
      <c r="L316" s="88"/>
      <c r="M316" s="88"/>
      <c r="N316" s="88">
        <v>2</v>
      </c>
      <c r="O316" s="88"/>
      <c r="P316" s="88"/>
      <c r="Q316" s="89"/>
      <c r="R316" s="89">
        <v>21849</v>
      </c>
    </row>
    <row r="317" spans="1:18" ht="39" customHeight="1" x14ac:dyDescent="0.25">
      <c r="A317" s="86">
        <v>14</v>
      </c>
      <c r="B317" s="459" t="s">
        <v>484</v>
      </c>
      <c r="C317" s="460"/>
      <c r="D317" s="460"/>
      <c r="E317" s="460"/>
      <c r="F317" s="465"/>
      <c r="G317" s="87" t="s">
        <v>497</v>
      </c>
      <c r="H317" s="88">
        <f t="shared" si="28"/>
        <v>0</v>
      </c>
      <c r="I317" s="88"/>
      <c r="J317" s="88"/>
      <c r="K317" s="88"/>
      <c r="L317" s="88"/>
      <c r="M317" s="88"/>
      <c r="N317" s="88">
        <v>2</v>
      </c>
      <c r="O317" s="88"/>
      <c r="P317" s="88"/>
      <c r="Q317" s="89"/>
      <c r="R317" s="89">
        <v>21801</v>
      </c>
    </row>
    <row r="318" spans="1:18" ht="52.5" customHeight="1" x14ac:dyDescent="0.25">
      <c r="A318" s="86">
        <v>15</v>
      </c>
      <c r="B318" s="459" t="s">
        <v>485</v>
      </c>
      <c r="C318" s="460"/>
      <c r="D318" s="460"/>
      <c r="E318" s="460"/>
      <c r="F318" s="465"/>
      <c r="G318" s="87" t="s">
        <v>486</v>
      </c>
      <c r="H318" s="88">
        <f t="shared" si="28"/>
        <v>0</v>
      </c>
      <c r="I318" s="88"/>
      <c r="J318" s="88"/>
      <c r="K318" s="88"/>
      <c r="L318" s="88"/>
      <c r="M318" s="88"/>
      <c r="N318" s="88">
        <v>4</v>
      </c>
      <c r="O318" s="88"/>
      <c r="P318" s="88"/>
      <c r="Q318" s="89"/>
      <c r="R318" s="89">
        <v>21815</v>
      </c>
    </row>
    <row r="319" spans="1:18" x14ac:dyDescent="0.25">
      <c r="A319" s="86">
        <v>16</v>
      </c>
      <c r="B319" s="459" t="s">
        <v>487</v>
      </c>
      <c r="C319" s="460"/>
      <c r="D319" s="460"/>
      <c r="E319" s="460"/>
      <c r="F319" s="465"/>
      <c r="G319" s="87" t="s">
        <v>488</v>
      </c>
      <c r="H319" s="88">
        <f t="shared" si="28"/>
        <v>0</v>
      </c>
      <c r="I319" s="88"/>
      <c r="J319" s="88"/>
      <c r="K319" s="88"/>
      <c r="L319" s="88"/>
      <c r="M319" s="88"/>
      <c r="N319" s="88">
        <v>2</v>
      </c>
      <c r="O319" s="88"/>
      <c r="P319" s="88"/>
      <c r="Q319" s="89"/>
      <c r="R319" s="89">
        <v>21752</v>
      </c>
    </row>
    <row r="320" spans="1:18" x14ac:dyDescent="0.25">
      <c r="A320" s="86">
        <v>17</v>
      </c>
      <c r="B320" s="459" t="s">
        <v>489</v>
      </c>
      <c r="C320" s="460"/>
      <c r="D320" s="460"/>
      <c r="E320" s="460"/>
      <c r="F320" s="465"/>
      <c r="G320" s="87" t="s">
        <v>490</v>
      </c>
      <c r="H320" s="88">
        <f t="shared" si="28"/>
        <v>0</v>
      </c>
      <c r="I320" s="88"/>
      <c r="J320" s="88"/>
      <c r="K320" s="88"/>
      <c r="L320" s="88"/>
      <c r="M320" s="88"/>
      <c r="N320" s="88">
        <v>4</v>
      </c>
      <c r="O320" s="88"/>
      <c r="P320" s="88"/>
      <c r="Q320" s="89"/>
      <c r="R320" s="89">
        <v>21833</v>
      </c>
    </row>
    <row r="321" spans="1:18" ht="42.75" x14ac:dyDescent="0.25">
      <c r="A321" s="86">
        <v>18</v>
      </c>
      <c r="B321" s="459" t="s">
        <v>491</v>
      </c>
      <c r="C321" s="460"/>
      <c r="D321" s="460"/>
      <c r="E321" s="460"/>
      <c r="F321" s="465"/>
      <c r="G321" s="87" t="s">
        <v>492</v>
      </c>
      <c r="H321" s="88">
        <f t="shared" si="28"/>
        <v>0</v>
      </c>
      <c r="I321" s="88"/>
      <c r="J321" s="88"/>
      <c r="K321" s="88"/>
      <c r="L321" s="88"/>
      <c r="M321" s="88"/>
      <c r="N321" s="88">
        <v>3</v>
      </c>
      <c r="O321" s="88"/>
      <c r="P321" s="88"/>
      <c r="Q321" s="89"/>
      <c r="R321" s="89">
        <v>21556</v>
      </c>
    </row>
    <row r="322" spans="1:18" ht="40.5" customHeight="1" x14ac:dyDescent="0.25">
      <c r="A322" s="86">
        <v>19</v>
      </c>
      <c r="B322" s="459" t="s">
        <v>493</v>
      </c>
      <c r="C322" s="460"/>
      <c r="D322" s="460"/>
      <c r="E322" s="460"/>
      <c r="F322" s="465"/>
      <c r="G322" s="87" t="s">
        <v>494</v>
      </c>
      <c r="H322" s="88">
        <f t="shared" si="28"/>
        <v>0</v>
      </c>
      <c r="I322" s="88"/>
      <c r="J322" s="88"/>
      <c r="K322" s="88"/>
      <c r="L322" s="88"/>
      <c r="M322" s="88"/>
      <c r="N322" s="88">
        <v>1</v>
      </c>
      <c r="O322" s="88"/>
      <c r="P322" s="88"/>
      <c r="Q322" s="89"/>
      <c r="R322" s="89">
        <v>21566</v>
      </c>
    </row>
    <row r="323" spans="1:18" ht="37.5" customHeight="1" x14ac:dyDescent="0.25">
      <c r="A323" s="86">
        <v>20</v>
      </c>
      <c r="B323" s="459" t="s">
        <v>495</v>
      </c>
      <c r="C323" s="460"/>
      <c r="D323" s="460"/>
      <c r="E323" s="460"/>
      <c r="F323" s="465"/>
      <c r="G323" s="87" t="s">
        <v>496</v>
      </c>
      <c r="H323" s="88">
        <f t="shared" si="28"/>
        <v>0</v>
      </c>
      <c r="I323" s="88"/>
      <c r="J323" s="88"/>
      <c r="K323" s="88"/>
      <c r="L323" s="88"/>
      <c r="M323" s="88"/>
      <c r="N323" s="88">
        <v>1</v>
      </c>
      <c r="O323" s="88"/>
      <c r="P323" s="88"/>
      <c r="Q323" s="89"/>
      <c r="R323" s="89">
        <v>22486</v>
      </c>
    </row>
    <row r="324" spans="1:18" ht="28.5" x14ac:dyDescent="0.25">
      <c r="A324" s="86">
        <v>21</v>
      </c>
      <c r="B324" s="105"/>
      <c r="C324" s="106"/>
      <c r="D324" s="106"/>
      <c r="E324" s="106"/>
      <c r="F324" s="107"/>
      <c r="G324" s="87" t="s">
        <v>755</v>
      </c>
      <c r="H324" s="88"/>
      <c r="I324" s="88"/>
      <c r="J324" s="88"/>
      <c r="K324" s="88">
        <v>5</v>
      </c>
      <c r="L324" s="88"/>
      <c r="M324" s="88"/>
      <c r="N324" s="88">
        <v>6</v>
      </c>
      <c r="O324" s="88"/>
      <c r="P324" s="88"/>
      <c r="Q324" s="89">
        <v>44815</v>
      </c>
      <c r="R324" s="89">
        <v>22486</v>
      </c>
    </row>
    <row r="325" spans="1:18" x14ac:dyDescent="0.25">
      <c r="A325" s="403" t="s">
        <v>654</v>
      </c>
      <c r="B325" s="403"/>
      <c r="C325" s="403"/>
      <c r="D325" s="403"/>
      <c r="E325" s="403"/>
      <c r="F325" s="403"/>
      <c r="G325" s="403"/>
      <c r="H325" s="104">
        <f t="shared" ref="H325:P325" si="29">H303+H266+H255+H240+H235+H191+H165+H164+H150+H131+H106+H70+H41+H23</f>
        <v>3835</v>
      </c>
      <c r="I325" s="104">
        <f t="shared" si="29"/>
        <v>2575</v>
      </c>
      <c r="J325" s="104">
        <f t="shared" si="29"/>
        <v>1230</v>
      </c>
      <c r="K325" s="104">
        <f t="shared" si="29"/>
        <v>1527</v>
      </c>
      <c r="L325" s="104">
        <f t="shared" si="29"/>
        <v>939.75</v>
      </c>
      <c r="M325" s="104">
        <f t="shared" si="29"/>
        <v>221</v>
      </c>
      <c r="N325" s="104">
        <f t="shared" si="29"/>
        <v>4733</v>
      </c>
      <c r="O325" s="104">
        <f t="shared" si="29"/>
        <v>1335.75</v>
      </c>
      <c r="P325" s="104">
        <f t="shared" si="29"/>
        <v>105</v>
      </c>
      <c r="Q325" s="85">
        <f>(Q303+Q266+Q255+Q240+Q235+Q191+Q165+Q164+Q150+Q131+Q106+Q70+Q41+Q23)/14</f>
        <v>42090.228571428568</v>
      </c>
      <c r="R325" s="85">
        <f>(R303+R266+R255+R240+R235+R191+R165+R164+R150+R131+R106+R70+R41+R23)/14</f>
        <v>21998.714285714286</v>
      </c>
    </row>
    <row r="326" spans="1:18" ht="28.5" x14ac:dyDescent="0.25">
      <c r="A326" s="121">
        <v>15</v>
      </c>
      <c r="B326" s="479" t="s">
        <v>597</v>
      </c>
      <c r="C326" s="480"/>
      <c r="D326" s="480"/>
      <c r="E326" s="480"/>
      <c r="F326" s="481"/>
      <c r="G326" s="92" t="s">
        <v>598</v>
      </c>
      <c r="H326" s="110">
        <f>I326+J326</f>
        <v>180</v>
      </c>
      <c r="I326" s="93">
        <v>125</v>
      </c>
      <c r="J326" s="93">
        <v>55</v>
      </c>
      <c r="K326" s="93">
        <v>88</v>
      </c>
      <c r="L326" s="93">
        <v>4</v>
      </c>
      <c r="M326" s="93">
        <v>4</v>
      </c>
      <c r="N326" s="93">
        <v>240</v>
      </c>
      <c r="O326" s="93">
        <v>0</v>
      </c>
      <c r="P326" s="93">
        <v>0</v>
      </c>
      <c r="Q326" s="93">
        <v>44972.800000000003</v>
      </c>
      <c r="R326" s="94">
        <v>22486.400000000001</v>
      </c>
    </row>
    <row r="327" spans="1:18" x14ac:dyDescent="0.25">
      <c r="A327" s="447" t="s">
        <v>696</v>
      </c>
      <c r="B327" s="447"/>
      <c r="C327" s="447"/>
      <c r="D327" s="447"/>
      <c r="E327" s="447"/>
      <c r="F327" s="447"/>
      <c r="G327" s="447"/>
      <c r="H327" s="447"/>
      <c r="I327" s="447"/>
      <c r="J327" s="447"/>
      <c r="K327" s="447"/>
      <c r="L327" s="447"/>
      <c r="M327" s="447"/>
      <c r="N327" s="447"/>
      <c r="O327" s="447"/>
      <c r="P327" s="447"/>
      <c r="Q327" s="447"/>
      <c r="R327" s="447"/>
    </row>
    <row r="328" spans="1:18" ht="99.75" x14ac:dyDescent="0.25">
      <c r="A328" s="91">
        <v>1</v>
      </c>
      <c r="B328" s="482" t="s">
        <v>599</v>
      </c>
      <c r="C328" s="483"/>
      <c r="D328" s="483"/>
      <c r="E328" s="483"/>
      <c r="F328" s="484"/>
      <c r="G328" s="92" t="s">
        <v>600</v>
      </c>
      <c r="H328" s="93">
        <f>I328+J328</f>
        <v>660</v>
      </c>
      <c r="I328" s="93">
        <v>640</v>
      </c>
      <c r="J328" s="93">
        <v>20</v>
      </c>
      <c r="K328" s="93">
        <v>154</v>
      </c>
      <c r="L328" s="93">
        <v>0</v>
      </c>
      <c r="M328" s="93">
        <v>0</v>
      </c>
      <c r="N328" s="93">
        <v>333</v>
      </c>
      <c r="O328" s="93">
        <v>0</v>
      </c>
      <c r="P328" s="93">
        <v>0</v>
      </c>
      <c r="Q328" s="94">
        <v>45989.9</v>
      </c>
      <c r="R328" s="94">
        <v>22908.799999999999</v>
      </c>
    </row>
    <row r="329" spans="1:18" ht="130.5" customHeight="1" x14ac:dyDescent="0.25">
      <c r="A329" s="91">
        <v>2</v>
      </c>
      <c r="B329" s="482" t="s">
        <v>601</v>
      </c>
      <c r="C329" s="483"/>
      <c r="D329" s="483"/>
      <c r="E329" s="483"/>
      <c r="F329" s="484"/>
      <c r="G329" s="92" t="s">
        <v>602</v>
      </c>
      <c r="H329" s="93">
        <f t="shared" ref="H329:H348" si="30">I329+J329</f>
        <v>535</v>
      </c>
      <c r="I329" s="93">
        <v>535</v>
      </c>
      <c r="J329" s="93"/>
      <c r="K329" s="93">
        <v>195</v>
      </c>
      <c r="L329" s="93"/>
      <c r="M329" s="93">
        <v>171</v>
      </c>
      <c r="N329" s="93">
        <v>326</v>
      </c>
      <c r="O329" s="93"/>
      <c r="P329" s="93">
        <v>262</v>
      </c>
      <c r="Q329" s="94">
        <v>46597.7</v>
      </c>
      <c r="R329" s="94">
        <v>22631.7</v>
      </c>
    </row>
    <row r="330" spans="1:18" ht="85.5" x14ac:dyDescent="0.25">
      <c r="A330" s="91">
        <v>3</v>
      </c>
      <c r="B330" s="482" t="s">
        <v>603</v>
      </c>
      <c r="C330" s="483"/>
      <c r="D330" s="483"/>
      <c r="E330" s="483"/>
      <c r="F330" s="484"/>
      <c r="G330" s="92" t="s">
        <v>702</v>
      </c>
      <c r="H330" s="93">
        <f t="shared" si="30"/>
        <v>525</v>
      </c>
      <c r="I330" s="93">
        <v>495</v>
      </c>
      <c r="J330" s="93">
        <v>30</v>
      </c>
      <c r="K330" s="93">
        <v>128</v>
      </c>
      <c r="L330" s="93">
        <v>129</v>
      </c>
      <c r="M330" s="93">
        <v>11</v>
      </c>
      <c r="N330" s="93">
        <v>355</v>
      </c>
      <c r="O330" s="93">
        <v>148</v>
      </c>
      <c r="P330" s="93">
        <v>15</v>
      </c>
      <c r="Q330" s="94">
        <v>45923</v>
      </c>
      <c r="R330" s="94">
        <v>22515</v>
      </c>
    </row>
    <row r="331" spans="1:18" ht="97.5" customHeight="1" x14ac:dyDescent="0.25">
      <c r="A331" s="91">
        <v>4</v>
      </c>
      <c r="B331" s="482" t="s">
        <v>601</v>
      </c>
      <c r="C331" s="483"/>
      <c r="D331" s="483"/>
      <c r="E331" s="483"/>
      <c r="F331" s="484"/>
      <c r="G331" s="92" t="s">
        <v>605</v>
      </c>
      <c r="H331" s="93">
        <f>I331+J331</f>
        <v>325</v>
      </c>
      <c r="I331" s="93">
        <v>325</v>
      </c>
      <c r="J331" s="93"/>
      <c r="K331" s="93">
        <v>99</v>
      </c>
      <c r="L331" s="93">
        <v>3</v>
      </c>
      <c r="M331" s="93">
        <v>2.5</v>
      </c>
      <c r="N331" s="93">
        <v>205</v>
      </c>
      <c r="O331" s="93">
        <v>5</v>
      </c>
      <c r="P331" s="93">
        <v>1</v>
      </c>
      <c r="Q331" s="94">
        <v>45182.2</v>
      </c>
      <c r="R331" s="94">
        <v>22486.5</v>
      </c>
    </row>
    <row r="332" spans="1:18" ht="42.75" x14ac:dyDescent="0.25">
      <c r="A332" s="91">
        <v>5</v>
      </c>
      <c r="B332" s="482" t="s">
        <v>614</v>
      </c>
      <c r="C332" s="483"/>
      <c r="D332" s="483"/>
      <c r="E332" s="483"/>
      <c r="F332" s="484"/>
      <c r="G332" s="92" t="s">
        <v>606</v>
      </c>
      <c r="H332" s="93">
        <f>I332+J332</f>
        <v>250</v>
      </c>
      <c r="I332" s="93">
        <v>235</v>
      </c>
      <c r="J332" s="93">
        <v>15</v>
      </c>
      <c r="K332" s="93">
        <v>83</v>
      </c>
      <c r="L332" s="93">
        <v>33</v>
      </c>
      <c r="M332" s="93">
        <v>0</v>
      </c>
      <c r="N332" s="93">
        <v>183</v>
      </c>
      <c r="O332" s="93">
        <v>56</v>
      </c>
      <c r="P332" s="93">
        <v>0</v>
      </c>
      <c r="Q332" s="94">
        <v>45229.8</v>
      </c>
      <c r="R332" s="94">
        <v>24451.3</v>
      </c>
    </row>
    <row r="333" spans="1:18" ht="143.25" customHeight="1" x14ac:dyDescent="0.25">
      <c r="A333" s="91">
        <v>6</v>
      </c>
      <c r="B333" s="482" t="s">
        <v>601</v>
      </c>
      <c r="C333" s="483"/>
      <c r="D333" s="483"/>
      <c r="E333" s="483"/>
      <c r="F333" s="484"/>
      <c r="G333" s="92" t="s">
        <v>608</v>
      </c>
      <c r="H333" s="93">
        <f t="shared" si="30"/>
        <v>286</v>
      </c>
      <c r="I333" s="93">
        <v>280</v>
      </c>
      <c r="J333" s="93">
        <v>6</v>
      </c>
      <c r="K333" s="93">
        <v>125</v>
      </c>
      <c r="L333" s="93">
        <v>63</v>
      </c>
      <c r="M333" s="93">
        <v>6</v>
      </c>
      <c r="N333" s="93">
        <v>389</v>
      </c>
      <c r="O333" s="93">
        <v>29.5</v>
      </c>
      <c r="P333" s="93">
        <v>0</v>
      </c>
      <c r="Q333" s="94">
        <v>46681</v>
      </c>
      <c r="R333" s="94">
        <v>23552.7</v>
      </c>
    </row>
    <row r="334" spans="1:18" ht="85.5" x14ac:dyDescent="0.25">
      <c r="A334" s="91">
        <v>7</v>
      </c>
      <c r="B334" s="482" t="s">
        <v>609</v>
      </c>
      <c r="C334" s="483"/>
      <c r="D334" s="483"/>
      <c r="E334" s="483"/>
      <c r="F334" s="484"/>
      <c r="G334" s="92" t="s">
        <v>610</v>
      </c>
      <c r="H334" s="93">
        <f t="shared" si="30"/>
        <v>315</v>
      </c>
      <c r="I334" s="93">
        <v>300</v>
      </c>
      <c r="J334" s="93">
        <v>15</v>
      </c>
      <c r="K334" s="93">
        <v>34</v>
      </c>
      <c r="L334" s="93">
        <v>73</v>
      </c>
      <c r="M334" s="93">
        <v>1</v>
      </c>
      <c r="N334" s="93">
        <v>114</v>
      </c>
      <c r="O334" s="93">
        <v>89</v>
      </c>
      <c r="P334" s="93">
        <v>2</v>
      </c>
      <c r="Q334" s="94">
        <v>52862.9</v>
      </c>
      <c r="R334" s="94">
        <v>30175.5</v>
      </c>
    </row>
    <row r="335" spans="1:18" ht="94.5" customHeight="1" x14ac:dyDescent="0.25">
      <c r="A335" s="91">
        <v>8</v>
      </c>
      <c r="B335" s="482" t="s">
        <v>609</v>
      </c>
      <c r="C335" s="483"/>
      <c r="D335" s="483"/>
      <c r="E335" s="483"/>
      <c r="F335" s="484"/>
      <c r="G335" s="92" t="s">
        <v>612</v>
      </c>
      <c r="H335" s="93">
        <f t="shared" si="30"/>
        <v>80</v>
      </c>
      <c r="I335" s="93">
        <v>70</v>
      </c>
      <c r="J335" s="93">
        <v>10</v>
      </c>
      <c r="K335" s="93">
        <v>12</v>
      </c>
      <c r="L335" s="93">
        <v>20</v>
      </c>
      <c r="M335" s="93">
        <v>2</v>
      </c>
      <c r="N335" s="93">
        <v>16</v>
      </c>
      <c r="O335" s="93">
        <v>18</v>
      </c>
      <c r="P335" s="93">
        <v>0</v>
      </c>
      <c r="Q335" s="94">
        <v>47657.9</v>
      </c>
      <c r="R335" s="94">
        <v>24555.9</v>
      </c>
    </row>
    <row r="336" spans="1:18" ht="85.5" x14ac:dyDescent="0.25">
      <c r="A336" s="91">
        <v>9</v>
      </c>
      <c r="B336" s="482" t="s">
        <v>603</v>
      </c>
      <c r="C336" s="483"/>
      <c r="D336" s="483"/>
      <c r="E336" s="483"/>
      <c r="F336" s="484"/>
      <c r="G336" s="92" t="s">
        <v>613</v>
      </c>
      <c r="H336" s="93">
        <f t="shared" si="30"/>
        <v>90</v>
      </c>
      <c r="I336" s="93">
        <v>90</v>
      </c>
      <c r="J336" s="93">
        <v>0</v>
      </c>
      <c r="K336" s="93">
        <v>43</v>
      </c>
      <c r="L336" s="93">
        <v>0</v>
      </c>
      <c r="M336" s="93">
        <v>0</v>
      </c>
      <c r="N336" s="93">
        <v>46</v>
      </c>
      <c r="O336" s="93">
        <v>0</v>
      </c>
      <c r="P336" s="93">
        <v>0</v>
      </c>
      <c r="Q336" s="94">
        <v>52608.9</v>
      </c>
      <c r="R336" s="94">
        <v>24583.3</v>
      </c>
    </row>
    <row r="337" spans="1:18" ht="79.5" customHeight="1" x14ac:dyDescent="0.25">
      <c r="A337" s="91">
        <v>10</v>
      </c>
      <c r="B337" s="482" t="s">
        <v>599</v>
      </c>
      <c r="C337" s="483"/>
      <c r="D337" s="483"/>
      <c r="E337" s="483"/>
      <c r="F337" s="484"/>
      <c r="G337" s="92" t="s">
        <v>615</v>
      </c>
      <c r="H337" s="93">
        <f t="shared" si="30"/>
        <v>310</v>
      </c>
      <c r="I337" s="93">
        <v>280</v>
      </c>
      <c r="J337" s="93">
        <v>30</v>
      </c>
      <c r="K337" s="93">
        <v>93</v>
      </c>
      <c r="L337" s="93">
        <v>18</v>
      </c>
      <c r="M337" s="93">
        <v>18</v>
      </c>
      <c r="N337" s="93">
        <v>184</v>
      </c>
      <c r="O337" s="93">
        <v>33</v>
      </c>
      <c r="P337" s="93">
        <v>33</v>
      </c>
      <c r="Q337" s="94">
        <v>56331</v>
      </c>
      <c r="R337" s="94">
        <v>25634</v>
      </c>
    </row>
    <row r="338" spans="1:18" ht="76.5" customHeight="1" x14ac:dyDescent="0.25">
      <c r="A338" s="91">
        <v>11</v>
      </c>
      <c r="B338" s="482" t="s">
        <v>609</v>
      </c>
      <c r="C338" s="483"/>
      <c r="D338" s="483"/>
      <c r="E338" s="483"/>
      <c r="F338" s="484"/>
      <c r="G338" s="92" t="s">
        <v>616</v>
      </c>
      <c r="H338" s="93">
        <f t="shared" si="30"/>
        <v>35</v>
      </c>
      <c r="I338" s="93">
        <v>25</v>
      </c>
      <c r="J338" s="93">
        <v>10</v>
      </c>
      <c r="K338" s="93">
        <v>15</v>
      </c>
      <c r="L338" s="93">
        <v>15</v>
      </c>
      <c r="M338" s="93">
        <v>3</v>
      </c>
      <c r="N338" s="93">
        <v>30</v>
      </c>
      <c r="O338" s="93">
        <v>16</v>
      </c>
      <c r="P338" s="93">
        <v>3</v>
      </c>
      <c r="Q338" s="94">
        <v>68360</v>
      </c>
      <c r="R338" s="94">
        <v>38825</v>
      </c>
    </row>
    <row r="339" spans="1:18" ht="82.5" customHeight="1" x14ac:dyDescent="0.25">
      <c r="A339" s="91">
        <v>12</v>
      </c>
      <c r="B339" s="482" t="s">
        <v>599</v>
      </c>
      <c r="C339" s="483"/>
      <c r="D339" s="483"/>
      <c r="E339" s="483"/>
      <c r="F339" s="484"/>
      <c r="G339" s="92" t="s">
        <v>617</v>
      </c>
      <c r="H339" s="93">
        <f t="shared" si="30"/>
        <v>210</v>
      </c>
      <c r="I339" s="93">
        <v>210</v>
      </c>
      <c r="J339" s="93">
        <v>0</v>
      </c>
      <c r="K339" s="93">
        <v>29</v>
      </c>
      <c r="L339" s="93">
        <v>19</v>
      </c>
      <c r="M339" s="93">
        <v>0</v>
      </c>
      <c r="N339" s="93">
        <v>94</v>
      </c>
      <c r="O339" s="93">
        <v>14</v>
      </c>
      <c r="P339" s="93">
        <v>0</v>
      </c>
      <c r="Q339" s="94">
        <v>44968.800000000003</v>
      </c>
      <c r="R339" s="94">
        <v>22486.799999999999</v>
      </c>
    </row>
    <row r="340" spans="1:18" ht="75.75" customHeight="1" x14ac:dyDescent="0.25">
      <c r="A340" s="91">
        <v>13</v>
      </c>
      <c r="B340" s="482" t="s">
        <v>609</v>
      </c>
      <c r="C340" s="483"/>
      <c r="D340" s="483"/>
      <c r="E340" s="483"/>
      <c r="F340" s="484"/>
      <c r="G340" s="92" t="s">
        <v>618</v>
      </c>
      <c r="H340" s="93">
        <f t="shared" si="30"/>
        <v>120</v>
      </c>
      <c r="I340" s="93">
        <v>120</v>
      </c>
      <c r="J340" s="93">
        <v>0</v>
      </c>
      <c r="K340" s="93">
        <v>12</v>
      </c>
      <c r="L340" s="93">
        <v>0</v>
      </c>
      <c r="M340" s="93">
        <v>0</v>
      </c>
      <c r="N340" s="93">
        <v>73</v>
      </c>
      <c r="O340" s="93">
        <v>0</v>
      </c>
      <c r="P340" s="93">
        <v>0</v>
      </c>
      <c r="Q340" s="94">
        <v>47090.9</v>
      </c>
      <c r="R340" s="94">
        <v>22806.5</v>
      </c>
    </row>
    <row r="341" spans="1:18" ht="81" customHeight="1" x14ac:dyDescent="0.25">
      <c r="A341" s="91">
        <v>14</v>
      </c>
      <c r="B341" s="482" t="s">
        <v>609</v>
      </c>
      <c r="C341" s="483"/>
      <c r="D341" s="483"/>
      <c r="E341" s="483"/>
      <c r="F341" s="484"/>
      <c r="G341" s="92" t="s">
        <v>619</v>
      </c>
      <c r="H341" s="93">
        <f t="shared" si="30"/>
        <v>130</v>
      </c>
      <c r="I341" s="93">
        <v>115</v>
      </c>
      <c r="J341" s="93">
        <v>15</v>
      </c>
      <c r="K341" s="93">
        <v>17</v>
      </c>
      <c r="L341" s="93">
        <v>0</v>
      </c>
      <c r="M341" s="93">
        <v>3</v>
      </c>
      <c r="N341" s="93">
        <v>48</v>
      </c>
      <c r="O341" s="93">
        <v>0</v>
      </c>
      <c r="P341" s="93">
        <v>2</v>
      </c>
      <c r="Q341" s="94">
        <v>47780</v>
      </c>
      <c r="R341" s="94">
        <v>24300</v>
      </c>
    </row>
    <row r="342" spans="1:18" ht="92.25" customHeight="1" x14ac:dyDescent="0.25">
      <c r="A342" s="91">
        <v>15</v>
      </c>
      <c r="B342" s="482" t="s">
        <v>660</v>
      </c>
      <c r="C342" s="483"/>
      <c r="D342" s="483"/>
      <c r="E342" s="483"/>
      <c r="F342" s="484"/>
      <c r="G342" s="92" t="s">
        <v>620</v>
      </c>
      <c r="H342" s="93">
        <f t="shared" si="30"/>
        <v>190</v>
      </c>
      <c r="I342" s="93">
        <v>180</v>
      </c>
      <c r="J342" s="93">
        <v>10</v>
      </c>
      <c r="K342" s="93">
        <v>4</v>
      </c>
      <c r="L342" s="93">
        <v>12.75</v>
      </c>
      <c r="M342" s="93">
        <v>11.25</v>
      </c>
      <c r="N342" s="93">
        <v>40</v>
      </c>
      <c r="O342" s="93">
        <v>55.75</v>
      </c>
      <c r="P342" s="93">
        <v>52.25</v>
      </c>
      <c r="Q342" s="94">
        <v>45000</v>
      </c>
      <c r="R342" s="94">
        <v>28693</v>
      </c>
    </row>
    <row r="343" spans="1:18" ht="99.75" x14ac:dyDescent="0.25">
      <c r="A343" s="91">
        <v>16</v>
      </c>
      <c r="B343" s="482" t="s">
        <v>661</v>
      </c>
      <c r="C343" s="483"/>
      <c r="D343" s="483"/>
      <c r="E343" s="483"/>
      <c r="F343" s="484"/>
      <c r="G343" s="92" t="s">
        <v>621</v>
      </c>
      <c r="H343" s="93">
        <f t="shared" si="30"/>
        <v>230</v>
      </c>
      <c r="I343" s="93">
        <v>210</v>
      </c>
      <c r="J343" s="93">
        <v>20</v>
      </c>
      <c r="K343" s="93">
        <v>12</v>
      </c>
      <c r="L343" s="93">
        <v>18</v>
      </c>
      <c r="M343" s="93">
        <v>0</v>
      </c>
      <c r="N343" s="93">
        <v>78</v>
      </c>
      <c r="O343" s="93">
        <v>11</v>
      </c>
      <c r="P343" s="93">
        <v>0</v>
      </c>
      <c r="Q343" s="94">
        <v>49325</v>
      </c>
      <c r="R343" s="94">
        <v>25726</v>
      </c>
    </row>
    <row r="344" spans="1:18" ht="84" customHeight="1" x14ac:dyDescent="0.25">
      <c r="A344" s="91">
        <v>17</v>
      </c>
      <c r="B344" s="482" t="s">
        <v>662</v>
      </c>
      <c r="C344" s="483"/>
      <c r="D344" s="483"/>
      <c r="E344" s="483"/>
      <c r="F344" s="484"/>
      <c r="G344" s="92" t="s">
        <v>622</v>
      </c>
      <c r="H344" s="93">
        <f t="shared" si="30"/>
        <v>150</v>
      </c>
      <c r="I344" s="93">
        <v>150</v>
      </c>
      <c r="J344" s="93">
        <v>0</v>
      </c>
      <c r="K344" s="93">
        <v>6</v>
      </c>
      <c r="L344" s="93">
        <v>18</v>
      </c>
      <c r="M344" s="93"/>
      <c r="N344" s="93">
        <v>16</v>
      </c>
      <c r="O344" s="93">
        <v>23</v>
      </c>
      <c r="P344" s="93"/>
      <c r="Q344" s="94">
        <v>45000</v>
      </c>
      <c r="R344" s="94">
        <v>26516</v>
      </c>
    </row>
    <row r="345" spans="1:18" ht="87" customHeight="1" x14ac:dyDescent="0.25">
      <c r="A345" s="91">
        <v>18</v>
      </c>
      <c r="B345" s="482" t="s">
        <v>607</v>
      </c>
      <c r="C345" s="483"/>
      <c r="D345" s="483"/>
      <c r="E345" s="483"/>
      <c r="F345" s="484"/>
      <c r="G345" s="92" t="s">
        <v>623</v>
      </c>
      <c r="H345" s="93">
        <f t="shared" si="30"/>
        <v>40</v>
      </c>
      <c r="I345" s="93"/>
      <c r="J345" s="93">
        <v>40</v>
      </c>
      <c r="K345" s="93">
        <v>19</v>
      </c>
      <c r="L345" s="93">
        <v>19</v>
      </c>
      <c r="M345" s="93">
        <v>19</v>
      </c>
      <c r="N345" s="93">
        <v>22</v>
      </c>
      <c r="O345" s="93">
        <v>22</v>
      </c>
      <c r="P345" s="93">
        <v>22</v>
      </c>
      <c r="Q345" s="94">
        <v>48629.4</v>
      </c>
      <c r="R345" s="94">
        <v>28800</v>
      </c>
    </row>
    <row r="346" spans="1:18" ht="95.25" customHeight="1" x14ac:dyDescent="0.25">
      <c r="A346" s="91">
        <v>19</v>
      </c>
      <c r="B346" s="482" t="s">
        <v>601</v>
      </c>
      <c r="C346" s="483"/>
      <c r="D346" s="483"/>
      <c r="E346" s="483"/>
      <c r="F346" s="484"/>
      <c r="G346" s="92" t="s">
        <v>624</v>
      </c>
      <c r="H346" s="93">
        <f t="shared" si="30"/>
        <v>0</v>
      </c>
      <c r="I346" s="93"/>
      <c r="J346" s="93"/>
      <c r="K346" s="93">
        <v>42</v>
      </c>
      <c r="L346" s="93">
        <v>0</v>
      </c>
      <c r="M346" s="93">
        <v>0</v>
      </c>
      <c r="N346" s="93">
        <v>71</v>
      </c>
      <c r="O346" s="93">
        <v>0</v>
      </c>
      <c r="P346" s="93">
        <v>0</v>
      </c>
      <c r="Q346" s="94">
        <v>45151</v>
      </c>
      <c r="R346" s="94">
        <v>22774</v>
      </c>
    </row>
    <row r="347" spans="1:18" ht="85.5" x14ac:dyDescent="0.25">
      <c r="A347" s="91">
        <v>20</v>
      </c>
      <c r="B347" s="482" t="s">
        <v>625</v>
      </c>
      <c r="C347" s="483"/>
      <c r="D347" s="483"/>
      <c r="E347" s="483"/>
      <c r="F347" s="484"/>
      <c r="G347" s="92" t="s">
        <v>626</v>
      </c>
      <c r="H347" s="93">
        <f t="shared" si="30"/>
        <v>0</v>
      </c>
      <c r="I347" s="93"/>
      <c r="J347" s="93"/>
      <c r="K347" s="93">
        <v>35</v>
      </c>
      <c r="L347" s="93">
        <v>26</v>
      </c>
      <c r="M347" s="93">
        <v>0</v>
      </c>
      <c r="N347" s="93">
        <v>66</v>
      </c>
      <c r="O347" s="93">
        <v>46</v>
      </c>
      <c r="P347" s="93">
        <v>0</v>
      </c>
      <c r="Q347" s="94">
        <v>44972</v>
      </c>
      <c r="R347" s="94">
        <v>22486</v>
      </c>
    </row>
    <row r="348" spans="1:18" ht="99.75" x14ac:dyDescent="0.25">
      <c r="A348" s="91">
        <v>21</v>
      </c>
      <c r="B348" s="482" t="s">
        <v>601</v>
      </c>
      <c r="C348" s="483"/>
      <c r="D348" s="483"/>
      <c r="E348" s="483"/>
      <c r="F348" s="484"/>
      <c r="G348" s="92" t="s">
        <v>648</v>
      </c>
      <c r="H348" s="93">
        <f t="shared" si="30"/>
        <v>6</v>
      </c>
      <c r="I348" s="93"/>
      <c r="J348" s="93">
        <v>6</v>
      </c>
      <c r="K348" s="93">
        <v>12</v>
      </c>
      <c r="L348" s="93">
        <v>23</v>
      </c>
      <c r="M348" s="93">
        <v>5</v>
      </c>
      <c r="N348" s="93">
        <v>24</v>
      </c>
      <c r="O348" s="93">
        <v>30</v>
      </c>
      <c r="P348" s="93">
        <v>0</v>
      </c>
      <c r="Q348" s="94">
        <v>45269</v>
      </c>
      <c r="R348" s="94">
        <v>23979</v>
      </c>
    </row>
    <row r="349" spans="1:18" x14ac:dyDescent="0.25">
      <c r="A349" s="447" t="s">
        <v>645</v>
      </c>
      <c r="B349" s="447"/>
      <c r="C349" s="447"/>
      <c r="D349" s="447"/>
      <c r="E349" s="447"/>
      <c r="F349" s="447"/>
      <c r="G349" s="447"/>
      <c r="H349" s="110">
        <f>H348+H347+H346+H345+H344+H343+H342+H341+H340+H339+H338+H337+H336+H335+H334+H333+H331+H332+H330+H329+H328</f>
        <v>4487</v>
      </c>
      <c r="I349" s="110">
        <f t="shared" ref="I349:P349" si="31">I348+I347+I346+I345+I344+I343+I342+I341+I340+I339+I338+I337+I336+I335+I334+I333+I331+I332+I330+I329+I328</f>
        <v>4260</v>
      </c>
      <c r="J349" s="110">
        <f t="shared" si="31"/>
        <v>227</v>
      </c>
      <c r="K349" s="110">
        <f t="shared" si="31"/>
        <v>1169</v>
      </c>
      <c r="L349" s="110">
        <f t="shared" si="31"/>
        <v>489.75</v>
      </c>
      <c r="M349" s="110">
        <f t="shared" si="31"/>
        <v>252.75</v>
      </c>
      <c r="N349" s="110">
        <f t="shared" si="31"/>
        <v>2713</v>
      </c>
      <c r="O349" s="110">
        <f t="shared" si="31"/>
        <v>596.25</v>
      </c>
      <c r="P349" s="110">
        <f t="shared" si="31"/>
        <v>392.25</v>
      </c>
      <c r="Q349" s="95">
        <f>(Q328+Q329+Q330+Q331+Q332+Q333+Q334+Q335+Q336+Q337+Q338+Q339+Q340+Q341+Q342+Q343+Q344+Q345+Q346+Q347+Q348)/21</f>
        <v>48410.019047619055</v>
      </c>
      <c r="R349" s="95">
        <f>(R328+R329+R330+R331+R332+R333+R334+R335+R336+R337+R338+R339+R340+R341+R342+R343+R344+R345+R346+R347+R348)/21</f>
        <v>25280.333333333332</v>
      </c>
    </row>
    <row r="350" spans="1:18" x14ac:dyDescent="0.25">
      <c r="A350" s="447" t="s">
        <v>630</v>
      </c>
      <c r="B350" s="447"/>
      <c r="C350" s="447"/>
      <c r="D350" s="447"/>
      <c r="E350" s="447"/>
      <c r="F350" s="447"/>
      <c r="G350" s="447"/>
      <c r="H350" s="447"/>
      <c r="I350" s="447"/>
      <c r="J350" s="447"/>
      <c r="K350" s="447"/>
      <c r="L350" s="447"/>
      <c r="M350" s="447"/>
      <c r="N350" s="447"/>
      <c r="O350" s="447"/>
      <c r="P350" s="447"/>
      <c r="Q350" s="447"/>
      <c r="R350" s="447"/>
    </row>
    <row r="351" spans="1:18" ht="42.75" x14ac:dyDescent="0.25">
      <c r="A351" s="91">
        <v>1</v>
      </c>
      <c r="B351" s="482" t="s">
        <v>601</v>
      </c>
      <c r="C351" s="483"/>
      <c r="D351" s="483"/>
      <c r="E351" s="483"/>
      <c r="F351" s="484"/>
      <c r="G351" s="92" t="s">
        <v>663</v>
      </c>
      <c r="H351" s="93">
        <f>I351+J351</f>
        <v>245</v>
      </c>
      <c r="I351" s="93">
        <v>180</v>
      </c>
      <c r="J351" s="93">
        <v>65</v>
      </c>
      <c r="K351" s="93">
        <v>48</v>
      </c>
      <c r="L351" s="93">
        <v>7</v>
      </c>
      <c r="M351" s="93">
        <v>0</v>
      </c>
      <c r="N351" s="93">
        <v>108</v>
      </c>
      <c r="O351" s="93">
        <v>0</v>
      </c>
      <c r="P351" s="93">
        <v>0</v>
      </c>
      <c r="Q351" s="94">
        <v>45403</v>
      </c>
      <c r="R351" s="94">
        <v>25619.5</v>
      </c>
    </row>
    <row r="352" spans="1:18" ht="57" x14ac:dyDescent="0.25">
      <c r="A352" s="91">
        <v>2</v>
      </c>
      <c r="B352" s="482" t="s">
        <v>614</v>
      </c>
      <c r="C352" s="483"/>
      <c r="D352" s="483"/>
      <c r="E352" s="483"/>
      <c r="F352" s="484"/>
      <c r="G352" s="92" t="s">
        <v>664</v>
      </c>
      <c r="H352" s="93">
        <f t="shared" ref="H352:H374" si="32">I352+J352</f>
        <v>210</v>
      </c>
      <c r="I352" s="93">
        <v>180</v>
      </c>
      <c r="J352" s="93">
        <v>30</v>
      </c>
      <c r="K352" s="93">
        <v>75</v>
      </c>
      <c r="L352" s="93">
        <v>62</v>
      </c>
      <c r="M352" s="93">
        <v>14</v>
      </c>
      <c r="N352" s="93">
        <v>164</v>
      </c>
      <c r="O352" s="93">
        <v>88</v>
      </c>
      <c r="P352" s="93">
        <v>3</v>
      </c>
      <c r="Q352" s="94">
        <v>45003</v>
      </c>
      <c r="R352" s="94">
        <v>22487</v>
      </c>
    </row>
    <row r="353" spans="1:18" ht="42.75" x14ac:dyDescent="0.25">
      <c r="A353" s="91">
        <v>3</v>
      </c>
      <c r="B353" s="482" t="s">
        <v>631</v>
      </c>
      <c r="C353" s="483"/>
      <c r="D353" s="483"/>
      <c r="E353" s="483"/>
      <c r="F353" s="484"/>
      <c r="G353" s="92" t="s">
        <v>665</v>
      </c>
      <c r="H353" s="93">
        <f t="shared" si="32"/>
        <v>295</v>
      </c>
      <c r="I353" s="93">
        <v>265</v>
      </c>
      <c r="J353" s="93">
        <v>30</v>
      </c>
      <c r="K353" s="93">
        <v>66</v>
      </c>
      <c r="L353" s="93">
        <v>0</v>
      </c>
      <c r="M353" s="93">
        <v>0</v>
      </c>
      <c r="N353" s="93">
        <v>188</v>
      </c>
      <c r="O353" s="93">
        <v>0</v>
      </c>
      <c r="P353" s="93">
        <v>0</v>
      </c>
      <c r="Q353" s="94">
        <v>44900</v>
      </c>
      <c r="R353" s="94">
        <v>22537</v>
      </c>
    </row>
    <row r="354" spans="1:18" ht="42.75" x14ac:dyDescent="0.25">
      <c r="A354" s="91">
        <v>4</v>
      </c>
      <c r="B354" s="482" t="s">
        <v>601</v>
      </c>
      <c r="C354" s="483"/>
      <c r="D354" s="483"/>
      <c r="E354" s="483"/>
      <c r="F354" s="484"/>
      <c r="G354" s="92" t="s">
        <v>666</v>
      </c>
      <c r="H354" s="93">
        <f t="shared" si="32"/>
        <v>270</v>
      </c>
      <c r="I354" s="93">
        <v>230</v>
      </c>
      <c r="J354" s="93">
        <v>40</v>
      </c>
      <c r="K354" s="93">
        <v>73</v>
      </c>
      <c r="L354" s="93">
        <v>0</v>
      </c>
      <c r="M354" s="93">
        <v>0</v>
      </c>
      <c r="N354" s="93">
        <v>113</v>
      </c>
      <c r="O354" s="93">
        <v>0</v>
      </c>
      <c r="P354" s="93">
        <v>0</v>
      </c>
      <c r="Q354" s="94">
        <v>45091</v>
      </c>
      <c r="R354" s="94">
        <v>24079</v>
      </c>
    </row>
    <row r="355" spans="1:18" ht="42.75" x14ac:dyDescent="0.25">
      <c r="A355" s="91">
        <v>5</v>
      </c>
      <c r="B355" s="482" t="s">
        <v>614</v>
      </c>
      <c r="C355" s="483"/>
      <c r="D355" s="483"/>
      <c r="E355" s="483"/>
      <c r="F355" s="484"/>
      <c r="G355" s="92" t="s">
        <v>667</v>
      </c>
      <c r="H355" s="93">
        <f t="shared" si="32"/>
        <v>160</v>
      </c>
      <c r="I355" s="93">
        <v>130</v>
      </c>
      <c r="J355" s="93">
        <v>30</v>
      </c>
      <c r="K355" s="93">
        <v>46</v>
      </c>
      <c r="L355" s="93">
        <v>12</v>
      </c>
      <c r="M355" s="93">
        <v>0</v>
      </c>
      <c r="N355" s="93">
        <v>98</v>
      </c>
      <c r="O355" s="93">
        <v>21</v>
      </c>
      <c r="P355" s="93">
        <v>0</v>
      </c>
      <c r="Q355" s="94">
        <v>45886.400000000001</v>
      </c>
      <c r="R355" s="94">
        <v>22682.2</v>
      </c>
    </row>
    <row r="356" spans="1:18" ht="42.75" x14ac:dyDescent="0.25">
      <c r="A356" s="91">
        <v>6</v>
      </c>
      <c r="B356" s="482" t="s">
        <v>631</v>
      </c>
      <c r="C356" s="483"/>
      <c r="D356" s="483"/>
      <c r="E356" s="483"/>
      <c r="F356" s="484"/>
      <c r="G356" s="92" t="s">
        <v>668</v>
      </c>
      <c r="H356" s="93">
        <f t="shared" si="32"/>
        <v>145</v>
      </c>
      <c r="I356" s="93">
        <v>130</v>
      </c>
      <c r="J356" s="93">
        <v>15</v>
      </c>
      <c r="K356" s="93">
        <v>49</v>
      </c>
      <c r="L356" s="93">
        <v>0</v>
      </c>
      <c r="M356" s="93">
        <v>0</v>
      </c>
      <c r="N356" s="93">
        <v>91</v>
      </c>
      <c r="O356" s="93">
        <v>2</v>
      </c>
      <c r="P356" s="93">
        <v>2</v>
      </c>
      <c r="Q356" s="94">
        <v>44973</v>
      </c>
      <c r="R356" s="94">
        <v>22486</v>
      </c>
    </row>
    <row r="357" spans="1:18" ht="99.75" x14ac:dyDescent="0.25">
      <c r="A357" s="91">
        <v>9</v>
      </c>
      <c r="B357" s="482" t="s">
        <v>694</v>
      </c>
      <c r="C357" s="483"/>
      <c r="D357" s="483"/>
      <c r="E357" s="483"/>
      <c r="F357" s="484"/>
      <c r="G357" s="92" t="s">
        <v>671</v>
      </c>
      <c r="H357" s="93">
        <f t="shared" si="32"/>
        <v>135</v>
      </c>
      <c r="I357" s="93">
        <v>120</v>
      </c>
      <c r="J357" s="93">
        <v>15</v>
      </c>
      <c r="K357" s="93">
        <v>9</v>
      </c>
      <c r="L357" s="93">
        <v>6</v>
      </c>
      <c r="M357" s="93">
        <v>6</v>
      </c>
      <c r="N357" s="93">
        <v>27</v>
      </c>
      <c r="O357" s="93">
        <v>0</v>
      </c>
      <c r="P357" s="93">
        <v>0</v>
      </c>
      <c r="Q357" s="94">
        <v>44972.800000000003</v>
      </c>
      <c r="R357" s="94">
        <v>22486.400000000001</v>
      </c>
    </row>
    <row r="358" spans="1:18" ht="45" customHeight="1" x14ac:dyDescent="0.25">
      <c r="A358" s="91">
        <v>10</v>
      </c>
      <c r="B358" s="482" t="s">
        <v>601</v>
      </c>
      <c r="C358" s="483"/>
      <c r="D358" s="483"/>
      <c r="E358" s="483"/>
      <c r="F358" s="484"/>
      <c r="G358" s="92" t="s">
        <v>672</v>
      </c>
      <c r="H358" s="93">
        <f t="shared" si="32"/>
        <v>20</v>
      </c>
      <c r="I358" s="93"/>
      <c r="J358" s="93">
        <v>20</v>
      </c>
      <c r="K358" s="93">
        <v>36</v>
      </c>
      <c r="L358" s="93">
        <v>29</v>
      </c>
      <c r="M358" s="93">
        <v>2</v>
      </c>
      <c r="N358" s="93">
        <v>46</v>
      </c>
      <c r="O358" s="93">
        <v>58</v>
      </c>
      <c r="P358" s="93">
        <v>2</v>
      </c>
      <c r="Q358" s="94">
        <v>44972</v>
      </c>
      <c r="R358" s="94">
        <v>22486</v>
      </c>
    </row>
    <row r="359" spans="1:18" ht="45" customHeight="1" x14ac:dyDescent="0.25">
      <c r="A359" s="91">
        <v>11</v>
      </c>
      <c r="B359" s="482" t="s">
        <v>614</v>
      </c>
      <c r="C359" s="483"/>
      <c r="D359" s="483"/>
      <c r="E359" s="483"/>
      <c r="F359" s="484"/>
      <c r="G359" s="92" t="s">
        <v>673</v>
      </c>
      <c r="H359" s="93">
        <f t="shared" si="32"/>
        <v>30</v>
      </c>
      <c r="I359" s="93"/>
      <c r="J359" s="93">
        <v>30</v>
      </c>
      <c r="K359" s="93">
        <v>66</v>
      </c>
      <c r="L359" s="93">
        <v>1</v>
      </c>
      <c r="M359" s="93">
        <v>0</v>
      </c>
      <c r="N359" s="93">
        <v>67</v>
      </c>
      <c r="O359" s="93">
        <v>1</v>
      </c>
      <c r="P359" s="93">
        <v>0</v>
      </c>
      <c r="Q359" s="94">
        <v>45064</v>
      </c>
      <c r="R359" s="94">
        <v>22743</v>
      </c>
    </row>
    <row r="360" spans="1:18" ht="41.25" customHeight="1" x14ac:dyDescent="0.25">
      <c r="A360" s="91">
        <v>12</v>
      </c>
      <c r="B360" s="482" t="s">
        <v>601</v>
      </c>
      <c r="C360" s="483"/>
      <c r="D360" s="483"/>
      <c r="E360" s="483"/>
      <c r="F360" s="484"/>
      <c r="G360" s="92" t="s">
        <v>674</v>
      </c>
      <c r="H360" s="93">
        <f t="shared" si="32"/>
        <v>30</v>
      </c>
      <c r="I360" s="93"/>
      <c r="J360" s="93">
        <v>30</v>
      </c>
      <c r="K360" s="93">
        <v>48</v>
      </c>
      <c r="L360" s="93">
        <v>0</v>
      </c>
      <c r="M360" s="93">
        <v>0</v>
      </c>
      <c r="N360" s="93">
        <v>54</v>
      </c>
      <c r="O360" s="93">
        <v>0</v>
      </c>
      <c r="P360" s="93">
        <v>0</v>
      </c>
      <c r="Q360" s="94">
        <v>44972.800000000003</v>
      </c>
      <c r="R360" s="94">
        <v>22486</v>
      </c>
    </row>
    <row r="361" spans="1:18" ht="40.5" customHeight="1" x14ac:dyDescent="0.25">
      <c r="A361" s="91">
        <v>13</v>
      </c>
      <c r="B361" s="482" t="s">
        <v>601</v>
      </c>
      <c r="C361" s="483"/>
      <c r="D361" s="483"/>
      <c r="E361" s="483"/>
      <c r="F361" s="484"/>
      <c r="G361" s="92" t="s">
        <v>675</v>
      </c>
      <c r="H361" s="93">
        <f t="shared" si="32"/>
        <v>30</v>
      </c>
      <c r="I361" s="93"/>
      <c r="J361" s="93">
        <v>30</v>
      </c>
      <c r="K361" s="93">
        <v>37</v>
      </c>
      <c r="L361" s="93">
        <v>0</v>
      </c>
      <c r="M361" s="93">
        <v>0</v>
      </c>
      <c r="N361" s="93">
        <v>47</v>
      </c>
      <c r="O361" s="93">
        <v>0</v>
      </c>
      <c r="P361" s="93">
        <v>0</v>
      </c>
      <c r="Q361" s="94">
        <v>44973.5</v>
      </c>
      <c r="R361" s="94">
        <v>24559</v>
      </c>
    </row>
    <row r="362" spans="1:18" ht="45" customHeight="1" x14ac:dyDescent="0.25">
      <c r="A362" s="91">
        <v>14</v>
      </c>
      <c r="B362" s="482" t="s">
        <v>611</v>
      </c>
      <c r="C362" s="483"/>
      <c r="D362" s="483"/>
      <c r="E362" s="483"/>
      <c r="F362" s="484"/>
      <c r="G362" s="92" t="s">
        <v>676</v>
      </c>
      <c r="H362" s="93">
        <f t="shared" si="32"/>
        <v>20</v>
      </c>
      <c r="I362" s="93"/>
      <c r="J362" s="93">
        <v>20</v>
      </c>
      <c r="K362" s="93">
        <v>46</v>
      </c>
      <c r="L362" s="93">
        <v>0</v>
      </c>
      <c r="M362" s="93"/>
      <c r="N362" s="93">
        <v>62</v>
      </c>
      <c r="O362" s="93"/>
      <c r="P362" s="93"/>
      <c r="Q362" s="94">
        <v>45005</v>
      </c>
      <c r="R362" s="94">
        <v>22964.3</v>
      </c>
    </row>
    <row r="363" spans="1:18" ht="48.75" customHeight="1" x14ac:dyDescent="0.25">
      <c r="A363" s="91">
        <v>15</v>
      </c>
      <c r="B363" s="482" t="s">
        <v>631</v>
      </c>
      <c r="C363" s="483"/>
      <c r="D363" s="483"/>
      <c r="E363" s="483"/>
      <c r="F363" s="484"/>
      <c r="G363" s="92" t="s">
        <v>677</v>
      </c>
      <c r="H363" s="93">
        <f t="shared" si="32"/>
        <v>20</v>
      </c>
      <c r="I363" s="93"/>
      <c r="J363" s="93">
        <v>20</v>
      </c>
      <c r="K363" s="93">
        <v>37</v>
      </c>
      <c r="L363" s="93">
        <v>1</v>
      </c>
      <c r="M363" s="93">
        <v>1</v>
      </c>
      <c r="N363" s="93">
        <v>50</v>
      </c>
      <c r="O363" s="93">
        <v>1</v>
      </c>
      <c r="P363" s="93">
        <v>1</v>
      </c>
      <c r="Q363" s="94">
        <v>44973.3</v>
      </c>
      <c r="R363" s="94">
        <v>22487.5</v>
      </c>
    </row>
    <row r="364" spans="1:18" ht="38.25" customHeight="1" x14ac:dyDescent="0.25">
      <c r="A364" s="91">
        <v>16</v>
      </c>
      <c r="B364" s="482" t="s">
        <v>601</v>
      </c>
      <c r="C364" s="483"/>
      <c r="D364" s="483"/>
      <c r="E364" s="483"/>
      <c r="F364" s="484"/>
      <c r="G364" s="92" t="s">
        <v>678</v>
      </c>
      <c r="H364" s="93">
        <f t="shared" si="32"/>
        <v>20</v>
      </c>
      <c r="I364" s="93"/>
      <c r="J364" s="93">
        <v>20</v>
      </c>
      <c r="K364" s="93">
        <v>54</v>
      </c>
      <c r="L364" s="93">
        <v>0</v>
      </c>
      <c r="M364" s="93">
        <v>0</v>
      </c>
      <c r="N364" s="93">
        <v>82</v>
      </c>
      <c r="O364" s="93">
        <v>0</v>
      </c>
      <c r="P364" s="93">
        <v>0</v>
      </c>
      <c r="Q364" s="94">
        <v>46935</v>
      </c>
      <c r="R364" s="94">
        <v>23810</v>
      </c>
    </row>
    <row r="365" spans="1:18" ht="57" x14ac:dyDescent="0.25">
      <c r="A365" s="91">
        <v>17</v>
      </c>
      <c r="B365" s="482" t="s">
        <v>601</v>
      </c>
      <c r="C365" s="483"/>
      <c r="D365" s="483"/>
      <c r="E365" s="483"/>
      <c r="F365" s="484"/>
      <c r="G365" s="92" t="s">
        <v>679</v>
      </c>
      <c r="H365" s="93">
        <f t="shared" si="32"/>
        <v>10</v>
      </c>
      <c r="I365" s="93"/>
      <c r="J365" s="93">
        <v>10</v>
      </c>
      <c r="K365" s="93">
        <v>47</v>
      </c>
      <c r="L365" s="93">
        <v>10</v>
      </c>
      <c r="M365" s="93">
        <v>6</v>
      </c>
      <c r="N365" s="93">
        <v>93</v>
      </c>
      <c r="O365" s="93">
        <v>6</v>
      </c>
      <c r="P365" s="93">
        <v>1</v>
      </c>
      <c r="Q365" s="94">
        <v>46154</v>
      </c>
      <c r="R365" s="94">
        <v>25584</v>
      </c>
    </row>
    <row r="366" spans="1:18" ht="57" x14ac:dyDescent="0.25">
      <c r="A366" s="91">
        <v>18</v>
      </c>
      <c r="B366" s="482" t="s">
        <v>601</v>
      </c>
      <c r="C366" s="483"/>
      <c r="D366" s="483"/>
      <c r="E366" s="483"/>
      <c r="F366" s="484"/>
      <c r="G366" s="92" t="s">
        <v>680</v>
      </c>
      <c r="H366" s="93">
        <f t="shared" si="32"/>
        <v>10</v>
      </c>
      <c r="I366" s="93"/>
      <c r="J366" s="93">
        <v>10</v>
      </c>
      <c r="K366" s="93">
        <v>37</v>
      </c>
      <c r="L366" s="93">
        <v>0</v>
      </c>
      <c r="M366" s="93">
        <v>0</v>
      </c>
      <c r="N366" s="93">
        <v>58</v>
      </c>
      <c r="O366" s="93">
        <v>0</v>
      </c>
      <c r="P366" s="93">
        <v>0</v>
      </c>
      <c r="Q366" s="94">
        <v>45398</v>
      </c>
      <c r="R366" s="94">
        <v>26125</v>
      </c>
    </row>
    <row r="367" spans="1:18" ht="57" x14ac:dyDescent="0.25">
      <c r="A367" s="91">
        <v>19</v>
      </c>
      <c r="B367" s="482" t="s">
        <v>611</v>
      </c>
      <c r="C367" s="483"/>
      <c r="D367" s="483"/>
      <c r="E367" s="483"/>
      <c r="F367" s="484"/>
      <c r="G367" s="92" t="s">
        <v>681</v>
      </c>
      <c r="H367" s="93">
        <f t="shared" si="32"/>
        <v>0</v>
      </c>
      <c r="I367" s="93"/>
      <c r="J367" s="93"/>
      <c r="K367" s="93">
        <v>16</v>
      </c>
      <c r="L367" s="93">
        <v>53</v>
      </c>
      <c r="M367" s="93">
        <v>11</v>
      </c>
      <c r="N367" s="93">
        <v>26</v>
      </c>
      <c r="O367" s="93">
        <v>78</v>
      </c>
      <c r="P367" s="93">
        <v>2</v>
      </c>
      <c r="Q367" s="94">
        <v>44982.400000000001</v>
      </c>
      <c r="R367" s="94">
        <v>22489</v>
      </c>
    </row>
    <row r="368" spans="1:18" ht="57" x14ac:dyDescent="0.25">
      <c r="A368" s="91">
        <v>20</v>
      </c>
      <c r="B368" s="482" t="s">
        <v>631</v>
      </c>
      <c r="C368" s="483"/>
      <c r="D368" s="483"/>
      <c r="E368" s="483"/>
      <c r="F368" s="484"/>
      <c r="G368" s="92" t="s">
        <v>682</v>
      </c>
      <c r="H368" s="93">
        <f t="shared" si="32"/>
        <v>10</v>
      </c>
      <c r="I368" s="93">
        <v>0</v>
      </c>
      <c r="J368" s="93">
        <v>10</v>
      </c>
      <c r="K368" s="93">
        <v>32</v>
      </c>
      <c r="L368" s="93">
        <v>10</v>
      </c>
      <c r="M368" s="93">
        <v>5</v>
      </c>
      <c r="N368" s="93">
        <v>49</v>
      </c>
      <c r="O368" s="93">
        <v>13</v>
      </c>
      <c r="P368" s="93">
        <v>5</v>
      </c>
      <c r="Q368" s="94">
        <v>44977</v>
      </c>
      <c r="R368" s="94">
        <v>22492</v>
      </c>
    </row>
    <row r="369" spans="1:18" ht="57" x14ac:dyDescent="0.25">
      <c r="A369" s="91">
        <v>21</v>
      </c>
      <c r="B369" s="482" t="s">
        <v>631</v>
      </c>
      <c r="C369" s="483"/>
      <c r="D369" s="483"/>
      <c r="E369" s="483"/>
      <c r="F369" s="484"/>
      <c r="G369" s="92" t="s">
        <v>683</v>
      </c>
      <c r="H369" s="93">
        <f t="shared" si="32"/>
        <v>0</v>
      </c>
      <c r="I369" s="93"/>
      <c r="J369" s="93"/>
      <c r="K369" s="93">
        <v>33</v>
      </c>
      <c r="L369" s="93">
        <v>6</v>
      </c>
      <c r="M369" s="93">
        <v>6</v>
      </c>
      <c r="N369" s="93">
        <v>39</v>
      </c>
      <c r="O369" s="93">
        <v>0</v>
      </c>
      <c r="P369" s="93">
        <v>0</v>
      </c>
      <c r="Q369" s="94">
        <v>44997.5</v>
      </c>
      <c r="R369" s="94">
        <v>22515</v>
      </c>
    </row>
    <row r="370" spans="1:18" ht="71.25" x14ac:dyDescent="0.25">
      <c r="A370" s="91">
        <v>22</v>
      </c>
      <c r="B370" s="482" t="s">
        <v>614</v>
      </c>
      <c r="C370" s="483"/>
      <c r="D370" s="483"/>
      <c r="E370" s="483"/>
      <c r="F370" s="484"/>
      <c r="G370" s="92" t="s">
        <v>684</v>
      </c>
      <c r="H370" s="93">
        <f t="shared" si="32"/>
        <v>0</v>
      </c>
      <c r="I370" s="93">
        <v>0</v>
      </c>
      <c r="J370" s="93">
        <v>0</v>
      </c>
      <c r="K370" s="93">
        <v>22</v>
      </c>
      <c r="L370" s="93">
        <v>0</v>
      </c>
      <c r="M370" s="93">
        <v>0</v>
      </c>
      <c r="N370" s="93">
        <v>26</v>
      </c>
      <c r="O370" s="93">
        <v>0</v>
      </c>
      <c r="P370" s="93">
        <v>0</v>
      </c>
      <c r="Q370" s="94">
        <v>44972.800000000003</v>
      </c>
      <c r="R370" s="94">
        <v>22486</v>
      </c>
    </row>
    <row r="371" spans="1:18" ht="71.25" x14ac:dyDescent="0.25">
      <c r="A371" s="91">
        <v>23</v>
      </c>
      <c r="B371" s="482" t="s">
        <v>614</v>
      </c>
      <c r="C371" s="483"/>
      <c r="D371" s="483"/>
      <c r="E371" s="483"/>
      <c r="F371" s="484"/>
      <c r="G371" s="92" t="s">
        <v>685</v>
      </c>
      <c r="H371" s="93">
        <f t="shared" si="32"/>
        <v>0</v>
      </c>
      <c r="I371" s="93"/>
      <c r="J371" s="93"/>
      <c r="K371" s="93">
        <v>12</v>
      </c>
      <c r="L371" s="93">
        <v>0</v>
      </c>
      <c r="M371" s="93">
        <v>0</v>
      </c>
      <c r="N371" s="93">
        <v>27</v>
      </c>
      <c r="O371" s="93">
        <v>0</v>
      </c>
      <c r="P371" s="93">
        <v>0</v>
      </c>
      <c r="Q371" s="94">
        <v>44973.8</v>
      </c>
      <c r="R371" s="94">
        <v>22486.5</v>
      </c>
    </row>
    <row r="372" spans="1:18" ht="99.75" x14ac:dyDescent="0.25">
      <c r="A372" s="91">
        <v>24</v>
      </c>
      <c r="B372" s="482" t="s">
        <v>601</v>
      </c>
      <c r="C372" s="483"/>
      <c r="D372" s="483"/>
      <c r="E372" s="483"/>
      <c r="F372" s="484"/>
      <c r="G372" s="92" t="s">
        <v>633</v>
      </c>
      <c r="H372" s="93">
        <f t="shared" si="32"/>
        <v>0</v>
      </c>
      <c r="I372" s="93"/>
      <c r="J372" s="93"/>
      <c r="K372" s="93">
        <v>3</v>
      </c>
      <c r="L372" s="93">
        <v>37</v>
      </c>
      <c r="M372" s="93">
        <v>2</v>
      </c>
      <c r="N372" s="93">
        <v>22</v>
      </c>
      <c r="O372" s="93">
        <v>61</v>
      </c>
      <c r="P372" s="93">
        <v>0</v>
      </c>
      <c r="Q372" s="94">
        <v>31999</v>
      </c>
      <c r="R372" s="94">
        <v>18086</v>
      </c>
    </row>
    <row r="373" spans="1:18" ht="71.25" x14ac:dyDescent="0.25">
      <c r="A373" s="91">
        <v>25</v>
      </c>
      <c r="B373" s="482" t="s">
        <v>601</v>
      </c>
      <c r="C373" s="483"/>
      <c r="D373" s="483"/>
      <c r="E373" s="483"/>
      <c r="F373" s="484"/>
      <c r="G373" s="92" t="s">
        <v>686</v>
      </c>
      <c r="H373" s="93">
        <f t="shared" si="32"/>
        <v>10</v>
      </c>
      <c r="I373" s="93"/>
      <c r="J373" s="93">
        <v>10</v>
      </c>
      <c r="K373" s="93">
        <v>17</v>
      </c>
      <c r="L373" s="93">
        <v>7</v>
      </c>
      <c r="M373" s="93">
        <v>7</v>
      </c>
      <c r="N373" s="93">
        <v>32</v>
      </c>
      <c r="O373" s="93">
        <v>0</v>
      </c>
      <c r="P373" s="93">
        <v>0</v>
      </c>
      <c r="Q373" s="94">
        <v>44972.800000000003</v>
      </c>
      <c r="R373" s="94">
        <v>22486.400000000001</v>
      </c>
    </row>
    <row r="374" spans="1:18" ht="71.25" x14ac:dyDescent="0.25">
      <c r="A374" s="91">
        <v>26</v>
      </c>
      <c r="B374" s="482" t="s">
        <v>601</v>
      </c>
      <c r="C374" s="483"/>
      <c r="D374" s="483"/>
      <c r="E374" s="483"/>
      <c r="F374" s="484"/>
      <c r="G374" s="92" t="s">
        <v>634</v>
      </c>
      <c r="H374" s="93">
        <f t="shared" si="32"/>
        <v>0</v>
      </c>
      <c r="I374" s="93"/>
      <c r="J374" s="93"/>
      <c r="K374" s="93">
        <v>23</v>
      </c>
      <c r="L374" s="93">
        <v>64.75</v>
      </c>
      <c r="M374" s="93">
        <v>32.5</v>
      </c>
      <c r="N374" s="93">
        <v>220</v>
      </c>
      <c r="O374" s="93">
        <v>103.5</v>
      </c>
      <c r="P374" s="93">
        <v>8.5</v>
      </c>
      <c r="Q374" s="94">
        <v>49975</v>
      </c>
      <c r="R374" s="94">
        <v>24730</v>
      </c>
    </row>
    <row r="375" spans="1:18" x14ac:dyDescent="0.25">
      <c r="A375" s="447" t="s">
        <v>646</v>
      </c>
      <c r="B375" s="447"/>
      <c r="C375" s="447"/>
      <c r="D375" s="447"/>
      <c r="E375" s="447"/>
      <c r="F375" s="447"/>
      <c r="G375" s="447"/>
      <c r="H375" s="110">
        <f t="shared" ref="H375:P375" si="33">H374+H373+H372+H371+H370+H369+H367++H368+H366+H365+H364+H363+H362+H361+H360+H359+H357+H358+H356+H355+H354+H353+H352+H351</f>
        <v>1670</v>
      </c>
      <c r="I375" s="110">
        <f t="shared" si="33"/>
        <v>1235</v>
      </c>
      <c r="J375" s="110">
        <f t="shared" si="33"/>
        <v>435</v>
      </c>
      <c r="K375" s="110">
        <f t="shared" si="33"/>
        <v>932</v>
      </c>
      <c r="L375" s="110">
        <f t="shared" si="33"/>
        <v>305.75</v>
      </c>
      <c r="M375" s="110">
        <f t="shared" si="33"/>
        <v>92.5</v>
      </c>
      <c r="N375" s="110">
        <f t="shared" si="33"/>
        <v>1789</v>
      </c>
      <c r="O375" s="110">
        <f t="shared" si="33"/>
        <v>432.5</v>
      </c>
      <c r="P375" s="110">
        <f t="shared" si="33"/>
        <v>24.5</v>
      </c>
      <c r="Q375" s="95">
        <f>(Q374+Q373+Q372+Q371+Q370+Q369+Q368+Q367+Q366+Q365+Q364+Q363+Q362+Q361+Q360+Q359+Q358+Q357+Q356+Q355+Q354+Q353+Q352+Q351)/26</f>
        <v>41404.888461538467</v>
      </c>
      <c r="R375" s="95">
        <f>(R374+R373+R372+R371+R370+R369+R368+R367+R366+R365+R364+R363+R362+R361+R360+R359+R358+R357+R356+R355+R354+R353+R352+R351)/26</f>
        <v>21284.338461538464</v>
      </c>
    </row>
    <row r="376" spans="1:18" x14ac:dyDescent="0.25">
      <c r="A376" s="447" t="s">
        <v>644</v>
      </c>
      <c r="B376" s="447"/>
      <c r="C376" s="447"/>
      <c r="D376" s="447"/>
      <c r="E376" s="447"/>
      <c r="F376" s="447"/>
      <c r="G376" s="447"/>
      <c r="H376" s="110">
        <f t="shared" ref="H376:P376" si="34">H375+H349+H325+H326</f>
        <v>10172</v>
      </c>
      <c r="I376" s="110">
        <f t="shared" si="34"/>
        <v>8195</v>
      </c>
      <c r="J376" s="110">
        <f t="shared" si="34"/>
        <v>1947</v>
      </c>
      <c r="K376" s="110">
        <f t="shared" si="34"/>
        <v>3716</v>
      </c>
      <c r="L376" s="110">
        <f t="shared" si="34"/>
        <v>1739.25</v>
      </c>
      <c r="M376" s="110">
        <f t="shared" si="34"/>
        <v>570.25</v>
      </c>
      <c r="N376" s="110">
        <f t="shared" si="34"/>
        <v>9475</v>
      </c>
      <c r="O376" s="110">
        <f t="shared" si="34"/>
        <v>2364.5</v>
      </c>
      <c r="P376" s="110">
        <f t="shared" si="34"/>
        <v>521.75</v>
      </c>
      <c r="Q376" s="95">
        <f>(Q375+Q349+Q326+Q325)/4</f>
        <v>44219.484020146527</v>
      </c>
      <c r="R376" s="95">
        <f>(R375+R349+R326+R325)/4</f>
        <v>22762.446520146521</v>
      </c>
    </row>
    <row r="377" spans="1:18" x14ac:dyDescent="0.25">
      <c r="A377" s="35"/>
      <c r="B377" s="35"/>
      <c r="C377" s="35"/>
      <c r="D377" s="35"/>
      <c r="E377" s="35"/>
      <c r="F377" s="35"/>
      <c r="G377" s="35"/>
      <c r="H377" s="108"/>
      <c r="I377" s="108"/>
      <c r="J377" s="108"/>
      <c r="K377" s="108"/>
      <c r="L377" s="108"/>
      <c r="M377" s="108"/>
      <c r="N377" s="108"/>
      <c r="O377" s="108"/>
      <c r="P377" s="108"/>
      <c r="Q377" s="96"/>
      <c r="R377" s="96"/>
    </row>
    <row r="378" spans="1:18" x14ac:dyDescent="0.25">
      <c r="A378" s="485" t="s">
        <v>643</v>
      </c>
      <c r="B378" s="485"/>
      <c r="C378" s="485"/>
      <c r="D378" s="485"/>
      <c r="E378" s="485"/>
      <c r="F378" s="485"/>
      <c r="G378" s="485"/>
      <c r="H378" s="485"/>
      <c r="I378" s="485"/>
      <c r="J378" s="485"/>
      <c r="K378" s="108"/>
      <c r="L378" s="108"/>
      <c r="M378" s="108"/>
      <c r="N378" s="108"/>
      <c r="O378" s="108"/>
      <c r="P378" s="108"/>
      <c r="Q378" s="96"/>
      <c r="R378" s="96"/>
    </row>
    <row r="379" spans="1:18" x14ac:dyDescent="0.25">
      <c r="A379" s="447" t="s">
        <v>649</v>
      </c>
      <c r="B379" s="486" t="s">
        <v>22</v>
      </c>
      <c r="C379" s="486"/>
      <c r="D379" s="486"/>
      <c r="E379" s="486"/>
      <c r="F379" s="486"/>
      <c r="G379" s="486" t="s">
        <v>23</v>
      </c>
      <c r="H379" s="487" t="s">
        <v>10</v>
      </c>
      <c r="I379" s="487"/>
      <c r="J379" s="487"/>
      <c r="K379" s="487" t="s">
        <v>27</v>
      </c>
      <c r="L379" s="487"/>
      <c r="M379" s="487"/>
      <c r="N379" s="487" t="s">
        <v>652</v>
      </c>
      <c r="O379" s="487"/>
      <c r="P379" s="97"/>
      <c r="Q379" s="485"/>
      <c r="R379" s="485"/>
    </row>
    <row r="380" spans="1:18" x14ac:dyDescent="0.25">
      <c r="A380" s="447"/>
      <c r="B380" s="486"/>
      <c r="C380" s="486"/>
      <c r="D380" s="486"/>
      <c r="E380" s="486"/>
      <c r="F380" s="486"/>
      <c r="G380" s="486"/>
      <c r="H380" s="488" t="s">
        <v>653</v>
      </c>
      <c r="I380" s="487" t="s">
        <v>29</v>
      </c>
      <c r="J380" s="487"/>
      <c r="K380" s="488" t="s">
        <v>25</v>
      </c>
      <c r="L380" s="487" t="s">
        <v>30</v>
      </c>
      <c r="M380" s="487"/>
      <c r="N380" s="488" t="s">
        <v>10</v>
      </c>
      <c r="O380" s="488" t="s">
        <v>27</v>
      </c>
      <c r="P380" s="97"/>
      <c r="Q380" s="489"/>
      <c r="R380" s="489"/>
    </row>
    <row r="381" spans="1:18" x14ac:dyDescent="0.25">
      <c r="A381" s="447"/>
      <c r="B381" s="486"/>
      <c r="C381" s="486"/>
      <c r="D381" s="486"/>
      <c r="E381" s="486"/>
      <c r="F381" s="486"/>
      <c r="G381" s="486"/>
      <c r="H381" s="488"/>
      <c r="I381" s="488" t="s">
        <v>26</v>
      </c>
      <c r="J381" s="488" t="s">
        <v>9</v>
      </c>
      <c r="K381" s="488"/>
      <c r="L381" s="488" t="s">
        <v>26</v>
      </c>
      <c r="M381" s="488" t="s">
        <v>9</v>
      </c>
      <c r="N381" s="488"/>
      <c r="O381" s="488"/>
      <c r="P381" s="98"/>
      <c r="Q381" s="489"/>
      <c r="R381" s="489"/>
    </row>
    <row r="382" spans="1:18" x14ac:dyDescent="0.25">
      <c r="A382" s="447"/>
      <c r="B382" s="486"/>
      <c r="C382" s="486"/>
      <c r="D382" s="486"/>
      <c r="E382" s="486"/>
      <c r="F382" s="486"/>
      <c r="G382" s="486"/>
      <c r="H382" s="488"/>
      <c r="I382" s="488"/>
      <c r="J382" s="488"/>
      <c r="K382" s="488"/>
      <c r="L382" s="488"/>
      <c r="M382" s="488"/>
      <c r="N382" s="488"/>
      <c r="O382" s="488"/>
      <c r="P382" s="98"/>
      <c r="Q382" s="489"/>
      <c r="R382" s="489"/>
    </row>
    <row r="383" spans="1:18" ht="85.5" x14ac:dyDescent="0.25">
      <c r="A383" s="91">
        <v>1</v>
      </c>
      <c r="B383" s="482" t="s">
        <v>614</v>
      </c>
      <c r="C383" s="483"/>
      <c r="D383" s="483"/>
      <c r="E383" s="483"/>
      <c r="F383" s="484"/>
      <c r="G383" s="92" t="s">
        <v>637</v>
      </c>
      <c r="H383" s="93">
        <v>22</v>
      </c>
      <c r="I383" s="93">
        <v>0</v>
      </c>
      <c r="J383" s="93">
        <v>1</v>
      </c>
      <c r="K383" s="93">
        <v>18</v>
      </c>
      <c r="L383" s="93">
        <v>0</v>
      </c>
      <c r="M383" s="93">
        <v>1</v>
      </c>
      <c r="N383" s="93">
        <v>44842</v>
      </c>
      <c r="O383" s="93">
        <v>23522.3</v>
      </c>
      <c r="P383" s="99"/>
      <c r="Q383" s="100"/>
      <c r="R383" s="100"/>
    </row>
    <row r="384" spans="1:18" ht="90.75" customHeight="1" x14ac:dyDescent="0.25">
      <c r="A384" s="91">
        <v>2</v>
      </c>
      <c r="B384" s="482" t="s">
        <v>614</v>
      </c>
      <c r="C384" s="483"/>
      <c r="D384" s="483"/>
      <c r="E384" s="483"/>
      <c r="F384" s="484"/>
      <c r="G384" s="92" t="s">
        <v>639</v>
      </c>
      <c r="H384" s="93">
        <v>4</v>
      </c>
      <c r="I384" s="93">
        <v>2</v>
      </c>
      <c r="J384" s="93">
        <v>1</v>
      </c>
      <c r="K384" s="93">
        <v>3</v>
      </c>
      <c r="L384" s="93">
        <v>1</v>
      </c>
      <c r="M384" s="93">
        <v>0</v>
      </c>
      <c r="N384" s="93">
        <v>44991</v>
      </c>
      <c r="O384" s="93">
        <v>23977</v>
      </c>
      <c r="P384" s="99"/>
      <c r="Q384" s="100"/>
      <c r="R384" s="100"/>
    </row>
    <row r="385" spans="1:18" ht="71.25" x14ac:dyDescent="0.25">
      <c r="A385" s="91">
        <v>4</v>
      </c>
      <c r="B385" s="482" t="s">
        <v>601</v>
      </c>
      <c r="C385" s="483"/>
      <c r="D385" s="483"/>
      <c r="E385" s="483"/>
      <c r="F385" s="484"/>
      <c r="G385" s="92" t="s">
        <v>641</v>
      </c>
      <c r="H385" s="93"/>
      <c r="I385" s="93"/>
      <c r="J385" s="93"/>
      <c r="K385" s="93"/>
      <c r="L385" s="93"/>
      <c r="M385" s="93"/>
      <c r="N385" s="93"/>
      <c r="O385" s="93"/>
      <c r="P385" s="99"/>
      <c r="Q385" s="100"/>
      <c r="R385" s="100"/>
    </row>
    <row r="386" spans="1:18" ht="81" customHeight="1" x14ac:dyDescent="0.25">
      <c r="A386" s="91">
        <v>3</v>
      </c>
      <c r="B386" s="482" t="s">
        <v>614</v>
      </c>
      <c r="C386" s="483"/>
      <c r="D386" s="483"/>
      <c r="E386" s="483"/>
      <c r="F386" s="484"/>
      <c r="G386" s="92" t="s">
        <v>627</v>
      </c>
      <c r="H386" s="93">
        <v>8</v>
      </c>
      <c r="I386" s="93">
        <v>36</v>
      </c>
      <c r="J386" s="93">
        <v>0</v>
      </c>
      <c r="K386" s="93">
        <v>25</v>
      </c>
      <c r="L386" s="93">
        <v>34.25</v>
      </c>
      <c r="M386" s="93"/>
      <c r="N386" s="93">
        <v>44973</v>
      </c>
      <c r="O386" s="93">
        <v>22486</v>
      </c>
      <c r="P386" s="99"/>
      <c r="Q386" s="100"/>
      <c r="R386" s="100"/>
    </row>
    <row r="387" spans="1:18" ht="71.25" x14ac:dyDescent="0.25">
      <c r="A387" s="91">
        <v>4</v>
      </c>
      <c r="B387" s="482" t="s">
        <v>601</v>
      </c>
      <c r="C387" s="483"/>
      <c r="D387" s="483"/>
      <c r="E387" s="483"/>
      <c r="F387" s="484"/>
      <c r="G387" s="92" t="s">
        <v>628</v>
      </c>
      <c r="H387" s="93">
        <v>7</v>
      </c>
      <c r="I387" s="93">
        <v>0</v>
      </c>
      <c r="J387" s="93">
        <v>0</v>
      </c>
      <c r="K387" s="93">
        <v>30</v>
      </c>
      <c r="L387" s="93">
        <v>0</v>
      </c>
      <c r="M387" s="93">
        <v>0</v>
      </c>
      <c r="N387" s="93">
        <v>58647</v>
      </c>
      <c r="O387" s="93">
        <v>39499</v>
      </c>
      <c r="P387" s="99"/>
      <c r="Q387" s="100"/>
      <c r="R387" s="100"/>
    </row>
    <row r="388" spans="1:18" ht="25.5" customHeight="1" x14ac:dyDescent="0.25">
      <c r="A388" s="91"/>
      <c r="B388" s="492" t="s">
        <v>689</v>
      </c>
      <c r="C388" s="493"/>
      <c r="D388" s="493"/>
      <c r="E388" s="493"/>
      <c r="F388" s="493"/>
      <c r="G388" s="494"/>
      <c r="H388" s="110">
        <f>SUM(H383:H387)</f>
        <v>41</v>
      </c>
      <c r="I388" s="110">
        <f t="shared" ref="I388:M388" si="35">SUM(I383:I387)</f>
        <v>38</v>
      </c>
      <c r="J388" s="110">
        <f t="shared" si="35"/>
        <v>2</v>
      </c>
      <c r="K388" s="110">
        <f t="shared" si="35"/>
        <v>76</v>
      </c>
      <c r="L388" s="110">
        <f t="shared" si="35"/>
        <v>35.25</v>
      </c>
      <c r="M388" s="110">
        <f t="shared" si="35"/>
        <v>1</v>
      </c>
      <c r="N388" s="95">
        <f>(N383+N384+N386+N387)/4</f>
        <v>48363.25</v>
      </c>
      <c r="O388" s="95">
        <v>23010.3</v>
      </c>
      <c r="P388" s="108"/>
      <c r="Q388" s="96"/>
      <c r="R388" s="96"/>
    </row>
    <row r="389" spans="1:18" x14ac:dyDescent="0.25">
      <c r="A389" s="35"/>
      <c r="B389" s="35"/>
      <c r="C389" s="35"/>
      <c r="D389" s="35"/>
      <c r="E389" s="35"/>
      <c r="F389" s="35"/>
      <c r="G389" s="35"/>
      <c r="H389" s="108"/>
      <c r="I389" s="108"/>
      <c r="J389" s="108"/>
      <c r="K389" s="108"/>
      <c r="L389" s="108"/>
      <c r="M389" s="108"/>
      <c r="N389" s="108"/>
      <c r="O389" s="108"/>
      <c r="P389" s="108"/>
      <c r="Q389" s="96"/>
      <c r="R389" s="96"/>
    </row>
    <row r="390" spans="1:18" x14ac:dyDescent="0.25">
      <c r="A390" s="490" t="s">
        <v>643</v>
      </c>
      <c r="B390" s="491"/>
      <c r="C390" s="491"/>
      <c r="D390" s="491"/>
      <c r="E390" s="491"/>
      <c r="F390" s="491"/>
      <c r="G390" s="491"/>
      <c r="H390" s="491"/>
      <c r="I390" s="491"/>
      <c r="J390" s="491"/>
      <c r="K390" s="99"/>
      <c r="L390" s="99"/>
      <c r="M390" s="99"/>
      <c r="N390" s="99"/>
      <c r="O390" s="99"/>
      <c r="P390" s="99"/>
      <c r="Q390" s="99"/>
      <c r="R390" s="99"/>
    </row>
    <row r="391" spans="1:18" ht="114" x14ac:dyDescent="0.25">
      <c r="A391" s="91"/>
      <c r="B391" s="479" t="s">
        <v>22</v>
      </c>
      <c r="C391" s="480"/>
      <c r="D391" s="480"/>
      <c r="E391" s="480"/>
      <c r="F391" s="481"/>
      <c r="G391" s="109" t="s">
        <v>23</v>
      </c>
      <c r="H391" s="110" t="s">
        <v>635</v>
      </c>
      <c r="I391" s="110" t="s">
        <v>636</v>
      </c>
      <c r="J391" s="110" t="s">
        <v>28</v>
      </c>
      <c r="K391" s="99"/>
      <c r="L391" s="99"/>
      <c r="M391" s="99"/>
      <c r="N391" s="99"/>
      <c r="O391" s="99"/>
      <c r="P391" s="99"/>
      <c r="Q391" s="99"/>
      <c r="R391" s="99"/>
    </row>
    <row r="392" spans="1:18" ht="46.5" customHeight="1" x14ac:dyDescent="0.25">
      <c r="A392" s="91">
        <v>1</v>
      </c>
      <c r="B392" s="482" t="s">
        <v>601</v>
      </c>
      <c r="C392" s="483"/>
      <c r="D392" s="483"/>
      <c r="E392" s="483"/>
      <c r="F392" s="484"/>
      <c r="G392" s="92" t="s">
        <v>845</v>
      </c>
      <c r="H392" s="93">
        <v>252</v>
      </c>
      <c r="I392" s="93">
        <v>9</v>
      </c>
      <c r="J392" s="94">
        <v>21096</v>
      </c>
      <c r="K392" s="99"/>
      <c r="L392" s="99"/>
      <c r="M392" s="99"/>
      <c r="N392" s="99"/>
      <c r="O392" s="99"/>
      <c r="P392" s="99"/>
      <c r="Q392" s="99"/>
      <c r="R392" s="99"/>
    </row>
    <row r="393" spans="1:18" ht="90" customHeight="1" x14ac:dyDescent="0.25">
      <c r="A393" s="91">
        <v>2</v>
      </c>
      <c r="B393" s="482" t="s">
        <v>614</v>
      </c>
      <c r="C393" s="483"/>
      <c r="D393" s="483"/>
      <c r="E393" s="483"/>
      <c r="F393" s="484"/>
      <c r="G393" s="92" t="s">
        <v>640</v>
      </c>
      <c r="H393" s="93">
        <v>38</v>
      </c>
      <c r="I393" s="93">
        <v>5</v>
      </c>
      <c r="J393" s="94">
        <v>26736.799999999999</v>
      </c>
      <c r="K393" s="99"/>
      <c r="L393" s="99"/>
      <c r="M393" s="99"/>
      <c r="N393" s="99"/>
      <c r="O393" s="99"/>
      <c r="P393" s="99"/>
      <c r="Q393" s="99"/>
      <c r="R393" s="99"/>
    </row>
    <row r="394" spans="1:18" ht="71.25" x14ac:dyDescent="0.25">
      <c r="A394" s="91">
        <v>3</v>
      </c>
      <c r="B394" s="482" t="s">
        <v>601</v>
      </c>
      <c r="C394" s="483"/>
      <c r="D394" s="483"/>
      <c r="E394" s="483"/>
      <c r="F394" s="484"/>
      <c r="G394" s="92" t="s">
        <v>641</v>
      </c>
      <c r="H394" s="93">
        <v>248</v>
      </c>
      <c r="I394" s="93">
        <v>0</v>
      </c>
      <c r="J394" s="94">
        <v>33013</v>
      </c>
      <c r="K394" s="99"/>
      <c r="L394" s="99"/>
      <c r="M394" s="99"/>
      <c r="N394" s="99"/>
      <c r="O394" s="99"/>
      <c r="P394" s="99"/>
      <c r="Q394" s="99"/>
      <c r="R394" s="99"/>
    </row>
    <row r="395" spans="1:18" ht="45" x14ac:dyDescent="0.25">
      <c r="A395" s="91">
        <v>4</v>
      </c>
      <c r="B395" s="482" t="s">
        <v>609</v>
      </c>
      <c r="C395" s="483"/>
      <c r="D395" s="483"/>
      <c r="E395" s="483"/>
      <c r="F395" s="484"/>
      <c r="G395" s="112" t="s">
        <v>688</v>
      </c>
      <c r="H395" s="93"/>
      <c r="I395" s="93"/>
      <c r="J395" s="94"/>
      <c r="K395" s="99"/>
      <c r="L395" s="99"/>
      <c r="M395" s="99"/>
      <c r="N395" s="99"/>
      <c r="O395" s="99"/>
      <c r="P395" s="99"/>
      <c r="Q395" s="99"/>
      <c r="R395" s="99"/>
    </row>
    <row r="396" spans="1:18" x14ac:dyDescent="0.25">
      <c r="A396" s="403" t="s">
        <v>642</v>
      </c>
      <c r="B396" s="403"/>
      <c r="C396" s="403"/>
      <c r="D396" s="403"/>
      <c r="E396" s="403"/>
      <c r="F396" s="403"/>
      <c r="G396" s="103"/>
      <c r="H396" s="104">
        <f>H392+H393+H394+H395</f>
        <v>538</v>
      </c>
      <c r="I396" s="104">
        <f>I392+I393+I394+I395</f>
        <v>14</v>
      </c>
      <c r="J396" s="85">
        <f>(J392+J393+J394)/3</f>
        <v>26948.600000000002</v>
      </c>
      <c r="K396" s="101"/>
      <c r="L396" s="101"/>
      <c r="M396" s="101"/>
      <c r="N396" s="101"/>
      <c r="O396" s="101"/>
      <c r="P396" s="101"/>
      <c r="Q396" s="101"/>
      <c r="R396" s="101"/>
    </row>
  </sheetData>
  <mergeCells count="439">
    <mergeCell ref="B391:F391"/>
    <mergeCell ref="B392:F392"/>
    <mergeCell ref="B393:F393"/>
    <mergeCell ref="B394:F394"/>
    <mergeCell ref="B395:F395"/>
    <mergeCell ref="A396:F396"/>
    <mergeCell ref="B384:F384"/>
    <mergeCell ref="B385:F385"/>
    <mergeCell ref="B386:F386"/>
    <mergeCell ref="B387:F387"/>
    <mergeCell ref="B388:G388"/>
    <mergeCell ref="A390:J390"/>
    <mergeCell ref="R380:R382"/>
    <mergeCell ref="I381:I382"/>
    <mergeCell ref="J381:J382"/>
    <mergeCell ref="L381:L382"/>
    <mergeCell ref="M381:M382"/>
    <mergeCell ref="B383:F383"/>
    <mergeCell ref="K379:M379"/>
    <mergeCell ref="N379:O379"/>
    <mergeCell ref="Q379:R379"/>
    <mergeCell ref="H380:H382"/>
    <mergeCell ref="I380:J380"/>
    <mergeCell ref="K380:K382"/>
    <mergeCell ref="L380:M380"/>
    <mergeCell ref="N380:N382"/>
    <mergeCell ref="O380:O382"/>
    <mergeCell ref="Q380:Q382"/>
    <mergeCell ref="B373:F373"/>
    <mergeCell ref="B374:F374"/>
    <mergeCell ref="A375:G375"/>
    <mergeCell ref="A376:G376"/>
    <mergeCell ref="A378:J378"/>
    <mergeCell ref="A379:A382"/>
    <mergeCell ref="B379:F382"/>
    <mergeCell ref="G379:G382"/>
    <mergeCell ref="H379:J379"/>
    <mergeCell ref="B367:F367"/>
    <mergeCell ref="B368:F368"/>
    <mergeCell ref="B369:F369"/>
    <mergeCell ref="B370:F370"/>
    <mergeCell ref="B371:F371"/>
    <mergeCell ref="B372:F372"/>
    <mergeCell ref="B361:F361"/>
    <mergeCell ref="B362:F362"/>
    <mergeCell ref="B363:F363"/>
    <mergeCell ref="B364:F364"/>
    <mergeCell ref="B365:F365"/>
    <mergeCell ref="B366:F366"/>
    <mergeCell ref="B355:F355"/>
    <mergeCell ref="B356:F356"/>
    <mergeCell ref="B357:F357"/>
    <mergeCell ref="B358:F358"/>
    <mergeCell ref="B359:F359"/>
    <mergeCell ref="B360:F360"/>
    <mergeCell ref="A349:G349"/>
    <mergeCell ref="A350:R350"/>
    <mergeCell ref="B351:F351"/>
    <mergeCell ref="B352:F352"/>
    <mergeCell ref="B353:F353"/>
    <mergeCell ref="B354:F354"/>
    <mergeCell ref="B343:F343"/>
    <mergeCell ref="B344:F344"/>
    <mergeCell ref="B345:F345"/>
    <mergeCell ref="B346:F346"/>
    <mergeCell ref="B347:F347"/>
    <mergeCell ref="B348:F348"/>
    <mergeCell ref="B337:F337"/>
    <mergeCell ref="B338:F338"/>
    <mergeCell ref="B339:F339"/>
    <mergeCell ref="B340:F340"/>
    <mergeCell ref="B341:F341"/>
    <mergeCell ref="B342:F342"/>
    <mergeCell ref="B331:F331"/>
    <mergeCell ref="B332:F332"/>
    <mergeCell ref="B333:F333"/>
    <mergeCell ref="B334:F334"/>
    <mergeCell ref="B335:F335"/>
    <mergeCell ref="B336:F336"/>
    <mergeCell ref="A325:G325"/>
    <mergeCell ref="B326:F326"/>
    <mergeCell ref="A327:R327"/>
    <mergeCell ref="B328:F328"/>
    <mergeCell ref="B329:F329"/>
    <mergeCell ref="B330:F330"/>
    <mergeCell ref="B318:F318"/>
    <mergeCell ref="B319:F319"/>
    <mergeCell ref="B320:F320"/>
    <mergeCell ref="B321:F321"/>
    <mergeCell ref="B322:F322"/>
    <mergeCell ref="B323:F323"/>
    <mergeCell ref="B312:F312"/>
    <mergeCell ref="B313:F313"/>
    <mergeCell ref="B314:F314"/>
    <mergeCell ref="B315:F315"/>
    <mergeCell ref="B316:F316"/>
    <mergeCell ref="B317:F317"/>
    <mergeCell ref="B306:F306"/>
    <mergeCell ref="B307:F307"/>
    <mergeCell ref="B308:F308"/>
    <mergeCell ref="B309:F309"/>
    <mergeCell ref="B310:F310"/>
    <mergeCell ref="B311:F311"/>
    <mergeCell ref="B300:F300"/>
    <mergeCell ref="B301:F301"/>
    <mergeCell ref="B302:F302"/>
    <mergeCell ref="B303:G303"/>
    <mergeCell ref="B304:F304"/>
    <mergeCell ref="B305:F305"/>
    <mergeCell ref="B295:F295"/>
    <mergeCell ref="B296:F296"/>
    <mergeCell ref="B297:G297"/>
    <mergeCell ref="H297:R297"/>
    <mergeCell ref="B298:F298"/>
    <mergeCell ref="B299:F299"/>
    <mergeCell ref="B289:F289"/>
    <mergeCell ref="B290:F290"/>
    <mergeCell ref="B291:F291"/>
    <mergeCell ref="B292:F292"/>
    <mergeCell ref="B293:F293"/>
    <mergeCell ref="B294:F294"/>
    <mergeCell ref="B284:F284"/>
    <mergeCell ref="B285:G285"/>
    <mergeCell ref="H285:R285"/>
    <mergeCell ref="B286:F286"/>
    <mergeCell ref="B287:F287"/>
    <mergeCell ref="B288:F288"/>
    <mergeCell ref="B278:F278"/>
    <mergeCell ref="B279:F279"/>
    <mergeCell ref="B280:F280"/>
    <mergeCell ref="B281:F281"/>
    <mergeCell ref="B282:F282"/>
    <mergeCell ref="B283:F283"/>
    <mergeCell ref="B272:F272"/>
    <mergeCell ref="B273:F273"/>
    <mergeCell ref="B274:F274"/>
    <mergeCell ref="B275:F275"/>
    <mergeCell ref="B276:F276"/>
    <mergeCell ref="B277:F277"/>
    <mergeCell ref="B267:F267"/>
    <mergeCell ref="H267:R267"/>
    <mergeCell ref="B268:F268"/>
    <mergeCell ref="B269:F269"/>
    <mergeCell ref="B270:F270"/>
    <mergeCell ref="B271:F271"/>
    <mergeCell ref="B261:F261"/>
    <mergeCell ref="B262:F262"/>
    <mergeCell ref="B263:F263"/>
    <mergeCell ref="B264:F264"/>
    <mergeCell ref="B265:F265"/>
    <mergeCell ref="B266:G266"/>
    <mergeCell ref="B255:G255"/>
    <mergeCell ref="B256:F256"/>
    <mergeCell ref="B257:F257"/>
    <mergeCell ref="B258:F258"/>
    <mergeCell ref="B259:F259"/>
    <mergeCell ref="B260:F260"/>
    <mergeCell ref="B249:F249"/>
    <mergeCell ref="B250:F250"/>
    <mergeCell ref="B251:F251"/>
    <mergeCell ref="B252:F252"/>
    <mergeCell ref="B253:F253"/>
    <mergeCell ref="B254:F254"/>
    <mergeCell ref="B243:F243"/>
    <mergeCell ref="B244:F244"/>
    <mergeCell ref="B245:F245"/>
    <mergeCell ref="B246:F246"/>
    <mergeCell ref="B247:F247"/>
    <mergeCell ref="B248:F248"/>
    <mergeCell ref="B237:F237"/>
    <mergeCell ref="B238:F238"/>
    <mergeCell ref="B239:F239"/>
    <mergeCell ref="B240:G240"/>
    <mergeCell ref="B241:F241"/>
    <mergeCell ref="B242:F242"/>
    <mergeCell ref="B231:F231"/>
    <mergeCell ref="B232:F232"/>
    <mergeCell ref="B233:F233"/>
    <mergeCell ref="B234:F234"/>
    <mergeCell ref="B235:G235"/>
    <mergeCell ref="B236:F236"/>
    <mergeCell ref="B225:F225"/>
    <mergeCell ref="B226:F226"/>
    <mergeCell ref="B227:F227"/>
    <mergeCell ref="B228:F228"/>
    <mergeCell ref="B229:F229"/>
    <mergeCell ref="B230:F230"/>
    <mergeCell ref="B219:F219"/>
    <mergeCell ref="B220:F220"/>
    <mergeCell ref="B221:F221"/>
    <mergeCell ref="B222:F222"/>
    <mergeCell ref="B223:F223"/>
    <mergeCell ref="B224:F224"/>
    <mergeCell ref="B213:F213"/>
    <mergeCell ref="B214:F214"/>
    <mergeCell ref="B215:F215"/>
    <mergeCell ref="B216:F216"/>
    <mergeCell ref="B217:F217"/>
    <mergeCell ref="B218:F218"/>
    <mergeCell ref="B207:F207"/>
    <mergeCell ref="B208:F208"/>
    <mergeCell ref="B209:F209"/>
    <mergeCell ref="B210:F210"/>
    <mergeCell ref="B211:F211"/>
    <mergeCell ref="B212:F212"/>
    <mergeCell ref="B201:F201"/>
    <mergeCell ref="B202:F202"/>
    <mergeCell ref="B203:F203"/>
    <mergeCell ref="B204:F204"/>
    <mergeCell ref="B205:F205"/>
    <mergeCell ref="B206:F206"/>
    <mergeCell ref="B195:F195"/>
    <mergeCell ref="B196:F196"/>
    <mergeCell ref="B197:F197"/>
    <mergeCell ref="B198:F198"/>
    <mergeCell ref="B199:F199"/>
    <mergeCell ref="B200:F200"/>
    <mergeCell ref="B189:F189"/>
    <mergeCell ref="B190:F190"/>
    <mergeCell ref="B191:G191"/>
    <mergeCell ref="B192:F192"/>
    <mergeCell ref="B193:F193"/>
    <mergeCell ref="B194:F194"/>
    <mergeCell ref="B183:F183"/>
    <mergeCell ref="B184:F184"/>
    <mergeCell ref="B185:F185"/>
    <mergeCell ref="B186:F186"/>
    <mergeCell ref="B187:F187"/>
    <mergeCell ref="B188:F188"/>
    <mergeCell ref="B177:F177"/>
    <mergeCell ref="B178:F178"/>
    <mergeCell ref="B179:F179"/>
    <mergeCell ref="B180:F180"/>
    <mergeCell ref="B181:F181"/>
    <mergeCell ref="B182:F182"/>
    <mergeCell ref="B171:F171"/>
    <mergeCell ref="B172:F172"/>
    <mergeCell ref="B173:F173"/>
    <mergeCell ref="B174:F174"/>
    <mergeCell ref="B175:F175"/>
    <mergeCell ref="B176:F176"/>
    <mergeCell ref="B165:G165"/>
    <mergeCell ref="B166:F166"/>
    <mergeCell ref="B167:F167"/>
    <mergeCell ref="B168:F168"/>
    <mergeCell ref="B169:F169"/>
    <mergeCell ref="B170:F170"/>
    <mergeCell ref="B159:F159"/>
    <mergeCell ref="B160:F160"/>
    <mergeCell ref="B161:F161"/>
    <mergeCell ref="B162:F162"/>
    <mergeCell ref="B163:F163"/>
    <mergeCell ref="B164:F164"/>
    <mergeCell ref="B153:F153"/>
    <mergeCell ref="B154:F154"/>
    <mergeCell ref="B155:F155"/>
    <mergeCell ref="B156:F156"/>
    <mergeCell ref="B157:F157"/>
    <mergeCell ref="B158:F158"/>
    <mergeCell ref="B147:F147"/>
    <mergeCell ref="B148:F148"/>
    <mergeCell ref="B149:F149"/>
    <mergeCell ref="B150:G150"/>
    <mergeCell ref="B151:F151"/>
    <mergeCell ref="B152:F152"/>
    <mergeCell ref="B141:F141"/>
    <mergeCell ref="B142:F142"/>
    <mergeCell ref="B143:F143"/>
    <mergeCell ref="B144:F144"/>
    <mergeCell ref="B145:F145"/>
    <mergeCell ref="B146:F146"/>
    <mergeCell ref="B135:F135"/>
    <mergeCell ref="B136:F136"/>
    <mergeCell ref="B137:F137"/>
    <mergeCell ref="B138:F138"/>
    <mergeCell ref="B139:F139"/>
    <mergeCell ref="B140:F140"/>
    <mergeCell ref="B129:F129"/>
    <mergeCell ref="B130:F130"/>
    <mergeCell ref="B131:G131"/>
    <mergeCell ref="B132:F132"/>
    <mergeCell ref="B133:F133"/>
    <mergeCell ref="B134:F134"/>
    <mergeCell ref="B123:F123"/>
    <mergeCell ref="B124:F124"/>
    <mergeCell ref="B125:F125"/>
    <mergeCell ref="B126:F126"/>
    <mergeCell ref="B127:F127"/>
    <mergeCell ref="B128:F128"/>
    <mergeCell ref="B117:F117"/>
    <mergeCell ref="B118:F118"/>
    <mergeCell ref="B119:F119"/>
    <mergeCell ref="B120:F120"/>
    <mergeCell ref="B121:F121"/>
    <mergeCell ref="B122:F122"/>
    <mergeCell ref="B111:F111"/>
    <mergeCell ref="B112:F112"/>
    <mergeCell ref="B113:F113"/>
    <mergeCell ref="B114:F114"/>
    <mergeCell ref="B115:F115"/>
    <mergeCell ref="B116:F116"/>
    <mergeCell ref="B104:F104"/>
    <mergeCell ref="B106:G106"/>
    <mergeCell ref="B107:F107"/>
    <mergeCell ref="B108:F108"/>
    <mergeCell ref="B109:F109"/>
    <mergeCell ref="B110:F110"/>
    <mergeCell ref="B95:F95"/>
    <mergeCell ref="B96:F96"/>
    <mergeCell ref="B97:F97"/>
    <mergeCell ref="B99:F99"/>
    <mergeCell ref="B100:F100"/>
    <mergeCell ref="B101:F101"/>
    <mergeCell ref="B89:F89"/>
    <mergeCell ref="B90:F90"/>
    <mergeCell ref="B91:F91"/>
    <mergeCell ref="B92:F92"/>
    <mergeCell ref="B93:F93"/>
    <mergeCell ref="B94:F94"/>
    <mergeCell ref="B83:F83"/>
    <mergeCell ref="B84:F84"/>
    <mergeCell ref="B85:F85"/>
    <mergeCell ref="B86:F86"/>
    <mergeCell ref="B87:F87"/>
    <mergeCell ref="B88:F88"/>
    <mergeCell ref="B77:F77"/>
    <mergeCell ref="B78:F78"/>
    <mergeCell ref="B79:F79"/>
    <mergeCell ref="B80:F80"/>
    <mergeCell ref="B81:F81"/>
    <mergeCell ref="B82:F82"/>
    <mergeCell ref="B71:F71"/>
    <mergeCell ref="B72:F72"/>
    <mergeCell ref="B73:F73"/>
    <mergeCell ref="B74:F74"/>
    <mergeCell ref="B75:F75"/>
    <mergeCell ref="B76:F76"/>
    <mergeCell ref="B65:F65"/>
    <mergeCell ref="B66:F66"/>
    <mergeCell ref="B67:F67"/>
    <mergeCell ref="B68:F68"/>
    <mergeCell ref="B69:F69"/>
    <mergeCell ref="B70:G70"/>
    <mergeCell ref="B59:F59"/>
    <mergeCell ref="B60:F60"/>
    <mergeCell ref="B61:F61"/>
    <mergeCell ref="B62:F62"/>
    <mergeCell ref="B63:F63"/>
    <mergeCell ref="B64:F64"/>
    <mergeCell ref="B53:F53"/>
    <mergeCell ref="B54:F54"/>
    <mergeCell ref="B55:F55"/>
    <mergeCell ref="B56:F56"/>
    <mergeCell ref="B57:F57"/>
    <mergeCell ref="B58:F58"/>
    <mergeCell ref="B47:F47"/>
    <mergeCell ref="B48:F48"/>
    <mergeCell ref="B49:F49"/>
    <mergeCell ref="B50:F50"/>
    <mergeCell ref="B51:F51"/>
    <mergeCell ref="B52:F52"/>
    <mergeCell ref="B41:G41"/>
    <mergeCell ref="B42:F42"/>
    <mergeCell ref="B43:F43"/>
    <mergeCell ref="B44:F44"/>
    <mergeCell ref="B45:F45"/>
    <mergeCell ref="B46:F46"/>
    <mergeCell ref="B35:F35"/>
    <mergeCell ref="B36:F36"/>
    <mergeCell ref="B37:F37"/>
    <mergeCell ref="B38:F38"/>
    <mergeCell ref="B39:F39"/>
    <mergeCell ref="B40:F40"/>
    <mergeCell ref="B31:F31"/>
    <mergeCell ref="B32:F32"/>
    <mergeCell ref="B33:F33"/>
    <mergeCell ref="B34:F34"/>
    <mergeCell ref="B23:G23"/>
    <mergeCell ref="B24:F24"/>
    <mergeCell ref="B25:F25"/>
    <mergeCell ref="B26:F26"/>
    <mergeCell ref="B27:F27"/>
    <mergeCell ref="B28:F28"/>
    <mergeCell ref="A22:R22"/>
    <mergeCell ref="J19:J21"/>
    <mergeCell ref="K19:K21"/>
    <mergeCell ref="L19:M19"/>
    <mergeCell ref="N19:N21"/>
    <mergeCell ref="O19:P19"/>
    <mergeCell ref="Q19:Q21"/>
    <mergeCell ref="B29:F29"/>
    <mergeCell ref="B30:F30"/>
    <mergeCell ref="A18:A21"/>
    <mergeCell ref="B18:F21"/>
    <mergeCell ref="G18:G21"/>
    <mergeCell ref="H18:J18"/>
    <mergeCell ref="K18:M18"/>
    <mergeCell ref="N18:P18"/>
    <mergeCell ref="Q18:R18"/>
    <mergeCell ref="H19:H21"/>
    <mergeCell ref="I19:I21"/>
    <mergeCell ref="R19:R21"/>
    <mergeCell ref="L20:L21"/>
    <mergeCell ref="M20:M21"/>
    <mergeCell ref="O20:O21"/>
    <mergeCell ref="P20:P21"/>
    <mergeCell ref="B15:G15"/>
    <mergeCell ref="B16:G16"/>
    <mergeCell ref="B5:G5"/>
    <mergeCell ref="B6:G6"/>
    <mergeCell ref="B7:G7"/>
    <mergeCell ref="B8:G8"/>
    <mergeCell ref="B9:G9"/>
    <mergeCell ref="B10:G10"/>
    <mergeCell ref="A17:R17"/>
    <mergeCell ref="A1:R1"/>
    <mergeCell ref="A2:A4"/>
    <mergeCell ref="B2:G4"/>
    <mergeCell ref="H2:J2"/>
    <mergeCell ref="K2:M2"/>
    <mergeCell ref="N2:P2"/>
    <mergeCell ref="Q2:R2"/>
    <mergeCell ref="H3:H15"/>
    <mergeCell ref="I3:I15"/>
    <mergeCell ref="J3:J15"/>
    <mergeCell ref="K3:K15"/>
    <mergeCell ref="L3:M3"/>
    <mergeCell ref="N3:N15"/>
    <mergeCell ref="O3:P3"/>
    <mergeCell ref="Q3:Q15"/>
    <mergeCell ref="R3:R15"/>
    <mergeCell ref="L4:L15"/>
    <mergeCell ref="M4:M15"/>
    <mergeCell ref="O4:O15"/>
    <mergeCell ref="P4:P15"/>
    <mergeCell ref="B11:G11"/>
    <mergeCell ref="B12:G12"/>
    <mergeCell ref="B13:G13"/>
    <mergeCell ref="B14:G14"/>
  </mergeCells>
  <pageMargins left="0.7" right="0.7" top="0.75" bottom="0.75" header="0.3" footer="0.3"/>
  <pageSetup paperSize="9" orientation="landscape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R395"/>
  <sheetViews>
    <sheetView topLeftCell="A7" workbookViewId="0">
      <selection activeCell="N387" sqref="N387"/>
    </sheetView>
  </sheetViews>
  <sheetFormatPr defaultRowHeight="15" x14ac:dyDescent="0.25"/>
  <cols>
    <col min="1" max="1" width="4" customWidth="1"/>
    <col min="3" max="3" width="3.5703125" customWidth="1"/>
    <col min="4" max="4" width="9.140625" hidden="1" customWidth="1"/>
    <col min="5" max="5" width="1.140625" hidden="1" customWidth="1"/>
    <col min="6" max="6" width="9.140625" hidden="1" customWidth="1"/>
    <col min="7" max="7" width="12.42578125" customWidth="1"/>
    <col min="8" max="8" width="7.7109375" customWidth="1"/>
    <col min="13" max="13" width="10.28515625" customWidth="1"/>
    <col min="16" max="16" width="10.85546875" customWidth="1"/>
    <col min="17" max="17" width="9.140625" customWidth="1"/>
  </cols>
  <sheetData>
    <row r="1" spans="1:18" ht="43.5" customHeight="1" x14ac:dyDescent="0.25">
      <c r="A1" s="449" t="s">
        <v>854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49"/>
      <c r="R1" s="449"/>
    </row>
    <row r="2" spans="1:18" x14ac:dyDescent="0.25">
      <c r="A2" s="450"/>
      <c r="B2" s="451" t="s">
        <v>0</v>
      </c>
      <c r="C2" s="451"/>
      <c r="D2" s="451"/>
      <c r="E2" s="451"/>
      <c r="F2" s="451"/>
      <c r="G2" s="451"/>
      <c r="H2" s="452" t="s">
        <v>1</v>
      </c>
      <c r="I2" s="452"/>
      <c r="J2" s="452"/>
      <c r="K2" s="452" t="s">
        <v>2</v>
      </c>
      <c r="L2" s="452"/>
      <c r="M2" s="452"/>
      <c r="N2" s="452" t="s">
        <v>3</v>
      </c>
      <c r="O2" s="452"/>
      <c r="P2" s="452"/>
      <c r="Q2" s="452" t="s">
        <v>5</v>
      </c>
      <c r="R2" s="452"/>
    </row>
    <row r="3" spans="1:18" ht="62.25" customHeight="1" x14ac:dyDescent="0.25">
      <c r="A3" s="450"/>
      <c r="B3" s="451"/>
      <c r="C3" s="451"/>
      <c r="D3" s="451"/>
      <c r="E3" s="451"/>
      <c r="F3" s="451"/>
      <c r="G3" s="451"/>
      <c r="H3" s="453" t="s">
        <v>6</v>
      </c>
      <c r="I3" s="453" t="s">
        <v>7</v>
      </c>
      <c r="J3" s="453" t="s">
        <v>8</v>
      </c>
      <c r="K3" s="454" t="s">
        <v>17</v>
      </c>
      <c r="L3" s="452" t="s">
        <v>4</v>
      </c>
      <c r="M3" s="452"/>
      <c r="N3" s="454" t="s">
        <v>20</v>
      </c>
      <c r="O3" s="452" t="s">
        <v>4</v>
      </c>
      <c r="P3" s="452"/>
      <c r="Q3" s="453" t="s">
        <v>10</v>
      </c>
      <c r="R3" s="453" t="s">
        <v>11</v>
      </c>
    </row>
    <row r="4" spans="1:18" ht="52.5" customHeight="1" x14ac:dyDescent="0.25">
      <c r="A4" s="450"/>
      <c r="B4" s="451"/>
      <c r="C4" s="451"/>
      <c r="D4" s="451"/>
      <c r="E4" s="451"/>
      <c r="F4" s="451"/>
      <c r="G4" s="451"/>
      <c r="H4" s="453"/>
      <c r="I4" s="453"/>
      <c r="J4" s="453"/>
      <c r="K4" s="455"/>
      <c r="L4" s="453" t="s">
        <v>18</v>
      </c>
      <c r="M4" s="453" t="s">
        <v>19</v>
      </c>
      <c r="N4" s="455"/>
      <c r="O4" s="453" t="s">
        <v>21</v>
      </c>
      <c r="P4" s="453" t="s">
        <v>19</v>
      </c>
      <c r="Q4" s="453"/>
      <c r="R4" s="453"/>
    </row>
    <row r="5" spans="1:18" x14ac:dyDescent="0.25">
      <c r="A5" s="102"/>
      <c r="B5" s="451" t="s">
        <v>852</v>
      </c>
      <c r="C5" s="451"/>
      <c r="D5" s="451"/>
      <c r="E5" s="451"/>
      <c r="F5" s="451"/>
      <c r="G5" s="451"/>
      <c r="H5" s="453"/>
      <c r="I5" s="453"/>
      <c r="J5" s="453"/>
      <c r="K5" s="455"/>
      <c r="L5" s="453"/>
      <c r="M5" s="453"/>
      <c r="N5" s="455"/>
      <c r="O5" s="453"/>
      <c r="P5" s="453"/>
      <c r="Q5" s="453"/>
      <c r="R5" s="453"/>
    </row>
    <row r="6" spans="1:18" x14ac:dyDescent="0.25">
      <c r="A6" s="102"/>
      <c r="B6" s="451" t="s">
        <v>12</v>
      </c>
      <c r="C6" s="451"/>
      <c r="D6" s="451"/>
      <c r="E6" s="451"/>
      <c r="F6" s="451"/>
      <c r="G6" s="451"/>
      <c r="H6" s="453"/>
      <c r="I6" s="453"/>
      <c r="J6" s="453"/>
      <c r="K6" s="455"/>
      <c r="L6" s="453"/>
      <c r="M6" s="453"/>
      <c r="N6" s="455"/>
      <c r="O6" s="453"/>
      <c r="P6" s="453"/>
      <c r="Q6" s="453"/>
      <c r="R6" s="453"/>
    </row>
    <row r="7" spans="1:18" x14ac:dyDescent="0.25">
      <c r="A7" s="102"/>
      <c r="B7" s="451" t="s">
        <v>656</v>
      </c>
      <c r="C7" s="451"/>
      <c r="D7" s="451"/>
      <c r="E7" s="451"/>
      <c r="F7" s="451"/>
      <c r="G7" s="451"/>
      <c r="H7" s="453"/>
      <c r="I7" s="453"/>
      <c r="J7" s="453"/>
      <c r="K7" s="455"/>
      <c r="L7" s="453"/>
      <c r="M7" s="453"/>
      <c r="N7" s="455"/>
      <c r="O7" s="453"/>
      <c r="P7" s="453"/>
      <c r="Q7" s="453"/>
      <c r="R7" s="453"/>
    </row>
    <row r="8" spans="1:18" x14ac:dyDescent="0.25">
      <c r="A8" s="102"/>
      <c r="B8" s="451" t="s">
        <v>840</v>
      </c>
      <c r="C8" s="451"/>
      <c r="D8" s="451"/>
      <c r="E8" s="451"/>
      <c r="F8" s="451"/>
      <c r="G8" s="451"/>
      <c r="H8" s="453"/>
      <c r="I8" s="453"/>
      <c r="J8" s="453"/>
      <c r="K8" s="455"/>
      <c r="L8" s="453"/>
      <c r="M8" s="453"/>
      <c r="N8" s="455"/>
      <c r="O8" s="453"/>
      <c r="P8" s="453"/>
      <c r="Q8" s="453"/>
      <c r="R8" s="453"/>
    </row>
    <row r="9" spans="1:18" x14ac:dyDescent="0.25">
      <c r="A9" s="102"/>
      <c r="B9" s="457" t="s">
        <v>13</v>
      </c>
      <c r="C9" s="458"/>
      <c r="D9" s="458"/>
      <c r="E9" s="458"/>
      <c r="F9" s="458"/>
      <c r="G9" s="458"/>
      <c r="H9" s="453"/>
      <c r="I9" s="453"/>
      <c r="J9" s="453"/>
      <c r="K9" s="455"/>
      <c r="L9" s="453"/>
      <c r="M9" s="453"/>
      <c r="N9" s="455"/>
      <c r="O9" s="453"/>
      <c r="P9" s="453"/>
      <c r="Q9" s="453"/>
      <c r="R9" s="453"/>
    </row>
    <row r="10" spans="1:18" ht="28.5" customHeight="1" x14ac:dyDescent="0.25">
      <c r="A10" s="102"/>
      <c r="B10" s="457" t="s">
        <v>14</v>
      </c>
      <c r="C10" s="458"/>
      <c r="D10" s="458"/>
      <c r="E10" s="458"/>
      <c r="F10" s="458"/>
      <c r="G10" s="458"/>
      <c r="H10" s="453"/>
      <c r="I10" s="453"/>
      <c r="J10" s="453"/>
      <c r="K10" s="455"/>
      <c r="L10" s="453"/>
      <c r="M10" s="453"/>
      <c r="N10" s="455"/>
      <c r="O10" s="453"/>
      <c r="P10" s="453"/>
      <c r="Q10" s="453"/>
      <c r="R10" s="453"/>
    </row>
    <row r="11" spans="1:18" x14ac:dyDescent="0.25">
      <c r="A11" s="102"/>
      <c r="B11" s="457" t="s">
        <v>853</v>
      </c>
      <c r="C11" s="458"/>
      <c r="D11" s="458"/>
      <c r="E11" s="458"/>
      <c r="F11" s="458"/>
      <c r="G11" s="458"/>
      <c r="H11" s="453"/>
      <c r="I11" s="453"/>
      <c r="J11" s="453"/>
      <c r="K11" s="455"/>
      <c r="L11" s="453"/>
      <c r="M11" s="453"/>
      <c r="N11" s="455"/>
      <c r="O11" s="453"/>
      <c r="P11" s="453"/>
      <c r="Q11" s="453"/>
      <c r="R11" s="453"/>
    </row>
    <row r="12" spans="1:18" ht="31.5" customHeight="1" x14ac:dyDescent="0.25">
      <c r="A12" s="102"/>
      <c r="B12" s="457" t="s">
        <v>832</v>
      </c>
      <c r="C12" s="458"/>
      <c r="D12" s="458"/>
      <c r="E12" s="458"/>
      <c r="F12" s="458"/>
      <c r="G12" s="458"/>
      <c r="H12" s="453"/>
      <c r="I12" s="453"/>
      <c r="J12" s="453"/>
      <c r="K12" s="455"/>
      <c r="L12" s="453"/>
      <c r="M12" s="453"/>
      <c r="N12" s="455"/>
      <c r="O12" s="453"/>
      <c r="P12" s="453"/>
      <c r="Q12" s="453"/>
      <c r="R12" s="453"/>
    </row>
    <row r="13" spans="1:18" ht="30.75" customHeight="1" x14ac:dyDescent="0.25">
      <c r="A13" s="102"/>
      <c r="B13" s="457" t="s">
        <v>841</v>
      </c>
      <c r="C13" s="458"/>
      <c r="D13" s="458"/>
      <c r="E13" s="458"/>
      <c r="F13" s="458"/>
      <c r="G13" s="458"/>
      <c r="H13" s="453"/>
      <c r="I13" s="453"/>
      <c r="J13" s="453"/>
      <c r="K13" s="455"/>
      <c r="L13" s="453"/>
      <c r="M13" s="453"/>
      <c r="N13" s="455"/>
      <c r="O13" s="453"/>
      <c r="P13" s="453"/>
      <c r="Q13" s="453"/>
      <c r="R13" s="453"/>
    </row>
    <row r="14" spans="1:18" ht="46.5" customHeight="1" x14ac:dyDescent="0.25">
      <c r="A14" s="102"/>
      <c r="B14" s="457" t="s">
        <v>834</v>
      </c>
      <c r="C14" s="458"/>
      <c r="D14" s="458"/>
      <c r="E14" s="458"/>
      <c r="F14" s="458"/>
      <c r="G14" s="458"/>
      <c r="H14" s="453"/>
      <c r="I14" s="453"/>
      <c r="J14" s="453"/>
      <c r="K14" s="455"/>
      <c r="L14" s="453"/>
      <c r="M14" s="453"/>
      <c r="N14" s="455"/>
      <c r="O14" s="453"/>
      <c r="P14" s="453"/>
      <c r="Q14" s="453"/>
      <c r="R14" s="453"/>
    </row>
    <row r="15" spans="1:18" ht="57" customHeight="1" x14ac:dyDescent="0.25">
      <c r="A15" s="102"/>
      <c r="B15" s="457" t="s">
        <v>655</v>
      </c>
      <c r="C15" s="458"/>
      <c r="D15" s="458"/>
      <c r="E15" s="458"/>
      <c r="F15" s="458"/>
      <c r="G15" s="458"/>
      <c r="H15" s="453"/>
      <c r="I15" s="453"/>
      <c r="J15" s="453"/>
      <c r="K15" s="456"/>
      <c r="L15" s="453"/>
      <c r="M15" s="453"/>
      <c r="N15" s="456"/>
      <c r="O15" s="453"/>
      <c r="P15" s="453"/>
      <c r="Q15" s="453"/>
      <c r="R15" s="453"/>
    </row>
    <row r="16" spans="1:18" ht="37.5" customHeight="1" x14ac:dyDescent="0.25">
      <c r="A16" s="102"/>
      <c r="B16" s="459"/>
      <c r="C16" s="460"/>
      <c r="D16" s="460"/>
      <c r="E16" s="460"/>
      <c r="F16" s="460"/>
      <c r="G16" s="460"/>
      <c r="H16" s="104">
        <f>H375</f>
        <v>10172</v>
      </c>
      <c r="I16" s="104">
        <f>I375</f>
        <v>8205</v>
      </c>
      <c r="J16" s="104">
        <f>J375</f>
        <v>1967</v>
      </c>
      <c r="K16" s="104">
        <v>3757</v>
      </c>
      <c r="L16" s="104">
        <f t="shared" ref="L16:P16" si="0">L375+I387</f>
        <v>1767.25</v>
      </c>
      <c r="M16" s="104">
        <f t="shared" si="0"/>
        <v>524.25</v>
      </c>
      <c r="N16" s="104">
        <v>9551</v>
      </c>
      <c r="O16" s="104">
        <f t="shared" si="0"/>
        <v>2371.75</v>
      </c>
      <c r="P16" s="104">
        <f t="shared" si="0"/>
        <v>474.75</v>
      </c>
      <c r="Q16" s="104">
        <v>46105.4</v>
      </c>
      <c r="R16" s="104">
        <v>23272.1</v>
      </c>
    </row>
    <row r="17" spans="1:18" x14ac:dyDescent="0.25">
      <c r="A17" s="461" t="s">
        <v>856</v>
      </c>
      <c r="B17" s="462"/>
      <c r="C17" s="462"/>
      <c r="D17" s="462"/>
      <c r="E17" s="462"/>
      <c r="F17" s="462"/>
      <c r="G17" s="462"/>
      <c r="H17" s="462"/>
      <c r="I17" s="462"/>
      <c r="J17" s="462"/>
      <c r="K17" s="462"/>
      <c r="L17" s="462"/>
      <c r="M17" s="462"/>
      <c r="N17" s="462"/>
      <c r="O17" s="462"/>
      <c r="P17" s="462"/>
      <c r="Q17" s="462"/>
      <c r="R17" s="463"/>
    </row>
    <row r="18" spans="1:18" x14ac:dyDescent="0.25">
      <c r="A18" s="403" t="s">
        <v>649</v>
      </c>
      <c r="B18" s="466" t="s">
        <v>22</v>
      </c>
      <c r="C18" s="467"/>
      <c r="D18" s="467"/>
      <c r="E18" s="467"/>
      <c r="F18" s="468"/>
      <c r="G18" s="451" t="s">
        <v>23</v>
      </c>
      <c r="H18" s="452" t="s">
        <v>24</v>
      </c>
      <c r="I18" s="452"/>
      <c r="J18" s="452"/>
      <c r="K18" s="452" t="s">
        <v>10</v>
      </c>
      <c r="L18" s="452"/>
      <c r="M18" s="452"/>
      <c r="N18" s="452" t="s">
        <v>27</v>
      </c>
      <c r="O18" s="452"/>
      <c r="P18" s="452"/>
      <c r="Q18" s="452" t="s">
        <v>652</v>
      </c>
      <c r="R18" s="452"/>
    </row>
    <row r="19" spans="1:18" x14ac:dyDescent="0.25">
      <c r="A19" s="403"/>
      <c r="B19" s="469"/>
      <c r="C19" s="470"/>
      <c r="D19" s="470"/>
      <c r="E19" s="470"/>
      <c r="F19" s="471"/>
      <c r="G19" s="451"/>
      <c r="H19" s="453" t="s">
        <v>6</v>
      </c>
      <c r="I19" s="453" t="s">
        <v>650</v>
      </c>
      <c r="J19" s="453" t="s">
        <v>651</v>
      </c>
      <c r="K19" s="453" t="s">
        <v>653</v>
      </c>
      <c r="L19" s="452" t="s">
        <v>29</v>
      </c>
      <c r="M19" s="452"/>
      <c r="N19" s="453" t="s">
        <v>25</v>
      </c>
      <c r="O19" s="452" t="s">
        <v>30</v>
      </c>
      <c r="P19" s="452"/>
      <c r="Q19" s="453" t="s">
        <v>10</v>
      </c>
      <c r="R19" s="453" t="s">
        <v>27</v>
      </c>
    </row>
    <row r="20" spans="1:18" x14ac:dyDescent="0.25">
      <c r="A20" s="403"/>
      <c r="B20" s="469"/>
      <c r="C20" s="470"/>
      <c r="D20" s="470"/>
      <c r="E20" s="470"/>
      <c r="F20" s="471"/>
      <c r="G20" s="451"/>
      <c r="H20" s="453"/>
      <c r="I20" s="453"/>
      <c r="J20" s="453"/>
      <c r="K20" s="453"/>
      <c r="L20" s="453" t="s">
        <v>26</v>
      </c>
      <c r="M20" s="453" t="s">
        <v>9</v>
      </c>
      <c r="N20" s="453"/>
      <c r="O20" s="453" t="s">
        <v>26</v>
      </c>
      <c r="P20" s="453" t="s">
        <v>9</v>
      </c>
      <c r="Q20" s="453"/>
      <c r="R20" s="453"/>
    </row>
    <row r="21" spans="1:18" ht="84.75" customHeight="1" x14ac:dyDescent="0.25">
      <c r="A21" s="403"/>
      <c r="B21" s="472"/>
      <c r="C21" s="473"/>
      <c r="D21" s="473"/>
      <c r="E21" s="473"/>
      <c r="F21" s="474"/>
      <c r="G21" s="451"/>
      <c r="H21" s="453"/>
      <c r="I21" s="453"/>
      <c r="J21" s="453"/>
      <c r="K21" s="453"/>
      <c r="L21" s="453"/>
      <c r="M21" s="453"/>
      <c r="N21" s="453"/>
      <c r="O21" s="453"/>
      <c r="P21" s="453"/>
      <c r="Q21" s="453"/>
      <c r="R21" s="453"/>
    </row>
    <row r="22" spans="1:18" x14ac:dyDescent="0.25">
      <c r="A22" s="464" t="s">
        <v>647</v>
      </c>
      <c r="B22" s="464"/>
      <c r="C22" s="464"/>
      <c r="D22" s="464"/>
      <c r="E22" s="464"/>
      <c r="F22" s="464"/>
      <c r="G22" s="464"/>
      <c r="H22" s="464"/>
      <c r="I22" s="464"/>
      <c r="J22" s="464"/>
      <c r="K22" s="464"/>
      <c r="L22" s="464"/>
      <c r="M22" s="464"/>
      <c r="N22" s="464"/>
      <c r="O22" s="464"/>
      <c r="P22" s="464"/>
      <c r="Q22" s="464"/>
      <c r="R22" s="464"/>
    </row>
    <row r="23" spans="1:18" x14ac:dyDescent="0.25">
      <c r="A23" s="104">
        <v>1</v>
      </c>
      <c r="B23" s="457" t="s">
        <v>31</v>
      </c>
      <c r="C23" s="458"/>
      <c r="D23" s="458"/>
      <c r="E23" s="458"/>
      <c r="F23" s="458"/>
      <c r="G23" s="475"/>
      <c r="H23" s="104">
        <f t="shared" ref="H23:P23" si="1">H24+H25+H26+H27+H28+H29+H30+H31+H32+H33+H34+H35+H36+H37+H38+H39+H40</f>
        <v>255</v>
      </c>
      <c r="I23" s="104">
        <f t="shared" si="1"/>
        <v>145</v>
      </c>
      <c r="J23" s="104">
        <f t="shared" si="1"/>
        <v>110</v>
      </c>
      <c r="K23" s="104">
        <f t="shared" si="1"/>
        <v>65</v>
      </c>
      <c r="L23" s="104">
        <f t="shared" si="1"/>
        <v>105</v>
      </c>
      <c r="M23" s="104">
        <f t="shared" si="1"/>
        <v>19</v>
      </c>
      <c r="N23" s="104">
        <f t="shared" si="1"/>
        <v>259</v>
      </c>
      <c r="O23" s="104">
        <f t="shared" si="1"/>
        <v>71</v>
      </c>
      <c r="P23" s="104">
        <f t="shared" si="1"/>
        <v>5</v>
      </c>
      <c r="Q23" s="85">
        <v>44972</v>
      </c>
      <c r="R23" s="85">
        <v>22486</v>
      </c>
    </row>
    <row r="24" spans="1:18" ht="42.75" x14ac:dyDescent="0.25">
      <c r="A24" s="86">
        <v>1</v>
      </c>
      <c r="B24" s="459" t="s">
        <v>32</v>
      </c>
      <c r="C24" s="460"/>
      <c r="D24" s="460"/>
      <c r="E24" s="460"/>
      <c r="F24" s="465"/>
      <c r="G24" s="87" t="s">
        <v>504</v>
      </c>
      <c r="H24" s="88">
        <f>I24+J24</f>
        <v>185</v>
      </c>
      <c r="I24" s="88">
        <v>135</v>
      </c>
      <c r="J24" s="88">
        <v>50</v>
      </c>
      <c r="K24" s="88">
        <v>55</v>
      </c>
      <c r="L24" s="88">
        <v>55</v>
      </c>
      <c r="M24" s="88">
        <v>17</v>
      </c>
      <c r="N24" s="88">
        <v>161</v>
      </c>
      <c r="O24" s="88">
        <v>56</v>
      </c>
      <c r="P24" s="88">
        <v>4</v>
      </c>
      <c r="Q24" s="89">
        <v>44972</v>
      </c>
      <c r="R24" s="89">
        <v>22486</v>
      </c>
    </row>
    <row r="25" spans="1:18" ht="42.75" x14ac:dyDescent="0.25">
      <c r="A25" s="86">
        <v>2</v>
      </c>
      <c r="B25" s="459" t="s">
        <v>33</v>
      </c>
      <c r="C25" s="460"/>
      <c r="D25" s="460"/>
      <c r="E25" s="460"/>
      <c r="F25" s="465"/>
      <c r="G25" s="87" t="s">
        <v>505</v>
      </c>
      <c r="H25" s="88">
        <f t="shared" ref="H25:H40" si="2">I25+J25</f>
        <v>55</v>
      </c>
      <c r="I25" s="88">
        <v>10</v>
      </c>
      <c r="J25" s="88">
        <v>45</v>
      </c>
      <c r="K25" s="88">
        <v>5</v>
      </c>
      <c r="L25" s="88">
        <v>16</v>
      </c>
      <c r="M25" s="88">
        <v>0</v>
      </c>
      <c r="N25" s="88">
        <v>43</v>
      </c>
      <c r="O25" s="88">
        <v>0</v>
      </c>
      <c r="P25" s="88">
        <v>0</v>
      </c>
      <c r="Q25" s="89">
        <v>44972</v>
      </c>
      <c r="R25" s="89">
        <v>22486</v>
      </c>
    </row>
    <row r="26" spans="1:18" ht="42.75" x14ac:dyDescent="0.25">
      <c r="A26" s="86">
        <v>3</v>
      </c>
      <c r="B26" s="459" t="s">
        <v>34</v>
      </c>
      <c r="C26" s="460"/>
      <c r="D26" s="460"/>
      <c r="E26" s="460"/>
      <c r="F26" s="465"/>
      <c r="G26" s="87" t="s">
        <v>506</v>
      </c>
      <c r="H26" s="88">
        <f t="shared" si="2"/>
        <v>0</v>
      </c>
      <c r="I26" s="88"/>
      <c r="J26" s="88"/>
      <c r="K26" s="88">
        <v>1</v>
      </c>
      <c r="L26" s="88">
        <v>12</v>
      </c>
      <c r="M26" s="88">
        <v>1</v>
      </c>
      <c r="N26" s="88">
        <v>12</v>
      </c>
      <c r="O26" s="88">
        <v>4</v>
      </c>
      <c r="P26" s="88">
        <v>0</v>
      </c>
      <c r="Q26" s="89">
        <v>44972</v>
      </c>
      <c r="R26" s="89">
        <v>22486</v>
      </c>
    </row>
    <row r="27" spans="1:18" ht="28.5" x14ac:dyDescent="0.25">
      <c r="A27" s="86">
        <v>4</v>
      </c>
      <c r="B27" s="459" t="s">
        <v>35</v>
      </c>
      <c r="C27" s="460"/>
      <c r="D27" s="460"/>
      <c r="E27" s="460"/>
      <c r="F27" s="465"/>
      <c r="G27" s="87" t="s">
        <v>499</v>
      </c>
      <c r="H27" s="88">
        <f t="shared" si="2"/>
        <v>0</v>
      </c>
      <c r="I27" s="88"/>
      <c r="J27" s="88"/>
      <c r="K27" s="88">
        <v>2</v>
      </c>
      <c r="L27" s="88">
        <v>8</v>
      </c>
      <c r="M27" s="88">
        <v>0</v>
      </c>
      <c r="N27" s="88">
        <v>10</v>
      </c>
      <c r="O27" s="88">
        <v>1</v>
      </c>
      <c r="P27" s="88">
        <v>0</v>
      </c>
      <c r="Q27" s="89">
        <v>44972</v>
      </c>
      <c r="R27" s="89">
        <v>22486</v>
      </c>
    </row>
    <row r="28" spans="1:18" ht="28.5" x14ac:dyDescent="0.25">
      <c r="A28" s="86">
        <v>5</v>
      </c>
      <c r="B28" s="459" t="s">
        <v>36</v>
      </c>
      <c r="C28" s="460"/>
      <c r="D28" s="460"/>
      <c r="E28" s="460"/>
      <c r="F28" s="465"/>
      <c r="G28" s="87" t="s">
        <v>507</v>
      </c>
      <c r="H28" s="88">
        <f t="shared" si="2"/>
        <v>10</v>
      </c>
      <c r="I28" s="88"/>
      <c r="J28" s="88">
        <v>10</v>
      </c>
      <c r="K28" s="88">
        <v>0</v>
      </c>
      <c r="L28" s="88">
        <v>5</v>
      </c>
      <c r="M28" s="88">
        <v>1</v>
      </c>
      <c r="N28" s="88">
        <v>5</v>
      </c>
      <c r="O28" s="88">
        <v>1</v>
      </c>
      <c r="P28" s="88">
        <v>1</v>
      </c>
      <c r="Q28" s="89">
        <v>44972</v>
      </c>
      <c r="R28" s="89">
        <v>22486</v>
      </c>
    </row>
    <row r="29" spans="1:18" ht="42.75" x14ac:dyDescent="0.25">
      <c r="A29" s="86">
        <v>6</v>
      </c>
      <c r="B29" s="459" t="s">
        <v>37</v>
      </c>
      <c r="C29" s="460"/>
      <c r="D29" s="460"/>
      <c r="E29" s="460"/>
      <c r="F29" s="465"/>
      <c r="G29" s="87" t="s">
        <v>500</v>
      </c>
      <c r="H29" s="88">
        <f t="shared" si="2"/>
        <v>5</v>
      </c>
      <c r="I29" s="88"/>
      <c r="J29" s="88">
        <v>5</v>
      </c>
      <c r="K29" s="88">
        <v>1</v>
      </c>
      <c r="L29" s="88">
        <v>3</v>
      </c>
      <c r="M29" s="88">
        <v>0</v>
      </c>
      <c r="N29" s="88">
        <v>6</v>
      </c>
      <c r="O29" s="88">
        <v>1</v>
      </c>
      <c r="P29" s="88">
        <v>0</v>
      </c>
      <c r="Q29" s="89">
        <v>44972</v>
      </c>
      <c r="R29" s="89">
        <v>22486</v>
      </c>
    </row>
    <row r="30" spans="1:18" ht="42.75" x14ac:dyDescent="0.25">
      <c r="A30" s="86">
        <v>7</v>
      </c>
      <c r="B30" s="459" t="s">
        <v>38</v>
      </c>
      <c r="C30" s="460"/>
      <c r="D30" s="460"/>
      <c r="E30" s="460"/>
      <c r="F30" s="465"/>
      <c r="G30" s="87" t="s">
        <v>501</v>
      </c>
      <c r="H30" s="88">
        <f t="shared" si="2"/>
        <v>0</v>
      </c>
      <c r="I30" s="88"/>
      <c r="J30" s="88"/>
      <c r="K30" s="88">
        <v>1</v>
      </c>
      <c r="L30" s="88">
        <v>3</v>
      </c>
      <c r="M30" s="88">
        <v>0</v>
      </c>
      <c r="N30" s="88">
        <v>5</v>
      </c>
      <c r="O30" s="88">
        <v>2</v>
      </c>
      <c r="P30" s="88">
        <v>0</v>
      </c>
      <c r="Q30" s="89">
        <v>44972</v>
      </c>
      <c r="R30" s="89">
        <v>22486</v>
      </c>
    </row>
    <row r="31" spans="1:18" x14ac:dyDescent="0.25">
      <c r="A31" s="86">
        <v>8</v>
      </c>
      <c r="B31" s="459" t="s">
        <v>44</v>
      </c>
      <c r="C31" s="460"/>
      <c r="D31" s="460"/>
      <c r="E31" s="460"/>
      <c r="F31" s="465"/>
      <c r="G31" s="87" t="s">
        <v>502</v>
      </c>
      <c r="H31" s="88">
        <f t="shared" si="2"/>
        <v>0</v>
      </c>
      <c r="I31" s="88"/>
      <c r="J31" s="88"/>
      <c r="K31" s="88"/>
      <c r="L31" s="88">
        <v>2</v>
      </c>
      <c r="M31" s="88">
        <v>0</v>
      </c>
      <c r="N31" s="88">
        <v>2</v>
      </c>
      <c r="O31" s="88">
        <v>2</v>
      </c>
      <c r="P31" s="88">
        <v>0</v>
      </c>
      <c r="Q31" s="89">
        <v>44972</v>
      </c>
      <c r="R31" s="89">
        <v>22486</v>
      </c>
    </row>
    <row r="32" spans="1:18" ht="28.5" x14ac:dyDescent="0.25">
      <c r="A32" s="86">
        <v>9</v>
      </c>
      <c r="B32" s="459" t="s">
        <v>45</v>
      </c>
      <c r="C32" s="460"/>
      <c r="D32" s="460"/>
      <c r="E32" s="460"/>
      <c r="F32" s="465"/>
      <c r="G32" s="87" t="s">
        <v>503</v>
      </c>
      <c r="H32" s="88">
        <f t="shared" si="2"/>
        <v>0</v>
      </c>
      <c r="I32" s="88"/>
      <c r="J32" s="88"/>
      <c r="K32" s="88"/>
      <c r="L32" s="88">
        <v>1</v>
      </c>
      <c r="M32" s="88">
        <v>0</v>
      </c>
      <c r="N32" s="88">
        <v>2</v>
      </c>
      <c r="O32" s="88">
        <v>2</v>
      </c>
      <c r="P32" s="88">
        <v>0</v>
      </c>
      <c r="Q32" s="89">
        <v>44972</v>
      </c>
      <c r="R32" s="89">
        <v>22486</v>
      </c>
    </row>
    <row r="33" spans="1:18" ht="42.75" x14ac:dyDescent="0.25">
      <c r="A33" s="86">
        <v>10</v>
      </c>
      <c r="B33" s="459" t="s">
        <v>39</v>
      </c>
      <c r="C33" s="460"/>
      <c r="D33" s="460"/>
      <c r="E33" s="460"/>
      <c r="F33" s="465"/>
      <c r="G33" s="87" t="s">
        <v>46</v>
      </c>
      <c r="H33" s="88">
        <f t="shared" si="2"/>
        <v>0</v>
      </c>
      <c r="I33" s="88"/>
      <c r="J33" s="88"/>
      <c r="K33" s="88"/>
      <c r="L33" s="88"/>
      <c r="M33" s="88"/>
      <c r="N33" s="88">
        <v>4</v>
      </c>
      <c r="O33" s="88">
        <v>0</v>
      </c>
      <c r="P33" s="88">
        <v>0</v>
      </c>
      <c r="Q33" s="89">
        <v>44972</v>
      </c>
      <c r="R33" s="89">
        <v>22486</v>
      </c>
    </row>
    <row r="34" spans="1:18" ht="28.5" x14ac:dyDescent="0.25">
      <c r="A34" s="86">
        <v>11</v>
      </c>
      <c r="B34" s="459" t="s">
        <v>40</v>
      </c>
      <c r="C34" s="460"/>
      <c r="D34" s="460"/>
      <c r="E34" s="460"/>
      <c r="F34" s="465"/>
      <c r="G34" s="87" t="s">
        <v>47</v>
      </c>
      <c r="H34" s="88">
        <f t="shared" si="2"/>
        <v>0</v>
      </c>
      <c r="I34" s="88"/>
      <c r="J34" s="88"/>
      <c r="K34" s="88"/>
      <c r="L34" s="88"/>
      <c r="M34" s="88">
        <v>0</v>
      </c>
      <c r="N34" s="88">
        <v>2</v>
      </c>
      <c r="O34" s="88">
        <v>0</v>
      </c>
      <c r="P34" s="88">
        <v>0</v>
      </c>
      <c r="Q34" s="89">
        <v>44972</v>
      </c>
      <c r="R34" s="89">
        <v>22486</v>
      </c>
    </row>
    <row r="35" spans="1:18" ht="57" x14ac:dyDescent="0.25">
      <c r="A35" s="86">
        <v>12</v>
      </c>
      <c r="B35" s="459" t="s">
        <v>41</v>
      </c>
      <c r="C35" s="460"/>
      <c r="D35" s="460"/>
      <c r="E35" s="460"/>
      <c r="F35" s="465"/>
      <c r="G35" s="87" t="s">
        <v>48</v>
      </c>
      <c r="H35" s="88">
        <f t="shared" si="2"/>
        <v>0</v>
      </c>
      <c r="I35" s="88"/>
      <c r="J35" s="88"/>
      <c r="K35" s="88"/>
      <c r="L35" s="88"/>
      <c r="M35" s="88"/>
      <c r="N35" s="88">
        <v>0</v>
      </c>
      <c r="O35" s="88">
        <v>1</v>
      </c>
      <c r="P35" s="88">
        <v>0</v>
      </c>
      <c r="Q35" s="89">
        <v>44972</v>
      </c>
      <c r="R35" s="89">
        <v>22486</v>
      </c>
    </row>
    <row r="36" spans="1:18" ht="42.75" x14ac:dyDescent="0.25">
      <c r="A36" s="86">
        <v>13</v>
      </c>
      <c r="B36" s="459" t="s">
        <v>42</v>
      </c>
      <c r="C36" s="460"/>
      <c r="D36" s="460"/>
      <c r="E36" s="460"/>
      <c r="F36" s="465"/>
      <c r="G36" s="87" t="s">
        <v>53</v>
      </c>
      <c r="H36" s="88">
        <f t="shared" si="2"/>
        <v>0</v>
      </c>
      <c r="I36" s="88"/>
      <c r="J36" s="88"/>
      <c r="K36" s="88"/>
      <c r="L36" s="88"/>
      <c r="M36" s="88"/>
      <c r="N36" s="88">
        <v>1</v>
      </c>
      <c r="O36" s="88">
        <v>1</v>
      </c>
      <c r="P36" s="88">
        <v>0</v>
      </c>
      <c r="Q36" s="89">
        <v>44972</v>
      </c>
      <c r="R36" s="89">
        <v>22486</v>
      </c>
    </row>
    <row r="37" spans="1:18" ht="42.75" x14ac:dyDescent="0.25">
      <c r="A37" s="86">
        <v>14</v>
      </c>
      <c r="B37" s="459" t="s">
        <v>43</v>
      </c>
      <c r="C37" s="460"/>
      <c r="D37" s="460"/>
      <c r="E37" s="460"/>
      <c r="F37" s="465"/>
      <c r="G37" s="87" t="s">
        <v>49</v>
      </c>
      <c r="H37" s="88">
        <f t="shared" si="2"/>
        <v>0</v>
      </c>
      <c r="I37" s="88"/>
      <c r="J37" s="88"/>
      <c r="K37" s="88"/>
      <c r="L37" s="88"/>
      <c r="M37" s="88"/>
      <c r="N37" s="88">
        <v>3</v>
      </c>
      <c r="O37" s="88">
        <v>0</v>
      </c>
      <c r="P37" s="88">
        <v>0</v>
      </c>
      <c r="Q37" s="89">
        <v>44972</v>
      </c>
      <c r="R37" s="89">
        <v>22486</v>
      </c>
    </row>
    <row r="38" spans="1:18" ht="42.75" x14ac:dyDescent="0.25">
      <c r="A38" s="86">
        <v>15</v>
      </c>
      <c r="B38" s="459" t="s">
        <v>32</v>
      </c>
      <c r="C38" s="460"/>
      <c r="D38" s="460"/>
      <c r="E38" s="460"/>
      <c r="F38" s="465"/>
      <c r="G38" s="87" t="s">
        <v>50</v>
      </c>
      <c r="H38" s="88">
        <f t="shared" si="2"/>
        <v>0</v>
      </c>
      <c r="I38" s="88"/>
      <c r="J38" s="88"/>
      <c r="K38" s="88"/>
      <c r="L38" s="88"/>
      <c r="M38" s="88"/>
      <c r="N38" s="88">
        <v>0</v>
      </c>
      <c r="O38" s="88">
        <v>0</v>
      </c>
      <c r="P38" s="88">
        <v>0</v>
      </c>
      <c r="Q38" s="89">
        <v>44972</v>
      </c>
      <c r="R38" s="89">
        <v>22486</v>
      </c>
    </row>
    <row r="39" spans="1:18" ht="71.25" x14ac:dyDescent="0.25">
      <c r="A39" s="86">
        <v>16</v>
      </c>
      <c r="B39" s="459" t="s">
        <v>32</v>
      </c>
      <c r="C39" s="460"/>
      <c r="D39" s="460"/>
      <c r="E39" s="460"/>
      <c r="F39" s="465"/>
      <c r="G39" s="87" t="s">
        <v>51</v>
      </c>
      <c r="H39" s="88">
        <f t="shared" si="2"/>
        <v>0</v>
      </c>
      <c r="I39" s="88"/>
      <c r="J39" s="88"/>
      <c r="K39" s="88"/>
      <c r="L39" s="88"/>
      <c r="M39" s="88"/>
      <c r="N39" s="88">
        <v>0</v>
      </c>
      <c r="O39" s="88">
        <v>0</v>
      </c>
      <c r="P39" s="88">
        <v>0</v>
      </c>
      <c r="Q39" s="89">
        <v>44972</v>
      </c>
      <c r="R39" s="89">
        <v>22486</v>
      </c>
    </row>
    <row r="40" spans="1:18" ht="28.5" x14ac:dyDescent="0.25">
      <c r="A40" s="86">
        <v>17</v>
      </c>
      <c r="B40" s="459" t="s">
        <v>41</v>
      </c>
      <c r="C40" s="460"/>
      <c r="D40" s="460"/>
      <c r="E40" s="460"/>
      <c r="F40" s="465"/>
      <c r="G40" s="87" t="s">
        <v>52</v>
      </c>
      <c r="H40" s="88">
        <f t="shared" si="2"/>
        <v>0</v>
      </c>
      <c r="I40" s="88"/>
      <c r="J40" s="88"/>
      <c r="K40" s="88"/>
      <c r="L40" s="88"/>
      <c r="M40" s="88"/>
      <c r="N40" s="88">
        <v>3</v>
      </c>
      <c r="O40" s="88">
        <v>0</v>
      </c>
      <c r="P40" s="88">
        <v>0</v>
      </c>
      <c r="Q40" s="89">
        <v>44972</v>
      </c>
      <c r="R40" s="89">
        <v>22486</v>
      </c>
    </row>
    <row r="41" spans="1:18" x14ac:dyDescent="0.25">
      <c r="A41" s="104">
        <v>2</v>
      </c>
      <c r="B41" s="457" t="s">
        <v>54</v>
      </c>
      <c r="C41" s="458"/>
      <c r="D41" s="458"/>
      <c r="E41" s="458"/>
      <c r="F41" s="458"/>
      <c r="G41" s="475"/>
      <c r="H41" s="104">
        <f t="shared" ref="H41:P41" si="3">H42+H43+H44+H45+H46+H47+H48+H49+H50+H51+H52+H53+H54+H55+H56+H57+H58+H59+H60+H61+H62+H63+H64+H65+H66+H67+H68+H69</f>
        <v>175</v>
      </c>
      <c r="I41" s="104">
        <f t="shared" si="3"/>
        <v>120</v>
      </c>
      <c r="J41" s="104">
        <f t="shared" si="3"/>
        <v>55</v>
      </c>
      <c r="K41" s="104">
        <f t="shared" si="3"/>
        <v>55</v>
      </c>
      <c r="L41" s="104">
        <f t="shared" si="3"/>
        <v>22</v>
      </c>
      <c r="M41" s="104">
        <f t="shared" si="3"/>
        <v>7</v>
      </c>
      <c r="N41" s="104">
        <f t="shared" si="3"/>
        <v>162</v>
      </c>
      <c r="O41" s="104">
        <f t="shared" si="3"/>
        <v>34</v>
      </c>
      <c r="P41" s="104">
        <f t="shared" si="3"/>
        <v>0</v>
      </c>
      <c r="Q41" s="85">
        <v>24330</v>
      </c>
      <c r="R41" s="85">
        <v>16927</v>
      </c>
    </row>
    <row r="42" spans="1:18" ht="28.5" x14ac:dyDescent="0.25">
      <c r="A42" s="86">
        <v>1</v>
      </c>
      <c r="B42" s="459" t="s">
        <v>55</v>
      </c>
      <c r="C42" s="460"/>
      <c r="D42" s="460"/>
      <c r="E42" s="460"/>
      <c r="F42" s="465"/>
      <c r="G42" s="87" t="s">
        <v>508</v>
      </c>
      <c r="H42" s="88">
        <f>I42+J42</f>
        <v>105</v>
      </c>
      <c r="I42" s="88">
        <v>80</v>
      </c>
      <c r="J42" s="88">
        <v>25</v>
      </c>
      <c r="K42" s="88">
        <v>43</v>
      </c>
      <c r="L42" s="88">
        <v>14</v>
      </c>
      <c r="M42" s="88">
        <v>7</v>
      </c>
      <c r="N42" s="88">
        <v>89</v>
      </c>
      <c r="O42" s="88">
        <v>23</v>
      </c>
      <c r="P42" s="88"/>
      <c r="Q42" s="89">
        <v>44973.2</v>
      </c>
      <c r="R42" s="89">
        <v>22752</v>
      </c>
    </row>
    <row r="43" spans="1:18" ht="42.75" x14ac:dyDescent="0.25">
      <c r="A43" s="86">
        <v>2</v>
      </c>
      <c r="B43" s="459" t="s">
        <v>56</v>
      </c>
      <c r="C43" s="460"/>
      <c r="D43" s="460"/>
      <c r="E43" s="460"/>
      <c r="F43" s="465"/>
      <c r="G43" s="87" t="s">
        <v>509</v>
      </c>
      <c r="H43" s="88">
        <f t="shared" ref="H43:H69" si="4">I43+J43</f>
        <v>50</v>
      </c>
      <c r="I43" s="88">
        <v>30</v>
      </c>
      <c r="J43" s="88">
        <v>20</v>
      </c>
      <c r="K43" s="88">
        <v>8</v>
      </c>
      <c r="L43" s="88">
        <v>2</v>
      </c>
      <c r="M43" s="88">
        <v>0</v>
      </c>
      <c r="N43" s="88">
        <v>32</v>
      </c>
      <c r="O43" s="88">
        <v>2</v>
      </c>
      <c r="P43" s="88"/>
      <c r="Q43" s="89">
        <v>42223</v>
      </c>
      <c r="R43" s="89">
        <v>22895</v>
      </c>
    </row>
    <row r="44" spans="1:18" ht="42.75" x14ac:dyDescent="0.25">
      <c r="A44" s="86">
        <v>3</v>
      </c>
      <c r="B44" s="459" t="s">
        <v>57</v>
      </c>
      <c r="C44" s="460"/>
      <c r="D44" s="460"/>
      <c r="E44" s="460"/>
      <c r="F44" s="465"/>
      <c r="G44" s="87" t="s">
        <v>510</v>
      </c>
      <c r="H44" s="88">
        <f t="shared" si="4"/>
        <v>20</v>
      </c>
      <c r="I44" s="88">
        <v>10</v>
      </c>
      <c r="J44" s="88">
        <v>10</v>
      </c>
      <c r="K44" s="88">
        <v>2</v>
      </c>
      <c r="L44" s="88">
        <v>2</v>
      </c>
      <c r="M44" s="88">
        <v>0</v>
      </c>
      <c r="N44" s="88">
        <v>13</v>
      </c>
      <c r="O44" s="88">
        <v>1</v>
      </c>
      <c r="P44" s="88"/>
      <c r="Q44" s="89">
        <v>39416</v>
      </c>
      <c r="R44" s="89">
        <v>21222</v>
      </c>
    </row>
    <row r="45" spans="1:18" ht="42.75" x14ac:dyDescent="0.25">
      <c r="A45" s="86">
        <v>4</v>
      </c>
      <c r="B45" s="459" t="s">
        <v>58</v>
      </c>
      <c r="C45" s="460"/>
      <c r="D45" s="460"/>
      <c r="E45" s="460"/>
      <c r="F45" s="465"/>
      <c r="G45" s="87" t="s">
        <v>511</v>
      </c>
      <c r="H45" s="88">
        <f t="shared" si="4"/>
        <v>0</v>
      </c>
      <c r="I45" s="88"/>
      <c r="J45" s="88"/>
      <c r="K45" s="88">
        <v>0</v>
      </c>
      <c r="L45" s="88">
        <v>1</v>
      </c>
      <c r="M45" s="88">
        <v>0</v>
      </c>
      <c r="N45" s="88">
        <v>5</v>
      </c>
      <c r="O45" s="88">
        <v>0</v>
      </c>
      <c r="P45" s="88"/>
      <c r="Q45" s="89">
        <v>35326</v>
      </c>
      <c r="R45" s="89">
        <v>15607</v>
      </c>
    </row>
    <row r="46" spans="1:18" ht="42.75" x14ac:dyDescent="0.25">
      <c r="A46" s="86">
        <v>5</v>
      </c>
      <c r="B46" s="459" t="s">
        <v>59</v>
      </c>
      <c r="C46" s="460"/>
      <c r="D46" s="460"/>
      <c r="E46" s="460"/>
      <c r="F46" s="465"/>
      <c r="G46" s="87" t="s">
        <v>512</v>
      </c>
      <c r="H46" s="88">
        <f t="shared" si="4"/>
        <v>0</v>
      </c>
      <c r="I46" s="88"/>
      <c r="J46" s="88"/>
      <c r="K46" s="88">
        <v>1</v>
      </c>
      <c r="L46" s="88">
        <v>1</v>
      </c>
      <c r="M46" s="88"/>
      <c r="N46" s="101">
        <v>5</v>
      </c>
      <c r="O46" s="88">
        <v>0</v>
      </c>
      <c r="P46" s="88"/>
      <c r="Q46" s="89">
        <v>33300</v>
      </c>
      <c r="R46" s="89">
        <v>15505</v>
      </c>
    </row>
    <row r="47" spans="1:18" ht="28.5" x14ac:dyDescent="0.25">
      <c r="A47" s="86">
        <v>6</v>
      </c>
      <c r="B47" s="459" t="s">
        <v>60</v>
      </c>
      <c r="C47" s="460"/>
      <c r="D47" s="460"/>
      <c r="E47" s="460"/>
      <c r="F47" s="465"/>
      <c r="G47" s="87" t="s">
        <v>513</v>
      </c>
      <c r="H47" s="88">
        <f t="shared" si="4"/>
        <v>0</v>
      </c>
      <c r="I47" s="88"/>
      <c r="J47" s="88"/>
      <c r="K47" s="88">
        <v>1</v>
      </c>
      <c r="L47" s="88">
        <v>1</v>
      </c>
      <c r="M47" s="88"/>
      <c r="N47" s="88">
        <v>5</v>
      </c>
      <c r="O47" s="88">
        <v>0</v>
      </c>
      <c r="P47" s="88"/>
      <c r="Q47" s="89">
        <v>36237</v>
      </c>
      <c r="R47" s="89">
        <v>15987</v>
      </c>
    </row>
    <row r="48" spans="1:18" ht="42.75" x14ac:dyDescent="0.25">
      <c r="A48" s="86">
        <v>7</v>
      </c>
      <c r="B48" s="459" t="s">
        <v>61</v>
      </c>
      <c r="C48" s="460"/>
      <c r="D48" s="460"/>
      <c r="E48" s="460"/>
      <c r="F48" s="465"/>
      <c r="G48" s="87" t="s">
        <v>514</v>
      </c>
      <c r="H48" s="88">
        <f t="shared" si="4"/>
        <v>0</v>
      </c>
      <c r="I48" s="88"/>
      <c r="J48" s="88"/>
      <c r="K48" s="88"/>
      <c r="L48" s="88"/>
      <c r="M48" s="88"/>
      <c r="N48" s="88">
        <v>0</v>
      </c>
      <c r="O48" s="88">
        <v>1</v>
      </c>
      <c r="P48" s="88"/>
      <c r="Q48" s="89">
        <v>0</v>
      </c>
      <c r="R48" s="89">
        <v>0</v>
      </c>
    </row>
    <row r="49" spans="1:18" ht="42.75" x14ac:dyDescent="0.25">
      <c r="A49" s="86">
        <v>8</v>
      </c>
      <c r="B49" s="459" t="s">
        <v>86</v>
      </c>
      <c r="C49" s="460"/>
      <c r="D49" s="460"/>
      <c r="E49" s="460"/>
      <c r="F49" s="465"/>
      <c r="G49" s="87" t="s">
        <v>759</v>
      </c>
      <c r="H49" s="88">
        <f t="shared" si="4"/>
        <v>0</v>
      </c>
      <c r="I49" s="88"/>
      <c r="J49" s="88"/>
      <c r="K49" s="88"/>
      <c r="L49" s="88"/>
      <c r="M49" s="88"/>
      <c r="N49" s="88">
        <v>0</v>
      </c>
      <c r="O49" s="88">
        <v>0</v>
      </c>
      <c r="P49" s="88"/>
      <c r="Q49" s="89">
        <v>0</v>
      </c>
      <c r="R49" s="89">
        <v>14733</v>
      </c>
    </row>
    <row r="50" spans="1:18" ht="42.75" x14ac:dyDescent="0.25">
      <c r="A50" s="86">
        <v>9</v>
      </c>
      <c r="B50" s="459" t="s">
        <v>72</v>
      </c>
      <c r="C50" s="460"/>
      <c r="D50" s="460"/>
      <c r="E50" s="460"/>
      <c r="F50" s="465"/>
      <c r="G50" s="87" t="s">
        <v>760</v>
      </c>
      <c r="H50" s="88">
        <f t="shared" si="4"/>
        <v>0</v>
      </c>
      <c r="I50" s="88"/>
      <c r="J50" s="88"/>
      <c r="K50" s="88"/>
      <c r="L50" s="88"/>
      <c r="M50" s="88"/>
      <c r="N50" s="88">
        <v>0</v>
      </c>
      <c r="O50" s="88">
        <v>0</v>
      </c>
      <c r="P50" s="88"/>
      <c r="Q50" s="89">
        <v>0</v>
      </c>
      <c r="R50" s="89">
        <v>22750</v>
      </c>
    </row>
    <row r="51" spans="1:18" ht="42.75" x14ac:dyDescent="0.25">
      <c r="A51" s="86">
        <v>10</v>
      </c>
      <c r="B51" s="459" t="s">
        <v>395</v>
      </c>
      <c r="C51" s="460"/>
      <c r="D51" s="460"/>
      <c r="E51" s="460"/>
      <c r="F51" s="465"/>
      <c r="G51" s="87" t="s">
        <v>761</v>
      </c>
      <c r="H51" s="88">
        <f t="shared" si="4"/>
        <v>0</v>
      </c>
      <c r="I51" s="88"/>
      <c r="J51" s="88"/>
      <c r="K51" s="88"/>
      <c r="L51" s="88"/>
      <c r="M51" s="88"/>
      <c r="N51" s="88">
        <v>0</v>
      </c>
      <c r="O51" s="88">
        <v>0</v>
      </c>
      <c r="P51" s="88"/>
      <c r="Q51" s="89">
        <v>0</v>
      </c>
      <c r="R51" s="89">
        <v>13344</v>
      </c>
    </row>
    <row r="52" spans="1:18" ht="28.5" x14ac:dyDescent="0.25">
      <c r="A52" s="86">
        <v>11</v>
      </c>
      <c r="B52" s="459" t="s">
        <v>299</v>
      </c>
      <c r="C52" s="460"/>
      <c r="D52" s="460"/>
      <c r="E52" s="460"/>
      <c r="F52" s="465"/>
      <c r="G52" s="87" t="s">
        <v>762</v>
      </c>
      <c r="H52" s="88">
        <f t="shared" si="4"/>
        <v>0</v>
      </c>
      <c r="I52" s="88"/>
      <c r="J52" s="88"/>
      <c r="K52" s="88"/>
      <c r="L52" s="88"/>
      <c r="M52" s="88"/>
      <c r="N52" s="88">
        <v>1</v>
      </c>
      <c r="O52" s="88">
        <v>0</v>
      </c>
      <c r="P52" s="88"/>
      <c r="Q52" s="89"/>
      <c r="R52" s="89">
        <v>10955</v>
      </c>
    </row>
    <row r="53" spans="1:18" ht="28.5" x14ac:dyDescent="0.25">
      <c r="A53" s="86">
        <v>12</v>
      </c>
      <c r="B53" s="459" t="s">
        <v>763</v>
      </c>
      <c r="C53" s="460"/>
      <c r="D53" s="460"/>
      <c r="E53" s="460"/>
      <c r="F53" s="465"/>
      <c r="G53" s="87" t="s">
        <v>764</v>
      </c>
      <c r="H53" s="88">
        <f t="shared" si="4"/>
        <v>0</v>
      </c>
      <c r="I53" s="88"/>
      <c r="J53" s="88"/>
      <c r="K53" s="88"/>
      <c r="L53" s="88"/>
      <c r="M53" s="88"/>
      <c r="N53" s="88">
        <v>1</v>
      </c>
      <c r="O53" s="88">
        <v>0</v>
      </c>
      <c r="P53" s="88"/>
      <c r="Q53" s="89"/>
      <c r="R53" s="89">
        <v>14234</v>
      </c>
    </row>
    <row r="54" spans="1:18" ht="28.5" x14ac:dyDescent="0.25">
      <c r="A54" s="86">
        <v>13</v>
      </c>
      <c r="B54" s="459" t="s">
        <v>765</v>
      </c>
      <c r="C54" s="460"/>
      <c r="D54" s="460"/>
      <c r="E54" s="460"/>
      <c r="F54" s="465"/>
      <c r="G54" s="87" t="s">
        <v>766</v>
      </c>
      <c r="H54" s="88">
        <f t="shared" si="4"/>
        <v>0</v>
      </c>
      <c r="I54" s="88"/>
      <c r="J54" s="88"/>
      <c r="K54" s="88"/>
      <c r="L54" s="88"/>
      <c r="M54" s="88"/>
      <c r="N54" s="88">
        <v>1</v>
      </c>
      <c r="O54" s="88">
        <v>0</v>
      </c>
      <c r="P54" s="88"/>
      <c r="Q54" s="89"/>
      <c r="R54" s="89">
        <v>10955</v>
      </c>
    </row>
    <row r="55" spans="1:18" ht="28.5" x14ac:dyDescent="0.25">
      <c r="A55" s="86">
        <v>14</v>
      </c>
      <c r="B55" s="459" t="s">
        <v>767</v>
      </c>
      <c r="C55" s="460"/>
      <c r="D55" s="460"/>
      <c r="E55" s="460"/>
      <c r="F55" s="465"/>
      <c r="G55" s="87" t="s">
        <v>768</v>
      </c>
      <c r="H55" s="88">
        <f t="shared" si="4"/>
        <v>0</v>
      </c>
      <c r="I55" s="88"/>
      <c r="J55" s="88"/>
      <c r="K55" s="88"/>
      <c r="L55" s="88"/>
      <c r="M55" s="88"/>
      <c r="N55" s="88">
        <v>1</v>
      </c>
      <c r="O55" s="88">
        <v>0</v>
      </c>
      <c r="P55" s="88"/>
      <c r="Q55" s="89"/>
      <c r="R55" s="89">
        <v>22700</v>
      </c>
    </row>
    <row r="56" spans="1:18" ht="28.5" x14ac:dyDescent="0.25">
      <c r="A56" s="86">
        <v>15</v>
      </c>
      <c r="B56" s="459" t="s">
        <v>769</v>
      </c>
      <c r="C56" s="460"/>
      <c r="D56" s="460"/>
      <c r="E56" s="460"/>
      <c r="F56" s="465"/>
      <c r="G56" s="87" t="s">
        <v>770</v>
      </c>
      <c r="H56" s="88">
        <f t="shared" si="4"/>
        <v>0</v>
      </c>
      <c r="I56" s="88"/>
      <c r="J56" s="88"/>
      <c r="K56" s="88"/>
      <c r="L56" s="88"/>
      <c r="M56" s="88"/>
      <c r="N56" s="88">
        <v>1</v>
      </c>
      <c r="O56" s="88">
        <v>0</v>
      </c>
      <c r="P56" s="88"/>
      <c r="Q56" s="89"/>
      <c r="R56" s="89">
        <v>10573</v>
      </c>
    </row>
    <row r="57" spans="1:18" ht="42.75" x14ac:dyDescent="0.25">
      <c r="A57" s="86">
        <v>16</v>
      </c>
      <c r="B57" s="459" t="s">
        <v>78</v>
      </c>
      <c r="C57" s="460"/>
      <c r="D57" s="460"/>
      <c r="E57" s="460"/>
      <c r="F57" s="465"/>
      <c r="G57" s="87" t="s">
        <v>79</v>
      </c>
      <c r="H57" s="88">
        <f t="shared" si="4"/>
        <v>0</v>
      </c>
      <c r="I57" s="88"/>
      <c r="J57" s="88"/>
      <c r="K57" s="88"/>
      <c r="L57" s="88"/>
      <c r="M57" s="88"/>
      <c r="N57" s="88">
        <v>0</v>
      </c>
      <c r="O57" s="88">
        <v>0</v>
      </c>
      <c r="P57" s="88"/>
      <c r="Q57" s="89"/>
      <c r="R57" s="89">
        <v>14243</v>
      </c>
    </row>
    <row r="58" spans="1:18" ht="42.75" x14ac:dyDescent="0.25">
      <c r="A58" s="86">
        <v>17</v>
      </c>
      <c r="B58" s="459" t="s">
        <v>82</v>
      </c>
      <c r="C58" s="460"/>
      <c r="D58" s="460"/>
      <c r="E58" s="460"/>
      <c r="F58" s="465"/>
      <c r="G58" s="87" t="s">
        <v>771</v>
      </c>
      <c r="H58" s="88">
        <f t="shared" si="4"/>
        <v>0</v>
      </c>
      <c r="I58" s="88"/>
      <c r="J58" s="88"/>
      <c r="K58" s="88"/>
      <c r="L58" s="88"/>
      <c r="M58" s="88"/>
      <c r="N58" s="88">
        <v>1</v>
      </c>
      <c r="O58" s="88">
        <v>0</v>
      </c>
      <c r="P58" s="88"/>
      <c r="Q58" s="89"/>
      <c r="R58" s="89">
        <v>14733</v>
      </c>
    </row>
    <row r="59" spans="1:18" ht="42.75" x14ac:dyDescent="0.25">
      <c r="A59" s="86">
        <v>18</v>
      </c>
      <c r="B59" s="459" t="s">
        <v>772</v>
      </c>
      <c r="C59" s="460"/>
      <c r="D59" s="460"/>
      <c r="E59" s="460"/>
      <c r="F59" s="465"/>
      <c r="G59" s="87" t="s">
        <v>773</v>
      </c>
      <c r="H59" s="88">
        <f t="shared" si="4"/>
        <v>0</v>
      </c>
      <c r="I59" s="88"/>
      <c r="J59" s="88"/>
      <c r="K59" s="88"/>
      <c r="L59" s="88">
        <v>1</v>
      </c>
      <c r="M59" s="88"/>
      <c r="N59" s="88">
        <v>1</v>
      </c>
      <c r="O59" s="88">
        <v>0</v>
      </c>
      <c r="P59" s="88"/>
      <c r="Q59" s="89"/>
      <c r="R59" s="89">
        <v>17320</v>
      </c>
    </row>
    <row r="60" spans="1:18" ht="42.75" x14ac:dyDescent="0.25">
      <c r="A60" s="86">
        <v>19</v>
      </c>
      <c r="B60" s="459" t="s">
        <v>774</v>
      </c>
      <c r="C60" s="460"/>
      <c r="D60" s="460"/>
      <c r="E60" s="460"/>
      <c r="F60" s="465"/>
      <c r="G60" s="87" t="s">
        <v>775</v>
      </c>
      <c r="H60" s="88">
        <f t="shared" si="4"/>
        <v>0</v>
      </c>
      <c r="I60" s="88"/>
      <c r="J60" s="88"/>
      <c r="K60" s="88"/>
      <c r="L60" s="88"/>
      <c r="M60" s="88"/>
      <c r="N60" s="88">
        <v>1</v>
      </c>
      <c r="O60" s="88">
        <v>1</v>
      </c>
      <c r="P60" s="88"/>
      <c r="Q60" s="89"/>
      <c r="R60" s="89">
        <v>14733</v>
      </c>
    </row>
    <row r="61" spans="1:18" ht="28.5" x14ac:dyDescent="0.25">
      <c r="A61" s="86">
        <v>20</v>
      </c>
      <c r="B61" s="459" t="s">
        <v>776</v>
      </c>
      <c r="C61" s="460"/>
      <c r="D61" s="460"/>
      <c r="E61" s="460"/>
      <c r="F61" s="465"/>
      <c r="G61" s="87" t="s">
        <v>777</v>
      </c>
      <c r="H61" s="88">
        <f t="shared" si="4"/>
        <v>0</v>
      </c>
      <c r="I61" s="88"/>
      <c r="J61" s="88"/>
      <c r="K61" s="88"/>
      <c r="L61" s="88"/>
      <c r="M61" s="88"/>
      <c r="N61" s="88">
        <v>1</v>
      </c>
      <c r="O61" s="88">
        <v>0</v>
      </c>
      <c r="P61" s="88"/>
      <c r="Q61" s="89"/>
      <c r="R61" s="89">
        <v>10955</v>
      </c>
    </row>
    <row r="62" spans="1:18" ht="42.75" x14ac:dyDescent="0.25">
      <c r="A62" s="86">
        <v>21</v>
      </c>
      <c r="B62" s="459" t="s">
        <v>778</v>
      </c>
      <c r="C62" s="460"/>
      <c r="D62" s="460"/>
      <c r="E62" s="460"/>
      <c r="F62" s="465"/>
      <c r="G62" s="87" t="s">
        <v>779</v>
      </c>
      <c r="H62" s="88">
        <f t="shared" si="4"/>
        <v>0</v>
      </c>
      <c r="I62" s="88"/>
      <c r="J62" s="88"/>
      <c r="K62" s="88"/>
      <c r="L62" s="88"/>
      <c r="M62" s="88"/>
      <c r="N62" s="88"/>
      <c r="O62" s="88">
        <v>1</v>
      </c>
      <c r="P62" s="88"/>
      <c r="Q62" s="89"/>
      <c r="R62" s="89">
        <v>0</v>
      </c>
    </row>
    <row r="63" spans="1:18" ht="42.75" x14ac:dyDescent="0.25">
      <c r="A63" s="86">
        <v>22</v>
      </c>
      <c r="B63" s="459" t="s">
        <v>66</v>
      </c>
      <c r="C63" s="460"/>
      <c r="D63" s="460"/>
      <c r="E63" s="460"/>
      <c r="F63" s="465"/>
      <c r="G63" s="87" t="s">
        <v>780</v>
      </c>
      <c r="H63" s="88">
        <f t="shared" si="4"/>
        <v>0</v>
      </c>
      <c r="I63" s="88"/>
      <c r="J63" s="88"/>
      <c r="K63" s="88"/>
      <c r="L63" s="88"/>
      <c r="M63" s="88"/>
      <c r="N63" s="88"/>
      <c r="O63" s="88">
        <v>0</v>
      </c>
      <c r="P63" s="88"/>
      <c r="Q63" s="89"/>
      <c r="R63" s="89">
        <v>0</v>
      </c>
    </row>
    <row r="64" spans="1:18" ht="42.75" x14ac:dyDescent="0.25">
      <c r="A64" s="86">
        <v>23</v>
      </c>
      <c r="B64" s="459" t="s">
        <v>781</v>
      </c>
      <c r="C64" s="460"/>
      <c r="D64" s="460"/>
      <c r="E64" s="460"/>
      <c r="F64" s="465"/>
      <c r="G64" s="87" t="s">
        <v>782</v>
      </c>
      <c r="H64" s="88">
        <f t="shared" si="4"/>
        <v>0</v>
      </c>
      <c r="I64" s="88"/>
      <c r="J64" s="88"/>
      <c r="K64" s="88"/>
      <c r="L64" s="88"/>
      <c r="M64" s="88"/>
      <c r="N64" s="88">
        <v>1</v>
      </c>
      <c r="O64" s="88">
        <v>0</v>
      </c>
      <c r="P64" s="88"/>
      <c r="Q64" s="89"/>
      <c r="R64" s="89">
        <v>0</v>
      </c>
    </row>
    <row r="65" spans="1:18" ht="42.75" x14ac:dyDescent="0.25">
      <c r="A65" s="86">
        <v>24</v>
      </c>
      <c r="B65" s="459" t="s">
        <v>93</v>
      </c>
      <c r="C65" s="460"/>
      <c r="D65" s="460"/>
      <c r="E65" s="460"/>
      <c r="F65" s="465"/>
      <c r="G65" s="87" t="s">
        <v>94</v>
      </c>
      <c r="H65" s="88">
        <f t="shared" si="4"/>
        <v>0</v>
      </c>
      <c r="I65" s="88"/>
      <c r="J65" s="88"/>
      <c r="K65" s="88"/>
      <c r="L65" s="88"/>
      <c r="M65" s="88"/>
      <c r="N65" s="88">
        <v>0</v>
      </c>
      <c r="O65" s="88">
        <v>1</v>
      </c>
      <c r="P65" s="88"/>
      <c r="Q65" s="89"/>
      <c r="R65" s="89">
        <v>0</v>
      </c>
    </row>
    <row r="66" spans="1:18" ht="28.5" x14ac:dyDescent="0.25">
      <c r="A66" s="86">
        <v>25</v>
      </c>
      <c r="B66" s="459" t="s">
        <v>783</v>
      </c>
      <c r="C66" s="460"/>
      <c r="D66" s="460"/>
      <c r="E66" s="460"/>
      <c r="F66" s="465"/>
      <c r="G66" s="87" t="s">
        <v>784</v>
      </c>
      <c r="H66" s="88">
        <f t="shared" si="4"/>
        <v>0</v>
      </c>
      <c r="I66" s="88"/>
      <c r="J66" s="88"/>
      <c r="K66" s="88"/>
      <c r="L66" s="88"/>
      <c r="M66" s="88"/>
      <c r="N66" s="88">
        <v>0</v>
      </c>
      <c r="O66" s="88">
        <v>1</v>
      </c>
      <c r="P66" s="88"/>
      <c r="Q66" s="89"/>
      <c r="R66" s="89">
        <v>0</v>
      </c>
    </row>
    <row r="67" spans="1:18" ht="28.5" x14ac:dyDescent="0.25">
      <c r="A67" s="86">
        <v>26</v>
      </c>
      <c r="B67" s="459" t="s">
        <v>785</v>
      </c>
      <c r="C67" s="460"/>
      <c r="D67" s="460"/>
      <c r="E67" s="460"/>
      <c r="F67" s="465"/>
      <c r="G67" s="87" t="s">
        <v>786</v>
      </c>
      <c r="H67" s="88">
        <f t="shared" si="4"/>
        <v>0</v>
      </c>
      <c r="I67" s="88"/>
      <c r="J67" s="88"/>
      <c r="K67" s="88"/>
      <c r="L67" s="88"/>
      <c r="M67" s="88"/>
      <c r="N67" s="88">
        <v>1</v>
      </c>
      <c r="O67" s="88">
        <v>1</v>
      </c>
      <c r="P67" s="88"/>
      <c r="Q67" s="89"/>
      <c r="R67" s="89">
        <v>0</v>
      </c>
    </row>
    <row r="68" spans="1:18" ht="28.5" x14ac:dyDescent="0.25">
      <c r="A68" s="86">
        <v>27</v>
      </c>
      <c r="B68" s="459" t="s">
        <v>787</v>
      </c>
      <c r="C68" s="460"/>
      <c r="D68" s="460"/>
      <c r="E68" s="460"/>
      <c r="F68" s="465"/>
      <c r="G68" s="87" t="s">
        <v>788</v>
      </c>
      <c r="H68" s="88">
        <f t="shared" si="4"/>
        <v>0</v>
      </c>
      <c r="I68" s="88"/>
      <c r="J68" s="88"/>
      <c r="K68" s="88"/>
      <c r="L68" s="88"/>
      <c r="M68" s="88"/>
      <c r="N68" s="88">
        <v>1</v>
      </c>
      <c r="O68" s="88">
        <v>1</v>
      </c>
      <c r="P68" s="88"/>
      <c r="Q68" s="89"/>
      <c r="R68" s="89">
        <v>0</v>
      </c>
    </row>
    <row r="69" spans="1:18" x14ac:dyDescent="0.25">
      <c r="A69" s="86">
        <v>28</v>
      </c>
      <c r="B69" s="459" t="s">
        <v>789</v>
      </c>
      <c r="C69" s="460"/>
      <c r="D69" s="460"/>
      <c r="E69" s="460"/>
      <c r="F69" s="465"/>
      <c r="G69" s="87" t="s">
        <v>790</v>
      </c>
      <c r="H69" s="88">
        <f t="shared" si="4"/>
        <v>0</v>
      </c>
      <c r="I69" s="88"/>
      <c r="J69" s="88"/>
      <c r="K69" s="88"/>
      <c r="L69" s="88"/>
      <c r="M69" s="88"/>
      <c r="N69" s="88">
        <v>1</v>
      </c>
      <c r="O69" s="88">
        <v>1</v>
      </c>
      <c r="P69" s="88"/>
      <c r="Q69" s="89"/>
      <c r="R69" s="89">
        <v>0</v>
      </c>
    </row>
    <row r="70" spans="1:18" x14ac:dyDescent="0.25">
      <c r="A70" s="104">
        <v>3</v>
      </c>
      <c r="B70" s="457" t="s">
        <v>103</v>
      </c>
      <c r="C70" s="458"/>
      <c r="D70" s="458"/>
      <c r="E70" s="458"/>
      <c r="F70" s="458"/>
      <c r="G70" s="475"/>
      <c r="H70" s="104">
        <f t="shared" ref="H70:P70" si="5">H71+H72+H73+H74+H75+H76+H77+H78+H79+H80+H81+H82+H83+H84+H85+H86+H87+H88+H89+H90+H91+H92+H93+H94+H95+H96+H97+H99+H100+H104</f>
        <v>415</v>
      </c>
      <c r="I70" s="104">
        <f t="shared" si="5"/>
        <v>215</v>
      </c>
      <c r="J70" s="104">
        <f>J71+J72+J73+J74+J75+J76+J77+J78+J79+J80+J81+J82+J83+J84+J85+J86+J87+J88+J89+J90+J91+J92+J93+J94+J95+J96+J97+J99+J100+J104</f>
        <v>200</v>
      </c>
      <c r="K70" s="104">
        <f t="shared" si="5"/>
        <v>199</v>
      </c>
      <c r="L70" s="104">
        <f t="shared" si="5"/>
        <v>0</v>
      </c>
      <c r="M70" s="104">
        <f t="shared" si="5"/>
        <v>0</v>
      </c>
      <c r="N70" s="104">
        <f>N71+N72+N73+N74+N75+N76+N77+N78+N79+N80+N81+N82+N83+N84+N85+N86+N87+N88+N89+N90+N91+N92+N93+N94+N95+N96+N97+N98+N99+N100+N104</f>
        <v>447</v>
      </c>
      <c r="O70" s="104">
        <f>O71+O72+O73+O74+O75+O76+O77+O78+O79+O80+O81+O82+O83+O84+O85+O86+O87+O88+O89+O90+O91+O92+O93+O94+O95+O96+O97+O99+O100+O104</f>
        <v>0</v>
      </c>
      <c r="P70" s="104">
        <f t="shared" si="5"/>
        <v>0</v>
      </c>
      <c r="Q70" s="85">
        <v>45620</v>
      </c>
      <c r="R70" s="85">
        <v>22716.9</v>
      </c>
    </row>
    <row r="71" spans="1:18" ht="42.75" x14ac:dyDescent="0.25">
      <c r="A71" s="86">
        <v>1</v>
      </c>
      <c r="B71" s="459" t="s">
        <v>150</v>
      </c>
      <c r="C71" s="460"/>
      <c r="D71" s="460"/>
      <c r="E71" s="460"/>
      <c r="F71" s="465"/>
      <c r="G71" s="87" t="s">
        <v>515</v>
      </c>
      <c r="H71" s="88">
        <f>I71+J71</f>
        <v>150</v>
      </c>
      <c r="I71" s="88">
        <v>140</v>
      </c>
      <c r="J71" s="88">
        <v>10</v>
      </c>
      <c r="K71" s="88">
        <v>78</v>
      </c>
      <c r="L71" s="88"/>
      <c r="M71" s="88"/>
      <c r="N71" s="88">
        <v>128</v>
      </c>
      <c r="O71" s="88"/>
      <c r="P71" s="88"/>
      <c r="Q71" s="89">
        <v>51316.7</v>
      </c>
      <c r="R71" s="89">
        <v>21305.9</v>
      </c>
    </row>
    <row r="72" spans="1:18" ht="42.75" x14ac:dyDescent="0.25">
      <c r="A72" s="86">
        <v>2</v>
      </c>
      <c r="B72" s="459" t="s">
        <v>844</v>
      </c>
      <c r="C72" s="460"/>
      <c r="D72" s="460"/>
      <c r="E72" s="460"/>
      <c r="F72" s="465"/>
      <c r="G72" s="87" t="s">
        <v>704</v>
      </c>
      <c r="H72" s="88">
        <f t="shared" ref="H72:H104" si="6">I72+J72</f>
        <v>45</v>
      </c>
      <c r="I72" s="88">
        <v>25</v>
      </c>
      <c r="J72" s="88">
        <v>20</v>
      </c>
      <c r="K72" s="88">
        <v>18</v>
      </c>
      <c r="L72" s="88"/>
      <c r="M72" s="88"/>
      <c r="N72" s="88">
        <v>51</v>
      </c>
      <c r="O72" s="88"/>
      <c r="P72" s="88"/>
      <c r="Q72" s="89">
        <v>45176.5</v>
      </c>
      <c r="R72" s="89">
        <v>23330.2</v>
      </c>
    </row>
    <row r="73" spans="1:18" ht="42.75" x14ac:dyDescent="0.25">
      <c r="A73" s="86">
        <v>3</v>
      </c>
      <c r="B73" s="459" t="s">
        <v>729</v>
      </c>
      <c r="C73" s="460"/>
      <c r="D73" s="460"/>
      <c r="E73" s="460"/>
      <c r="F73" s="465"/>
      <c r="G73" s="87" t="s">
        <v>706</v>
      </c>
      <c r="H73" s="88">
        <f t="shared" si="6"/>
        <v>20</v>
      </c>
      <c r="I73" s="88">
        <v>0</v>
      </c>
      <c r="J73" s="88">
        <v>20</v>
      </c>
      <c r="K73" s="88">
        <v>12</v>
      </c>
      <c r="L73" s="88"/>
      <c r="M73" s="88"/>
      <c r="N73" s="88">
        <v>21</v>
      </c>
      <c r="O73" s="88"/>
      <c r="P73" s="88"/>
      <c r="Q73" s="89">
        <v>46222.2</v>
      </c>
      <c r="R73" s="89">
        <v>23223.5</v>
      </c>
    </row>
    <row r="74" spans="1:18" ht="28.5" x14ac:dyDescent="0.25">
      <c r="A74" s="86">
        <v>4</v>
      </c>
      <c r="B74" s="459" t="s">
        <v>104</v>
      </c>
      <c r="C74" s="460"/>
      <c r="D74" s="460"/>
      <c r="E74" s="460"/>
      <c r="F74" s="465"/>
      <c r="G74" s="87" t="s">
        <v>516</v>
      </c>
      <c r="H74" s="88">
        <f t="shared" si="6"/>
        <v>25</v>
      </c>
      <c r="I74" s="88">
        <v>10</v>
      </c>
      <c r="J74" s="88">
        <v>15</v>
      </c>
      <c r="K74" s="88">
        <v>11</v>
      </c>
      <c r="L74" s="88"/>
      <c r="M74" s="88"/>
      <c r="N74" s="88">
        <v>34</v>
      </c>
      <c r="O74" s="88"/>
      <c r="P74" s="88"/>
      <c r="Q74" s="89">
        <v>45555.5</v>
      </c>
      <c r="R74" s="89">
        <v>23475.9</v>
      </c>
    </row>
    <row r="75" spans="1:18" ht="42.75" x14ac:dyDescent="0.25">
      <c r="A75" s="86">
        <v>5</v>
      </c>
      <c r="B75" s="459" t="s">
        <v>797</v>
      </c>
      <c r="C75" s="460"/>
      <c r="D75" s="460"/>
      <c r="E75" s="460"/>
      <c r="F75" s="465"/>
      <c r="G75" s="87" t="s">
        <v>520</v>
      </c>
      <c r="H75" s="88">
        <f t="shared" si="6"/>
        <v>20</v>
      </c>
      <c r="I75" s="88">
        <v>10</v>
      </c>
      <c r="J75" s="88">
        <v>10</v>
      </c>
      <c r="K75" s="88">
        <v>9</v>
      </c>
      <c r="L75" s="88"/>
      <c r="M75" s="88"/>
      <c r="N75" s="88">
        <v>19</v>
      </c>
      <c r="O75" s="88"/>
      <c r="P75" s="88"/>
      <c r="Q75" s="89">
        <v>44375</v>
      </c>
      <c r="R75" s="89">
        <v>22600</v>
      </c>
    </row>
    <row r="76" spans="1:18" ht="42.75" x14ac:dyDescent="0.25">
      <c r="A76" s="86">
        <v>6</v>
      </c>
      <c r="B76" s="459" t="s">
        <v>798</v>
      </c>
      <c r="C76" s="460"/>
      <c r="D76" s="460"/>
      <c r="E76" s="460"/>
      <c r="F76" s="465"/>
      <c r="G76" s="87" t="s">
        <v>517</v>
      </c>
      <c r="H76" s="88">
        <f t="shared" si="6"/>
        <v>25</v>
      </c>
      <c r="I76" s="88">
        <v>10</v>
      </c>
      <c r="J76" s="88">
        <v>15</v>
      </c>
      <c r="K76" s="88">
        <v>14</v>
      </c>
      <c r="L76" s="88"/>
      <c r="M76" s="88"/>
      <c r="N76" s="88">
        <v>19</v>
      </c>
      <c r="O76" s="88"/>
      <c r="P76" s="88"/>
      <c r="Q76" s="89">
        <v>47545.5</v>
      </c>
      <c r="R76" s="89">
        <v>21878.6</v>
      </c>
    </row>
    <row r="77" spans="1:18" ht="42.75" x14ac:dyDescent="0.25">
      <c r="A77" s="86">
        <v>7</v>
      </c>
      <c r="B77" s="459" t="s">
        <v>108</v>
      </c>
      <c r="C77" s="460"/>
      <c r="D77" s="460"/>
      <c r="E77" s="460"/>
      <c r="F77" s="465"/>
      <c r="G77" s="87" t="s">
        <v>707</v>
      </c>
      <c r="H77" s="88">
        <f t="shared" si="6"/>
        <v>35</v>
      </c>
      <c r="I77" s="88">
        <v>20</v>
      </c>
      <c r="J77" s="88">
        <v>15</v>
      </c>
      <c r="K77" s="88">
        <v>13</v>
      </c>
      <c r="L77" s="88"/>
      <c r="M77" s="88"/>
      <c r="N77" s="88">
        <v>44</v>
      </c>
      <c r="O77" s="88"/>
      <c r="P77" s="88"/>
      <c r="Q77" s="89">
        <v>44023.1</v>
      </c>
      <c r="R77" s="89">
        <v>23227.8</v>
      </c>
    </row>
    <row r="78" spans="1:18" ht="42.75" x14ac:dyDescent="0.25">
      <c r="A78" s="86">
        <v>8</v>
      </c>
      <c r="B78" s="459" t="s">
        <v>800</v>
      </c>
      <c r="C78" s="460"/>
      <c r="D78" s="460"/>
      <c r="E78" s="460"/>
      <c r="F78" s="465"/>
      <c r="G78" s="87" t="s">
        <v>799</v>
      </c>
      <c r="H78" s="88">
        <f t="shared" si="6"/>
        <v>20</v>
      </c>
      <c r="I78" s="88"/>
      <c r="J78" s="88">
        <v>20</v>
      </c>
      <c r="K78" s="88">
        <v>4</v>
      </c>
      <c r="L78" s="88"/>
      <c r="M78" s="88"/>
      <c r="N78" s="88">
        <v>17</v>
      </c>
      <c r="O78" s="88"/>
      <c r="P78" s="88"/>
      <c r="Q78" s="89">
        <v>44000</v>
      </c>
      <c r="R78" s="89">
        <v>23335.7</v>
      </c>
    </row>
    <row r="79" spans="1:18" ht="42.75" x14ac:dyDescent="0.25">
      <c r="A79" s="86">
        <v>9</v>
      </c>
      <c r="B79" s="459" t="s">
        <v>801</v>
      </c>
      <c r="C79" s="460"/>
      <c r="D79" s="460"/>
      <c r="E79" s="460"/>
      <c r="F79" s="465"/>
      <c r="G79" s="87" t="s">
        <v>802</v>
      </c>
      <c r="H79" s="88">
        <f t="shared" si="6"/>
        <v>10</v>
      </c>
      <c r="I79" s="88"/>
      <c r="J79" s="88">
        <v>10</v>
      </c>
      <c r="K79" s="88">
        <v>3</v>
      </c>
      <c r="L79" s="88"/>
      <c r="M79" s="88"/>
      <c r="N79" s="88">
        <v>7</v>
      </c>
      <c r="O79" s="88"/>
      <c r="P79" s="88"/>
      <c r="Q79" s="89">
        <v>48033.3</v>
      </c>
      <c r="R79" s="89">
        <v>23314.3</v>
      </c>
    </row>
    <row r="80" spans="1:18" ht="28.5" x14ac:dyDescent="0.25">
      <c r="A80" s="86">
        <v>10</v>
      </c>
      <c r="B80" s="459" t="s">
        <v>114</v>
      </c>
      <c r="C80" s="460"/>
      <c r="D80" s="460"/>
      <c r="E80" s="460"/>
      <c r="F80" s="465"/>
      <c r="G80" s="87" t="s">
        <v>709</v>
      </c>
      <c r="H80" s="88">
        <f t="shared" si="6"/>
        <v>30</v>
      </c>
      <c r="I80" s="88"/>
      <c r="J80" s="88">
        <v>30</v>
      </c>
      <c r="K80" s="88">
        <v>8</v>
      </c>
      <c r="L80" s="88"/>
      <c r="M80" s="88"/>
      <c r="N80" s="88">
        <v>21</v>
      </c>
      <c r="O80" s="88"/>
      <c r="P80" s="88"/>
      <c r="Q80" s="89">
        <v>46875</v>
      </c>
      <c r="R80" s="89">
        <v>22295.200000000001</v>
      </c>
    </row>
    <row r="81" spans="1:18" ht="42.75" x14ac:dyDescent="0.25">
      <c r="A81" s="86">
        <v>11</v>
      </c>
      <c r="B81" s="459" t="s">
        <v>803</v>
      </c>
      <c r="C81" s="460"/>
      <c r="D81" s="460"/>
      <c r="E81" s="460"/>
      <c r="F81" s="465"/>
      <c r="G81" s="87" t="s">
        <v>525</v>
      </c>
      <c r="H81" s="88">
        <f t="shared" si="6"/>
        <v>10</v>
      </c>
      <c r="I81" s="88"/>
      <c r="J81" s="88">
        <v>10</v>
      </c>
      <c r="K81" s="88">
        <v>4</v>
      </c>
      <c r="L81" s="88"/>
      <c r="M81" s="88"/>
      <c r="N81" s="88">
        <v>16</v>
      </c>
      <c r="O81" s="88"/>
      <c r="P81" s="88"/>
      <c r="Q81" s="89">
        <v>45000</v>
      </c>
      <c r="R81" s="89">
        <v>23040</v>
      </c>
    </row>
    <row r="82" spans="1:18" ht="28.5" x14ac:dyDescent="0.25">
      <c r="A82" s="86">
        <v>12</v>
      </c>
      <c r="B82" s="459" t="s">
        <v>804</v>
      </c>
      <c r="C82" s="460"/>
      <c r="D82" s="460"/>
      <c r="E82" s="460"/>
      <c r="F82" s="465"/>
      <c r="G82" s="87" t="s">
        <v>526</v>
      </c>
      <c r="H82" s="88">
        <f t="shared" si="6"/>
        <v>0</v>
      </c>
      <c r="I82" s="88"/>
      <c r="J82" s="88">
        <v>0</v>
      </c>
      <c r="K82" s="88">
        <v>4</v>
      </c>
      <c r="L82" s="88"/>
      <c r="M82" s="88"/>
      <c r="N82" s="88">
        <v>11</v>
      </c>
      <c r="O82" s="88"/>
      <c r="P82" s="88"/>
      <c r="Q82" s="89">
        <v>44250</v>
      </c>
      <c r="R82" s="89">
        <v>23080</v>
      </c>
    </row>
    <row r="83" spans="1:18" ht="42.75" x14ac:dyDescent="0.25">
      <c r="A83" s="86">
        <v>13</v>
      </c>
      <c r="B83" s="459" t="s">
        <v>805</v>
      </c>
      <c r="C83" s="460"/>
      <c r="D83" s="460"/>
      <c r="E83" s="460"/>
      <c r="F83" s="465"/>
      <c r="G83" s="87" t="s">
        <v>806</v>
      </c>
      <c r="H83" s="88">
        <f t="shared" si="6"/>
        <v>10</v>
      </c>
      <c r="I83" s="88"/>
      <c r="J83" s="88">
        <v>10</v>
      </c>
      <c r="K83" s="88">
        <v>5</v>
      </c>
      <c r="L83" s="88"/>
      <c r="M83" s="88"/>
      <c r="N83" s="88">
        <v>10</v>
      </c>
      <c r="O83" s="88"/>
      <c r="P83" s="88"/>
      <c r="Q83" s="89">
        <v>51280</v>
      </c>
      <c r="R83" s="89">
        <v>22887.5</v>
      </c>
    </row>
    <row r="84" spans="1:18" ht="42.75" x14ac:dyDescent="0.25">
      <c r="A84" s="86">
        <v>14</v>
      </c>
      <c r="B84" s="459" t="s">
        <v>807</v>
      </c>
      <c r="C84" s="460"/>
      <c r="D84" s="460"/>
      <c r="E84" s="460"/>
      <c r="F84" s="465"/>
      <c r="G84" s="87" t="s">
        <v>808</v>
      </c>
      <c r="H84" s="88">
        <f t="shared" si="6"/>
        <v>5</v>
      </c>
      <c r="I84" s="88"/>
      <c r="J84" s="88">
        <v>5</v>
      </c>
      <c r="K84" s="88">
        <v>7</v>
      </c>
      <c r="L84" s="88"/>
      <c r="M84" s="88"/>
      <c r="N84" s="88">
        <v>10</v>
      </c>
      <c r="O84" s="88"/>
      <c r="P84" s="88"/>
      <c r="Q84" s="89">
        <v>43000</v>
      </c>
      <c r="R84" s="89">
        <v>21655.599999999999</v>
      </c>
    </row>
    <row r="85" spans="1:18" ht="28.5" x14ac:dyDescent="0.25">
      <c r="A85" s="86">
        <v>15</v>
      </c>
      <c r="B85" s="459" t="s">
        <v>809</v>
      </c>
      <c r="C85" s="460"/>
      <c r="D85" s="460"/>
      <c r="E85" s="460"/>
      <c r="F85" s="465"/>
      <c r="G85" s="87" t="s">
        <v>810</v>
      </c>
      <c r="H85" s="88">
        <f t="shared" si="6"/>
        <v>10</v>
      </c>
      <c r="I85" s="88"/>
      <c r="J85" s="88">
        <v>10</v>
      </c>
      <c r="K85" s="88">
        <v>9</v>
      </c>
      <c r="L85" s="88"/>
      <c r="M85" s="88"/>
      <c r="N85" s="88">
        <v>11</v>
      </c>
      <c r="O85" s="88"/>
      <c r="P85" s="88"/>
      <c r="Q85" s="89">
        <v>44437.5</v>
      </c>
      <c r="R85" s="89">
        <v>21950</v>
      </c>
    </row>
    <row r="86" spans="1:18" ht="42.75" x14ac:dyDescent="0.25">
      <c r="A86" s="86">
        <v>16</v>
      </c>
      <c r="B86" s="459" t="s">
        <v>749</v>
      </c>
      <c r="C86" s="460"/>
      <c r="D86" s="460"/>
      <c r="E86" s="460"/>
      <c r="F86" s="465"/>
      <c r="G86" s="87" t="s">
        <v>748</v>
      </c>
      <c r="H86" s="88">
        <f t="shared" si="6"/>
        <v>0</v>
      </c>
      <c r="I86" s="88"/>
      <c r="J86" s="88"/>
      <c r="K86" s="88"/>
      <c r="L86" s="88"/>
      <c r="M86" s="88"/>
      <c r="N86" s="88">
        <v>0</v>
      </c>
      <c r="O86" s="88"/>
      <c r="P86" s="88"/>
      <c r="Q86" s="89"/>
      <c r="R86" s="89"/>
    </row>
    <row r="87" spans="1:18" ht="28.5" x14ac:dyDescent="0.25">
      <c r="A87" s="86">
        <v>17</v>
      </c>
      <c r="B87" s="459" t="s">
        <v>137</v>
      </c>
      <c r="C87" s="460"/>
      <c r="D87" s="460"/>
      <c r="E87" s="460"/>
      <c r="F87" s="465"/>
      <c r="G87" s="87" t="s">
        <v>811</v>
      </c>
      <c r="H87" s="88">
        <f t="shared" si="6"/>
        <v>0</v>
      </c>
      <c r="I87" s="88"/>
      <c r="J87" s="88"/>
      <c r="K87" s="88"/>
      <c r="L87" s="88"/>
      <c r="M87" s="88"/>
      <c r="N87" s="88">
        <v>1</v>
      </c>
      <c r="O87" s="88"/>
      <c r="P87" s="88"/>
      <c r="Q87" s="89"/>
      <c r="R87" s="89">
        <v>26050</v>
      </c>
    </row>
    <row r="88" spans="1:18" ht="42.75" x14ac:dyDescent="0.25">
      <c r="A88" s="86">
        <v>18</v>
      </c>
      <c r="B88" s="459" t="s">
        <v>741</v>
      </c>
      <c r="C88" s="460"/>
      <c r="D88" s="460"/>
      <c r="E88" s="460"/>
      <c r="F88" s="465"/>
      <c r="G88" s="87" t="s">
        <v>716</v>
      </c>
      <c r="H88" s="88">
        <f t="shared" si="6"/>
        <v>0</v>
      </c>
      <c r="I88" s="88"/>
      <c r="J88" s="88"/>
      <c r="K88" s="88"/>
      <c r="L88" s="88"/>
      <c r="M88" s="88"/>
      <c r="N88" s="88">
        <v>4</v>
      </c>
      <c r="O88" s="88"/>
      <c r="P88" s="88"/>
      <c r="Q88" s="89"/>
      <c r="R88" s="89">
        <v>22033.3</v>
      </c>
    </row>
    <row r="89" spans="1:18" ht="28.5" x14ac:dyDescent="0.25">
      <c r="A89" s="86">
        <v>19</v>
      </c>
      <c r="B89" s="459" t="s">
        <v>742</v>
      </c>
      <c r="C89" s="460"/>
      <c r="D89" s="460"/>
      <c r="E89" s="460"/>
      <c r="F89" s="465"/>
      <c r="G89" s="87" t="s">
        <v>717</v>
      </c>
      <c r="H89" s="88">
        <f t="shared" si="6"/>
        <v>0</v>
      </c>
      <c r="I89" s="88"/>
      <c r="J89" s="88"/>
      <c r="K89" s="88"/>
      <c r="L89" s="88"/>
      <c r="M89" s="88"/>
      <c r="N89" s="88">
        <v>4</v>
      </c>
      <c r="O89" s="88"/>
      <c r="P89" s="88"/>
      <c r="Q89" s="89"/>
      <c r="R89" s="89">
        <v>22350</v>
      </c>
    </row>
    <row r="90" spans="1:18" ht="28.5" x14ac:dyDescent="0.25">
      <c r="A90" s="86">
        <v>20</v>
      </c>
      <c r="B90" s="459" t="s">
        <v>812</v>
      </c>
      <c r="C90" s="460"/>
      <c r="D90" s="460"/>
      <c r="E90" s="460"/>
      <c r="F90" s="465"/>
      <c r="G90" s="87" t="s">
        <v>813</v>
      </c>
      <c r="H90" s="88">
        <f t="shared" si="6"/>
        <v>0</v>
      </c>
      <c r="I90" s="88"/>
      <c r="J90" s="88"/>
      <c r="K90" s="88"/>
      <c r="L90" s="88"/>
      <c r="M90" s="88"/>
      <c r="N90" s="88">
        <v>1</v>
      </c>
      <c r="O90" s="88"/>
      <c r="P90" s="88"/>
      <c r="Q90" s="89"/>
      <c r="R90" s="89">
        <v>26300</v>
      </c>
    </row>
    <row r="91" spans="1:18" ht="42.75" x14ac:dyDescent="0.25">
      <c r="A91" s="86">
        <v>21</v>
      </c>
      <c r="B91" s="459" t="s">
        <v>120</v>
      </c>
      <c r="C91" s="460"/>
      <c r="D91" s="460"/>
      <c r="E91" s="460"/>
      <c r="F91" s="465"/>
      <c r="G91" s="87" t="s">
        <v>814</v>
      </c>
      <c r="H91" s="88">
        <f t="shared" si="6"/>
        <v>0</v>
      </c>
      <c r="I91" s="88"/>
      <c r="J91" s="88"/>
      <c r="K91" s="88"/>
      <c r="L91" s="88"/>
      <c r="M91" s="88"/>
      <c r="N91" s="88">
        <v>4</v>
      </c>
      <c r="O91" s="88"/>
      <c r="P91" s="88"/>
      <c r="Q91" s="89"/>
      <c r="R91" s="89">
        <v>23250</v>
      </c>
    </row>
    <row r="92" spans="1:18" ht="28.5" x14ac:dyDescent="0.25">
      <c r="A92" s="86">
        <v>22</v>
      </c>
      <c r="B92" s="459" t="s">
        <v>130</v>
      </c>
      <c r="C92" s="460"/>
      <c r="D92" s="460"/>
      <c r="E92" s="460"/>
      <c r="F92" s="465"/>
      <c r="G92" s="87" t="s">
        <v>713</v>
      </c>
      <c r="H92" s="88">
        <f t="shared" si="6"/>
        <v>0</v>
      </c>
      <c r="I92" s="88"/>
      <c r="J92" s="88"/>
      <c r="K92" s="88"/>
      <c r="L92" s="88"/>
      <c r="M92" s="88"/>
      <c r="N92" s="88">
        <v>1</v>
      </c>
      <c r="O92" s="88"/>
      <c r="P92" s="88"/>
      <c r="Q92" s="89"/>
      <c r="R92" s="89">
        <v>0</v>
      </c>
    </row>
    <row r="93" spans="1:18" ht="28.5" x14ac:dyDescent="0.25">
      <c r="A93" s="86">
        <v>23</v>
      </c>
      <c r="B93" s="459" t="s">
        <v>134</v>
      </c>
      <c r="C93" s="460"/>
      <c r="D93" s="460"/>
      <c r="E93" s="460"/>
      <c r="F93" s="465"/>
      <c r="G93" s="87" t="s">
        <v>718</v>
      </c>
      <c r="H93" s="88">
        <f t="shared" si="6"/>
        <v>0</v>
      </c>
      <c r="I93" s="88"/>
      <c r="J93" s="88"/>
      <c r="K93" s="88"/>
      <c r="L93" s="88"/>
      <c r="M93" s="88"/>
      <c r="N93" s="88">
        <v>0</v>
      </c>
      <c r="O93" s="88"/>
      <c r="P93" s="88"/>
      <c r="Q93" s="89"/>
      <c r="R93" s="89">
        <v>0</v>
      </c>
    </row>
    <row r="94" spans="1:18" ht="28.5" x14ac:dyDescent="0.25">
      <c r="A94" s="86">
        <v>24</v>
      </c>
      <c r="B94" s="459" t="s">
        <v>733</v>
      </c>
      <c r="C94" s="460"/>
      <c r="D94" s="460"/>
      <c r="E94" s="460"/>
      <c r="F94" s="465"/>
      <c r="G94" s="87" t="s">
        <v>721</v>
      </c>
      <c r="H94" s="88">
        <f t="shared" si="6"/>
        <v>0</v>
      </c>
      <c r="I94" s="88"/>
      <c r="J94" s="88"/>
      <c r="K94" s="88"/>
      <c r="L94" s="88"/>
      <c r="M94" s="88"/>
      <c r="N94" s="88">
        <v>1</v>
      </c>
      <c r="O94" s="88"/>
      <c r="P94" s="88"/>
      <c r="Q94" s="89"/>
      <c r="R94" s="89">
        <v>28500</v>
      </c>
    </row>
    <row r="95" spans="1:18" ht="28.5" x14ac:dyDescent="0.25">
      <c r="A95" s="86">
        <v>25</v>
      </c>
      <c r="B95" s="459" t="s">
        <v>815</v>
      </c>
      <c r="C95" s="460"/>
      <c r="D95" s="460"/>
      <c r="E95" s="460"/>
      <c r="F95" s="465"/>
      <c r="G95" s="87" t="s">
        <v>133</v>
      </c>
      <c r="H95" s="88">
        <f t="shared" si="6"/>
        <v>0</v>
      </c>
      <c r="I95" s="88"/>
      <c r="J95" s="88"/>
      <c r="K95" s="88"/>
      <c r="L95" s="88"/>
      <c r="M95" s="88"/>
      <c r="N95" s="88">
        <v>1</v>
      </c>
      <c r="O95" s="88"/>
      <c r="P95" s="88"/>
      <c r="Q95" s="89"/>
      <c r="R95" s="89">
        <v>21900</v>
      </c>
    </row>
    <row r="96" spans="1:18" ht="42.75" x14ac:dyDescent="0.25">
      <c r="A96" s="86">
        <v>26</v>
      </c>
      <c r="B96" s="459" t="s">
        <v>816</v>
      </c>
      <c r="C96" s="460"/>
      <c r="D96" s="460"/>
      <c r="E96" s="460"/>
      <c r="F96" s="465"/>
      <c r="G96" s="87" t="s">
        <v>723</v>
      </c>
      <c r="H96" s="88">
        <f t="shared" si="6"/>
        <v>0</v>
      </c>
      <c r="I96" s="88"/>
      <c r="J96" s="88"/>
      <c r="K96" s="88"/>
      <c r="L96" s="88"/>
      <c r="M96" s="88"/>
      <c r="N96" s="88">
        <v>1</v>
      </c>
      <c r="O96" s="88"/>
      <c r="P96" s="88"/>
      <c r="Q96" s="89"/>
      <c r="R96" s="89">
        <v>23800</v>
      </c>
    </row>
    <row r="97" spans="1:18" ht="28.5" x14ac:dyDescent="0.25">
      <c r="A97" s="86">
        <v>27</v>
      </c>
      <c r="B97" s="459" t="s">
        <v>745</v>
      </c>
      <c r="C97" s="460"/>
      <c r="D97" s="460"/>
      <c r="E97" s="460"/>
      <c r="F97" s="465"/>
      <c r="G97" s="87" t="s">
        <v>817</v>
      </c>
      <c r="H97" s="88">
        <f t="shared" si="6"/>
        <v>0</v>
      </c>
      <c r="I97" s="88"/>
      <c r="J97" s="88"/>
      <c r="K97" s="88"/>
      <c r="L97" s="88"/>
      <c r="M97" s="88"/>
      <c r="N97" s="88">
        <v>2</v>
      </c>
      <c r="O97" s="88"/>
      <c r="P97" s="88"/>
      <c r="Q97" s="89"/>
      <c r="R97" s="89">
        <v>23500</v>
      </c>
    </row>
    <row r="98" spans="1:18" ht="28.5" x14ac:dyDescent="0.25">
      <c r="A98" s="86">
        <v>28</v>
      </c>
      <c r="B98" s="116" t="s">
        <v>144</v>
      </c>
      <c r="C98" s="114"/>
      <c r="D98" s="106"/>
      <c r="E98" s="106"/>
      <c r="F98" s="107"/>
      <c r="G98" s="87" t="s">
        <v>725</v>
      </c>
      <c r="H98" s="88"/>
      <c r="I98" s="88"/>
      <c r="J98" s="88"/>
      <c r="K98" s="88"/>
      <c r="L98" s="88"/>
      <c r="M98" s="88"/>
      <c r="N98" s="88">
        <v>2</v>
      </c>
      <c r="O98" s="88"/>
      <c r="P98" s="88"/>
      <c r="Q98" s="89"/>
      <c r="R98" s="89">
        <v>24500</v>
      </c>
    </row>
    <row r="99" spans="1:18" ht="28.5" x14ac:dyDescent="0.25">
      <c r="A99" s="86">
        <v>29</v>
      </c>
      <c r="B99" s="459" t="s">
        <v>118</v>
      </c>
      <c r="C99" s="460"/>
      <c r="D99" s="460"/>
      <c r="E99" s="460"/>
      <c r="F99" s="465"/>
      <c r="G99" s="87" t="s">
        <v>727</v>
      </c>
      <c r="H99" s="88">
        <f t="shared" si="6"/>
        <v>0</v>
      </c>
      <c r="I99" s="88"/>
      <c r="J99" s="88"/>
      <c r="K99" s="88"/>
      <c r="L99" s="88"/>
      <c r="M99" s="88"/>
      <c r="N99" s="88">
        <v>1</v>
      </c>
      <c r="O99" s="88"/>
      <c r="P99" s="88"/>
      <c r="Q99" s="89"/>
      <c r="R99" s="89">
        <v>23000</v>
      </c>
    </row>
    <row r="100" spans="1:18" ht="28.5" x14ac:dyDescent="0.25">
      <c r="A100" s="86">
        <v>30</v>
      </c>
      <c r="B100" s="459" t="s">
        <v>818</v>
      </c>
      <c r="C100" s="460"/>
      <c r="D100" s="460"/>
      <c r="E100" s="460"/>
      <c r="F100" s="465"/>
      <c r="G100" s="87" t="s">
        <v>819</v>
      </c>
      <c r="H100" s="88">
        <f t="shared" si="6"/>
        <v>0</v>
      </c>
      <c r="I100" s="88"/>
      <c r="J100" s="88"/>
      <c r="K100" s="88"/>
      <c r="L100" s="88"/>
      <c r="M100" s="88"/>
      <c r="N100" s="88">
        <v>5</v>
      </c>
      <c r="O100" s="88"/>
      <c r="P100" s="88"/>
      <c r="Q100" s="89"/>
      <c r="R100" s="89">
        <v>23400</v>
      </c>
    </row>
    <row r="101" spans="1:18" ht="42.75" x14ac:dyDescent="0.25">
      <c r="A101" s="86">
        <v>31</v>
      </c>
      <c r="B101" s="459" t="s">
        <v>820</v>
      </c>
      <c r="C101" s="460"/>
      <c r="D101" s="460"/>
      <c r="E101" s="460"/>
      <c r="F101" s="465"/>
      <c r="G101" s="87" t="s">
        <v>821</v>
      </c>
      <c r="H101" s="88"/>
      <c r="I101" s="88"/>
      <c r="J101" s="88"/>
      <c r="K101" s="88"/>
      <c r="L101" s="88"/>
      <c r="M101" s="88"/>
      <c r="N101" s="88"/>
      <c r="O101" s="88"/>
      <c r="P101" s="88"/>
      <c r="Q101" s="89"/>
      <c r="R101" s="89"/>
    </row>
    <row r="102" spans="1:18" ht="28.5" x14ac:dyDescent="0.25">
      <c r="A102" s="86">
        <v>32</v>
      </c>
      <c r="B102" s="113" t="s">
        <v>824</v>
      </c>
      <c r="C102" s="114"/>
      <c r="D102" s="106"/>
      <c r="E102" s="106"/>
      <c r="F102" s="107"/>
      <c r="G102" s="87" t="s">
        <v>825</v>
      </c>
      <c r="H102" s="88"/>
      <c r="I102" s="88"/>
      <c r="J102" s="88"/>
      <c r="K102" s="88"/>
      <c r="L102" s="88"/>
      <c r="M102" s="88"/>
      <c r="N102" s="88"/>
      <c r="O102" s="88"/>
      <c r="P102" s="88"/>
      <c r="Q102" s="89"/>
      <c r="R102" s="89"/>
    </row>
    <row r="103" spans="1:18" ht="42.75" x14ac:dyDescent="0.25">
      <c r="A103" s="86">
        <v>33</v>
      </c>
      <c r="B103" s="113" t="s">
        <v>822</v>
      </c>
      <c r="C103" s="114"/>
      <c r="D103" s="114"/>
      <c r="E103" s="114"/>
      <c r="F103" s="115"/>
      <c r="G103" s="87" t="s">
        <v>823</v>
      </c>
      <c r="H103" s="88"/>
      <c r="I103" s="88"/>
      <c r="J103" s="88"/>
      <c r="K103" s="88"/>
      <c r="L103" s="88"/>
      <c r="M103" s="88"/>
      <c r="N103" s="88"/>
      <c r="O103" s="88"/>
      <c r="P103" s="88"/>
      <c r="Q103" s="89"/>
      <c r="R103" s="89"/>
    </row>
    <row r="104" spans="1:18" ht="42.75" x14ac:dyDescent="0.25">
      <c r="A104" s="86">
        <v>34</v>
      </c>
      <c r="B104" s="459" t="s">
        <v>826</v>
      </c>
      <c r="C104" s="460"/>
      <c r="D104" s="460"/>
      <c r="E104" s="460"/>
      <c r="F104" s="465"/>
      <c r="G104" s="87" t="s">
        <v>827</v>
      </c>
      <c r="H104" s="88">
        <f t="shared" si="6"/>
        <v>0</v>
      </c>
      <c r="I104" s="88"/>
      <c r="J104" s="88"/>
      <c r="K104" s="88"/>
      <c r="L104" s="88"/>
      <c r="M104" s="88"/>
      <c r="N104" s="88"/>
      <c r="O104" s="88"/>
      <c r="P104" s="88"/>
      <c r="Q104" s="89"/>
      <c r="R104" s="89"/>
    </row>
    <row r="105" spans="1:18" ht="42.75" x14ac:dyDescent="0.25">
      <c r="A105" s="86">
        <v>35</v>
      </c>
      <c r="B105" s="116" t="s">
        <v>828</v>
      </c>
      <c r="C105" s="117"/>
      <c r="D105" s="106"/>
      <c r="E105" s="106"/>
      <c r="F105" s="106"/>
      <c r="G105" s="107" t="s">
        <v>829</v>
      </c>
      <c r="H105" s="88"/>
      <c r="I105" s="88"/>
      <c r="J105" s="88"/>
      <c r="K105" s="88"/>
      <c r="L105" s="88"/>
      <c r="M105" s="88"/>
      <c r="N105" s="88"/>
      <c r="O105" s="88"/>
      <c r="P105" s="88"/>
      <c r="Q105" s="89"/>
      <c r="R105" s="89"/>
    </row>
    <row r="106" spans="1:18" x14ac:dyDescent="0.25">
      <c r="A106" s="120">
        <v>4</v>
      </c>
      <c r="B106" s="457" t="s">
        <v>158</v>
      </c>
      <c r="C106" s="458"/>
      <c r="D106" s="458"/>
      <c r="E106" s="458"/>
      <c r="F106" s="458"/>
      <c r="G106" s="475"/>
      <c r="H106" s="104">
        <f t="shared" ref="H106" si="7">H107+H108+H109+H110+H111+H112+H113+H114+H115+H116+H117+H118+H119+H120+H121+H122+H123+H124+H125+H126+H127+H128+H129+H130</f>
        <v>640</v>
      </c>
      <c r="I106" s="104">
        <f>I107+I108+I109+I110+I111+I112+I113+I114+I115+I116+I117+I118+I119+I120+I121+I122+I123+I124+I125+I126+I127+I128+I129+I130</f>
        <v>520</v>
      </c>
      <c r="J106" s="104">
        <f>J107+J108+J109+J110+J111+J112+J113+J114+J115+J116+J117+J118+J119+J120+J121+J122+J123+J124+J125+J126+J127+J128+J129+J130</f>
        <v>120</v>
      </c>
      <c r="K106" s="104">
        <f t="shared" ref="K106:P106" si="8">K107+K108+K109+K110+K111+K112+K113+K114+K115+K116+K117+K118+K119+K120+K121+K122+K123+K124+K125+K126+K127+K128+K129+K130</f>
        <v>235</v>
      </c>
      <c r="L106" s="104">
        <f t="shared" si="8"/>
        <v>465.75</v>
      </c>
      <c r="M106" s="104">
        <f t="shared" si="8"/>
        <v>72</v>
      </c>
      <c r="N106" s="104">
        <f t="shared" si="8"/>
        <v>795</v>
      </c>
      <c r="O106" s="104">
        <f t="shared" si="8"/>
        <v>955.75</v>
      </c>
      <c r="P106" s="104">
        <f t="shared" si="8"/>
        <v>6</v>
      </c>
      <c r="Q106" s="85">
        <v>36750</v>
      </c>
      <c r="R106" s="85">
        <v>21129</v>
      </c>
    </row>
    <row r="107" spans="1:18" ht="42.75" x14ac:dyDescent="0.25">
      <c r="A107" s="86">
        <v>1</v>
      </c>
      <c r="B107" s="459" t="s">
        <v>159</v>
      </c>
      <c r="C107" s="460"/>
      <c r="D107" s="460"/>
      <c r="E107" s="460"/>
      <c r="F107" s="465"/>
      <c r="G107" s="87" t="s">
        <v>530</v>
      </c>
      <c r="H107" s="88">
        <f t="shared" ref="H107:H130" si="9">I107+J107</f>
        <v>560</v>
      </c>
      <c r="I107" s="88">
        <v>505</v>
      </c>
      <c r="J107" s="88">
        <v>55</v>
      </c>
      <c r="K107" s="88">
        <v>187</v>
      </c>
      <c r="L107" s="88">
        <v>365.25</v>
      </c>
      <c r="M107" s="88">
        <v>44</v>
      </c>
      <c r="N107" s="88">
        <v>633</v>
      </c>
      <c r="O107" s="88">
        <v>762.25</v>
      </c>
      <c r="P107" s="88">
        <v>2</v>
      </c>
      <c r="Q107" s="89">
        <v>36600</v>
      </c>
      <c r="R107" s="89">
        <v>20890</v>
      </c>
    </row>
    <row r="108" spans="1:18" ht="42.75" x14ac:dyDescent="0.25">
      <c r="A108" s="86">
        <v>2</v>
      </c>
      <c r="B108" s="459" t="s">
        <v>160</v>
      </c>
      <c r="C108" s="460"/>
      <c r="D108" s="460"/>
      <c r="E108" s="460"/>
      <c r="F108" s="465"/>
      <c r="G108" s="87" t="s">
        <v>531</v>
      </c>
      <c r="H108" s="88">
        <f t="shared" si="9"/>
        <v>25</v>
      </c>
      <c r="I108" s="88">
        <v>15</v>
      </c>
      <c r="J108" s="88">
        <v>10</v>
      </c>
      <c r="K108" s="88">
        <v>19</v>
      </c>
      <c r="L108" s="88">
        <v>27.5</v>
      </c>
      <c r="M108" s="88">
        <v>3</v>
      </c>
      <c r="N108" s="88">
        <v>48</v>
      </c>
      <c r="O108" s="88">
        <v>55.25</v>
      </c>
      <c r="P108" s="88">
        <v>0</v>
      </c>
      <c r="Q108" s="89">
        <v>37350</v>
      </c>
      <c r="R108" s="89">
        <v>20800</v>
      </c>
    </row>
    <row r="109" spans="1:18" ht="42.75" x14ac:dyDescent="0.25">
      <c r="A109" s="86">
        <v>3</v>
      </c>
      <c r="B109" s="459" t="s">
        <v>161</v>
      </c>
      <c r="C109" s="460"/>
      <c r="D109" s="460"/>
      <c r="E109" s="460"/>
      <c r="F109" s="465"/>
      <c r="G109" s="87" t="s">
        <v>532</v>
      </c>
      <c r="H109" s="88">
        <f t="shared" si="9"/>
        <v>20</v>
      </c>
      <c r="I109" s="88"/>
      <c r="J109" s="88">
        <v>20</v>
      </c>
      <c r="K109" s="88">
        <v>6</v>
      </c>
      <c r="L109" s="88">
        <v>6.5</v>
      </c>
      <c r="M109" s="88"/>
      <c r="N109" s="88">
        <v>11</v>
      </c>
      <c r="O109" s="88">
        <v>10</v>
      </c>
      <c r="P109" s="88">
        <v>0</v>
      </c>
      <c r="Q109" s="89">
        <v>36600</v>
      </c>
      <c r="R109" s="89">
        <v>20800</v>
      </c>
    </row>
    <row r="110" spans="1:18" ht="28.5" x14ac:dyDescent="0.25">
      <c r="A110" s="86">
        <v>4</v>
      </c>
      <c r="B110" s="459" t="s">
        <v>162</v>
      </c>
      <c r="C110" s="460"/>
      <c r="D110" s="460"/>
      <c r="E110" s="460"/>
      <c r="F110" s="465"/>
      <c r="G110" s="87" t="s">
        <v>533</v>
      </c>
      <c r="H110" s="88">
        <f t="shared" si="9"/>
        <v>0</v>
      </c>
      <c r="I110" s="88"/>
      <c r="J110" s="88"/>
      <c r="K110" s="88">
        <v>6</v>
      </c>
      <c r="L110" s="88">
        <v>7.5</v>
      </c>
      <c r="M110" s="88">
        <v>1</v>
      </c>
      <c r="N110" s="88">
        <v>11</v>
      </c>
      <c r="O110" s="88">
        <v>11</v>
      </c>
      <c r="P110" s="88">
        <v>0</v>
      </c>
      <c r="Q110" s="89">
        <v>36600</v>
      </c>
      <c r="R110" s="89">
        <v>20800</v>
      </c>
    </row>
    <row r="111" spans="1:18" ht="28.5" x14ac:dyDescent="0.25">
      <c r="A111" s="86">
        <v>5</v>
      </c>
      <c r="B111" s="459" t="s">
        <v>163</v>
      </c>
      <c r="C111" s="460"/>
      <c r="D111" s="460"/>
      <c r="E111" s="460"/>
      <c r="F111" s="465"/>
      <c r="G111" s="87" t="s">
        <v>534</v>
      </c>
      <c r="H111" s="88">
        <f t="shared" si="9"/>
        <v>10</v>
      </c>
      <c r="I111" s="88"/>
      <c r="J111" s="88">
        <v>10</v>
      </c>
      <c r="K111" s="88">
        <v>6</v>
      </c>
      <c r="L111" s="88">
        <v>9</v>
      </c>
      <c r="M111" s="88">
        <v>1</v>
      </c>
      <c r="N111" s="88">
        <v>15</v>
      </c>
      <c r="O111" s="88">
        <v>13</v>
      </c>
      <c r="P111" s="88">
        <v>0</v>
      </c>
      <c r="Q111" s="89">
        <v>36700</v>
      </c>
      <c r="R111" s="89">
        <v>20800</v>
      </c>
    </row>
    <row r="112" spans="1:18" ht="42.75" x14ac:dyDescent="0.25">
      <c r="A112" s="86">
        <v>6</v>
      </c>
      <c r="B112" s="459" t="s">
        <v>164</v>
      </c>
      <c r="C112" s="460"/>
      <c r="D112" s="460"/>
      <c r="E112" s="460"/>
      <c r="F112" s="465"/>
      <c r="G112" s="87" t="s">
        <v>535</v>
      </c>
      <c r="H112" s="88">
        <f t="shared" si="9"/>
        <v>15</v>
      </c>
      <c r="I112" s="88"/>
      <c r="J112" s="88">
        <v>15</v>
      </c>
      <c r="K112" s="88">
        <v>6</v>
      </c>
      <c r="L112" s="88">
        <v>8</v>
      </c>
      <c r="M112" s="88"/>
      <c r="N112" s="88">
        <v>11</v>
      </c>
      <c r="O112" s="88">
        <v>12</v>
      </c>
      <c r="P112" s="88">
        <v>0</v>
      </c>
      <c r="Q112" s="89">
        <v>36700</v>
      </c>
      <c r="R112" s="89">
        <v>20800</v>
      </c>
    </row>
    <row r="113" spans="1:18" ht="42.75" x14ac:dyDescent="0.25">
      <c r="A113" s="86">
        <v>7</v>
      </c>
      <c r="B113" s="459" t="s">
        <v>165</v>
      </c>
      <c r="C113" s="460"/>
      <c r="D113" s="460"/>
      <c r="E113" s="460"/>
      <c r="F113" s="465"/>
      <c r="G113" s="87" t="s">
        <v>536</v>
      </c>
      <c r="H113" s="88">
        <f t="shared" si="9"/>
        <v>10</v>
      </c>
      <c r="I113" s="88"/>
      <c r="J113" s="88">
        <v>10</v>
      </c>
      <c r="K113" s="88">
        <v>5</v>
      </c>
      <c r="L113" s="88">
        <v>9.5</v>
      </c>
      <c r="M113" s="88"/>
      <c r="N113" s="88">
        <v>19</v>
      </c>
      <c r="O113" s="88">
        <v>18</v>
      </c>
      <c r="P113" s="88">
        <v>0</v>
      </c>
      <c r="Q113" s="89">
        <v>36700</v>
      </c>
      <c r="R113" s="89">
        <v>20800</v>
      </c>
    </row>
    <row r="114" spans="1:18" ht="42.75" x14ac:dyDescent="0.25">
      <c r="A114" s="86">
        <v>8</v>
      </c>
      <c r="B114" s="459" t="s">
        <v>166</v>
      </c>
      <c r="C114" s="460"/>
      <c r="D114" s="460"/>
      <c r="E114" s="460"/>
      <c r="F114" s="465"/>
      <c r="G114" s="87" t="s">
        <v>167</v>
      </c>
      <c r="H114" s="88">
        <f t="shared" si="9"/>
        <v>0</v>
      </c>
      <c r="I114" s="88"/>
      <c r="J114" s="88"/>
      <c r="K114" s="88"/>
      <c r="L114" s="88">
        <v>4.75</v>
      </c>
      <c r="M114" s="88">
        <v>3</v>
      </c>
      <c r="N114" s="88">
        <v>3</v>
      </c>
      <c r="O114" s="88">
        <v>6.25</v>
      </c>
      <c r="P114" s="88">
        <v>0</v>
      </c>
      <c r="Q114" s="89"/>
      <c r="R114" s="89">
        <v>21400</v>
      </c>
    </row>
    <row r="115" spans="1:18" ht="42.75" x14ac:dyDescent="0.25">
      <c r="A115" s="86">
        <v>9</v>
      </c>
      <c r="B115" s="459" t="s">
        <v>168</v>
      </c>
      <c r="C115" s="460"/>
      <c r="D115" s="460"/>
      <c r="E115" s="460"/>
      <c r="F115" s="465"/>
      <c r="G115" s="87" t="s">
        <v>169</v>
      </c>
      <c r="H115" s="88">
        <f t="shared" si="9"/>
        <v>0</v>
      </c>
      <c r="I115" s="88"/>
      <c r="J115" s="88"/>
      <c r="K115" s="88"/>
      <c r="L115" s="88">
        <v>5.5</v>
      </c>
      <c r="M115" s="88">
        <v>3</v>
      </c>
      <c r="N115" s="88">
        <v>2</v>
      </c>
      <c r="O115" s="88">
        <v>7</v>
      </c>
      <c r="P115" s="88">
        <v>0</v>
      </c>
      <c r="Q115" s="89"/>
      <c r="R115" s="89">
        <v>21400</v>
      </c>
    </row>
    <row r="116" spans="1:18" ht="28.5" x14ac:dyDescent="0.25">
      <c r="A116" s="86">
        <v>10</v>
      </c>
      <c r="B116" s="459" t="s">
        <v>170</v>
      </c>
      <c r="C116" s="460"/>
      <c r="D116" s="460"/>
      <c r="E116" s="460"/>
      <c r="F116" s="465"/>
      <c r="G116" s="87" t="s">
        <v>171</v>
      </c>
      <c r="H116" s="88">
        <f t="shared" si="9"/>
        <v>0</v>
      </c>
      <c r="I116" s="88"/>
      <c r="J116" s="88"/>
      <c r="K116" s="88"/>
      <c r="L116" s="88">
        <v>4.25</v>
      </c>
      <c r="M116" s="88">
        <v>3</v>
      </c>
      <c r="N116" s="88">
        <v>1</v>
      </c>
      <c r="O116" s="88">
        <v>5.5</v>
      </c>
      <c r="P116" s="88">
        <v>0</v>
      </c>
      <c r="Q116" s="89"/>
      <c r="R116" s="89">
        <v>21400</v>
      </c>
    </row>
    <row r="117" spans="1:18" ht="28.5" x14ac:dyDescent="0.25">
      <c r="A117" s="86">
        <v>11</v>
      </c>
      <c r="B117" s="459" t="s">
        <v>172</v>
      </c>
      <c r="C117" s="460"/>
      <c r="D117" s="460"/>
      <c r="E117" s="460"/>
      <c r="F117" s="465"/>
      <c r="G117" s="87" t="s">
        <v>173</v>
      </c>
      <c r="H117" s="88">
        <f t="shared" si="9"/>
        <v>0</v>
      </c>
      <c r="I117" s="88"/>
      <c r="J117" s="88"/>
      <c r="K117" s="88"/>
      <c r="L117" s="88">
        <v>5</v>
      </c>
      <c r="M117" s="88">
        <v>4</v>
      </c>
      <c r="N117" s="88">
        <v>3</v>
      </c>
      <c r="O117" s="88">
        <v>7</v>
      </c>
      <c r="P117" s="88">
        <v>0</v>
      </c>
      <c r="Q117" s="89"/>
      <c r="R117" s="89">
        <v>21400</v>
      </c>
    </row>
    <row r="118" spans="1:18" ht="42.75" x14ac:dyDescent="0.25">
      <c r="A118" s="86">
        <v>12</v>
      </c>
      <c r="B118" s="459" t="s">
        <v>174</v>
      </c>
      <c r="C118" s="460"/>
      <c r="D118" s="460"/>
      <c r="E118" s="460"/>
      <c r="F118" s="465"/>
      <c r="G118" s="87" t="s">
        <v>175</v>
      </c>
      <c r="H118" s="88">
        <f t="shared" si="9"/>
        <v>0</v>
      </c>
      <c r="I118" s="88"/>
      <c r="J118" s="88"/>
      <c r="K118" s="88"/>
      <c r="L118" s="88">
        <v>4.5</v>
      </c>
      <c r="M118" s="88">
        <v>3</v>
      </c>
      <c r="N118" s="88">
        <v>3</v>
      </c>
      <c r="O118" s="88">
        <v>6</v>
      </c>
      <c r="P118" s="88">
        <v>0</v>
      </c>
      <c r="Q118" s="89"/>
      <c r="R118" s="89">
        <v>21400</v>
      </c>
    </row>
    <row r="119" spans="1:18" ht="28.5" x14ac:dyDescent="0.25">
      <c r="A119" s="86">
        <v>13</v>
      </c>
      <c r="B119" s="459" t="s">
        <v>176</v>
      </c>
      <c r="C119" s="460"/>
      <c r="D119" s="460"/>
      <c r="E119" s="460"/>
      <c r="F119" s="465"/>
      <c r="G119" s="87" t="s">
        <v>177</v>
      </c>
      <c r="H119" s="88">
        <f t="shared" si="9"/>
        <v>0</v>
      </c>
      <c r="I119" s="88"/>
      <c r="J119" s="88"/>
      <c r="K119" s="88"/>
      <c r="L119" s="88">
        <v>3.5</v>
      </c>
      <c r="M119" s="88">
        <v>3</v>
      </c>
      <c r="N119" s="88">
        <v>2</v>
      </c>
      <c r="O119" s="88">
        <v>6</v>
      </c>
      <c r="P119" s="88">
        <v>0</v>
      </c>
      <c r="Q119" s="89"/>
      <c r="R119" s="89">
        <v>21400</v>
      </c>
    </row>
    <row r="120" spans="1:18" ht="42.75" x14ac:dyDescent="0.25">
      <c r="A120" s="86">
        <v>14</v>
      </c>
      <c r="B120" s="459" t="s">
        <v>178</v>
      </c>
      <c r="C120" s="460"/>
      <c r="D120" s="460"/>
      <c r="E120" s="460"/>
      <c r="F120" s="465"/>
      <c r="G120" s="87" t="s">
        <v>179</v>
      </c>
      <c r="H120" s="88">
        <f t="shared" si="9"/>
        <v>0</v>
      </c>
      <c r="I120" s="88"/>
      <c r="J120" s="88"/>
      <c r="K120" s="88"/>
      <c r="L120" s="88">
        <v>5</v>
      </c>
      <c r="M120" s="88">
        <v>4</v>
      </c>
      <c r="N120" s="88">
        <v>1</v>
      </c>
      <c r="O120" s="88">
        <v>6.5</v>
      </c>
      <c r="P120" s="88">
        <v>0</v>
      </c>
      <c r="Q120" s="89"/>
      <c r="R120" s="89">
        <v>21400</v>
      </c>
    </row>
    <row r="121" spans="1:18" ht="42.75" x14ac:dyDescent="0.25">
      <c r="A121" s="86">
        <v>15</v>
      </c>
      <c r="B121" s="459" t="s">
        <v>180</v>
      </c>
      <c r="C121" s="460"/>
      <c r="D121" s="460"/>
      <c r="E121" s="460"/>
      <c r="F121" s="465"/>
      <c r="G121" s="87" t="s">
        <v>181</v>
      </c>
      <c r="H121" s="88">
        <f t="shared" si="9"/>
        <v>0</v>
      </c>
      <c r="I121" s="88"/>
      <c r="J121" s="88"/>
      <c r="K121" s="88"/>
      <c r="L121" s="88"/>
      <c r="M121" s="88"/>
      <c r="N121" s="88">
        <v>3</v>
      </c>
      <c r="O121" s="88">
        <v>3</v>
      </c>
      <c r="P121" s="88">
        <v>0</v>
      </c>
      <c r="Q121" s="89"/>
      <c r="R121" s="89">
        <v>21400</v>
      </c>
    </row>
    <row r="122" spans="1:18" ht="42.75" x14ac:dyDescent="0.25">
      <c r="A122" s="86">
        <v>16</v>
      </c>
      <c r="B122" s="459" t="s">
        <v>182</v>
      </c>
      <c r="C122" s="460"/>
      <c r="D122" s="460"/>
      <c r="E122" s="460"/>
      <c r="F122" s="465"/>
      <c r="G122" s="87" t="s">
        <v>183</v>
      </c>
      <c r="H122" s="88">
        <f t="shared" si="9"/>
        <v>0</v>
      </c>
      <c r="I122" s="88"/>
      <c r="J122" s="88"/>
      <c r="K122" s="88"/>
      <c r="L122" s="88"/>
      <c r="M122" s="88"/>
      <c r="N122" s="88">
        <v>3</v>
      </c>
      <c r="O122" s="88">
        <v>3</v>
      </c>
      <c r="P122" s="88">
        <v>0</v>
      </c>
      <c r="Q122" s="89"/>
      <c r="R122" s="89">
        <v>21400</v>
      </c>
    </row>
    <row r="123" spans="1:18" ht="28.5" x14ac:dyDescent="0.25">
      <c r="A123" s="86">
        <v>17</v>
      </c>
      <c r="B123" s="459" t="s">
        <v>184</v>
      </c>
      <c r="C123" s="460"/>
      <c r="D123" s="460"/>
      <c r="E123" s="460"/>
      <c r="F123" s="465"/>
      <c r="G123" s="87" t="s">
        <v>185</v>
      </c>
      <c r="H123" s="88">
        <f t="shared" si="9"/>
        <v>0</v>
      </c>
      <c r="I123" s="88"/>
      <c r="J123" s="88"/>
      <c r="K123" s="88"/>
      <c r="L123" s="88"/>
      <c r="M123" s="88"/>
      <c r="N123" s="88">
        <v>3</v>
      </c>
      <c r="O123" s="88">
        <v>3</v>
      </c>
      <c r="P123" s="88">
        <v>1</v>
      </c>
      <c r="Q123" s="89"/>
      <c r="R123" s="89">
        <v>21400</v>
      </c>
    </row>
    <row r="124" spans="1:18" ht="42.75" x14ac:dyDescent="0.25">
      <c r="A124" s="86">
        <v>18</v>
      </c>
      <c r="B124" s="459" t="s">
        <v>186</v>
      </c>
      <c r="C124" s="460"/>
      <c r="D124" s="460"/>
      <c r="E124" s="460"/>
      <c r="F124" s="465"/>
      <c r="G124" s="87" t="s">
        <v>187</v>
      </c>
      <c r="H124" s="88">
        <f t="shared" si="9"/>
        <v>0</v>
      </c>
      <c r="I124" s="88"/>
      <c r="J124" s="88"/>
      <c r="K124" s="88"/>
      <c r="L124" s="88"/>
      <c r="M124" s="88"/>
      <c r="N124" s="88">
        <v>4</v>
      </c>
      <c r="O124" s="88">
        <v>3</v>
      </c>
      <c r="P124" s="88">
        <v>1</v>
      </c>
      <c r="Q124" s="89"/>
      <c r="R124" s="89">
        <v>21400</v>
      </c>
    </row>
    <row r="125" spans="1:18" ht="28.5" x14ac:dyDescent="0.25">
      <c r="A125" s="86">
        <v>19</v>
      </c>
      <c r="B125" s="459" t="s">
        <v>188</v>
      </c>
      <c r="C125" s="460"/>
      <c r="D125" s="460"/>
      <c r="E125" s="460"/>
      <c r="F125" s="465"/>
      <c r="G125" s="87" t="s">
        <v>189</v>
      </c>
      <c r="H125" s="88">
        <f t="shared" si="9"/>
        <v>0</v>
      </c>
      <c r="I125" s="88"/>
      <c r="J125" s="88"/>
      <c r="K125" s="88"/>
      <c r="L125" s="88"/>
      <c r="M125" s="88"/>
      <c r="N125" s="88">
        <v>3</v>
      </c>
      <c r="O125" s="88">
        <v>3</v>
      </c>
      <c r="P125" s="88">
        <v>1</v>
      </c>
      <c r="Q125" s="89"/>
      <c r="R125" s="89">
        <v>21400</v>
      </c>
    </row>
    <row r="126" spans="1:18" ht="42.75" x14ac:dyDescent="0.25">
      <c r="A126" s="86">
        <v>20</v>
      </c>
      <c r="B126" s="459" t="s">
        <v>190</v>
      </c>
      <c r="C126" s="460"/>
      <c r="D126" s="460"/>
      <c r="E126" s="460"/>
      <c r="F126" s="465"/>
      <c r="G126" s="87" t="s">
        <v>191</v>
      </c>
      <c r="H126" s="88">
        <f t="shared" si="9"/>
        <v>0</v>
      </c>
      <c r="I126" s="88"/>
      <c r="J126" s="88"/>
      <c r="K126" s="88"/>
      <c r="L126" s="88"/>
      <c r="M126" s="88"/>
      <c r="N126" s="88">
        <v>2</v>
      </c>
      <c r="O126" s="88">
        <v>3</v>
      </c>
      <c r="P126" s="88">
        <v>1</v>
      </c>
      <c r="Q126" s="89"/>
      <c r="R126" s="89">
        <v>21400</v>
      </c>
    </row>
    <row r="127" spans="1:18" ht="28.5" x14ac:dyDescent="0.25">
      <c r="A127" s="86">
        <v>21</v>
      </c>
      <c r="B127" s="459" t="s">
        <v>192</v>
      </c>
      <c r="C127" s="460"/>
      <c r="D127" s="460"/>
      <c r="E127" s="460"/>
      <c r="F127" s="465"/>
      <c r="G127" s="87" t="s">
        <v>193</v>
      </c>
      <c r="H127" s="88">
        <f t="shared" si="9"/>
        <v>0</v>
      </c>
      <c r="I127" s="88"/>
      <c r="J127" s="88"/>
      <c r="K127" s="88"/>
      <c r="L127" s="88"/>
      <c r="M127" s="88"/>
      <c r="N127" s="88">
        <v>4</v>
      </c>
      <c r="O127" s="88">
        <v>3</v>
      </c>
      <c r="P127" s="88">
        <v>0</v>
      </c>
      <c r="Q127" s="89"/>
      <c r="R127" s="89">
        <v>21400</v>
      </c>
    </row>
    <row r="128" spans="1:18" ht="42.75" x14ac:dyDescent="0.25">
      <c r="A128" s="86">
        <v>22</v>
      </c>
      <c r="B128" s="459" t="s">
        <v>194</v>
      </c>
      <c r="C128" s="460"/>
      <c r="D128" s="460"/>
      <c r="E128" s="460"/>
      <c r="F128" s="465"/>
      <c r="G128" s="87" t="s">
        <v>195</v>
      </c>
      <c r="H128" s="88">
        <f t="shared" si="9"/>
        <v>0</v>
      </c>
      <c r="I128" s="88"/>
      <c r="J128" s="88"/>
      <c r="K128" s="88"/>
      <c r="L128" s="88"/>
      <c r="M128" s="88"/>
      <c r="N128" s="88">
        <v>4</v>
      </c>
      <c r="O128" s="88">
        <v>3</v>
      </c>
      <c r="P128" s="88"/>
      <c r="Q128" s="89"/>
      <c r="R128" s="89">
        <v>21400</v>
      </c>
    </row>
    <row r="129" spans="1:18" ht="42.75" x14ac:dyDescent="0.25">
      <c r="A129" s="86">
        <v>23</v>
      </c>
      <c r="B129" s="459" t="s">
        <v>196</v>
      </c>
      <c r="C129" s="460"/>
      <c r="D129" s="460"/>
      <c r="E129" s="460"/>
      <c r="F129" s="465"/>
      <c r="G129" s="87" t="s">
        <v>197</v>
      </c>
      <c r="H129" s="88">
        <f t="shared" si="9"/>
        <v>0</v>
      </c>
      <c r="I129" s="88"/>
      <c r="J129" s="88"/>
      <c r="K129" s="88"/>
      <c r="L129" s="88"/>
      <c r="M129" s="88"/>
      <c r="N129" s="88">
        <v>3</v>
      </c>
      <c r="O129" s="88">
        <v>3</v>
      </c>
      <c r="P129" s="88"/>
      <c r="Q129" s="89"/>
      <c r="R129" s="89">
        <v>21400</v>
      </c>
    </row>
    <row r="130" spans="1:18" ht="28.5" x14ac:dyDescent="0.25">
      <c r="A130" s="86">
        <v>24</v>
      </c>
      <c r="B130" s="459" t="s">
        <v>198</v>
      </c>
      <c r="C130" s="460"/>
      <c r="D130" s="460"/>
      <c r="E130" s="460"/>
      <c r="F130" s="465"/>
      <c r="G130" s="87" t="s">
        <v>199</v>
      </c>
      <c r="H130" s="88">
        <f t="shared" si="9"/>
        <v>0</v>
      </c>
      <c r="I130" s="88"/>
      <c r="J130" s="88"/>
      <c r="K130" s="88"/>
      <c r="L130" s="88"/>
      <c r="M130" s="88"/>
      <c r="N130" s="88">
        <v>3</v>
      </c>
      <c r="O130" s="88">
        <v>3</v>
      </c>
      <c r="P130" s="88"/>
      <c r="Q130" s="89"/>
      <c r="R130" s="89">
        <v>21400</v>
      </c>
    </row>
    <row r="131" spans="1:18" x14ac:dyDescent="0.25">
      <c r="A131" s="120">
        <v>5</v>
      </c>
      <c r="B131" s="457" t="s">
        <v>200</v>
      </c>
      <c r="C131" s="458"/>
      <c r="D131" s="458"/>
      <c r="E131" s="458"/>
      <c r="F131" s="458"/>
      <c r="G131" s="475"/>
      <c r="H131" s="104">
        <f>H132+H133+H134+H135+H136+H137+H138+H139+H140+H141+H142+H143+H144+H145+H147+H146+H148+H149</f>
        <v>300</v>
      </c>
      <c r="I131" s="104">
        <f>I132+I133+I134+I135+I136+I137+I138+I139+I140+I141+I142+I143+I144+I145+I147+I146+I148+I149</f>
        <v>190</v>
      </c>
      <c r="J131" s="90">
        <f t="shared" ref="J131:P131" si="10">J132+J133+J134+J135+J136+J137+J138+J139+J140+J141+J142+J143+J144+J145+J147+J146+J148+J149</f>
        <v>110</v>
      </c>
      <c r="K131" s="104">
        <f t="shared" si="10"/>
        <v>160</v>
      </c>
      <c r="L131" s="104">
        <f t="shared" si="10"/>
        <v>54</v>
      </c>
      <c r="M131" s="104">
        <f t="shared" si="10"/>
        <v>23</v>
      </c>
      <c r="N131" s="104">
        <f t="shared" si="10"/>
        <v>428</v>
      </c>
      <c r="O131" s="104">
        <f t="shared" si="10"/>
        <v>49</v>
      </c>
      <c r="P131" s="104">
        <f t="shared" si="10"/>
        <v>14</v>
      </c>
      <c r="Q131" s="85">
        <v>44972</v>
      </c>
      <c r="R131" s="85">
        <v>22486</v>
      </c>
    </row>
    <row r="132" spans="1:18" ht="42.75" x14ac:dyDescent="0.25">
      <c r="A132" s="86">
        <v>1</v>
      </c>
      <c r="B132" s="459" t="s">
        <v>201</v>
      </c>
      <c r="C132" s="460"/>
      <c r="D132" s="460"/>
      <c r="E132" s="460"/>
      <c r="F132" s="465"/>
      <c r="G132" s="87" t="s">
        <v>537</v>
      </c>
      <c r="H132" s="88">
        <f>I132+J132</f>
        <v>250</v>
      </c>
      <c r="I132" s="88">
        <v>190</v>
      </c>
      <c r="J132" s="88">
        <v>60</v>
      </c>
      <c r="K132" s="88">
        <v>113</v>
      </c>
      <c r="L132" s="88">
        <v>24</v>
      </c>
      <c r="M132" s="88">
        <v>19</v>
      </c>
      <c r="N132" s="88">
        <v>283</v>
      </c>
      <c r="O132" s="88">
        <v>20</v>
      </c>
      <c r="P132" s="88">
        <v>11</v>
      </c>
      <c r="Q132" s="89">
        <v>44903</v>
      </c>
      <c r="R132" s="89">
        <v>23452</v>
      </c>
    </row>
    <row r="133" spans="1:18" ht="28.5" x14ac:dyDescent="0.25">
      <c r="A133" s="86">
        <v>2</v>
      </c>
      <c r="B133" s="459" t="s">
        <v>202</v>
      </c>
      <c r="C133" s="460"/>
      <c r="D133" s="460"/>
      <c r="E133" s="460"/>
      <c r="F133" s="465"/>
      <c r="G133" s="87" t="s">
        <v>538</v>
      </c>
      <c r="H133" s="88">
        <f t="shared" ref="H133:H149" si="11">I133+J133</f>
        <v>0</v>
      </c>
      <c r="I133" s="88"/>
      <c r="J133" s="88"/>
      <c r="K133" s="88">
        <v>7</v>
      </c>
      <c r="L133" s="88">
        <v>5</v>
      </c>
      <c r="M133" s="88">
        <v>0</v>
      </c>
      <c r="N133" s="88">
        <v>23</v>
      </c>
      <c r="O133" s="88">
        <v>6</v>
      </c>
      <c r="P133" s="88">
        <v>1</v>
      </c>
      <c r="Q133" s="89">
        <v>44785</v>
      </c>
      <c r="R133" s="89">
        <v>22596</v>
      </c>
    </row>
    <row r="134" spans="1:18" ht="28.5" x14ac:dyDescent="0.25">
      <c r="A134" s="86">
        <v>3</v>
      </c>
      <c r="B134" s="459" t="s">
        <v>203</v>
      </c>
      <c r="C134" s="460"/>
      <c r="D134" s="460"/>
      <c r="E134" s="460"/>
      <c r="F134" s="465"/>
      <c r="G134" s="87" t="s">
        <v>539</v>
      </c>
      <c r="H134" s="88">
        <f t="shared" si="11"/>
        <v>0</v>
      </c>
      <c r="I134" s="88"/>
      <c r="J134" s="88"/>
      <c r="K134" s="88">
        <v>8</v>
      </c>
      <c r="L134" s="88">
        <v>4</v>
      </c>
      <c r="M134" s="88">
        <v>2</v>
      </c>
      <c r="N134" s="88">
        <v>23</v>
      </c>
      <c r="O134" s="88">
        <v>3</v>
      </c>
      <c r="P134" s="88"/>
      <c r="Q134" s="89">
        <v>40849</v>
      </c>
      <c r="R134" s="89">
        <v>22734</v>
      </c>
    </row>
    <row r="135" spans="1:18" ht="42.75" x14ac:dyDescent="0.25">
      <c r="A135" s="86">
        <v>4</v>
      </c>
      <c r="B135" s="459" t="s">
        <v>204</v>
      </c>
      <c r="C135" s="460"/>
      <c r="D135" s="460"/>
      <c r="E135" s="460"/>
      <c r="F135" s="465"/>
      <c r="G135" s="87" t="s">
        <v>540</v>
      </c>
      <c r="H135" s="88">
        <f t="shared" si="11"/>
        <v>15</v>
      </c>
      <c r="I135" s="88"/>
      <c r="J135" s="88">
        <v>15</v>
      </c>
      <c r="K135" s="88">
        <v>5</v>
      </c>
      <c r="L135" s="88">
        <v>4</v>
      </c>
      <c r="M135" s="88">
        <v>1</v>
      </c>
      <c r="N135" s="88">
        <v>15</v>
      </c>
      <c r="O135" s="88">
        <v>2</v>
      </c>
      <c r="P135" s="88"/>
      <c r="Q135" s="89">
        <v>42639</v>
      </c>
      <c r="R135" s="89">
        <v>23440</v>
      </c>
    </row>
    <row r="136" spans="1:18" ht="28.5" x14ac:dyDescent="0.25">
      <c r="A136" s="86">
        <v>5</v>
      </c>
      <c r="B136" s="459" t="s">
        <v>205</v>
      </c>
      <c r="C136" s="460"/>
      <c r="D136" s="460"/>
      <c r="E136" s="460"/>
      <c r="F136" s="465"/>
      <c r="G136" s="87" t="s">
        <v>541</v>
      </c>
      <c r="H136" s="88">
        <f t="shared" si="11"/>
        <v>0</v>
      </c>
      <c r="I136" s="88"/>
      <c r="J136" s="88"/>
      <c r="K136" s="88">
        <v>8</v>
      </c>
      <c r="L136" s="88">
        <v>5</v>
      </c>
      <c r="M136" s="88"/>
      <c r="N136" s="88">
        <v>21</v>
      </c>
      <c r="O136" s="88">
        <v>3</v>
      </c>
      <c r="P136" s="88"/>
      <c r="Q136" s="89">
        <v>41729</v>
      </c>
      <c r="R136" s="89">
        <v>22473</v>
      </c>
    </row>
    <row r="137" spans="1:18" ht="28.5" x14ac:dyDescent="0.25">
      <c r="A137" s="86">
        <v>6</v>
      </c>
      <c r="B137" s="459" t="s">
        <v>206</v>
      </c>
      <c r="C137" s="460"/>
      <c r="D137" s="460"/>
      <c r="E137" s="460"/>
      <c r="F137" s="465"/>
      <c r="G137" s="87" t="s">
        <v>542</v>
      </c>
      <c r="H137" s="88">
        <f t="shared" si="11"/>
        <v>15</v>
      </c>
      <c r="I137" s="88"/>
      <c r="J137" s="88">
        <v>15</v>
      </c>
      <c r="K137" s="88">
        <v>6</v>
      </c>
      <c r="L137" s="88">
        <v>3</v>
      </c>
      <c r="M137" s="88">
        <v>1</v>
      </c>
      <c r="N137" s="88">
        <v>23</v>
      </c>
      <c r="O137" s="88">
        <v>2</v>
      </c>
      <c r="P137" s="88"/>
      <c r="Q137" s="89">
        <v>43636</v>
      </c>
      <c r="R137" s="89">
        <v>23945</v>
      </c>
    </row>
    <row r="138" spans="1:18" ht="28.5" x14ac:dyDescent="0.25">
      <c r="A138" s="86">
        <v>7</v>
      </c>
      <c r="B138" s="459" t="s">
        <v>207</v>
      </c>
      <c r="C138" s="460"/>
      <c r="D138" s="460"/>
      <c r="E138" s="460"/>
      <c r="F138" s="465"/>
      <c r="G138" s="87" t="s">
        <v>543</v>
      </c>
      <c r="H138" s="88">
        <f t="shared" si="11"/>
        <v>20</v>
      </c>
      <c r="I138" s="88"/>
      <c r="J138" s="88">
        <v>20</v>
      </c>
      <c r="K138" s="88">
        <v>10</v>
      </c>
      <c r="L138" s="88">
        <v>7</v>
      </c>
      <c r="M138" s="88"/>
      <c r="N138" s="88">
        <v>18</v>
      </c>
      <c r="O138" s="88">
        <v>10</v>
      </c>
      <c r="P138" s="88">
        <v>1</v>
      </c>
      <c r="Q138" s="89">
        <v>40965</v>
      </c>
      <c r="R138" s="89">
        <v>22332</v>
      </c>
    </row>
    <row r="139" spans="1:18" ht="28.5" x14ac:dyDescent="0.25">
      <c r="A139" s="86">
        <v>8</v>
      </c>
      <c r="B139" s="459" t="s">
        <v>208</v>
      </c>
      <c r="C139" s="460"/>
      <c r="D139" s="460"/>
      <c r="E139" s="460"/>
      <c r="F139" s="465"/>
      <c r="G139" s="87" t="s">
        <v>544</v>
      </c>
      <c r="H139" s="88">
        <f t="shared" si="11"/>
        <v>0</v>
      </c>
      <c r="I139" s="88"/>
      <c r="J139" s="88"/>
      <c r="K139" s="88">
        <v>3</v>
      </c>
      <c r="L139" s="88">
        <v>2</v>
      </c>
      <c r="M139" s="88"/>
      <c r="N139" s="88">
        <v>12</v>
      </c>
      <c r="O139" s="88">
        <v>1</v>
      </c>
      <c r="P139" s="88"/>
      <c r="Q139" s="89">
        <v>38623</v>
      </c>
      <c r="R139" s="89">
        <v>22329</v>
      </c>
    </row>
    <row r="140" spans="1:18" ht="42.75" x14ac:dyDescent="0.25">
      <c r="A140" s="86">
        <v>9</v>
      </c>
      <c r="B140" s="459" t="s">
        <v>209</v>
      </c>
      <c r="C140" s="460"/>
      <c r="D140" s="460"/>
      <c r="E140" s="460"/>
      <c r="F140" s="465"/>
      <c r="G140" s="87" t="s">
        <v>498</v>
      </c>
      <c r="H140" s="88">
        <f t="shared" si="11"/>
        <v>0</v>
      </c>
      <c r="I140" s="88"/>
      <c r="J140" s="88"/>
      <c r="K140" s="88"/>
      <c r="L140" s="88"/>
      <c r="M140" s="88"/>
      <c r="N140" s="88">
        <v>0</v>
      </c>
      <c r="O140" s="88">
        <v>1</v>
      </c>
      <c r="P140" s="88">
        <v>1</v>
      </c>
      <c r="Q140" s="89"/>
      <c r="R140" s="89">
        <v>0</v>
      </c>
    </row>
    <row r="141" spans="1:18" ht="42.75" x14ac:dyDescent="0.25">
      <c r="A141" s="86">
        <v>10</v>
      </c>
      <c r="B141" s="459" t="s">
        <v>210</v>
      </c>
      <c r="C141" s="460"/>
      <c r="D141" s="460"/>
      <c r="E141" s="460"/>
      <c r="F141" s="465"/>
      <c r="G141" s="87" t="s">
        <v>211</v>
      </c>
      <c r="H141" s="88">
        <f t="shared" si="11"/>
        <v>0</v>
      </c>
      <c r="I141" s="88"/>
      <c r="J141" s="88"/>
      <c r="K141" s="88"/>
      <c r="L141" s="88"/>
      <c r="M141" s="88"/>
      <c r="N141" s="88">
        <v>0</v>
      </c>
      <c r="O141" s="88">
        <v>1</v>
      </c>
      <c r="P141" s="88">
        <v>0</v>
      </c>
      <c r="Q141" s="89"/>
      <c r="R141" s="89">
        <v>0</v>
      </c>
    </row>
    <row r="142" spans="1:18" ht="42.75" x14ac:dyDescent="0.25">
      <c r="A142" s="86">
        <v>11</v>
      </c>
      <c r="B142" s="459" t="s">
        <v>212</v>
      </c>
      <c r="C142" s="460"/>
      <c r="D142" s="460"/>
      <c r="E142" s="460"/>
      <c r="F142" s="465"/>
      <c r="G142" s="87" t="s">
        <v>213</v>
      </c>
      <c r="H142" s="88">
        <f t="shared" si="11"/>
        <v>0</v>
      </c>
      <c r="I142" s="88"/>
      <c r="J142" s="88"/>
      <c r="K142" s="88"/>
      <c r="L142" s="88"/>
      <c r="M142" s="88"/>
      <c r="N142" s="88">
        <v>1</v>
      </c>
      <c r="O142" s="88">
        <v>0</v>
      </c>
      <c r="P142" s="88"/>
      <c r="Q142" s="89"/>
      <c r="R142" s="89">
        <v>24655</v>
      </c>
    </row>
    <row r="143" spans="1:18" ht="28.5" x14ac:dyDescent="0.25">
      <c r="A143" s="86">
        <v>12</v>
      </c>
      <c r="B143" s="459" t="s">
        <v>214</v>
      </c>
      <c r="C143" s="460"/>
      <c r="D143" s="460"/>
      <c r="E143" s="460"/>
      <c r="F143" s="465"/>
      <c r="G143" s="87" t="s">
        <v>215</v>
      </c>
      <c r="H143" s="88">
        <f t="shared" si="11"/>
        <v>0</v>
      </c>
      <c r="I143" s="88"/>
      <c r="J143" s="88"/>
      <c r="K143" s="88"/>
      <c r="L143" s="88"/>
      <c r="M143" s="88"/>
      <c r="N143" s="88">
        <v>1</v>
      </c>
      <c r="O143" s="88">
        <v>0</v>
      </c>
      <c r="P143" s="88"/>
      <c r="Q143" s="89"/>
      <c r="R143" s="89">
        <v>0</v>
      </c>
    </row>
    <row r="144" spans="1:18" ht="28.5" x14ac:dyDescent="0.25">
      <c r="A144" s="86">
        <v>13</v>
      </c>
      <c r="B144" s="459" t="s">
        <v>216</v>
      </c>
      <c r="C144" s="460"/>
      <c r="D144" s="460"/>
      <c r="E144" s="460"/>
      <c r="F144" s="465"/>
      <c r="G144" s="87" t="s">
        <v>217</v>
      </c>
      <c r="H144" s="88">
        <f t="shared" si="11"/>
        <v>0</v>
      </c>
      <c r="I144" s="88"/>
      <c r="J144" s="88"/>
      <c r="K144" s="88"/>
      <c r="L144" s="88"/>
      <c r="M144" s="88"/>
      <c r="N144" s="88">
        <v>2</v>
      </c>
      <c r="O144" s="88">
        <v>0</v>
      </c>
      <c r="P144" s="88"/>
      <c r="Q144" s="89"/>
      <c r="R144" s="89">
        <v>22445</v>
      </c>
    </row>
    <row r="145" spans="1:18" ht="28.5" x14ac:dyDescent="0.25">
      <c r="A145" s="86">
        <v>14</v>
      </c>
      <c r="B145" s="459" t="s">
        <v>203</v>
      </c>
      <c r="C145" s="460"/>
      <c r="D145" s="460"/>
      <c r="E145" s="460"/>
      <c r="F145" s="465"/>
      <c r="G145" s="87" t="s">
        <v>218</v>
      </c>
      <c r="H145" s="88">
        <f t="shared" si="11"/>
        <v>0</v>
      </c>
      <c r="I145" s="88"/>
      <c r="J145" s="88"/>
      <c r="K145" s="88"/>
      <c r="L145" s="88"/>
      <c r="M145" s="88"/>
      <c r="N145" s="88">
        <v>1</v>
      </c>
      <c r="O145" s="88">
        <v>0</v>
      </c>
      <c r="P145" s="88"/>
      <c r="Q145" s="89"/>
      <c r="R145" s="89">
        <v>22830</v>
      </c>
    </row>
    <row r="146" spans="1:18" ht="28.5" x14ac:dyDescent="0.25">
      <c r="A146" s="86">
        <v>15</v>
      </c>
      <c r="B146" s="459" t="s">
        <v>219</v>
      </c>
      <c r="C146" s="460"/>
      <c r="D146" s="460"/>
      <c r="E146" s="460"/>
      <c r="F146" s="465"/>
      <c r="G146" s="87" t="s">
        <v>220</v>
      </c>
      <c r="H146" s="88">
        <f t="shared" si="11"/>
        <v>0</v>
      </c>
      <c r="I146" s="88"/>
      <c r="J146" s="88"/>
      <c r="K146" s="88"/>
      <c r="L146" s="88"/>
      <c r="M146" s="88"/>
      <c r="N146" s="88">
        <v>2</v>
      </c>
      <c r="O146" s="88"/>
      <c r="P146" s="88"/>
      <c r="Q146" s="89"/>
      <c r="R146" s="89">
        <v>24132</v>
      </c>
    </row>
    <row r="147" spans="1:18" ht="28.5" x14ac:dyDescent="0.25">
      <c r="A147" s="86">
        <v>16</v>
      </c>
      <c r="B147" s="459" t="s">
        <v>221</v>
      </c>
      <c r="C147" s="460"/>
      <c r="D147" s="460"/>
      <c r="E147" s="460"/>
      <c r="F147" s="465"/>
      <c r="G147" s="87" t="s">
        <v>222</v>
      </c>
      <c r="H147" s="88">
        <f t="shared" si="11"/>
        <v>0</v>
      </c>
      <c r="I147" s="88"/>
      <c r="J147" s="88"/>
      <c r="K147" s="88"/>
      <c r="L147" s="88"/>
      <c r="M147" s="88"/>
      <c r="N147" s="88">
        <v>1</v>
      </c>
      <c r="O147" s="88"/>
      <c r="P147" s="88"/>
      <c r="Q147" s="89"/>
      <c r="R147" s="89">
        <v>20564</v>
      </c>
    </row>
    <row r="148" spans="1:18" ht="42.75" x14ac:dyDescent="0.25">
      <c r="A148" s="86">
        <v>17</v>
      </c>
      <c r="B148" s="459" t="s">
        <v>223</v>
      </c>
      <c r="C148" s="460"/>
      <c r="D148" s="460"/>
      <c r="E148" s="460"/>
      <c r="F148" s="465"/>
      <c r="G148" s="87" t="s">
        <v>224</v>
      </c>
      <c r="H148" s="88">
        <f t="shared" si="11"/>
        <v>0</v>
      </c>
      <c r="I148" s="88"/>
      <c r="J148" s="88"/>
      <c r="K148" s="88"/>
      <c r="L148" s="88"/>
      <c r="M148" s="88"/>
      <c r="N148" s="88">
        <v>1</v>
      </c>
      <c r="O148" s="88"/>
      <c r="P148" s="88"/>
      <c r="Q148" s="89"/>
      <c r="R148" s="89">
        <v>24592</v>
      </c>
    </row>
    <row r="149" spans="1:18" ht="28.5" x14ac:dyDescent="0.25">
      <c r="A149" s="86">
        <v>18</v>
      </c>
      <c r="B149" s="459" t="s">
        <v>225</v>
      </c>
      <c r="C149" s="460"/>
      <c r="D149" s="460"/>
      <c r="E149" s="460"/>
      <c r="F149" s="465"/>
      <c r="G149" s="87" t="s">
        <v>226</v>
      </c>
      <c r="H149" s="88">
        <f t="shared" si="11"/>
        <v>0</v>
      </c>
      <c r="I149" s="88"/>
      <c r="J149" s="88"/>
      <c r="K149" s="88"/>
      <c r="L149" s="88"/>
      <c r="M149" s="88"/>
      <c r="N149" s="88">
        <v>1</v>
      </c>
      <c r="O149" s="88"/>
      <c r="P149" s="88"/>
      <c r="Q149" s="89"/>
      <c r="R149" s="89">
        <v>21054</v>
      </c>
    </row>
    <row r="150" spans="1:18" x14ac:dyDescent="0.25">
      <c r="A150" s="120">
        <v>6</v>
      </c>
      <c r="B150" s="457" t="s">
        <v>227</v>
      </c>
      <c r="C150" s="458"/>
      <c r="D150" s="458"/>
      <c r="E150" s="458"/>
      <c r="F150" s="458"/>
      <c r="G150" s="475"/>
      <c r="H150" s="104">
        <f t="shared" ref="H150:P150" si="12">H151+H152+H153+H154+H155+H156+H157+H158+H159+H160+H161+H162+H163</f>
        <v>390</v>
      </c>
      <c r="I150" s="104">
        <f t="shared" si="12"/>
        <v>230</v>
      </c>
      <c r="J150" s="104">
        <f t="shared" si="12"/>
        <v>160</v>
      </c>
      <c r="K150" s="104">
        <f t="shared" si="12"/>
        <v>118</v>
      </c>
      <c r="L150" s="104">
        <f t="shared" si="12"/>
        <v>125</v>
      </c>
      <c r="M150" s="104">
        <f t="shared" si="12"/>
        <v>15</v>
      </c>
      <c r="N150" s="104">
        <f t="shared" si="12"/>
        <v>431</v>
      </c>
      <c r="O150" s="104">
        <f t="shared" si="12"/>
        <v>82</v>
      </c>
      <c r="P150" s="104">
        <f t="shared" si="12"/>
        <v>4</v>
      </c>
      <c r="Q150" s="85">
        <v>44973</v>
      </c>
      <c r="R150" s="85">
        <v>22486</v>
      </c>
    </row>
    <row r="151" spans="1:18" ht="42.75" x14ac:dyDescent="0.25">
      <c r="A151" s="86">
        <v>1</v>
      </c>
      <c r="B151" s="459" t="s">
        <v>228</v>
      </c>
      <c r="C151" s="460"/>
      <c r="D151" s="460"/>
      <c r="E151" s="460"/>
      <c r="F151" s="465"/>
      <c r="G151" s="87" t="s">
        <v>545</v>
      </c>
      <c r="H151" s="88">
        <f>I151+J151</f>
        <v>160</v>
      </c>
      <c r="I151" s="88">
        <v>130</v>
      </c>
      <c r="J151" s="88">
        <v>30</v>
      </c>
      <c r="K151" s="88">
        <v>53</v>
      </c>
      <c r="L151" s="88">
        <v>85</v>
      </c>
      <c r="M151" s="88">
        <v>10</v>
      </c>
      <c r="N151" s="88">
        <v>197</v>
      </c>
      <c r="O151" s="88">
        <v>60</v>
      </c>
      <c r="P151" s="88">
        <v>0</v>
      </c>
      <c r="Q151" s="89">
        <v>46094</v>
      </c>
      <c r="R151" s="89">
        <v>22985</v>
      </c>
    </row>
    <row r="152" spans="1:18" ht="42.75" x14ac:dyDescent="0.25">
      <c r="A152" s="86">
        <v>2</v>
      </c>
      <c r="B152" s="498" t="s">
        <v>658</v>
      </c>
      <c r="C152" s="499"/>
      <c r="D152" s="499"/>
      <c r="E152" s="499"/>
      <c r="F152" s="500"/>
      <c r="G152" s="87" t="s">
        <v>855</v>
      </c>
      <c r="H152" s="88">
        <f>I152+J152</f>
        <v>105</v>
      </c>
      <c r="I152" s="88">
        <v>65</v>
      </c>
      <c r="J152" s="88">
        <v>40</v>
      </c>
      <c r="K152" s="88">
        <v>29</v>
      </c>
      <c r="L152" s="88">
        <v>8</v>
      </c>
      <c r="M152" s="88">
        <v>0</v>
      </c>
      <c r="N152" s="88">
        <v>86</v>
      </c>
      <c r="O152" s="88">
        <v>9</v>
      </c>
      <c r="P152" s="88">
        <v>0</v>
      </c>
      <c r="Q152" s="89">
        <v>44825</v>
      </c>
      <c r="R152" s="89">
        <v>22342</v>
      </c>
    </row>
    <row r="153" spans="1:18" ht="42.75" x14ac:dyDescent="0.25">
      <c r="A153" s="86">
        <v>3</v>
      </c>
      <c r="B153" s="459" t="s">
        <v>229</v>
      </c>
      <c r="C153" s="460"/>
      <c r="D153" s="460"/>
      <c r="E153" s="460"/>
      <c r="F153" s="465"/>
      <c r="G153" s="87" t="s">
        <v>546</v>
      </c>
      <c r="H153" s="88">
        <f t="shared" ref="H153" si="13">I153+J153</f>
        <v>80</v>
      </c>
      <c r="I153" s="88">
        <v>25</v>
      </c>
      <c r="J153" s="88">
        <v>55</v>
      </c>
      <c r="K153" s="88">
        <v>19</v>
      </c>
      <c r="L153" s="88">
        <v>7</v>
      </c>
      <c r="M153" s="88">
        <v>1</v>
      </c>
      <c r="N153" s="88">
        <v>60</v>
      </c>
      <c r="O153" s="88">
        <v>5</v>
      </c>
      <c r="P153" s="88">
        <v>0</v>
      </c>
      <c r="Q153" s="89">
        <v>43632</v>
      </c>
      <c r="R153" s="89">
        <v>21985</v>
      </c>
    </row>
    <row r="154" spans="1:18" ht="42.75" x14ac:dyDescent="0.25">
      <c r="A154" s="86">
        <v>4</v>
      </c>
      <c r="B154" s="459" t="s">
        <v>230</v>
      </c>
      <c r="C154" s="460"/>
      <c r="D154" s="460"/>
      <c r="E154" s="460"/>
      <c r="F154" s="465"/>
      <c r="G154" s="87" t="s">
        <v>547</v>
      </c>
      <c r="H154" s="88">
        <f t="shared" ref="H154" si="14">I154+J154</f>
        <v>25</v>
      </c>
      <c r="I154" s="88">
        <v>0</v>
      </c>
      <c r="J154" s="88">
        <v>25</v>
      </c>
      <c r="K154" s="88">
        <v>8</v>
      </c>
      <c r="L154" s="88">
        <v>8</v>
      </c>
      <c r="M154" s="88">
        <v>1</v>
      </c>
      <c r="N154" s="88">
        <v>31</v>
      </c>
      <c r="O154" s="88">
        <v>0</v>
      </c>
      <c r="P154" s="88"/>
      <c r="Q154" s="89">
        <v>43120</v>
      </c>
      <c r="R154" s="89">
        <v>21920</v>
      </c>
    </row>
    <row r="155" spans="1:18" ht="42.75" x14ac:dyDescent="0.25">
      <c r="A155" s="86">
        <v>5</v>
      </c>
      <c r="B155" s="459" t="s">
        <v>231</v>
      </c>
      <c r="C155" s="460"/>
      <c r="D155" s="460"/>
      <c r="E155" s="460"/>
      <c r="F155" s="465"/>
      <c r="G155" s="87" t="s">
        <v>549</v>
      </c>
      <c r="H155" s="88">
        <f t="shared" ref="H155" si="15">I155+J155</f>
        <v>20</v>
      </c>
      <c r="I155" s="88">
        <v>10</v>
      </c>
      <c r="J155" s="88">
        <v>10</v>
      </c>
      <c r="K155" s="88">
        <v>4</v>
      </c>
      <c r="L155" s="88">
        <v>12</v>
      </c>
      <c r="M155" s="88">
        <v>2</v>
      </c>
      <c r="N155" s="88">
        <v>27</v>
      </c>
      <c r="O155" s="88">
        <v>8</v>
      </c>
      <c r="P155" s="88">
        <v>4</v>
      </c>
      <c r="Q155" s="89">
        <v>43560</v>
      </c>
      <c r="R155" s="89">
        <v>22286</v>
      </c>
    </row>
    <row r="156" spans="1:18" ht="28.5" x14ac:dyDescent="0.25">
      <c r="A156" s="86">
        <v>6</v>
      </c>
      <c r="B156" s="459" t="s">
        <v>232</v>
      </c>
      <c r="C156" s="460"/>
      <c r="D156" s="460"/>
      <c r="E156" s="460"/>
      <c r="F156" s="465"/>
      <c r="G156" s="87" t="s">
        <v>548</v>
      </c>
      <c r="H156" s="88">
        <f t="shared" ref="H156" si="16">I156+J156</f>
        <v>0</v>
      </c>
      <c r="I156" s="88"/>
      <c r="J156" s="88"/>
      <c r="K156" s="88">
        <v>5</v>
      </c>
      <c r="L156" s="88">
        <v>5</v>
      </c>
      <c r="M156" s="88">
        <v>1</v>
      </c>
      <c r="N156" s="88">
        <v>21</v>
      </c>
      <c r="O156" s="88">
        <v>0</v>
      </c>
      <c r="P156" s="88"/>
      <c r="Q156" s="89">
        <v>43305</v>
      </c>
      <c r="R156" s="89">
        <v>22115</v>
      </c>
    </row>
    <row r="157" spans="1:18" ht="28.5" x14ac:dyDescent="0.25">
      <c r="A157" s="86">
        <v>7</v>
      </c>
      <c r="B157" s="459" t="s">
        <v>235</v>
      </c>
      <c r="C157" s="460"/>
      <c r="D157" s="460"/>
      <c r="E157" s="460"/>
      <c r="F157" s="465"/>
      <c r="G157" s="87" t="s">
        <v>236</v>
      </c>
      <c r="H157" s="88">
        <f t="shared" ref="H157:H163" si="17">I157+J157</f>
        <v>0</v>
      </c>
      <c r="I157" s="88"/>
      <c r="J157" s="88"/>
      <c r="K157" s="88"/>
      <c r="L157" s="88"/>
      <c r="M157" s="88"/>
      <c r="N157" s="88">
        <v>2</v>
      </c>
      <c r="O157" s="88">
        <v>0</v>
      </c>
      <c r="P157" s="88"/>
      <c r="Q157" s="89"/>
      <c r="R157" s="89">
        <v>21345</v>
      </c>
    </row>
    <row r="158" spans="1:18" ht="42.75" x14ac:dyDescent="0.25">
      <c r="A158" s="86">
        <v>8</v>
      </c>
      <c r="B158" s="459" t="s">
        <v>237</v>
      </c>
      <c r="C158" s="460"/>
      <c r="D158" s="460"/>
      <c r="E158" s="460"/>
      <c r="F158" s="465"/>
      <c r="G158" s="87" t="s">
        <v>238</v>
      </c>
      <c r="H158" s="88">
        <f t="shared" si="17"/>
        <v>0</v>
      </c>
      <c r="I158" s="88"/>
      <c r="J158" s="88"/>
      <c r="K158" s="88"/>
      <c r="L158" s="88"/>
      <c r="M158" s="88"/>
      <c r="N158" s="88">
        <v>3</v>
      </c>
      <c r="O158" s="88"/>
      <c r="P158" s="88"/>
      <c r="Q158" s="89"/>
      <c r="R158" s="89">
        <v>21182</v>
      </c>
    </row>
    <row r="159" spans="1:18" ht="42.75" x14ac:dyDescent="0.25">
      <c r="A159" s="86">
        <v>9</v>
      </c>
      <c r="B159" s="459" t="s">
        <v>228</v>
      </c>
      <c r="C159" s="460"/>
      <c r="D159" s="460"/>
      <c r="E159" s="460"/>
      <c r="F159" s="465"/>
      <c r="G159" s="87" t="s">
        <v>849</v>
      </c>
      <c r="H159" s="88">
        <f t="shared" si="17"/>
        <v>0</v>
      </c>
      <c r="I159" s="88"/>
      <c r="J159" s="88"/>
      <c r="K159" s="88"/>
      <c r="L159" s="88"/>
      <c r="M159" s="88"/>
      <c r="N159" s="88">
        <v>1</v>
      </c>
      <c r="O159" s="88"/>
      <c r="P159" s="88"/>
      <c r="Q159" s="89"/>
      <c r="R159" s="89">
        <v>20941</v>
      </c>
    </row>
    <row r="160" spans="1:18" ht="42.75" x14ac:dyDescent="0.25">
      <c r="A160" s="86">
        <v>10</v>
      </c>
      <c r="B160" s="459" t="s">
        <v>239</v>
      </c>
      <c r="C160" s="460"/>
      <c r="D160" s="460"/>
      <c r="E160" s="460"/>
      <c r="F160" s="465"/>
      <c r="G160" s="87" t="s">
        <v>240</v>
      </c>
      <c r="H160" s="88">
        <f t="shared" si="17"/>
        <v>0</v>
      </c>
      <c r="I160" s="88"/>
      <c r="J160" s="88"/>
      <c r="K160" s="88"/>
      <c r="L160" s="88"/>
      <c r="M160" s="88"/>
      <c r="N160" s="88">
        <v>2</v>
      </c>
      <c r="O160" s="88"/>
      <c r="P160" s="88"/>
      <c r="Q160" s="89"/>
      <c r="R160" s="89">
        <v>20915</v>
      </c>
    </row>
    <row r="161" spans="1:18" ht="28.5" x14ac:dyDescent="0.25">
      <c r="A161" s="86">
        <v>11</v>
      </c>
      <c r="B161" s="459" t="s">
        <v>241</v>
      </c>
      <c r="C161" s="460"/>
      <c r="D161" s="460"/>
      <c r="E161" s="460"/>
      <c r="F161" s="465"/>
      <c r="G161" s="87" t="s">
        <v>242</v>
      </c>
      <c r="H161" s="88">
        <f t="shared" si="17"/>
        <v>0</v>
      </c>
      <c r="I161" s="88"/>
      <c r="J161" s="88"/>
      <c r="K161" s="88"/>
      <c r="L161" s="88"/>
      <c r="M161" s="88"/>
      <c r="N161" s="88">
        <v>1</v>
      </c>
      <c r="O161" s="88"/>
      <c r="P161" s="88"/>
      <c r="Q161" s="89"/>
      <c r="R161" s="89">
        <v>20825</v>
      </c>
    </row>
    <row r="162" spans="1:18" ht="99.75" x14ac:dyDescent="0.25">
      <c r="A162" s="86">
        <v>12</v>
      </c>
      <c r="B162" s="459" t="s">
        <v>243</v>
      </c>
      <c r="C162" s="460"/>
      <c r="D162" s="460"/>
      <c r="E162" s="460"/>
      <c r="F162" s="465"/>
      <c r="G162" s="87" t="s">
        <v>244</v>
      </c>
      <c r="H162" s="88">
        <f t="shared" si="17"/>
        <v>0</v>
      </c>
      <c r="I162" s="88"/>
      <c r="J162" s="88"/>
      <c r="K162" s="88"/>
      <c r="L162" s="88"/>
      <c r="M162" s="88"/>
      <c r="N162" s="88"/>
      <c r="O162" s="88"/>
      <c r="P162" s="88"/>
      <c r="Q162" s="89"/>
      <c r="R162" s="89">
        <v>0</v>
      </c>
    </row>
    <row r="163" spans="1:18" ht="99.75" x14ac:dyDescent="0.25">
      <c r="A163" s="86">
        <v>13</v>
      </c>
      <c r="B163" s="459" t="s">
        <v>245</v>
      </c>
      <c r="C163" s="460"/>
      <c r="D163" s="460"/>
      <c r="E163" s="460"/>
      <c r="F163" s="465"/>
      <c r="G163" s="87" t="s">
        <v>246</v>
      </c>
      <c r="H163" s="88">
        <f t="shared" si="17"/>
        <v>0</v>
      </c>
      <c r="I163" s="88"/>
      <c r="J163" s="88"/>
      <c r="K163" s="88"/>
      <c r="L163" s="88"/>
      <c r="M163" s="88"/>
      <c r="N163" s="88"/>
      <c r="O163" s="88"/>
      <c r="P163" s="88"/>
      <c r="Q163" s="89"/>
      <c r="R163" s="89">
        <v>0</v>
      </c>
    </row>
    <row r="164" spans="1:18" x14ac:dyDescent="0.25">
      <c r="A164" s="120">
        <v>8</v>
      </c>
      <c r="B164" s="495" t="s">
        <v>247</v>
      </c>
      <c r="C164" s="496"/>
      <c r="D164" s="496"/>
      <c r="E164" s="496"/>
      <c r="F164" s="496"/>
      <c r="G164" s="497"/>
      <c r="H164" s="90">
        <f t="shared" ref="H164:P164" si="18">H165+H166+H167+H168+H169+H170+H171+H172+H173+H174+H175+H176+H177+H178+H179+H180+H181+H182+H183+H184+H185+H186+H187+H188+H189</f>
        <v>205</v>
      </c>
      <c r="I164" s="90">
        <f t="shared" si="18"/>
        <v>135</v>
      </c>
      <c r="J164" s="90">
        <f t="shared" si="18"/>
        <v>70</v>
      </c>
      <c r="K164" s="90">
        <f t="shared" si="18"/>
        <v>69</v>
      </c>
      <c r="L164" s="90">
        <f t="shared" si="18"/>
        <v>63</v>
      </c>
      <c r="M164" s="90">
        <f t="shared" si="18"/>
        <v>12</v>
      </c>
      <c r="N164" s="90">
        <f t="shared" si="18"/>
        <v>244</v>
      </c>
      <c r="O164" s="90">
        <f t="shared" si="18"/>
        <v>30</v>
      </c>
      <c r="P164" s="90">
        <f t="shared" si="18"/>
        <v>9</v>
      </c>
      <c r="Q164" s="123">
        <v>44974.9</v>
      </c>
      <c r="R164" s="123">
        <v>22491.599999999999</v>
      </c>
    </row>
    <row r="165" spans="1:18" ht="28.5" x14ac:dyDescent="0.25">
      <c r="A165" s="86">
        <v>1</v>
      </c>
      <c r="B165" s="459" t="s">
        <v>248</v>
      </c>
      <c r="C165" s="460"/>
      <c r="D165" s="460"/>
      <c r="E165" s="460"/>
      <c r="F165" s="465"/>
      <c r="G165" s="87" t="s">
        <v>550</v>
      </c>
      <c r="H165" s="88">
        <f>I165+J165</f>
        <v>190</v>
      </c>
      <c r="I165" s="88">
        <v>135</v>
      </c>
      <c r="J165" s="88">
        <v>55</v>
      </c>
      <c r="K165" s="88">
        <v>57</v>
      </c>
      <c r="L165" s="88">
        <v>47</v>
      </c>
      <c r="M165" s="88">
        <v>6</v>
      </c>
      <c r="N165" s="88">
        <v>153</v>
      </c>
      <c r="O165" s="88">
        <v>19</v>
      </c>
      <c r="P165" s="88">
        <v>3</v>
      </c>
      <c r="Q165" s="89">
        <v>55305</v>
      </c>
      <c r="R165" s="89">
        <v>26482</v>
      </c>
    </row>
    <row r="166" spans="1:18" ht="28.5" x14ac:dyDescent="0.25">
      <c r="A166" s="86">
        <v>2</v>
      </c>
      <c r="B166" s="459" t="s">
        <v>249</v>
      </c>
      <c r="C166" s="460"/>
      <c r="D166" s="460"/>
      <c r="E166" s="460"/>
      <c r="F166" s="465"/>
      <c r="G166" s="87" t="s">
        <v>551</v>
      </c>
      <c r="H166" s="88">
        <f t="shared" ref="H166:H229" si="19">I166+J166</f>
        <v>0</v>
      </c>
      <c r="I166" s="88"/>
      <c r="J166" s="88"/>
      <c r="K166" s="88">
        <v>1</v>
      </c>
      <c r="L166" s="88">
        <v>4</v>
      </c>
      <c r="M166" s="88">
        <v>1</v>
      </c>
      <c r="N166" s="88">
        <v>12</v>
      </c>
      <c r="O166" s="88"/>
      <c r="P166" s="88"/>
      <c r="Q166" s="89">
        <v>0</v>
      </c>
      <c r="R166" s="89">
        <v>21362</v>
      </c>
    </row>
    <row r="167" spans="1:18" ht="28.5" x14ac:dyDescent="0.25">
      <c r="A167" s="86">
        <v>3</v>
      </c>
      <c r="B167" s="459" t="s">
        <v>250</v>
      </c>
      <c r="C167" s="460"/>
      <c r="D167" s="460"/>
      <c r="E167" s="460"/>
      <c r="F167" s="465"/>
      <c r="G167" s="87" t="s">
        <v>552</v>
      </c>
      <c r="H167" s="88">
        <f t="shared" si="19"/>
        <v>0</v>
      </c>
      <c r="I167" s="88"/>
      <c r="J167" s="88"/>
      <c r="K167" s="88">
        <v>1</v>
      </c>
      <c r="L167" s="88">
        <v>2</v>
      </c>
      <c r="M167" s="88">
        <v>1</v>
      </c>
      <c r="N167" s="88">
        <v>6</v>
      </c>
      <c r="O167" s="88">
        <v>2</v>
      </c>
      <c r="P167" s="88"/>
      <c r="Q167" s="89">
        <v>24649</v>
      </c>
      <c r="R167" s="89">
        <v>14662</v>
      </c>
    </row>
    <row r="168" spans="1:18" ht="28.5" x14ac:dyDescent="0.25">
      <c r="A168" s="86">
        <v>4</v>
      </c>
      <c r="B168" s="459" t="s">
        <v>251</v>
      </c>
      <c r="C168" s="460"/>
      <c r="D168" s="460"/>
      <c r="E168" s="460"/>
      <c r="F168" s="465"/>
      <c r="G168" s="87" t="s">
        <v>553</v>
      </c>
      <c r="H168" s="88">
        <f t="shared" si="19"/>
        <v>0</v>
      </c>
      <c r="I168" s="88"/>
      <c r="J168" s="88"/>
      <c r="K168" s="88">
        <v>2</v>
      </c>
      <c r="L168" s="88">
        <v>2</v>
      </c>
      <c r="M168" s="88">
        <v>0</v>
      </c>
      <c r="N168" s="88">
        <v>12</v>
      </c>
      <c r="O168" s="88">
        <v>2</v>
      </c>
      <c r="P168" s="88"/>
      <c r="Q168" s="89">
        <v>0</v>
      </c>
      <c r="R168" s="89">
        <v>18980</v>
      </c>
    </row>
    <row r="169" spans="1:18" ht="42.75" x14ac:dyDescent="0.25">
      <c r="A169" s="86">
        <v>5</v>
      </c>
      <c r="B169" s="459" t="s">
        <v>252</v>
      </c>
      <c r="C169" s="460"/>
      <c r="D169" s="460"/>
      <c r="E169" s="460"/>
      <c r="F169" s="465"/>
      <c r="G169" s="87" t="s">
        <v>554</v>
      </c>
      <c r="H169" s="88">
        <f t="shared" si="19"/>
        <v>0</v>
      </c>
      <c r="I169" s="88"/>
      <c r="J169" s="88"/>
      <c r="K169" s="88">
        <v>1</v>
      </c>
      <c r="L169" s="88">
        <v>2</v>
      </c>
      <c r="M169" s="88">
        <v>1</v>
      </c>
      <c r="N169" s="88">
        <v>6</v>
      </c>
      <c r="O169" s="88">
        <v>1</v>
      </c>
      <c r="P169" s="88"/>
      <c r="Q169" s="89">
        <v>55142</v>
      </c>
      <c r="R169" s="89">
        <v>20100</v>
      </c>
    </row>
    <row r="170" spans="1:18" ht="42.75" x14ac:dyDescent="0.25">
      <c r="A170" s="86">
        <v>6</v>
      </c>
      <c r="B170" s="459" t="s">
        <v>253</v>
      </c>
      <c r="C170" s="460"/>
      <c r="D170" s="460"/>
      <c r="E170" s="460"/>
      <c r="F170" s="465"/>
      <c r="G170" s="87" t="s">
        <v>555</v>
      </c>
      <c r="H170" s="88">
        <f t="shared" si="19"/>
        <v>5</v>
      </c>
      <c r="I170" s="88"/>
      <c r="J170" s="88">
        <v>5</v>
      </c>
      <c r="K170" s="88">
        <v>1</v>
      </c>
      <c r="L170" s="88">
        <v>1</v>
      </c>
      <c r="M170" s="88">
        <v>1</v>
      </c>
      <c r="N170" s="88">
        <v>6</v>
      </c>
      <c r="O170" s="88">
        <v>0</v>
      </c>
      <c r="P170" s="88"/>
      <c r="Q170" s="89">
        <v>47141</v>
      </c>
      <c r="R170" s="89">
        <v>20105</v>
      </c>
    </row>
    <row r="171" spans="1:18" ht="42.75" x14ac:dyDescent="0.25">
      <c r="A171" s="86">
        <v>7</v>
      </c>
      <c r="B171" s="459" t="s">
        <v>254</v>
      </c>
      <c r="C171" s="460"/>
      <c r="D171" s="460"/>
      <c r="E171" s="460"/>
      <c r="F171" s="465"/>
      <c r="G171" s="87" t="s">
        <v>556</v>
      </c>
      <c r="H171" s="88">
        <f t="shared" si="19"/>
        <v>10</v>
      </c>
      <c r="I171" s="88"/>
      <c r="J171" s="88">
        <v>10</v>
      </c>
      <c r="K171" s="88">
        <v>2</v>
      </c>
      <c r="L171" s="88">
        <v>2</v>
      </c>
      <c r="M171" s="88">
        <v>0</v>
      </c>
      <c r="N171" s="88">
        <v>15</v>
      </c>
      <c r="O171" s="88"/>
      <c r="P171" s="88"/>
      <c r="Q171" s="89">
        <v>54106</v>
      </c>
      <c r="R171" s="89">
        <v>22354</v>
      </c>
    </row>
    <row r="172" spans="1:18" ht="42.75" x14ac:dyDescent="0.25">
      <c r="A172" s="86">
        <v>8</v>
      </c>
      <c r="B172" s="459" t="s">
        <v>255</v>
      </c>
      <c r="C172" s="460"/>
      <c r="D172" s="460"/>
      <c r="E172" s="460"/>
      <c r="F172" s="465"/>
      <c r="G172" s="87" t="s">
        <v>557</v>
      </c>
      <c r="H172" s="88">
        <f t="shared" si="19"/>
        <v>0</v>
      </c>
      <c r="I172" s="88"/>
      <c r="J172" s="88"/>
      <c r="K172" s="88">
        <v>3</v>
      </c>
      <c r="L172" s="88">
        <v>1</v>
      </c>
      <c r="M172" s="88">
        <v>1</v>
      </c>
      <c r="N172" s="88">
        <v>11</v>
      </c>
      <c r="O172" s="88"/>
      <c r="P172" s="88"/>
      <c r="Q172" s="89">
        <v>33182</v>
      </c>
      <c r="R172" s="89">
        <v>27713</v>
      </c>
    </row>
    <row r="173" spans="1:18" ht="42.75" x14ac:dyDescent="0.25">
      <c r="A173" s="86">
        <v>9</v>
      </c>
      <c r="B173" s="459" t="s">
        <v>690</v>
      </c>
      <c r="C173" s="460"/>
      <c r="D173" s="460"/>
      <c r="E173" s="460"/>
      <c r="F173" s="465"/>
      <c r="G173" s="87" t="s">
        <v>558</v>
      </c>
      <c r="H173" s="88">
        <f t="shared" si="19"/>
        <v>0</v>
      </c>
      <c r="I173" s="88"/>
      <c r="J173" s="88">
        <v>0</v>
      </c>
      <c r="K173" s="88">
        <v>1</v>
      </c>
      <c r="L173" s="88">
        <v>1</v>
      </c>
      <c r="M173" s="88">
        <v>1</v>
      </c>
      <c r="N173" s="88">
        <v>9</v>
      </c>
      <c r="O173" s="88"/>
      <c r="P173" s="88"/>
      <c r="Q173" s="89">
        <v>6931</v>
      </c>
      <c r="R173" s="89">
        <v>28685</v>
      </c>
    </row>
    <row r="174" spans="1:18" ht="42.75" x14ac:dyDescent="0.25">
      <c r="A174" s="86">
        <v>10</v>
      </c>
      <c r="B174" s="459" t="s">
        <v>256</v>
      </c>
      <c r="C174" s="460"/>
      <c r="D174" s="460"/>
      <c r="E174" s="460"/>
      <c r="F174" s="465"/>
      <c r="G174" s="87" t="s">
        <v>559</v>
      </c>
      <c r="H174" s="88">
        <f t="shared" si="19"/>
        <v>0</v>
      </c>
      <c r="I174" s="88"/>
      <c r="J174" s="88"/>
      <c r="K174" s="88">
        <v>0</v>
      </c>
      <c r="L174" s="88">
        <v>1</v>
      </c>
      <c r="M174" s="88"/>
      <c r="N174" s="88">
        <v>2</v>
      </c>
      <c r="O174" s="88">
        <v>5</v>
      </c>
      <c r="P174" s="88">
        <v>2</v>
      </c>
      <c r="Q174" s="89">
        <v>26878</v>
      </c>
      <c r="R174" s="89">
        <v>14806</v>
      </c>
    </row>
    <row r="175" spans="1:18" ht="42.75" x14ac:dyDescent="0.25">
      <c r="A175" s="86">
        <v>11</v>
      </c>
      <c r="B175" s="459" t="s">
        <v>257</v>
      </c>
      <c r="C175" s="460"/>
      <c r="D175" s="460"/>
      <c r="E175" s="460"/>
      <c r="F175" s="465"/>
      <c r="G175" s="87" t="s">
        <v>258</v>
      </c>
      <c r="H175" s="88">
        <f t="shared" si="19"/>
        <v>0</v>
      </c>
      <c r="I175" s="88"/>
      <c r="J175" s="88"/>
      <c r="K175" s="88"/>
      <c r="L175" s="88"/>
      <c r="M175" s="88"/>
      <c r="N175" s="88"/>
      <c r="O175" s="88"/>
      <c r="P175" s="88"/>
      <c r="Q175" s="89"/>
      <c r="R175" s="89">
        <v>0</v>
      </c>
    </row>
    <row r="176" spans="1:18" ht="28.5" x14ac:dyDescent="0.25">
      <c r="A176" s="86">
        <v>12</v>
      </c>
      <c r="B176" s="459" t="s">
        <v>259</v>
      </c>
      <c r="C176" s="460"/>
      <c r="D176" s="460"/>
      <c r="E176" s="460"/>
      <c r="F176" s="465"/>
      <c r="G176" s="87" t="s">
        <v>260</v>
      </c>
      <c r="H176" s="88">
        <f t="shared" si="19"/>
        <v>0</v>
      </c>
      <c r="I176" s="88"/>
      <c r="J176" s="88"/>
      <c r="K176" s="88"/>
      <c r="L176" s="88"/>
      <c r="M176" s="88"/>
      <c r="N176" s="88"/>
      <c r="O176" s="88"/>
      <c r="P176" s="88"/>
      <c r="Q176" s="89"/>
      <c r="R176" s="89"/>
    </row>
    <row r="177" spans="1:18" ht="28.5" x14ac:dyDescent="0.25">
      <c r="A177" s="86">
        <v>13</v>
      </c>
      <c r="B177" s="459" t="s">
        <v>261</v>
      </c>
      <c r="C177" s="460"/>
      <c r="D177" s="460"/>
      <c r="E177" s="460"/>
      <c r="F177" s="465"/>
      <c r="G177" s="87" t="s">
        <v>262</v>
      </c>
      <c r="H177" s="88">
        <f t="shared" si="19"/>
        <v>0</v>
      </c>
      <c r="I177" s="88"/>
      <c r="J177" s="88"/>
      <c r="K177" s="88"/>
      <c r="L177" s="88"/>
      <c r="M177" s="88"/>
      <c r="N177" s="88"/>
      <c r="O177" s="88"/>
      <c r="P177" s="88"/>
      <c r="Q177" s="89"/>
      <c r="R177" s="89"/>
    </row>
    <row r="178" spans="1:18" ht="28.5" x14ac:dyDescent="0.25">
      <c r="A178" s="86">
        <v>14</v>
      </c>
      <c r="B178" s="459" t="s">
        <v>263</v>
      </c>
      <c r="C178" s="460"/>
      <c r="D178" s="460"/>
      <c r="E178" s="460"/>
      <c r="F178" s="465"/>
      <c r="G178" s="87" t="s">
        <v>264</v>
      </c>
      <c r="H178" s="88">
        <f t="shared" si="19"/>
        <v>0</v>
      </c>
      <c r="I178" s="88"/>
      <c r="J178" s="88"/>
      <c r="K178" s="88"/>
      <c r="L178" s="88"/>
      <c r="M178" s="88"/>
      <c r="N178" s="88"/>
      <c r="O178" s="88"/>
      <c r="P178" s="88"/>
      <c r="Q178" s="89"/>
      <c r="R178" s="89"/>
    </row>
    <row r="179" spans="1:18" ht="42.75" x14ac:dyDescent="0.25">
      <c r="A179" s="86">
        <v>15</v>
      </c>
      <c r="B179" s="459" t="s">
        <v>265</v>
      </c>
      <c r="C179" s="460"/>
      <c r="D179" s="460"/>
      <c r="E179" s="460"/>
      <c r="F179" s="465"/>
      <c r="G179" s="87" t="s">
        <v>266</v>
      </c>
      <c r="H179" s="88">
        <f t="shared" si="19"/>
        <v>0</v>
      </c>
      <c r="I179" s="88"/>
      <c r="J179" s="88"/>
      <c r="K179" s="88"/>
      <c r="L179" s="88"/>
      <c r="M179" s="88"/>
      <c r="N179" s="88"/>
      <c r="O179" s="88"/>
      <c r="P179" s="88"/>
      <c r="Q179" s="89"/>
      <c r="R179" s="89"/>
    </row>
    <row r="180" spans="1:18" ht="28.5" x14ac:dyDescent="0.25">
      <c r="A180" s="86">
        <v>16</v>
      </c>
      <c r="B180" s="459" t="s">
        <v>267</v>
      </c>
      <c r="C180" s="460"/>
      <c r="D180" s="460"/>
      <c r="E180" s="460"/>
      <c r="F180" s="465"/>
      <c r="G180" s="87" t="s">
        <v>268</v>
      </c>
      <c r="H180" s="88">
        <f t="shared" si="19"/>
        <v>0</v>
      </c>
      <c r="I180" s="88"/>
      <c r="J180" s="88"/>
      <c r="K180" s="88"/>
      <c r="L180" s="88"/>
      <c r="M180" s="88"/>
      <c r="N180" s="88"/>
      <c r="O180" s="88"/>
      <c r="P180" s="88"/>
      <c r="Q180" s="89"/>
      <c r="R180" s="89"/>
    </row>
    <row r="181" spans="1:18" ht="28.5" x14ac:dyDescent="0.25">
      <c r="A181" s="86">
        <v>17</v>
      </c>
      <c r="B181" s="459" t="s">
        <v>269</v>
      </c>
      <c r="C181" s="460"/>
      <c r="D181" s="460"/>
      <c r="E181" s="460"/>
      <c r="F181" s="465"/>
      <c r="G181" s="87" t="s">
        <v>270</v>
      </c>
      <c r="H181" s="88">
        <f t="shared" si="19"/>
        <v>0</v>
      </c>
      <c r="I181" s="88"/>
      <c r="J181" s="88"/>
      <c r="K181" s="88"/>
      <c r="L181" s="88"/>
      <c r="M181" s="88"/>
      <c r="N181" s="88">
        <v>1</v>
      </c>
      <c r="O181" s="88">
        <v>1</v>
      </c>
      <c r="P181" s="88">
        <v>1</v>
      </c>
      <c r="Q181" s="89"/>
      <c r="R181" s="89">
        <v>17556</v>
      </c>
    </row>
    <row r="182" spans="1:18" ht="42.75" x14ac:dyDescent="0.25">
      <c r="A182" s="86">
        <v>18</v>
      </c>
      <c r="B182" s="459" t="s">
        <v>271</v>
      </c>
      <c r="C182" s="460"/>
      <c r="D182" s="460"/>
      <c r="E182" s="460"/>
      <c r="F182" s="465"/>
      <c r="G182" s="87" t="s">
        <v>272</v>
      </c>
      <c r="H182" s="88">
        <f t="shared" si="19"/>
        <v>0</v>
      </c>
      <c r="I182" s="88"/>
      <c r="J182" s="88"/>
      <c r="K182" s="88"/>
      <c r="L182" s="88"/>
      <c r="M182" s="88"/>
      <c r="N182" s="88">
        <v>1</v>
      </c>
      <c r="O182" s="88">
        <v>0</v>
      </c>
      <c r="P182" s="88"/>
      <c r="Q182" s="89"/>
      <c r="R182" s="89">
        <v>25501</v>
      </c>
    </row>
    <row r="183" spans="1:18" ht="28.5" x14ac:dyDescent="0.25">
      <c r="A183" s="86">
        <v>19</v>
      </c>
      <c r="B183" s="459" t="s">
        <v>273</v>
      </c>
      <c r="C183" s="460"/>
      <c r="D183" s="460"/>
      <c r="E183" s="460"/>
      <c r="F183" s="465"/>
      <c r="G183" s="87" t="s">
        <v>274</v>
      </c>
      <c r="H183" s="88">
        <f t="shared" si="19"/>
        <v>0</v>
      </c>
      <c r="I183" s="88"/>
      <c r="J183" s="88"/>
      <c r="K183" s="88"/>
      <c r="L183" s="88"/>
      <c r="M183" s="88"/>
      <c r="N183" s="88"/>
      <c r="O183" s="88">
        <v>0</v>
      </c>
      <c r="P183" s="88">
        <v>1</v>
      </c>
      <c r="Q183" s="89"/>
      <c r="R183" s="89"/>
    </row>
    <row r="184" spans="1:18" ht="42.75" x14ac:dyDescent="0.25">
      <c r="A184" s="86">
        <v>20</v>
      </c>
      <c r="B184" s="459" t="s">
        <v>275</v>
      </c>
      <c r="C184" s="460"/>
      <c r="D184" s="460"/>
      <c r="E184" s="460"/>
      <c r="F184" s="465"/>
      <c r="G184" s="87" t="s">
        <v>276</v>
      </c>
      <c r="H184" s="88">
        <f t="shared" si="19"/>
        <v>0</v>
      </c>
      <c r="I184" s="88"/>
      <c r="J184" s="88"/>
      <c r="K184" s="88"/>
      <c r="L184" s="88"/>
      <c r="M184" s="88"/>
      <c r="N184" s="88">
        <v>2</v>
      </c>
      <c r="O184" s="88">
        <v>0</v>
      </c>
      <c r="P184" s="88">
        <v>1</v>
      </c>
      <c r="Q184" s="89"/>
      <c r="R184" s="89">
        <v>13493</v>
      </c>
    </row>
    <row r="185" spans="1:18" ht="42.75" x14ac:dyDescent="0.25">
      <c r="A185" s="86">
        <v>21</v>
      </c>
      <c r="B185" s="459" t="s">
        <v>277</v>
      </c>
      <c r="C185" s="460"/>
      <c r="D185" s="460"/>
      <c r="E185" s="460"/>
      <c r="F185" s="465"/>
      <c r="G185" s="87" t="s">
        <v>278</v>
      </c>
      <c r="H185" s="88">
        <f t="shared" si="19"/>
        <v>0</v>
      </c>
      <c r="I185" s="88"/>
      <c r="J185" s="88"/>
      <c r="K185" s="88"/>
      <c r="L185" s="88"/>
      <c r="M185" s="88"/>
      <c r="N185" s="88"/>
      <c r="O185" s="88">
        <v>0</v>
      </c>
      <c r="P185" s="88">
        <v>1</v>
      </c>
      <c r="Q185" s="89"/>
      <c r="R185" s="89"/>
    </row>
    <row r="186" spans="1:18" ht="42.75" x14ac:dyDescent="0.25">
      <c r="A186" s="86">
        <v>22</v>
      </c>
      <c r="B186" s="459" t="s">
        <v>279</v>
      </c>
      <c r="C186" s="460"/>
      <c r="D186" s="460"/>
      <c r="E186" s="460"/>
      <c r="F186" s="465"/>
      <c r="G186" s="87" t="s">
        <v>280</v>
      </c>
      <c r="H186" s="88">
        <f t="shared" si="19"/>
        <v>0</v>
      </c>
      <c r="I186" s="88"/>
      <c r="J186" s="88"/>
      <c r="K186" s="88"/>
      <c r="L186" s="88"/>
      <c r="M186" s="88"/>
      <c r="N186" s="88">
        <v>1</v>
      </c>
      <c r="O186" s="88"/>
      <c r="P186" s="88"/>
      <c r="Q186" s="89"/>
      <c r="R186" s="89">
        <v>37611</v>
      </c>
    </row>
    <row r="187" spans="1:18" ht="42.75" x14ac:dyDescent="0.25">
      <c r="A187" s="86">
        <v>23</v>
      </c>
      <c r="B187" s="459" t="s">
        <v>281</v>
      </c>
      <c r="C187" s="460"/>
      <c r="D187" s="460"/>
      <c r="E187" s="460"/>
      <c r="F187" s="465"/>
      <c r="G187" s="87" t="s">
        <v>282</v>
      </c>
      <c r="H187" s="88">
        <f t="shared" si="19"/>
        <v>0</v>
      </c>
      <c r="I187" s="88"/>
      <c r="J187" s="88"/>
      <c r="K187" s="88"/>
      <c r="L187" s="88"/>
      <c r="M187" s="88"/>
      <c r="N187" s="88">
        <v>4</v>
      </c>
      <c r="O187" s="88"/>
      <c r="P187" s="88"/>
      <c r="Q187" s="89"/>
      <c r="R187" s="89">
        <v>22562</v>
      </c>
    </row>
    <row r="188" spans="1:18" ht="42.75" x14ac:dyDescent="0.25">
      <c r="A188" s="86">
        <v>24</v>
      </c>
      <c r="B188" s="459" t="s">
        <v>283</v>
      </c>
      <c r="C188" s="460"/>
      <c r="D188" s="460"/>
      <c r="E188" s="460"/>
      <c r="F188" s="465"/>
      <c r="G188" s="87" t="s">
        <v>284</v>
      </c>
      <c r="H188" s="88">
        <f t="shared" si="19"/>
        <v>0</v>
      </c>
      <c r="I188" s="88"/>
      <c r="J188" s="88"/>
      <c r="K188" s="88"/>
      <c r="L188" s="88"/>
      <c r="M188" s="88"/>
      <c r="N188" s="88">
        <v>2</v>
      </c>
      <c r="O188" s="88"/>
      <c r="P188" s="88"/>
      <c r="Q188" s="89"/>
      <c r="R188" s="89">
        <v>32779</v>
      </c>
    </row>
    <row r="189" spans="1:18" ht="28.5" x14ac:dyDescent="0.25">
      <c r="A189" s="86">
        <v>25</v>
      </c>
      <c r="B189" s="459" t="s">
        <v>285</v>
      </c>
      <c r="C189" s="460"/>
      <c r="D189" s="460"/>
      <c r="E189" s="460"/>
      <c r="F189" s="465"/>
      <c r="G189" s="87" t="s">
        <v>286</v>
      </c>
      <c r="H189" s="88">
        <f t="shared" si="19"/>
        <v>0</v>
      </c>
      <c r="I189" s="88"/>
      <c r="J189" s="88"/>
      <c r="K189" s="88"/>
      <c r="L189" s="88"/>
      <c r="M189" s="88"/>
      <c r="N189" s="88">
        <v>1</v>
      </c>
      <c r="O189" s="88"/>
      <c r="P189" s="88"/>
      <c r="Q189" s="89"/>
      <c r="R189" s="89">
        <v>17063</v>
      </c>
    </row>
    <row r="190" spans="1:18" x14ac:dyDescent="0.25">
      <c r="A190" s="120">
        <v>9</v>
      </c>
      <c r="B190" s="457" t="s">
        <v>287</v>
      </c>
      <c r="C190" s="458"/>
      <c r="D190" s="458"/>
      <c r="E190" s="458"/>
      <c r="F190" s="458"/>
      <c r="G190" s="475"/>
      <c r="H190" s="104">
        <f t="shared" ref="H190:P190" si="20">H191+H192+H193+H194+H195+H196+H197+H198+H199+H200+H201+H202+H203+H204+H205+H206+H207+H208+H209+H210+H211+H212+H213+H214+H215+H216+H217+H218+H219+H220+H221+H222+H223+H224+H225+H226+H227+H228+H229+H230+H231+H232+H233</f>
        <v>225</v>
      </c>
      <c r="I190" s="104">
        <f t="shared" si="20"/>
        <v>155</v>
      </c>
      <c r="J190" s="104">
        <f t="shared" si="20"/>
        <v>70</v>
      </c>
      <c r="K190" s="104">
        <f t="shared" si="20"/>
        <v>73</v>
      </c>
      <c r="L190" s="104">
        <f t="shared" si="20"/>
        <v>7</v>
      </c>
      <c r="M190" s="104">
        <f t="shared" si="20"/>
        <v>4</v>
      </c>
      <c r="N190" s="104">
        <f t="shared" si="20"/>
        <v>279</v>
      </c>
      <c r="O190" s="104">
        <f t="shared" si="20"/>
        <v>3</v>
      </c>
      <c r="P190" s="104">
        <f t="shared" si="20"/>
        <v>2</v>
      </c>
      <c r="Q190" s="85">
        <v>44947.199999999997</v>
      </c>
      <c r="R190" s="85">
        <v>22476.400000000001</v>
      </c>
    </row>
    <row r="191" spans="1:18" ht="57" x14ac:dyDescent="0.25">
      <c r="A191" s="86">
        <v>1</v>
      </c>
      <c r="B191" s="459" t="s">
        <v>837</v>
      </c>
      <c r="C191" s="460"/>
      <c r="D191" s="460"/>
      <c r="E191" s="460"/>
      <c r="F191" s="465"/>
      <c r="G191" s="87" t="s">
        <v>560</v>
      </c>
      <c r="H191" s="88">
        <f t="shared" si="19"/>
        <v>122</v>
      </c>
      <c r="I191" s="88">
        <v>122</v>
      </c>
      <c r="J191" s="88">
        <v>0</v>
      </c>
      <c r="K191" s="88">
        <v>53</v>
      </c>
      <c r="L191" s="88">
        <v>4</v>
      </c>
      <c r="M191" s="88">
        <v>3</v>
      </c>
      <c r="N191" s="88">
        <v>162</v>
      </c>
      <c r="O191" s="88"/>
      <c r="P191" s="88"/>
      <c r="Q191" s="89">
        <v>44947.199999999997</v>
      </c>
      <c r="R191" s="89">
        <v>22476.400000000001</v>
      </c>
    </row>
    <row r="192" spans="1:18" ht="28.5" x14ac:dyDescent="0.25">
      <c r="A192" s="86">
        <v>2</v>
      </c>
      <c r="B192" s="459"/>
      <c r="C192" s="460"/>
      <c r="D192" s="460"/>
      <c r="E192" s="460"/>
      <c r="F192" s="465"/>
      <c r="G192" s="87" t="s">
        <v>561</v>
      </c>
      <c r="H192" s="88">
        <f t="shared" si="19"/>
        <v>33</v>
      </c>
      <c r="I192" s="88">
        <v>18</v>
      </c>
      <c r="J192" s="88">
        <v>15</v>
      </c>
      <c r="K192" s="88">
        <v>5</v>
      </c>
      <c r="L192" s="88">
        <v>1</v>
      </c>
      <c r="M192" s="88"/>
      <c r="N192" s="88">
        <v>19</v>
      </c>
      <c r="O192" s="88"/>
      <c r="P192" s="88"/>
      <c r="Q192" s="89">
        <v>44947.199999999997</v>
      </c>
      <c r="R192" s="89">
        <v>22476.400000000001</v>
      </c>
    </row>
    <row r="193" spans="1:18" ht="42.75" x14ac:dyDescent="0.25">
      <c r="A193" s="86">
        <v>3</v>
      </c>
      <c r="B193" s="459" t="s">
        <v>323</v>
      </c>
      <c r="C193" s="460"/>
      <c r="D193" s="460"/>
      <c r="E193" s="460"/>
      <c r="F193" s="465"/>
      <c r="G193" s="87" t="s">
        <v>562</v>
      </c>
      <c r="H193" s="88">
        <f t="shared" si="19"/>
        <v>25</v>
      </c>
      <c r="I193" s="88"/>
      <c r="J193" s="88">
        <v>25</v>
      </c>
      <c r="K193" s="88">
        <v>5</v>
      </c>
      <c r="L193" s="88">
        <v>1</v>
      </c>
      <c r="M193" s="88"/>
      <c r="N193" s="88">
        <v>17</v>
      </c>
      <c r="O193" s="88"/>
      <c r="P193" s="88"/>
      <c r="Q193" s="89">
        <v>44947.199999999997</v>
      </c>
      <c r="R193" s="89">
        <v>22476.400000000001</v>
      </c>
    </row>
    <row r="194" spans="1:18" ht="42.75" x14ac:dyDescent="0.25">
      <c r="A194" s="86">
        <v>4</v>
      </c>
      <c r="B194" s="459" t="s">
        <v>338</v>
      </c>
      <c r="C194" s="460"/>
      <c r="D194" s="460"/>
      <c r="E194" s="460"/>
      <c r="F194" s="465"/>
      <c r="G194" s="87" t="s">
        <v>563</v>
      </c>
      <c r="H194" s="88">
        <f t="shared" si="19"/>
        <v>45</v>
      </c>
      <c r="I194" s="88">
        <v>15</v>
      </c>
      <c r="J194" s="88">
        <v>30</v>
      </c>
      <c r="K194" s="88">
        <v>6</v>
      </c>
      <c r="L194" s="88"/>
      <c r="M194" s="88"/>
      <c r="N194" s="88">
        <v>21</v>
      </c>
      <c r="O194" s="88"/>
      <c r="P194" s="88"/>
      <c r="Q194" s="89">
        <v>44947.199999999997</v>
      </c>
      <c r="R194" s="89">
        <v>22476.400000000001</v>
      </c>
    </row>
    <row r="195" spans="1:18" ht="28.5" x14ac:dyDescent="0.25">
      <c r="A195" s="86">
        <v>5</v>
      </c>
      <c r="B195" s="459" t="s">
        <v>310</v>
      </c>
      <c r="C195" s="460"/>
      <c r="D195" s="460"/>
      <c r="E195" s="460"/>
      <c r="F195" s="465"/>
      <c r="G195" s="87" t="s">
        <v>564</v>
      </c>
      <c r="H195" s="88">
        <f t="shared" si="19"/>
        <v>0</v>
      </c>
      <c r="I195" s="88"/>
      <c r="J195" s="88"/>
      <c r="K195" s="88">
        <v>2</v>
      </c>
      <c r="L195" s="88">
        <v>1</v>
      </c>
      <c r="M195" s="88">
        <v>0</v>
      </c>
      <c r="N195" s="88">
        <v>8</v>
      </c>
      <c r="O195" s="88"/>
      <c r="P195" s="88"/>
      <c r="Q195" s="89">
        <v>44947.199999999997</v>
      </c>
      <c r="R195" s="89">
        <v>22476.400000000001</v>
      </c>
    </row>
    <row r="196" spans="1:18" ht="42.75" x14ac:dyDescent="0.25">
      <c r="A196" s="86">
        <v>6</v>
      </c>
      <c r="B196" s="459" t="s">
        <v>332</v>
      </c>
      <c r="C196" s="460"/>
      <c r="D196" s="460"/>
      <c r="E196" s="460"/>
      <c r="F196" s="465"/>
      <c r="G196" s="87" t="s">
        <v>565</v>
      </c>
      <c r="H196" s="88">
        <f t="shared" si="19"/>
        <v>0</v>
      </c>
      <c r="I196" s="88"/>
      <c r="J196" s="88"/>
      <c r="K196" s="88">
        <v>2</v>
      </c>
      <c r="L196" s="88"/>
      <c r="M196" s="88">
        <v>1</v>
      </c>
      <c r="N196" s="88">
        <v>10</v>
      </c>
      <c r="O196" s="88"/>
      <c r="P196" s="88"/>
      <c r="Q196" s="89">
        <v>44947.199999999997</v>
      </c>
      <c r="R196" s="89">
        <v>22476.400000000001</v>
      </c>
    </row>
    <row r="197" spans="1:18" ht="42.75" x14ac:dyDescent="0.25">
      <c r="A197" s="86">
        <v>7</v>
      </c>
      <c r="B197" s="459" t="s">
        <v>288</v>
      </c>
      <c r="C197" s="460"/>
      <c r="D197" s="460"/>
      <c r="E197" s="460"/>
      <c r="F197" s="465"/>
      <c r="G197" s="87" t="s">
        <v>289</v>
      </c>
      <c r="H197" s="88">
        <f t="shared" si="19"/>
        <v>0</v>
      </c>
      <c r="I197" s="88"/>
      <c r="J197" s="88"/>
      <c r="K197" s="88"/>
      <c r="L197" s="88"/>
      <c r="M197" s="88"/>
      <c r="N197" s="88">
        <v>2</v>
      </c>
      <c r="O197" s="88"/>
      <c r="P197" s="88"/>
      <c r="Q197" s="89"/>
      <c r="R197" s="89">
        <v>22476.400000000001</v>
      </c>
    </row>
    <row r="198" spans="1:18" ht="28.5" x14ac:dyDescent="0.25">
      <c r="A198" s="86">
        <v>8</v>
      </c>
      <c r="B198" s="459" t="s">
        <v>206</v>
      </c>
      <c r="C198" s="460"/>
      <c r="D198" s="460"/>
      <c r="E198" s="460"/>
      <c r="F198" s="465"/>
      <c r="G198" s="87" t="s">
        <v>290</v>
      </c>
      <c r="H198" s="88">
        <f t="shared" si="19"/>
        <v>0</v>
      </c>
      <c r="I198" s="88"/>
      <c r="J198" s="88"/>
      <c r="K198" s="88"/>
      <c r="L198" s="88"/>
      <c r="M198" s="88"/>
      <c r="N198" s="88">
        <v>1</v>
      </c>
      <c r="O198" s="88"/>
      <c r="P198" s="88"/>
      <c r="Q198" s="89"/>
      <c r="R198" s="89">
        <v>22476.400000000001</v>
      </c>
    </row>
    <row r="199" spans="1:18" ht="42.75" x14ac:dyDescent="0.25">
      <c r="A199" s="86">
        <v>9</v>
      </c>
      <c r="B199" s="459" t="s">
        <v>291</v>
      </c>
      <c r="C199" s="460"/>
      <c r="D199" s="460"/>
      <c r="E199" s="460"/>
      <c r="F199" s="465"/>
      <c r="G199" s="87" t="s">
        <v>292</v>
      </c>
      <c r="H199" s="88">
        <f t="shared" si="19"/>
        <v>0</v>
      </c>
      <c r="I199" s="88"/>
      <c r="J199" s="88"/>
      <c r="K199" s="88"/>
      <c r="L199" s="88"/>
      <c r="M199" s="88"/>
      <c r="N199" s="88">
        <v>1</v>
      </c>
      <c r="O199" s="88"/>
      <c r="P199" s="88"/>
      <c r="Q199" s="89"/>
      <c r="R199" s="89">
        <v>22476.400000000001</v>
      </c>
    </row>
    <row r="200" spans="1:18" ht="42.75" x14ac:dyDescent="0.25">
      <c r="A200" s="86">
        <v>10</v>
      </c>
      <c r="B200" s="459" t="s">
        <v>293</v>
      </c>
      <c r="C200" s="460"/>
      <c r="D200" s="460"/>
      <c r="E200" s="460"/>
      <c r="F200" s="465"/>
      <c r="G200" s="87" t="s">
        <v>294</v>
      </c>
      <c r="H200" s="88">
        <f t="shared" si="19"/>
        <v>0</v>
      </c>
      <c r="I200" s="88"/>
      <c r="J200" s="88"/>
      <c r="K200" s="88"/>
      <c r="L200" s="88"/>
      <c r="M200" s="88"/>
      <c r="N200" s="88">
        <v>2</v>
      </c>
      <c r="O200" s="88"/>
      <c r="P200" s="88"/>
      <c r="Q200" s="89"/>
      <c r="R200" s="89">
        <v>22476.400000000001</v>
      </c>
    </row>
    <row r="201" spans="1:18" ht="28.5" x14ac:dyDescent="0.25">
      <c r="A201" s="86">
        <v>11</v>
      </c>
      <c r="B201" s="459" t="s">
        <v>295</v>
      </c>
      <c r="C201" s="460"/>
      <c r="D201" s="460"/>
      <c r="E201" s="460"/>
      <c r="F201" s="465"/>
      <c r="G201" s="87" t="s">
        <v>296</v>
      </c>
      <c r="H201" s="88">
        <f t="shared" si="19"/>
        <v>0</v>
      </c>
      <c r="I201" s="88"/>
      <c r="J201" s="88"/>
      <c r="K201" s="88"/>
      <c r="L201" s="88"/>
      <c r="M201" s="88"/>
      <c r="N201" s="88">
        <v>1</v>
      </c>
      <c r="O201" s="88"/>
      <c r="P201" s="88"/>
      <c r="Q201" s="89"/>
      <c r="R201" s="89">
        <v>22476.400000000001</v>
      </c>
    </row>
    <row r="202" spans="1:18" ht="42.75" x14ac:dyDescent="0.25">
      <c r="A202" s="86">
        <v>12</v>
      </c>
      <c r="B202" s="459" t="s">
        <v>297</v>
      </c>
      <c r="C202" s="460"/>
      <c r="D202" s="460"/>
      <c r="E202" s="460"/>
      <c r="F202" s="465"/>
      <c r="G202" s="87" t="s">
        <v>298</v>
      </c>
      <c r="H202" s="88">
        <f t="shared" si="19"/>
        <v>0</v>
      </c>
      <c r="I202" s="88"/>
      <c r="J202" s="88"/>
      <c r="K202" s="88"/>
      <c r="L202" s="88"/>
      <c r="M202" s="88"/>
      <c r="N202" s="88">
        <v>1</v>
      </c>
      <c r="O202" s="88"/>
      <c r="P202" s="88"/>
      <c r="Q202" s="89"/>
      <c r="R202" s="89">
        <v>22476.400000000001</v>
      </c>
    </row>
    <row r="203" spans="1:18" ht="42.75" x14ac:dyDescent="0.25">
      <c r="A203" s="86">
        <v>13</v>
      </c>
      <c r="B203" s="459" t="s">
        <v>300</v>
      </c>
      <c r="C203" s="460"/>
      <c r="D203" s="460"/>
      <c r="E203" s="460"/>
      <c r="F203" s="465"/>
      <c r="G203" s="87" t="s">
        <v>301</v>
      </c>
      <c r="H203" s="88">
        <f t="shared" si="19"/>
        <v>0</v>
      </c>
      <c r="I203" s="88"/>
      <c r="J203" s="88"/>
      <c r="K203" s="88"/>
      <c r="L203" s="88"/>
      <c r="M203" s="88"/>
      <c r="N203" s="88">
        <v>1</v>
      </c>
      <c r="O203" s="88">
        <v>1</v>
      </c>
      <c r="P203" s="88">
        <v>1</v>
      </c>
      <c r="Q203" s="89"/>
      <c r="R203" s="89">
        <v>22476.400000000001</v>
      </c>
    </row>
    <row r="204" spans="1:18" ht="42.75" x14ac:dyDescent="0.25">
      <c r="A204" s="86">
        <v>14</v>
      </c>
      <c r="B204" s="459" t="s">
        <v>302</v>
      </c>
      <c r="C204" s="460"/>
      <c r="D204" s="460"/>
      <c r="E204" s="460"/>
      <c r="F204" s="465"/>
      <c r="G204" s="87" t="s">
        <v>303</v>
      </c>
      <c r="H204" s="88">
        <f t="shared" si="19"/>
        <v>0</v>
      </c>
      <c r="I204" s="88"/>
      <c r="J204" s="88"/>
      <c r="K204" s="88"/>
      <c r="L204" s="88"/>
      <c r="M204" s="88"/>
      <c r="N204" s="88">
        <v>0</v>
      </c>
      <c r="O204" s="88">
        <v>1</v>
      </c>
      <c r="P204" s="88"/>
      <c r="Q204" s="89"/>
      <c r="R204" s="89">
        <v>22476.400000000001</v>
      </c>
    </row>
    <row r="205" spans="1:18" ht="42.75" x14ac:dyDescent="0.25">
      <c r="A205" s="86">
        <v>15</v>
      </c>
      <c r="B205" s="459" t="s">
        <v>304</v>
      </c>
      <c r="C205" s="460"/>
      <c r="D205" s="460"/>
      <c r="E205" s="460"/>
      <c r="F205" s="465"/>
      <c r="G205" s="87" t="s">
        <v>305</v>
      </c>
      <c r="H205" s="88">
        <f t="shared" si="19"/>
        <v>0</v>
      </c>
      <c r="I205" s="88"/>
      <c r="J205" s="88"/>
      <c r="K205" s="88"/>
      <c r="L205" s="88"/>
      <c r="M205" s="88"/>
      <c r="N205" s="88">
        <v>1</v>
      </c>
      <c r="O205" s="88"/>
      <c r="P205" s="88"/>
      <c r="Q205" s="89"/>
      <c r="R205" s="89">
        <v>22476.400000000001</v>
      </c>
    </row>
    <row r="206" spans="1:18" ht="28.5" x14ac:dyDescent="0.25">
      <c r="A206" s="86">
        <v>16</v>
      </c>
      <c r="B206" s="459" t="s">
        <v>306</v>
      </c>
      <c r="C206" s="460"/>
      <c r="D206" s="460"/>
      <c r="E206" s="460"/>
      <c r="F206" s="465"/>
      <c r="G206" s="87" t="s">
        <v>307</v>
      </c>
      <c r="H206" s="88">
        <f t="shared" si="19"/>
        <v>0</v>
      </c>
      <c r="I206" s="88"/>
      <c r="J206" s="88"/>
      <c r="K206" s="88"/>
      <c r="L206" s="88"/>
      <c r="M206" s="88"/>
      <c r="N206" s="88">
        <v>1</v>
      </c>
      <c r="O206" s="88"/>
      <c r="P206" s="88"/>
      <c r="Q206" s="89"/>
      <c r="R206" s="89">
        <v>22476.400000000001</v>
      </c>
    </row>
    <row r="207" spans="1:18" ht="42.75" x14ac:dyDescent="0.25">
      <c r="A207" s="86">
        <v>17</v>
      </c>
      <c r="B207" s="459" t="s">
        <v>308</v>
      </c>
      <c r="C207" s="460"/>
      <c r="D207" s="460"/>
      <c r="E207" s="460"/>
      <c r="F207" s="465"/>
      <c r="G207" s="87" t="s">
        <v>309</v>
      </c>
      <c r="H207" s="88">
        <f t="shared" si="19"/>
        <v>0</v>
      </c>
      <c r="I207" s="88"/>
      <c r="J207" s="88"/>
      <c r="K207" s="88"/>
      <c r="L207" s="88"/>
      <c r="M207" s="88"/>
      <c r="N207" s="88">
        <v>2</v>
      </c>
      <c r="O207" s="88"/>
      <c r="P207" s="88"/>
      <c r="Q207" s="89"/>
      <c r="R207" s="89">
        <v>22476.400000000001</v>
      </c>
    </row>
    <row r="208" spans="1:18" ht="28.5" x14ac:dyDescent="0.25">
      <c r="A208" s="86">
        <v>18</v>
      </c>
      <c r="B208" s="459" t="s">
        <v>311</v>
      </c>
      <c r="C208" s="460"/>
      <c r="D208" s="460"/>
      <c r="E208" s="460"/>
      <c r="F208" s="465"/>
      <c r="G208" s="87" t="s">
        <v>312</v>
      </c>
      <c r="H208" s="88">
        <f t="shared" si="19"/>
        <v>0</v>
      </c>
      <c r="I208" s="88"/>
      <c r="J208" s="88"/>
      <c r="K208" s="88"/>
      <c r="L208" s="88"/>
      <c r="M208" s="88"/>
      <c r="N208" s="88">
        <v>1</v>
      </c>
      <c r="O208" s="88"/>
      <c r="P208" s="88"/>
      <c r="Q208" s="89"/>
      <c r="R208" s="89">
        <v>22476.400000000001</v>
      </c>
    </row>
    <row r="209" spans="1:18" ht="42.75" x14ac:dyDescent="0.25">
      <c r="A209" s="86">
        <v>19</v>
      </c>
      <c r="B209" s="459" t="s">
        <v>313</v>
      </c>
      <c r="C209" s="460"/>
      <c r="D209" s="460"/>
      <c r="E209" s="460"/>
      <c r="F209" s="465"/>
      <c r="G209" s="87" t="s">
        <v>314</v>
      </c>
      <c r="H209" s="88">
        <f t="shared" si="19"/>
        <v>0</v>
      </c>
      <c r="I209" s="88"/>
      <c r="J209" s="88"/>
      <c r="K209" s="88"/>
      <c r="L209" s="88"/>
      <c r="M209" s="88"/>
      <c r="N209" s="88">
        <v>1</v>
      </c>
      <c r="O209" s="88"/>
      <c r="P209" s="88"/>
      <c r="Q209" s="89"/>
      <c r="R209" s="89">
        <v>22476.400000000001</v>
      </c>
    </row>
    <row r="210" spans="1:18" ht="28.5" x14ac:dyDescent="0.25">
      <c r="A210" s="86">
        <v>20</v>
      </c>
      <c r="B210" s="459" t="s">
        <v>315</v>
      </c>
      <c r="C210" s="460"/>
      <c r="D210" s="460"/>
      <c r="E210" s="460"/>
      <c r="F210" s="465"/>
      <c r="G210" s="87" t="s">
        <v>316</v>
      </c>
      <c r="H210" s="88">
        <f t="shared" si="19"/>
        <v>0</v>
      </c>
      <c r="I210" s="88"/>
      <c r="J210" s="88"/>
      <c r="K210" s="88"/>
      <c r="L210" s="88"/>
      <c r="M210" s="88"/>
      <c r="N210" s="88">
        <v>2</v>
      </c>
      <c r="O210" s="88"/>
      <c r="P210" s="88"/>
      <c r="Q210" s="89"/>
      <c r="R210" s="89">
        <v>22476.400000000001</v>
      </c>
    </row>
    <row r="211" spans="1:18" ht="42.75" x14ac:dyDescent="0.25">
      <c r="A211" s="86">
        <v>21</v>
      </c>
      <c r="B211" s="459" t="s">
        <v>317</v>
      </c>
      <c r="C211" s="460"/>
      <c r="D211" s="460"/>
      <c r="E211" s="460"/>
      <c r="F211" s="465"/>
      <c r="G211" s="87" t="s">
        <v>318</v>
      </c>
      <c r="H211" s="88">
        <f t="shared" si="19"/>
        <v>0</v>
      </c>
      <c r="I211" s="88"/>
      <c r="J211" s="88"/>
      <c r="K211" s="88"/>
      <c r="L211" s="88"/>
      <c r="M211" s="88"/>
      <c r="N211" s="88">
        <v>2</v>
      </c>
      <c r="O211" s="88"/>
      <c r="P211" s="88"/>
      <c r="Q211" s="89"/>
      <c r="R211" s="89">
        <v>22476.400000000001</v>
      </c>
    </row>
    <row r="212" spans="1:18" ht="28.5" x14ac:dyDescent="0.25">
      <c r="A212" s="86">
        <v>22</v>
      </c>
      <c r="B212" s="459" t="s">
        <v>319</v>
      </c>
      <c r="C212" s="460"/>
      <c r="D212" s="460"/>
      <c r="E212" s="460"/>
      <c r="F212" s="465"/>
      <c r="G212" s="87" t="s">
        <v>320</v>
      </c>
      <c r="H212" s="88">
        <f t="shared" si="19"/>
        <v>0</v>
      </c>
      <c r="I212" s="88"/>
      <c r="J212" s="88"/>
      <c r="K212" s="88"/>
      <c r="L212" s="88"/>
      <c r="M212" s="88"/>
      <c r="N212" s="88">
        <v>1</v>
      </c>
      <c r="O212" s="88"/>
      <c r="P212" s="88"/>
      <c r="Q212" s="89"/>
      <c r="R212" s="89">
        <v>22476.400000000001</v>
      </c>
    </row>
    <row r="213" spans="1:18" ht="42.75" x14ac:dyDescent="0.25">
      <c r="A213" s="86">
        <v>23</v>
      </c>
      <c r="B213" s="459" t="s">
        <v>321</v>
      </c>
      <c r="C213" s="460"/>
      <c r="D213" s="460"/>
      <c r="E213" s="460"/>
      <c r="F213" s="465"/>
      <c r="G213" s="87" t="s">
        <v>322</v>
      </c>
      <c r="H213" s="88">
        <f t="shared" si="19"/>
        <v>0</v>
      </c>
      <c r="I213" s="88"/>
      <c r="J213" s="88"/>
      <c r="K213" s="88"/>
      <c r="L213" s="88"/>
      <c r="M213" s="88"/>
      <c r="N213" s="88">
        <v>2</v>
      </c>
      <c r="O213" s="88"/>
      <c r="P213" s="88"/>
      <c r="Q213" s="89"/>
      <c r="R213" s="89">
        <v>22476.400000000001</v>
      </c>
    </row>
    <row r="214" spans="1:18" ht="42.75" x14ac:dyDescent="0.25">
      <c r="A214" s="86">
        <v>24</v>
      </c>
      <c r="B214" s="459" t="s">
        <v>324</v>
      </c>
      <c r="C214" s="460"/>
      <c r="D214" s="460"/>
      <c r="E214" s="460"/>
      <c r="F214" s="465"/>
      <c r="G214" s="87" t="s">
        <v>325</v>
      </c>
      <c r="H214" s="88">
        <f t="shared" si="19"/>
        <v>0</v>
      </c>
      <c r="I214" s="88"/>
      <c r="J214" s="88"/>
      <c r="K214" s="88"/>
      <c r="L214" s="88"/>
      <c r="M214" s="88"/>
      <c r="N214" s="88">
        <v>1</v>
      </c>
      <c r="O214" s="88"/>
      <c r="P214" s="88"/>
      <c r="Q214" s="89"/>
      <c r="R214" s="89">
        <v>22476.400000000001</v>
      </c>
    </row>
    <row r="215" spans="1:18" ht="42.75" x14ac:dyDescent="0.25">
      <c r="A215" s="86">
        <v>25</v>
      </c>
      <c r="B215" s="459" t="s">
        <v>326</v>
      </c>
      <c r="C215" s="460"/>
      <c r="D215" s="460"/>
      <c r="E215" s="460"/>
      <c r="F215" s="465"/>
      <c r="G215" s="87" t="s">
        <v>327</v>
      </c>
      <c r="H215" s="88">
        <f t="shared" si="19"/>
        <v>0</v>
      </c>
      <c r="I215" s="88"/>
      <c r="J215" s="88"/>
      <c r="K215" s="88"/>
      <c r="L215" s="88"/>
      <c r="M215" s="88"/>
      <c r="N215" s="88">
        <v>1</v>
      </c>
      <c r="O215" s="88"/>
      <c r="P215" s="88"/>
      <c r="Q215" s="89"/>
      <c r="R215" s="89">
        <v>22476.400000000001</v>
      </c>
    </row>
    <row r="216" spans="1:18" ht="28.5" x14ac:dyDescent="0.25">
      <c r="A216" s="86">
        <v>26</v>
      </c>
      <c r="B216" s="459" t="s">
        <v>328</v>
      </c>
      <c r="C216" s="460"/>
      <c r="D216" s="460"/>
      <c r="E216" s="460"/>
      <c r="F216" s="465"/>
      <c r="G216" s="87" t="s">
        <v>329</v>
      </c>
      <c r="H216" s="88">
        <f t="shared" si="19"/>
        <v>0</v>
      </c>
      <c r="I216" s="88"/>
      <c r="J216" s="88"/>
      <c r="K216" s="88"/>
      <c r="L216" s="88"/>
      <c r="M216" s="88"/>
      <c r="N216" s="88">
        <v>1</v>
      </c>
      <c r="O216" s="88"/>
      <c r="P216" s="88"/>
      <c r="Q216" s="89"/>
      <c r="R216" s="89">
        <v>22476.400000000001</v>
      </c>
    </row>
    <row r="217" spans="1:18" ht="42.75" x14ac:dyDescent="0.25">
      <c r="A217" s="86">
        <v>27</v>
      </c>
      <c r="B217" s="459" t="s">
        <v>330</v>
      </c>
      <c r="C217" s="460"/>
      <c r="D217" s="460"/>
      <c r="E217" s="460"/>
      <c r="F217" s="465"/>
      <c r="G217" s="87" t="s">
        <v>331</v>
      </c>
      <c r="H217" s="88">
        <f t="shared" si="19"/>
        <v>0</v>
      </c>
      <c r="I217" s="88"/>
      <c r="J217" s="88"/>
      <c r="K217" s="88"/>
      <c r="L217" s="88"/>
      <c r="M217" s="88"/>
      <c r="N217" s="88">
        <v>0</v>
      </c>
      <c r="O217" s="88">
        <v>1</v>
      </c>
      <c r="P217" s="88"/>
      <c r="Q217" s="89"/>
      <c r="R217" s="89">
        <v>22476.400000000001</v>
      </c>
    </row>
    <row r="218" spans="1:18" ht="57" x14ac:dyDescent="0.25">
      <c r="A218" s="86">
        <v>28</v>
      </c>
      <c r="B218" s="459" t="s">
        <v>333</v>
      </c>
      <c r="C218" s="460"/>
      <c r="D218" s="460"/>
      <c r="E218" s="460"/>
      <c r="F218" s="465"/>
      <c r="G218" s="87" t="s">
        <v>334</v>
      </c>
      <c r="H218" s="88">
        <f t="shared" si="19"/>
        <v>0</v>
      </c>
      <c r="I218" s="88"/>
      <c r="J218" s="88"/>
      <c r="K218" s="88"/>
      <c r="L218" s="88"/>
      <c r="M218" s="88"/>
      <c r="N218" s="88">
        <v>1</v>
      </c>
      <c r="O218" s="88"/>
      <c r="P218" s="88"/>
      <c r="Q218" s="89"/>
      <c r="R218" s="89">
        <v>22476.400000000001</v>
      </c>
    </row>
    <row r="219" spans="1:18" ht="42.75" x14ac:dyDescent="0.25">
      <c r="A219" s="86">
        <v>29</v>
      </c>
      <c r="B219" s="459" t="s">
        <v>336</v>
      </c>
      <c r="C219" s="460"/>
      <c r="D219" s="460"/>
      <c r="E219" s="460"/>
      <c r="F219" s="465"/>
      <c r="G219" s="87" t="s">
        <v>337</v>
      </c>
      <c r="H219" s="88">
        <f t="shared" si="19"/>
        <v>0</v>
      </c>
      <c r="I219" s="88"/>
      <c r="J219" s="88"/>
      <c r="K219" s="88"/>
      <c r="L219" s="88"/>
      <c r="M219" s="88"/>
      <c r="N219" s="88">
        <v>1</v>
      </c>
      <c r="O219" s="88"/>
      <c r="P219" s="88"/>
      <c r="Q219" s="89"/>
      <c r="R219" s="89">
        <v>22476.400000000001</v>
      </c>
    </row>
    <row r="220" spans="1:18" ht="28.5" x14ac:dyDescent="0.25">
      <c r="A220" s="86">
        <v>30</v>
      </c>
      <c r="B220" s="459" t="s">
        <v>339</v>
      </c>
      <c r="C220" s="460"/>
      <c r="D220" s="460"/>
      <c r="E220" s="460"/>
      <c r="F220" s="465"/>
      <c r="G220" s="87" t="s">
        <v>340</v>
      </c>
      <c r="H220" s="88">
        <f t="shared" si="19"/>
        <v>0</v>
      </c>
      <c r="I220" s="88"/>
      <c r="J220" s="88"/>
      <c r="K220" s="88"/>
      <c r="L220" s="88"/>
      <c r="M220" s="88"/>
      <c r="N220" s="88">
        <v>2</v>
      </c>
      <c r="O220" s="88"/>
      <c r="P220" s="88"/>
      <c r="Q220" s="89"/>
      <c r="R220" s="89">
        <v>22476.400000000001</v>
      </c>
    </row>
    <row r="221" spans="1:18" ht="28.5" x14ac:dyDescent="0.25">
      <c r="A221" s="86">
        <v>31</v>
      </c>
      <c r="B221" s="459" t="s">
        <v>341</v>
      </c>
      <c r="C221" s="460"/>
      <c r="D221" s="460"/>
      <c r="E221" s="460"/>
      <c r="F221" s="465"/>
      <c r="G221" s="87" t="s">
        <v>342</v>
      </c>
      <c r="H221" s="88">
        <f t="shared" si="19"/>
        <v>0</v>
      </c>
      <c r="I221" s="88"/>
      <c r="J221" s="88"/>
      <c r="K221" s="88"/>
      <c r="L221" s="88"/>
      <c r="M221" s="88"/>
      <c r="N221" s="88">
        <v>1</v>
      </c>
      <c r="O221" s="88"/>
      <c r="P221" s="88"/>
      <c r="Q221" s="89"/>
      <c r="R221" s="89">
        <v>22476.400000000001</v>
      </c>
    </row>
    <row r="222" spans="1:18" ht="42.75" x14ac:dyDescent="0.25">
      <c r="A222" s="86">
        <v>32</v>
      </c>
      <c r="B222" s="459" t="s">
        <v>343</v>
      </c>
      <c r="C222" s="460"/>
      <c r="D222" s="460"/>
      <c r="E222" s="460"/>
      <c r="F222" s="465"/>
      <c r="G222" s="87" t="s">
        <v>344</v>
      </c>
      <c r="H222" s="88">
        <f t="shared" si="19"/>
        <v>0</v>
      </c>
      <c r="I222" s="88"/>
      <c r="J222" s="88"/>
      <c r="K222" s="88"/>
      <c r="L222" s="88"/>
      <c r="M222" s="88"/>
      <c r="N222" s="88">
        <v>0</v>
      </c>
      <c r="O222" s="88"/>
      <c r="P222" s="88">
        <v>1</v>
      </c>
      <c r="Q222" s="89"/>
      <c r="R222" s="89">
        <v>22476.400000000001</v>
      </c>
    </row>
    <row r="223" spans="1:18" ht="42.75" x14ac:dyDescent="0.25">
      <c r="A223" s="86">
        <v>33</v>
      </c>
      <c r="B223" s="459" t="s">
        <v>345</v>
      </c>
      <c r="C223" s="460"/>
      <c r="D223" s="460"/>
      <c r="E223" s="460"/>
      <c r="F223" s="465"/>
      <c r="G223" s="87" t="s">
        <v>346</v>
      </c>
      <c r="H223" s="88">
        <f t="shared" si="19"/>
        <v>0</v>
      </c>
      <c r="I223" s="88"/>
      <c r="J223" s="88"/>
      <c r="K223" s="88"/>
      <c r="L223" s="88"/>
      <c r="M223" s="88"/>
      <c r="N223" s="88">
        <v>1</v>
      </c>
      <c r="O223" s="88"/>
      <c r="P223" s="88"/>
      <c r="Q223" s="89"/>
      <c r="R223" s="89">
        <v>22476.400000000001</v>
      </c>
    </row>
    <row r="224" spans="1:18" ht="42.75" x14ac:dyDescent="0.25">
      <c r="A224" s="86">
        <v>34</v>
      </c>
      <c r="B224" s="459" t="s">
        <v>347</v>
      </c>
      <c r="C224" s="460"/>
      <c r="D224" s="460"/>
      <c r="E224" s="460"/>
      <c r="F224" s="465"/>
      <c r="G224" s="87" t="s">
        <v>348</v>
      </c>
      <c r="H224" s="88">
        <f t="shared" si="19"/>
        <v>0</v>
      </c>
      <c r="I224" s="88"/>
      <c r="J224" s="88"/>
      <c r="K224" s="88"/>
      <c r="L224" s="88"/>
      <c r="M224" s="88"/>
      <c r="N224" s="88">
        <v>1</v>
      </c>
      <c r="O224" s="88"/>
      <c r="P224" s="88"/>
      <c r="Q224" s="89"/>
      <c r="R224" s="89">
        <v>22476.400000000001</v>
      </c>
    </row>
    <row r="225" spans="1:18" ht="28.5" x14ac:dyDescent="0.25">
      <c r="A225" s="86">
        <v>35</v>
      </c>
      <c r="B225" s="459" t="s">
        <v>349</v>
      </c>
      <c r="C225" s="460"/>
      <c r="D225" s="460"/>
      <c r="E225" s="460"/>
      <c r="F225" s="465"/>
      <c r="G225" s="87" t="s">
        <v>350</v>
      </c>
      <c r="H225" s="88">
        <f t="shared" si="19"/>
        <v>0</v>
      </c>
      <c r="I225" s="88"/>
      <c r="J225" s="88"/>
      <c r="K225" s="88"/>
      <c r="L225" s="88"/>
      <c r="M225" s="88"/>
      <c r="N225" s="88">
        <v>1</v>
      </c>
      <c r="O225" s="88"/>
      <c r="P225" s="88"/>
      <c r="Q225" s="89"/>
      <c r="R225" s="89">
        <v>22476.400000000001</v>
      </c>
    </row>
    <row r="226" spans="1:18" ht="28.5" x14ac:dyDescent="0.25">
      <c r="A226" s="86">
        <v>36</v>
      </c>
      <c r="B226" s="459" t="s">
        <v>351</v>
      </c>
      <c r="C226" s="460"/>
      <c r="D226" s="460"/>
      <c r="E226" s="460"/>
      <c r="F226" s="465"/>
      <c r="G226" s="87" t="s">
        <v>352</v>
      </c>
      <c r="H226" s="88">
        <f t="shared" si="19"/>
        <v>0</v>
      </c>
      <c r="I226" s="88"/>
      <c r="J226" s="88"/>
      <c r="K226" s="88"/>
      <c r="L226" s="88"/>
      <c r="M226" s="88"/>
      <c r="N226" s="88">
        <v>1</v>
      </c>
      <c r="O226" s="88"/>
      <c r="P226" s="88"/>
      <c r="Q226" s="89"/>
      <c r="R226" s="89">
        <v>22476.400000000001</v>
      </c>
    </row>
    <row r="227" spans="1:18" ht="42.75" x14ac:dyDescent="0.25">
      <c r="A227" s="86">
        <v>37</v>
      </c>
      <c r="B227" s="459" t="s">
        <v>204</v>
      </c>
      <c r="C227" s="460"/>
      <c r="D227" s="460"/>
      <c r="E227" s="460"/>
      <c r="F227" s="465"/>
      <c r="G227" s="87" t="s">
        <v>353</v>
      </c>
      <c r="H227" s="88">
        <f t="shared" si="19"/>
        <v>0</v>
      </c>
      <c r="I227" s="88"/>
      <c r="J227" s="88"/>
      <c r="K227" s="88"/>
      <c r="L227" s="88"/>
      <c r="M227" s="88"/>
      <c r="N227" s="88">
        <v>1</v>
      </c>
      <c r="O227" s="88"/>
      <c r="P227" s="88"/>
      <c r="Q227" s="89"/>
      <c r="R227" s="89">
        <v>22476.400000000001</v>
      </c>
    </row>
    <row r="228" spans="1:18" ht="42.75" x14ac:dyDescent="0.25">
      <c r="A228" s="86">
        <v>38</v>
      </c>
      <c r="B228" s="459" t="s">
        <v>354</v>
      </c>
      <c r="C228" s="460"/>
      <c r="D228" s="460"/>
      <c r="E228" s="460"/>
      <c r="F228" s="465"/>
      <c r="G228" s="87" t="s">
        <v>355</v>
      </c>
      <c r="H228" s="88">
        <f t="shared" si="19"/>
        <v>0</v>
      </c>
      <c r="I228" s="88"/>
      <c r="J228" s="88"/>
      <c r="K228" s="88"/>
      <c r="L228" s="88"/>
      <c r="M228" s="88"/>
      <c r="N228" s="88">
        <v>1</v>
      </c>
      <c r="O228" s="88"/>
      <c r="P228" s="88"/>
      <c r="Q228" s="89"/>
      <c r="R228" s="89">
        <v>22476.400000000001</v>
      </c>
    </row>
    <row r="229" spans="1:18" ht="42.75" x14ac:dyDescent="0.25">
      <c r="A229" s="86">
        <v>39</v>
      </c>
      <c r="B229" s="459" t="s">
        <v>356</v>
      </c>
      <c r="C229" s="460"/>
      <c r="D229" s="460"/>
      <c r="E229" s="460"/>
      <c r="F229" s="465"/>
      <c r="G229" s="87" t="s">
        <v>357</v>
      </c>
      <c r="H229" s="88">
        <f t="shared" si="19"/>
        <v>0</v>
      </c>
      <c r="I229" s="88"/>
      <c r="J229" s="88"/>
      <c r="K229" s="88"/>
      <c r="L229" s="88"/>
      <c r="M229" s="88"/>
      <c r="N229" s="88">
        <v>1</v>
      </c>
      <c r="O229" s="88"/>
      <c r="P229" s="88"/>
      <c r="Q229" s="89"/>
      <c r="R229" s="89">
        <v>22476.400000000001</v>
      </c>
    </row>
    <row r="230" spans="1:18" ht="42.75" x14ac:dyDescent="0.25">
      <c r="A230" s="86">
        <v>40</v>
      </c>
      <c r="B230" s="459" t="s">
        <v>358</v>
      </c>
      <c r="C230" s="460"/>
      <c r="D230" s="460"/>
      <c r="E230" s="460"/>
      <c r="F230" s="465"/>
      <c r="G230" s="87" t="s">
        <v>359</v>
      </c>
      <c r="H230" s="88">
        <f t="shared" ref="H230:H233" si="21">I230+J230</f>
        <v>0</v>
      </c>
      <c r="I230" s="88"/>
      <c r="J230" s="88"/>
      <c r="K230" s="88"/>
      <c r="L230" s="88"/>
      <c r="M230" s="88"/>
      <c r="N230" s="88">
        <v>2</v>
      </c>
      <c r="O230" s="88"/>
      <c r="P230" s="88"/>
      <c r="Q230" s="89"/>
      <c r="R230" s="89">
        <v>22476.400000000001</v>
      </c>
    </row>
    <row r="231" spans="1:18" ht="28.5" x14ac:dyDescent="0.25">
      <c r="A231" s="86">
        <v>41</v>
      </c>
      <c r="B231" s="459" t="s">
        <v>360</v>
      </c>
      <c r="C231" s="460"/>
      <c r="D231" s="460"/>
      <c r="E231" s="460"/>
      <c r="F231" s="465"/>
      <c r="G231" s="87" t="s">
        <v>361</v>
      </c>
      <c r="H231" s="88">
        <f t="shared" si="21"/>
        <v>0</v>
      </c>
      <c r="I231" s="88"/>
      <c r="J231" s="88"/>
      <c r="K231" s="88"/>
      <c r="L231" s="88"/>
      <c r="M231" s="88"/>
      <c r="N231" s="88">
        <v>1</v>
      </c>
      <c r="O231" s="88"/>
      <c r="P231" s="88"/>
      <c r="Q231" s="89"/>
      <c r="R231" s="89">
        <v>22476.400000000001</v>
      </c>
    </row>
    <row r="232" spans="1:18" ht="28.5" x14ac:dyDescent="0.25">
      <c r="A232" s="86">
        <v>42</v>
      </c>
      <c r="B232" s="459" t="s">
        <v>362</v>
      </c>
      <c r="C232" s="460"/>
      <c r="D232" s="460"/>
      <c r="E232" s="460"/>
      <c r="F232" s="465"/>
      <c r="G232" s="87" t="s">
        <v>363</v>
      </c>
      <c r="H232" s="88">
        <f t="shared" si="21"/>
        <v>0</v>
      </c>
      <c r="I232" s="88"/>
      <c r="J232" s="88"/>
      <c r="K232" s="88"/>
      <c r="L232" s="88"/>
      <c r="M232" s="88"/>
      <c r="N232" s="88">
        <v>1</v>
      </c>
      <c r="O232" s="88"/>
      <c r="P232" s="88"/>
      <c r="Q232" s="89"/>
      <c r="R232" s="89">
        <v>22476.400000000001</v>
      </c>
    </row>
    <row r="233" spans="1:18" ht="28.5" x14ac:dyDescent="0.25">
      <c r="A233" s="86">
        <v>43</v>
      </c>
      <c r="B233" s="459" t="s">
        <v>364</v>
      </c>
      <c r="C233" s="460"/>
      <c r="D233" s="460"/>
      <c r="E233" s="460"/>
      <c r="F233" s="465"/>
      <c r="G233" s="87" t="s">
        <v>365</v>
      </c>
      <c r="H233" s="88">
        <f t="shared" si="21"/>
        <v>0</v>
      </c>
      <c r="I233" s="88"/>
      <c r="J233" s="88"/>
      <c r="K233" s="88"/>
      <c r="L233" s="88"/>
      <c r="M233" s="88"/>
      <c r="N233" s="88">
        <v>1</v>
      </c>
      <c r="O233" s="88"/>
      <c r="P233" s="88"/>
      <c r="Q233" s="89"/>
      <c r="R233" s="89">
        <v>22476.400000000001</v>
      </c>
    </row>
    <row r="234" spans="1:18" x14ac:dyDescent="0.25">
      <c r="A234" s="120">
        <v>10</v>
      </c>
      <c r="B234" s="457" t="s">
        <v>366</v>
      </c>
      <c r="C234" s="458"/>
      <c r="D234" s="458"/>
      <c r="E234" s="458"/>
      <c r="F234" s="458"/>
      <c r="G234" s="475"/>
      <c r="H234" s="104">
        <f t="shared" ref="H234:P234" si="22">H235+H236+H237+H238</f>
        <v>80</v>
      </c>
      <c r="I234" s="104">
        <f t="shared" si="22"/>
        <v>30</v>
      </c>
      <c r="J234" s="104">
        <f t="shared" si="22"/>
        <v>50</v>
      </c>
      <c r="K234" s="104">
        <f t="shared" si="22"/>
        <v>32</v>
      </c>
      <c r="L234" s="104">
        <f t="shared" si="22"/>
        <v>9</v>
      </c>
      <c r="M234" s="104">
        <f t="shared" si="22"/>
        <v>9</v>
      </c>
      <c r="N234" s="104">
        <f t="shared" si="22"/>
        <v>71</v>
      </c>
      <c r="O234" s="104">
        <f t="shared" si="22"/>
        <v>10</v>
      </c>
      <c r="P234" s="104">
        <f t="shared" si="22"/>
        <v>10</v>
      </c>
      <c r="Q234" s="85">
        <v>44972</v>
      </c>
      <c r="R234" s="85">
        <v>22486</v>
      </c>
    </row>
    <row r="235" spans="1:18" ht="42.75" x14ac:dyDescent="0.25">
      <c r="A235" s="86">
        <v>1</v>
      </c>
      <c r="B235" s="459" t="s">
        <v>367</v>
      </c>
      <c r="C235" s="460"/>
      <c r="D235" s="460"/>
      <c r="E235" s="460"/>
      <c r="F235" s="465"/>
      <c r="G235" s="87" t="s">
        <v>566</v>
      </c>
      <c r="H235" s="88">
        <f>I235+J235</f>
        <v>60</v>
      </c>
      <c r="I235" s="88">
        <v>30</v>
      </c>
      <c r="J235" s="88">
        <v>30</v>
      </c>
      <c r="K235" s="88">
        <v>24</v>
      </c>
      <c r="L235" s="88">
        <v>5</v>
      </c>
      <c r="M235" s="88">
        <v>5</v>
      </c>
      <c r="N235" s="88">
        <v>50</v>
      </c>
      <c r="O235" s="88">
        <v>7</v>
      </c>
      <c r="P235" s="88">
        <v>7</v>
      </c>
      <c r="Q235" s="89">
        <v>44972</v>
      </c>
      <c r="R235" s="89">
        <v>22486</v>
      </c>
    </row>
    <row r="236" spans="1:18" ht="42.75" x14ac:dyDescent="0.25">
      <c r="A236" s="86">
        <v>2</v>
      </c>
      <c r="B236" s="459" t="s">
        <v>368</v>
      </c>
      <c r="C236" s="460"/>
      <c r="D236" s="460"/>
      <c r="E236" s="460"/>
      <c r="F236" s="465"/>
      <c r="G236" s="87" t="s">
        <v>567</v>
      </c>
      <c r="H236" s="88">
        <f t="shared" ref="H236:H238" si="23">I236+J236</f>
        <v>20</v>
      </c>
      <c r="I236" s="88"/>
      <c r="J236" s="88">
        <v>20</v>
      </c>
      <c r="K236" s="88">
        <v>8</v>
      </c>
      <c r="L236" s="88">
        <v>4</v>
      </c>
      <c r="M236" s="88">
        <v>4</v>
      </c>
      <c r="N236" s="88">
        <v>21</v>
      </c>
      <c r="O236" s="88">
        <v>3</v>
      </c>
      <c r="P236" s="88">
        <v>3</v>
      </c>
      <c r="Q236" s="89">
        <v>44972</v>
      </c>
      <c r="R236" s="89">
        <v>22486</v>
      </c>
    </row>
    <row r="237" spans="1:18" ht="57" x14ac:dyDescent="0.25">
      <c r="A237" s="86">
        <v>3</v>
      </c>
      <c r="B237" s="459" t="s">
        <v>369</v>
      </c>
      <c r="C237" s="460"/>
      <c r="D237" s="460"/>
      <c r="E237" s="460"/>
      <c r="F237" s="465"/>
      <c r="G237" s="87" t="s">
        <v>370</v>
      </c>
      <c r="H237" s="88">
        <f t="shared" si="23"/>
        <v>0</v>
      </c>
      <c r="I237" s="88"/>
      <c r="J237" s="88"/>
      <c r="K237" s="88"/>
      <c r="L237" s="88"/>
      <c r="M237" s="88"/>
      <c r="N237" s="88">
        <v>0</v>
      </c>
      <c r="O237" s="88"/>
      <c r="P237" s="88"/>
      <c r="Q237" s="89">
        <v>0</v>
      </c>
      <c r="R237" s="89">
        <v>0</v>
      </c>
    </row>
    <row r="238" spans="1:18" ht="57" x14ac:dyDescent="0.25">
      <c r="A238" s="86">
        <v>4</v>
      </c>
      <c r="B238" s="459" t="s">
        <v>367</v>
      </c>
      <c r="C238" s="460"/>
      <c r="D238" s="460"/>
      <c r="E238" s="460"/>
      <c r="F238" s="465"/>
      <c r="G238" s="87" t="s">
        <v>371</v>
      </c>
      <c r="H238" s="88">
        <f t="shared" si="23"/>
        <v>0</v>
      </c>
      <c r="I238" s="88"/>
      <c r="J238" s="88"/>
      <c r="K238" s="88"/>
      <c r="L238" s="88"/>
      <c r="M238" s="88"/>
      <c r="N238" s="88">
        <v>0</v>
      </c>
      <c r="O238" s="88"/>
      <c r="P238" s="88"/>
      <c r="Q238" s="89">
        <v>0</v>
      </c>
      <c r="R238" s="89">
        <v>0</v>
      </c>
    </row>
    <row r="239" spans="1:18" x14ac:dyDescent="0.25">
      <c r="A239" s="120">
        <v>11</v>
      </c>
      <c r="B239" s="457" t="s">
        <v>372</v>
      </c>
      <c r="C239" s="458"/>
      <c r="D239" s="458"/>
      <c r="E239" s="458"/>
      <c r="F239" s="458"/>
      <c r="G239" s="475"/>
      <c r="H239" s="104">
        <f t="shared" ref="H239:P239" si="24">H240+H241+H242+H243+H244+H245+H246+H247+H248+H249+H250+H251+H252+H253</f>
        <v>475</v>
      </c>
      <c r="I239" s="104">
        <f t="shared" si="24"/>
        <v>370</v>
      </c>
      <c r="J239" s="104">
        <f t="shared" si="24"/>
        <v>105</v>
      </c>
      <c r="K239" s="104">
        <f t="shared" si="24"/>
        <v>180</v>
      </c>
      <c r="L239" s="104">
        <f t="shared" si="24"/>
        <v>11</v>
      </c>
      <c r="M239" s="104">
        <f t="shared" si="24"/>
        <v>5</v>
      </c>
      <c r="N239" s="104">
        <f t="shared" si="24"/>
        <v>480</v>
      </c>
      <c r="O239" s="104">
        <f t="shared" si="24"/>
        <v>0</v>
      </c>
      <c r="P239" s="104">
        <f t="shared" si="24"/>
        <v>0</v>
      </c>
      <c r="Q239" s="85">
        <v>48187</v>
      </c>
      <c r="R239" s="85">
        <v>27801</v>
      </c>
    </row>
    <row r="240" spans="1:18" ht="42.75" x14ac:dyDescent="0.25">
      <c r="A240" s="86">
        <v>1</v>
      </c>
      <c r="B240" s="459" t="s">
        <v>373</v>
      </c>
      <c r="C240" s="460"/>
      <c r="D240" s="460"/>
      <c r="E240" s="460"/>
      <c r="F240" s="465"/>
      <c r="G240" s="87" t="s">
        <v>568</v>
      </c>
      <c r="H240" s="88">
        <f>I240+J240</f>
        <v>370</v>
      </c>
      <c r="I240" s="88">
        <v>340</v>
      </c>
      <c r="J240" s="88">
        <v>30</v>
      </c>
      <c r="K240" s="111">
        <v>141</v>
      </c>
      <c r="L240" s="88">
        <v>9</v>
      </c>
      <c r="M240" s="88">
        <v>5</v>
      </c>
      <c r="N240" s="88">
        <v>366</v>
      </c>
      <c r="O240" s="88"/>
      <c r="P240" s="88"/>
      <c r="Q240" s="89">
        <v>42261</v>
      </c>
      <c r="R240" s="89">
        <v>22291</v>
      </c>
    </row>
    <row r="241" spans="1:18" ht="42.75" x14ac:dyDescent="0.25">
      <c r="A241" s="86">
        <v>2</v>
      </c>
      <c r="B241" s="459" t="s">
        <v>374</v>
      </c>
      <c r="C241" s="460"/>
      <c r="D241" s="460"/>
      <c r="E241" s="460"/>
      <c r="F241" s="465"/>
      <c r="G241" s="87" t="s">
        <v>569</v>
      </c>
      <c r="H241" s="88">
        <f t="shared" ref="H241:H253" si="25">I241+J241</f>
        <v>20</v>
      </c>
      <c r="I241" s="88">
        <v>10</v>
      </c>
      <c r="J241" s="88">
        <v>10</v>
      </c>
      <c r="K241" s="88">
        <v>10</v>
      </c>
      <c r="L241" s="88"/>
      <c r="M241" s="88"/>
      <c r="N241" s="88">
        <v>25</v>
      </c>
      <c r="O241" s="88"/>
      <c r="P241" s="88"/>
      <c r="Q241" s="89">
        <v>44902</v>
      </c>
      <c r="R241" s="89">
        <v>23533</v>
      </c>
    </row>
    <row r="242" spans="1:18" ht="28.5" x14ac:dyDescent="0.25">
      <c r="A242" s="86">
        <v>3</v>
      </c>
      <c r="B242" s="459" t="s">
        <v>375</v>
      </c>
      <c r="C242" s="460"/>
      <c r="D242" s="460"/>
      <c r="E242" s="460"/>
      <c r="F242" s="465"/>
      <c r="G242" s="87" t="s">
        <v>570</v>
      </c>
      <c r="H242" s="88">
        <f t="shared" si="25"/>
        <v>20</v>
      </c>
      <c r="I242" s="88">
        <v>10</v>
      </c>
      <c r="J242" s="88">
        <v>10</v>
      </c>
      <c r="K242" s="88">
        <v>7</v>
      </c>
      <c r="L242" s="88"/>
      <c r="M242" s="88"/>
      <c r="N242" s="88">
        <v>22</v>
      </c>
      <c r="O242" s="88"/>
      <c r="P242" s="88"/>
      <c r="Q242" s="89">
        <v>49331</v>
      </c>
      <c r="R242" s="89">
        <v>25055</v>
      </c>
    </row>
    <row r="243" spans="1:18" ht="42.75" x14ac:dyDescent="0.25">
      <c r="A243" s="86">
        <v>4</v>
      </c>
      <c r="B243" s="459" t="s">
        <v>376</v>
      </c>
      <c r="C243" s="460"/>
      <c r="D243" s="460"/>
      <c r="E243" s="460"/>
      <c r="F243" s="465"/>
      <c r="G243" s="87" t="s">
        <v>571</v>
      </c>
      <c r="H243" s="88">
        <f t="shared" si="25"/>
        <v>20</v>
      </c>
      <c r="I243" s="88">
        <v>10</v>
      </c>
      <c r="J243" s="88">
        <v>10</v>
      </c>
      <c r="K243" s="88">
        <v>7</v>
      </c>
      <c r="L243" s="88">
        <v>0</v>
      </c>
      <c r="M243" s="88">
        <v>0</v>
      </c>
      <c r="N243" s="88">
        <v>23</v>
      </c>
      <c r="O243" s="88"/>
      <c r="P243" s="88"/>
      <c r="Q243" s="89">
        <v>44458</v>
      </c>
      <c r="R243" s="89">
        <v>23802</v>
      </c>
    </row>
    <row r="244" spans="1:18" ht="42.75" x14ac:dyDescent="0.25">
      <c r="A244" s="86">
        <v>5</v>
      </c>
      <c r="B244" s="459" t="s">
        <v>377</v>
      </c>
      <c r="C244" s="460"/>
      <c r="D244" s="460"/>
      <c r="E244" s="460"/>
      <c r="F244" s="465"/>
      <c r="G244" s="87" t="s">
        <v>572</v>
      </c>
      <c r="H244" s="88">
        <f t="shared" si="25"/>
        <v>0</v>
      </c>
      <c r="I244" s="88"/>
      <c r="J244" s="88"/>
      <c r="K244" s="88">
        <v>4</v>
      </c>
      <c r="L244" s="88">
        <v>0</v>
      </c>
      <c r="M244" s="88"/>
      <c r="N244" s="88">
        <v>7</v>
      </c>
      <c r="O244" s="88"/>
      <c r="P244" s="88"/>
      <c r="Q244" s="89">
        <v>52252</v>
      </c>
      <c r="R244" s="89">
        <v>27119</v>
      </c>
    </row>
    <row r="245" spans="1:18" ht="28.5" x14ac:dyDescent="0.25">
      <c r="A245" s="86">
        <v>6</v>
      </c>
      <c r="B245" s="459" t="s">
        <v>378</v>
      </c>
      <c r="C245" s="460"/>
      <c r="D245" s="460"/>
      <c r="E245" s="460"/>
      <c r="F245" s="465"/>
      <c r="G245" s="87" t="s">
        <v>573</v>
      </c>
      <c r="H245" s="88">
        <f t="shared" si="25"/>
        <v>15</v>
      </c>
      <c r="I245" s="88"/>
      <c r="J245" s="88">
        <v>15</v>
      </c>
      <c r="K245" s="88">
        <v>1</v>
      </c>
      <c r="L245" s="88">
        <v>0</v>
      </c>
      <c r="M245" s="88"/>
      <c r="N245" s="88">
        <v>7</v>
      </c>
      <c r="O245" s="88"/>
      <c r="P245" s="88"/>
      <c r="Q245" s="89">
        <v>73799</v>
      </c>
      <c r="R245" s="89">
        <v>25278</v>
      </c>
    </row>
    <row r="246" spans="1:18" ht="28.5" x14ac:dyDescent="0.25">
      <c r="A246" s="86">
        <v>7</v>
      </c>
      <c r="B246" s="459" t="s">
        <v>379</v>
      </c>
      <c r="C246" s="460"/>
      <c r="D246" s="460"/>
      <c r="E246" s="460"/>
      <c r="F246" s="465"/>
      <c r="G246" s="87" t="s">
        <v>574</v>
      </c>
      <c r="H246" s="88">
        <f t="shared" si="25"/>
        <v>15</v>
      </c>
      <c r="I246" s="88"/>
      <c r="J246" s="88">
        <v>15</v>
      </c>
      <c r="K246" s="88">
        <v>4</v>
      </c>
      <c r="L246" s="88">
        <v>1</v>
      </c>
      <c r="M246" s="88">
        <v>0</v>
      </c>
      <c r="N246" s="88">
        <v>5</v>
      </c>
      <c r="O246" s="88"/>
      <c r="P246" s="88"/>
      <c r="Q246" s="89">
        <v>61541</v>
      </c>
      <c r="R246" s="89">
        <v>29811</v>
      </c>
    </row>
    <row r="247" spans="1:18" ht="28.5" x14ac:dyDescent="0.25">
      <c r="A247" s="86">
        <v>8</v>
      </c>
      <c r="B247" s="459" t="s">
        <v>380</v>
      </c>
      <c r="C247" s="460"/>
      <c r="D247" s="460"/>
      <c r="E247" s="460"/>
      <c r="F247" s="465"/>
      <c r="G247" s="87" t="s">
        <v>575</v>
      </c>
      <c r="H247" s="88">
        <f t="shared" si="25"/>
        <v>0</v>
      </c>
      <c r="I247" s="88"/>
      <c r="J247" s="88"/>
      <c r="K247" s="88">
        <v>2</v>
      </c>
      <c r="L247" s="88">
        <v>0</v>
      </c>
      <c r="M247" s="88">
        <v>0</v>
      </c>
      <c r="N247" s="88">
        <v>6</v>
      </c>
      <c r="O247" s="88"/>
      <c r="P247" s="88"/>
      <c r="Q247" s="89">
        <v>55803</v>
      </c>
      <c r="R247" s="89">
        <v>30708</v>
      </c>
    </row>
    <row r="248" spans="1:18" ht="42.75" x14ac:dyDescent="0.25">
      <c r="A248" s="86">
        <v>9</v>
      </c>
      <c r="B248" s="459" t="s">
        <v>381</v>
      </c>
      <c r="C248" s="460"/>
      <c r="D248" s="460"/>
      <c r="E248" s="460"/>
      <c r="F248" s="465"/>
      <c r="G248" s="87" t="s">
        <v>576</v>
      </c>
      <c r="H248" s="88">
        <f t="shared" si="25"/>
        <v>0</v>
      </c>
      <c r="I248" s="88"/>
      <c r="J248" s="88"/>
      <c r="K248" s="88">
        <v>2</v>
      </c>
      <c r="L248" s="88">
        <v>0</v>
      </c>
      <c r="M248" s="88">
        <v>0</v>
      </c>
      <c r="N248" s="88">
        <v>6</v>
      </c>
      <c r="O248" s="88"/>
      <c r="P248" s="88"/>
      <c r="Q248" s="89">
        <v>25974</v>
      </c>
      <c r="R248" s="89">
        <v>26623</v>
      </c>
    </row>
    <row r="249" spans="1:18" ht="42.75" x14ac:dyDescent="0.25">
      <c r="A249" s="86">
        <v>10</v>
      </c>
      <c r="B249" s="459" t="s">
        <v>382</v>
      </c>
      <c r="C249" s="460"/>
      <c r="D249" s="460"/>
      <c r="E249" s="460"/>
      <c r="F249" s="465"/>
      <c r="G249" s="87" t="s">
        <v>577</v>
      </c>
      <c r="H249" s="88">
        <f t="shared" si="25"/>
        <v>15</v>
      </c>
      <c r="I249" s="88"/>
      <c r="J249" s="88">
        <v>15</v>
      </c>
      <c r="K249" s="88">
        <v>2</v>
      </c>
      <c r="L249" s="88">
        <v>1</v>
      </c>
      <c r="M249" s="88">
        <v>0</v>
      </c>
      <c r="N249" s="88">
        <v>8</v>
      </c>
      <c r="O249" s="88"/>
      <c r="P249" s="88"/>
      <c r="Q249" s="89">
        <v>48707</v>
      </c>
      <c r="R249" s="89">
        <v>23278</v>
      </c>
    </row>
    <row r="250" spans="1:18" ht="28.5" x14ac:dyDescent="0.25">
      <c r="A250" s="86">
        <v>11</v>
      </c>
      <c r="B250" s="459" t="s">
        <v>383</v>
      </c>
      <c r="C250" s="460"/>
      <c r="D250" s="460"/>
      <c r="E250" s="460"/>
      <c r="F250" s="465"/>
      <c r="G250" s="87" t="s">
        <v>384</v>
      </c>
      <c r="H250" s="88">
        <f t="shared" si="25"/>
        <v>0</v>
      </c>
      <c r="I250" s="88"/>
      <c r="J250" s="88"/>
      <c r="K250" s="88"/>
      <c r="L250" s="88"/>
      <c r="M250" s="88"/>
      <c r="N250" s="88">
        <v>2</v>
      </c>
      <c r="O250" s="88"/>
      <c r="P250" s="88"/>
      <c r="Q250" s="89"/>
      <c r="R250" s="89">
        <v>28838</v>
      </c>
    </row>
    <row r="251" spans="1:18" ht="28.5" x14ac:dyDescent="0.25">
      <c r="A251" s="86">
        <v>12</v>
      </c>
      <c r="B251" s="459" t="s">
        <v>385</v>
      </c>
      <c r="C251" s="460"/>
      <c r="D251" s="460"/>
      <c r="E251" s="460"/>
      <c r="F251" s="465"/>
      <c r="G251" s="87" t="s">
        <v>386</v>
      </c>
      <c r="H251" s="88">
        <f t="shared" si="25"/>
        <v>0</v>
      </c>
      <c r="I251" s="88"/>
      <c r="J251" s="88"/>
      <c r="K251" s="88"/>
      <c r="L251" s="88"/>
      <c r="M251" s="88"/>
      <c r="N251" s="88">
        <v>2</v>
      </c>
      <c r="O251" s="88"/>
      <c r="P251" s="88"/>
      <c r="Q251" s="89"/>
      <c r="R251" s="89">
        <v>22883</v>
      </c>
    </row>
    <row r="252" spans="1:18" ht="42.75" x14ac:dyDescent="0.25">
      <c r="A252" s="86">
        <v>13</v>
      </c>
      <c r="B252" s="459" t="s">
        <v>387</v>
      </c>
      <c r="C252" s="460"/>
      <c r="D252" s="460"/>
      <c r="E252" s="460"/>
      <c r="F252" s="465"/>
      <c r="G252" s="87" t="s">
        <v>388</v>
      </c>
      <c r="H252" s="88">
        <f t="shared" si="25"/>
        <v>0</v>
      </c>
      <c r="I252" s="88"/>
      <c r="J252" s="88"/>
      <c r="K252" s="88"/>
      <c r="L252" s="88"/>
      <c r="M252" s="88"/>
      <c r="N252" s="88">
        <v>1</v>
      </c>
      <c r="O252" s="88"/>
      <c r="P252" s="88"/>
      <c r="Q252" s="89"/>
      <c r="R252" s="89">
        <v>26336</v>
      </c>
    </row>
    <row r="253" spans="1:18" ht="57" x14ac:dyDescent="0.25">
      <c r="A253" s="86">
        <v>14</v>
      </c>
      <c r="B253" s="459" t="s">
        <v>389</v>
      </c>
      <c r="C253" s="460"/>
      <c r="D253" s="460"/>
      <c r="E253" s="460"/>
      <c r="F253" s="465"/>
      <c r="G253" s="87" t="s">
        <v>390</v>
      </c>
      <c r="H253" s="88">
        <f t="shared" si="25"/>
        <v>0</v>
      </c>
      <c r="I253" s="88"/>
      <c r="J253" s="88"/>
      <c r="K253" s="88"/>
      <c r="L253" s="88"/>
      <c r="M253" s="88"/>
      <c r="N253" s="88">
        <v>0</v>
      </c>
      <c r="O253" s="88"/>
      <c r="P253" s="88"/>
      <c r="Q253" s="89"/>
      <c r="R253" s="89">
        <v>0</v>
      </c>
    </row>
    <row r="254" spans="1:18" x14ac:dyDescent="0.25">
      <c r="A254" s="120">
        <v>12</v>
      </c>
      <c r="B254" s="457" t="s">
        <v>391</v>
      </c>
      <c r="C254" s="458"/>
      <c r="D254" s="458"/>
      <c r="E254" s="458"/>
      <c r="F254" s="458"/>
      <c r="G254" s="475"/>
      <c r="H254" s="104">
        <f t="shared" ref="H254:P254" si="26">H255+H256+H257+H258+H259+H260+H261+H262+H263+H264</f>
        <v>340</v>
      </c>
      <c r="I254" s="104">
        <f t="shared" si="26"/>
        <v>260</v>
      </c>
      <c r="J254" s="90">
        <f>J255+J256+J257+J258+J259+J260+J261+J262+J263+J264</f>
        <v>80</v>
      </c>
      <c r="K254" s="104">
        <f t="shared" si="26"/>
        <v>194</v>
      </c>
      <c r="L254" s="104">
        <f t="shared" si="26"/>
        <v>48</v>
      </c>
      <c r="M254" s="104">
        <f t="shared" si="26"/>
        <v>2</v>
      </c>
      <c r="N254" s="104">
        <f t="shared" si="26"/>
        <v>598</v>
      </c>
      <c r="O254" s="104">
        <f t="shared" si="26"/>
        <v>78</v>
      </c>
      <c r="P254" s="104">
        <f t="shared" si="26"/>
        <v>0</v>
      </c>
      <c r="Q254" s="85">
        <v>44973</v>
      </c>
      <c r="R254" s="85">
        <v>22483</v>
      </c>
    </row>
    <row r="255" spans="1:18" ht="28.5" x14ac:dyDescent="0.25">
      <c r="A255" s="86">
        <v>1</v>
      </c>
      <c r="B255" s="459" t="s">
        <v>392</v>
      </c>
      <c r="C255" s="460"/>
      <c r="D255" s="460"/>
      <c r="E255" s="460"/>
      <c r="F255" s="465"/>
      <c r="G255" s="87" t="s">
        <v>578</v>
      </c>
      <c r="H255" s="122">
        <f t="shared" ref="H255:H263" si="27">I255+J255</f>
        <v>295</v>
      </c>
      <c r="I255" s="88">
        <v>235</v>
      </c>
      <c r="J255" s="88">
        <v>60</v>
      </c>
      <c r="K255" s="88">
        <v>134</v>
      </c>
      <c r="L255" s="88">
        <v>29</v>
      </c>
      <c r="M255" s="88">
        <v>1</v>
      </c>
      <c r="N255" s="88">
        <v>431</v>
      </c>
      <c r="O255" s="88">
        <v>56</v>
      </c>
      <c r="P255" s="88"/>
      <c r="Q255" s="89">
        <v>44973</v>
      </c>
      <c r="R255" s="89">
        <v>22483</v>
      </c>
    </row>
    <row r="256" spans="1:18" ht="42.75" x14ac:dyDescent="0.25">
      <c r="A256" s="86">
        <v>2</v>
      </c>
      <c r="B256" s="459" t="s">
        <v>393</v>
      </c>
      <c r="C256" s="460"/>
      <c r="D256" s="460"/>
      <c r="E256" s="460"/>
      <c r="F256" s="465"/>
      <c r="G256" s="87" t="s">
        <v>579</v>
      </c>
      <c r="H256" s="122">
        <f t="shared" si="27"/>
        <v>45</v>
      </c>
      <c r="I256" s="88">
        <v>25</v>
      </c>
      <c r="J256" s="88">
        <v>20</v>
      </c>
      <c r="K256" s="88">
        <v>9</v>
      </c>
      <c r="L256" s="88">
        <v>6</v>
      </c>
      <c r="M256" s="88">
        <v>1</v>
      </c>
      <c r="N256" s="88">
        <v>27</v>
      </c>
      <c r="O256" s="88">
        <v>6</v>
      </c>
      <c r="P256" s="88"/>
      <c r="Q256" s="89">
        <v>44973</v>
      </c>
      <c r="R256" s="89">
        <v>22483</v>
      </c>
    </row>
    <row r="257" spans="1:18" ht="28.5" x14ac:dyDescent="0.25">
      <c r="A257" s="86">
        <v>3</v>
      </c>
      <c r="B257" s="459" t="s">
        <v>394</v>
      </c>
      <c r="C257" s="460"/>
      <c r="D257" s="460"/>
      <c r="E257" s="460"/>
      <c r="F257" s="465"/>
      <c r="G257" s="87" t="s">
        <v>580</v>
      </c>
      <c r="H257" s="88">
        <f t="shared" si="27"/>
        <v>0</v>
      </c>
      <c r="I257" s="88"/>
      <c r="J257" s="88"/>
      <c r="K257" s="88">
        <v>11</v>
      </c>
      <c r="L257" s="88">
        <v>3</v>
      </c>
      <c r="M257" s="88"/>
      <c r="N257" s="88">
        <v>40</v>
      </c>
      <c r="O257" s="88">
        <v>3</v>
      </c>
      <c r="P257" s="88"/>
      <c r="Q257" s="89">
        <v>44973</v>
      </c>
      <c r="R257" s="89">
        <v>22483</v>
      </c>
    </row>
    <row r="258" spans="1:18" ht="42.75" x14ac:dyDescent="0.25">
      <c r="A258" s="86">
        <v>4</v>
      </c>
      <c r="B258" s="459" t="s">
        <v>395</v>
      </c>
      <c r="C258" s="460"/>
      <c r="D258" s="460"/>
      <c r="E258" s="460"/>
      <c r="F258" s="465"/>
      <c r="G258" s="87" t="s">
        <v>581</v>
      </c>
      <c r="H258" s="88">
        <f t="shared" si="27"/>
        <v>0</v>
      </c>
      <c r="I258" s="88"/>
      <c r="J258" s="88"/>
      <c r="K258" s="88">
        <v>5</v>
      </c>
      <c r="L258" s="88">
        <v>1</v>
      </c>
      <c r="M258" s="88"/>
      <c r="N258" s="88">
        <v>10</v>
      </c>
      <c r="O258" s="88">
        <v>2</v>
      </c>
      <c r="P258" s="88"/>
      <c r="Q258" s="89">
        <v>44973</v>
      </c>
      <c r="R258" s="89">
        <v>22483</v>
      </c>
    </row>
    <row r="259" spans="1:18" ht="42.75" x14ac:dyDescent="0.25">
      <c r="A259" s="86">
        <v>5</v>
      </c>
      <c r="B259" s="459" t="s">
        <v>396</v>
      </c>
      <c r="C259" s="460"/>
      <c r="D259" s="460"/>
      <c r="E259" s="460"/>
      <c r="F259" s="465"/>
      <c r="G259" s="87" t="s">
        <v>582</v>
      </c>
      <c r="H259" s="88">
        <f t="shared" si="27"/>
        <v>0</v>
      </c>
      <c r="I259" s="88"/>
      <c r="J259" s="88"/>
      <c r="K259" s="88">
        <v>8</v>
      </c>
      <c r="L259" s="88">
        <v>2</v>
      </c>
      <c r="M259" s="88"/>
      <c r="N259" s="88">
        <v>17</v>
      </c>
      <c r="O259" s="88">
        <v>2</v>
      </c>
      <c r="P259" s="88"/>
      <c r="Q259" s="89">
        <v>44973</v>
      </c>
      <c r="R259" s="89">
        <v>22483</v>
      </c>
    </row>
    <row r="260" spans="1:18" ht="28.5" x14ac:dyDescent="0.25">
      <c r="A260" s="86">
        <v>6</v>
      </c>
      <c r="B260" s="459" t="s">
        <v>397</v>
      </c>
      <c r="C260" s="460"/>
      <c r="D260" s="460"/>
      <c r="E260" s="460"/>
      <c r="F260" s="465"/>
      <c r="G260" s="87" t="s">
        <v>583</v>
      </c>
      <c r="H260" s="88">
        <f t="shared" si="27"/>
        <v>0</v>
      </c>
      <c r="I260" s="88"/>
      <c r="J260" s="88"/>
      <c r="K260" s="88">
        <v>5</v>
      </c>
      <c r="L260" s="88">
        <v>1</v>
      </c>
      <c r="M260" s="88"/>
      <c r="N260" s="88">
        <v>13</v>
      </c>
      <c r="O260" s="88">
        <v>3</v>
      </c>
      <c r="P260" s="88"/>
      <c r="Q260" s="89">
        <v>44973</v>
      </c>
      <c r="R260" s="89">
        <v>22483</v>
      </c>
    </row>
    <row r="261" spans="1:18" ht="42.75" x14ac:dyDescent="0.25">
      <c r="A261" s="86">
        <v>7</v>
      </c>
      <c r="B261" s="459" t="s">
        <v>398</v>
      </c>
      <c r="C261" s="460"/>
      <c r="D261" s="460"/>
      <c r="E261" s="460"/>
      <c r="F261" s="465"/>
      <c r="G261" s="87" t="s">
        <v>584</v>
      </c>
      <c r="H261" s="88">
        <f t="shared" si="27"/>
        <v>0</v>
      </c>
      <c r="I261" s="88"/>
      <c r="J261" s="88"/>
      <c r="K261" s="88">
        <v>10</v>
      </c>
      <c r="L261" s="88">
        <v>2</v>
      </c>
      <c r="M261" s="88"/>
      <c r="N261" s="88">
        <v>31</v>
      </c>
      <c r="O261" s="88">
        <v>1</v>
      </c>
      <c r="P261" s="88"/>
      <c r="Q261" s="89">
        <v>44973</v>
      </c>
      <c r="R261" s="89">
        <v>22483</v>
      </c>
    </row>
    <row r="262" spans="1:18" ht="42.75" x14ac:dyDescent="0.25">
      <c r="A262" s="86">
        <v>8</v>
      </c>
      <c r="B262" s="459" t="s">
        <v>399</v>
      </c>
      <c r="C262" s="460"/>
      <c r="D262" s="460"/>
      <c r="E262" s="460"/>
      <c r="F262" s="465"/>
      <c r="G262" s="87" t="s">
        <v>585</v>
      </c>
      <c r="H262" s="88">
        <f t="shared" si="27"/>
        <v>0</v>
      </c>
      <c r="I262" s="88"/>
      <c r="J262" s="88"/>
      <c r="K262" s="88">
        <v>7</v>
      </c>
      <c r="L262" s="88">
        <v>2</v>
      </c>
      <c r="M262" s="88"/>
      <c r="N262" s="88">
        <v>15</v>
      </c>
      <c r="O262" s="88">
        <v>3</v>
      </c>
      <c r="P262" s="88"/>
      <c r="Q262" s="89">
        <v>44973</v>
      </c>
      <c r="R262" s="89">
        <v>22483</v>
      </c>
    </row>
    <row r="263" spans="1:18" ht="42.75" x14ac:dyDescent="0.25">
      <c r="A263" s="86">
        <v>9</v>
      </c>
      <c r="B263" s="459" t="s">
        <v>400</v>
      </c>
      <c r="C263" s="460"/>
      <c r="D263" s="460"/>
      <c r="E263" s="460"/>
      <c r="F263" s="465"/>
      <c r="G263" s="87" t="s">
        <v>586</v>
      </c>
      <c r="H263" s="88">
        <f t="shared" si="27"/>
        <v>0</v>
      </c>
      <c r="I263" s="88"/>
      <c r="J263" s="88"/>
      <c r="K263" s="88">
        <v>5</v>
      </c>
      <c r="L263" s="88">
        <v>2</v>
      </c>
      <c r="M263" s="88"/>
      <c r="N263" s="88">
        <v>12</v>
      </c>
      <c r="O263" s="88">
        <v>2</v>
      </c>
      <c r="P263" s="88"/>
      <c r="Q263" s="89">
        <v>44973</v>
      </c>
      <c r="R263" s="89">
        <v>22483</v>
      </c>
    </row>
    <row r="264" spans="1:18" ht="28.5" x14ac:dyDescent="0.25">
      <c r="A264" s="86">
        <v>10</v>
      </c>
      <c r="B264" s="459" t="s">
        <v>401</v>
      </c>
      <c r="C264" s="460"/>
      <c r="D264" s="460"/>
      <c r="E264" s="460"/>
      <c r="F264" s="465"/>
      <c r="G264" s="87" t="s">
        <v>402</v>
      </c>
      <c r="H264" s="88">
        <f>I264+J264</f>
        <v>0</v>
      </c>
      <c r="I264" s="88"/>
      <c r="J264" s="88"/>
      <c r="K264" s="88"/>
      <c r="L264" s="88"/>
      <c r="M264" s="88"/>
      <c r="N264" s="88">
        <v>2</v>
      </c>
      <c r="O264" s="88"/>
      <c r="P264" s="88"/>
      <c r="Q264" s="89">
        <v>44973</v>
      </c>
      <c r="R264" s="89">
        <v>22483</v>
      </c>
    </row>
    <row r="265" spans="1:18" x14ac:dyDescent="0.25">
      <c r="A265" s="120">
        <v>13</v>
      </c>
      <c r="B265" s="457" t="s">
        <v>403</v>
      </c>
      <c r="C265" s="458"/>
      <c r="D265" s="458"/>
      <c r="E265" s="458"/>
      <c r="F265" s="458"/>
      <c r="G265" s="475"/>
      <c r="H265" s="104">
        <f>H267+H268+H269+H270+H271+H272+H273+H274+H275+H276+H277+H278+H279+H280+H281+H282+H283+H285+H286+H287+H288+H289+H290+H291+H292+H293+H294+H295+H297+H298+H299+H300+H301</f>
        <v>105</v>
      </c>
      <c r="I265" s="104">
        <f t="shared" ref="I265:P265" si="28">I267+I268+I269+I270+I271+I272+I273+I274+I275+I276+I277+I278+I279+I280+I281+I282+I283+I285+I286+I287+I288+I289+I290+I291+I292+I293+I294+I295+I297+I298+I299+I300+I301</f>
        <v>65</v>
      </c>
      <c r="J265" s="104">
        <f t="shared" si="28"/>
        <v>40</v>
      </c>
      <c r="K265" s="104">
        <f t="shared" si="28"/>
        <v>36</v>
      </c>
      <c r="L265" s="104">
        <f t="shared" si="28"/>
        <v>16</v>
      </c>
      <c r="M265" s="104">
        <f t="shared" si="28"/>
        <v>4</v>
      </c>
      <c r="N265" s="104">
        <f t="shared" si="28"/>
        <v>87</v>
      </c>
      <c r="O265" s="104">
        <f t="shared" si="28"/>
        <v>32</v>
      </c>
      <c r="P265" s="104">
        <f t="shared" si="28"/>
        <v>9</v>
      </c>
      <c r="Q265" s="85">
        <v>45009</v>
      </c>
      <c r="R265" s="85">
        <v>23372</v>
      </c>
    </row>
    <row r="266" spans="1:18" x14ac:dyDescent="0.25">
      <c r="A266" s="86">
        <v>1</v>
      </c>
      <c r="B266" s="459" t="s">
        <v>430</v>
      </c>
      <c r="C266" s="460"/>
      <c r="D266" s="460"/>
      <c r="E266" s="460"/>
      <c r="F266" s="465"/>
      <c r="G266" s="87"/>
      <c r="H266" s="476"/>
      <c r="I266" s="477"/>
      <c r="J266" s="477"/>
      <c r="K266" s="477"/>
      <c r="L266" s="477"/>
      <c r="M266" s="477"/>
      <c r="N266" s="477"/>
      <c r="O266" s="477"/>
      <c r="P266" s="477"/>
      <c r="Q266" s="477"/>
      <c r="R266" s="478"/>
    </row>
    <row r="267" spans="1:18" ht="42.75" x14ac:dyDescent="0.25">
      <c r="A267" s="86">
        <v>2</v>
      </c>
      <c r="B267" s="459" t="s">
        <v>430</v>
      </c>
      <c r="C267" s="460"/>
      <c r="D267" s="460"/>
      <c r="E267" s="460"/>
      <c r="F267" s="465"/>
      <c r="G267" s="87" t="s">
        <v>590</v>
      </c>
      <c r="H267" s="88">
        <f>I267+J267</f>
        <v>95</v>
      </c>
      <c r="I267" s="88">
        <v>65</v>
      </c>
      <c r="J267" s="88">
        <v>30</v>
      </c>
      <c r="K267" s="88">
        <v>30</v>
      </c>
      <c r="L267" s="88">
        <v>14</v>
      </c>
      <c r="M267" s="88">
        <v>2</v>
      </c>
      <c r="N267" s="88">
        <v>59</v>
      </c>
      <c r="O267" s="88">
        <v>8</v>
      </c>
      <c r="P267" s="88">
        <v>2</v>
      </c>
      <c r="Q267" s="89">
        <v>45033</v>
      </c>
      <c r="R267" s="89">
        <v>22102</v>
      </c>
    </row>
    <row r="268" spans="1:18" ht="28.5" x14ac:dyDescent="0.25">
      <c r="A268" s="86">
        <v>3</v>
      </c>
      <c r="B268" s="459" t="s">
        <v>431</v>
      </c>
      <c r="C268" s="460"/>
      <c r="D268" s="460"/>
      <c r="E268" s="460"/>
      <c r="F268" s="465"/>
      <c r="G268" s="87" t="s">
        <v>432</v>
      </c>
      <c r="H268" s="88">
        <f t="shared" ref="H268:H282" si="29">I268+J268</f>
        <v>0</v>
      </c>
      <c r="I268" s="88"/>
      <c r="J268" s="88"/>
      <c r="K268" s="88"/>
      <c r="L268" s="88"/>
      <c r="M268" s="88"/>
      <c r="N268" s="88">
        <v>1</v>
      </c>
      <c r="O268" s="88"/>
      <c r="P268" s="88"/>
      <c r="Q268" s="89"/>
      <c r="R268" s="89">
        <v>35956</v>
      </c>
    </row>
    <row r="269" spans="1:18" ht="42.75" x14ac:dyDescent="0.25">
      <c r="A269" s="86">
        <v>4</v>
      </c>
      <c r="B269" s="459" t="s">
        <v>433</v>
      </c>
      <c r="C269" s="460"/>
      <c r="D269" s="460"/>
      <c r="E269" s="460"/>
      <c r="F269" s="465"/>
      <c r="G269" s="87" t="s">
        <v>434</v>
      </c>
      <c r="H269" s="88">
        <f t="shared" si="29"/>
        <v>0</v>
      </c>
      <c r="I269" s="88"/>
      <c r="J269" s="88"/>
      <c r="K269" s="88"/>
      <c r="L269" s="88"/>
      <c r="M269" s="88"/>
      <c r="N269" s="88">
        <v>1</v>
      </c>
      <c r="O269" s="88"/>
      <c r="P269" s="88"/>
      <c r="Q269" s="89"/>
      <c r="R269" s="89">
        <v>28912</v>
      </c>
    </row>
    <row r="270" spans="1:18" ht="42.75" x14ac:dyDescent="0.25">
      <c r="A270" s="86">
        <v>5</v>
      </c>
      <c r="B270" s="459" t="s">
        <v>435</v>
      </c>
      <c r="C270" s="460"/>
      <c r="D270" s="460"/>
      <c r="E270" s="460"/>
      <c r="F270" s="465"/>
      <c r="G270" s="87" t="s">
        <v>436</v>
      </c>
      <c r="H270" s="88">
        <f t="shared" si="29"/>
        <v>0</v>
      </c>
      <c r="I270" s="88"/>
      <c r="J270" s="88"/>
      <c r="K270" s="88"/>
      <c r="L270" s="88"/>
      <c r="M270" s="88"/>
      <c r="N270" s="88">
        <v>1</v>
      </c>
      <c r="O270" s="88"/>
      <c r="P270" s="88"/>
      <c r="Q270" s="89"/>
      <c r="R270" s="89">
        <v>25011</v>
      </c>
    </row>
    <row r="271" spans="1:18" ht="42.75" x14ac:dyDescent="0.25">
      <c r="A271" s="86">
        <v>6</v>
      </c>
      <c r="B271" s="459" t="s">
        <v>439</v>
      </c>
      <c r="C271" s="460"/>
      <c r="D271" s="460"/>
      <c r="E271" s="460"/>
      <c r="F271" s="465"/>
      <c r="G271" s="87" t="s">
        <v>440</v>
      </c>
      <c r="H271" s="88">
        <f t="shared" si="29"/>
        <v>0</v>
      </c>
      <c r="I271" s="88"/>
      <c r="J271" s="88"/>
      <c r="K271" s="88"/>
      <c r="L271" s="88"/>
      <c r="M271" s="88"/>
      <c r="N271" s="88">
        <v>1</v>
      </c>
      <c r="O271" s="88"/>
      <c r="P271" s="88"/>
      <c r="Q271" s="89"/>
      <c r="R271" s="89">
        <v>37741</v>
      </c>
    </row>
    <row r="272" spans="1:18" ht="28.5" x14ac:dyDescent="0.25">
      <c r="A272" s="86">
        <v>7</v>
      </c>
      <c r="B272" s="459" t="s">
        <v>443</v>
      </c>
      <c r="C272" s="460"/>
      <c r="D272" s="460"/>
      <c r="E272" s="460"/>
      <c r="F272" s="465"/>
      <c r="G272" s="87" t="s">
        <v>444</v>
      </c>
      <c r="H272" s="88">
        <f t="shared" si="29"/>
        <v>0</v>
      </c>
      <c r="I272" s="88"/>
      <c r="J272" s="88"/>
      <c r="K272" s="88"/>
      <c r="L272" s="88"/>
      <c r="M272" s="88"/>
      <c r="N272" s="88">
        <v>1</v>
      </c>
      <c r="O272" s="88"/>
      <c r="P272" s="88"/>
      <c r="Q272" s="89"/>
      <c r="R272" s="89">
        <v>35388</v>
      </c>
    </row>
    <row r="273" spans="1:18" ht="42.75" x14ac:dyDescent="0.25">
      <c r="A273" s="86">
        <v>8</v>
      </c>
      <c r="B273" s="459" t="s">
        <v>445</v>
      </c>
      <c r="C273" s="460"/>
      <c r="D273" s="460"/>
      <c r="E273" s="460"/>
      <c r="F273" s="465"/>
      <c r="G273" s="87" t="s">
        <v>446</v>
      </c>
      <c r="H273" s="88">
        <f t="shared" si="29"/>
        <v>0</v>
      </c>
      <c r="I273" s="88"/>
      <c r="J273" s="88"/>
      <c r="K273" s="88"/>
      <c r="L273" s="88"/>
      <c r="M273" s="88"/>
      <c r="N273" s="88">
        <v>1</v>
      </c>
      <c r="O273" s="88"/>
      <c r="P273" s="88"/>
      <c r="Q273" s="89"/>
      <c r="R273" s="89">
        <v>27442</v>
      </c>
    </row>
    <row r="274" spans="1:18" ht="28.5" x14ac:dyDescent="0.25">
      <c r="A274" s="86">
        <v>9</v>
      </c>
      <c r="B274" s="459" t="s">
        <v>447</v>
      </c>
      <c r="C274" s="460"/>
      <c r="D274" s="460"/>
      <c r="E274" s="460"/>
      <c r="F274" s="465"/>
      <c r="G274" s="87" t="s">
        <v>448</v>
      </c>
      <c r="H274" s="88">
        <f t="shared" si="29"/>
        <v>0</v>
      </c>
      <c r="I274" s="88"/>
      <c r="J274" s="88"/>
      <c r="K274" s="88"/>
      <c r="L274" s="88"/>
      <c r="M274" s="88"/>
      <c r="N274" s="88">
        <v>1</v>
      </c>
      <c r="O274" s="88"/>
      <c r="P274" s="88"/>
      <c r="Q274" s="89"/>
      <c r="R274" s="89">
        <v>26334</v>
      </c>
    </row>
    <row r="275" spans="1:18" ht="42.75" x14ac:dyDescent="0.25">
      <c r="A275" s="86">
        <v>10</v>
      </c>
      <c r="B275" s="459" t="s">
        <v>449</v>
      </c>
      <c r="C275" s="460"/>
      <c r="D275" s="460"/>
      <c r="E275" s="460"/>
      <c r="F275" s="465"/>
      <c r="G275" s="87" t="s">
        <v>450</v>
      </c>
      <c r="H275" s="88">
        <f t="shared" si="29"/>
        <v>0</v>
      </c>
      <c r="I275" s="88"/>
      <c r="J275" s="88"/>
      <c r="K275" s="88"/>
      <c r="L275" s="88"/>
      <c r="M275" s="88"/>
      <c r="N275" s="88">
        <v>1</v>
      </c>
      <c r="O275" s="88"/>
      <c r="P275" s="88"/>
      <c r="Q275" s="89"/>
      <c r="R275" s="89">
        <v>20325</v>
      </c>
    </row>
    <row r="276" spans="1:18" x14ac:dyDescent="0.25">
      <c r="A276" s="86">
        <v>11</v>
      </c>
      <c r="B276" s="459" t="s">
        <v>451</v>
      </c>
      <c r="C276" s="460"/>
      <c r="D276" s="460"/>
      <c r="E276" s="460"/>
      <c r="F276" s="465"/>
      <c r="G276" s="87" t="s">
        <v>452</v>
      </c>
      <c r="H276" s="88">
        <f t="shared" si="29"/>
        <v>0</v>
      </c>
      <c r="I276" s="88"/>
      <c r="J276" s="88"/>
      <c r="K276" s="88"/>
      <c r="L276" s="88"/>
      <c r="M276" s="88"/>
      <c r="N276" s="88">
        <v>1</v>
      </c>
      <c r="O276" s="88"/>
      <c r="P276" s="88"/>
      <c r="Q276" s="89"/>
      <c r="R276" s="89">
        <v>23584</v>
      </c>
    </row>
    <row r="277" spans="1:18" ht="42.75" x14ac:dyDescent="0.25">
      <c r="A277" s="86">
        <v>12</v>
      </c>
      <c r="B277" s="459" t="s">
        <v>453</v>
      </c>
      <c r="C277" s="460"/>
      <c r="D277" s="460"/>
      <c r="E277" s="460"/>
      <c r="F277" s="465"/>
      <c r="G277" s="87" t="s">
        <v>454</v>
      </c>
      <c r="H277" s="88">
        <f t="shared" si="29"/>
        <v>0</v>
      </c>
      <c r="I277" s="88"/>
      <c r="J277" s="88"/>
      <c r="K277" s="88"/>
      <c r="L277" s="88"/>
      <c r="M277" s="88"/>
      <c r="N277" s="88">
        <v>1</v>
      </c>
      <c r="O277" s="88">
        <v>0</v>
      </c>
      <c r="P277" s="88">
        <v>0</v>
      </c>
      <c r="Q277" s="89"/>
      <c r="R277" s="89">
        <v>24390</v>
      </c>
    </row>
    <row r="278" spans="1:18" ht="28.5" x14ac:dyDescent="0.25">
      <c r="A278" s="86">
        <v>13</v>
      </c>
      <c r="B278" s="459" t="s">
        <v>455</v>
      </c>
      <c r="C278" s="460"/>
      <c r="D278" s="460"/>
      <c r="E278" s="460"/>
      <c r="F278" s="465"/>
      <c r="G278" s="87" t="s">
        <v>456</v>
      </c>
      <c r="H278" s="88">
        <f t="shared" si="29"/>
        <v>0</v>
      </c>
      <c r="I278" s="88"/>
      <c r="J278" s="88"/>
      <c r="K278" s="88"/>
      <c r="L278" s="88"/>
      <c r="M278" s="88"/>
      <c r="N278" s="88">
        <v>1</v>
      </c>
      <c r="O278" s="88"/>
      <c r="P278" s="88"/>
      <c r="Q278" s="89"/>
      <c r="R278" s="89">
        <v>28933</v>
      </c>
    </row>
    <row r="279" spans="1:18" ht="28.5" x14ac:dyDescent="0.25">
      <c r="A279" s="86">
        <v>14</v>
      </c>
      <c r="B279" s="459" t="s">
        <v>457</v>
      </c>
      <c r="C279" s="460"/>
      <c r="D279" s="460"/>
      <c r="E279" s="460"/>
      <c r="F279" s="465"/>
      <c r="G279" s="87" t="s">
        <v>458</v>
      </c>
      <c r="H279" s="88">
        <f t="shared" si="29"/>
        <v>0</v>
      </c>
      <c r="I279" s="88"/>
      <c r="J279" s="88"/>
      <c r="K279" s="88"/>
      <c r="L279" s="88"/>
      <c r="M279" s="88"/>
      <c r="N279" s="88">
        <v>1</v>
      </c>
      <c r="O279" s="88"/>
      <c r="P279" s="88"/>
      <c r="Q279" s="89"/>
      <c r="R279" s="89">
        <v>24409</v>
      </c>
    </row>
    <row r="280" spans="1:18" ht="42.75" x14ac:dyDescent="0.25">
      <c r="A280" s="86">
        <v>15</v>
      </c>
      <c r="B280" s="459" t="s">
        <v>459</v>
      </c>
      <c r="C280" s="460"/>
      <c r="D280" s="460"/>
      <c r="E280" s="460"/>
      <c r="F280" s="465"/>
      <c r="G280" s="87" t="s">
        <v>460</v>
      </c>
      <c r="H280" s="88">
        <f t="shared" si="29"/>
        <v>0</v>
      </c>
      <c r="I280" s="88"/>
      <c r="J280" s="88"/>
      <c r="K280" s="88"/>
      <c r="L280" s="88"/>
      <c r="M280" s="88"/>
      <c r="N280" s="88">
        <v>1</v>
      </c>
      <c r="O280" s="88"/>
      <c r="P280" s="88"/>
      <c r="Q280" s="89"/>
      <c r="R280" s="89">
        <v>23557</v>
      </c>
    </row>
    <row r="281" spans="1:18" ht="57" x14ac:dyDescent="0.25">
      <c r="A281" s="86">
        <v>16</v>
      </c>
      <c r="B281" s="459" t="s">
        <v>461</v>
      </c>
      <c r="C281" s="460"/>
      <c r="D281" s="460"/>
      <c r="E281" s="460"/>
      <c r="F281" s="465"/>
      <c r="G281" s="87" t="s">
        <v>462</v>
      </c>
      <c r="H281" s="88">
        <f t="shared" si="29"/>
        <v>0</v>
      </c>
      <c r="I281" s="88"/>
      <c r="J281" s="88"/>
      <c r="K281" s="88"/>
      <c r="L281" s="88"/>
      <c r="M281" s="88"/>
      <c r="N281" s="88">
        <v>1</v>
      </c>
      <c r="O281" s="88"/>
      <c r="P281" s="88"/>
      <c r="Q281" s="89"/>
      <c r="R281" s="89">
        <v>37057</v>
      </c>
    </row>
    <row r="282" spans="1:18" ht="28.5" x14ac:dyDescent="0.25">
      <c r="A282" s="86">
        <v>17</v>
      </c>
      <c r="B282" s="459" t="s">
        <v>437</v>
      </c>
      <c r="C282" s="460"/>
      <c r="D282" s="460"/>
      <c r="E282" s="460"/>
      <c r="F282" s="465"/>
      <c r="G282" s="87" t="s">
        <v>438</v>
      </c>
      <c r="H282" s="88">
        <f t="shared" si="29"/>
        <v>0</v>
      </c>
      <c r="I282" s="88"/>
      <c r="J282" s="88"/>
      <c r="K282" s="88"/>
      <c r="L282" s="88"/>
      <c r="M282" s="88"/>
      <c r="N282" s="88"/>
      <c r="O282" s="88"/>
      <c r="P282" s="88"/>
      <c r="Q282" s="89"/>
      <c r="R282" s="89"/>
    </row>
    <row r="283" spans="1:18" ht="28.5" x14ac:dyDescent="0.25">
      <c r="A283" s="86">
        <v>18</v>
      </c>
      <c r="B283" s="459" t="s">
        <v>441</v>
      </c>
      <c r="C283" s="460"/>
      <c r="D283" s="460"/>
      <c r="E283" s="460"/>
      <c r="F283" s="465"/>
      <c r="G283" s="87" t="s">
        <v>442</v>
      </c>
      <c r="H283" s="88">
        <f>I283+J283</f>
        <v>0</v>
      </c>
      <c r="I283" s="88"/>
      <c r="J283" s="88"/>
      <c r="K283" s="88"/>
      <c r="L283" s="88"/>
      <c r="M283" s="88"/>
      <c r="N283" s="88"/>
      <c r="O283" s="88"/>
      <c r="P283" s="88"/>
      <c r="Q283" s="89"/>
      <c r="R283" s="89"/>
    </row>
    <row r="284" spans="1:18" x14ac:dyDescent="0.25">
      <c r="A284" s="86">
        <v>19</v>
      </c>
      <c r="B284" s="457" t="s">
        <v>404</v>
      </c>
      <c r="C284" s="458"/>
      <c r="D284" s="458"/>
      <c r="E284" s="458"/>
      <c r="F284" s="458"/>
      <c r="G284" s="475"/>
      <c r="H284" s="476"/>
      <c r="I284" s="477"/>
      <c r="J284" s="477"/>
      <c r="K284" s="477"/>
      <c r="L284" s="477"/>
      <c r="M284" s="477"/>
      <c r="N284" s="477"/>
      <c r="O284" s="477"/>
      <c r="P284" s="477"/>
      <c r="Q284" s="477"/>
      <c r="R284" s="478"/>
    </row>
    <row r="285" spans="1:18" ht="28.5" x14ac:dyDescent="0.25">
      <c r="A285" s="86">
        <v>20</v>
      </c>
      <c r="B285" s="459" t="s">
        <v>404</v>
      </c>
      <c r="C285" s="460"/>
      <c r="D285" s="460"/>
      <c r="E285" s="460"/>
      <c r="F285" s="465"/>
      <c r="G285" s="87" t="s">
        <v>587</v>
      </c>
      <c r="H285" s="88">
        <f>I285+J285</f>
        <v>10</v>
      </c>
      <c r="I285" s="88"/>
      <c r="J285" s="88">
        <v>10</v>
      </c>
      <c r="K285" s="88">
        <v>4</v>
      </c>
      <c r="L285" s="88">
        <v>1</v>
      </c>
      <c r="M285" s="88">
        <v>1</v>
      </c>
      <c r="N285" s="88">
        <v>8</v>
      </c>
      <c r="O285" s="88">
        <v>7</v>
      </c>
      <c r="P285" s="88">
        <v>2</v>
      </c>
      <c r="Q285" s="89">
        <v>39162</v>
      </c>
      <c r="R285" s="89">
        <v>21739</v>
      </c>
    </row>
    <row r="286" spans="1:18" ht="28.5" x14ac:dyDescent="0.25">
      <c r="A286" s="86">
        <v>21</v>
      </c>
      <c r="B286" s="459" t="s">
        <v>424</v>
      </c>
      <c r="C286" s="460"/>
      <c r="D286" s="460"/>
      <c r="E286" s="460"/>
      <c r="F286" s="465"/>
      <c r="G286" s="87" t="s">
        <v>589</v>
      </c>
      <c r="H286" s="88">
        <f t="shared" ref="H286:H295" si="30">I286+J286</f>
        <v>0</v>
      </c>
      <c r="I286" s="88"/>
      <c r="J286" s="88"/>
      <c r="K286" s="88"/>
      <c r="L286" s="88"/>
      <c r="M286" s="88"/>
      <c r="N286" s="88"/>
      <c r="O286" s="88">
        <v>1</v>
      </c>
      <c r="P286" s="88">
        <v>0</v>
      </c>
      <c r="Q286" s="89"/>
      <c r="R286" s="89"/>
    </row>
    <row r="287" spans="1:18" ht="28.5" x14ac:dyDescent="0.25">
      <c r="A287" s="86">
        <v>22</v>
      </c>
      <c r="B287" s="459" t="s">
        <v>405</v>
      </c>
      <c r="C287" s="460"/>
      <c r="D287" s="460"/>
      <c r="E287" s="460"/>
      <c r="F287" s="465"/>
      <c r="G287" s="87" t="s">
        <v>406</v>
      </c>
      <c r="H287" s="88">
        <f t="shared" si="30"/>
        <v>0</v>
      </c>
      <c r="I287" s="88"/>
      <c r="J287" s="88"/>
      <c r="K287" s="88"/>
      <c r="L287" s="88"/>
      <c r="M287" s="88"/>
      <c r="N287" s="88"/>
      <c r="O287" s="88">
        <v>1</v>
      </c>
      <c r="P287" s="88">
        <v>0</v>
      </c>
      <c r="Q287" s="89"/>
      <c r="R287" s="89"/>
    </row>
    <row r="288" spans="1:18" ht="28.5" x14ac:dyDescent="0.25">
      <c r="A288" s="86">
        <v>23</v>
      </c>
      <c r="B288" s="459" t="s">
        <v>407</v>
      </c>
      <c r="C288" s="460"/>
      <c r="D288" s="460"/>
      <c r="E288" s="460"/>
      <c r="F288" s="465"/>
      <c r="G288" s="87" t="s">
        <v>408</v>
      </c>
      <c r="H288" s="88">
        <f t="shared" si="30"/>
        <v>0</v>
      </c>
      <c r="I288" s="88"/>
      <c r="J288" s="88"/>
      <c r="K288" s="88"/>
      <c r="L288" s="88"/>
      <c r="M288" s="88"/>
      <c r="N288" s="88"/>
      <c r="O288" s="88">
        <v>1</v>
      </c>
      <c r="P288" s="88">
        <v>0</v>
      </c>
      <c r="Q288" s="89"/>
      <c r="R288" s="89"/>
    </row>
    <row r="289" spans="1:18" ht="28.5" x14ac:dyDescent="0.25">
      <c r="A289" s="86">
        <v>24</v>
      </c>
      <c r="B289" s="459" t="s">
        <v>409</v>
      </c>
      <c r="C289" s="460"/>
      <c r="D289" s="460"/>
      <c r="E289" s="460"/>
      <c r="F289" s="465"/>
      <c r="G289" s="87" t="s">
        <v>410</v>
      </c>
      <c r="H289" s="88">
        <f t="shared" si="30"/>
        <v>0</v>
      </c>
      <c r="I289" s="88"/>
      <c r="J289" s="88"/>
      <c r="K289" s="88"/>
      <c r="L289" s="88"/>
      <c r="M289" s="88"/>
      <c r="N289" s="88"/>
      <c r="O289" s="88">
        <v>1</v>
      </c>
      <c r="P289" s="88">
        <v>0</v>
      </c>
      <c r="Q289" s="89"/>
      <c r="R289" s="89"/>
    </row>
    <row r="290" spans="1:18" ht="28.5" x14ac:dyDescent="0.25">
      <c r="A290" s="86">
        <v>25</v>
      </c>
      <c r="B290" s="459" t="s">
        <v>411</v>
      </c>
      <c r="C290" s="460"/>
      <c r="D290" s="460"/>
      <c r="E290" s="460"/>
      <c r="F290" s="465"/>
      <c r="G290" s="87" t="s">
        <v>412</v>
      </c>
      <c r="H290" s="88">
        <f t="shared" si="30"/>
        <v>0</v>
      </c>
      <c r="I290" s="88"/>
      <c r="J290" s="88"/>
      <c r="K290" s="88"/>
      <c r="L290" s="88"/>
      <c r="M290" s="88"/>
      <c r="N290" s="88"/>
      <c r="O290" s="88">
        <v>1</v>
      </c>
      <c r="P290" s="88">
        <v>0</v>
      </c>
      <c r="Q290" s="89"/>
      <c r="R290" s="89"/>
    </row>
    <row r="291" spans="1:18" ht="28.5" x14ac:dyDescent="0.25">
      <c r="A291" s="86">
        <v>26</v>
      </c>
      <c r="B291" s="459" t="s">
        <v>415</v>
      </c>
      <c r="C291" s="460"/>
      <c r="D291" s="460"/>
      <c r="E291" s="460"/>
      <c r="F291" s="465"/>
      <c r="G291" s="87" t="s">
        <v>416</v>
      </c>
      <c r="H291" s="88">
        <f t="shared" si="30"/>
        <v>0</v>
      </c>
      <c r="I291" s="88"/>
      <c r="J291" s="88"/>
      <c r="K291" s="88"/>
      <c r="L291" s="88"/>
      <c r="M291" s="88"/>
      <c r="N291" s="88"/>
      <c r="O291" s="88">
        <v>1</v>
      </c>
      <c r="P291" s="88">
        <v>0</v>
      </c>
      <c r="Q291" s="89"/>
      <c r="R291" s="89"/>
    </row>
    <row r="292" spans="1:18" ht="28.5" x14ac:dyDescent="0.25">
      <c r="A292" s="86">
        <v>27</v>
      </c>
      <c r="B292" s="459" t="s">
        <v>417</v>
      </c>
      <c r="C292" s="460"/>
      <c r="D292" s="460"/>
      <c r="E292" s="460"/>
      <c r="F292" s="465"/>
      <c r="G292" s="87" t="s">
        <v>418</v>
      </c>
      <c r="H292" s="88">
        <f t="shared" si="30"/>
        <v>0</v>
      </c>
      <c r="I292" s="88"/>
      <c r="J292" s="88"/>
      <c r="K292" s="88"/>
      <c r="L292" s="88"/>
      <c r="M292" s="88"/>
      <c r="N292" s="88"/>
      <c r="O292" s="88">
        <v>1</v>
      </c>
      <c r="P292" s="88">
        <v>0</v>
      </c>
      <c r="Q292" s="89"/>
      <c r="R292" s="89"/>
    </row>
    <row r="293" spans="1:18" ht="28.5" x14ac:dyDescent="0.25">
      <c r="A293" s="86">
        <v>28</v>
      </c>
      <c r="B293" s="459" t="s">
        <v>419</v>
      </c>
      <c r="C293" s="460"/>
      <c r="D293" s="460"/>
      <c r="E293" s="460"/>
      <c r="F293" s="465"/>
      <c r="G293" s="87" t="s">
        <v>420</v>
      </c>
      <c r="H293" s="88">
        <f t="shared" si="30"/>
        <v>0</v>
      </c>
      <c r="I293" s="88"/>
      <c r="J293" s="88"/>
      <c r="K293" s="88"/>
      <c r="L293" s="88"/>
      <c r="M293" s="88"/>
      <c r="N293" s="88"/>
      <c r="O293" s="88">
        <v>1</v>
      </c>
      <c r="P293" s="88">
        <v>0</v>
      </c>
      <c r="Q293" s="89"/>
      <c r="R293" s="89"/>
    </row>
    <row r="294" spans="1:18" ht="42.75" x14ac:dyDescent="0.25">
      <c r="A294" s="86">
        <v>29</v>
      </c>
      <c r="B294" s="459" t="s">
        <v>421</v>
      </c>
      <c r="C294" s="460"/>
      <c r="D294" s="460"/>
      <c r="E294" s="460"/>
      <c r="F294" s="465"/>
      <c r="G294" s="87" t="s">
        <v>422</v>
      </c>
      <c r="H294" s="88">
        <f t="shared" si="30"/>
        <v>0</v>
      </c>
      <c r="I294" s="88"/>
      <c r="J294" s="88"/>
      <c r="K294" s="88"/>
      <c r="L294" s="88"/>
      <c r="M294" s="88"/>
      <c r="N294" s="88"/>
      <c r="O294" s="88">
        <v>0</v>
      </c>
      <c r="P294" s="88">
        <v>0</v>
      </c>
      <c r="Q294" s="89"/>
      <c r="R294" s="89"/>
    </row>
    <row r="295" spans="1:18" ht="42.75" x14ac:dyDescent="0.25">
      <c r="A295" s="86">
        <v>30</v>
      </c>
      <c r="B295" s="459" t="s">
        <v>413</v>
      </c>
      <c r="C295" s="460"/>
      <c r="D295" s="460"/>
      <c r="E295" s="460"/>
      <c r="F295" s="465"/>
      <c r="G295" s="87" t="s">
        <v>414</v>
      </c>
      <c r="H295" s="88">
        <f t="shared" si="30"/>
        <v>0</v>
      </c>
      <c r="I295" s="88"/>
      <c r="J295" s="88"/>
      <c r="K295" s="88"/>
      <c r="L295" s="88"/>
      <c r="M295" s="88"/>
      <c r="N295" s="88"/>
      <c r="O295" s="88">
        <v>0</v>
      </c>
      <c r="P295" s="88"/>
      <c r="Q295" s="89"/>
      <c r="R295" s="89"/>
    </row>
    <row r="296" spans="1:18" x14ac:dyDescent="0.25">
      <c r="A296" s="86">
        <v>31</v>
      </c>
      <c r="B296" s="457" t="s">
        <v>423</v>
      </c>
      <c r="C296" s="458"/>
      <c r="D296" s="458"/>
      <c r="E296" s="458"/>
      <c r="F296" s="458"/>
      <c r="G296" s="475"/>
      <c r="H296" s="476"/>
      <c r="I296" s="477"/>
      <c r="J296" s="477"/>
      <c r="K296" s="477"/>
      <c r="L296" s="477"/>
      <c r="M296" s="477"/>
      <c r="N296" s="477"/>
      <c r="O296" s="477"/>
      <c r="P296" s="477"/>
      <c r="Q296" s="477"/>
      <c r="R296" s="478"/>
    </row>
    <row r="297" spans="1:18" ht="57" x14ac:dyDescent="0.25">
      <c r="A297" s="86">
        <v>32</v>
      </c>
      <c r="B297" s="459" t="s">
        <v>423</v>
      </c>
      <c r="C297" s="460"/>
      <c r="D297" s="460"/>
      <c r="E297" s="460"/>
      <c r="F297" s="465"/>
      <c r="G297" s="87" t="s">
        <v>588</v>
      </c>
      <c r="H297" s="88">
        <f>I297+J297</f>
        <v>0</v>
      </c>
      <c r="I297" s="88"/>
      <c r="J297" s="88"/>
      <c r="K297" s="88">
        <v>2</v>
      </c>
      <c r="L297" s="88">
        <v>1</v>
      </c>
      <c r="M297" s="88">
        <v>1</v>
      </c>
      <c r="N297" s="88">
        <v>5</v>
      </c>
      <c r="O297" s="88">
        <v>4</v>
      </c>
      <c r="P297" s="88">
        <v>2</v>
      </c>
      <c r="Q297" s="89">
        <v>52190</v>
      </c>
      <c r="R297" s="89">
        <v>30092</v>
      </c>
    </row>
    <row r="298" spans="1:18" ht="28.5" x14ac:dyDescent="0.25">
      <c r="A298" s="86">
        <v>33</v>
      </c>
      <c r="B298" s="459" t="s">
        <v>425</v>
      </c>
      <c r="C298" s="460"/>
      <c r="D298" s="460"/>
      <c r="E298" s="460"/>
      <c r="F298" s="465"/>
      <c r="G298" s="87" t="s">
        <v>426</v>
      </c>
      <c r="H298" s="88">
        <f t="shared" ref="H298:H301" si="31">I298+J298</f>
        <v>0</v>
      </c>
      <c r="I298" s="88"/>
      <c r="J298" s="88"/>
      <c r="K298" s="88"/>
      <c r="L298" s="88"/>
      <c r="M298" s="88"/>
      <c r="N298" s="88">
        <v>1</v>
      </c>
      <c r="O298" s="88">
        <v>2</v>
      </c>
      <c r="P298" s="88">
        <v>2</v>
      </c>
      <c r="Q298" s="89"/>
      <c r="R298" s="89">
        <v>0</v>
      </c>
    </row>
    <row r="299" spans="1:18" ht="28.5" x14ac:dyDescent="0.25">
      <c r="A299" s="86">
        <v>34</v>
      </c>
      <c r="B299" s="459" t="s">
        <v>424</v>
      </c>
      <c r="C299" s="460"/>
      <c r="D299" s="460"/>
      <c r="E299" s="460"/>
      <c r="F299" s="465"/>
      <c r="G299" s="87" t="s">
        <v>589</v>
      </c>
      <c r="H299" s="88">
        <f t="shared" si="31"/>
        <v>0</v>
      </c>
      <c r="I299" s="88"/>
      <c r="J299" s="88"/>
      <c r="K299" s="88"/>
      <c r="L299" s="88"/>
      <c r="M299" s="88"/>
      <c r="N299" s="88"/>
      <c r="O299" s="88">
        <v>1</v>
      </c>
      <c r="P299" s="88">
        <v>1</v>
      </c>
      <c r="Q299" s="89"/>
      <c r="R299" s="89">
        <v>19983</v>
      </c>
    </row>
    <row r="300" spans="1:18" ht="42.75" x14ac:dyDescent="0.25">
      <c r="A300" s="86">
        <v>35</v>
      </c>
      <c r="B300" s="459" t="s">
        <v>427</v>
      </c>
      <c r="C300" s="460"/>
      <c r="D300" s="460"/>
      <c r="E300" s="460"/>
      <c r="F300" s="465"/>
      <c r="G300" s="87" t="s">
        <v>428</v>
      </c>
      <c r="H300" s="88">
        <f t="shared" si="31"/>
        <v>0</v>
      </c>
      <c r="I300" s="88"/>
      <c r="J300" s="88"/>
      <c r="K300" s="88"/>
      <c r="L300" s="88"/>
      <c r="M300" s="88"/>
      <c r="N300" s="88"/>
      <c r="O300" s="88">
        <v>1</v>
      </c>
      <c r="P300" s="88">
        <v>0</v>
      </c>
      <c r="Q300" s="89"/>
      <c r="R300" s="89"/>
    </row>
    <row r="301" spans="1:18" ht="28.5" x14ac:dyDescent="0.25">
      <c r="A301" s="86">
        <v>36</v>
      </c>
      <c r="B301" s="459" t="s">
        <v>423</v>
      </c>
      <c r="C301" s="460"/>
      <c r="D301" s="460"/>
      <c r="E301" s="460"/>
      <c r="F301" s="465"/>
      <c r="G301" s="87" t="s">
        <v>429</v>
      </c>
      <c r="H301" s="88">
        <f t="shared" si="31"/>
        <v>0</v>
      </c>
      <c r="I301" s="88"/>
      <c r="J301" s="88"/>
      <c r="K301" s="88"/>
      <c r="L301" s="88"/>
      <c r="M301" s="88"/>
      <c r="N301" s="88"/>
      <c r="O301" s="88">
        <v>1</v>
      </c>
      <c r="P301" s="88">
        <v>0</v>
      </c>
      <c r="Q301" s="89"/>
      <c r="R301" s="89">
        <f ca="1">+B266:B283:R301</f>
        <v>0</v>
      </c>
    </row>
    <row r="302" spans="1:18" x14ac:dyDescent="0.25">
      <c r="A302" s="120">
        <v>14</v>
      </c>
      <c r="B302" s="457" t="s">
        <v>463</v>
      </c>
      <c r="C302" s="458"/>
      <c r="D302" s="458"/>
      <c r="E302" s="458"/>
      <c r="F302" s="458"/>
      <c r="G302" s="475"/>
      <c r="H302" s="104">
        <f t="shared" ref="H302:P302" si="32">H303+H304+H305+H306+H307+H308+H309+H310+H311+H312+H313+H314+H315+H316+H317+H318+H319+H320+H321+H322</f>
        <v>230</v>
      </c>
      <c r="I302" s="104">
        <f t="shared" si="32"/>
        <v>150</v>
      </c>
      <c r="J302" s="104">
        <f t="shared" si="32"/>
        <v>80</v>
      </c>
      <c r="K302" s="104">
        <f>K303+K304+K305+K306+K307+K308+K309+K310+K311+K312+K313+K314+K315+K316+K317+K318+K319+K320+K321+K322+K323</f>
        <v>95</v>
      </c>
      <c r="L302" s="104">
        <f t="shared" si="32"/>
        <v>14</v>
      </c>
      <c r="M302" s="104">
        <f t="shared" si="32"/>
        <v>14</v>
      </c>
      <c r="N302" s="104">
        <f>N303+N304+N305+N306+N307+N308+N309+N310+N311+N312+N313+N314+N315+N316+N317+N318+N319+N320+N321+N322+N323</f>
        <v>316</v>
      </c>
      <c r="O302" s="104">
        <f t="shared" si="32"/>
        <v>0</v>
      </c>
      <c r="P302" s="104">
        <f t="shared" si="32"/>
        <v>0</v>
      </c>
      <c r="Q302" s="85">
        <v>44990.5</v>
      </c>
      <c r="R302" s="85">
        <v>22486</v>
      </c>
    </row>
    <row r="303" spans="1:18" ht="42.75" x14ac:dyDescent="0.25">
      <c r="A303" s="86">
        <v>1</v>
      </c>
      <c r="B303" s="459" t="s">
        <v>464</v>
      </c>
      <c r="C303" s="460"/>
      <c r="D303" s="460"/>
      <c r="E303" s="460"/>
      <c r="F303" s="465"/>
      <c r="G303" s="87" t="s">
        <v>591</v>
      </c>
      <c r="H303" s="88">
        <f>I303+J303</f>
        <v>130</v>
      </c>
      <c r="I303" s="88">
        <v>130</v>
      </c>
      <c r="J303" s="88">
        <v>0</v>
      </c>
      <c r="K303" s="88">
        <v>70</v>
      </c>
      <c r="L303" s="88">
        <v>14</v>
      </c>
      <c r="M303" s="88">
        <v>14</v>
      </c>
      <c r="N303" s="88">
        <v>188</v>
      </c>
      <c r="O303" s="88">
        <v>0</v>
      </c>
      <c r="P303" s="88">
        <v>0</v>
      </c>
      <c r="Q303" s="89">
        <v>44990.5</v>
      </c>
      <c r="R303" s="89">
        <v>22486</v>
      </c>
    </row>
    <row r="304" spans="1:18" ht="42.75" x14ac:dyDescent="0.25">
      <c r="A304" s="86">
        <v>2</v>
      </c>
      <c r="B304" s="459" t="s">
        <v>465</v>
      </c>
      <c r="C304" s="460"/>
      <c r="D304" s="460"/>
      <c r="E304" s="460"/>
      <c r="F304" s="465"/>
      <c r="G304" s="87" t="s">
        <v>592</v>
      </c>
      <c r="H304" s="88">
        <f t="shared" ref="H304:H322" si="33">I304+J304</f>
        <v>40</v>
      </c>
      <c r="I304" s="88">
        <v>10</v>
      </c>
      <c r="J304" s="88">
        <v>30</v>
      </c>
      <c r="K304" s="88">
        <v>5</v>
      </c>
      <c r="L304" s="88">
        <v>0</v>
      </c>
      <c r="M304" s="88">
        <v>0</v>
      </c>
      <c r="N304" s="88">
        <v>28</v>
      </c>
      <c r="O304" s="88">
        <v>0</v>
      </c>
      <c r="P304" s="88">
        <v>0</v>
      </c>
      <c r="Q304" s="89">
        <v>44724</v>
      </c>
      <c r="R304" s="89">
        <v>22412</v>
      </c>
    </row>
    <row r="305" spans="1:18" ht="42.75" x14ac:dyDescent="0.25">
      <c r="A305" s="86">
        <v>3</v>
      </c>
      <c r="B305" s="459" t="s">
        <v>466</v>
      </c>
      <c r="C305" s="460"/>
      <c r="D305" s="460"/>
      <c r="E305" s="460"/>
      <c r="F305" s="465"/>
      <c r="G305" s="87" t="s">
        <v>593</v>
      </c>
      <c r="H305" s="88">
        <f t="shared" si="33"/>
        <v>40</v>
      </c>
      <c r="I305" s="88">
        <v>10</v>
      </c>
      <c r="J305" s="88">
        <v>30</v>
      </c>
      <c r="K305" s="88">
        <v>8</v>
      </c>
      <c r="L305" s="88">
        <v>0</v>
      </c>
      <c r="M305" s="88">
        <v>0</v>
      </c>
      <c r="N305" s="88">
        <v>34</v>
      </c>
      <c r="O305" s="88">
        <v>0</v>
      </c>
      <c r="P305" s="88">
        <v>0</v>
      </c>
      <c r="Q305" s="89">
        <v>44694</v>
      </c>
      <c r="R305" s="89">
        <v>22423</v>
      </c>
    </row>
    <row r="306" spans="1:18" ht="42.75" x14ac:dyDescent="0.25">
      <c r="A306" s="86">
        <v>4</v>
      </c>
      <c r="B306" s="459" t="s">
        <v>467</v>
      </c>
      <c r="C306" s="460"/>
      <c r="D306" s="460"/>
      <c r="E306" s="460"/>
      <c r="F306" s="465"/>
      <c r="G306" s="87" t="s">
        <v>594</v>
      </c>
      <c r="H306" s="88">
        <f t="shared" si="33"/>
        <v>20</v>
      </c>
      <c r="I306" s="88"/>
      <c r="J306" s="88">
        <v>20</v>
      </c>
      <c r="K306" s="88">
        <v>6</v>
      </c>
      <c r="L306" s="88">
        <v>0</v>
      </c>
      <c r="M306" s="88">
        <v>0</v>
      </c>
      <c r="N306" s="88">
        <v>9</v>
      </c>
      <c r="O306" s="88">
        <v>0</v>
      </c>
      <c r="P306" s="88">
        <v>0</v>
      </c>
      <c r="Q306" s="89">
        <v>44638</v>
      </c>
      <c r="R306" s="89">
        <v>22342</v>
      </c>
    </row>
    <row r="307" spans="1:18" ht="42.75" x14ac:dyDescent="0.25">
      <c r="A307" s="86">
        <v>5</v>
      </c>
      <c r="B307" s="459" t="s">
        <v>468</v>
      </c>
      <c r="C307" s="460"/>
      <c r="D307" s="460"/>
      <c r="E307" s="460"/>
      <c r="F307" s="465"/>
      <c r="G307" s="87" t="s">
        <v>595</v>
      </c>
      <c r="H307" s="88">
        <f t="shared" si="33"/>
        <v>0</v>
      </c>
      <c r="I307" s="88"/>
      <c r="J307" s="88"/>
      <c r="K307" s="88">
        <v>1</v>
      </c>
      <c r="L307" s="88">
        <v>0</v>
      </c>
      <c r="M307" s="88">
        <v>0</v>
      </c>
      <c r="N307" s="88">
        <v>13</v>
      </c>
      <c r="O307" s="88">
        <v>0</v>
      </c>
      <c r="P307" s="88">
        <v>0</v>
      </c>
      <c r="Q307" s="89">
        <v>44523</v>
      </c>
      <c r="R307" s="89">
        <v>22191</v>
      </c>
    </row>
    <row r="308" spans="1:18" ht="42.75" x14ac:dyDescent="0.25">
      <c r="A308" s="86">
        <v>6</v>
      </c>
      <c r="B308" s="459" t="s">
        <v>469</v>
      </c>
      <c r="C308" s="460"/>
      <c r="D308" s="460"/>
      <c r="E308" s="460"/>
      <c r="F308" s="465"/>
      <c r="G308" s="87" t="s">
        <v>596</v>
      </c>
      <c r="H308" s="88">
        <f t="shared" si="33"/>
        <v>0</v>
      </c>
      <c r="I308" s="88"/>
      <c r="J308" s="88"/>
      <c r="K308" s="88"/>
      <c r="L308" s="88"/>
      <c r="M308" s="88"/>
      <c r="N308" s="88">
        <v>3</v>
      </c>
      <c r="O308" s="88"/>
      <c r="P308" s="88"/>
      <c r="Q308" s="89"/>
      <c r="R308" s="89">
        <v>21929</v>
      </c>
    </row>
    <row r="309" spans="1:18" ht="42.75" x14ac:dyDescent="0.25">
      <c r="A309" s="86">
        <v>7</v>
      </c>
      <c r="B309" s="459" t="s">
        <v>470</v>
      </c>
      <c r="C309" s="460"/>
      <c r="D309" s="460"/>
      <c r="E309" s="460"/>
      <c r="F309" s="465"/>
      <c r="G309" s="87" t="s">
        <v>471</v>
      </c>
      <c r="H309" s="88">
        <f t="shared" si="33"/>
        <v>0</v>
      </c>
      <c r="I309" s="88"/>
      <c r="J309" s="88"/>
      <c r="K309" s="88"/>
      <c r="L309" s="88"/>
      <c r="M309" s="88"/>
      <c r="N309" s="88">
        <v>1</v>
      </c>
      <c r="O309" s="88"/>
      <c r="P309" s="88"/>
      <c r="Q309" s="89"/>
      <c r="R309" s="89">
        <v>21832</v>
      </c>
    </row>
    <row r="310" spans="1:18" ht="42.75" x14ac:dyDescent="0.25">
      <c r="A310" s="86">
        <v>8</v>
      </c>
      <c r="B310" s="459" t="s">
        <v>472</v>
      </c>
      <c r="C310" s="460"/>
      <c r="D310" s="460"/>
      <c r="E310" s="460"/>
      <c r="F310" s="465"/>
      <c r="G310" s="87" t="s">
        <v>473</v>
      </c>
      <c r="H310" s="88">
        <f t="shared" si="33"/>
        <v>0</v>
      </c>
      <c r="I310" s="88"/>
      <c r="J310" s="88"/>
      <c r="K310" s="88"/>
      <c r="L310" s="88"/>
      <c r="M310" s="88"/>
      <c r="N310" s="88">
        <v>4</v>
      </c>
      <c r="O310" s="88"/>
      <c r="P310" s="88"/>
      <c r="Q310" s="89"/>
      <c r="R310" s="89">
        <v>21848</v>
      </c>
    </row>
    <row r="311" spans="1:18" ht="28.5" x14ac:dyDescent="0.25">
      <c r="A311" s="86">
        <v>9</v>
      </c>
      <c r="B311" s="459" t="s">
        <v>474</v>
      </c>
      <c r="C311" s="460"/>
      <c r="D311" s="460"/>
      <c r="E311" s="460"/>
      <c r="F311" s="465"/>
      <c r="G311" s="87" t="s">
        <v>475</v>
      </c>
      <c r="H311" s="88">
        <f t="shared" si="33"/>
        <v>0</v>
      </c>
      <c r="I311" s="88"/>
      <c r="J311" s="88"/>
      <c r="K311" s="88"/>
      <c r="L311" s="88"/>
      <c r="M311" s="88"/>
      <c r="N311" s="88">
        <v>2</v>
      </c>
      <c r="O311" s="88"/>
      <c r="P311" s="88"/>
      <c r="Q311" s="89"/>
      <c r="R311" s="89">
        <v>21851</v>
      </c>
    </row>
    <row r="312" spans="1:18" ht="28.5" x14ac:dyDescent="0.25">
      <c r="A312" s="86">
        <v>10</v>
      </c>
      <c r="B312" s="459" t="s">
        <v>476</v>
      </c>
      <c r="C312" s="460"/>
      <c r="D312" s="460"/>
      <c r="E312" s="460"/>
      <c r="F312" s="465"/>
      <c r="G312" s="87" t="s">
        <v>477</v>
      </c>
      <c r="H312" s="88">
        <f t="shared" si="33"/>
        <v>0</v>
      </c>
      <c r="I312" s="88"/>
      <c r="J312" s="88"/>
      <c r="K312" s="88"/>
      <c r="L312" s="88"/>
      <c r="M312" s="88"/>
      <c r="N312" s="88">
        <v>1</v>
      </c>
      <c r="O312" s="88"/>
      <c r="P312" s="88"/>
      <c r="Q312" s="89"/>
      <c r="R312" s="89">
        <v>21878</v>
      </c>
    </row>
    <row r="313" spans="1:18" ht="42.75" x14ac:dyDescent="0.25">
      <c r="A313" s="86">
        <v>11</v>
      </c>
      <c r="B313" s="459" t="s">
        <v>478</v>
      </c>
      <c r="C313" s="460"/>
      <c r="D313" s="460"/>
      <c r="E313" s="460"/>
      <c r="F313" s="465"/>
      <c r="G313" s="87" t="s">
        <v>479</v>
      </c>
      <c r="H313" s="88">
        <f t="shared" si="33"/>
        <v>0</v>
      </c>
      <c r="I313" s="88"/>
      <c r="J313" s="88"/>
      <c r="K313" s="88"/>
      <c r="L313" s="88"/>
      <c r="M313" s="88"/>
      <c r="N313" s="88">
        <v>4</v>
      </c>
      <c r="O313" s="88"/>
      <c r="P313" s="88"/>
      <c r="Q313" s="89"/>
      <c r="R313" s="89">
        <v>21843</v>
      </c>
    </row>
    <row r="314" spans="1:18" ht="57" x14ac:dyDescent="0.25">
      <c r="A314" s="86">
        <v>12</v>
      </c>
      <c r="B314" s="459" t="s">
        <v>480</v>
      </c>
      <c r="C314" s="460"/>
      <c r="D314" s="460"/>
      <c r="E314" s="460"/>
      <c r="F314" s="465"/>
      <c r="G314" s="87" t="s">
        <v>481</v>
      </c>
      <c r="H314" s="88">
        <f t="shared" si="33"/>
        <v>0</v>
      </c>
      <c r="I314" s="88"/>
      <c r="J314" s="88"/>
      <c r="K314" s="88"/>
      <c r="L314" s="88"/>
      <c r="M314" s="88"/>
      <c r="N314" s="88">
        <v>4</v>
      </c>
      <c r="O314" s="88"/>
      <c r="P314" s="88"/>
      <c r="Q314" s="89"/>
      <c r="R314" s="89">
        <v>21827</v>
      </c>
    </row>
    <row r="315" spans="1:18" ht="42.75" x14ac:dyDescent="0.25">
      <c r="A315" s="86">
        <v>13</v>
      </c>
      <c r="B315" s="459" t="s">
        <v>482</v>
      </c>
      <c r="C315" s="460"/>
      <c r="D315" s="460"/>
      <c r="E315" s="460"/>
      <c r="F315" s="465"/>
      <c r="G315" s="87" t="s">
        <v>483</v>
      </c>
      <c r="H315" s="88">
        <f t="shared" si="33"/>
        <v>0</v>
      </c>
      <c r="I315" s="88"/>
      <c r="J315" s="88"/>
      <c r="K315" s="88"/>
      <c r="L315" s="88"/>
      <c r="M315" s="88"/>
      <c r="N315" s="88">
        <v>2</v>
      </c>
      <c r="O315" s="88"/>
      <c r="P315" s="88"/>
      <c r="Q315" s="89"/>
      <c r="R315" s="89">
        <v>21849</v>
      </c>
    </row>
    <row r="316" spans="1:18" ht="42.75" x14ac:dyDescent="0.25">
      <c r="A316" s="86">
        <v>14</v>
      </c>
      <c r="B316" s="459" t="s">
        <v>484</v>
      </c>
      <c r="C316" s="460"/>
      <c r="D316" s="460"/>
      <c r="E316" s="460"/>
      <c r="F316" s="465"/>
      <c r="G316" s="87" t="s">
        <v>497</v>
      </c>
      <c r="H316" s="88">
        <f t="shared" si="33"/>
        <v>0</v>
      </c>
      <c r="I316" s="88"/>
      <c r="J316" s="88"/>
      <c r="K316" s="88"/>
      <c r="L316" s="88"/>
      <c r="M316" s="88"/>
      <c r="N316" s="88">
        <v>2</v>
      </c>
      <c r="O316" s="88"/>
      <c r="P316" s="88"/>
      <c r="Q316" s="89"/>
      <c r="R316" s="89">
        <v>21801</v>
      </c>
    </row>
    <row r="317" spans="1:18" ht="42.75" x14ac:dyDescent="0.25">
      <c r="A317" s="86">
        <v>15</v>
      </c>
      <c r="B317" s="459" t="s">
        <v>485</v>
      </c>
      <c r="C317" s="460"/>
      <c r="D317" s="460"/>
      <c r="E317" s="460"/>
      <c r="F317" s="465"/>
      <c r="G317" s="87" t="s">
        <v>486</v>
      </c>
      <c r="H317" s="88">
        <f t="shared" si="33"/>
        <v>0</v>
      </c>
      <c r="I317" s="88"/>
      <c r="J317" s="88"/>
      <c r="K317" s="88"/>
      <c r="L317" s="88"/>
      <c r="M317" s="88"/>
      <c r="N317" s="88">
        <v>4</v>
      </c>
      <c r="O317" s="88"/>
      <c r="P317" s="88"/>
      <c r="Q317" s="89"/>
      <c r="R317" s="89">
        <v>21815</v>
      </c>
    </row>
    <row r="318" spans="1:18" ht="28.5" x14ac:dyDescent="0.25">
      <c r="A318" s="86">
        <v>16</v>
      </c>
      <c r="B318" s="459" t="s">
        <v>487</v>
      </c>
      <c r="C318" s="460"/>
      <c r="D318" s="460"/>
      <c r="E318" s="460"/>
      <c r="F318" s="465"/>
      <c r="G318" s="87" t="s">
        <v>488</v>
      </c>
      <c r="H318" s="88">
        <f t="shared" si="33"/>
        <v>0</v>
      </c>
      <c r="I318" s="88"/>
      <c r="J318" s="88"/>
      <c r="K318" s="88"/>
      <c r="L318" s="88"/>
      <c r="M318" s="88"/>
      <c r="N318" s="88">
        <v>2</v>
      </c>
      <c r="O318" s="88"/>
      <c r="P318" s="88"/>
      <c r="Q318" s="89"/>
      <c r="R318" s="89">
        <v>21752</v>
      </c>
    </row>
    <row r="319" spans="1:18" ht="28.5" x14ac:dyDescent="0.25">
      <c r="A319" s="86">
        <v>17</v>
      </c>
      <c r="B319" s="459" t="s">
        <v>489</v>
      </c>
      <c r="C319" s="460"/>
      <c r="D319" s="460"/>
      <c r="E319" s="460"/>
      <c r="F319" s="465"/>
      <c r="G319" s="87" t="s">
        <v>490</v>
      </c>
      <c r="H319" s="88">
        <f t="shared" si="33"/>
        <v>0</v>
      </c>
      <c r="I319" s="88"/>
      <c r="J319" s="88"/>
      <c r="K319" s="88"/>
      <c r="L319" s="88"/>
      <c r="M319" s="88"/>
      <c r="N319" s="88">
        <v>4</v>
      </c>
      <c r="O319" s="88"/>
      <c r="P319" s="88"/>
      <c r="Q319" s="89"/>
      <c r="R319" s="89">
        <v>21833</v>
      </c>
    </row>
    <row r="320" spans="1:18" ht="57" x14ac:dyDescent="0.25">
      <c r="A320" s="86">
        <v>18</v>
      </c>
      <c r="B320" s="459" t="s">
        <v>491</v>
      </c>
      <c r="C320" s="460"/>
      <c r="D320" s="460"/>
      <c r="E320" s="460"/>
      <c r="F320" s="465"/>
      <c r="G320" s="87" t="s">
        <v>492</v>
      </c>
      <c r="H320" s="88">
        <f t="shared" si="33"/>
        <v>0</v>
      </c>
      <c r="I320" s="88"/>
      <c r="J320" s="88"/>
      <c r="K320" s="88"/>
      <c r="L320" s="88"/>
      <c r="M320" s="88"/>
      <c r="N320" s="88">
        <v>3</v>
      </c>
      <c r="O320" s="88"/>
      <c r="P320" s="88"/>
      <c r="Q320" s="89"/>
      <c r="R320" s="89">
        <v>21556</v>
      </c>
    </row>
    <row r="321" spans="1:18" ht="42.75" x14ac:dyDescent="0.25">
      <c r="A321" s="86">
        <v>19</v>
      </c>
      <c r="B321" s="459" t="s">
        <v>493</v>
      </c>
      <c r="C321" s="460"/>
      <c r="D321" s="460"/>
      <c r="E321" s="460"/>
      <c r="F321" s="465"/>
      <c r="G321" s="87" t="s">
        <v>494</v>
      </c>
      <c r="H321" s="88">
        <f t="shared" si="33"/>
        <v>0</v>
      </c>
      <c r="I321" s="88"/>
      <c r="J321" s="88"/>
      <c r="K321" s="88"/>
      <c r="L321" s="88"/>
      <c r="M321" s="88"/>
      <c r="N321" s="88">
        <v>1</v>
      </c>
      <c r="O321" s="88"/>
      <c r="P321" s="88"/>
      <c r="Q321" s="89"/>
      <c r="R321" s="89">
        <v>21566</v>
      </c>
    </row>
    <row r="322" spans="1:18" ht="28.5" x14ac:dyDescent="0.25">
      <c r="A322" s="86">
        <v>20</v>
      </c>
      <c r="B322" s="459" t="s">
        <v>495</v>
      </c>
      <c r="C322" s="460"/>
      <c r="D322" s="460"/>
      <c r="E322" s="460"/>
      <c r="F322" s="465"/>
      <c r="G322" s="87" t="s">
        <v>496</v>
      </c>
      <c r="H322" s="88">
        <f t="shared" si="33"/>
        <v>0</v>
      </c>
      <c r="I322" s="88"/>
      <c r="J322" s="88"/>
      <c r="K322" s="88"/>
      <c r="L322" s="88"/>
      <c r="M322" s="88"/>
      <c r="N322" s="88">
        <v>1</v>
      </c>
      <c r="O322" s="88"/>
      <c r="P322" s="88"/>
      <c r="Q322" s="89"/>
      <c r="R322" s="89">
        <v>22486</v>
      </c>
    </row>
    <row r="323" spans="1:18" ht="28.5" x14ac:dyDescent="0.25">
      <c r="A323" s="86">
        <v>21</v>
      </c>
      <c r="B323" s="105"/>
      <c r="C323" s="106"/>
      <c r="D323" s="106"/>
      <c r="E323" s="106"/>
      <c r="F323" s="107"/>
      <c r="G323" s="87" t="s">
        <v>755</v>
      </c>
      <c r="H323" s="88"/>
      <c r="I323" s="88"/>
      <c r="J323" s="88"/>
      <c r="K323" s="88">
        <v>5</v>
      </c>
      <c r="L323" s="88"/>
      <c r="M323" s="88"/>
      <c r="N323" s="88">
        <v>6</v>
      </c>
      <c r="O323" s="88"/>
      <c r="P323" s="88"/>
      <c r="Q323" s="89">
        <v>44815</v>
      </c>
      <c r="R323" s="89">
        <v>22486</v>
      </c>
    </row>
    <row r="324" spans="1:18" x14ac:dyDescent="0.25">
      <c r="A324" s="403" t="s">
        <v>654</v>
      </c>
      <c r="B324" s="403"/>
      <c r="C324" s="403"/>
      <c r="D324" s="403"/>
      <c r="E324" s="403"/>
      <c r="F324" s="403"/>
      <c r="G324" s="403"/>
      <c r="H324" s="104">
        <f t="shared" ref="H324:P324" si="34">H302+H265+H254+H239+H234+H190+H164+H150+H131+H106+H70+H41+H23</f>
        <v>3835</v>
      </c>
      <c r="I324" s="104">
        <f t="shared" si="34"/>
        <v>2585</v>
      </c>
      <c r="J324" s="104">
        <f t="shared" si="34"/>
        <v>1250</v>
      </c>
      <c r="K324" s="104">
        <f t="shared" si="34"/>
        <v>1511</v>
      </c>
      <c r="L324" s="104">
        <f t="shared" si="34"/>
        <v>939.75</v>
      </c>
      <c r="M324" s="104">
        <f t="shared" si="34"/>
        <v>186</v>
      </c>
      <c r="N324" s="104">
        <f t="shared" si="34"/>
        <v>4597</v>
      </c>
      <c r="O324" s="104">
        <f t="shared" si="34"/>
        <v>1344.75</v>
      </c>
      <c r="P324" s="104">
        <f t="shared" si="34"/>
        <v>59</v>
      </c>
      <c r="Q324" s="85">
        <f>(Q302+Q265+Q254+Q239+Q234+Q190+Q164+Q150+Q131+Q106+Q70+Q41+Q23)/14</f>
        <v>39976.471428571436</v>
      </c>
      <c r="R324" s="85">
        <f>(R302+R265+R254+R239+R234+R190+R164+R150+R131+R106+R70+R41+R23)/14</f>
        <v>20844.778571428575</v>
      </c>
    </row>
    <row r="325" spans="1:18" ht="28.5" x14ac:dyDescent="0.25">
      <c r="A325" s="121">
        <v>15</v>
      </c>
      <c r="B325" s="479" t="s">
        <v>597</v>
      </c>
      <c r="C325" s="480"/>
      <c r="D325" s="480"/>
      <c r="E325" s="480"/>
      <c r="F325" s="481"/>
      <c r="G325" s="92" t="s">
        <v>598</v>
      </c>
      <c r="H325" s="110">
        <f>I325+J325</f>
        <v>180</v>
      </c>
      <c r="I325" s="93">
        <v>125</v>
      </c>
      <c r="J325" s="93">
        <v>55</v>
      </c>
      <c r="K325" s="93">
        <v>84</v>
      </c>
      <c r="L325" s="93">
        <v>4</v>
      </c>
      <c r="M325" s="93">
        <v>4</v>
      </c>
      <c r="N325" s="93">
        <v>197</v>
      </c>
      <c r="O325" s="93">
        <v>0</v>
      </c>
      <c r="P325" s="93">
        <v>0</v>
      </c>
      <c r="Q325" s="93">
        <v>44972.800000000003</v>
      </c>
      <c r="R325" s="94">
        <v>22486.400000000001</v>
      </c>
    </row>
    <row r="326" spans="1:18" x14ac:dyDescent="0.25">
      <c r="A326" s="447" t="s">
        <v>696</v>
      </c>
      <c r="B326" s="447"/>
      <c r="C326" s="447"/>
      <c r="D326" s="447"/>
      <c r="E326" s="447"/>
      <c r="F326" s="447"/>
      <c r="G326" s="447"/>
      <c r="H326" s="447"/>
      <c r="I326" s="447"/>
      <c r="J326" s="447"/>
      <c r="K326" s="447"/>
      <c r="L326" s="447"/>
      <c r="M326" s="447"/>
      <c r="N326" s="447"/>
      <c r="O326" s="447"/>
      <c r="P326" s="447"/>
      <c r="Q326" s="447"/>
      <c r="R326" s="447"/>
    </row>
    <row r="327" spans="1:18" ht="103.5" customHeight="1" x14ac:dyDescent="0.25">
      <c r="A327" s="91">
        <v>1</v>
      </c>
      <c r="B327" s="482" t="s">
        <v>599</v>
      </c>
      <c r="C327" s="483"/>
      <c r="D327" s="483"/>
      <c r="E327" s="483"/>
      <c r="F327" s="484"/>
      <c r="G327" s="92" t="s">
        <v>600</v>
      </c>
      <c r="H327" s="93">
        <f>I327+J327</f>
        <v>660</v>
      </c>
      <c r="I327" s="93">
        <v>640</v>
      </c>
      <c r="J327" s="93">
        <v>20</v>
      </c>
      <c r="K327" s="93">
        <v>182</v>
      </c>
      <c r="L327" s="93">
        <v>0</v>
      </c>
      <c r="M327" s="93">
        <v>0</v>
      </c>
      <c r="N327" s="93">
        <v>348</v>
      </c>
      <c r="O327" s="93">
        <v>0</v>
      </c>
      <c r="P327" s="93">
        <v>0</v>
      </c>
      <c r="Q327" s="94">
        <v>45989.9</v>
      </c>
      <c r="R327" s="94">
        <v>22908.799999999999</v>
      </c>
    </row>
    <row r="328" spans="1:18" ht="126" customHeight="1" x14ac:dyDescent="0.25">
      <c r="A328" s="91">
        <v>2</v>
      </c>
      <c r="B328" s="482" t="s">
        <v>601</v>
      </c>
      <c r="C328" s="483"/>
      <c r="D328" s="483"/>
      <c r="E328" s="483"/>
      <c r="F328" s="484"/>
      <c r="G328" s="92" t="s">
        <v>602</v>
      </c>
      <c r="H328" s="93">
        <f t="shared" ref="H328:H347" si="35">I328+J328</f>
        <v>535</v>
      </c>
      <c r="I328" s="93">
        <v>535</v>
      </c>
      <c r="J328" s="93"/>
      <c r="K328" s="93">
        <v>195</v>
      </c>
      <c r="L328" s="93"/>
      <c r="M328" s="93">
        <v>170</v>
      </c>
      <c r="N328" s="93">
        <v>326</v>
      </c>
      <c r="O328" s="93"/>
      <c r="P328" s="93">
        <v>262</v>
      </c>
      <c r="Q328" s="94">
        <v>46597.1</v>
      </c>
      <c r="R328" s="94">
        <v>22632.400000000001</v>
      </c>
    </row>
    <row r="329" spans="1:18" ht="116.25" customHeight="1" x14ac:dyDescent="0.25">
      <c r="A329" s="91">
        <v>3</v>
      </c>
      <c r="B329" s="482" t="s">
        <v>603</v>
      </c>
      <c r="C329" s="483"/>
      <c r="D329" s="483"/>
      <c r="E329" s="483"/>
      <c r="F329" s="484"/>
      <c r="G329" s="92" t="s">
        <v>702</v>
      </c>
      <c r="H329" s="93">
        <f t="shared" si="35"/>
        <v>525</v>
      </c>
      <c r="I329" s="93">
        <v>495</v>
      </c>
      <c r="J329" s="93">
        <v>30</v>
      </c>
      <c r="K329" s="93">
        <v>130</v>
      </c>
      <c r="L329" s="93">
        <v>129</v>
      </c>
      <c r="M329" s="93">
        <v>12</v>
      </c>
      <c r="N329" s="93">
        <v>358</v>
      </c>
      <c r="O329" s="93">
        <v>148</v>
      </c>
      <c r="P329" s="93">
        <v>13</v>
      </c>
      <c r="Q329" s="94">
        <v>49319</v>
      </c>
      <c r="R329" s="94">
        <v>22572</v>
      </c>
    </row>
    <row r="330" spans="1:18" ht="114" x14ac:dyDescent="0.25">
      <c r="A330" s="91">
        <v>4</v>
      </c>
      <c r="B330" s="482" t="s">
        <v>601</v>
      </c>
      <c r="C330" s="483"/>
      <c r="D330" s="483"/>
      <c r="E330" s="483"/>
      <c r="F330" s="484"/>
      <c r="G330" s="92" t="s">
        <v>605</v>
      </c>
      <c r="H330" s="93">
        <f>I330+J330</f>
        <v>325</v>
      </c>
      <c r="I330" s="93">
        <v>325</v>
      </c>
      <c r="J330" s="93"/>
      <c r="K330" s="93">
        <v>99</v>
      </c>
      <c r="L330" s="93">
        <v>3</v>
      </c>
      <c r="M330" s="93">
        <v>2.5</v>
      </c>
      <c r="N330" s="93">
        <v>205</v>
      </c>
      <c r="O330" s="93">
        <v>5</v>
      </c>
      <c r="P330" s="93">
        <v>1</v>
      </c>
      <c r="Q330" s="94">
        <v>47109</v>
      </c>
      <c r="R330" s="94">
        <v>22584.2</v>
      </c>
    </row>
    <row r="331" spans="1:18" ht="42.75" x14ac:dyDescent="0.25">
      <c r="A331" s="91">
        <v>5</v>
      </c>
      <c r="B331" s="482" t="s">
        <v>614</v>
      </c>
      <c r="C331" s="483"/>
      <c r="D331" s="483"/>
      <c r="E331" s="483"/>
      <c r="F331" s="484"/>
      <c r="G331" s="92" t="s">
        <v>606</v>
      </c>
      <c r="H331" s="93">
        <f>I331+J331</f>
        <v>250</v>
      </c>
      <c r="I331" s="93">
        <v>235</v>
      </c>
      <c r="J331" s="93">
        <v>15</v>
      </c>
      <c r="K331" s="93">
        <v>86</v>
      </c>
      <c r="L331" s="93">
        <v>30</v>
      </c>
      <c r="M331" s="93">
        <v>0</v>
      </c>
      <c r="N331" s="93">
        <v>193</v>
      </c>
      <c r="O331" s="93">
        <v>46</v>
      </c>
      <c r="P331" s="93">
        <v>0</v>
      </c>
      <c r="Q331" s="94">
        <v>46882.400000000001</v>
      </c>
      <c r="R331" s="94">
        <v>24505.7</v>
      </c>
    </row>
    <row r="332" spans="1:18" ht="171" x14ac:dyDescent="0.25">
      <c r="A332" s="91">
        <v>6</v>
      </c>
      <c r="B332" s="482" t="s">
        <v>601</v>
      </c>
      <c r="C332" s="483"/>
      <c r="D332" s="483"/>
      <c r="E332" s="483"/>
      <c r="F332" s="484"/>
      <c r="G332" s="92" t="s">
        <v>608</v>
      </c>
      <c r="H332" s="93">
        <f t="shared" si="35"/>
        <v>286</v>
      </c>
      <c r="I332" s="93">
        <v>280</v>
      </c>
      <c r="J332" s="93">
        <v>6</v>
      </c>
      <c r="K332" s="93">
        <v>122</v>
      </c>
      <c r="L332" s="93">
        <v>63</v>
      </c>
      <c r="M332" s="93">
        <v>6</v>
      </c>
      <c r="N332" s="93">
        <v>392</v>
      </c>
      <c r="O332" s="93">
        <v>29.5</v>
      </c>
      <c r="P332" s="93">
        <v>0</v>
      </c>
      <c r="Q332" s="94">
        <v>46681</v>
      </c>
      <c r="R332" s="94">
        <v>23552.7</v>
      </c>
    </row>
    <row r="333" spans="1:18" ht="99.75" x14ac:dyDescent="0.25">
      <c r="A333" s="91">
        <v>7</v>
      </c>
      <c r="B333" s="482" t="s">
        <v>609</v>
      </c>
      <c r="C333" s="483"/>
      <c r="D333" s="483"/>
      <c r="E333" s="483"/>
      <c r="F333" s="484"/>
      <c r="G333" s="92" t="s">
        <v>610</v>
      </c>
      <c r="H333" s="93">
        <f t="shared" si="35"/>
        <v>315</v>
      </c>
      <c r="I333" s="93">
        <v>300</v>
      </c>
      <c r="J333" s="93">
        <v>15</v>
      </c>
      <c r="K333" s="93">
        <v>33</v>
      </c>
      <c r="L333" s="93">
        <v>74</v>
      </c>
      <c r="M333" s="93">
        <v>2</v>
      </c>
      <c r="N333" s="93">
        <v>114</v>
      </c>
      <c r="O333" s="93">
        <v>89</v>
      </c>
      <c r="P333" s="93">
        <v>2</v>
      </c>
      <c r="Q333" s="94">
        <v>52845.599999999999</v>
      </c>
      <c r="R333" s="94">
        <v>30176.5</v>
      </c>
    </row>
    <row r="334" spans="1:18" ht="109.5" customHeight="1" x14ac:dyDescent="0.25">
      <c r="A334" s="91">
        <v>8</v>
      </c>
      <c r="B334" s="482" t="s">
        <v>609</v>
      </c>
      <c r="C334" s="483"/>
      <c r="D334" s="483"/>
      <c r="E334" s="483"/>
      <c r="F334" s="484"/>
      <c r="G334" s="92" t="s">
        <v>612</v>
      </c>
      <c r="H334" s="93">
        <f t="shared" si="35"/>
        <v>80</v>
      </c>
      <c r="I334" s="93">
        <v>70</v>
      </c>
      <c r="J334" s="93">
        <v>10</v>
      </c>
      <c r="K334" s="93">
        <v>13</v>
      </c>
      <c r="L334" s="93">
        <v>20</v>
      </c>
      <c r="M334" s="93">
        <v>1</v>
      </c>
      <c r="N334" s="93">
        <v>15</v>
      </c>
      <c r="O334" s="93">
        <v>18</v>
      </c>
      <c r="P334" s="93">
        <v>0</v>
      </c>
      <c r="Q334" s="94">
        <v>47660.6</v>
      </c>
      <c r="R334" s="94">
        <v>24631.200000000001</v>
      </c>
    </row>
    <row r="335" spans="1:18" ht="106.5" customHeight="1" x14ac:dyDescent="0.25">
      <c r="A335" s="91">
        <v>9</v>
      </c>
      <c r="B335" s="482" t="s">
        <v>603</v>
      </c>
      <c r="C335" s="483"/>
      <c r="D335" s="483"/>
      <c r="E335" s="483"/>
      <c r="F335" s="484"/>
      <c r="G335" s="92" t="s">
        <v>613</v>
      </c>
      <c r="H335" s="93">
        <f t="shared" si="35"/>
        <v>90</v>
      </c>
      <c r="I335" s="93">
        <v>90</v>
      </c>
      <c r="J335" s="93">
        <v>0</v>
      </c>
      <c r="K335" s="93">
        <v>44</v>
      </c>
      <c r="L335" s="93">
        <v>0</v>
      </c>
      <c r="M335" s="93">
        <v>0</v>
      </c>
      <c r="N335" s="93">
        <v>46</v>
      </c>
      <c r="O335" s="93">
        <v>0</v>
      </c>
      <c r="P335" s="93">
        <v>0</v>
      </c>
      <c r="Q335" s="94">
        <v>52608.9</v>
      </c>
      <c r="R335" s="94">
        <v>24583.3</v>
      </c>
    </row>
    <row r="336" spans="1:18" ht="85.5" x14ac:dyDescent="0.25">
      <c r="A336" s="91">
        <v>10</v>
      </c>
      <c r="B336" s="482" t="s">
        <v>599</v>
      </c>
      <c r="C336" s="483"/>
      <c r="D336" s="483"/>
      <c r="E336" s="483"/>
      <c r="F336" s="484"/>
      <c r="G336" s="92" t="s">
        <v>615</v>
      </c>
      <c r="H336" s="93">
        <f t="shared" si="35"/>
        <v>310</v>
      </c>
      <c r="I336" s="93">
        <v>280</v>
      </c>
      <c r="J336" s="93">
        <v>30</v>
      </c>
      <c r="K336" s="93">
        <v>76</v>
      </c>
      <c r="L336" s="93">
        <v>18</v>
      </c>
      <c r="M336" s="93">
        <v>18</v>
      </c>
      <c r="N336" s="93">
        <v>156</v>
      </c>
      <c r="O336" s="93">
        <v>33</v>
      </c>
      <c r="P336" s="93">
        <v>33</v>
      </c>
      <c r="Q336" s="94">
        <v>56331</v>
      </c>
      <c r="R336" s="94">
        <v>25634</v>
      </c>
    </row>
    <row r="337" spans="1:18" ht="85.5" x14ac:dyDescent="0.25">
      <c r="A337" s="91">
        <v>11</v>
      </c>
      <c r="B337" s="482" t="s">
        <v>609</v>
      </c>
      <c r="C337" s="483"/>
      <c r="D337" s="483"/>
      <c r="E337" s="483"/>
      <c r="F337" s="484"/>
      <c r="G337" s="92" t="s">
        <v>616</v>
      </c>
      <c r="H337" s="93">
        <f t="shared" si="35"/>
        <v>35</v>
      </c>
      <c r="I337" s="93">
        <v>25</v>
      </c>
      <c r="J337" s="93">
        <v>10</v>
      </c>
      <c r="K337" s="93">
        <v>22</v>
      </c>
      <c r="L337" s="93">
        <v>15</v>
      </c>
      <c r="M337" s="93">
        <v>3</v>
      </c>
      <c r="N337" s="93">
        <v>30</v>
      </c>
      <c r="O337" s="93">
        <v>16</v>
      </c>
      <c r="P337" s="93">
        <v>3</v>
      </c>
      <c r="Q337" s="94">
        <v>68360</v>
      </c>
      <c r="R337" s="94">
        <v>38825.599999999999</v>
      </c>
    </row>
    <row r="338" spans="1:18" ht="114" x14ac:dyDescent="0.25">
      <c r="A338" s="91">
        <v>12</v>
      </c>
      <c r="B338" s="482" t="s">
        <v>599</v>
      </c>
      <c r="C338" s="483"/>
      <c r="D338" s="483"/>
      <c r="E338" s="483"/>
      <c r="F338" s="484"/>
      <c r="G338" s="92" t="s">
        <v>617</v>
      </c>
      <c r="H338" s="93">
        <f t="shared" si="35"/>
        <v>210</v>
      </c>
      <c r="I338" s="93">
        <v>210</v>
      </c>
      <c r="J338" s="93">
        <v>0</v>
      </c>
      <c r="K338" s="93">
        <v>27</v>
      </c>
      <c r="L338" s="93">
        <v>5</v>
      </c>
      <c r="M338" s="93">
        <v>0</v>
      </c>
      <c r="N338" s="93">
        <v>94</v>
      </c>
      <c r="O338" s="93">
        <v>0</v>
      </c>
      <c r="P338" s="93">
        <v>0</v>
      </c>
      <c r="Q338" s="94">
        <v>45124.4</v>
      </c>
      <c r="R338" s="94">
        <v>22491.1</v>
      </c>
    </row>
    <row r="339" spans="1:18" ht="85.5" x14ac:dyDescent="0.25">
      <c r="A339" s="91">
        <v>13</v>
      </c>
      <c r="B339" s="482" t="s">
        <v>609</v>
      </c>
      <c r="C339" s="483"/>
      <c r="D339" s="483"/>
      <c r="E339" s="483"/>
      <c r="F339" s="484"/>
      <c r="G339" s="92" t="s">
        <v>618</v>
      </c>
      <c r="H339" s="93">
        <f t="shared" si="35"/>
        <v>120</v>
      </c>
      <c r="I339" s="93">
        <v>120</v>
      </c>
      <c r="J339" s="93">
        <v>0</v>
      </c>
      <c r="K339" s="93">
        <v>12</v>
      </c>
      <c r="L339" s="93">
        <v>0</v>
      </c>
      <c r="M339" s="93">
        <v>0</v>
      </c>
      <c r="N339" s="93">
        <v>73</v>
      </c>
      <c r="O339" s="93">
        <v>0</v>
      </c>
      <c r="P339" s="93">
        <v>0</v>
      </c>
      <c r="Q339" s="94">
        <v>49800</v>
      </c>
      <c r="R339" s="94">
        <v>28450</v>
      </c>
    </row>
    <row r="340" spans="1:18" ht="99.75" x14ac:dyDescent="0.25">
      <c r="A340" s="91">
        <v>14</v>
      </c>
      <c r="B340" s="482" t="s">
        <v>609</v>
      </c>
      <c r="C340" s="483"/>
      <c r="D340" s="483"/>
      <c r="E340" s="483"/>
      <c r="F340" s="484"/>
      <c r="G340" s="92" t="s">
        <v>619</v>
      </c>
      <c r="H340" s="93">
        <f t="shared" si="35"/>
        <v>130</v>
      </c>
      <c r="I340" s="93">
        <v>115</v>
      </c>
      <c r="J340" s="93">
        <v>15</v>
      </c>
      <c r="K340" s="93">
        <v>14</v>
      </c>
      <c r="L340" s="93">
        <v>0</v>
      </c>
      <c r="M340" s="93">
        <v>3</v>
      </c>
      <c r="N340" s="93">
        <v>45</v>
      </c>
      <c r="O340" s="93">
        <v>0</v>
      </c>
      <c r="P340" s="93">
        <v>2</v>
      </c>
      <c r="Q340" s="94">
        <v>47780</v>
      </c>
      <c r="R340" s="94">
        <v>24400</v>
      </c>
    </row>
    <row r="341" spans="1:18" ht="114" x14ac:dyDescent="0.25">
      <c r="A341" s="91">
        <v>15</v>
      </c>
      <c r="B341" s="482" t="s">
        <v>660</v>
      </c>
      <c r="C341" s="483"/>
      <c r="D341" s="483"/>
      <c r="E341" s="483"/>
      <c r="F341" s="484"/>
      <c r="G341" s="92" t="s">
        <v>620</v>
      </c>
      <c r="H341" s="93">
        <f t="shared" si="35"/>
        <v>190</v>
      </c>
      <c r="I341" s="93">
        <v>180</v>
      </c>
      <c r="J341" s="93">
        <v>10</v>
      </c>
      <c r="K341" s="93">
        <v>4</v>
      </c>
      <c r="L341" s="93">
        <v>12.75</v>
      </c>
      <c r="M341" s="93">
        <v>11.25</v>
      </c>
      <c r="N341" s="93">
        <v>40</v>
      </c>
      <c r="O341" s="93">
        <v>55.75</v>
      </c>
      <c r="P341" s="93">
        <v>52.25</v>
      </c>
      <c r="Q341" s="94">
        <v>46900</v>
      </c>
      <c r="R341" s="94">
        <v>28795</v>
      </c>
    </row>
    <row r="342" spans="1:18" ht="114" x14ac:dyDescent="0.25">
      <c r="A342" s="91">
        <v>16</v>
      </c>
      <c r="B342" s="482" t="s">
        <v>661</v>
      </c>
      <c r="C342" s="483"/>
      <c r="D342" s="483"/>
      <c r="E342" s="483"/>
      <c r="F342" s="484"/>
      <c r="G342" s="92" t="s">
        <v>621</v>
      </c>
      <c r="H342" s="93">
        <f t="shared" si="35"/>
        <v>230</v>
      </c>
      <c r="I342" s="93">
        <v>210</v>
      </c>
      <c r="J342" s="93">
        <v>20</v>
      </c>
      <c r="K342" s="93">
        <v>11</v>
      </c>
      <c r="L342" s="93">
        <v>18</v>
      </c>
      <c r="M342" s="93">
        <v>0</v>
      </c>
      <c r="N342" s="93">
        <v>74</v>
      </c>
      <c r="O342" s="93">
        <v>11</v>
      </c>
      <c r="P342" s="93">
        <v>0</v>
      </c>
      <c r="Q342" s="94">
        <v>51790.9</v>
      </c>
      <c r="R342" s="94">
        <v>25727.8</v>
      </c>
    </row>
    <row r="343" spans="1:18" ht="138.75" customHeight="1" x14ac:dyDescent="0.25">
      <c r="A343" s="91">
        <v>17</v>
      </c>
      <c r="B343" s="482" t="s">
        <v>662</v>
      </c>
      <c r="C343" s="483"/>
      <c r="D343" s="483"/>
      <c r="E343" s="483"/>
      <c r="F343" s="484"/>
      <c r="G343" s="92" t="s">
        <v>622</v>
      </c>
      <c r="H343" s="93">
        <f t="shared" si="35"/>
        <v>150</v>
      </c>
      <c r="I343" s="93">
        <v>150</v>
      </c>
      <c r="J343" s="93">
        <v>0</v>
      </c>
      <c r="K343" s="93">
        <v>5</v>
      </c>
      <c r="L343" s="93">
        <v>18</v>
      </c>
      <c r="M343" s="93"/>
      <c r="N343" s="93">
        <v>16</v>
      </c>
      <c r="O343" s="93">
        <v>23</v>
      </c>
      <c r="P343" s="93"/>
      <c r="Q343" s="94">
        <v>45000</v>
      </c>
      <c r="R343" s="94">
        <v>26607</v>
      </c>
    </row>
    <row r="344" spans="1:18" ht="85.5" x14ac:dyDescent="0.25">
      <c r="A344" s="91">
        <v>18</v>
      </c>
      <c r="B344" s="482" t="s">
        <v>607</v>
      </c>
      <c r="C344" s="483"/>
      <c r="D344" s="483"/>
      <c r="E344" s="483"/>
      <c r="F344" s="484"/>
      <c r="G344" s="92" t="s">
        <v>623</v>
      </c>
      <c r="H344" s="93">
        <f t="shared" si="35"/>
        <v>40</v>
      </c>
      <c r="I344" s="93"/>
      <c r="J344" s="93">
        <v>40</v>
      </c>
      <c r="K344" s="93">
        <v>19</v>
      </c>
      <c r="L344" s="93">
        <v>19</v>
      </c>
      <c r="M344" s="93">
        <v>19</v>
      </c>
      <c r="N344" s="93">
        <v>22</v>
      </c>
      <c r="O344" s="93">
        <v>22</v>
      </c>
      <c r="P344" s="93">
        <v>22</v>
      </c>
      <c r="Q344" s="94">
        <v>48729.4</v>
      </c>
      <c r="R344" s="94">
        <v>28800</v>
      </c>
    </row>
    <row r="345" spans="1:18" ht="99.75" x14ac:dyDescent="0.25">
      <c r="A345" s="91">
        <v>19</v>
      </c>
      <c r="B345" s="482" t="s">
        <v>601</v>
      </c>
      <c r="C345" s="483"/>
      <c r="D345" s="483"/>
      <c r="E345" s="483"/>
      <c r="F345" s="484"/>
      <c r="G345" s="92" t="s">
        <v>624</v>
      </c>
      <c r="H345" s="93">
        <f t="shared" si="35"/>
        <v>0</v>
      </c>
      <c r="I345" s="93"/>
      <c r="J345" s="93"/>
      <c r="K345" s="93">
        <v>42</v>
      </c>
      <c r="L345" s="93">
        <v>0</v>
      </c>
      <c r="M345" s="93">
        <v>0</v>
      </c>
      <c r="N345" s="93">
        <v>71</v>
      </c>
      <c r="O345" s="93">
        <v>0</v>
      </c>
      <c r="P345" s="93">
        <v>0</v>
      </c>
      <c r="Q345" s="94">
        <v>45151</v>
      </c>
      <c r="R345" s="94">
        <v>22774</v>
      </c>
    </row>
    <row r="346" spans="1:18" ht="120" customHeight="1" x14ac:dyDescent="0.25">
      <c r="A346" s="91">
        <v>20</v>
      </c>
      <c r="B346" s="482" t="s">
        <v>625</v>
      </c>
      <c r="C346" s="483"/>
      <c r="D346" s="483"/>
      <c r="E346" s="483"/>
      <c r="F346" s="484"/>
      <c r="G346" s="92" t="s">
        <v>626</v>
      </c>
      <c r="H346" s="93">
        <f t="shared" si="35"/>
        <v>0</v>
      </c>
      <c r="I346" s="93"/>
      <c r="J346" s="93"/>
      <c r="K346" s="93">
        <v>34</v>
      </c>
      <c r="L346" s="93">
        <v>26</v>
      </c>
      <c r="M346" s="93">
        <v>0</v>
      </c>
      <c r="N346" s="93">
        <v>78</v>
      </c>
      <c r="O346" s="93">
        <v>46</v>
      </c>
      <c r="P346" s="93">
        <v>0</v>
      </c>
      <c r="Q346" s="94">
        <v>44972</v>
      </c>
      <c r="R346" s="94">
        <v>22486</v>
      </c>
    </row>
    <row r="347" spans="1:18" ht="137.25" customHeight="1" x14ac:dyDescent="0.25">
      <c r="A347" s="91">
        <v>21</v>
      </c>
      <c r="B347" s="482" t="s">
        <v>601</v>
      </c>
      <c r="C347" s="483"/>
      <c r="D347" s="483"/>
      <c r="E347" s="483"/>
      <c r="F347" s="484"/>
      <c r="G347" s="92" t="s">
        <v>648</v>
      </c>
      <c r="H347" s="93">
        <f t="shared" si="35"/>
        <v>6</v>
      </c>
      <c r="I347" s="93"/>
      <c r="J347" s="93">
        <v>6</v>
      </c>
      <c r="K347" s="93">
        <v>11</v>
      </c>
      <c r="L347" s="93">
        <v>23</v>
      </c>
      <c r="M347" s="93">
        <v>0</v>
      </c>
      <c r="N347" s="93">
        <v>20</v>
      </c>
      <c r="O347" s="93">
        <v>30</v>
      </c>
      <c r="P347" s="93">
        <v>0</v>
      </c>
      <c r="Q347" s="94">
        <v>50411</v>
      </c>
      <c r="R347" s="94">
        <v>24023</v>
      </c>
    </row>
    <row r="348" spans="1:18" x14ac:dyDescent="0.25">
      <c r="A348" s="447" t="s">
        <v>645</v>
      </c>
      <c r="B348" s="447"/>
      <c r="C348" s="447"/>
      <c r="D348" s="447"/>
      <c r="E348" s="447"/>
      <c r="F348" s="447"/>
      <c r="G348" s="447"/>
      <c r="H348" s="110">
        <f>H347+H346+H345+H344+H343+H342+H341+H340+H339+H338+H337+H336+H335+H334+H333+H332+H330+H331+H329+H328+H327</f>
        <v>4487</v>
      </c>
      <c r="I348" s="110">
        <f t="shared" ref="I348:P348" si="36">I347+I346+I345+I344+I343+I342+I341+I340+I339+I338+I337+I336+I335+I334+I333+I332+I330+I331+I329+I328+I327</f>
        <v>4260</v>
      </c>
      <c r="J348" s="110">
        <f t="shared" si="36"/>
        <v>227</v>
      </c>
      <c r="K348" s="110">
        <f t="shared" si="36"/>
        <v>1181</v>
      </c>
      <c r="L348" s="110">
        <f t="shared" si="36"/>
        <v>473.75</v>
      </c>
      <c r="M348" s="110">
        <f t="shared" si="36"/>
        <v>247.75</v>
      </c>
      <c r="N348" s="110">
        <f t="shared" si="36"/>
        <v>2716</v>
      </c>
      <c r="O348" s="110">
        <f t="shared" si="36"/>
        <v>572.25</v>
      </c>
      <c r="P348" s="110">
        <f t="shared" si="36"/>
        <v>390.25</v>
      </c>
      <c r="Q348" s="95">
        <f>(Q327+Q328+Q329+Q330+Q331+Q332+Q333+Q334+Q335+Q336+Q337+Q338+Q339+Q340+Q341+Q342+Q343+Q344+Q345+Q346+Q347)/21</f>
        <v>49335.390476190478</v>
      </c>
      <c r="R348" s="95">
        <f>(R327+R328+R329+R330+R331+R332+R333+R334+R335+R336+R337+R338+R339+R340+R341+R342+R343+R344+R345+R346+R347)/21</f>
        <v>25579.0619047619</v>
      </c>
    </row>
    <row r="349" spans="1:18" x14ac:dyDescent="0.25">
      <c r="A349" s="447" t="s">
        <v>630</v>
      </c>
      <c r="B349" s="447"/>
      <c r="C349" s="447"/>
      <c r="D349" s="447"/>
      <c r="E349" s="447"/>
      <c r="F349" s="447"/>
      <c r="G349" s="447"/>
      <c r="H349" s="447"/>
      <c r="I349" s="447"/>
      <c r="J349" s="447"/>
      <c r="K349" s="447"/>
      <c r="L349" s="447"/>
      <c r="M349" s="447"/>
      <c r="N349" s="447"/>
      <c r="O349" s="447"/>
      <c r="P349" s="447"/>
      <c r="Q349" s="447"/>
      <c r="R349" s="447"/>
    </row>
    <row r="350" spans="1:18" ht="71.25" x14ac:dyDescent="0.25">
      <c r="A350" s="91">
        <v>1</v>
      </c>
      <c r="B350" s="482" t="s">
        <v>601</v>
      </c>
      <c r="C350" s="483"/>
      <c r="D350" s="483"/>
      <c r="E350" s="483"/>
      <c r="F350" s="484"/>
      <c r="G350" s="92" t="s">
        <v>663</v>
      </c>
      <c r="H350" s="93">
        <f>I350+J350</f>
        <v>245</v>
      </c>
      <c r="I350" s="93">
        <v>180</v>
      </c>
      <c r="J350" s="93">
        <v>65</v>
      </c>
      <c r="K350" s="93">
        <v>48</v>
      </c>
      <c r="L350" s="93">
        <v>7</v>
      </c>
      <c r="M350" s="93">
        <v>0</v>
      </c>
      <c r="N350" s="93">
        <v>110</v>
      </c>
      <c r="O350" s="93">
        <v>0</v>
      </c>
      <c r="P350" s="93">
        <v>0</v>
      </c>
      <c r="Q350" s="94">
        <v>46225</v>
      </c>
      <c r="R350" s="94">
        <v>25619.5</v>
      </c>
    </row>
    <row r="351" spans="1:18" ht="71.25" x14ac:dyDescent="0.25">
      <c r="A351" s="91">
        <v>2</v>
      </c>
      <c r="B351" s="482" t="s">
        <v>614</v>
      </c>
      <c r="C351" s="483"/>
      <c r="D351" s="483"/>
      <c r="E351" s="483"/>
      <c r="F351" s="484"/>
      <c r="G351" s="92" t="s">
        <v>664</v>
      </c>
      <c r="H351" s="93">
        <f t="shared" ref="H351:H373" si="37">I351+J351</f>
        <v>210</v>
      </c>
      <c r="I351" s="93">
        <v>180</v>
      </c>
      <c r="J351" s="93">
        <v>30</v>
      </c>
      <c r="K351" s="93">
        <v>76</v>
      </c>
      <c r="L351" s="93">
        <v>75</v>
      </c>
      <c r="M351" s="93">
        <v>11</v>
      </c>
      <c r="N351" s="93">
        <v>164</v>
      </c>
      <c r="O351" s="93">
        <v>88</v>
      </c>
      <c r="P351" s="93">
        <v>3</v>
      </c>
      <c r="Q351" s="94">
        <v>45003</v>
      </c>
      <c r="R351" s="94">
        <v>22487</v>
      </c>
    </row>
    <row r="352" spans="1:18" ht="71.25" x14ac:dyDescent="0.25">
      <c r="A352" s="91">
        <v>3</v>
      </c>
      <c r="B352" s="482" t="s">
        <v>631</v>
      </c>
      <c r="C352" s="483"/>
      <c r="D352" s="483"/>
      <c r="E352" s="483"/>
      <c r="F352" s="484"/>
      <c r="G352" s="92" t="s">
        <v>665</v>
      </c>
      <c r="H352" s="93">
        <f t="shared" si="37"/>
        <v>295</v>
      </c>
      <c r="I352" s="93">
        <v>265</v>
      </c>
      <c r="J352" s="93">
        <v>30</v>
      </c>
      <c r="K352" s="93">
        <v>69</v>
      </c>
      <c r="L352" s="93">
        <v>0</v>
      </c>
      <c r="M352" s="93">
        <v>0</v>
      </c>
      <c r="N352" s="93">
        <v>188</v>
      </c>
      <c r="O352" s="93">
        <v>0</v>
      </c>
      <c r="P352" s="93">
        <v>0</v>
      </c>
      <c r="Q352" s="94">
        <v>45014</v>
      </c>
      <c r="R352" s="94">
        <v>22535</v>
      </c>
    </row>
    <row r="353" spans="1:18" ht="71.25" x14ac:dyDescent="0.25">
      <c r="A353" s="91">
        <v>4</v>
      </c>
      <c r="B353" s="482" t="s">
        <v>601</v>
      </c>
      <c r="C353" s="483"/>
      <c r="D353" s="483"/>
      <c r="E353" s="483"/>
      <c r="F353" s="484"/>
      <c r="G353" s="92" t="s">
        <v>666</v>
      </c>
      <c r="H353" s="93">
        <f t="shared" si="37"/>
        <v>270</v>
      </c>
      <c r="I353" s="93">
        <v>230</v>
      </c>
      <c r="J353" s="93">
        <v>40</v>
      </c>
      <c r="K353" s="93">
        <v>73</v>
      </c>
      <c r="L353" s="93">
        <v>0</v>
      </c>
      <c r="M353" s="93">
        <v>0</v>
      </c>
      <c r="N353" s="93">
        <v>113</v>
      </c>
      <c r="O353" s="93">
        <v>0</v>
      </c>
      <c r="P353" s="93">
        <v>0</v>
      </c>
      <c r="Q353" s="94">
        <v>45091</v>
      </c>
      <c r="R353" s="94">
        <v>24079</v>
      </c>
    </row>
    <row r="354" spans="1:18" ht="71.25" x14ac:dyDescent="0.25">
      <c r="A354" s="91">
        <v>5</v>
      </c>
      <c r="B354" s="482" t="s">
        <v>614</v>
      </c>
      <c r="C354" s="483"/>
      <c r="D354" s="483"/>
      <c r="E354" s="483"/>
      <c r="F354" s="484"/>
      <c r="G354" s="92" t="s">
        <v>667</v>
      </c>
      <c r="H354" s="93">
        <f t="shared" si="37"/>
        <v>160</v>
      </c>
      <c r="I354" s="93">
        <v>130</v>
      </c>
      <c r="J354" s="93">
        <v>30</v>
      </c>
      <c r="K354" s="93">
        <v>46</v>
      </c>
      <c r="L354" s="93">
        <v>12</v>
      </c>
      <c r="M354" s="93">
        <v>0</v>
      </c>
      <c r="N354" s="93">
        <v>98</v>
      </c>
      <c r="O354" s="93">
        <v>21</v>
      </c>
      <c r="P354" s="93">
        <v>0</v>
      </c>
      <c r="Q354" s="94">
        <v>45970</v>
      </c>
      <c r="R354" s="94">
        <v>22668.3</v>
      </c>
    </row>
    <row r="355" spans="1:18" ht="71.25" x14ac:dyDescent="0.25">
      <c r="A355" s="91">
        <v>6</v>
      </c>
      <c r="B355" s="482" t="s">
        <v>631</v>
      </c>
      <c r="C355" s="483"/>
      <c r="D355" s="483"/>
      <c r="E355" s="483"/>
      <c r="F355" s="484"/>
      <c r="G355" s="92" t="s">
        <v>668</v>
      </c>
      <c r="H355" s="93">
        <f t="shared" si="37"/>
        <v>145</v>
      </c>
      <c r="I355" s="93">
        <v>130</v>
      </c>
      <c r="J355" s="93">
        <v>15</v>
      </c>
      <c r="K355" s="93">
        <v>49</v>
      </c>
      <c r="L355" s="93">
        <v>0</v>
      </c>
      <c r="M355" s="93">
        <v>0</v>
      </c>
      <c r="N355" s="93">
        <v>88</v>
      </c>
      <c r="O355" s="93">
        <v>3</v>
      </c>
      <c r="P355" s="93">
        <v>3</v>
      </c>
      <c r="Q355" s="94">
        <v>45244</v>
      </c>
      <c r="R355" s="94">
        <v>22545</v>
      </c>
    </row>
    <row r="356" spans="1:18" ht="99.75" x14ac:dyDescent="0.25">
      <c r="A356" s="91">
        <v>9</v>
      </c>
      <c r="B356" s="482" t="s">
        <v>694</v>
      </c>
      <c r="C356" s="483"/>
      <c r="D356" s="483"/>
      <c r="E356" s="483"/>
      <c r="F356" s="484"/>
      <c r="G356" s="92" t="s">
        <v>671</v>
      </c>
      <c r="H356" s="93">
        <f t="shared" si="37"/>
        <v>135</v>
      </c>
      <c r="I356" s="93">
        <v>120</v>
      </c>
      <c r="J356" s="93">
        <v>15</v>
      </c>
      <c r="K356" s="93">
        <v>15</v>
      </c>
      <c r="L356" s="93">
        <v>3</v>
      </c>
      <c r="M356" s="93">
        <v>3</v>
      </c>
      <c r="N356" s="93">
        <v>27</v>
      </c>
      <c r="O356" s="93">
        <v>0</v>
      </c>
      <c r="P356" s="93">
        <v>0</v>
      </c>
      <c r="Q356" s="94">
        <v>44972.800000000003</v>
      </c>
      <c r="R356" s="94">
        <v>22486.400000000001</v>
      </c>
    </row>
    <row r="357" spans="1:18" ht="42.75" x14ac:dyDescent="0.25">
      <c r="A357" s="91">
        <v>10</v>
      </c>
      <c r="B357" s="482" t="s">
        <v>601</v>
      </c>
      <c r="C357" s="483"/>
      <c r="D357" s="483"/>
      <c r="E357" s="483"/>
      <c r="F357" s="484"/>
      <c r="G357" s="92" t="s">
        <v>672</v>
      </c>
      <c r="H357" s="93">
        <f t="shared" si="37"/>
        <v>20</v>
      </c>
      <c r="I357" s="93"/>
      <c r="J357" s="93">
        <v>20</v>
      </c>
      <c r="K357" s="93">
        <v>38</v>
      </c>
      <c r="L357" s="93">
        <v>37</v>
      </c>
      <c r="M357" s="93">
        <v>1</v>
      </c>
      <c r="N357" s="93">
        <v>46</v>
      </c>
      <c r="O357" s="93">
        <v>60</v>
      </c>
      <c r="P357" s="93">
        <v>1</v>
      </c>
      <c r="Q357" s="94">
        <v>44972</v>
      </c>
      <c r="R357" s="94">
        <v>22486</v>
      </c>
    </row>
    <row r="358" spans="1:18" ht="42.75" x14ac:dyDescent="0.25">
      <c r="A358" s="91">
        <v>11</v>
      </c>
      <c r="B358" s="482" t="s">
        <v>614</v>
      </c>
      <c r="C358" s="483"/>
      <c r="D358" s="483"/>
      <c r="E358" s="483"/>
      <c r="F358" s="484"/>
      <c r="G358" s="92" t="s">
        <v>673</v>
      </c>
      <c r="H358" s="93">
        <f t="shared" si="37"/>
        <v>30</v>
      </c>
      <c r="I358" s="93"/>
      <c r="J358" s="93">
        <v>30</v>
      </c>
      <c r="K358" s="93">
        <v>54</v>
      </c>
      <c r="L358" s="93">
        <v>1</v>
      </c>
      <c r="M358" s="93">
        <v>0</v>
      </c>
      <c r="N358" s="93">
        <v>60</v>
      </c>
      <c r="O358" s="93">
        <v>1</v>
      </c>
      <c r="P358" s="93">
        <v>0</v>
      </c>
      <c r="Q358" s="94">
        <v>45283</v>
      </c>
      <c r="R358" s="94">
        <v>23001</v>
      </c>
    </row>
    <row r="359" spans="1:18" ht="42.75" x14ac:dyDescent="0.25">
      <c r="A359" s="91">
        <v>12</v>
      </c>
      <c r="B359" s="482" t="s">
        <v>601</v>
      </c>
      <c r="C359" s="483"/>
      <c r="D359" s="483"/>
      <c r="E359" s="483"/>
      <c r="F359" s="484"/>
      <c r="G359" s="92" t="s">
        <v>674</v>
      </c>
      <c r="H359" s="93">
        <f t="shared" si="37"/>
        <v>30</v>
      </c>
      <c r="I359" s="93"/>
      <c r="J359" s="93">
        <v>30</v>
      </c>
      <c r="K359" s="93">
        <v>46</v>
      </c>
      <c r="L359" s="93">
        <v>0</v>
      </c>
      <c r="M359" s="93">
        <v>0</v>
      </c>
      <c r="N359" s="93">
        <v>47</v>
      </c>
      <c r="O359" s="93">
        <v>0</v>
      </c>
      <c r="P359" s="93">
        <v>0</v>
      </c>
      <c r="Q359" s="94">
        <v>44972.800000000003</v>
      </c>
      <c r="R359" s="94">
        <v>22486</v>
      </c>
    </row>
    <row r="360" spans="1:18" ht="42.75" x14ac:dyDescent="0.25">
      <c r="A360" s="91">
        <v>13</v>
      </c>
      <c r="B360" s="482" t="s">
        <v>601</v>
      </c>
      <c r="C360" s="483"/>
      <c r="D360" s="483"/>
      <c r="E360" s="483"/>
      <c r="F360" s="484"/>
      <c r="G360" s="92" t="s">
        <v>675</v>
      </c>
      <c r="H360" s="93">
        <f t="shared" si="37"/>
        <v>30</v>
      </c>
      <c r="I360" s="93"/>
      <c r="J360" s="93">
        <v>30</v>
      </c>
      <c r="K360" s="93">
        <v>36</v>
      </c>
      <c r="L360" s="93">
        <v>0</v>
      </c>
      <c r="M360" s="93">
        <v>0</v>
      </c>
      <c r="N360" s="93">
        <v>47</v>
      </c>
      <c r="O360" s="93">
        <v>0</v>
      </c>
      <c r="P360" s="93">
        <v>0</v>
      </c>
      <c r="Q360" s="94">
        <v>44973.5</v>
      </c>
      <c r="R360" s="94">
        <v>24559</v>
      </c>
    </row>
    <row r="361" spans="1:18" ht="42.75" x14ac:dyDescent="0.25">
      <c r="A361" s="91">
        <v>14</v>
      </c>
      <c r="B361" s="482" t="s">
        <v>611</v>
      </c>
      <c r="C361" s="483"/>
      <c r="D361" s="483"/>
      <c r="E361" s="483"/>
      <c r="F361" s="484"/>
      <c r="G361" s="92" t="s">
        <v>676</v>
      </c>
      <c r="H361" s="93">
        <f t="shared" si="37"/>
        <v>20</v>
      </c>
      <c r="I361" s="93"/>
      <c r="J361" s="93">
        <v>20</v>
      </c>
      <c r="K361" s="93">
        <v>46</v>
      </c>
      <c r="L361" s="93">
        <v>0</v>
      </c>
      <c r="M361" s="93"/>
      <c r="N361" s="93">
        <v>62</v>
      </c>
      <c r="O361" s="93"/>
      <c r="P361" s="93"/>
      <c r="Q361" s="94">
        <v>45005</v>
      </c>
      <c r="R361" s="94">
        <v>22964.3</v>
      </c>
    </row>
    <row r="362" spans="1:18" ht="42.75" x14ac:dyDescent="0.25">
      <c r="A362" s="91">
        <v>15</v>
      </c>
      <c r="B362" s="482" t="s">
        <v>631</v>
      </c>
      <c r="C362" s="483"/>
      <c r="D362" s="483"/>
      <c r="E362" s="483"/>
      <c r="F362" s="484"/>
      <c r="G362" s="92" t="s">
        <v>677</v>
      </c>
      <c r="H362" s="93">
        <f t="shared" si="37"/>
        <v>20</v>
      </c>
      <c r="I362" s="93"/>
      <c r="J362" s="93">
        <v>20</v>
      </c>
      <c r="K362" s="93">
        <v>36</v>
      </c>
      <c r="L362" s="93">
        <v>1</v>
      </c>
      <c r="M362" s="93">
        <v>1</v>
      </c>
      <c r="N362" s="93">
        <v>50</v>
      </c>
      <c r="O362" s="93">
        <v>1</v>
      </c>
      <c r="P362" s="93">
        <v>1</v>
      </c>
      <c r="Q362" s="94">
        <v>44973.3</v>
      </c>
      <c r="R362" s="94">
        <v>22487.5</v>
      </c>
    </row>
    <row r="363" spans="1:18" ht="42.75" x14ac:dyDescent="0.25">
      <c r="A363" s="91">
        <v>16</v>
      </c>
      <c r="B363" s="482" t="s">
        <v>601</v>
      </c>
      <c r="C363" s="483"/>
      <c r="D363" s="483"/>
      <c r="E363" s="483"/>
      <c r="F363" s="484"/>
      <c r="G363" s="92" t="s">
        <v>678</v>
      </c>
      <c r="H363" s="93">
        <f t="shared" si="37"/>
        <v>20</v>
      </c>
      <c r="I363" s="93"/>
      <c r="J363" s="93">
        <v>20</v>
      </c>
      <c r="K363" s="93">
        <v>54</v>
      </c>
      <c r="L363" s="93">
        <v>0</v>
      </c>
      <c r="M363" s="93">
        <v>0</v>
      </c>
      <c r="N363" s="93">
        <v>80</v>
      </c>
      <c r="O363" s="93">
        <v>0</v>
      </c>
      <c r="P363" s="93">
        <v>0</v>
      </c>
      <c r="Q363" s="94">
        <v>48461.5</v>
      </c>
      <c r="R363" s="94">
        <v>24220.3</v>
      </c>
    </row>
    <row r="364" spans="1:18" ht="57" x14ac:dyDescent="0.25">
      <c r="A364" s="91">
        <v>17</v>
      </c>
      <c r="B364" s="482" t="s">
        <v>601</v>
      </c>
      <c r="C364" s="483"/>
      <c r="D364" s="483"/>
      <c r="E364" s="483"/>
      <c r="F364" s="484"/>
      <c r="G364" s="92" t="s">
        <v>679</v>
      </c>
      <c r="H364" s="93">
        <f t="shared" si="37"/>
        <v>10</v>
      </c>
      <c r="I364" s="93"/>
      <c r="J364" s="93">
        <v>10</v>
      </c>
      <c r="K364" s="93">
        <v>47</v>
      </c>
      <c r="L364" s="93">
        <v>10</v>
      </c>
      <c r="M364" s="93">
        <v>6</v>
      </c>
      <c r="N364" s="93">
        <v>93</v>
      </c>
      <c r="O364" s="93">
        <v>6</v>
      </c>
      <c r="P364" s="93">
        <v>1</v>
      </c>
      <c r="Q364" s="94">
        <v>45985.4</v>
      </c>
      <c r="R364" s="94">
        <v>26151.3</v>
      </c>
    </row>
    <row r="365" spans="1:18" ht="57" x14ac:dyDescent="0.25">
      <c r="A365" s="91">
        <v>18</v>
      </c>
      <c r="B365" s="482" t="s">
        <v>601</v>
      </c>
      <c r="C365" s="483"/>
      <c r="D365" s="483"/>
      <c r="E365" s="483"/>
      <c r="F365" s="484"/>
      <c r="G365" s="92" t="s">
        <v>680</v>
      </c>
      <c r="H365" s="93">
        <f t="shared" si="37"/>
        <v>10</v>
      </c>
      <c r="I365" s="93"/>
      <c r="J365" s="93">
        <v>10</v>
      </c>
      <c r="K365" s="93">
        <v>38</v>
      </c>
      <c r="L365" s="93">
        <v>0</v>
      </c>
      <c r="M365" s="93">
        <v>0</v>
      </c>
      <c r="N365" s="93">
        <v>59</v>
      </c>
      <c r="O365" s="93">
        <v>0</v>
      </c>
      <c r="P365" s="93">
        <v>0</v>
      </c>
      <c r="Q365" s="94">
        <v>45145</v>
      </c>
      <c r="R365" s="94">
        <v>26002</v>
      </c>
    </row>
    <row r="366" spans="1:18" ht="57" x14ac:dyDescent="0.25">
      <c r="A366" s="91">
        <v>19</v>
      </c>
      <c r="B366" s="482" t="s">
        <v>611</v>
      </c>
      <c r="C366" s="483"/>
      <c r="D366" s="483"/>
      <c r="E366" s="483"/>
      <c r="F366" s="484"/>
      <c r="G366" s="92" t="s">
        <v>681</v>
      </c>
      <c r="H366" s="93">
        <f t="shared" si="37"/>
        <v>0</v>
      </c>
      <c r="I366" s="93"/>
      <c r="J366" s="93"/>
      <c r="K366" s="93">
        <v>14</v>
      </c>
      <c r="L366" s="93">
        <v>54</v>
      </c>
      <c r="M366" s="93">
        <v>12</v>
      </c>
      <c r="N366" s="93">
        <v>26</v>
      </c>
      <c r="O366" s="93">
        <v>78</v>
      </c>
      <c r="P366" s="93">
        <v>2</v>
      </c>
      <c r="Q366" s="94">
        <v>44982</v>
      </c>
      <c r="R366" s="94">
        <v>22489</v>
      </c>
    </row>
    <row r="367" spans="1:18" ht="57" x14ac:dyDescent="0.25">
      <c r="A367" s="91">
        <v>20</v>
      </c>
      <c r="B367" s="482" t="s">
        <v>631</v>
      </c>
      <c r="C367" s="483"/>
      <c r="D367" s="483"/>
      <c r="E367" s="483"/>
      <c r="F367" s="484"/>
      <c r="G367" s="92" t="s">
        <v>682</v>
      </c>
      <c r="H367" s="93">
        <f t="shared" si="37"/>
        <v>10</v>
      </c>
      <c r="I367" s="93">
        <v>0</v>
      </c>
      <c r="J367" s="93">
        <v>10</v>
      </c>
      <c r="K367" s="93">
        <v>33</v>
      </c>
      <c r="L367" s="93">
        <v>9</v>
      </c>
      <c r="M367" s="93">
        <v>5</v>
      </c>
      <c r="N367" s="93">
        <v>50</v>
      </c>
      <c r="O367" s="93">
        <v>12</v>
      </c>
      <c r="P367" s="93">
        <v>5</v>
      </c>
      <c r="Q367" s="94">
        <v>45068</v>
      </c>
      <c r="R367" s="94">
        <v>22520</v>
      </c>
    </row>
    <row r="368" spans="1:18" ht="57" x14ac:dyDescent="0.25">
      <c r="A368" s="91">
        <v>21</v>
      </c>
      <c r="B368" s="482" t="s">
        <v>631</v>
      </c>
      <c r="C368" s="483"/>
      <c r="D368" s="483"/>
      <c r="E368" s="483"/>
      <c r="F368" s="484"/>
      <c r="G368" s="92" t="s">
        <v>683</v>
      </c>
      <c r="H368" s="93">
        <f t="shared" si="37"/>
        <v>0</v>
      </c>
      <c r="I368" s="93"/>
      <c r="J368" s="93"/>
      <c r="K368" s="93">
        <v>31</v>
      </c>
      <c r="L368" s="93">
        <v>6</v>
      </c>
      <c r="M368" s="93">
        <v>6</v>
      </c>
      <c r="N368" s="93">
        <v>38</v>
      </c>
      <c r="O368" s="93">
        <v>0</v>
      </c>
      <c r="P368" s="93">
        <v>0</v>
      </c>
      <c r="Q368" s="94">
        <v>44997.5</v>
      </c>
      <c r="R368" s="94">
        <v>22515</v>
      </c>
    </row>
    <row r="369" spans="1:18" ht="71.25" x14ac:dyDescent="0.25">
      <c r="A369" s="91">
        <v>22</v>
      </c>
      <c r="B369" s="482" t="s">
        <v>614</v>
      </c>
      <c r="C369" s="483"/>
      <c r="D369" s="483"/>
      <c r="E369" s="483"/>
      <c r="F369" s="484"/>
      <c r="G369" s="92" t="s">
        <v>684</v>
      </c>
      <c r="H369" s="93">
        <f t="shared" si="37"/>
        <v>0</v>
      </c>
      <c r="I369" s="93">
        <v>0</v>
      </c>
      <c r="J369" s="93">
        <v>0</v>
      </c>
      <c r="K369" s="93">
        <v>22</v>
      </c>
      <c r="L369" s="93">
        <v>0</v>
      </c>
      <c r="M369" s="93">
        <v>0</v>
      </c>
      <c r="N369" s="93">
        <v>26</v>
      </c>
      <c r="O369" s="93">
        <v>0</v>
      </c>
      <c r="P369" s="93">
        <v>0</v>
      </c>
      <c r="Q369" s="94">
        <v>44972.800000000003</v>
      </c>
      <c r="R369" s="94">
        <v>22486</v>
      </c>
    </row>
    <row r="370" spans="1:18" ht="71.25" x14ac:dyDescent="0.25">
      <c r="A370" s="91">
        <v>23</v>
      </c>
      <c r="B370" s="482" t="s">
        <v>614</v>
      </c>
      <c r="C370" s="483"/>
      <c r="D370" s="483"/>
      <c r="E370" s="483"/>
      <c r="F370" s="484"/>
      <c r="G370" s="92" t="s">
        <v>685</v>
      </c>
      <c r="H370" s="93">
        <f t="shared" si="37"/>
        <v>0</v>
      </c>
      <c r="I370" s="93"/>
      <c r="J370" s="93"/>
      <c r="K370" s="93">
        <v>12</v>
      </c>
      <c r="L370" s="93">
        <v>0</v>
      </c>
      <c r="M370" s="93">
        <v>0</v>
      </c>
      <c r="N370" s="93">
        <v>27</v>
      </c>
      <c r="O370" s="93">
        <v>0</v>
      </c>
      <c r="P370" s="93">
        <v>0</v>
      </c>
      <c r="Q370" s="94">
        <v>44979.8</v>
      </c>
      <c r="R370" s="94">
        <v>22486.5</v>
      </c>
    </row>
    <row r="371" spans="1:18" ht="99.75" x14ac:dyDescent="0.25">
      <c r="A371" s="91">
        <v>24</v>
      </c>
      <c r="B371" s="482" t="s">
        <v>601</v>
      </c>
      <c r="C371" s="483"/>
      <c r="D371" s="483"/>
      <c r="E371" s="483"/>
      <c r="F371" s="484"/>
      <c r="G371" s="92" t="s">
        <v>633</v>
      </c>
      <c r="H371" s="93">
        <f t="shared" si="37"/>
        <v>0</v>
      </c>
      <c r="I371" s="93"/>
      <c r="J371" s="93"/>
      <c r="K371" s="93">
        <v>34</v>
      </c>
      <c r="L371" s="93">
        <v>26</v>
      </c>
      <c r="M371" s="93">
        <v>0</v>
      </c>
      <c r="N371" s="93">
        <v>78</v>
      </c>
      <c r="O371" s="93">
        <v>46</v>
      </c>
      <c r="P371" s="93">
        <v>0</v>
      </c>
      <c r="Q371" s="94">
        <v>44972</v>
      </c>
      <c r="R371" s="94">
        <v>22486</v>
      </c>
    </row>
    <row r="372" spans="1:18" ht="71.25" x14ac:dyDescent="0.25">
      <c r="A372" s="91">
        <v>25</v>
      </c>
      <c r="B372" s="482" t="s">
        <v>601</v>
      </c>
      <c r="C372" s="483"/>
      <c r="D372" s="483"/>
      <c r="E372" s="483"/>
      <c r="F372" s="484"/>
      <c r="G372" s="92" t="s">
        <v>686</v>
      </c>
      <c r="H372" s="93">
        <f t="shared" si="37"/>
        <v>10</v>
      </c>
      <c r="I372" s="93"/>
      <c r="J372" s="93">
        <v>10</v>
      </c>
      <c r="K372" s="93">
        <v>18</v>
      </c>
      <c r="L372" s="93">
        <v>6</v>
      </c>
      <c r="M372" s="93">
        <v>6</v>
      </c>
      <c r="N372" s="93">
        <v>34</v>
      </c>
      <c r="O372" s="93">
        <v>0</v>
      </c>
      <c r="P372" s="93">
        <v>0</v>
      </c>
      <c r="Q372" s="94">
        <v>44972.800000000003</v>
      </c>
      <c r="R372" s="94">
        <v>22486.400000000001</v>
      </c>
    </row>
    <row r="373" spans="1:18" ht="85.5" x14ac:dyDescent="0.25">
      <c r="A373" s="91">
        <v>26</v>
      </c>
      <c r="B373" s="482" t="s">
        <v>601</v>
      </c>
      <c r="C373" s="483"/>
      <c r="D373" s="483"/>
      <c r="E373" s="483"/>
      <c r="F373" s="484"/>
      <c r="G373" s="92" t="s">
        <v>634</v>
      </c>
      <c r="H373" s="93">
        <f t="shared" si="37"/>
        <v>0</v>
      </c>
      <c r="I373" s="93"/>
      <c r="J373" s="93"/>
      <c r="K373" s="93">
        <v>20</v>
      </c>
      <c r="L373" s="93">
        <v>64.75</v>
      </c>
      <c r="M373" s="93">
        <v>32.5</v>
      </c>
      <c r="N373" s="93">
        <v>223</v>
      </c>
      <c r="O373" s="93">
        <v>103.5</v>
      </c>
      <c r="P373" s="93">
        <v>8.5</v>
      </c>
      <c r="Q373" s="94">
        <v>49975</v>
      </c>
      <c r="R373" s="94">
        <v>24730</v>
      </c>
    </row>
    <row r="374" spans="1:18" x14ac:dyDescent="0.25">
      <c r="A374" s="447" t="s">
        <v>646</v>
      </c>
      <c r="B374" s="447"/>
      <c r="C374" s="447"/>
      <c r="D374" s="447"/>
      <c r="E374" s="447"/>
      <c r="F374" s="447"/>
      <c r="G374" s="447"/>
      <c r="H374" s="110">
        <f t="shared" ref="H374:P374" si="38">H373+H372+H371+H370+H369+H368+H366++H367+H365+H364+H363+H362+H361+H360+H359+H358+H356+H357+H355+H354+H353+H352+H351+H350</f>
        <v>1670</v>
      </c>
      <c r="I374" s="110">
        <f t="shared" si="38"/>
        <v>1235</v>
      </c>
      <c r="J374" s="110">
        <f t="shared" si="38"/>
        <v>435</v>
      </c>
      <c r="K374" s="110">
        <f t="shared" si="38"/>
        <v>955</v>
      </c>
      <c r="L374" s="110">
        <f t="shared" si="38"/>
        <v>311.75</v>
      </c>
      <c r="M374" s="110">
        <f t="shared" si="38"/>
        <v>83.5</v>
      </c>
      <c r="N374" s="110">
        <f t="shared" si="38"/>
        <v>1834</v>
      </c>
      <c r="O374" s="110">
        <f t="shared" si="38"/>
        <v>419.5</v>
      </c>
      <c r="P374" s="110">
        <f t="shared" si="38"/>
        <v>24.5</v>
      </c>
      <c r="Q374" s="95">
        <f>(Q373+Q372+Q371+Q370+Q369+Q368+Q367+Q366+Q365+Q364+Q363+Q362+Q361+Q360+Q359+Q358+Q357+Q356+Q355+Q354+Q353+Q352+Q351+Q350)/26</f>
        <v>42008.123076923082</v>
      </c>
      <c r="R374" s="95">
        <f>(R373+R372+R371+R370+R369+R368+R367+R366+R365+R364+R363+R362+R361+R360+R359+R358+R357+R356+R355+R354+R353+R352+R351+R350)/26</f>
        <v>21499.096153846152</v>
      </c>
    </row>
    <row r="375" spans="1:18" x14ac:dyDescent="0.25">
      <c r="A375" s="447" t="s">
        <v>644</v>
      </c>
      <c r="B375" s="447"/>
      <c r="C375" s="447"/>
      <c r="D375" s="447"/>
      <c r="E375" s="447"/>
      <c r="F375" s="447"/>
      <c r="G375" s="447"/>
      <c r="H375" s="110">
        <f t="shared" ref="H375:P375" si="39">H374+H348+H324+H325</f>
        <v>10172</v>
      </c>
      <c r="I375" s="110">
        <f t="shared" si="39"/>
        <v>8205</v>
      </c>
      <c r="J375" s="110">
        <f t="shared" si="39"/>
        <v>1967</v>
      </c>
      <c r="K375" s="110">
        <f t="shared" si="39"/>
        <v>3731</v>
      </c>
      <c r="L375" s="110">
        <f t="shared" si="39"/>
        <v>1729.25</v>
      </c>
      <c r="M375" s="110">
        <f t="shared" si="39"/>
        <v>521.25</v>
      </c>
      <c r="N375" s="110">
        <f t="shared" si="39"/>
        <v>9344</v>
      </c>
      <c r="O375" s="110">
        <f t="shared" si="39"/>
        <v>2336.5</v>
      </c>
      <c r="P375" s="110">
        <f t="shared" si="39"/>
        <v>473.75</v>
      </c>
      <c r="Q375" s="95">
        <f>(Q374+Q348+Q325+Q324)/4</f>
        <v>44073.196245421248</v>
      </c>
      <c r="R375" s="95">
        <f>(R374+R348+R325+R324)/4</f>
        <v>22602.334157509158</v>
      </c>
    </row>
    <row r="376" spans="1:18" x14ac:dyDescent="0.25">
      <c r="A376" s="35"/>
      <c r="B376" s="35"/>
      <c r="C376" s="35"/>
      <c r="D376" s="35"/>
      <c r="E376" s="35"/>
      <c r="F376" s="35"/>
      <c r="G376" s="35"/>
      <c r="H376" s="108"/>
      <c r="I376" s="108"/>
      <c r="J376" s="108"/>
      <c r="K376" s="108"/>
      <c r="L376" s="108"/>
      <c r="M376" s="108"/>
      <c r="N376" s="108"/>
      <c r="O376" s="108"/>
      <c r="P376" s="108"/>
      <c r="Q376" s="96"/>
      <c r="R376" s="96"/>
    </row>
    <row r="377" spans="1:18" x14ac:dyDescent="0.25">
      <c r="A377" s="485" t="s">
        <v>643</v>
      </c>
      <c r="B377" s="485"/>
      <c r="C377" s="485"/>
      <c r="D377" s="485"/>
      <c r="E377" s="485"/>
      <c r="F377" s="485"/>
      <c r="G377" s="485"/>
      <c r="H377" s="485"/>
      <c r="I377" s="485"/>
      <c r="J377" s="485"/>
      <c r="K377" s="108"/>
      <c r="L377" s="108"/>
      <c r="M377" s="108"/>
      <c r="N377" s="108"/>
      <c r="O377" s="108"/>
      <c r="P377" s="108"/>
      <c r="Q377" s="96"/>
      <c r="R377" s="96"/>
    </row>
    <row r="378" spans="1:18" x14ac:dyDescent="0.25">
      <c r="A378" s="447" t="s">
        <v>649</v>
      </c>
      <c r="B378" s="486" t="s">
        <v>22</v>
      </c>
      <c r="C378" s="486"/>
      <c r="D378" s="486"/>
      <c r="E378" s="486"/>
      <c r="F378" s="486"/>
      <c r="G378" s="486" t="s">
        <v>23</v>
      </c>
      <c r="H378" s="487" t="s">
        <v>10</v>
      </c>
      <c r="I378" s="487"/>
      <c r="J378" s="487"/>
      <c r="K378" s="487" t="s">
        <v>27</v>
      </c>
      <c r="L378" s="487"/>
      <c r="M378" s="487"/>
      <c r="N378" s="487" t="s">
        <v>652</v>
      </c>
      <c r="O378" s="487"/>
      <c r="P378" s="97"/>
      <c r="Q378" s="485"/>
      <c r="R378" s="485"/>
    </row>
    <row r="379" spans="1:18" x14ac:dyDescent="0.25">
      <c r="A379" s="447"/>
      <c r="B379" s="486"/>
      <c r="C379" s="486"/>
      <c r="D379" s="486"/>
      <c r="E379" s="486"/>
      <c r="F379" s="486"/>
      <c r="G379" s="486"/>
      <c r="H379" s="488" t="s">
        <v>653</v>
      </c>
      <c r="I379" s="487" t="s">
        <v>29</v>
      </c>
      <c r="J379" s="487"/>
      <c r="K379" s="488" t="s">
        <v>25</v>
      </c>
      <c r="L379" s="487" t="s">
        <v>30</v>
      </c>
      <c r="M379" s="487"/>
      <c r="N379" s="488" t="s">
        <v>10</v>
      </c>
      <c r="O379" s="488" t="s">
        <v>27</v>
      </c>
      <c r="P379" s="97"/>
      <c r="Q379" s="489"/>
      <c r="R379" s="489"/>
    </row>
    <row r="380" spans="1:18" x14ac:dyDescent="0.25">
      <c r="A380" s="447"/>
      <c r="B380" s="486"/>
      <c r="C380" s="486"/>
      <c r="D380" s="486"/>
      <c r="E380" s="486"/>
      <c r="F380" s="486"/>
      <c r="G380" s="486"/>
      <c r="H380" s="488"/>
      <c r="I380" s="488" t="s">
        <v>26</v>
      </c>
      <c r="J380" s="488" t="s">
        <v>9</v>
      </c>
      <c r="K380" s="488"/>
      <c r="L380" s="488" t="s">
        <v>26</v>
      </c>
      <c r="M380" s="488" t="s">
        <v>9</v>
      </c>
      <c r="N380" s="488"/>
      <c r="O380" s="488"/>
      <c r="P380" s="98"/>
      <c r="Q380" s="489"/>
      <c r="R380" s="489"/>
    </row>
    <row r="381" spans="1:18" ht="91.5" customHeight="1" x14ac:dyDescent="0.25">
      <c r="A381" s="447"/>
      <c r="B381" s="486"/>
      <c r="C381" s="486"/>
      <c r="D381" s="486"/>
      <c r="E381" s="486"/>
      <c r="F381" s="486"/>
      <c r="G381" s="486"/>
      <c r="H381" s="488"/>
      <c r="I381" s="488"/>
      <c r="J381" s="488"/>
      <c r="K381" s="488"/>
      <c r="L381" s="488"/>
      <c r="M381" s="488"/>
      <c r="N381" s="488"/>
      <c r="O381" s="488"/>
      <c r="P381" s="98"/>
      <c r="Q381" s="489"/>
      <c r="R381" s="489"/>
    </row>
    <row r="382" spans="1:18" ht="132" customHeight="1" x14ac:dyDescent="0.25">
      <c r="A382" s="91">
        <v>1</v>
      </c>
      <c r="B382" s="482" t="s">
        <v>614</v>
      </c>
      <c r="C382" s="483"/>
      <c r="D382" s="483"/>
      <c r="E382" s="483"/>
      <c r="F382" s="484"/>
      <c r="G382" s="92" t="s">
        <v>637</v>
      </c>
      <c r="H382" s="93">
        <v>23</v>
      </c>
      <c r="I382" s="93">
        <v>0</v>
      </c>
      <c r="J382" s="93">
        <v>2</v>
      </c>
      <c r="K382" s="93">
        <v>18</v>
      </c>
      <c r="L382" s="93">
        <v>0</v>
      </c>
      <c r="M382" s="93">
        <v>1</v>
      </c>
      <c r="N382" s="93">
        <v>44842</v>
      </c>
      <c r="O382" s="93">
        <v>23522.3</v>
      </c>
      <c r="P382" s="99"/>
      <c r="Q382" s="100"/>
      <c r="R382" s="100"/>
    </row>
    <row r="383" spans="1:18" ht="122.25" customHeight="1" x14ac:dyDescent="0.25">
      <c r="A383" s="91">
        <v>2</v>
      </c>
      <c r="B383" s="482" t="s">
        <v>614</v>
      </c>
      <c r="C383" s="483"/>
      <c r="D383" s="483"/>
      <c r="E383" s="483"/>
      <c r="F383" s="484"/>
      <c r="G383" s="92" t="s">
        <v>639</v>
      </c>
      <c r="H383" s="93">
        <v>4</v>
      </c>
      <c r="I383" s="93">
        <v>2</v>
      </c>
      <c r="J383" s="93">
        <v>1</v>
      </c>
      <c r="K383" s="93">
        <v>3</v>
      </c>
      <c r="L383" s="93">
        <v>1</v>
      </c>
      <c r="M383" s="93">
        <v>0</v>
      </c>
      <c r="N383" s="93">
        <v>44992</v>
      </c>
      <c r="O383" s="93">
        <v>23978</v>
      </c>
      <c r="P383" s="99"/>
      <c r="Q383" s="100"/>
      <c r="R383" s="100"/>
    </row>
    <row r="384" spans="1:18" ht="101.25" customHeight="1" x14ac:dyDescent="0.25">
      <c r="A384" s="91">
        <v>4</v>
      </c>
      <c r="B384" s="482" t="s">
        <v>601</v>
      </c>
      <c r="C384" s="483"/>
      <c r="D384" s="483"/>
      <c r="E384" s="483"/>
      <c r="F384" s="484"/>
      <c r="G384" s="92" t="s">
        <v>641</v>
      </c>
      <c r="H384" s="93"/>
      <c r="I384" s="93"/>
      <c r="J384" s="93"/>
      <c r="K384" s="93"/>
      <c r="L384" s="93"/>
      <c r="M384" s="93"/>
      <c r="N384" s="93"/>
      <c r="O384" s="93"/>
      <c r="P384" s="99"/>
      <c r="Q384" s="100"/>
      <c r="R384" s="100"/>
    </row>
    <row r="385" spans="1:18" ht="99.75" x14ac:dyDescent="0.25">
      <c r="A385" s="91">
        <v>3</v>
      </c>
      <c r="B385" s="482" t="s">
        <v>614</v>
      </c>
      <c r="C385" s="483"/>
      <c r="D385" s="483"/>
      <c r="E385" s="483"/>
      <c r="F385" s="484"/>
      <c r="G385" s="92" t="s">
        <v>627</v>
      </c>
      <c r="H385" s="93">
        <v>9</v>
      </c>
      <c r="I385" s="93">
        <v>36</v>
      </c>
      <c r="J385" s="93">
        <v>0</v>
      </c>
      <c r="K385" s="93">
        <v>28</v>
      </c>
      <c r="L385" s="93">
        <v>34.25</v>
      </c>
      <c r="M385" s="93"/>
      <c r="N385" s="93">
        <v>44973</v>
      </c>
      <c r="O385" s="93">
        <v>22486</v>
      </c>
      <c r="P385" s="99"/>
      <c r="Q385" s="100"/>
      <c r="R385" s="100"/>
    </row>
    <row r="386" spans="1:18" ht="85.5" x14ac:dyDescent="0.25">
      <c r="A386" s="91">
        <v>4</v>
      </c>
      <c r="B386" s="482" t="s">
        <v>601</v>
      </c>
      <c r="C386" s="483"/>
      <c r="D386" s="483"/>
      <c r="E386" s="483"/>
      <c r="F386" s="484"/>
      <c r="G386" s="92" t="s">
        <v>628</v>
      </c>
      <c r="H386" s="93">
        <v>7</v>
      </c>
      <c r="I386" s="93">
        <v>0</v>
      </c>
      <c r="J386" s="93">
        <v>0</v>
      </c>
      <c r="K386" s="93">
        <v>30</v>
      </c>
      <c r="L386" s="93">
        <v>0</v>
      </c>
      <c r="M386" s="93">
        <v>0</v>
      </c>
      <c r="N386" s="93">
        <v>58647</v>
      </c>
      <c r="O386" s="93">
        <v>39499</v>
      </c>
      <c r="P386" s="99"/>
      <c r="Q386" s="100"/>
      <c r="R386" s="100"/>
    </row>
    <row r="387" spans="1:18" x14ac:dyDescent="0.25">
      <c r="A387" s="91"/>
      <c r="B387" s="492" t="s">
        <v>689</v>
      </c>
      <c r="C387" s="493"/>
      <c r="D387" s="493"/>
      <c r="E387" s="493"/>
      <c r="F387" s="493"/>
      <c r="G387" s="494"/>
      <c r="H387" s="110">
        <f>SUM(H382:H386)</f>
        <v>43</v>
      </c>
      <c r="I387" s="110">
        <f t="shared" ref="I387:M387" si="40">SUM(I382:I386)</f>
        <v>38</v>
      </c>
      <c r="J387" s="110">
        <f t="shared" si="40"/>
        <v>3</v>
      </c>
      <c r="K387" s="110">
        <f t="shared" si="40"/>
        <v>79</v>
      </c>
      <c r="L387" s="110">
        <f t="shared" si="40"/>
        <v>35.25</v>
      </c>
      <c r="M387" s="110">
        <f t="shared" si="40"/>
        <v>1</v>
      </c>
      <c r="N387" s="95">
        <f>(N382+N383+N385+N386)/4</f>
        <v>48363.5</v>
      </c>
      <c r="O387" s="95">
        <v>23010.3</v>
      </c>
      <c r="P387" s="108"/>
      <c r="Q387" s="96"/>
      <c r="R387" s="96"/>
    </row>
    <row r="388" spans="1:18" x14ac:dyDescent="0.25">
      <c r="A388" s="35"/>
      <c r="B388" s="35"/>
      <c r="C388" s="35"/>
      <c r="D388" s="35"/>
      <c r="E388" s="35"/>
      <c r="F388" s="35"/>
      <c r="G388" s="35"/>
      <c r="H388" s="108"/>
      <c r="I388" s="108"/>
      <c r="J388" s="108"/>
      <c r="K388" s="108"/>
      <c r="L388" s="108"/>
      <c r="M388" s="108"/>
      <c r="N388" s="108"/>
      <c r="O388" s="108"/>
      <c r="P388" s="108"/>
      <c r="Q388" s="96"/>
      <c r="R388" s="96"/>
    </row>
    <row r="389" spans="1:18" x14ac:dyDescent="0.25">
      <c r="A389" s="490" t="s">
        <v>643</v>
      </c>
      <c r="B389" s="491"/>
      <c r="C389" s="491"/>
      <c r="D389" s="491"/>
      <c r="E389" s="491"/>
      <c r="F389" s="491"/>
      <c r="G389" s="491"/>
      <c r="H389" s="491"/>
      <c r="I389" s="491"/>
      <c r="J389" s="491"/>
      <c r="K389" s="99"/>
      <c r="L389" s="99"/>
      <c r="M389" s="99"/>
      <c r="N389" s="99"/>
      <c r="O389" s="99"/>
      <c r="P389" s="99"/>
      <c r="Q389" s="99"/>
      <c r="R389" s="99"/>
    </row>
    <row r="390" spans="1:18" ht="114" x14ac:dyDescent="0.25">
      <c r="A390" s="91"/>
      <c r="B390" s="479" t="s">
        <v>22</v>
      </c>
      <c r="C390" s="480"/>
      <c r="D390" s="480"/>
      <c r="E390" s="480"/>
      <c r="F390" s="481"/>
      <c r="G390" s="109" t="s">
        <v>23</v>
      </c>
      <c r="H390" s="110" t="s">
        <v>635</v>
      </c>
      <c r="I390" s="110" t="s">
        <v>636</v>
      </c>
      <c r="J390" s="110" t="s">
        <v>28</v>
      </c>
      <c r="K390" s="99"/>
      <c r="L390" s="99"/>
      <c r="M390" s="99"/>
      <c r="N390" s="99"/>
      <c r="O390" s="99"/>
      <c r="P390" s="99"/>
      <c r="Q390" s="99"/>
      <c r="R390" s="99"/>
    </row>
    <row r="391" spans="1:18" ht="42.75" x14ac:dyDescent="0.25">
      <c r="A391" s="91">
        <v>1</v>
      </c>
      <c r="B391" s="482" t="s">
        <v>601</v>
      </c>
      <c r="C391" s="483"/>
      <c r="D391" s="483"/>
      <c r="E391" s="483"/>
      <c r="F391" s="484"/>
      <c r="G391" s="92" t="s">
        <v>845</v>
      </c>
      <c r="H391" s="93">
        <v>253</v>
      </c>
      <c r="I391" s="93">
        <v>3</v>
      </c>
      <c r="J391" s="94">
        <v>21202.7</v>
      </c>
      <c r="K391" s="99"/>
      <c r="L391" s="99"/>
      <c r="M391" s="99"/>
      <c r="N391" s="99"/>
      <c r="O391" s="99"/>
      <c r="P391" s="99"/>
      <c r="Q391" s="99"/>
      <c r="R391" s="99"/>
    </row>
    <row r="392" spans="1:18" ht="105" customHeight="1" x14ac:dyDescent="0.25">
      <c r="A392" s="91">
        <v>2</v>
      </c>
      <c r="B392" s="482" t="s">
        <v>614</v>
      </c>
      <c r="C392" s="483"/>
      <c r="D392" s="483"/>
      <c r="E392" s="483"/>
      <c r="F392" s="484"/>
      <c r="G392" s="92" t="s">
        <v>640</v>
      </c>
      <c r="H392" s="93">
        <v>38</v>
      </c>
      <c r="I392" s="93">
        <v>4</v>
      </c>
      <c r="J392" s="94">
        <v>26094.7</v>
      </c>
      <c r="K392" s="99"/>
      <c r="L392" s="99"/>
      <c r="M392" s="99"/>
      <c r="N392" s="99"/>
      <c r="O392" s="99"/>
      <c r="P392" s="99"/>
      <c r="Q392" s="99"/>
      <c r="R392" s="99"/>
    </row>
    <row r="393" spans="1:18" ht="120" customHeight="1" x14ac:dyDescent="0.25">
      <c r="A393" s="91">
        <v>3</v>
      </c>
      <c r="B393" s="482" t="s">
        <v>601</v>
      </c>
      <c r="C393" s="483"/>
      <c r="D393" s="483"/>
      <c r="E393" s="483"/>
      <c r="F393" s="484"/>
      <c r="G393" s="92" t="s">
        <v>641</v>
      </c>
      <c r="H393" s="93">
        <v>248</v>
      </c>
      <c r="I393" s="93">
        <v>0</v>
      </c>
      <c r="J393" s="94">
        <v>22144</v>
      </c>
      <c r="K393" s="99"/>
      <c r="L393" s="99"/>
      <c r="M393" s="99"/>
      <c r="N393" s="99"/>
      <c r="O393" s="99"/>
      <c r="P393" s="99"/>
      <c r="Q393" s="99"/>
      <c r="R393" s="99"/>
    </row>
    <row r="394" spans="1:18" ht="77.25" customHeight="1" x14ac:dyDescent="0.25">
      <c r="A394" s="91">
        <v>4</v>
      </c>
      <c r="B394" s="482" t="s">
        <v>609</v>
      </c>
      <c r="C394" s="483"/>
      <c r="D394" s="483"/>
      <c r="E394" s="483"/>
      <c r="F394" s="484"/>
      <c r="G394" s="112" t="s">
        <v>688</v>
      </c>
      <c r="H394" s="93"/>
      <c r="I394" s="93"/>
      <c r="J394" s="94"/>
      <c r="K394" s="99"/>
      <c r="L394" s="99"/>
      <c r="M394" s="99"/>
      <c r="N394" s="99"/>
      <c r="O394" s="99"/>
      <c r="P394" s="99"/>
      <c r="Q394" s="99"/>
      <c r="R394" s="99"/>
    </row>
    <row r="395" spans="1:18" x14ac:dyDescent="0.25">
      <c r="A395" s="403" t="s">
        <v>642</v>
      </c>
      <c r="B395" s="403"/>
      <c r="C395" s="403"/>
      <c r="D395" s="403"/>
      <c r="E395" s="403"/>
      <c r="F395" s="403"/>
      <c r="G395" s="103"/>
      <c r="H395" s="104">
        <f>H391+H392+H393+H394</f>
        <v>539</v>
      </c>
      <c r="I395" s="104">
        <f>I391+I392+I393+I394</f>
        <v>7</v>
      </c>
      <c r="J395" s="85">
        <f>(J391+J392+J393)/3</f>
        <v>23147.133333333331</v>
      </c>
      <c r="K395" s="101"/>
      <c r="L395" s="101"/>
      <c r="M395" s="101"/>
      <c r="N395" s="101"/>
      <c r="O395" s="101"/>
      <c r="P395" s="101"/>
      <c r="Q395" s="101"/>
      <c r="R395" s="101"/>
    </row>
  </sheetData>
  <mergeCells count="438">
    <mergeCell ref="B390:F390"/>
    <mergeCell ref="B391:F391"/>
    <mergeCell ref="B392:F392"/>
    <mergeCell ref="B393:F393"/>
    <mergeCell ref="B394:F394"/>
    <mergeCell ref="A395:F395"/>
    <mergeCell ref="B383:F383"/>
    <mergeCell ref="B384:F384"/>
    <mergeCell ref="B385:F385"/>
    <mergeCell ref="B386:F386"/>
    <mergeCell ref="B387:G387"/>
    <mergeCell ref="A389:J389"/>
    <mergeCell ref="R379:R381"/>
    <mergeCell ref="I380:I381"/>
    <mergeCell ref="J380:J381"/>
    <mergeCell ref="L380:L381"/>
    <mergeCell ref="M380:M381"/>
    <mergeCell ref="B382:F382"/>
    <mergeCell ref="K378:M378"/>
    <mergeCell ref="N378:O378"/>
    <mergeCell ref="Q378:R378"/>
    <mergeCell ref="H379:H381"/>
    <mergeCell ref="I379:J379"/>
    <mergeCell ref="K379:K381"/>
    <mergeCell ref="L379:M379"/>
    <mergeCell ref="N379:N381"/>
    <mergeCell ref="O379:O381"/>
    <mergeCell ref="Q379:Q381"/>
    <mergeCell ref="B372:F372"/>
    <mergeCell ref="B373:F373"/>
    <mergeCell ref="A374:G374"/>
    <mergeCell ref="A375:G375"/>
    <mergeCell ref="A377:J377"/>
    <mergeCell ref="A378:A381"/>
    <mergeCell ref="B378:F381"/>
    <mergeCell ref="G378:G381"/>
    <mergeCell ref="H378:J378"/>
    <mergeCell ref="B366:F366"/>
    <mergeCell ref="B367:F367"/>
    <mergeCell ref="B368:F368"/>
    <mergeCell ref="B369:F369"/>
    <mergeCell ref="B370:F370"/>
    <mergeCell ref="B371:F371"/>
    <mergeCell ref="B360:F360"/>
    <mergeCell ref="B361:F361"/>
    <mergeCell ref="B362:F362"/>
    <mergeCell ref="B363:F363"/>
    <mergeCell ref="B364:F364"/>
    <mergeCell ref="B365:F365"/>
    <mergeCell ref="B354:F354"/>
    <mergeCell ref="B355:F355"/>
    <mergeCell ref="B356:F356"/>
    <mergeCell ref="B357:F357"/>
    <mergeCell ref="B358:F358"/>
    <mergeCell ref="B359:F359"/>
    <mergeCell ref="A348:G348"/>
    <mergeCell ref="A349:R349"/>
    <mergeCell ref="B350:F350"/>
    <mergeCell ref="B351:F351"/>
    <mergeCell ref="B352:F352"/>
    <mergeCell ref="B353:F353"/>
    <mergeCell ref="B342:F342"/>
    <mergeCell ref="B343:F343"/>
    <mergeCell ref="B344:F344"/>
    <mergeCell ref="B345:F345"/>
    <mergeCell ref="B346:F346"/>
    <mergeCell ref="B347:F347"/>
    <mergeCell ref="B336:F336"/>
    <mergeCell ref="B337:F337"/>
    <mergeCell ref="B338:F338"/>
    <mergeCell ref="B339:F339"/>
    <mergeCell ref="B340:F340"/>
    <mergeCell ref="B341:F341"/>
    <mergeCell ref="B330:F330"/>
    <mergeCell ref="B331:F331"/>
    <mergeCell ref="B332:F332"/>
    <mergeCell ref="B333:F333"/>
    <mergeCell ref="B334:F334"/>
    <mergeCell ref="B335:F335"/>
    <mergeCell ref="A324:G324"/>
    <mergeCell ref="B325:F325"/>
    <mergeCell ref="A326:R326"/>
    <mergeCell ref="B327:F327"/>
    <mergeCell ref="B328:F328"/>
    <mergeCell ref="B329:F329"/>
    <mergeCell ref="B317:F317"/>
    <mergeCell ref="B318:F318"/>
    <mergeCell ref="B319:F319"/>
    <mergeCell ref="B320:F320"/>
    <mergeCell ref="B321:F321"/>
    <mergeCell ref="B322:F322"/>
    <mergeCell ref="B311:F311"/>
    <mergeCell ref="B312:F312"/>
    <mergeCell ref="B313:F313"/>
    <mergeCell ref="B314:F314"/>
    <mergeCell ref="B315:F315"/>
    <mergeCell ref="B316:F316"/>
    <mergeCell ref="B305:F305"/>
    <mergeCell ref="B306:F306"/>
    <mergeCell ref="B307:F307"/>
    <mergeCell ref="B308:F308"/>
    <mergeCell ref="B309:F309"/>
    <mergeCell ref="B310:F310"/>
    <mergeCell ref="B299:F299"/>
    <mergeCell ref="B300:F300"/>
    <mergeCell ref="B301:F301"/>
    <mergeCell ref="B302:G302"/>
    <mergeCell ref="B303:F303"/>
    <mergeCell ref="B304:F304"/>
    <mergeCell ref="B294:F294"/>
    <mergeCell ref="B295:F295"/>
    <mergeCell ref="B296:G296"/>
    <mergeCell ref="H296:R296"/>
    <mergeCell ref="B297:F297"/>
    <mergeCell ref="B298:F298"/>
    <mergeCell ref="B288:F288"/>
    <mergeCell ref="B289:F289"/>
    <mergeCell ref="B290:F290"/>
    <mergeCell ref="B291:F291"/>
    <mergeCell ref="B292:F292"/>
    <mergeCell ref="B293:F293"/>
    <mergeCell ref="B283:F283"/>
    <mergeCell ref="B284:G284"/>
    <mergeCell ref="H284:R284"/>
    <mergeCell ref="B285:F285"/>
    <mergeCell ref="B286:F286"/>
    <mergeCell ref="B287:F287"/>
    <mergeCell ref="B277:F277"/>
    <mergeCell ref="B278:F278"/>
    <mergeCell ref="B279:F279"/>
    <mergeCell ref="B280:F280"/>
    <mergeCell ref="B281:F281"/>
    <mergeCell ref="B282:F282"/>
    <mergeCell ref="B271:F271"/>
    <mergeCell ref="B272:F272"/>
    <mergeCell ref="B273:F273"/>
    <mergeCell ref="B274:F274"/>
    <mergeCell ref="B275:F275"/>
    <mergeCell ref="B276:F276"/>
    <mergeCell ref="B266:F266"/>
    <mergeCell ref="H266:R266"/>
    <mergeCell ref="B267:F267"/>
    <mergeCell ref="B268:F268"/>
    <mergeCell ref="B269:F269"/>
    <mergeCell ref="B270:F270"/>
    <mergeCell ref="B260:F260"/>
    <mergeCell ref="B261:F261"/>
    <mergeCell ref="B262:F262"/>
    <mergeCell ref="B263:F263"/>
    <mergeCell ref="B264:F264"/>
    <mergeCell ref="B265:G265"/>
    <mergeCell ref="B254:G254"/>
    <mergeCell ref="B255:F255"/>
    <mergeCell ref="B256:F256"/>
    <mergeCell ref="B257:F257"/>
    <mergeCell ref="B258:F258"/>
    <mergeCell ref="B259:F259"/>
    <mergeCell ref="B248:F248"/>
    <mergeCell ref="B249:F249"/>
    <mergeCell ref="B250:F250"/>
    <mergeCell ref="B251:F251"/>
    <mergeCell ref="B252:F252"/>
    <mergeCell ref="B253:F253"/>
    <mergeCell ref="B242:F242"/>
    <mergeCell ref="B243:F243"/>
    <mergeCell ref="B244:F244"/>
    <mergeCell ref="B245:F245"/>
    <mergeCell ref="B246:F246"/>
    <mergeCell ref="B247:F247"/>
    <mergeCell ref="B236:F236"/>
    <mergeCell ref="B237:F237"/>
    <mergeCell ref="B238:F238"/>
    <mergeCell ref="B239:G239"/>
    <mergeCell ref="B240:F240"/>
    <mergeCell ref="B241:F241"/>
    <mergeCell ref="B230:F230"/>
    <mergeCell ref="B231:F231"/>
    <mergeCell ref="B232:F232"/>
    <mergeCell ref="B233:F233"/>
    <mergeCell ref="B234:G234"/>
    <mergeCell ref="B235:F235"/>
    <mergeCell ref="B224:F224"/>
    <mergeCell ref="B225:F225"/>
    <mergeCell ref="B226:F226"/>
    <mergeCell ref="B227:F227"/>
    <mergeCell ref="B228:F228"/>
    <mergeCell ref="B229:F229"/>
    <mergeCell ref="B218:F218"/>
    <mergeCell ref="B219:F219"/>
    <mergeCell ref="B220:F220"/>
    <mergeCell ref="B221:F221"/>
    <mergeCell ref="B222:F222"/>
    <mergeCell ref="B223:F223"/>
    <mergeCell ref="B212:F212"/>
    <mergeCell ref="B213:F213"/>
    <mergeCell ref="B214:F214"/>
    <mergeCell ref="B215:F215"/>
    <mergeCell ref="B216:F216"/>
    <mergeCell ref="B217:F217"/>
    <mergeCell ref="B206:F206"/>
    <mergeCell ref="B207:F207"/>
    <mergeCell ref="B208:F208"/>
    <mergeCell ref="B209:F209"/>
    <mergeCell ref="B210:F210"/>
    <mergeCell ref="B211:F211"/>
    <mergeCell ref="B200:F200"/>
    <mergeCell ref="B201:F201"/>
    <mergeCell ref="B202:F202"/>
    <mergeCell ref="B203:F203"/>
    <mergeCell ref="B204:F204"/>
    <mergeCell ref="B205:F205"/>
    <mergeCell ref="B194:F194"/>
    <mergeCell ref="B195:F195"/>
    <mergeCell ref="B196:F196"/>
    <mergeCell ref="B197:F197"/>
    <mergeCell ref="B198:F198"/>
    <mergeCell ref="B199:F199"/>
    <mergeCell ref="B188:F188"/>
    <mergeCell ref="B189:F189"/>
    <mergeCell ref="B190:G190"/>
    <mergeCell ref="B191:F191"/>
    <mergeCell ref="B192:F192"/>
    <mergeCell ref="B193:F193"/>
    <mergeCell ref="B182:F182"/>
    <mergeCell ref="B183:F183"/>
    <mergeCell ref="B184:F184"/>
    <mergeCell ref="B185:F185"/>
    <mergeCell ref="B186:F186"/>
    <mergeCell ref="B187:F187"/>
    <mergeCell ref="B176:F176"/>
    <mergeCell ref="B177:F177"/>
    <mergeCell ref="B178:F178"/>
    <mergeCell ref="B179:F179"/>
    <mergeCell ref="B180:F180"/>
    <mergeCell ref="B181:F181"/>
    <mergeCell ref="B170:F170"/>
    <mergeCell ref="B171:F171"/>
    <mergeCell ref="B172:F172"/>
    <mergeCell ref="B173:F173"/>
    <mergeCell ref="B174:F174"/>
    <mergeCell ref="B175:F175"/>
    <mergeCell ref="B164:G164"/>
    <mergeCell ref="B165:F165"/>
    <mergeCell ref="B166:F166"/>
    <mergeCell ref="B167:F167"/>
    <mergeCell ref="B168:F168"/>
    <mergeCell ref="B169:F169"/>
    <mergeCell ref="B159:F159"/>
    <mergeCell ref="B160:F160"/>
    <mergeCell ref="B161:F161"/>
    <mergeCell ref="B162:F162"/>
    <mergeCell ref="B163:F163"/>
    <mergeCell ref="B153:F153"/>
    <mergeCell ref="B154:F154"/>
    <mergeCell ref="B155:F155"/>
    <mergeCell ref="B156:F156"/>
    <mergeCell ref="B157:F157"/>
    <mergeCell ref="B158:F158"/>
    <mergeCell ref="B147:F147"/>
    <mergeCell ref="B148:F148"/>
    <mergeCell ref="B149:F149"/>
    <mergeCell ref="B150:G150"/>
    <mergeCell ref="B151:F151"/>
    <mergeCell ref="B152:F152"/>
    <mergeCell ref="B141:F141"/>
    <mergeCell ref="B142:F142"/>
    <mergeCell ref="B143:F143"/>
    <mergeCell ref="B144:F144"/>
    <mergeCell ref="B145:F145"/>
    <mergeCell ref="B146:F146"/>
    <mergeCell ref="B135:F135"/>
    <mergeCell ref="B136:F136"/>
    <mergeCell ref="B137:F137"/>
    <mergeCell ref="B138:F138"/>
    <mergeCell ref="B139:F139"/>
    <mergeCell ref="B140:F140"/>
    <mergeCell ref="B129:F129"/>
    <mergeCell ref="B130:F130"/>
    <mergeCell ref="B131:G131"/>
    <mergeCell ref="B132:F132"/>
    <mergeCell ref="B133:F133"/>
    <mergeCell ref="B134:F134"/>
    <mergeCell ref="B123:F123"/>
    <mergeCell ref="B124:F124"/>
    <mergeCell ref="B125:F125"/>
    <mergeCell ref="B126:F126"/>
    <mergeCell ref="B127:F127"/>
    <mergeCell ref="B128:F128"/>
    <mergeCell ref="B117:F117"/>
    <mergeCell ref="B118:F118"/>
    <mergeCell ref="B119:F119"/>
    <mergeCell ref="B120:F120"/>
    <mergeCell ref="B121:F121"/>
    <mergeCell ref="B122:F122"/>
    <mergeCell ref="B111:F111"/>
    <mergeCell ref="B112:F112"/>
    <mergeCell ref="B113:F113"/>
    <mergeCell ref="B114:F114"/>
    <mergeCell ref="B115:F115"/>
    <mergeCell ref="B116:F116"/>
    <mergeCell ref="B104:F104"/>
    <mergeCell ref="B106:G106"/>
    <mergeCell ref="B107:F107"/>
    <mergeCell ref="B108:F108"/>
    <mergeCell ref="B109:F109"/>
    <mergeCell ref="B110:F110"/>
    <mergeCell ref="B95:F95"/>
    <mergeCell ref="B96:F96"/>
    <mergeCell ref="B97:F97"/>
    <mergeCell ref="B99:F99"/>
    <mergeCell ref="B100:F100"/>
    <mergeCell ref="B101:F101"/>
    <mergeCell ref="B89:F89"/>
    <mergeCell ref="B90:F90"/>
    <mergeCell ref="B91:F91"/>
    <mergeCell ref="B92:F92"/>
    <mergeCell ref="B93:F93"/>
    <mergeCell ref="B94:F94"/>
    <mergeCell ref="B83:F83"/>
    <mergeCell ref="B84:F84"/>
    <mergeCell ref="B85:F85"/>
    <mergeCell ref="B86:F86"/>
    <mergeCell ref="B87:F87"/>
    <mergeCell ref="B88:F88"/>
    <mergeCell ref="B77:F77"/>
    <mergeCell ref="B78:F78"/>
    <mergeCell ref="B79:F79"/>
    <mergeCell ref="B80:F80"/>
    <mergeCell ref="B81:F81"/>
    <mergeCell ref="B82:F82"/>
    <mergeCell ref="B71:F71"/>
    <mergeCell ref="B72:F72"/>
    <mergeCell ref="B73:F73"/>
    <mergeCell ref="B74:F74"/>
    <mergeCell ref="B75:F75"/>
    <mergeCell ref="B76:F76"/>
    <mergeCell ref="B65:F65"/>
    <mergeCell ref="B66:F66"/>
    <mergeCell ref="B67:F67"/>
    <mergeCell ref="B68:F68"/>
    <mergeCell ref="B69:F69"/>
    <mergeCell ref="B70:G70"/>
    <mergeCell ref="B59:F59"/>
    <mergeCell ref="B60:F60"/>
    <mergeCell ref="B61:F61"/>
    <mergeCell ref="B62:F62"/>
    <mergeCell ref="B63:F63"/>
    <mergeCell ref="B64:F64"/>
    <mergeCell ref="B53:F53"/>
    <mergeCell ref="B54:F54"/>
    <mergeCell ref="B55:F55"/>
    <mergeCell ref="B56:F56"/>
    <mergeCell ref="B57:F57"/>
    <mergeCell ref="B58:F58"/>
    <mergeCell ref="B47:F47"/>
    <mergeCell ref="B48:F48"/>
    <mergeCell ref="B49:F49"/>
    <mergeCell ref="B50:F50"/>
    <mergeCell ref="B51:F51"/>
    <mergeCell ref="B52:F52"/>
    <mergeCell ref="B41:G41"/>
    <mergeCell ref="B42:F42"/>
    <mergeCell ref="B43:F43"/>
    <mergeCell ref="B44:F44"/>
    <mergeCell ref="B45:F45"/>
    <mergeCell ref="B46:F46"/>
    <mergeCell ref="B35:F35"/>
    <mergeCell ref="B36:F36"/>
    <mergeCell ref="B37:F37"/>
    <mergeCell ref="B38:F38"/>
    <mergeCell ref="B39:F39"/>
    <mergeCell ref="B40:F40"/>
    <mergeCell ref="B31:F31"/>
    <mergeCell ref="B32:F32"/>
    <mergeCell ref="B33:F33"/>
    <mergeCell ref="B34:F34"/>
    <mergeCell ref="B23:G23"/>
    <mergeCell ref="B24:F24"/>
    <mergeCell ref="B25:F25"/>
    <mergeCell ref="B26:F26"/>
    <mergeCell ref="B27:F27"/>
    <mergeCell ref="B28:F28"/>
    <mergeCell ref="A22:R22"/>
    <mergeCell ref="J19:J21"/>
    <mergeCell ref="K19:K21"/>
    <mergeCell ref="L19:M19"/>
    <mergeCell ref="N19:N21"/>
    <mergeCell ref="O19:P19"/>
    <mergeCell ref="Q19:Q21"/>
    <mergeCell ref="B29:F29"/>
    <mergeCell ref="B30:F30"/>
    <mergeCell ref="A18:A21"/>
    <mergeCell ref="B18:F21"/>
    <mergeCell ref="G18:G21"/>
    <mergeCell ref="H18:J18"/>
    <mergeCell ref="K18:M18"/>
    <mergeCell ref="N18:P18"/>
    <mergeCell ref="Q18:R18"/>
    <mergeCell ref="H19:H21"/>
    <mergeCell ref="I19:I21"/>
    <mergeCell ref="R19:R21"/>
    <mergeCell ref="L20:L21"/>
    <mergeCell ref="M20:M21"/>
    <mergeCell ref="O20:O21"/>
    <mergeCell ref="P20:P21"/>
    <mergeCell ref="B15:G15"/>
    <mergeCell ref="B16:G16"/>
    <mergeCell ref="B5:G5"/>
    <mergeCell ref="B6:G6"/>
    <mergeCell ref="B7:G7"/>
    <mergeCell ref="B8:G8"/>
    <mergeCell ref="B9:G9"/>
    <mergeCell ref="B10:G10"/>
    <mergeCell ref="A17:R17"/>
    <mergeCell ref="A1:R1"/>
    <mergeCell ref="A2:A4"/>
    <mergeCell ref="B2:G4"/>
    <mergeCell ref="H2:J2"/>
    <mergeCell ref="K2:M2"/>
    <mergeCell ref="N2:P2"/>
    <mergeCell ref="Q2:R2"/>
    <mergeCell ref="H3:H15"/>
    <mergeCell ref="I3:I15"/>
    <mergeCell ref="J3:J15"/>
    <mergeCell ref="K3:K15"/>
    <mergeCell ref="L3:M3"/>
    <mergeCell ref="N3:N15"/>
    <mergeCell ref="O3:P3"/>
    <mergeCell ref="Q3:Q15"/>
    <mergeCell ref="R3:R15"/>
    <mergeCell ref="L4:L15"/>
    <mergeCell ref="M4:M15"/>
    <mergeCell ref="O4:O15"/>
    <mergeCell ref="P4:P15"/>
    <mergeCell ref="B11:G11"/>
    <mergeCell ref="B12:G12"/>
    <mergeCell ref="B13:G13"/>
    <mergeCell ref="B14:G14"/>
  </mergeCells>
  <pageMargins left="0.7" right="0.7" top="0.75" bottom="0.75" header="0.3" footer="0.3"/>
  <pageSetup paperSize="9" orientation="landscape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07"/>
  <sheetViews>
    <sheetView view="pageBreakPreview" topLeftCell="A394" zoomScale="78" zoomScaleNormal="55" zoomScaleSheetLayoutView="78" workbookViewId="0">
      <selection activeCell="Q18" sqref="Q18"/>
    </sheetView>
  </sheetViews>
  <sheetFormatPr defaultRowHeight="15" x14ac:dyDescent="0.25"/>
  <cols>
    <col min="1" max="1" width="16.42578125" style="131" customWidth="1"/>
    <col min="2" max="18" width="16.42578125" customWidth="1"/>
  </cols>
  <sheetData>
    <row r="1" spans="1:18" ht="33.75" customHeight="1" x14ac:dyDescent="0.25">
      <c r="A1" s="546" t="s">
        <v>857</v>
      </c>
      <c r="B1" s="546"/>
      <c r="C1" s="546"/>
      <c r="D1" s="546"/>
      <c r="E1" s="546"/>
      <c r="F1" s="546"/>
      <c r="G1" s="546"/>
      <c r="H1" s="546"/>
      <c r="I1" s="546"/>
      <c r="J1" s="546"/>
      <c r="K1" s="546"/>
      <c r="L1" s="546"/>
      <c r="M1" s="546"/>
      <c r="N1" s="546"/>
      <c r="O1" s="546"/>
      <c r="P1" s="546"/>
      <c r="Q1" s="546"/>
      <c r="R1" s="546"/>
    </row>
    <row r="2" spans="1:18" ht="94.5" customHeight="1" x14ac:dyDescent="0.25">
      <c r="A2" s="557"/>
      <c r="B2" s="538" t="s">
        <v>0</v>
      </c>
      <c r="C2" s="538"/>
      <c r="D2" s="538"/>
      <c r="E2" s="538"/>
      <c r="F2" s="538"/>
      <c r="G2" s="538"/>
      <c r="H2" s="538" t="s">
        <v>1</v>
      </c>
      <c r="I2" s="538"/>
      <c r="J2" s="538"/>
      <c r="K2" s="538" t="s">
        <v>2</v>
      </c>
      <c r="L2" s="538"/>
      <c r="M2" s="538"/>
      <c r="N2" s="538" t="s">
        <v>3</v>
      </c>
      <c r="O2" s="538"/>
      <c r="P2" s="538"/>
      <c r="Q2" s="538" t="s">
        <v>5</v>
      </c>
      <c r="R2" s="538"/>
    </row>
    <row r="3" spans="1:18" ht="15" customHeight="1" x14ac:dyDescent="0.25">
      <c r="A3" s="557"/>
      <c r="B3" s="538"/>
      <c r="C3" s="538"/>
      <c r="D3" s="538"/>
      <c r="E3" s="538"/>
      <c r="F3" s="538"/>
      <c r="G3" s="538"/>
      <c r="H3" s="537" t="s">
        <v>6</v>
      </c>
      <c r="I3" s="537" t="s">
        <v>7</v>
      </c>
      <c r="J3" s="537" t="s">
        <v>8</v>
      </c>
      <c r="K3" s="558" t="s">
        <v>17</v>
      </c>
      <c r="L3" s="538" t="s">
        <v>4</v>
      </c>
      <c r="M3" s="538"/>
      <c r="N3" s="558" t="s">
        <v>20</v>
      </c>
      <c r="O3" s="538" t="s">
        <v>4</v>
      </c>
      <c r="P3" s="538"/>
      <c r="Q3" s="537" t="s">
        <v>10</v>
      </c>
      <c r="R3" s="537" t="s">
        <v>11</v>
      </c>
    </row>
    <row r="4" spans="1:18" ht="11.25" hidden="1" customHeight="1" x14ac:dyDescent="0.25">
      <c r="A4" s="557"/>
      <c r="B4" s="538"/>
      <c r="C4" s="538"/>
      <c r="D4" s="538"/>
      <c r="E4" s="538"/>
      <c r="F4" s="538"/>
      <c r="G4" s="538"/>
      <c r="H4" s="537"/>
      <c r="I4" s="537"/>
      <c r="J4" s="537"/>
      <c r="K4" s="559"/>
      <c r="L4" s="537" t="s">
        <v>18</v>
      </c>
      <c r="M4" s="537" t="s">
        <v>19</v>
      </c>
      <c r="N4" s="559"/>
      <c r="O4" s="537" t="s">
        <v>21</v>
      </c>
      <c r="P4" s="537" t="s">
        <v>19</v>
      </c>
      <c r="Q4" s="537"/>
      <c r="R4" s="537"/>
    </row>
    <row r="5" spans="1:18" ht="37.5" customHeight="1" x14ac:dyDescent="0.25">
      <c r="A5" s="153"/>
      <c r="B5" s="548" t="s">
        <v>961</v>
      </c>
      <c r="C5" s="548"/>
      <c r="D5" s="548"/>
      <c r="E5" s="548"/>
      <c r="F5" s="548"/>
      <c r="G5" s="548"/>
      <c r="H5" s="537"/>
      <c r="I5" s="537"/>
      <c r="J5" s="537"/>
      <c r="K5" s="559"/>
      <c r="L5" s="537"/>
      <c r="M5" s="537"/>
      <c r="N5" s="559"/>
      <c r="O5" s="537"/>
      <c r="P5" s="537"/>
      <c r="Q5" s="537"/>
      <c r="R5" s="537"/>
    </row>
    <row r="6" spans="1:18" ht="37.5" customHeight="1" x14ac:dyDescent="0.25">
      <c r="A6" s="153"/>
      <c r="B6" s="548" t="s">
        <v>12</v>
      </c>
      <c r="C6" s="548"/>
      <c r="D6" s="548"/>
      <c r="E6" s="548"/>
      <c r="F6" s="548"/>
      <c r="G6" s="548"/>
      <c r="H6" s="537"/>
      <c r="I6" s="537"/>
      <c r="J6" s="537"/>
      <c r="K6" s="559"/>
      <c r="L6" s="537"/>
      <c r="M6" s="537"/>
      <c r="N6" s="559"/>
      <c r="O6" s="537"/>
      <c r="P6" s="537"/>
      <c r="Q6" s="537"/>
      <c r="R6" s="537"/>
    </row>
    <row r="7" spans="1:18" ht="37.5" customHeight="1" x14ac:dyDescent="0.25">
      <c r="A7" s="153"/>
      <c r="B7" s="548" t="s">
        <v>656</v>
      </c>
      <c r="C7" s="548"/>
      <c r="D7" s="548"/>
      <c r="E7" s="548"/>
      <c r="F7" s="548"/>
      <c r="G7" s="548"/>
      <c r="H7" s="537"/>
      <c r="I7" s="537"/>
      <c r="J7" s="537"/>
      <c r="K7" s="559"/>
      <c r="L7" s="537"/>
      <c r="M7" s="537"/>
      <c r="N7" s="559"/>
      <c r="O7" s="537"/>
      <c r="P7" s="537"/>
      <c r="Q7" s="537"/>
      <c r="R7" s="537"/>
    </row>
    <row r="8" spans="1:18" ht="37.5" customHeight="1" x14ac:dyDescent="0.25">
      <c r="A8" s="153"/>
      <c r="B8" s="548" t="s">
        <v>840</v>
      </c>
      <c r="C8" s="548"/>
      <c r="D8" s="548"/>
      <c r="E8" s="548"/>
      <c r="F8" s="548"/>
      <c r="G8" s="548"/>
      <c r="H8" s="537"/>
      <c r="I8" s="537"/>
      <c r="J8" s="537"/>
      <c r="K8" s="559"/>
      <c r="L8" s="537"/>
      <c r="M8" s="537"/>
      <c r="N8" s="559"/>
      <c r="O8" s="537"/>
      <c r="P8" s="537"/>
      <c r="Q8" s="537"/>
      <c r="R8" s="537"/>
    </row>
    <row r="9" spans="1:18" ht="37.5" customHeight="1" x14ac:dyDescent="0.25">
      <c r="A9" s="153"/>
      <c r="B9" s="549" t="s">
        <v>13</v>
      </c>
      <c r="C9" s="550"/>
      <c r="D9" s="550"/>
      <c r="E9" s="550"/>
      <c r="F9" s="550"/>
      <c r="G9" s="550"/>
      <c r="H9" s="537"/>
      <c r="I9" s="537"/>
      <c r="J9" s="537"/>
      <c r="K9" s="559"/>
      <c r="L9" s="537"/>
      <c r="M9" s="537"/>
      <c r="N9" s="559"/>
      <c r="O9" s="537"/>
      <c r="P9" s="537"/>
      <c r="Q9" s="537"/>
      <c r="R9" s="537"/>
    </row>
    <row r="10" spans="1:18" ht="37.5" customHeight="1" x14ac:dyDescent="0.25">
      <c r="A10" s="153"/>
      <c r="B10" s="549" t="s">
        <v>956</v>
      </c>
      <c r="C10" s="550"/>
      <c r="D10" s="550"/>
      <c r="E10" s="550"/>
      <c r="F10" s="550"/>
      <c r="G10" s="550"/>
      <c r="H10" s="537"/>
      <c r="I10" s="537"/>
      <c r="J10" s="537"/>
      <c r="K10" s="559"/>
      <c r="L10" s="537"/>
      <c r="M10" s="537"/>
      <c r="N10" s="559"/>
      <c r="O10" s="537"/>
      <c r="P10" s="537"/>
      <c r="Q10" s="537"/>
      <c r="R10" s="537"/>
    </row>
    <row r="11" spans="1:18" ht="37.5" customHeight="1" x14ac:dyDescent="0.25">
      <c r="A11" s="153"/>
      <c r="B11" s="549" t="s">
        <v>853</v>
      </c>
      <c r="C11" s="550"/>
      <c r="D11" s="550"/>
      <c r="E11" s="550"/>
      <c r="F11" s="550"/>
      <c r="G11" s="550"/>
      <c r="H11" s="537"/>
      <c r="I11" s="537"/>
      <c r="J11" s="537"/>
      <c r="K11" s="559"/>
      <c r="L11" s="537"/>
      <c r="M11" s="537"/>
      <c r="N11" s="559"/>
      <c r="O11" s="537"/>
      <c r="P11" s="537"/>
      <c r="Q11" s="537"/>
      <c r="R11" s="537"/>
    </row>
    <row r="12" spans="1:18" ht="37.5" customHeight="1" x14ac:dyDescent="0.25">
      <c r="A12" s="153"/>
      <c r="B12" s="549" t="s">
        <v>957</v>
      </c>
      <c r="C12" s="550"/>
      <c r="D12" s="550"/>
      <c r="E12" s="550"/>
      <c r="F12" s="550"/>
      <c r="G12" s="550"/>
      <c r="H12" s="537"/>
      <c r="I12" s="537"/>
      <c r="J12" s="537"/>
      <c r="K12" s="559"/>
      <c r="L12" s="537"/>
      <c r="M12" s="537"/>
      <c r="N12" s="559"/>
      <c r="O12" s="537"/>
      <c r="P12" s="537"/>
      <c r="Q12" s="537"/>
      <c r="R12" s="537"/>
    </row>
    <row r="13" spans="1:18" ht="37.5" customHeight="1" x14ac:dyDescent="0.25">
      <c r="A13" s="153"/>
      <c r="B13" s="549" t="s">
        <v>841</v>
      </c>
      <c r="C13" s="550"/>
      <c r="D13" s="550"/>
      <c r="E13" s="550"/>
      <c r="F13" s="550"/>
      <c r="G13" s="550"/>
      <c r="H13" s="537"/>
      <c r="I13" s="537"/>
      <c r="J13" s="537"/>
      <c r="K13" s="559"/>
      <c r="L13" s="537"/>
      <c r="M13" s="537"/>
      <c r="N13" s="559"/>
      <c r="O13" s="537"/>
      <c r="P13" s="537"/>
      <c r="Q13" s="537"/>
      <c r="R13" s="537"/>
    </row>
    <row r="14" spans="1:18" ht="37.5" customHeight="1" x14ac:dyDescent="0.25">
      <c r="A14" s="153"/>
      <c r="B14" s="551" t="s">
        <v>958</v>
      </c>
      <c r="C14" s="552"/>
      <c r="D14" s="552"/>
      <c r="E14" s="552"/>
      <c r="F14" s="552"/>
      <c r="G14" s="552"/>
      <c r="H14" s="537"/>
      <c r="I14" s="537"/>
      <c r="J14" s="537"/>
      <c r="K14" s="559"/>
      <c r="L14" s="537"/>
      <c r="M14" s="537"/>
      <c r="N14" s="559"/>
      <c r="O14" s="537"/>
      <c r="P14" s="537"/>
      <c r="Q14" s="537"/>
      <c r="R14" s="537"/>
    </row>
    <row r="15" spans="1:18" ht="37.5" customHeight="1" x14ac:dyDescent="0.25">
      <c r="A15" s="153"/>
      <c r="B15" s="551" t="s">
        <v>959</v>
      </c>
      <c r="C15" s="552"/>
      <c r="D15" s="552"/>
      <c r="E15" s="552"/>
      <c r="F15" s="552"/>
      <c r="G15" s="555"/>
      <c r="H15" s="537"/>
      <c r="I15" s="537"/>
      <c r="J15" s="537"/>
      <c r="K15" s="559"/>
      <c r="L15" s="537"/>
      <c r="M15" s="537"/>
      <c r="N15" s="559"/>
      <c r="O15" s="537"/>
      <c r="P15" s="537"/>
      <c r="Q15" s="537"/>
      <c r="R15" s="537"/>
    </row>
    <row r="16" spans="1:18" ht="37.5" customHeight="1" x14ac:dyDescent="0.25">
      <c r="A16" s="153"/>
      <c r="B16" s="556" t="s">
        <v>960</v>
      </c>
      <c r="C16" s="556"/>
      <c r="D16" s="556"/>
      <c r="E16" s="556"/>
      <c r="F16" s="556"/>
      <c r="G16" s="556"/>
      <c r="H16" s="537"/>
      <c r="I16" s="537"/>
      <c r="J16" s="537"/>
      <c r="K16" s="559"/>
      <c r="L16" s="537"/>
      <c r="M16" s="537"/>
      <c r="N16" s="559"/>
      <c r="O16" s="537"/>
      <c r="P16" s="537"/>
      <c r="Q16" s="537"/>
      <c r="R16" s="537"/>
    </row>
    <row r="17" spans="1:18" ht="37.5" customHeight="1" x14ac:dyDescent="0.25">
      <c r="A17" s="153"/>
      <c r="B17" s="549" t="s">
        <v>655</v>
      </c>
      <c r="C17" s="550"/>
      <c r="D17" s="550"/>
      <c r="E17" s="550"/>
      <c r="F17" s="550"/>
      <c r="G17" s="550"/>
      <c r="H17" s="537"/>
      <c r="I17" s="537"/>
      <c r="J17" s="537"/>
      <c r="K17" s="560"/>
      <c r="L17" s="537"/>
      <c r="M17" s="537"/>
      <c r="N17" s="560"/>
      <c r="O17" s="537"/>
      <c r="P17" s="537"/>
      <c r="Q17" s="537"/>
      <c r="R17" s="537"/>
    </row>
    <row r="18" spans="1:18" ht="37.5" customHeight="1" x14ac:dyDescent="0.25">
      <c r="A18" s="153"/>
      <c r="B18" s="553"/>
      <c r="C18" s="554"/>
      <c r="D18" s="554"/>
      <c r="E18" s="554"/>
      <c r="F18" s="554"/>
      <c r="G18" s="554"/>
      <c r="H18" s="132">
        <f>H385</f>
        <v>10172</v>
      </c>
      <c r="I18" s="132">
        <f t="shared" ref="I18:J18" si="0">I385</f>
        <v>8205</v>
      </c>
      <c r="J18" s="132">
        <f t="shared" si="0"/>
        <v>1967</v>
      </c>
      <c r="K18" s="132">
        <v>3757</v>
      </c>
      <c r="L18" s="132">
        <f t="shared" ref="L18:P18" si="1">L385+I397</f>
        <v>1768.25</v>
      </c>
      <c r="M18" s="132">
        <f t="shared" si="1"/>
        <v>545.75</v>
      </c>
      <c r="N18" s="132">
        <v>9551</v>
      </c>
      <c r="O18" s="132">
        <f t="shared" si="1"/>
        <v>2337.75</v>
      </c>
      <c r="P18" s="132">
        <f t="shared" si="1"/>
        <v>459.75</v>
      </c>
      <c r="Q18" s="150">
        <v>46105.4</v>
      </c>
      <c r="R18" s="150">
        <v>23272.1</v>
      </c>
    </row>
    <row r="19" spans="1:18" x14ac:dyDescent="0.25">
      <c r="A19" s="533" t="s">
        <v>858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5"/>
    </row>
    <row r="20" spans="1:18" x14ac:dyDescent="0.25">
      <c r="A20" s="538" t="s">
        <v>649</v>
      </c>
      <c r="B20" s="539" t="s">
        <v>22</v>
      </c>
      <c r="C20" s="540"/>
      <c r="D20" s="540"/>
      <c r="E20" s="540"/>
      <c r="F20" s="541"/>
      <c r="G20" s="548" t="s">
        <v>23</v>
      </c>
      <c r="H20" s="538" t="s">
        <v>24</v>
      </c>
      <c r="I20" s="538"/>
      <c r="J20" s="538"/>
      <c r="K20" s="538" t="s">
        <v>10</v>
      </c>
      <c r="L20" s="538"/>
      <c r="M20" s="538"/>
      <c r="N20" s="538" t="s">
        <v>27</v>
      </c>
      <c r="O20" s="538"/>
      <c r="P20" s="538"/>
      <c r="Q20" s="538" t="s">
        <v>652</v>
      </c>
      <c r="R20" s="538"/>
    </row>
    <row r="21" spans="1:18" ht="69.75" customHeight="1" x14ac:dyDescent="0.25">
      <c r="A21" s="538"/>
      <c r="B21" s="542"/>
      <c r="C21" s="543"/>
      <c r="D21" s="543"/>
      <c r="E21" s="543"/>
      <c r="F21" s="544"/>
      <c r="G21" s="548"/>
      <c r="H21" s="537" t="s">
        <v>6</v>
      </c>
      <c r="I21" s="537" t="s">
        <v>650</v>
      </c>
      <c r="J21" s="537" t="s">
        <v>651</v>
      </c>
      <c r="K21" s="537" t="s">
        <v>653</v>
      </c>
      <c r="L21" s="538" t="s">
        <v>29</v>
      </c>
      <c r="M21" s="538"/>
      <c r="N21" s="537" t="s">
        <v>25</v>
      </c>
      <c r="O21" s="538" t="s">
        <v>30</v>
      </c>
      <c r="P21" s="538"/>
      <c r="Q21" s="537" t="s">
        <v>10</v>
      </c>
      <c r="R21" s="537" t="s">
        <v>27</v>
      </c>
    </row>
    <row r="22" spans="1:18" ht="100.5" customHeight="1" x14ac:dyDescent="0.25">
      <c r="A22" s="538"/>
      <c r="B22" s="542"/>
      <c r="C22" s="543"/>
      <c r="D22" s="543"/>
      <c r="E22" s="543"/>
      <c r="F22" s="544"/>
      <c r="G22" s="548"/>
      <c r="H22" s="537"/>
      <c r="I22" s="537"/>
      <c r="J22" s="537"/>
      <c r="K22" s="537"/>
      <c r="L22" s="537" t="s">
        <v>26</v>
      </c>
      <c r="M22" s="537" t="s">
        <v>9</v>
      </c>
      <c r="N22" s="537"/>
      <c r="O22" s="537" t="s">
        <v>26</v>
      </c>
      <c r="P22" s="537" t="s">
        <v>9</v>
      </c>
      <c r="Q22" s="537"/>
      <c r="R22" s="537"/>
    </row>
    <row r="23" spans="1:18" ht="81.75" customHeight="1" x14ac:dyDescent="0.25">
      <c r="A23" s="538"/>
      <c r="B23" s="545"/>
      <c r="C23" s="546"/>
      <c r="D23" s="546"/>
      <c r="E23" s="546"/>
      <c r="F23" s="547"/>
      <c r="G23" s="548"/>
      <c r="H23" s="537"/>
      <c r="I23" s="537"/>
      <c r="J23" s="537"/>
      <c r="K23" s="537"/>
      <c r="L23" s="537"/>
      <c r="M23" s="537"/>
      <c r="N23" s="537"/>
      <c r="O23" s="537"/>
      <c r="P23" s="537"/>
      <c r="Q23" s="537"/>
      <c r="R23" s="537"/>
    </row>
    <row r="24" spans="1:18" ht="54" customHeight="1" x14ac:dyDescent="0.25">
      <c r="A24" s="536" t="s">
        <v>647</v>
      </c>
      <c r="B24" s="536"/>
      <c r="C24" s="536"/>
      <c r="D24" s="536"/>
      <c r="E24" s="536"/>
      <c r="F24" s="536"/>
      <c r="G24" s="536"/>
      <c r="H24" s="536"/>
      <c r="I24" s="536"/>
      <c r="J24" s="536"/>
      <c r="K24" s="536"/>
      <c r="L24" s="536"/>
      <c r="M24" s="536"/>
      <c r="N24" s="536"/>
      <c r="O24" s="536"/>
      <c r="P24" s="536"/>
      <c r="Q24" s="536"/>
      <c r="R24" s="536"/>
    </row>
    <row r="25" spans="1:18" ht="63" customHeight="1" x14ac:dyDescent="0.25">
      <c r="A25" s="133">
        <v>1</v>
      </c>
      <c r="B25" s="522" t="s">
        <v>31</v>
      </c>
      <c r="C25" s="523"/>
      <c r="D25" s="523"/>
      <c r="E25" s="523"/>
      <c r="F25" s="523"/>
      <c r="G25" s="524"/>
      <c r="H25" s="133">
        <f>H26+H27+H28+H29+H30+H31+H32+H33+H34+H35+H36+H37+H38+H39</f>
        <v>255</v>
      </c>
      <c r="I25" s="133">
        <f t="shared" ref="I25:P25" si="2">I26+I27+I28+I29+I30+I31+I32+I33+I34+I35+I36+I37+I38+I39</f>
        <v>145</v>
      </c>
      <c r="J25" s="133">
        <f t="shared" si="2"/>
        <v>110</v>
      </c>
      <c r="K25" s="133">
        <f t="shared" si="2"/>
        <v>64</v>
      </c>
      <c r="L25" s="133">
        <f t="shared" si="2"/>
        <v>105</v>
      </c>
      <c r="M25" s="133">
        <f t="shared" si="2"/>
        <v>18</v>
      </c>
      <c r="N25" s="133">
        <f t="shared" si="2"/>
        <v>255</v>
      </c>
      <c r="O25" s="133">
        <f t="shared" si="2"/>
        <v>70</v>
      </c>
      <c r="P25" s="133">
        <f t="shared" si="2"/>
        <v>7.5</v>
      </c>
      <c r="Q25" s="134">
        <v>44972</v>
      </c>
      <c r="R25" s="134">
        <v>22486</v>
      </c>
    </row>
    <row r="26" spans="1:18" ht="63" customHeight="1" x14ac:dyDescent="0.25">
      <c r="A26" s="88">
        <v>1</v>
      </c>
      <c r="B26" s="459" t="s">
        <v>32</v>
      </c>
      <c r="C26" s="460"/>
      <c r="D26" s="460"/>
      <c r="E26" s="460"/>
      <c r="F26" s="465"/>
      <c r="G26" s="87" t="s">
        <v>504</v>
      </c>
      <c r="H26" s="124">
        <f>I26+J26</f>
        <v>185</v>
      </c>
      <c r="I26" s="124">
        <v>135</v>
      </c>
      <c r="J26" s="124">
        <v>50</v>
      </c>
      <c r="K26" s="124">
        <v>52</v>
      </c>
      <c r="L26" s="124">
        <v>55</v>
      </c>
      <c r="M26" s="124">
        <v>18</v>
      </c>
      <c r="N26" s="124">
        <v>159</v>
      </c>
      <c r="O26" s="124">
        <v>56</v>
      </c>
      <c r="P26" s="124">
        <v>4</v>
      </c>
      <c r="Q26" s="125">
        <v>44972</v>
      </c>
      <c r="R26" s="125">
        <v>22486</v>
      </c>
    </row>
    <row r="27" spans="1:18" ht="63" customHeight="1" x14ac:dyDescent="0.25">
      <c r="A27" s="88">
        <v>2</v>
      </c>
      <c r="B27" s="459" t="s">
        <v>33</v>
      </c>
      <c r="C27" s="460"/>
      <c r="D27" s="460"/>
      <c r="E27" s="460"/>
      <c r="F27" s="465"/>
      <c r="G27" s="87" t="s">
        <v>505</v>
      </c>
      <c r="H27" s="124">
        <f t="shared" ref="H27:H39" si="3">I27+J27</f>
        <v>55</v>
      </c>
      <c r="I27" s="124">
        <v>10</v>
      </c>
      <c r="J27" s="124">
        <v>45</v>
      </c>
      <c r="K27" s="124">
        <v>5</v>
      </c>
      <c r="L27" s="124">
        <v>16</v>
      </c>
      <c r="M27" s="124">
        <v>0</v>
      </c>
      <c r="N27" s="124">
        <v>44</v>
      </c>
      <c r="O27" s="124">
        <v>0</v>
      </c>
      <c r="P27" s="124">
        <v>0</v>
      </c>
      <c r="Q27" s="125">
        <v>44972</v>
      </c>
      <c r="R27" s="125">
        <v>22486</v>
      </c>
    </row>
    <row r="28" spans="1:18" ht="63" customHeight="1" x14ac:dyDescent="0.25">
      <c r="A28" s="88">
        <v>3</v>
      </c>
      <c r="B28" s="459" t="s">
        <v>34</v>
      </c>
      <c r="C28" s="460"/>
      <c r="D28" s="460"/>
      <c r="E28" s="460"/>
      <c r="F28" s="465"/>
      <c r="G28" s="87" t="s">
        <v>506</v>
      </c>
      <c r="H28" s="124">
        <f t="shared" si="3"/>
        <v>0</v>
      </c>
      <c r="I28" s="124">
        <v>0</v>
      </c>
      <c r="J28" s="124">
        <v>0</v>
      </c>
      <c r="K28" s="124">
        <v>2</v>
      </c>
      <c r="L28" s="124">
        <v>12</v>
      </c>
      <c r="M28" s="124">
        <v>0</v>
      </c>
      <c r="N28" s="124">
        <v>12</v>
      </c>
      <c r="O28" s="124">
        <v>4</v>
      </c>
      <c r="P28" s="124">
        <v>0</v>
      </c>
      <c r="Q28" s="125">
        <v>44972</v>
      </c>
      <c r="R28" s="125">
        <v>22486</v>
      </c>
    </row>
    <row r="29" spans="1:18" ht="63" customHeight="1" x14ac:dyDescent="0.25">
      <c r="A29" s="88">
        <v>4</v>
      </c>
      <c r="B29" s="459" t="s">
        <v>35</v>
      </c>
      <c r="C29" s="460"/>
      <c r="D29" s="460"/>
      <c r="E29" s="460"/>
      <c r="F29" s="465"/>
      <c r="G29" s="87" t="s">
        <v>499</v>
      </c>
      <c r="H29" s="124">
        <f t="shared" si="3"/>
        <v>0</v>
      </c>
      <c r="I29" s="124">
        <v>0</v>
      </c>
      <c r="J29" s="124">
        <v>0</v>
      </c>
      <c r="K29" s="124">
        <v>2</v>
      </c>
      <c r="L29" s="124">
        <v>8</v>
      </c>
      <c r="M29" s="124">
        <v>0</v>
      </c>
      <c r="N29" s="124">
        <v>9</v>
      </c>
      <c r="O29" s="124">
        <v>1</v>
      </c>
      <c r="P29" s="124">
        <v>1.5</v>
      </c>
      <c r="Q29" s="125">
        <v>44972</v>
      </c>
      <c r="R29" s="125">
        <v>22486</v>
      </c>
    </row>
    <row r="30" spans="1:18" ht="63" customHeight="1" x14ac:dyDescent="0.25">
      <c r="A30" s="88">
        <v>5</v>
      </c>
      <c r="B30" s="459" t="s">
        <v>36</v>
      </c>
      <c r="C30" s="460"/>
      <c r="D30" s="460"/>
      <c r="E30" s="460"/>
      <c r="F30" s="465"/>
      <c r="G30" s="87" t="s">
        <v>507</v>
      </c>
      <c r="H30" s="124">
        <f t="shared" si="3"/>
        <v>10</v>
      </c>
      <c r="I30" s="124">
        <v>0</v>
      </c>
      <c r="J30" s="124">
        <v>10</v>
      </c>
      <c r="K30" s="124">
        <v>1</v>
      </c>
      <c r="L30" s="124">
        <v>5</v>
      </c>
      <c r="M30" s="124">
        <v>0</v>
      </c>
      <c r="N30" s="124">
        <v>6</v>
      </c>
      <c r="O30" s="124">
        <v>1</v>
      </c>
      <c r="P30" s="124">
        <v>1</v>
      </c>
      <c r="Q30" s="125">
        <v>44972</v>
      </c>
      <c r="R30" s="125">
        <v>22486</v>
      </c>
    </row>
    <row r="31" spans="1:18" ht="63" customHeight="1" x14ac:dyDescent="0.25">
      <c r="A31" s="88">
        <v>6</v>
      </c>
      <c r="B31" s="459" t="s">
        <v>37</v>
      </c>
      <c r="C31" s="460"/>
      <c r="D31" s="460"/>
      <c r="E31" s="460"/>
      <c r="F31" s="465"/>
      <c r="G31" s="87" t="s">
        <v>500</v>
      </c>
      <c r="H31" s="124">
        <f t="shared" si="3"/>
        <v>5</v>
      </c>
      <c r="I31" s="124">
        <v>0</v>
      </c>
      <c r="J31" s="124">
        <v>5</v>
      </c>
      <c r="K31" s="124">
        <v>1</v>
      </c>
      <c r="L31" s="124">
        <v>3</v>
      </c>
      <c r="M31" s="124">
        <v>0</v>
      </c>
      <c r="N31" s="124">
        <v>6</v>
      </c>
      <c r="O31" s="124">
        <v>1</v>
      </c>
      <c r="P31" s="124">
        <v>0</v>
      </c>
      <c r="Q31" s="125">
        <v>44972</v>
      </c>
      <c r="R31" s="125">
        <v>22486</v>
      </c>
    </row>
    <row r="32" spans="1:18" ht="63" customHeight="1" x14ac:dyDescent="0.25">
      <c r="A32" s="88">
        <v>7</v>
      </c>
      <c r="B32" s="459" t="s">
        <v>38</v>
      </c>
      <c r="C32" s="460"/>
      <c r="D32" s="460"/>
      <c r="E32" s="460"/>
      <c r="F32" s="465"/>
      <c r="G32" s="87" t="s">
        <v>501</v>
      </c>
      <c r="H32" s="124">
        <f t="shared" si="3"/>
        <v>0</v>
      </c>
      <c r="I32" s="124">
        <v>0</v>
      </c>
      <c r="J32" s="124">
        <v>0</v>
      </c>
      <c r="K32" s="124">
        <v>1</v>
      </c>
      <c r="L32" s="124">
        <v>3</v>
      </c>
      <c r="M32" s="124">
        <v>0</v>
      </c>
      <c r="N32" s="124">
        <v>5</v>
      </c>
      <c r="O32" s="124">
        <v>2</v>
      </c>
      <c r="P32" s="124">
        <v>1</v>
      </c>
      <c r="Q32" s="125">
        <v>44972</v>
      </c>
      <c r="R32" s="125">
        <v>22486</v>
      </c>
    </row>
    <row r="33" spans="1:18" ht="63" customHeight="1" x14ac:dyDescent="0.25">
      <c r="A33" s="88">
        <v>8</v>
      </c>
      <c r="B33" s="459" t="s">
        <v>44</v>
      </c>
      <c r="C33" s="460"/>
      <c r="D33" s="460"/>
      <c r="E33" s="460"/>
      <c r="F33" s="465"/>
      <c r="G33" s="87" t="s">
        <v>502</v>
      </c>
      <c r="H33" s="124">
        <f t="shared" si="3"/>
        <v>0</v>
      </c>
      <c r="I33" s="124">
        <v>0</v>
      </c>
      <c r="J33" s="124">
        <v>0</v>
      </c>
      <c r="K33" s="124">
        <v>0</v>
      </c>
      <c r="L33" s="124">
        <v>2</v>
      </c>
      <c r="M33" s="124">
        <v>0</v>
      </c>
      <c r="N33" s="124">
        <v>2</v>
      </c>
      <c r="O33" s="124">
        <v>2</v>
      </c>
      <c r="P33" s="124">
        <v>0</v>
      </c>
      <c r="Q33" s="125">
        <v>44972</v>
      </c>
      <c r="R33" s="125">
        <v>22486</v>
      </c>
    </row>
    <row r="34" spans="1:18" ht="63" customHeight="1" x14ac:dyDescent="0.25">
      <c r="A34" s="88">
        <v>9</v>
      </c>
      <c r="B34" s="459" t="s">
        <v>45</v>
      </c>
      <c r="C34" s="460"/>
      <c r="D34" s="460"/>
      <c r="E34" s="460"/>
      <c r="F34" s="465"/>
      <c r="G34" s="87" t="s">
        <v>503</v>
      </c>
      <c r="H34" s="124">
        <f t="shared" si="3"/>
        <v>0</v>
      </c>
      <c r="I34" s="124">
        <v>0</v>
      </c>
      <c r="J34" s="124">
        <v>0</v>
      </c>
      <c r="K34" s="124">
        <v>0</v>
      </c>
      <c r="L34" s="124">
        <v>1</v>
      </c>
      <c r="M34" s="124">
        <v>0</v>
      </c>
      <c r="N34" s="124">
        <v>2</v>
      </c>
      <c r="O34" s="124">
        <v>2</v>
      </c>
      <c r="P34" s="124">
        <v>0</v>
      </c>
      <c r="Q34" s="125">
        <v>44972</v>
      </c>
      <c r="R34" s="125">
        <v>22486</v>
      </c>
    </row>
    <row r="35" spans="1:18" ht="63" customHeight="1" x14ac:dyDescent="0.25">
      <c r="A35" s="88">
        <v>10</v>
      </c>
      <c r="B35" s="459" t="s">
        <v>42</v>
      </c>
      <c r="C35" s="460"/>
      <c r="D35" s="460"/>
      <c r="E35" s="460"/>
      <c r="F35" s="465"/>
      <c r="G35" s="87" t="s">
        <v>53</v>
      </c>
      <c r="H35" s="124">
        <f t="shared" si="3"/>
        <v>0</v>
      </c>
      <c r="I35" s="124">
        <v>0</v>
      </c>
      <c r="J35" s="124">
        <v>0</v>
      </c>
      <c r="K35" s="124">
        <v>0</v>
      </c>
      <c r="L35" s="124">
        <v>0</v>
      </c>
      <c r="M35" s="124">
        <v>0</v>
      </c>
      <c r="N35" s="124">
        <v>4</v>
      </c>
      <c r="O35" s="124">
        <v>0</v>
      </c>
      <c r="P35" s="124">
        <v>0</v>
      </c>
      <c r="Q35" s="125">
        <v>44972</v>
      </c>
      <c r="R35" s="125">
        <v>22486</v>
      </c>
    </row>
    <row r="36" spans="1:18" ht="63" customHeight="1" x14ac:dyDescent="0.25">
      <c r="A36" s="88">
        <v>11</v>
      </c>
      <c r="B36" s="459" t="s">
        <v>43</v>
      </c>
      <c r="C36" s="460"/>
      <c r="D36" s="460"/>
      <c r="E36" s="460"/>
      <c r="F36" s="465"/>
      <c r="G36" s="87" t="s">
        <v>49</v>
      </c>
      <c r="H36" s="124">
        <f t="shared" si="3"/>
        <v>0</v>
      </c>
      <c r="I36" s="124">
        <v>0</v>
      </c>
      <c r="J36" s="124">
        <v>0</v>
      </c>
      <c r="K36" s="124">
        <v>0</v>
      </c>
      <c r="L36" s="124">
        <v>0</v>
      </c>
      <c r="M36" s="124">
        <v>0</v>
      </c>
      <c r="N36" s="124">
        <v>2</v>
      </c>
      <c r="O36" s="124">
        <v>0</v>
      </c>
      <c r="P36" s="124">
        <v>0</v>
      </c>
      <c r="Q36" s="125">
        <v>44972</v>
      </c>
      <c r="R36" s="125">
        <v>22486</v>
      </c>
    </row>
    <row r="37" spans="1:18" ht="63" customHeight="1" x14ac:dyDescent="0.25">
      <c r="A37" s="88">
        <v>12</v>
      </c>
      <c r="B37" s="459" t="s">
        <v>32</v>
      </c>
      <c r="C37" s="460"/>
      <c r="D37" s="460"/>
      <c r="E37" s="460"/>
      <c r="F37" s="465"/>
      <c r="G37" s="87" t="s">
        <v>863</v>
      </c>
      <c r="H37" s="124">
        <f t="shared" si="3"/>
        <v>0</v>
      </c>
      <c r="I37" s="124">
        <v>0</v>
      </c>
      <c r="J37" s="124">
        <v>0</v>
      </c>
      <c r="K37" s="124">
        <v>0</v>
      </c>
      <c r="L37" s="124">
        <v>0</v>
      </c>
      <c r="M37" s="124">
        <v>0</v>
      </c>
      <c r="N37" s="124">
        <v>1</v>
      </c>
      <c r="O37" s="124">
        <v>1</v>
      </c>
      <c r="P37" s="124">
        <v>0</v>
      </c>
      <c r="Q37" s="125">
        <v>44972</v>
      </c>
      <c r="R37" s="125">
        <v>22486</v>
      </c>
    </row>
    <row r="38" spans="1:18" ht="63" customHeight="1" x14ac:dyDescent="0.25">
      <c r="A38" s="88">
        <v>13</v>
      </c>
      <c r="B38" s="459" t="s">
        <v>41</v>
      </c>
      <c r="C38" s="460"/>
      <c r="D38" s="460"/>
      <c r="E38" s="460"/>
      <c r="F38" s="465"/>
      <c r="G38" s="87" t="s">
        <v>52</v>
      </c>
      <c r="H38" s="124">
        <f t="shared" si="3"/>
        <v>0</v>
      </c>
      <c r="I38" s="124">
        <v>0</v>
      </c>
      <c r="J38" s="124">
        <v>0</v>
      </c>
      <c r="K38" s="124">
        <v>0</v>
      </c>
      <c r="L38" s="124">
        <v>0</v>
      </c>
      <c r="M38" s="124">
        <v>0</v>
      </c>
      <c r="N38" s="124">
        <v>3</v>
      </c>
      <c r="O38" s="124">
        <v>0</v>
      </c>
      <c r="P38" s="124">
        <v>0</v>
      </c>
      <c r="Q38" s="125">
        <v>44972</v>
      </c>
      <c r="R38" s="125">
        <v>22486</v>
      </c>
    </row>
    <row r="39" spans="1:18" ht="63" customHeight="1" x14ac:dyDescent="0.25">
      <c r="A39" s="88">
        <v>14</v>
      </c>
      <c r="B39" s="519" t="s">
        <v>39</v>
      </c>
      <c r="C39" s="520"/>
      <c r="D39" s="520"/>
      <c r="E39" s="520"/>
      <c r="F39" s="521"/>
      <c r="G39" s="87" t="s">
        <v>864</v>
      </c>
      <c r="H39" s="124">
        <f t="shared" si="3"/>
        <v>0</v>
      </c>
      <c r="I39" s="124">
        <v>0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24">
        <v>0</v>
      </c>
      <c r="P39" s="124">
        <v>0</v>
      </c>
      <c r="Q39" s="125">
        <v>0</v>
      </c>
      <c r="R39" s="125">
        <v>0</v>
      </c>
    </row>
    <row r="40" spans="1:18" ht="72.75" customHeight="1" x14ac:dyDescent="0.25">
      <c r="A40" s="133">
        <v>2</v>
      </c>
      <c r="B40" s="522" t="s">
        <v>54</v>
      </c>
      <c r="C40" s="523"/>
      <c r="D40" s="523"/>
      <c r="E40" s="523"/>
      <c r="F40" s="523"/>
      <c r="G40" s="524"/>
      <c r="H40" s="133">
        <f>H41+H42+H43+H44+H45+H46+H47+H48+H49+H50+H51+H52+H53+H54+H55+H56+H57+H58+H59+H60+H61+H62+H63+H64+H65+H66+H67</f>
        <v>175</v>
      </c>
      <c r="I40" s="133">
        <f t="shared" ref="I40:P40" si="4">I41+I42+I43+I44+I45+I46+I47+I48+I49+I50+I51+I52+I53+I54+I55+I56+I57+I58+I59+I60+I61+I62+I63+I64+I65+I66+I67</f>
        <v>120</v>
      </c>
      <c r="J40" s="133">
        <f t="shared" si="4"/>
        <v>55</v>
      </c>
      <c r="K40" s="133">
        <f t="shared" si="4"/>
        <v>55</v>
      </c>
      <c r="L40" s="133">
        <f t="shared" si="4"/>
        <v>25</v>
      </c>
      <c r="M40" s="133">
        <f t="shared" si="4"/>
        <v>7</v>
      </c>
      <c r="N40" s="133">
        <f t="shared" si="4"/>
        <v>162</v>
      </c>
      <c r="O40" s="133">
        <f t="shared" si="4"/>
        <v>28</v>
      </c>
      <c r="P40" s="133">
        <f t="shared" si="4"/>
        <v>0</v>
      </c>
      <c r="Q40" s="134"/>
      <c r="R40" s="134"/>
    </row>
    <row r="41" spans="1:18" ht="72.75" customHeight="1" x14ac:dyDescent="0.25">
      <c r="A41" s="88">
        <v>1</v>
      </c>
      <c r="B41" s="459" t="s">
        <v>55</v>
      </c>
      <c r="C41" s="460"/>
      <c r="D41" s="460"/>
      <c r="E41" s="460"/>
      <c r="F41" s="465"/>
      <c r="G41" s="87" t="s">
        <v>508</v>
      </c>
      <c r="H41" s="124">
        <f>I41+J41</f>
        <v>105</v>
      </c>
      <c r="I41" s="124">
        <v>80</v>
      </c>
      <c r="J41" s="124">
        <v>25</v>
      </c>
      <c r="K41" s="124">
        <v>43</v>
      </c>
      <c r="L41" s="124">
        <v>18</v>
      </c>
      <c r="M41" s="124">
        <v>7</v>
      </c>
      <c r="N41" s="124">
        <v>89</v>
      </c>
      <c r="O41" s="124">
        <v>23</v>
      </c>
      <c r="P41" s="124">
        <v>0</v>
      </c>
      <c r="Q41" s="125">
        <v>44976</v>
      </c>
      <c r="R41" s="125">
        <v>22763</v>
      </c>
    </row>
    <row r="42" spans="1:18" ht="72.75" customHeight="1" x14ac:dyDescent="0.25">
      <c r="A42" s="88">
        <v>2</v>
      </c>
      <c r="B42" s="459" t="s">
        <v>56</v>
      </c>
      <c r="C42" s="460"/>
      <c r="D42" s="460"/>
      <c r="E42" s="460"/>
      <c r="F42" s="465"/>
      <c r="G42" s="87" t="s">
        <v>509</v>
      </c>
      <c r="H42" s="124">
        <f t="shared" ref="H42:H67" si="5">I42+J42</f>
        <v>50</v>
      </c>
      <c r="I42" s="124">
        <v>30</v>
      </c>
      <c r="J42" s="124">
        <v>20</v>
      </c>
      <c r="K42" s="124">
        <v>8</v>
      </c>
      <c r="L42" s="124">
        <v>2</v>
      </c>
      <c r="M42" s="124">
        <v>0</v>
      </c>
      <c r="N42" s="124">
        <v>32</v>
      </c>
      <c r="O42" s="124">
        <v>2</v>
      </c>
      <c r="P42" s="124">
        <v>0</v>
      </c>
      <c r="Q42" s="125">
        <v>42235</v>
      </c>
      <c r="R42" s="125">
        <v>22887</v>
      </c>
    </row>
    <row r="43" spans="1:18" ht="72.75" customHeight="1" x14ac:dyDescent="0.25">
      <c r="A43" s="88">
        <v>3</v>
      </c>
      <c r="B43" s="459" t="s">
        <v>57</v>
      </c>
      <c r="C43" s="460"/>
      <c r="D43" s="460"/>
      <c r="E43" s="460"/>
      <c r="F43" s="465"/>
      <c r="G43" s="87" t="s">
        <v>510</v>
      </c>
      <c r="H43" s="124">
        <f t="shared" si="5"/>
        <v>20</v>
      </c>
      <c r="I43" s="124">
        <v>10</v>
      </c>
      <c r="J43" s="124">
        <v>10</v>
      </c>
      <c r="K43" s="124">
        <v>2</v>
      </c>
      <c r="L43" s="124">
        <v>2</v>
      </c>
      <c r="M43" s="124">
        <v>0</v>
      </c>
      <c r="N43" s="124">
        <v>13</v>
      </c>
      <c r="O43" s="124">
        <v>1</v>
      </c>
      <c r="P43" s="124">
        <v>0</v>
      </c>
      <c r="Q43" s="125">
        <v>38541</v>
      </c>
      <c r="R43" s="125">
        <v>21156</v>
      </c>
    </row>
    <row r="44" spans="1:18" ht="72.75" customHeight="1" x14ac:dyDescent="0.25">
      <c r="A44" s="88">
        <v>4</v>
      </c>
      <c r="B44" s="459" t="s">
        <v>58</v>
      </c>
      <c r="C44" s="460"/>
      <c r="D44" s="460"/>
      <c r="E44" s="460"/>
      <c r="F44" s="465"/>
      <c r="G44" s="87" t="s">
        <v>511</v>
      </c>
      <c r="H44" s="124">
        <f t="shared" si="5"/>
        <v>0</v>
      </c>
      <c r="I44" s="124">
        <v>0</v>
      </c>
      <c r="J44" s="124">
        <v>0</v>
      </c>
      <c r="K44" s="124">
        <v>0</v>
      </c>
      <c r="L44" s="124">
        <v>1</v>
      </c>
      <c r="M44" s="124">
        <v>0</v>
      </c>
      <c r="N44" s="124">
        <v>5</v>
      </c>
      <c r="O44" s="124">
        <v>0</v>
      </c>
      <c r="P44" s="124">
        <v>0</v>
      </c>
      <c r="Q44" s="125">
        <v>36421</v>
      </c>
      <c r="R44" s="125">
        <v>16009</v>
      </c>
    </row>
    <row r="45" spans="1:18" ht="72.75" customHeight="1" x14ac:dyDescent="0.25">
      <c r="A45" s="88">
        <v>5</v>
      </c>
      <c r="B45" s="459" t="s">
        <v>59</v>
      </c>
      <c r="C45" s="460"/>
      <c r="D45" s="460"/>
      <c r="E45" s="460"/>
      <c r="F45" s="465"/>
      <c r="G45" s="87" t="s">
        <v>512</v>
      </c>
      <c r="H45" s="124">
        <f t="shared" si="5"/>
        <v>0</v>
      </c>
      <c r="I45" s="124">
        <v>0</v>
      </c>
      <c r="J45" s="124">
        <v>0</v>
      </c>
      <c r="K45" s="124">
        <v>1</v>
      </c>
      <c r="L45" s="124">
        <v>1</v>
      </c>
      <c r="M45" s="124">
        <v>0</v>
      </c>
      <c r="N45" s="129">
        <v>5</v>
      </c>
      <c r="O45" s="124">
        <v>0</v>
      </c>
      <c r="P45" s="124">
        <v>0</v>
      </c>
      <c r="Q45" s="125">
        <v>34800</v>
      </c>
      <c r="R45" s="125">
        <v>15906</v>
      </c>
    </row>
    <row r="46" spans="1:18" ht="72.75" customHeight="1" x14ac:dyDescent="0.25">
      <c r="A46" s="88">
        <v>6</v>
      </c>
      <c r="B46" s="459" t="s">
        <v>60</v>
      </c>
      <c r="C46" s="460"/>
      <c r="D46" s="460"/>
      <c r="E46" s="460"/>
      <c r="F46" s="465"/>
      <c r="G46" s="87" t="s">
        <v>513</v>
      </c>
      <c r="H46" s="124">
        <f t="shared" si="5"/>
        <v>0</v>
      </c>
      <c r="I46" s="124">
        <v>0</v>
      </c>
      <c r="J46" s="124">
        <v>0</v>
      </c>
      <c r="K46" s="124">
        <v>1</v>
      </c>
      <c r="L46" s="124">
        <v>1</v>
      </c>
      <c r="M46" s="124">
        <v>0</v>
      </c>
      <c r="N46" s="124">
        <v>5</v>
      </c>
      <c r="O46" s="124">
        <v>0</v>
      </c>
      <c r="P46" s="124">
        <v>0</v>
      </c>
      <c r="Q46" s="125">
        <v>37254</v>
      </c>
      <c r="R46" s="125">
        <v>15987</v>
      </c>
    </row>
    <row r="47" spans="1:18" ht="72.75" customHeight="1" x14ac:dyDescent="0.25">
      <c r="A47" s="88">
        <v>7</v>
      </c>
      <c r="B47" s="459" t="s">
        <v>61</v>
      </c>
      <c r="C47" s="460"/>
      <c r="D47" s="460"/>
      <c r="E47" s="460"/>
      <c r="F47" s="465"/>
      <c r="G47" s="87" t="s">
        <v>962</v>
      </c>
      <c r="H47" s="124">
        <f t="shared" si="5"/>
        <v>0</v>
      </c>
      <c r="I47" s="124">
        <v>0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24">
        <v>1</v>
      </c>
      <c r="P47" s="124">
        <v>0</v>
      </c>
      <c r="Q47" s="125"/>
      <c r="R47" s="125"/>
    </row>
    <row r="48" spans="1:18" ht="72.75" customHeight="1" x14ac:dyDescent="0.25">
      <c r="A48" s="88">
        <v>8</v>
      </c>
      <c r="B48" s="459" t="s">
        <v>86</v>
      </c>
      <c r="C48" s="460"/>
      <c r="D48" s="460"/>
      <c r="E48" s="460"/>
      <c r="F48" s="465"/>
      <c r="G48" s="87" t="s">
        <v>759</v>
      </c>
      <c r="H48" s="124">
        <f t="shared" si="5"/>
        <v>0</v>
      </c>
      <c r="I48" s="124">
        <v>0</v>
      </c>
      <c r="J48" s="124">
        <v>0</v>
      </c>
      <c r="K48" s="124">
        <v>0</v>
      </c>
      <c r="L48" s="124">
        <v>0</v>
      </c>
      <c r="M48" s="124">
        <v>0</v>
      </c>
      <c r="N48" s="124">
        <v>1</v>
      </c>
      <c r="O48" s="124">
        <v>0</v>
      </c>
      <c r="P48" s="124">
        <v>0</v>
      </c>
      <c r="Q48" s="125"/>
      <c r="R48" s="125">
        <v>14733</v>
      </c>
    </row>
    <row r="49" spans="1:18" ht="72.75" customHeight="1" x14ac:dyDescent="0.25">
      <c r="A49" s="88">
        <v>9</v>
      </c>
      <c r="B49" s="459" t="s">
        <v>72</v>
      </c>
      <c r="C49" s="460"/>
      <c r="D49" s="460"/>
      <c r="E49" s="460"/>
      <c r="F49" s="465"/>
      <c r="G49" s="87" t="s">
        <v>760</v>
      </c>
      <c r="H49" s="124">
        <f t="shared" si="5"/>
        <v>0</v>
      </c>
      <c r="I49" s="124">
        <v>0</v>
      </c>
      <c r="J49" s="124">
        <v>0</v>
      </c>
      <c r="K49" s="124">
        <v>0</v>
      </c>
      <c r="L49" s="124">
        <v>0</v>
      </c>
      <c r="M49" s="124">
        <v>0</v>
      </c>
      <c r="N49" s="124">
        <v>1</v>
      </c>
      <c r="O49" s="124">
        <v>0</v>
      </c>
      <c r="P49" s="124">
        <v>0</v>
      </c>
      <c r="Q49" s="125"/>
      <c r="R49" s="125">
        <v>22750</v>
      </c>
    </row>
    <row r="50" spans="1:18" ht="72.75" customHeight="1" x14ac:dyDescent="0.25">
      <c r="A50" s="88">
        <v>10</v>
      </c>
      <c r="B50" s="459" t="s">
        <v>395</v>
      </c>
      <c r="C50" s="460"/>
      <c r="D50" s="460"/>
      <c r="E50" s="460"/>
      <c r="F50" s="465"/>
      <c r="G50" s="87" t="s">
        <v>761</v>
      </c>
      <c r="H50" s="124">
        <f t="shared" si="5"/>
        <v>0</v>
      </c>
      <c r="I50" s="124">
        <v>0</v>
      </c>
      <c r="J50" s="124">
        <v>0</v>
      </c>
      <c r="K50" s="124">
        <v>0</v>
      </c>
      <c r="L50" s="124">
        <v>0</v>
      </c>
      <c r="M50" s="124">
        <v>0</v>
      </c>
      <c r="N50" s="124">
        <v>1</v>
      </c>
      <c r="O50" s="124">
        <v>0</v>
      </c>
      <c r="P50" s="124">
        <v>0</v>
      </c>
      <c r="Q50" s="125"/>
      <c r="R50" s="125">
        <v>13344</v>
      </c>
    </row>
    <row r="51" spans="1:18" ht="72.75" customHeight="1" x14ac:dyDescent="0.25">
      <c r="A51" s="88">
        <v>11</v>
      </c>
      <c r="B51" s="459" t="s">
        <v>299</v>
      </c>
      <c r="C51" s="460"/>
      <c r="D51" s="460"/>
      <c r="E51" s="460"/>
      <c r="F51" s="465"/>
      <c r="G51" s="87" t="s">
        <v>762</v>
      </c>
      <c r="H51" s="124">
        <f t="shared" si="5"/>
        <v>0</v>
      </c>
      <c r="I51" s="124">
        <v>0</v>
      </c>
      <c r="J51" s="124">
        <v>0</v>
      </c>
      <c r="K51" s="124">
        <v>0</v>
      </c>
      <c r="L51" s="124">
        <v>0</v>
      </c>
      <c r="M51" s="124">
        <v>0</v>
      </c>
      <c r="N51" s="124">
        <v>1</v>
      </c>
      <c r="O51" s="124">
        <v>0</v>
      </c>
      <c r="P51" s="124">
        <v>0</v>
      </c>
      <c r="Q51" s="125"/>
      <c r="R51" s="125">
        <v>10955</v>
      </c>
    </row>
    <row r="52" spans="1:18" ht="72.75" customHeight="1" x14ac:dyDescent="0.25">
      <c r="A52" s="88">
        <v>12</v>
      </c>
      <c r="B52" s="459" t="s">
        <v>763</v>
      </c>
      <c r="C52" s="460"/>
      <c r="D52" s="460"/>
      <c r="E52" s="460"/>
      <c r="F52" s="465"/>
      <c r="G52" s="87" t="s">
        <v>764</v>
      </c>
      <c r="H52" s="124">
        <f t="shared" si="5"/>
        <v>0</v>
      </c>
      <c r="I52" s="124">
        <v>0</v>
      </c>
      <c r="J52" s="124">
        <v>0</v>
      </c>
      <c r="K52" s="124">
        <v>0</v>
      </c>
      <c r="L52" s="124">
        <v>0</v>
      </c>
      <c r="M52" s="124">
        <v>0</v>
      </c>
      <c r="N52" s="124">
        <v>1</v>
      </c>
      <c r="O52" s="124">
        <v>0</v>
      </c>
      <c r="P52" s="124">
        <v>0</v>
      </c>
      <c r="Q52" s="125"/>
      <c r="R52" s="125">
        <v>14234</v>
      </c>
    </row>
    <row r="53" spans="1:18" ht="72.75" customHeight="1" x14ac:dyDescent="0.25">
      <c r="A53" s="88">
        <v>13</v>
      </c>
      <c r="B53" s="459" t="s">
        <v>765</v>
      </c>
      <c r="C53" s="460"/>
      <c r="D53" s="460"/>
      <c r="E53" s="460"/>
      <c r="F53" s="465"/>
      <c r="G53" s="87" t="s">
        <v>766</v>
      </c>
      <c r="H53" s="124">
        <f t="shared" si="5"/>
        <v>0</v>
      </c>
      <c r="I53" s="124">
        <v>0</v>
      </c>
      <c r="J53" s="124">
        <v>0</v>
      </c>
      <c r="K53" s="124">
        <v>0</v>
      </c>
      <c r="L53" s="124">
        <v>0</v>
      </c>
      <c r="M53" s="124">
        <v>0</v>
      </c>
      <c r="N53" s="124">
        <v>1</v>
      </c>
      <c r="O53" s="124">
        <v>0</v>
      </c>
      <c r="P53" s="124">
        <v>0</v>
      </c>
      <c r="Q53" s="125"/>
      <c r="R53" s="125">
        <v>10955</v>
      </c>
    </row>
    <row r="54" spans="1:18" ht="72.75" customHeight="1" x14ac:dyDescent="0.25">
      <c r="A54" s="88">
        <v>14</v>
      </c>
      <c r="B54" s="459" t="s">
        <v>767</v>
      </c>
      <c r="C54" s="460"/>
      <c r="D54" s="460"/>
      <c r="E54" s="460"/>
      <c r="F54" s="465"/>
      <c r="G54" s="87" t="s">
        <v>768</v>
      </c>
      <c r="H54" s="124">
        <f t="shared" si="5"/>
        <v>0</v>
      </c>
      <c r="I54" s="124">
        <v>0</v>
      </c>
      <c r="J54" s="124">
        <v>0</v>
      </c>
      <c r="K54" s="124">
        <v>0</v>
      </c>
      <c r="L54" s="124">
        <v>0</v>
      </c>
      <c r="M54" s="124">
        <v>0</v>
      </c>
      <c r="N54" s="124">
        <v>1</v>
      </c>
      <c r="O54" s="124">
        <v>0</v>
      </c>
      <c r="P54" s="124">
        <v>0</v>
      </c>
      <c r="Q54" s="125"/>
      <c r="R54" s="125">
        <v>22700</v>
      </c>
    </row>
    <row r="55" spans="1:18" ht="72.75" customHeight="1" x14ac:dyDescent="0.25">
      <c r="A55" s="88">
        <v>15</v>
      </c>
      <c r="B55" s="459" t="s">
        <v>769</v>
      </c>
      <c r="C55" s="460"/>
      <c r="D55" s="460"/>
      <c r="E55" s="460"/>
      <c r="F55" s="465"/>
      <c r="G55" s="87" t="s">
        <v>770</v>
      </c>
      <c r="H55" s="124">
        <f t="shared" si="5"/>
        <v>0</v>
      </c>
      <c r="I55" s="124">
        <v>0</v>
      </c>
      <c r="J55" s="124">
        <v>0</v>
      </c>
      <c r="K55" s="124">
        <v>0</v>
      </c>
      <c r="L55" s="124">
        <v>0</v>
      </c>
      <c r="M55" s="124">
        <v>0</v>
      </c>
      <c r="N55" s="124">
        <v>1</v>
      </c>
      <c r="O55" s="124">
        <v>0</v>
      </c>
      <c r="P55" s="124">
        <v>0</v>
      </c>
      <c r="Q55" s="125"/>
      <c r="R55" s="125">
        <v>10973</v>
      </c>
    </row>
    <row r="56" spans="1:18" ht="72.75" customHeight="1" x14ac:dyDescent="0.25">
      <c r="A56" s="88">
        <v>16</v>
      </c>
      <c r="B56" s="459" t="s">
        <v>78</v>
      </c>
      <c r="C56" s="460"/>
      <c r="D56" s="460"/>
      <c r="E56" s="460"/>
      <c r="F56" s="465"/>
      <c r="G56" s="87" t="s">
        <v>79</v>
      </c>
      <c r="H56" s="124">
        <f t="shared" si="5"/>
        <v>0</v>
      </c>
      <c r="I56" s="124">
        <v>0</v>
      </c>
      <c r="J56" s="124">
        <v>0</v>
      </c>
      <c r="K56" s="124">
        <v>0</v>
      </c>
      <c r="L56" s="124">
        <v>0</v>
      </c>
      <c r="M56" s="124">
        <v>0</v>
      </c>
      <c r="N56" s="124">
        <v>1</v>
      </c>
      <c r="O56" s="124">
        <v>0</v>
      </c>
      <c r="P56" s="124">
        <v>0</v>
      </c>
      <c r="Q56" s="125"/>
      <c r="R56" s="125">
        <v>14243</v>
      </c>
    </row>
    <row r="57" spans="1:18" ht="72.75" customHeight="1" x14ac:dyDescent="0.25">
      <c r="A57" s="88">
        <v>17</v>
      </c>
      <c r="B57" s="459" t="s">
        <v>82</v>
      </c>
      <c r="C57" s="460"/>
      <c r="D57" s="460"/>
      <c r="E57" s="460"/>
      <c r="F57" s="465"/>
      <c r="G57" s="87" t="s">
        <v>771</v>
      </c>
      <c r="H57" s="124">
        <f t="shared" si="5"/>
        <v>0</v>
      </c>
      <c r="I57" s="124">
        <v>0</v>
      </c>
      <c r="J57" s="124">
        <v>0</v>
      </c>
      <c r="K57" s="124">
        <v>0</v>
      </c>
      <c r="L57" s="124">
        <v>0</v>
      </c>
      <c r="M57" s="124">
        <v>0</v>
      </c>
      <c r="N57" s="124">
        <v>1</v>
      </c>
      <c r="O57" s="124">
        <v>0</v>
      </c>
      <c r="P57" s="124">
        <v>0</v>
      </c>
      <c r="Q57" s="125"/>
      <c r="R57" s="125">
        <v>14733</v>
      </c>
    </row>
    <row r="58" spans="1:18" ht="72.75" customHeight="1" x14ac:dyDescent="0.25">
      <c r="A58" s="88">
        <v>18</v>
      </c>
      <c r="B58" s="459" t="s">
        <v>772</v>
      </c>
      <c r="C58" s="460"/>
      <c r="D58" s="460"/>
      <c r="E58" s="460"/>
      <c r="F58" s="465"/>
      <c r="G58" s="87" t="s">
        <v>773</v>
      </c>
      <c r="H58" s="124">
        <f t="shared" si="5"/>
        <v>0</v>
      </c>
      <c r="I58" s="124">
        <v>0</v>
      </c>
      <c r="J58" s="124">
        <v>0</v>
      </c>
      <c r="K58" s="124">
        <v>0</v>
      </c>
      <c r="L58" s="124">
        <v>0</v>
      </c>
      <c r="M58" s="124">
        <v>0</v>
      </c>
      <c r="N58" s="124">
        <v>1</v>
      </c>
      <c r="O58" s="124">
        <v>0</v>
      </c>
      <c r="P58" s="124">
        <v>0</v>
      </c>
      <c r="Q58" s="125"/>
      <c r="R58" s="125">
        <v>17320</v>
      </c>
    </row>
    <row r="59" spans="1:18" ht="72.75" customHeight="1" x14ac:dyDescent="0.25">
      <c r="A59" s="88">
        <v>19</v>
      </c>
      <c r="B59" s="459" t="s">
        <v>774</v>
      </c>
      <c r="C59" s="460"/>
      <c r="D59" s="460"/>
      <c r="E59" s="460"/>
      <c r="F59" s="465"/>
      <c r="G59" s="87" t="s">
        <v>775</v>
      </c>
      <c r="H59" s="124">
        <f t="shared" si="5"/>
        <v>0</v>
      </c>
      <c r="I59" s="124">
        <v>0</v>
      </c>
      <c r="J59" s="124">
        <v>0</v>
      </c>
      <c r="K59" s="124">
        <v>0</v>
      </c>
      <c r="L59" s="124">
        <v>0</v>
      </c>
      <c r="M59" s="124">
        <v>0</v>
      </c>
      <c r="N59" s="124">
        <v>1</v>
      </c>
      <c r="O59" s="124">
        <v>0</v>
      </c>
      <c r="P59" s="124">
        <v>0</v>
      </c>
      <c r="Q59" s="125"/>
      <c r="R59" s="125">
        <v>14733</v>
      </c>
    </row>
    <row r="60" spans="1:18" ht="72.75" customHeight="1" x14ac:dyDescent="0.25">
      <c r="A60" s="88">
        <v>20</v>
      </c>
      <c r="B60" s="459" t="s">
        <v>776</v>
      </c>
      <c r="C60" s="460"/>
      <c r="D60" s="460"/>
      <c r="E60" s="460"/>
      <c r="F60" s="465"/>
      <c r="G60" s="87" t="s">
        <v>777</v>
      </c>
      <c r="H60" s="124">
        <f t="shared" si="5"/>
        <v>0</v>
      </c>
      <c r="I60" s="124">
        <v>0</v>
      </c>
      <c r="J60" s="124">
        <v>0</v>
      </c>
      <c r="K60" s="124">
        <v>0</v>
      </c>
      <c r="L60" s="124">
        <v>0</v>
      </c>
      <c r="M60" s="124">
        <v>0</v>
      </c>
      <c r="N60" s="124">
        <v>1</v>
      </c>
      <c r="O60" s="124">
        <v>0</v>
      </c>
      <c r="P60" s="124">
        <v>0</v>
      </c>
      <c r="Q60" s="125"/>
      <c r="R60" s="125">
        <v>10955</v>
      </c>
    </row>
    <row r="61" spans="1:18" ht="72.75" customHeight="1" x14ac:dyDescent="0.25">
      <c r="A61" s="88">
        <v>21</v>
      </c>
      <c r="B61" s="459" t="s">
        <v>778</v>
      </c>
      <c r="C61" s="460"/>
      <c r="D61" s="460"/>
      <c r="E61" s="460"/>
      <c r="F61" s="465"/>
      <c r="G61" s="87" t="s">
        <v>779</v>
      </c>
      <c r="H61" s="124">
        <f t="shared" si="5"/>
        <v>0</v>
      </c>
      <c r="I61" s="124">
        <v>0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24">
        <v>1</v>
      </c>
      <c r="P61" s="124">
        <v>0</v>
      </c>
      <c r="Q61" s="125"/>
      <c r="R61" s="125"/>
    </row>
    <row r="62" spans="1:18" ht="72.75" customHeight="1" x14ac:dyDescent="0.25">
      <c r="A62" s="88">
        <v>22</v>
      </c>
      <c r="B62" s="529" t="s">
        <v>66</v>
      </c>
      <c r="C62" s="529"/>
      <c r="D62" s="529"/>
      <c r="E62" s="529"/>
      <c r="F62" s="529"/>
      <c r="G62" s="86" t="s">
        <v>865</v>
      </c>
      <c r="H62" s="124">
        <f t="shared" si="5"/>
        <v>0</v>
      </c>
      <c r="I62" s="124">
        <v>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24">
        <v>0</v>
      </c>
      <c r="P62" s="124">
        <v>0</v>
      </c>
      <c r="Q62" s="124">
        <v>0</v>
      </c>
      <c r="R62" s="124">
        <v>0</v>
      </c>
    </row>
    <row r="63" spans="1:18" ht="72.75" customHeight="1" x14ac:dyDescent="0.25">
      <c r="A63" s="88">
        <v>23</v>
      </c>
      <c r="B63" s="529" t="s">
        <v>866</v>
      </c>
      <c r="C63" s="529"/>
      <c r="D63" s="529"/>
      <c r="E63" s="529"/>
      <c r="F63" s="529"/>
      <c r="G63" s="86" t="s">
        <v>867</v>
      </c>
      <c r="H63" s="124">
        <f t="shared" si="5"/>
        <v>0</v>
      </c>
      <c r="I63" s="124">
        <v>0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24">
        <v>0</v>
      </c>
      <c r="P63" s="124">
        <v>0</v>
      </c>
      <c r="Q63" s="124">
        <v>0</v>
      </c>
      <c r="R63" s="124">
        <v>0</v>
      </c>
    </row>
    <row r="64" spans="1:18" ht="72.75" customHeight="1" x14ac:dyDescent="0.25">
      <c r="A64" s="88">
        <v>24</v>
      </c>
      <c r="B64" s="529" t="s">
        <v>868</v>
      </c>
      <c r="C64" s="529"/>
      <c r="D64" s="529"/>
      <c r="E64" s="529"/>
      <c r="F64" s="529"/>
      <c r="G64" s="86" t="s">
        <v>869</v>
      </c>
      <c r="H64" s="124">
        <f t="shared" si="5"/>
        <v>0</v>
      </c>
      <c r="I64" s="124">
        <v>0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24">
        <v>0</v>
      </c>
      <c r="P64" s="124">
        <v>0</v>
      </c>
      <c r="Q64" s="124">
        <v>0</v>
      </c>
      <c r="R64" s="124">
        <v>0</v>
      </c>
    </row>
    <row r="65" spans="1:18" ht="72.75" customHeight="1" x14ac:dyDescent="0.25">
      <c r="A65" s="88">
        <v>25</v>
      </c>
      <c r="B65" s="529" t="s">
        <v>870</v>
      </c>
      <c r="C65" s="529"/>
      <c r="D65" s="529"/>
      <c r="E65" s="529"/>
      <c r="F65" s="529"/>
      <c r="G65" s="86" t="s">
        <v>871</v>
      </c>
      <c r="H65" s="124">
        <f t="shared" si="5"/>
        <v>0</v>
      </c>
      <c r="I65" s="124">
        <v>0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24">
        <v>0</v>
      </c>
      <c r="P65" s="124">
        <v>0</v>
      </c>
      <c r="Q65" s="124">
        <v>0</v>
      </c>
      <c r="R65" s="124">
        <v>0</v>
      </c>
    </row>
    <row r="66" spans="1:18" ht="72.75" customHeight="1" x14ac:dyDescent="0.25">
      <c r="A66" s="88">
        <v>26</v>
      </c>
      <c r="B66" s="529" t="s">
        <v>872</v>
      </c>
      <c r="C66" s="529"/>
      <c r="D66" s="529"/>
      <c r="E66" s="529"/>
      <c r="F66" s="529"/>
      <c r="G66" s="86" t="s">
        <v>873</v>
      </c>
      <c r="H66" s="124">
        <f t="shared" si="5"/>
        <v>0</v>
      </c>
      <c r="I66" s="124">
        <v>0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24">
        <v>0</v>
      </c>
      <c r="P66" s="124">
        <v>0</v>
      </c>
      <c r="Q66" s="124">
        <v>0</v>
      </c>
      <c r="R66" s="124">
        <v>0</v>
      </c>
    </row>
    <row r="67" spans="1:18" ht="72.75" customHeight="1" x14ac:dyDescent="0.25">
      <c r="A67" s="88">
        <v>27</v>
      </c>
      <c r="B67" s="529" t="s">
        <v>874</v>
      </c>
      <c r="C67" s="529"/>
      <c r="D67" s="529"/>
      <c r="E67" s="529"/>
      <c r="F67" s="529"/>
      <c r="G67" s="86" t="s">
        <v>875</v>
      </c>
      <c r="H67" s="124">
        <f t="shared" si="5"/>
        <v>0</v>
      </c>
      <c r="I67" s="124">
        <v>0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24">
        <v>0</v>
      </c>
      <c r="P67" s="124">
        <v>0</v>
      </c>
      <c r="Q67" s="124">
        <v>0</v>
      </c>
      <c r="R67" s="124">
        <v>0</v>
      </c>
    </row>
    <row r="68" spans="1:18" ht="72.75" customHeight="1" x14ac:dyDescent="0.25">
      <c r="A68" s="133">
        <v>3</v>
      </c>
      <c r="B68" s="522" t="s">
        <v>103</v>
      </c>
      <c r="C68" s="523"/>
      <c r="D68" s="523"/>
      <c r="E68" s="523"/>
      <c r="F68" s="523"/>
      <c r="G68" s="524"/>
      <c r="H68" s="133">
        <f>H69+H70+H71+H72+H73+H74+H75+H76+H77+H78+H79+H80+H81+H82+H83+H84+H85+H86+H87+H88+H89+H90+H91+H92+H93+H94+H95+H96+H97+H98+H99+H100+H101+H102+H103</f>
        <v>415</v>
      </c>
      <c r="I68" s="133">
        <f t="shared" ref="I68:P68" si="6">I69+I70+I71+I72+I73+I74+I75+I76+I77+I78+I79+I80+I81+I82+I83+I84+I85+I86+I87+I88+I89+I90+I91+I92+I93+I94+I95+I96+I97+I98+I99+I100+I101+I102+I103</f>
        <v>215</v>
      </c>
      <c r="J68" s="133">
        <f t="shared" si="6"/>
        <v>200</v>
      </c>
      <c r="K68" s="133">
        <f t="shared" si="6"/>
        <v>196</v>
      </c>
      <c r="L68" s="133">
        <f t="shared" si="6"/>
        <v>0</v>
      </c>
      <c r="M68" s="133">
        <f t="shared" si="6"/>
        <v>0</v>
      </c>
      <c r="N68" s="133">
        <f t="shared" si="6"/>
        <v>449</v>
      </c>
      <c r="O68" s="133">
        <f t="shared" si="6"/>
        <v>0</v>
      </c>
      <c r="P68" s="133">
        <f t="shared" si="6"/>
        <v>0</v>
      </c>
      <c r="Q68" s="134">
        <v>44976.7</v>
      </c>
      <c r="R68" s="134">
        <v>22601.5</v>
      </c>
    </row>
    <row r="69" spans="1:18" ht="72.75" customHeight="1" x14ac:dyDescent="0.25">
      <c r="A69" s="88">
        <v>1</v>
      </c>
      <c r="B69" s="459" t="s">
        <v>150</v>
      </c>
      <c r="C69" s="460"/>
      <c r="D69" s="460"/>
      <c r="E69" s="460"/>
      <c r="F69" s="465"/>
      <c r="G69" s="87" t="s">
        <v>515</v>
      </c>
      <c r="H69" s="124">
        <f>I69+J69</f>
        <v>150</v>
      </c>
      <c r="I69" s="124">
        <v>140</v>
      </c>
      <c r="J69" s="124">
        <v>10</v>
      </c>
      <c r="K69" s="124">
        <v>75</v>
      </c>
      <c r="L69" s="124"/>
      <c r="M69" s="124"/>
      <c r="N69" s="124">
        <v>130</v>
      </c>
      <c r="O69" s="124"/>
      <c r="P69" s="124"/>
      <c r="Q69" s="125">
        <v>45427.9</v>
      </c>
      <c r="R69" s="125">
        <v>21305.9</v>
      </c>
    </row>
    <row r="70" spans="1:18" ht="72.75" customHeight="1" x14ac:dyDescent="0.25">
      <c r="A70" s="88">
        <v>2</v>
      </c>
      <c r="B70" s="459" t="s">
        <v>844</v>
      </c>
      <c r="C70" s="460"/>
      <c r="D70" s="460"/>
      <c r="E70" s="460"/>
      <c r="F70" s="465"/>
      <c r="G70" s="87" t="s">
        <v>704</v>
      </c>
      <c r="H70" s="124">
        <f t="shared" ref="H70:H103" si="7">I70+J70</f>
        <v>45</v>
      </c>
      <c r="I70" s="124">
        <v>25</v>
      </c>
      <c r="J70" s="124">
        <v>20</v>
      </c>
      <c r="K70" s="124">
        <v>18</v>
      </c>
      <c r="L70" s="124"/>
      <c r="M70" s="124"/>
      <c r="N70" s="124">
        <v>51</v>
      </c>
      <c r="O70" s="124"/>
      <c r="P70" s="124"/>
      <c r="Q70" s="125">
        <v>45176.5</v>
      </c>
      <c r="R70" s="125">
        <v>22337.200000000001</v>
      </c>
    </row>
    <row r="71" spans="1:18" ht="72.75" customHeight="1" x14ac:dyDescent="0.25">
      <c r="A71" s="88">
        <v>3</v>
      </c>
      <c r="B71" s="459" t="s">
        <v>729</v>
      </c>
      <c r="C71" s="460"/>
      <c r="D71" s="460"/>
      <c r="E71" s="460"/>
      <c r="F71" s="465"/>
      <c r="G71" s="87" t="s">
        <v>706</v>
      </c>
      <c r="H71" s="124">
        <f t="shared" si="7"/>
        <v>20</v>
      </c>
      <c r="I71" s="124"/>
      <c r="J71" s="124">
        <v>20</v>
      </c>
      <c r="K71" s="124">
        <v>12</v>
      </c>
      <c r="L71" s="124"/>
      <c r="M71" s="124"/>
      <c r="N71" s="124">
        <v>21</v>
      </c>
      <c r="O71" s="124"/>
      <c r="P71" s="124"/>
      <c r="Q71" s="125">
        <v>46222.2</v>
      </c>
      <c r="R71" s="125">
        <v>22352.9</v>
      </c>
    </row>
    <row r="72" spans="1:18" ht="72.75" customHeight="1" x14ac:dyDescent="0.25">
      <c r="A72" s="88">
        <v>4</v>
      </c>
      <c r="B72" s="459" t="s">
        <v>104</v>
      </c>
      <c r="C72" s="460"/>
      <c r="D72" s="460"/>
      <c r="E72" s="460"/>
      <c r="F72" s="465"/>
      <c r="G72" s="87" t="s">
        <v>516</v>
      </c>
      <c r="H72" s="124">
        <f t="shared" si="7"/>
        <v>25</v>
      </c>
      <c r="I72" s="124">
        <v>10</v>
      </c>
      <c r="J72" s="124">
        <v>15</v>
      </c>
      <c r="K72" s="124">
        <v>11</v>
      </c>
      <c r="L72" s="124"/>
      <c r="M72" s="124"/>
      <c r="N72" s="124">
        <v>34</v>
      </c>
      <c r="O72" s="124"/>
      <c r="P72" s="124"/>
      <c r="Q72" s="125">
        <v>45555.6</v>
      </c>
      <c r="R72" s="125">
        <v>22758.6</v>
      </c>
    </row>
    <row r="73" spans="1:18" ht="72.75" customHeight="1" x14ac:dyDescent="0.25">
      <c r="A73" s="88">
        <v>5</v>
      </c>
      <c r="B73" s="459" t="s">
        <v>797</v>
      </c>
      <c r="C73" s="460"/>
      <c r="D73" s="460"/>
      <c r="E73" s="460"/>
      <c r="F73" s="465"/>
      <c r="G73" s="87" t="s">
        <v>520</v>
      </c>
      <c r="H73" s="124">
        <f t="shared" si="7"/>
        <v>20</v>
      </c>
      <c r="I73" s="124">
        <v>10</v>
      </c>
      <c r="J73" s="124">
        <v>10</v>
      </c>
      <c r="K73" s="124">
        <v>9</v>
      </c>
      <c r="L73" s="124"/>
      <c r="M73" s="124"/>
      <c r="N73" s="124">
        <v>19</v>
      </c>
      <c r="O73" s="124"/>
      <c r="P73" s="124"/>
      <c r="Q73" s="125">
        <v>44375</v>
      </c>
      <c r="R73" s="125">
        <v>22600</v>
      </c>
    </row>
    <row r="74" spans="1:18" ht="72.75" customHeight="1" x14ac:dyDescent="0.25">
      <c r="A74" s="88">
        <v>6</v>
      </c>
      <c r="B74" s="459" t="s">
        <v>798</v>
      </c>
      <c r="C74" s="460"/>
      <c r="D74" s="460"/>
      <c r="E74" s="460"/>
      <c r="F74" s="465"/>
      <c r="G74" s="87" t="s">
        <v>517</v>
      </c>
      <c r="H74" s="124">
        <f t="shared" si="7"/>
        <v>25</v>
      </c>
      <c r="I74" s="124">
        <v>10</v>
      </c>
      <c r="J74" s="124">
        <v>15</v>
      </c>
      <c r="K74" s="124">
        <v>14</v>
      </c>
      <c r="L74" s="124"/>
      <c r="M74" s="124"/>
      <c r="N74" s="124">
        <v>19</v>
      </c>
      <c r="O74" s="124"/>
      <c r="P74" s="124"/>
      <c r="Q74" s="125">
        <v>47545</v>
      </c>
      <c r="R74" s="125">
        <v>21878.6</v>
      </c>
    </row>
    <row r="75" spans="1:18" ht="72.75" customHeight="1" x14ac:dyDescent="0.25">
      <c r="A75" s="88">
        <v>7</v>
      </c>
      <c r="B75" s="459" t="s">
        <v>108</v>
      </c>
      <c r="C75" s="460"/>
      <c r="D75" s="460"/>
      <c r="E75" s="460"/>
      <c r="F75" s="465"/>
      <c r="G75" s="87" t="s">
        <v>707</v>
      </c>
      <c r="H75" s="124">
        <f t="shared" si="7"/>
        <v>35</v>
      </c>
      <c r="I75" s="124">
        <v>20</v>
      </c>
      <c r="J75" s="124">
        <v>15</v>
      </c>
      <c r="K75" s="124">
        <v>13</v>
      </c>
      <c r="L75" s="124"/>
      <c r="M75" s="124"/>
      <c r="N75" s="124">
        <v>44</v>
      </c>
      <c r="O75" s="124"/>
      <c r="P75" s="124"/>
      <c r="Q75" s="125">
        <v>44023.1</v>
      </c>
      <c r="R75" s="125">
        <v>23227.8</v>
      </c>
    </row>
    <row r="76" spans="1:18" ht="72.75" customHeight="1" x14ac:dyDescent="0.25">
      <c r="A76" s="88">
        <v>8</v>
      </c>
      <c r="B76" s="459" t="s">
        <v>800</v>
      </c>
      <c r="C76" s="460"/>
      <c r="D76" s="460"/>
      <c r="E76" s="460"/>
      <c r="F76" s="465"/>
      <c r="G76" s="87" t="s">
        <v>799</v>
      </c>
      <c r="H76" s="124">
        <f t="shared" si="7"/>
        <v>20</v>
      </c>
      <c r="I76" s="124"/>
      <c r="J76" s="124">
        <v>20</v>
      </c>
      <c r="K76" s="124">
        <v>4</v>
      </c>
      <c r="L76" s="124"/>
      <c r="M76" s="124"/>
      <c r="N76" s="124">
        <v>17</v>
      </c>
      <c r="O76" s="124"/>
      <c r="P76" s="124"/>
      <c r="Q76" s="125">
        <v>44000</v>
      </c>
      <c r="R76" s="125">
        <v>22542.9</v>
      </c>
    </row>
    <row r="77" spans="1:18" ht="72.75" customHeight="1" x14ac:dyDescent="0.25">
      <c r="A77" s="88">
        <v>9</v>
      </c>
      <c r="B77" s="459" t="s">
        <v>801</v>
      </c>
      <c r="C77" s="460"/>
      <c r="D77" s="460"/>
      <c r="E77" s="460"/>
      <c r="F77" s="465"/>
      <c r="G77" s="87" t="s">
        <v>802</v>
      </c>
      <c r="H77" s="124">
        <f t="shared" si="7"/>
        <v>10</v>
      </c>
      <c r="I77" s="124"/>
      <c r="J77" s="124">
        <v>10</v>
      </c>
      <c r="K77" s="124">
        <v>3</v>
      </c>
      <c r="L77" s="124"/>
      <c r="M77" s="124"/>
      <c r="N77" s="124">
        <v>7</v>
      </c>
      <c r="O77" s="124"/>
      <c r="P77" s="124"/>
      <c r="Q77" s="125">
        <v>48033.3</v>
      </c>
      <c r="R77" s="125">
        <v>23314.3</v>
      </c>
    </row>
    <row r="78" spans="1:18" ht="72.75" customHeight="1" x14ac:dyDescent="0.25">
      <c r="A78" s="88">
        <v>10</v>
      </c>
      <c r="B78" s="459" t="s">
        <v>114</v>
      </c>
      <c r="C78" s="460"/>
      <c r="D78" s="460"/>
      <c r="E78" s="460"/>
      <c r="F78" s="465"/>
      <c r="G78" s="87" t="s">
        <v>709</v>
      </c>
      <c r="H78" s="124">
        <f t="shared" si="7"/>
        <v>30</v>
      </c>
      <c r="I78" s="124"/>
      <c r="J78" s="124">
        <v>30</v>
      </c>
      <c r="K78" s="124">
        <v>8</v>
      </c>
      <c r="L78" s="124"/>
      <c r="M78" s="124"/>
      <c r="N78" s="124">
        <v>21</v>
      </c>
      <c r="O78" s="124"/>
      <c r="P78" s="124"/>
      <c r="Q78" s="125">
        <v>46875</v>
      </c>
      <c r="R78" s="125">
        <v>22295.200000000001</v>
      </c>
    </row>
    <row r="79" spans="1:18" ht="72.75" customHeight="1" x14ac:dyDescent="0.25">
      <c r="A79" s="88">
        <v>11</v>
      </c>
      <c r="B79" s="459" t="s">
        <v>803</v>
      </c>
      <c r="C79" s="460"/>
      <c r="D79" s="460"/>
      <c r="E79" s="460"/>
      <c r="F79" s="465"/>
      <c r="G79" s="87" t="s">
        <v>525</v>
      </c>
      <c r="H79" s="124">
        <f t="shared" si="7"/>
        <v>10</v>
      </c>
      <c r="I79" s="124"/>
      <c r="J79" s="124">
        <v>10</v>
      </c>
      <c r="K79" s="124">
        <v>4</v>
      </c>
      <c r="L79" s="124"/>
      <c r="M79" s="124"/>
      <c r="N79" s="124">
        <v>16</v>
      </c>
      <c r="O79" s="124"/>
      <c r="P79" s="124"/>
      <c r="Q79" s="125">
        <v>45000</v>
      </c>
      <c r="R79" s="125">
        <v>23040</v>
      </c>
    </row>
    <row r="80" spans="1:18" ht="72.75" customHeight="1" x14ac:dyDescent="0.25">
      <c r="A80" s="88">
        <v>12</v>
      </c>
      <c r="B80" s="459" t="s">
        <v>804</v>
      </c>
      <c r="C80" s="460"/>
      <c r="D80" s="460"/>
      <c r="E80" s="460"/>
      <c r="F80" s="465"/>
      <c r="G80" s="87" t="s">
        <v>526</v>
      </c>
      <c r="H80" s="124">
        <f t="shared" si="7"/>
        <v>0</v>
      </c>
      <c r="I80" s="124"/>
      <c r="J80" s="124"/>
      <c r="K80" s="124">
        <v>4</v>
      </c>
      <c r="L80" s="124"/>
      <c r="M80" s="124"/>
      <c r="N80" s="124">
        <v>11</v>
      </c>
      <c r="O80" s="124"/>
      <c r="P80" s="124"/>
      <c r="Q80" s="125">
        <v>44250</v>
      </c>
      <c r="R80" s="125">
        <v>23080</v>
      </c>
    </row>
    <row r="81" spans="1:18" ht="72.75" customHeight="1" x14ac:dyDescent="0.25">
      <c r="A81" s="88">
        <v>13</v>
      </c>
      <c r="B81" s="459" t="s">
        <v>805</v>
      </c>
      <c r="C81" s="460"/>
      <c r="D81" s="460"/>
      <c r="E81" s="460"/>
      <c r="F81" s="465"/>
      <c r="G81" s="87" t="s">
        <v>806</v>
      </c>
      <c r="H81" s="124">
        <f t="shared" si="7"/>
        <v>10</v>
      </c>
      <c r="I81" s="124"/>
      <c r="J81" s="124">
        <v>10</v>
      </c>
      <c r="K81" s="124">
        <v>5</v>
      </c>
      <c r="L81" s="124"/>
      <c r="M81" s="124"/>
      <c r="N81" s="124">
        <v>10</v>
      </c>
      <c r="O81" s="124"/>
      <c r="P81" s="124"/>
      <c r="Q81" s="125">
        <v>51280</v>
      </c>
      <c r="R81" s="125">
        <v>22887.5</v>
      </c>
    </row>
    <row r="82" spans="1:18" ht="72.75" customHeight="1" x14ac:dyDescent="0.25">
      <c r="A82" s="88">
        <v>14</v>
      </c>
      <c r="B82" s="459" t="s">
        <v>807</v>
      </c>
      <c r="C82" s="460"/>
      <c r="D82" s="460"/>
      <c r="E82" s="460"/>
      <c r="F82" s="465"/>
      <c r="G82" s="87" t="s">
        <v>808</v>
      </c>
      <c r="H82" s="124">
        <f t="shared" si="7"/>
        <v>5</v>
      </c>
      <c r="I82" s="124"/>
      <c r="J82" s="124">
        <v>5</v>
      </c>
      <c r="K82" s="124">
        <v>7</v>
      </c>
      <c r="L82" s="124"/>
      <c r="M82" s="124"/>
      <c r="N82" s="124">
        <v>10</v>
      </c>
      <c r="O82" s="124"/>
      <c r="P82" s="124"/>
      <c r="Q82" s="125">
        <v>45714.3</v>
      </c>
      <c r="R82" s="125">
        <v>21655.599999999999</v>
      </c>
    </row>
    <row r="83" spans="1:18" ht="72.75" customHeight="1" x14ac:dyDescent="0.25">
      <c r="A83" s="88">
        <v>15</v>
      </c>
      <c r="B83" s="459" t="s">
        <v>809</v>
      </c>
      <c r="C83" s="460"/>
      <c r="D83" s="460"/>
      <c r="E83" s="460"/>
      <c r="F83" s="465"/>
      <c r="G83" s="87" t="s">
        <v>810</v>
      </c>
      <c r="H83" s="124">
        <f t="shared" si="7"/>
        <v>10</v>
      </c>
      <c r="I83" s="124"/>
      <c r="J83" s="124">
        <v>10</v>
      </c>
      <c r="K83" s="124">
        <v>9</v>
      </c>
      <c r="L83" s="124"/>
      <c r="M83" s="124"/>
      <c r="N83" s="124">
        <v>11</v>
      </c>
      <c r="O83" s="124"/>
      <c r="P83" s="124"/>
      <c r="Q83" s="125">
        <v>44437.5</v>
      </c>
      <c r="R83" s="125">
        <v>21950</v>
      </c>
    </row>
    <row r="84" spans="1:18" ht="72.75" customHeight="1" x14ac:dyDescent="0.25">
      <c r="A84" s="88">
        <v>16</v>
      </c>
      <c r="B84" s="459" t="s">
        <v>749</v>
      </c>
      <c r="C84" s="460"/>
      <c r="D84" s="460"/>
      <c r="E84" s="460"/>
      <c r="F84" s="465"/>
      <c r="G84" s="87" t="s">
        <v>748</v>
      </c>
      <c r="H84" s="124">
        <f t="shared" si="7"/>
        <v>0</v>
      </c>
      <c r="I84" s="124"/>
      <c r="J84" s="124"/>
      <c r="K84" s="124"/>
      <c r="L84" s="124"/>
      <c r="M84" s="124"/>
      <c r="N84" s="124"/>
      <c r="O84" s="124"/>
      <c r="P84" s="124"/>
      <c r="Q84" s="125"/>
      <c r="R84" s="125"/>
    </row>
    <row r="85" spans="1:18" ht="72.75" customHeight="1" x14ac:dyDescent="0.25">
      <c r="A85" s="88">
        <v>17</v>
      </c>
      <c r="B85" s="459" t="s">
        <v>137</v>
      </c>
      <c r="C85" s="460"/>
      <c r="D85" s="460"/>
      <c r="E85" s="460"/>
      <c r="F85" s="465"/>
      <c r="G85" s="87" t="s">
        <v>811</v>
      </c>
      <c r="H85" s="124">
        <f t="shared" si="7"/>
        <v>0</v>
      </c>
      <c r="I85" s="124"/>
      <c r="J85" s="124"/>
      <c r="K85" s="124"/>
      <c r="L85" s="124"/>
      <c r="M85" s="124"/>
      <c r="N85" s="124">
        <v>1</v>
      </c>
      <c r="O85" s="124"/>
      <c r="P85" s="124"/>
      <c r="Q85" s="125"/>
      <c r="R85" s="125">
        <v>26050</v>
      </c>
    </row>
    <row r="86" spans="1:18" ht="72.75" customHeight="1" x14ac:dyDescent="0.25">
      <c r="A86" s="88">
        <v>18</v>
      </c>
      <c r="B86" s="459" t="s">
        <v>741</v>
      </c>
      <c r="C86" s="460"/>
      <c r="D86" s="460"/>
      <c r="E86" s="460"/>
      <c r="F86" s="465"/>
      <c r="G86" s="87" t="s">
        <v>716</v>
      </c>
      <c r="H86" s="124">
        <f t="shared" si="7"/>
        <v>0</v>
      </c>
      <c r="I86" s="124"/>
      <c r="J86" s="124"/>
      <c r="K86" s="124"/>
      <c r="L86" s="124"/>
      <c r="M86" s="124"/>
      <c r="N86" s="124">
        <v>4</v>
      </c>
      <c r="O86" s="124"/>
      <c r="P86" s="124"/>
      <c r="Q86" s="125"/>
      <c r="R86" s="125">
        <v>22033.3</v>
      </c>
    </row>
    <row r="87" spans="1:18" ht="72.75" customHeight="1" x14ac:dyDescent="0.25">
      <c r="A87" s="88">
        <v>19</v>
      </c>
      <c r="B87" s="459" t="s">
        <v>742</v>
      </c>
      <c r="C87" s="460"/>
      <c r="D87" s="460"/>
      <c r="E87" s="460"/>
      <c r="F87" s="465"/>
      <c r="G87" s="87" t="s">
        <v>717</v>
      </c>
      <c r="H87" s="124">
        <f t="shared" si="7"/>
        <v>0</v>
      </c>
      <c r="I87" s="124"/>
      <c r="J87" s="124"/>
      <c r="K87" s="124"/>
      <c r="L87" s="124"/>
      <c r="M87" s="124"/>
      <c r="N87" s="124">
        <v>4</v>
      </c>
      <c r="O87" s="124"/>
      <c r="P87" s="124"/>
      <c r="Q87" s="125"/>
      <c r="R87" s="125">
        <v>22350</v>
      </c>
    </row>
    <row r="88" spans="1:18" ht="72.75" customHeight="1" x14ac:dyDescent="0.25">
      <c r="A88" s="88">
        <v>20</v>
      </c>
      <c r="B88" s="459" t="s">
        <v>812</v>
      </c>
      <c r="C88" s="460"/>
      <c r="D88" s="460"/>
      <c r="E88" s="460"/>
      <c r="F88" s="465"/>
      <c r="G88" s="87" t="s">
        <v>813</v>
      </c>
      <c r="H88" s="124">
        <f t="shared" si="7"/>
        <v>0</v>
      </c>
      <c r="I88" s="124"/>
      <c r="J88" s="124"/>
      <c r="K88" s="124"/>
      <c r="L88" s="124"/>
      <c r="M88" s="124"/>
      <c r="N88" s="124">
        <v>1</v>
      </c>
      <c r="O88" s="124"/>
      <c r="P88" s="124"/>
      <c r="Q88" s="125"/>
      <c r="R88" s="125">
        <v>26300</v>
      </c>
    </row>
    <row r="89" spans="1:18" ht="72.75" customHeight="1" x14ac:dyDescent="0.25">
      <c r="A89" s="88">
        <v>21</v>
      </c>
      <c r="B89" s="459" t="s">
        <v>120</v>
      </c>
      <c r="C89" s="460"/>
      <c r="D89" s="460"/>
      <c r="E89" s="460"/>
      <c r="F89" s="465"/>
      <c r="G89" s="87" t="s">
        <v>814</v>
      </c>
      <c r="H89" s="124">
        <f t="shared" si="7"/>
        <v>0</v>
      </c>
      <c r="I89" s="124"/>
      <c r="J89" s="124"/>
      <c r="K89" s="124"/>
      <c r="L89" s="124"/>
      <c r="M89" s="124"/>
      <c r="N89" s="124">
        <v>4</v>
      </c>
      <c r="O89" s="124"/>
      <c r="P89" s="124"/>
      <c r="Q89" s="125"/>
      <c r="R89" s="125">
        <v>23250</v>
      </c>
    </row>
    <row r="90" spans="1:18" ht="72.75" customHeight="1" x14ac:dyDescent="0.25">
      <c r="A90" s="88">
        <v>22</v>
      </c>
      <c r="B90" s="459" t="s">
        <v>130</v>
      </c>
      <c r="C90" s="460"/>
      <c r="D90" s="460"/>
      <c r="E90" s="460"/>
      <c r="F90" s="465"/>
      <c r="G90" s="87" t="s">
        <v>713</v>
      </c>
      <c r="H90" s="124">
        <f t="shared" si="7"/>
        <v>0</v>
      </c>
      <c r="I90" s="124"/>
      <c r="J90" s="124"/>
      <c r="K90" s="124"/>
      <c r="L90" s="124"/>
      <c r="M90" s="124"/>
      <c r="N90" s="124">
        <v>1</v>
      </c>
      <c r="O90" s="124"/>
      <c r="P90" s="124"/>
      <c r="Q90" s="125"/>
      <c r="R90" s="125">
        <v>19486</v>
      </c>
    </row>
    <row r="91" spans="1:18" ht="72.75" customHeight="1" x14ac:dyDescent="0.25">
      <c r="A91" s="88">
        <v>23</v>
      </c>
      <c r="B91" s="459" t="s">
        <v>134</v>
      </c>
      <c r="C91" s="460"/>
      <c r="D91" s="460"/>
      <c r="E91" s="460"/>
      <c r="F91" s="465"/>
      <c r="G91" s="87" t="s">
        <v>718</v>
      </c>
      <c r="H91" s="124">
        <f t="shared" si="7"/>
        <v>0</v>
      </c>
      <c r="I91" s="124"/>
      <c r="J91" s="124"/>
      <c r="K91" s="124"/>
      <c r="L91" s="124"/>
      <c r="M91" s="124"/>
      <c r="N91" s="124"/>
      <c r="O91" s="124"/>
      <c r="P91" s="124"/>
      <c r="Q91" s="125"/>
      <c r="R91" s="125"/>
    </row>
    <row r="92" spans="1:18" ht="72.75" customHeight="1" x14ac:dyDescent="0.25">
      <c r="A92" s="88">
        <v>24</v>
      </c>
      <c r="B92" s="459" t="s">
        <v>733</v>
      </c>
      <c r="C92" s="460"/>
      <c r="D92" s="460"/>
      <c r="E92" s="460"/>
      <c r="F92" s="465"/>
      <c r="G92" s="87" t="s">
        <v>721</v>
      </c>
      <c r="H92" s="124">
        <f t="shared" si="7"/>
        <v>0</v>
      </c>
      <c r="I92" s="124"/>
      <c r="J92" s="124"/>
      <c r="K92" s="124"/>
      <c r="L92" s="124"/>
      <c r="M92" s="124"/>
      <c r="N92" s="124">
        <v>1</v>
      </c>
      <c r="O92" s="124"/>
      <c r="P92" s="124"/>
      <c r="Q92" s="125"/>
      <c r="R92" s="125">
        <v>28500</v>
      </c>
    </row>
    <row r="93" spans="1:18" ht="72.75" customHeight="1" x14ac:dyDescent="0.25">
      <c r="A93" s="88">
        <v>25</v>
      </c>
      <c r="B93" s="459" t="s">
        <v>815</v>
      </c>
      <c r="C93" s="460"/>
      <c r="D93" s="460"/>
      <c r="E93" s="460"/>
      <c r="F93" s="465"/>
      <c r="G93" s="87" t="s">
        <v>133</v>
      </c>
      <c r="H93" s="124">
        <f t="shared" si="7"/>
        <v>0</v>
      </c>
      <c r="I93" s="124"/>
      <c r="J93" s="124"/>
      <c r="K93" s="124"/>
      <c r="L93" s="124"/>
      <c r="M93" s="124"/>
      <c r="N93" s="124">
        <v>1</v>
      </c>
      <c r="O93" s="124"/>
      <c r="P93" s="124"/>
      <c r="Q93" s="125"/>
      <c r="R93" s="125">
        <v>21900</v>
      </c>
    </row>
    <row r="94" spans="1:18" ht="72.75" customHeight="1" x14ac:dyDescent="0.25">
      <c r="A94" s="88">
        <v>26</v>
      </c>
      <c r="B94" s="459" t="s">
        <v>816</v>
      </c>
      <c r="C94" s="460"/>
      <c r="D94" s="460"/>
      <c r="E94" s="460"/>
      <c r="F94" s="465"/>
      <c r="G94" s="87" t="s">
        <v>723</v>
      </c>
      <c r="H94" s="124">
        <f t="shared" si="7"/>
        <v>0</v>
      </c>
      <c r="I94" s="124"/>
      <c r="J94" s="124"/>
      <c r="K94" s="124"/>
      <c r="L94" s="124"/>
      <c r="M94" s="124"/>
      <c r="N94" s="124">
        <v>1</v>
      </c>
      <c r="O94" s="124"/>
      <c r="P94" s="124"/>
      <c r="Q94" s="125"/>
      <c r="R94" s="125">
        <v>23800</v>
      </c>
    </row>
    <row r="95" spans="1:18" ht="72.75" customHeight="1" x14ac:dyDescent="0.25">
      <c r="A95" s="88">
        <v>27</v>
      </c>
      <c r="B95" s="459" t="s">
        <v>745</v>
      </c>
      <c r="C95" s="460"/>
      <c r="D95" s="460"/>
      <c r="E95" s="460"/>
      <c r="F95" s="465"/>
      <c r="G95" s="87" t="s">
        <v>817</v>
      </c>
      <c r="H95" s="124">
        <f t="shared" si="7"/>
        <v>0</v>
      </c>
      <c r="I95" s="124"/>
      <c r="J95" s="124"/>
      <c r="K95" s="124"/>
      <c r="L95" s="124"/>
      <c r="M95" s="124"/>
      <c r="N95" s="124">
        <v>2</v>
      </c>
      <c r="O95" s="124"/>
      <c r="P95" s="124"/>
      <c r="Q95" s="125"/>
      <c r="R95" s="125">
        <v>23500</v>
      </c>
    </row>
    <row r="96" spans="1:18" ht="72.75" customHeight="1" x14ac:dyDescent="0.25">
      <c r="A96" s="88">
        <v>28</v>
      </c>
      <c r="B96" s="116" t="s">
        <v>144</v>
      </c>
      <c r="C96" s="114"/>
      <c r="D96" s="106"/>
      <c r="E96" s="106"/>
      <c r="F96" s="107"/>
      <c r="G96" s="87" t="s">
        <v>725</v>
      </c>
      <c r="H96" s="124">
        <f t="shared" si="7"/>
        <v>0</v>
      </c>
      <c r="I96" s="124"/>
      <c r="J96" s="124"/>
      <c r="K96" s="124"/>
      <c r="L96" s="124"/>
      <c r="M96" s="124"/>
      <c r="N96" s="124">
        <v>2</v>
      </c>
      <c r="O96" s="124"/>
      <c r="P96" s="124"/>
      <c r="Q96" s="125"/>
      <c r="R96" s="125">
        <v>24500</v>
      </c>
    </row>
    <row r="97" spans="1:18" ht="72.75" customHeight="1" x14ac:dyDescent="0.25">
      <c r="A97" s="88">
        <v>29</v>
      </c>
      <c r="B97" s="459" t="s">
        <v>118</v>
      </c>
      <c r="C97" s="460"/>
      <c r="D97" s="460"/>
      <c r="E97" s="460"/>
      <c r="F97" s="465"/>
      <c r="G97" s="87" t="s">
        <v>727</v>
      </c>
      <c r="H97" s="124">
        <f t="shared" si="7"/>
        <v>0</v>
      </c>
      <c r="I97" s="124"/>
      <c r="J97" s="124"/>
      <c r="K97" s="124"/>
      <c r="L97" s="124"/>
      <c r="M97" s="124"/>
      <c r="N97" s="124">
        <v>1</v>
      </c>
      <c r="O97" s="124"/>
      <c r="P97" s="124"/>
      <c r="Q97" s="125"/>
      <c r="R97" s="125">
        <v>23000</v>
      </c>
    </row>
    <row r="98" spans="1:18" ht="72.75" customHeight="1" x14ac:dyDescent="0.25">
      <c r="A98" s="88">
        <v>30</v>
      </c>
      <c r="B98" s="459" t="s">
        <v>818</v>
      </c>
      <c r="C98" s="460"/>
      <c r="D98" s="460"/>
      <c r="E98" s="460"/>
      <c r="F98" s="465"/>
      <c r="G98" s="87" t="s">
        <v>819</v>
      </c>
      <c r="H98" s="124">
        <f t="shared" si="7"/>
        <v>0</v>
      </c>
      <c r="I98" s="124"/>
      <c r="J98" s="124"/>
      <c r="K98" s="124"/>
      <c r="L98" s="124"/>
      <c r="M98" s="124"/>
      <c r="N98" s="124">
        <v>5</v>
      </c>
      <c r="O98" s="124"/>
      <c r="P98" s="124"/>
      <c r="Q98" s="125"/>
      <c r="R98" s="125">
        <v>23400</v>
      </c>
    </row>
    <row r="99" spans="1:18" ht="72.75" customHeight="1" x14ac:dyDescent="0.25">
      <c r="A99" s="88">
        <v>31</v>
      </c>
      <c r="B99" s="519" t="s">
        <v>876</v>
      </c>
      <c r="C99" s="520"/>
      <c r="D99" s="520"/>
      <c r="E99" s="520"/>
      <c r="F99" s="521"/>
      <c r="G99" s="86" t="s">
        <v>877</v>
      </c>
      <c r="H99" s="124">
        <f t="shared" si="7"/>
        <v>0</v>
      </c>
      <c r="I99" s="124">
        <v>0</v>
      </c>
      <c r="J99" s="124">
        <v>0</v>
      </c>
      <c r="K99" s="124">
        <v>0</v>
      </c>
      <c r="L99" s="124">
        <v>0</v>
      </c>
      <c r="M99" s="124">
        <v>0</v>
      </c>
      <c r="N99" s="124">
        <v>0</v>
      </c>
      <c r="O99" s="124">
        <v>0</v>
      </c>
      <c r="P99" s="124">
        <v>0</v>
      </c>
      <c r="Q99" s="125">
        <v>0</v>
      </c>
      <c r="R99" s="125">
        <v>0</v>
      </c>
    </row>
    <row r="100" spans="1:18" ht="72.75" customHeight="1" x14ac:dyDescent="0.25">
      <c r="A100" s="88">
        <v>32</v>
      </c>
      <c r="B100" s="519" t="s">
        <v>878</v>
      </c>
      <c r="C100" s="520"/>
      <c r="D100" s="520"/>
      <c r="E100" s="520"/>
      <c r="F100" s="521"/>
      <c r="G100" s="86" t="s">
        <v>879</v>
      </c>
      <c r="H100" s="124">
        <f t="shared" si="7"/>
        <v>0</v>
      </c>
      <c r="I100" s="124">
        <v>0</v>
      </c>
      <c r="J100" s="124">
        <v>0</v>
      </c>
      <c r="K100" s="124">
        <v>0</v>
      </c>
      <c r="L100" s="124">
        <v>0</v>
      </c>
      <c r="M100" s="124">
        <v>0</v>
      </c>
      <c r="N100" s="124">
        <v>0</v>
      </c>
      <c r="O100" s="124">
        <v>0</v>
      </c>
      <c r="P100" s="124">
        <v>0</v>
      </c>
      <c r="Q100" s="125">
        <v>0</v>
      </c>
      <c r="R100" s="125">
        <v>0</v>
      </c>
    </row>
    <row r="101" spans="1:18" ht="72.75" customHeight="1" x14ac:dyDescent="0.25">
      <c r="A101" s="88">
        <v>33</v>
      </c>
      <c r="B101" s="519" t="s">
        <v>822</v>
      </c>
      <c r="C101" s="520"/>
      <c r="D101" s="520"/>
      <c r="E101" s="520"/>
      <c r="F101" s="521"/>
      <c r="G101" s="86" t="s">
        <v>880</v>
      </c>
      <c r="H101" s="124">
        <f t="shared" si="7"/>
        <v>0</v>
      </c>
      <c r="I101" s="124">
        <v>0</v>
      </c>
      <c r="J101" s="124">
        <v>0</v>
      </c>
      <c r="K101" s="124">
        <v>0</v>
      </c>
      <c r="L101" s="124">
        <v>0</v>
      </c>
      <c r="M101" s="124">
        <v>0</v>
      </c>
      <c r="N101" s="124">
        <v>0</v>
      </c>
      <c r="O101" s="124">
        <v>0</v>
      </c>
      <c r="P101" s="124">
        <v>0</v>
      </c>
      <c r="Q101" s="125">
        <v>0</v>
      </c>
      <c r="R101" s="125">
        <v>0</v>
      </c>
    </row>
    <row r="102" spans="1:18" ht="72.75" customHeight="1" x14ac:dyDescent="0.25">
      <c r="A102" s="88">
        <v>34</v>
      </c>
      <c r="B102" s="519" t="s">
        <v>826</v>
      </c>
      <c r="C102" s="520"/>
      <c r="D102" s="520"/>
      <c r="E102" s="520"/>
      <c r="F102" s="521"/>
      <c r="G102" s="86" t="s">
        <v>881</v>
      </c>
      <c r="H102" s="124">
        <f t="shared" si="7"/>
        <v>0</v>
      </c>
      <c r="I102" s="124">
        <v>0</v>
      </c>
      <c r="J102" s="124">
        <v>0</v>
      </c>
      <c r="K102" s="124">
        <v>0</v>
      </c>
      <c r="L102" s="124">
        <v>0</v>
      </c>
      <c r="M102" s="124">
        <v>0</v>
      </c>
      <c r="N102" s="124">
        <v>0</v>
      </c>
      <c r="O102" s="124">
        <v>0</v>
      </c>
      <c r="P102" s="124">
        <v>0</v>
      </c>
      <c r="Q102" s="125">
        <v>0</v>
      </c>
      <c r="R102" s="125">
        <v>0</v>
      </c>
    </row>
    <row r="103" spans="1:18" ht="72.75" customHeight="1" x14ac:dyDescent="0.25">
      <c r="A103" s="88">
        <v>35</v>
      </c>
      <c r="B103" s="519" t="s">
        <v>828</v>
      </c>
      <c r="C103" s="520"/>
      <c r="D103" s="520"/>
      <c r="E103" s="520"/>
      <c r="F103" s="521"/>
      <c r="G103" s="86" t="s">
        <v>882</v>
      </c>
      <c r="H103" s="124">
        <f t="shared" si="7"/>
        <v>0</v>
      </c>
      <c r="I103" s="124">
        <v>0</v>
      </c>
      <c r="J103" s="124">
        <v>0</v>
      </c>
      <c r="K103" s="124">
        <v>0</v>
      </c>
      <c r="L103" s="124">
        <v>0</v>
      </c>
      <c r="M103" s="124">
        <v>0</v>
      </c>
      <c r="N103" s="124">
        <v>0</v>
      </c>
      <c r="O103" s="124">
        <v>0</v>
      </c>
      <c r="P103" s="124">
        <v>0</v>
      </c>
      <c r="Q103" s="125">
        <v>0</v>
      </c>
      <c r="R103" s="125">
        <v>0</v>
      </c>
    </row>
    <row r="104" spans="1:18" ht="72.75" customHeight="1" x14ac:dyDescent="0.25">
      <c r="A104" s="133">
        <v>4</v>
      </c>
      <c r="B104" s="522" t="s">
        <v>158</v>
      </c>
      <c r="C104" s="523"/>
      <c r="D104" s="523"/>
      <c r="E104" s="523"/>
      <c r="F104" s="523"/>
      <c r="G104" s="524"/>
      <c r="H104" s="133">
        <f>H105+H106+H107+H108+H109+H110+H111+H112+H113+H114+H115+H116+H117+H118+H119+H120+H121+H122+H123+H124+H125+H126+H127+H128</f>
        <v>640</v>
      </c>
      <c r="I104" s="133">
        <f t="shared" ref="I104:P104" si="8">I105+I106+I107+I108+I109+I110+I111+I112+I113+I114+I115+I116+I117+I118+I119+I120+I121+I122+I123+I124+I125+I126+I127+I128</f>
        <v>520</v>
      </c>
      <c r="J104" s="133">
        <f t="shared" si="8"/>
        <v>120</v>
      </c>
      <c r="K104" s="133">
        <f t="shared" si="8"/>
        <v>235</v>
      </c>
      <c r="L104" s="133">
        <f t="shared" si="8"/>
        <v>465.75</v>
      </c>
      <c r="M104" s="133">
        <f t="shared" si="8"/>
        <v>101</v>
      </c>
      <c r="N104" s="133">
        <f t="shared" si="8"/>
        <v>795</v>
      </c>
      <c r="O104" s="133">
        <f t="shared" si="8"/>
        <v>955.75</v>
      </c>
      <c r="P104" s="133">
        <f t="shared" si="8"/>
        <v>6</v>
      </c>
      <c r="Q104" s="134">
        <v>36800</v>
      </c>
      <c r="R104" s="134">
        <v>21279</v>
      </c>
    </row>
    <row r="105" spans="1:18" ht="72.75" customHeight="1" x14ac:dyDescent="0.25">
      <c r="A105" s="88">
        <v>1</v>
      </c>
      <c r="B105" s="459" t="s">
        <v>159</v>
      </c>
      <c r="C105" s="460"/>
      <c r="D105" s="460"/>
      <c r="E105" s="460"/>
      <c r="F105" s="465"/>
      <c r="G105" s="87" t="s">
        <v>530</v>
      </c>
      <c r="H105" s="124">
        <f>I105+J105</f>
        <v>580</v>
      </c>
      <c r="I105" s="124">
        <v>505</v>
      </c>
      <c r="J105" s="124">
        <v>75</v>
      </c>
      <c r="K105" s="124">
        <v>187</v>
      </c>
      <c r="L105" s="124">
        <v>365.25</v>
      </c>
      <c r="M105" s="124">
        <v>73</v>
      </c>
      <c r="N105" s="124">
        <v>633</v>
      </c>
      <c r="O105" s="124">
        <v>762.25</v>
      </c>
      <c r="P105" s="124">
        <v>2</v>
      </c>
      <c r="Q105" s="125">
        <v>36650</v>
      </c>
      <c r="R105" s="125">
        <v>20940</v>
      </c>
    </row>
    <row r="106" spans="1:18" ht="72.75" customHeight="1" x14ac:dyDescent="0.25">
      <c r="A106" s="88">
        <v>2</v>
      </c>
      <c r="B106" s="459" t="s">
        <v>160</v>
      </c>
      <c r="C106" s="460"/>
      <c r="D106" s="460"/>
      <c r="E106" s="460"/>
      <c r="F106" s="465"/>
      <c r="G106" s="87" t="s">
        <v>531</v>
      </c>
      <c r="H106" s="124">
        <f t="shared" ref="H106:H128" si="9">I106+J106</f>
        <v>25</v>
      </c>
      <c r="I106" s="124">
        <v>15</v>
      </c>
      <c r="J106" s="124">
        <v>10</v>
      </c>
      <c r="K106" s="124">
        <v>19</v>
      </c>
      <c r="L106" s="124">
        <v>27.5</v>
      </c>
      <c r="M106" s="124">
        <v>2</v>
      </c>
      <c r="N106" s="124">
        <v>48</v>
      </c>
      <c r="O106" s="124">
        <v>55.25</v>
      </c>
      <c r="P106" s="124"/>
      <c r="Q106" s="125">
        <v>37400</v>
      </c>
      <c r="R106" s="125">
        <v>20850</v>
      </c>
    </row>
    <row r="107" spans="1:18" ht="72.75" customHeight="1" x14ac:dyDescent="0.25">
      <c r="A107" s="88">
        <v>3</v>
      </c>
      <c r="B107" s="459" t="s">
        <v>161</v>
      </c>
      <c r="C107" s="460"/>
      <c r="D107" s="460"/>
      <c r="E107" s="460"/>
      <c r="F107" s="465"/>
      <c r="G107" s="87" t="s">
        <v>532</v>
      </c>
      <c r="H107" s="124">
        <f t="shared" si="9"/>
        <v>0</v>
      </c>
      <c r="I107" s="124"/>
      <c r="J107" s="124"/>
      <c r="K107" s="124">
        <v>6</v>
      </c>
      <c r="L107" s="124">
        <v>6.5</v>
      </c>
      <c r="M107" s="124"/>
      <c r="N107" s="124">
        <v>11</v>
      </c>
      <c r="O107" s="124">
        <v>10</v>
      </c>
      <c r="P107" s="124"/>
      <c r="Q107" s="125">
        <v>36650</v>
      </c>
      <c r="R107" s="125">
        <v>20850</v>
      </c>
    </row>
    <row r="108" spans="1:18" ht="72.75" customHeight="1" x14ac:dyDescent="0.25">
      <c r="A108" s="88">
        <v>4</v>
      </c>
      <c r="B108" s="459" t="s">
        <v>162</v>
      </c>
      <c r="C108" s="460"/>
      <c r="D108" s="460"/>
      <c r="E108" s="460"/>
      <c r="F108" s="465"/>
      <c r="G108" s="87" t="s">
        <v>533</v>
      </c>
      <c r="H108" s="124">
        <f t="shared" si="9"/>
        <v>0</v>
      </c>
      <c r="I108" s="124"/>
      <c r="J108" s="124"/>
      <c r="K108" s="124">
        <v>6</v>
      </c>
      <c r="L108" s="124">
        <v>7.5</v>
      </c>
      <c r="M108" s="124">
        <v>1</v>
      </c>
      <c r="N108" s="124">
        <v>11</v>
      </c>
      <c r="O108" s="124">
        <v>11</v>
      </c>
      <c r="P108" s="124"/>
      <c r="Q108" s="125">
        <v>36650</v>
      </c>
      <c r="R108" s="125">
        <v>20850</v>
      </c>
    </row>
    <row r="109" spans="1:18" ht="72.75" customHeight="1" x14ac:dyDescent="0.25">
      <c r="A109" s="88">
        <v>5</v>
      </c>
      <c r="B109" s="459" t="s">
        <v>163</v>
      </c>
      <c r="C109" s="460"/>
      <c r="D109" s="460"/>
      <c r="E109" s="460"/>
      <c r="F109" s="465"/>
      <c r="G109" s="87" t="s">
        <v>534</v>
      </c>
      <c r="H109" s="124">
        <f t="shared" si="9"/>
        <v>10</v>
      </c>
      <c r="I109" s="124"/>
      <c r="J109" s="124">
        <v>10</v>
      </c>
      <c r="K109" s="124">
        <v>6</v>
      </c>
      <c r="L109" s="124">
        <v>9</v>
      </c>
      <c r="M109" s="124">
        <v>2</v>
      </c>
      <c r="N109" s="124">
        <v>15</v>
      </c>
      <c r="O109" s="124">
        <v>13</v>
      </c>
      <c r="P109" s="124"/>
      <c r="Q109" s="125">
        <v>36750</v>
      </c>
      <c r="R109" s="125">
        <v>20850</v>
      </c>
    </row>
    <row r="110" spans="1:18" ht="72.75" customHeight="1" x14ac:dyDescent="0.25">
      <c r="A110" s="88">
        <v>6</v>
      </c>
      <c r="B110" s="459" t="s">
        <v>164</v>
      </c>
      <c r="C110" s="460"/>
      <c r="D110" s="460"/>
      <c r="E110" s="460"/>
      <c r="F110" s="465"/>
      <c r="G110" s="87" t="s">
        <v>535</v>
      </c>
      <c r="H110" s="124">
        <f t="shared" si="9"/>
        <v>15</v>
      </c>
      <c r="I110" s="124"/>
      <c r="J110" s="124">
        <v>15</v>
      </c>
      <c r="K110" s="124">
        <v>6</v>
      </c>
      <c r="L110" s="124">
        <v>8</v>
      </c>
      <c r="M110" s="124"/>
      <c r="N110" s="124">
        <v>11</v>
      </c>
      <c r="O110" s="124">
        <v>12</v>
      </c>
      <c r="P110" s="124"/>
      <c r="Q110" s="125">
        <v>36750</v>
      </c>
      <c r="R110" s="125">
        <v>20850</v>
      </c>
    </row>
    <row r="111" spans="1:18" ht="72.75" customHeight="1" x14ac:dyDescent="0.25">
      <c r="A111" s="88">
        <v>7</v>
      </c>
      <c r="B111" s="459" t="s">
        <v>165</v>
      </c>
      <c r="C111" s="460"/>
      <c r="D111" s="460"/>
      <c r="E111" s="460"/>
      <c r="F111" s="465"/>
      <c r="G111" s="87" t="s">
        <v>536</v>
      </c>
      <c r="H111" s="124">
        <f t="shared" si="9"/>
        <v>10</v>
      </c>
      <c r="I111" s="124"/>
      <c r="J111" s="124">
        <v>10</v>
      </c>
      <c r="K111" s="124">
        <v>5</v>
      </c>
      <c r="L111" s="124">
        <v>9.5</v>
      </c>
      <c r="M111" s="124"/>
      <c r="N111" s="124">
        <v>19</v>
      </c>
      <c r="O111" s="124">
        <v>18</v>
      </c>
      <c r="P111" s="124"/>
      <c r="Q111" s="125">
        <v>36750</v>
      </c>
      <c r="R111" s="125">
        <v>20850</v>
      </c>
    </row>
    <row r="112" spans="1:18" ht="72.75" customHeight="1" x14ac:dyDescent="0.25">
      <c r="A112" s="88">
        <v>8</v>
      </c>
      <c r="B112" s="459" t="s">
        <v>166</v>
      </c>
      <c r="C112" s="460"/>
      <c r="D112" s="460"/>
      <c r="E112" s="460"/>
      <c r="F112" s="465"/>
      <c r="G112" s="87" t="s">
        <v>167</v>
      </c>
      <c r="H112" s="124">
        <f t="shared" si="9"/>
        <v>0</v>
      </c>
      <c r="I112" s="124"/>
      <c r="J112" s="124"/>
      <c r="K112" s="124"/>
      <c r="L112" s="124"/>
      <c r="M112" s="124"/>
      <c r="N112" s="124">
        <v>2</v>
      </c>
      <c r="O112" s="124">
        <v>3</v>
      </c>
      <c r="P112" s="124"/>
      <c r="Q112" s="125"/>
      <c r="R112" s="125">
        <v>21450</v>
      </c>
    </row>
    <row r="113" spans="1:18" ht="72.75" customHeight="1" x14ac:dyDescent="0.25">
      <c r="A113" s="88">
        <v>9</v>
      </c>
      <c r="B113" s="459" t="s">
        <v>168</v>
      </c>
      <c r="C113" s="460"/>
      <c r="D113" s="460"/>
      <c r="E113" s="460"/>
      <c r="F113" s="465"/>
      <c r="G113" s="87" t="s">
        <v>169</v>
      </c>
      <c r="H113" s="124">
        <f t="shared" si="9"/>
        <v>0</v>
      </c>
      <c r="I113" s="124"/>
      <c r="J113" s="124"/>
      <c r="K113" s="124"/>
      <c r="L113" s="124"/>
      <c r="M113" s="124"/>
      <c r="N113" s="124">
        <v>2</v>
      </c>
      <c r="O113" s="124">
        <v>3</v>
      </c>
      <c r="P113" s="124"/>
      <c r="Q113" s="125"/>
      <c r="R113" s="125">
        <v>21450</v>
      </c>
    </row>
    <row r="114" spans="1:18" ht="72.75" customHeight="1" x14ac:dyDescent="0.25">
      <c r="A114" s="88">
        <v>10</v>
      </c>
      <c r="B114" s="459" t="s">
        <v>170</v>
      </c>
      <c r="C114" s="460"/>
      <c r="D114" s="460"/>
      <c r="E114" s="460"/>
      <c r="F114" s="465"/>
      <c r="G114" s="87" t="s">
        <v>944</v>
      </c>
      <c r="H114" s="124">
        <f t="shared" si="9"/>
        <v>0</v>
      </c>
      <c r="I114" s="124"/>
      <c r="J114" s="124"/>
      <c r="K114" s="124"/>
      <c r="L114" s="124">
        <v>4.5</v>
      </c>
      <c r="M114" s="124">
        <v>3</v>
      </c>
      <c r="N114" s="124">
        <v>2</v>
      </c>
      <c r="O114" s="124">
        <v>6</v>
      </c>
      <c r="P114" s="124"/>
      <c r="Q114" s="125"/>
      <c r="R114" s="125">
        <v>21450</v>
      </c>
    </row>
    <row r="115" spans="1:18" ht="72.75" customHeight="1" x14ac:dyDescent="0.25">
      <c r="A115" s="88">
        <v>11</v>
      </c>
      <c r="B115" s="459" t="s">
        <v>172</v>
      </c>
      <c r="C115" s="460"/>
      <c r="D115" s="460"/>
      <c r="E115" s="460"/>
      <c r="F115" s="465"/>
      <c r="G115" s="87" t="s">
        <v>173</v>
      </c>
      <c r="H115" s="124">
        <f t="shared" si="9"/>
        <v>0</v>
      </c>
      <c r="I115" s="124"/>
      <c r="J115" s="124"/>
      <c r="K115" s="124"/>
      <c r="L115" s="124">
        <v>3.5</v>
      </c>
      <c r="M115" s="124">
        <v>3</v>
      </c>
      <c r="N115" s="124">
        <v>3</v>
      </c>
      <c r="O115" s="124">
        <v>6</v>
      </c>
      <c r="P115" s="124"/>
      <c r="Q115" s="125"/>
      <c r="R115" s="125">
        <v>21450</v>
      </c>
    </row>
    <row r="116" spans="1:18" ht="72.75" customHeight="1" x14ac:dyDescent="0.25">
      <c r="A116" s="88">
        <v>12</v>
      </c>
      <c r="B116" s="459" t="s">
        <v>174</v>
      </c>
      <c r="C116" s="460"/>
      <c r="D116" s="460"/>
      <c r="E116" s="460"/>
      <c r="F116" s="465"/>
      <c r="G116" s="87" t="s">
        <v>175</v>
      </c>
      <c r="H116" s="124">
        <f t="shared" si="9"/>
        <v>0</v>
      </c>
      <c r="I116" s="124"/>
      <c r="J116" s="124"/>
      <c r="K116" s="124"/>
      <c r="L116" s="124"/>
      <c r="M116" s="124"/>
      <c r="N116" s="124">
        <v>3</v>
      </c>
      <c r="O116" s="124">
        <v>3</v>
      </c>
      <c r="P116" s="124"/>
      <c r="Q116" s="125"/>
      <c r="R116" s="125">
        <v>21450</v>
      </c>
    </row>
    <row r="117" spans="1:18" ht="72.75" customHeight="1" x14ac:dyDescent="0.25">
      <c r="A117" s="88">
        <v>13</v>
      </c>
      <c r="B117" s="459" t="s">
        <v>176</v>
      </c>
      <c r="C117" s="460"/>
      <c r="D117" s="460"/>
      <c r="E117" s="460"/>
      <c r="F117" s="465"/>
      <c r="G117" s="87" t="s">
        <v>177</v>
      </c>
      <c r="H117" s="124">
        <f t="shared" si="9"/>
        <v>0</v>
      </c>
      <c r="I117" s="124"/>
      <c r="J117" s="124"/>
      <c r="K117" s="124"/>
      <c r="L117" s="124"/>
      <c r="M117" s="124"/>
      <c r="N117" s="124">
        <v>2</v>
      </c>
      <c r="O117" s="124">
        <v>3</v>
      </c>
      <c r="P117" s="124">
        <v>1</v>
      </c>
      <c r="Q117" s="125"/>
      <c r="R117" s="125">
        <v>21450</v>
      </c>
    </row>
    <row r="118" spans="1:18" ht="72.75" customHeight="1" x14ac:dyDescent="0.25">
      <c r="A118" s="88">
        <v>14</v>
      </c>
      <c r="B118" s="459" t="s">
        <v>178</v>
      </c>
      <c r="C118" s="460"/>
      <c r="D118" s="460"/>
      <c r="E118" s="460"/>
      <c r="F118" s="465"/>
      <c r="G118" s="87" t="s">
        <v>179</v>
      </c>
      <c r="H118" s="124">
        <f t="shared" si="9"/>
        <v>0</v>
      </c>
      <c r="I118" s="124"/>
      <c r="J118" s="124"/>
      <c r="K118" s="124"/>
      <c r="L118" s="124"/>
      <c r="M118" s="124"/>
      <c r="N118" s="124">
        <v>1</v>
      </c>
      <c r="O118" s="124">
        <v>3</v>
      </c>
      <c r="P118" s="124">
        <v>1</v>
      </c>
      <c r="Q118" s="125"/>
      <c r="R118" s="125">
        <v>21450</v>
      </c>
    </row>
    <row r="119" spans="1:18" ht="72.75" customHeight="1" x14ac:dyDescent="0.25">
      <c r="A119" s="88">
        <v>15</v>
      </c>
      <c r="B119" s="459" t="s">
        <v>180</v>
      </c>
      <c r="C119" s="460"/>
      <c r="D119" s="460"/>
      <c r="E119" s="460"/>
      <c r="F119" s="465"/>
      <c r="G119" s="87" t="s">
        <v>948</v>
      </c>
      <c r="H119" s="124">
        <f t="shared" si="9"/>
        <v>0</v>
      </c>
      <c r="I119" s="124"/>
      <c r="J119" s="124"/>
      <c r="K119" s="124"/>
      <c r="L119" s="124">
        <v>4.75</v>
      </c>
      <c r="M119" s="124">
        <v>3</v>
      </c>
      <c r="N119" s="124">
        <v>3</v>
      </c>
      <c r="O119" s="124">
        <v>6.25</v>
      </c>
      <c r="P119" s="124"/>
      <c r="Q119" s="125"/>
      <c r="R119" s="125">
        <v>21450</v>
      </c>
    </row>
    <row r="120" spans="1:18" ht="72.75" customHeight="1" x14ac:dyDescent="0.25">
      <c r="A120" s="88">
        <v>16</v>
      </c>
      <c r="B120" s="459" t="s">
        <v>182</v>
      </c>
      <c r="C120" s="460"/>
      <c r="D120" s="460"/>
      <c r="E120" s="460"/>
      <c r="F120" s="465"/>
      <c r="G120" s="87" t="s">
        <v>949</v>
      </c>
      <c r="H120" s="124">
        <f t="shared" si="9"/>
        <v>0</v>
      </c>
      <c r="I120" s="124"/>
      <c r="J120" s="124"/>
      <c r="K120" s="124"/>
      <c r="L120" s="124">
        <v>5.5</v>
      </c>
      <c r="M120" s="124">
        <v>3</v>
      </c>
      <c r="N120" s="124">
        <v>3</v>
      </c>
      <c r="O120" s="124">
        <v>7</v>
      </c>
      <c r="P120" s="124"/>
      <c r="Q120" s="125"/>
      <c r="R120" s="125">
        <v>21450</v>
      </c>
    </row>
    <row r="121" spans="1:18" ht="72.75" customHeight="1" x14ac:dyDescent="0.25">
      <c r="A121" s="88">
        <v>17</v>
      </c>
      <c r="B121" s="459" t="s">
        <v>946</v>
      </c>
      <c r="C121" s="460"/>
      <c r="D121" s="460"/>
      <c r="E121" s="460"/>
      <c r="F121" s="465"/>
      <c r="G121" s="87" t="s">
        <v>945</v>
      </c>
      <c r="H121" s="124">
        <f t="shared" si="9"/>
        <v>0</v>
      </c>
      <c r="I121" s="124"/>
      <c r="J121" s="124"/>
      <c r="K121" s="124"/>
      <c r="L121" s="124">
        <v>4.25</v>
      </c>
      <c r="M121" s="124">
        <v>3</v>
      </c>
      <c r="N121" s="124">
        <v>3</v>
      </c>
      <c r="O121" s="124">
        <v>5.5</v>
      </c>
      <c r="P121" s="124">
        <v>1</v>
      </c>
      <c r="Q121" s="125"/>
      <c r="R121" s="125">
        <v>21450</v>
      </c>
    </row>
    <row r="122" spans="1:18" ht="72.75" customHeight="1" x14ac:dyDescent="0.25">
      <c r="A122" s="88">
        <v>18</v>
      </c>
      <c r="B122" s="459" t="s">
        <v>186</v>
      </c>
      <c r="C122" s="460"/>
      <c r="D122" s="460"/>
      <c r="E122" s="460"/>
      <c r="F122" s="465"/>
      <c r="G122" s="87" t="s">
        <v>947</v>
      </c>
      <c r="H122" s="124">
        <f t="shared" si="9"/>
        <v>0</v>
      </c>
      <c r="I122" s="124"/>
      <c r="J122" s="124"/>
      <c r="K122" s="124"/>
      <c r="L122" s="124">
        <v>5</v>
      </c>
      <c r="M122" s="124">
        <v>4</v>
      </c>
      <c r="N122" s="124">
        <v>3</v>
      </c>
      <c r="O122" s="124">
        <v>7</v>
      </c>
      <c r="P122" s="124">
        <v>1</v>
      </c>
      <c r="Q122" s="125"/>
      <c r="R122" s="125">
        <v>21450</v>
      </c>
    </row>
    <row r="123" spans="1:18" ht="72.75" customHeight="1" x14ac:dyDescent="0.25">
      <c r="A123" s="88">
        <v>19</v>
      </c>
      <c r="B123" s="459" t="s">
        <v>188</v>
      </c>
      <c r="C123" s="460"/>
      <c r="D123" s="460"/>
      <c r="E123" s="460"/>
      <c r="F123" s="465"/>
      <c r="G123" s="87" t="s">
        <v>189</v>
      </c>
      <c r="H123" s="124">
        <f t="shared" si="9"/>
        <v>0</v>
      </c>
      <c r="I123" s="124"/>
      <c r="J123" s="124"/>
      <c r="K123" s="124"/>
      <c r="L123" s="124"/>
      <c r="M123" s="124"/>
      <c r="N123" s="124">
        <v>3</v>
      </c>
      <c r="O123" s="124">
        <v>3</v>
      </c>
      <c r="P123" s="124"/>
      <c r="Q123" s="125"/>
      <c r="R123" s="125">
        <v>21450</v>
      </c>
    </row>
    <row r="124" spans="1:18" ht="72.75" customHeight="1" x14ac:dyDescent="0.25">
      <c r="A124" s="88">
        <v>20</v>
      </c>
      <c r="B124" s="459" t="s">
        <v>190</v>
      </c>
      <c r="C124" s="460"/>
      <c r="D124" s="460"/>
      <c r="E124" s="460"/>
      <c r="F124" s="465"/>
      <c r="G124" s="87" t="s">
        <v>950</v>
      </c>
      <c r="H124" s="124">
        <f t="shared" si="9"/>
        <v>0</v>
      </c>
      <c r="I124" s="124"/>
      <c r="J124" s="124"/>
      <c r="K124" s="124"/>
      <c r="L124" s="124">
        <v>5</v>
      </c>
      <c r="M124" s="124">
        <v>4</v>
      </c>
      <c r="N124" s="124">
        <v>4</v>
      </c>
      <c r="O124" s="124">
        <v>6.5</v>
      </c>
      <c r="P124" s="124"/>
      <c r="Q124" s="125"/>
      <c r="R124" s="125">
        <v>21450</v>
      </c>
    </row>
    <row r="125" spans="1:18" ht="72.75" customHeight="1" x14ac:dyDescent="0.25">
      <c r="A125" s="88">
        <v>21</v>
      </c>
      <c r="B125" s="459" t="s">
        <v>192</v>
      </c>
      <c r="C125" s="460"/>
      <c r="D125" s="460"/>
      <c r="E125" s="460"/>
      <c r="F125" s="465"/>
      <c r="G125" s="87" t="s">
        <v>193</v>
      </c>
      <c r="H125" s="124">
        <f t="shared" si="9"/>
        <v>0</v>
      </c>
      <c r="I125" s="124"/>
      <c r="J125" s="124"/>
      <c r="K125" s="124"/>
      <c r="L125" s="124"/>
      <c r="M125" s="124"/>
      <c r="N125" s="124">
        <v>3</v>
      </c>
      <c r="O125" s="124">
        <v>3</v>
      </c>
      <c r="P125" s="124"/>
      <c r="Q125" s="125"/>
      <c r="R125" s="125">
        <v>21450</v>
      </c>
    </row>
    <row r="126" spans="1:18" ht="72.75" customHeight="1" x14ac:dyDescent="0.25">
      <c r="A126" s="88">
        <v>22</v>
      </c>
      <c r="B126" s="459" t="s">
        <v>194</v>
      </c>
      <c r="C126" s="460"/>
      <c r="D126" s="460"/>
      <c r="E126" s="460"/>
      <c r="F126" s="465"/>
      <c r="G126" s="87" t="s">
        <v>195</v>
      </c>
      <c r="H126" s="124">
        <f t="shared" si="9"/>
        <v>0</v>
      </c>
      <c r="I126" s="124"/>
      <c r="J126" s="124"/>
      <c r="K126" s="124"/>
      <c r="L126" s="124"/>
      <c r="M126" s="124"/>
      <c r="N126" s="124">
        <v>4</v>
      </c>
      <c r="O126" s="124">
        <v>3</v>
      </c>
      <c r="P126" s="124"/>
      <c r="Q126" s="125"/>
      <c r="R126" s="125">
        <v>21450</v>
      </c>
    </row>
    <row r="127" spans="1:18" ht="72.75" customHeight="1" x14ac:dyDescent="0.25">
      <c r="A127" s="88">
        <v>23</v>
      </c>
      <c r="B127" s="459" t="s">
        <v>196</v>
      </c>
      <c r="C127" s="460"/>
      <c r="D127" s="460"/>
      <c r="E127" s="460"/>
      <c r="F127" s="465"/>
      <c r="G127" s="87" t="s">
        <v>197</v>
      </c>
      <c r="H127" s="124">
        <f t="shared" si="9"/>
        <v>0</v>
      </c>
      <c r="I127" s="124"/>
      <c r="J127" s="124"/>
      <c r="K127" s="124"/>
      <c r="L127" s="124"/>
      <c r="M127" s="124"/>
      <c r="N127" s="124">
        <v>3</v>
      </c>
      <c r="O127" s="124">
        <v>3</v>
      </c>
      <c r="P127" s="124"/>
      <c r="Q127" s="125"/>
      <c r="R127" s="125">
        <v>21450</v>
      </c>
    </row>
    <row r="128" spans="1:18" ht="72.75" customHeight="1" x14ac:dyDescent="0.25">
      <c r="A128" s="88">
        <v>24</v>
      </c>
      <c r="B128" s="459" t="s">
        <v>198</v>
      </c>
      <c r="C128" s="460"/>
      <c r="D128" s="460"/>
      <c r="E128" s="460"/>
      <c r="F128" s="465"/>
      <c r="G128" s="87" t="s">
        <v>199</v>
      </c>
      <c r="H128" s="124">
        <f t="shared" si="9"/>
        <v>0</v>
      </c>
      <c r="I128" s="124"/>
      <c r="J128" s="124"/>
      <c r="K128" s="124"/>
      <c r="L128" s="124"/>
      <c r="M128" s="124"/>
      <c r="N128" s="124">
        <v>3</v>
      </c>
      <c r="O128" s="124">
        <v>3</v>
      </c>
      <c r="P128" s="124"/>
      <c r="Q128" s="125"/>
      <c r="R128" s="125">
        <v>21450</v>
      </c>
    </row>
    <row r="129" spans="1:18" ht="72.75" customHeight="1" x14ac:dyDescent="0.25">
      <c r="A129" s="133">
        <v>5</v>
      </c>
      <c r="B129" s="522" t="s">
        <v>200</v>
      </c>
      <c r="C129" s="523"/>
      <c r="D129" s="523"/>
      <c r="E129" s="523"/>
      <c r="F129" s="523"/>
      <c r="G129" s="524"/>
      <c r="H129" s="133">
        <f>H130+H131+H132+H133+H134+H135+H136+H137+H138+H139+H140+H141+H142+H143+H144+H145+H146+H147</f>
        <v>300</v>
      </c>
      <c r="I129" s="133">
        <f t="shared" ref="I129:P129" si="10">I130+I131+I132+I133+I134+I135+I136+I137+I138+I139+I140+I141+I142+I143+I144+I145+I146+I147</f>
        <v>190</v>
      </c>
      <c r="J129" s="133">
        <f t="shared" si="10"/>
        <v>110</v>
      </c>
      <c r="K129" s="133">
        <f t="shared" si="10"/>
        <v>161</v>
      </c>
      <c r="L129" s="133">
        <f t="shared" si="10"/>
        <v>54</v>
      </c>
      <c r="M129" s="133">
        <f t="shared" si="10"/>
        <v>23</v>
      </c>
      <c r="N129" s="133">
        <f t="shared" si="10"/>
        <v>435</v>
      </c>
      <c r="O129" s="133">
        <f t="shared" si="10"/>
        <v>49</v>
      </c>
      <c r="P129" s="133">
        <f t="shared" si="10"/>
        <v>14</v>
      </c>
      <c r="Q129" s="134">
        <v>44972</v>
      </c>
      <c r="R129" s="134">
        <v>22486</v>
      </c>
    </row>
    <row r="130" spans="1:18" ht="72.75" customHeight="1" x14ac:dyDescent="0.25">
      <c r="A130" s="88">
        <v>1</v>
      </c>
      <c r="B130" s="459" t="s">
        <v>201</v>
      </c>
      <c r="C130" s="460"/>
      <c r="D130" s="460"/>
      <c r="E130" s="460"/>
      <c r="F130" s="465"/>
      <c r="G130" s="87" t="s">
        <v>537</v>
      </c>
      <c r="H130" s="124">
        <f>I130+J130</f>
        <v>250</v>
      </c>
      <c r="I130" s="124">
        <v>190</v>
      </c>
      <c r="J130" s="124">
        <v>60</v>
      </c>
      <c r="K130" s="124">
        <v>114</v>
      </c>
      <c r="L130" s="124">
        <v>24</v>
      </c>
      <c r="M130" s="124">
        <v>19</v>
      </c>
      <c r="N130" s="124">
        <v>290</v>
      </c>
      <c r="O130" s="124">
        <v>20</v>
      </c>
      <c r="P130" s="124">
        <v>11</v>
      </c>
      <c r="Q130" s="125">
        <v>44853</v>
      </c>
      <c r="R130" s="125">
        <v>24025</v>
      </c>
    </row>
    <row r="131" spans="1:18" ht="72.75" customHeight="1" x14ac:dyDescent="0.25">
      <c r="A131" s="88">
        <v>2</v>
      </c>
      <c r="B131" s="459" t="s">
        <v>202</v>
      </c>
      <c r="C131" s="460"/>
      <c r="D131" s="460"/>
      <c r="E131" s="460"/>
      <c r="F131" s="465"/>
      <c r="G131" s="87" t="s">
        <v>538</v>
      </c>
      <c r="H131" s="124">
        <f t="shared" ref="H131:H147" si="11">I131+J131</f>
        <v>0</v>
      </c>
      <c r="I131" s="124">
        <v>0</v>
      </c>
      <c r="J131" s="124">
        <v>0</v>
      </c>
      <c r="K131" s="124">
        <v>7</v>
      </c>
      <c r="L131" s="124">
        <v>5</v>
      </c>
      <c r="M131" s="124">
        <v>0</v>
      </c>
      <c r="N131" s="124">
        <v>23</v>
      </c>
      <c r="O131" s="124">
        <v>6</v>
      </c>
      <c r="P131" s="124">
        <v>1</v>
      </c>
      <c r="Q131" s="125">
        <v>43524</v>
      </c>
      <c r="R131" s="125">
        <v>22965</v>
      </c>
    </row>
    <row r="132" spans="1:18" ht="72.75" customHeight="1" x14ac:dyDescent="0.25">
      <c r="A132" s="88">
        <v>3</v>
      </c>
      <c r="B132" s="459" t="s">
        <v>203</v>
      </c>
      <c r="C132" s="460"/>
      <c r="D132" s="460"/>
      <c r="E132" s="460"/>
      <c r="F132" s="465"/>
      <c r="G132" s="87" t="s">
        <v>539</v>
      </c>
      <c r="H132" s="124">
        <f t="shared" si="11"/>
        <v>0</v>
      </c>
      <c r="I132" s="124">
        <v>0</v>
      </c>
      <c r="J132" s="124">
        <v>0</v>
      </c>
      <c r="K132" s="124">
        <v>8</v>
      </c>
      <c r="L132" s="124">
        <v>4</v>
      </c>
      <c r="M132" s="124">
        <v>2</v>
      </c>
      <c r="N132" s="124">
        <v>23</v>
      </c>
      <c r="O132" s="124">
        <v>3</v>
      </c>
      <c r="P132" s="124">
        <v>0</v>
      </c>
      <c r="Q132" s="125">
        <v>43325</v>
      </c>
      <c r="R132" s="125">
        <v>22874</v>
      </c>
    </row>
    <row r="133" spans="1:18" ht="72.75" customHeight="1" x14ac:dyDescent="0.25">
      <c r="A133" s="88">
        <v>4</v>
      </c>
      <c r="B133" s="459" t="s">
        <v>204</v>
      </c>
      <c r="C133" s="460"/>
      <c r="D133" s="460"/>
      <c r="E133" s="460"/>
      <c r="F133" s="465"/>
      <c r="G133" s="87" t="s">
        <v>540</v>
      </c>
      <c r="H133" s="124">
        <f t="shared" si="11"/>
        <v>15</v>
      </c>
      <c r="I133" s="124">
        <v>0</v>
      </c>
      <c r="J133" s="124">
        <v>15</v>
      </c>
      <c r="K133" s="124">
        <v>5</v>
      </c>
      <c r="L133" s="124">
        <v>4</v>
      </c>
      <c r="M133" s="124">
        <v>1</v>
      </c>
      <c r="N133" s="124">
        <v>15</v>
      </c>
      <c r="O133" s="124">
        <v>2</v>
      </c>
      <c r="P133" s="124">
        <v>0</v>
      </c>
      <c r="Q133" s="125">
        <v>42125</v>
      </c>
      <c r="R133" s="125">
        <v>23065</v>
      </c>
    </row>
    <row r="134" spans="1:18" ht="72.75" customHeight="1" x14ac:dyDescent="0.25">
      <c r="A134" s="88">
        <v>5</v>
      </c>
      <c r="B134" s="459" t="s">
        <v>205</v>
      </c>
      <c r="C134" s="460"/>
      <c r="D134" s="460"/>
      <c r="E134" s="460"/>
      <c r="F134" s="465"/>
      <c r="G134" s="87" t="s">
        <v>541</v>
      </c>
      <c r="H134" s="124">
        <f t="shared" si="11"/>
        <v>0</v>
      </c>
      <c r="I134" s="124">
        <v>0</v>
      </c>
      <c r="J134" s="124">
        <v>0</v>
      </c>
      <c r="K134" s="124">
        <v>8</v>
      </c>
      <c r="L134" s="124">
        <v>5</v>
      </c>
      <c r="M134" s="124">
        <v>0</v>
      </c>
      <c r="N134" s="124">
        <v>21</v>
      </c>
      <c r="O134" s="124">
        <v>3</v>
      </c>
      <c r="P134" s="126">
        <v>0</v>
      </c>
      <c r="Q134" s="125">
        <v>43987</v>
      </c>
      <c r="R134" s="125">
        <v>22745</v>
      </c>
    </row>
    <row r="135" spans="1:18" ht="72.75" customHeight="1" x14ac:dyDescent="0.25">
      <c r="A135" s="88">
        <v>6</v>
      </c>
      <c r="B135" s="459" t="s">
        <v>206</v>
      </c>
      <c r="C135" s="460"/>
      <c r="D135" s="460"/>
      <c r="E135" s="460"/>
      <c r="F135" s="465"/>
      <c r="G135" s="87" t="s">
        <v>542</v>
      </c>
      <c r="H135" s="124">
        <f t="shared" si="11"/>
        <v>15</v>
      </c>
      <c r="I135" s="124">
        <v>0</v>
      </c>
      <c r="J135" s="124">
        <v>15</v>
      </c>
      <c r="K135" s="124">
        <v>6</v>
      </c>
      <c r="L135" s="124">
        <v>3</v>
      </c>
      <c r="M135" s="124">
        <v>1</v>
      </c>
      <c r="N135" s="124">
        <v>23</v>
      </c>
      <c r="O135" s="124">
        <v>2</v>
      </c>
      <c r="P135" s="124">
        <v>0</v>
      </c>
      <c r="Q135" s="125">
        <v>42789</v>
      </c>
      <c r="R135" s="125">
        <v>23874</v>
      </c>
    </row>
    <row r="136" spans="1:18" ht="72.75" customHeight="1" x14ac:dyDescent="0.25">
      <c r="A136" s="88">
        <v>7</v>
      </c>
      <c r="B136" s="459" t="s">
        <v>207</v>
      </c>
      <c r="C136" s="460"/>
      <c r="D136" s="460"/>
      <c r="E136" s="460"/>
      <c r="F136" s="465"/>
      <c r="G136" s="87" t="s">
        <v>543</v>
      </c>
      <c r="H136" s="124">
        <f t="shared" si="11"/>
        <v>20</v>
      </c>
      <c r="I136" s="124">
        <v>0</v>
      </c>
      <c r="J136" s="124">
        <v>20</v>
      </c>
      <c r="K136" s="124">
        <v>10</v>
      </c>
      <c r="L136" s="124">
        <v>7</v>
      </c>
      <c r="M136" s="124">
        <v>0</v>
      </c>
      <c r="N136" s="124">
        <v>18</v>
      </c>
      <c r="O136" s="124">
        <v>10</v>
      </c>
      <c r="P136" s="124">
        <v>1</v>
      </c>
      <c r="Q136" s="125">
        <v>43985</v>
      </c>
      <c r="R136" s="125">
        <v>22812</v>
      </c>
    </row>
    <row r="137" spans="1:18" ht="72.75" customHeight="1" x14ac:dyDescent="0.25">
      <c r="A137" s="88">
        <v>8</v>
      </c>
      <c r="B137" s="459" t="s">
        <v>208</v>
      </c>
      <c r="C137" s="460"/>
      <c r="D137" s="460"/>
      <c r="E137" s="460"/>
      <c r="F137" s="465"/>
      <c r="G137" s="87" t="s">
        <v>544</v>
      </c>
      <c r="H137" s="124">
        <f t="shared" si="11"/>
        <v>0</v>
      </c>
      <c r="I137" s="124">
        <v>0</v>
      </c>
      <c r="J137" s="124">
        <v>0</v>
      </c>
      <c r="K137" s="124">
        <v>3</v>
      </c>
      <c r="L137" s="124">
        <v>2</v>
      </c>
      <c r="M137" s="124">
        <v>0</v>
      </c>
      <c r="N137" s="124">
        <v>12</v>
      </c>
      <c r="O137" s="124">
        <v>1</v>
      </c>
      <c r="P137" s="124">
        <v>0</v>
      </c>
      <c r="Q137" s="125">
        <v>38654</v>
      </c>
      <c r="R137" s="125">
        <v>22547</v>
      </c>
    </row>
    <row r="138" spans="1:18" ht="72.75" customHeight="1" x14ac:dyDescent="0.25">
      <c r="A138" s="88">
        <v>9</v>
      </c>
      <c r="B138" s="459" t="s">
        <v>209</v>
      </c>
      <c r="C138" s="460"/>
      <c r="D138" s="460"/>
      <c r="E138" s="460"/>
      <c r="F138" s="465"/>
      <c r="G138" s="87" t="s">
        <v>883</v>
      </c>
      <c r="H138" s="124">
        <f t="shared" si="11"/>
        <v>0</v>
      </c>
      <c r="I138" s="124">
        <v>0</v>
      </c>
      <c r="J138" s="124">
        <v>0</v>
      </c>
      <c r="K138" s="124">
        <v>0</v>
      </c>
      <c r="L138" s="124">
        <v>0</v>
      </c>
      <c r="M138" s="124">
        <v>0</v>
      </c>
      <c r="N138" s="124">
        <v>0</v>
      </c>
      <c r="O138" s="124">
        <v>1</v>
      </c>
      <c r="P138" s="124">
        <v>0</v>
      </c>
      <c r="Q138" s="125"/>
      <c r="R138" s="125"/>
    </row>
    <row r="139" spans="1:18" ht="72.75" customHeight="1" x14ac:dyDescent="0.25">
      <c r="A139" s="88">
        <v>10</v>
      </c>
      <c r="B139" s="459" t="s">
        <v>210</v>
      </c>
      <c r="C139" s="460"/>
      <c r="D139" s="460"/>
      <c r="E139" s="460"/>
      <c r="F139" s="465"/>
      <c r="G139" s="87" t="s">
        <v>884</v>
      </c>
      <c r="H139" s="124">
        <f t="shared" si="11"/>
        <v>0</v>
      </c>
      <c r="I139" s="124">
        <v>0</v>
      </c>
      <c r="J139" s="124">
        <v>0</v>
      </c>
      <c r="K139" s="124">
        <v>0</v>
      </c>
      <c r="L139" s="124">
        <v>0</v>
      </c>
      <c r="M139" s="124">
        <v>0</v>
      </c>
      <c r="N139" s="124">
        <v>0</v>
      </c>
      <c r="O139" s="124">
        <v>1</v>
      </c>
      <c r="P139" s="124">
        <v>1</v>
      </c>
      <c r="Q139" s="125"/>
      <c r="R139" s="125"/>
    </row>
    <row r="140" spans="1:18" ht="72.75" customHeight="1" x14ac:dyDescent="0.25">
      <c r="A140" s="88">
        <v>11</v>
      </c>
      <c r="B140" s="459" t="s">
        <v>212</v>
      </c>
      <c r="C140" s="460"/>
      <c r="D140" s="460"/>
      <c r="E140" s="460"/>
      <c r="F140" s="465"/>
      <c r="G140" s="87" t="s">
        <v>213</v>
      </c>
      <c r="H140" s="124">
        <f t="shared" si="11"/>
        <v>0</v>
      </c>
      <c r="I140" s="124">
        <v>0</v>
      </c>
      <c r="J140" s="124">
        <v>0</v>
      </c>
      <c r="K140" s="124">
        <v>0</v>
      </c>
      <c r="L140" s="124">
        <v>0</v>
      </c>
      <c r="M140" s="124">
        <v>0</v>
      </c>
      <c r="N140" s="124">
        <v>1</v>
      </c>
      <c r="O140" s="124">
        <v>0</v>
      </c>
      <c r="P140" s="124">
        <v>0</v>
      </c>
      <c r="Q140" s="125"/>
      <c r="R140" s="125">
        <v>21998</v>
      </c>
    </row>
    <row r="141" spans="1:18" ht="72.75" customHeight="1" x14ac:dyDescent="0.25">
      <c r="A141" s="88">
        <v>12</v>
      </c>
      <c r="B141" s="459" t="s">
        <v>214</v>
      </c>
      <c r="C141" s="460"/>
      <c r="D141" s="460"/>
      <c r="E141" s="460"/>
      <c r="F141" s="465"/>
      <c r="G141" s="87" t="s">
        <v>885</v>
      </c>
      <c r="H141" s="124">
        <f t="shared" si="11"/>
        <v>0</v>
      </c>
      <c r="I141" s="124">
        <v>0</v>
      </c>
      <c r="J141" s="124">
        <v>0</v>
      </c>
      <c r="K141" s="124">
        <v>0</v>
      </c>
      <c r="L141" s="124">
        <v>0</v>
      </c>
      <c r="M141" s="124">
        <v>0</v>
      </c>
      <c r="N141" s="124">
        <v>1</v>
      </c>
      <c r="O141" s="124">
        <v>0</v>
      </c>
      <c r="P141" s="124">
        <v>0</v>
      </c>
      <c r="Q141" s="125"/>
      <c r="R141" s="125"/>
    </row>
    <row r="142" spans="1:18" ht="72.75" customHeight="1" x14ac:dyDescent="0.25">
      <c r="A142" s="88">
        <v>13</v>
      </c>
      <c r="B142" s="459" t="s">
        <v>216</v>
      </c>
      <c r="C142" s="460"/>
      <c r="D142" s="460"/>
      <c r="E142" s="460"/>
      <c r="F142" s="465"/>
      <c r="G142" s="87" t="s">
        <v>217</v>
      </c>
      <c r="H142" s="124">
        <f t="shared" si="11"/>
        <v>0</v>
      </c>
      <c r="I142" s="124">
        <v>0</v>
      </c>
      <c r="J142" s="124">
        <v>0</v>
      </c>
      <c r="K142" s="124">
        <v>0</v>
      </c>
      <c r="L142" s="124">
        <v>0</v>
      </c>
      <c r="M142" s="124">
        <v>0</v>
      </c>
      <c r="N142" s="124">
        <v>2</v>
      </c>
      <c r="O142" s="124">
        <v>0</v>
      </c>
      <c r="P142" s="124">
        <v>0</v>
      </c>
      <c r="Q142" s="125"/>
      <c r="R142" s="125">
        <v>22445</v>
      </c>
    </row>
    <row r="143" spans="1:18" ht="72.75" customHeight="1" x14ac:dyDescent="0.25">
      <c r="A143" s="88">
        <v>14</v>
      </c>
      <c r="B143" s="459" t="s">
        <v>219</v>
      </c>
      <c r="C143" s="460"/>
      <c r="D143" s="460"/>
      <c r="E143" s="460"/>
      <c r="F143" s="465"/>
      <c r="G143" s="87" t="s">
        <v>220</v>
      </c>
      <c r="H143" s="124">
        <f t="shared" si="11"/>
        <v>0</v>
      </c>
      <c r="I143" s="124">
        <v>0</v>
      </c>
      <c r="J143" s="124">
        <v>0</v>
      </c>
      <c r="K143" s="124">
        <v>0</v>
      </c>
      <c r="L143" s="124">
        <v>0</v>
      </c>
      <c r="M143" s="124">
        <v>0</v>
      </c>
      <c r="N143" s="124">
        <v>2</v>
      </c>
      <c r="O143" s="124">
        <v>0</v>
      </c>
      <c r="P143" s="124">
        <v>0</v>
      </c>
      <c r="Q143" s="125"/>
      <c r="R143" s="125">
        <v>22830</v>
      </c>
    </row>
    <row r="144" spans="1:18" ht="72.75" customHeight="1" x14ac:dyDescent="0.25">
      <c r="A144" s="88">
        <v>15</v>
      </c>
      <c r="B144" s="459" t="s">
        <v>221</v>
      </c>
      <c r="C144" s="460"/>
      <c r="D144" s="460"/>
      <c r="E144" s="460"/>
      <c r="F144" s="465"/>
      <c r="G144" s="87" t="s">
        <v>222</v>
      </c>
      <c r="H144" s="124">
        <f t="shared" si="11"/>
        <v>0</v>
      </c>
      <c r="I144" s="124">
        <v>0</v>
      </c>
      <c r="J144" s="124">
        <v>0</v>
      </c>
      <c r="K144" s="124">
        <v>0</v>
      </c>
      <c r="L144" s="124">
        <v>0</v>
      </c>
      <c r="M144" s="124">
        <v>0</v>
      </c>
      <c r="N144" s="124">
        <v>1</v>
      </c>
      <c r="O144" s="124">
        <v>0</v>
      </c>
      <c r="P144" s="124">
        <v>0</v>
      </c>
      <c r="Q144" s="125"/>
      <c r="R144" s="125">
        <v>20452</v>
      </c>
    </row>
    <row r="145" spans="1:18" ht="72.75" customHeight="1" x14ac:dyDescent="0.25">
      <c r="A145" s="88">
        <v>16</v>
      </c>
      <c r="B145" s="459" t="s">
        <v>223</v>
      </c>
      <c r="C145" s="460"/>
      <c r="D145" s="460"/>
      <c r="E145" s="460"/>
      <c r="F145" s="465"/>
      <c r="G145" s="87" t="s">
        <v>224</v>
      </c>
      <c r="H145" s="124">
        <f t="shared" si="11"/>
        <v>0</v>
      </c>
      <c r="I145" s="124">
        <v>0</v>
      </c>
      <c r="J145" s="124">
        <v>0</v>
      </c>
      <c r="K145" s="124">
        <v>0</v>
      </c>
      <c r="L145" s="124">
        <v>0</v>
      </c>
      <c r="M145" s="124">
        <v>0</v>
      </c>
      <c r="N145" s="124">
        <v>2</v>
      </c>
      <c r="O145" s="124">
        <v>0</v>
      </c>
      <c r="P145" s="124">
        <v>0</v>
      </c>
      <c r="Q145" s="125"/>
      <c r="R145" s="125">
        <v>20564</v>
      </c>
    </row>
    <row r="146" spans="1:18" ht="72.75" customHeight="1" x14ac:dyDescent="0.25">
      <c r="A146" s="88">
        <v>17</v>
      </c>
      <c r="B146" s="459" t="s">
        <v>225</v>
      </c>
      <c r="C146" s="460"/>
      <c r="D146" s="460"/>
      <c r="E146" s="460"/>
      <c r="F146" s="465"/>
      <c r="G146" s="87" t="s">
        <v>226</v>
      </c>
      <c r="H146" s="124">
        <f t="shared" si="11"/>
        <v>0</v>
      </c>
      <c r="I146" s="124">
        <v>0</v>
      </c>
      <c r="J146" s="124">
        <v>0</v>
      </c>
      <c r="K146" s="124">
        <v>0</v>
      </c>
      <c r="L146" s="124">
        <v>0</v>
      </c>
      <c r="M146" s="124">
        <v>0</v>
      </c>
      <c r="N146" s="124">
        <v>1</v>
      </c>
      <c r="O146" s="124">
        <v>0</v>
      </c>
      <c r="P146" s="124">
        <v>0</v>
      </c>
      <c r="Q146" s="125"/>
      <c r="R146" s="125">
        <v>21321</v>
      </c>
    </row>
    <row r="147" spans="1:18" ht="72.75" customHeight="1" x14ac:dyDescent="0.25">
      <c r="A147" s="88">
        <v>18</v>
      </c>
      <c r="B147" s="529" t="s">
        <v>326</v>
      </c>
      <c r="C147" s="529"/>
      <c r="D147" s="529"/>
      <c r="E147" s="529"/>
      <c r="F147" s="529"/>
      <c r="G147" s="87" t="s">
        <v>886</v>
      </c>
      <c r="H147" s="124">
        <f t="shared" si="11"/>
        <v>0</v>
      </c>
      <c r="I147" s="124">
        <v>0</v>
      </c>
      <c r="J147" s="124">
        <v>0</v>
      </c>
      <c r="K147" s="124">
        <v>0</v>
      </c>
      <c r="L147" s="124">
        <v>0</v>
      </c>
      <c r="M147" s="124">
        <v>0</v>
      </c>
      <c r="N147" s="124">
        <v>0</v>
      </c>
      <c r="O147" s="124">
        <v>0</v>
      </c>
      <c r="P147" s="124">
        <v>0</v>
      </c>
      <c r="Q147" s="125">
        <v>0</v>
      </c>
      <c r="R147" s="125">
        <v>0</v>
      </c>
    </row>
    <row r="148" spans="1:18" ht="72.75" customHeight="1" x14ac:dyDescent="0.25">
      <c r="A148" s="133">
        <v>6</v>
      </c>
      <c r="B148" s="522" t="s">
        <v>227</v>
      </c>
      <c r="C148" s="523"/>
      <c r="D148" s="523"/>
      <c r="E148" s="523"/>
      <c r="F148" s="523"/>
      <c r="G148" s="524"/>
      <c r="H148" s="133">
        <f>H149+H150+H151+H152+H153+H154+H155+H156+H157+H158+H159+H160+H161+H162</f>
        <v>390</v>
      </c>
      <c r="I148" s="133">
        <f t="shared" ref="I148:P148" si="12">I149+I150+I151+I152+I153+I154+I155+I156+I157+I158+I159+I160+I161+I162</f>
        <v>230</v>
      </c>
      <c r="J148" s="133">
        <f t="shared" si="12"/>
        <v>160</v>
      </c>
      <c r="K148" s="133">
        <f t="shared" si="12"/>
        <v>118</v>
      </c>
      <c r="L148" s="133">
        <f t="shared" si="12"/>
        <v>125</v>
      </c>
      <c r="M148" s="133">
        <f t="shared" si="12"/>
        <v>18</v>
      </c>
      <c r="N148" s="133">
        <f t="shared" si="12"/>
        <v>431</v>
      </c>
      <c r="O148" s="133">
        <f t="shared" si="12"/>
        <v>82</v>
      </c>
      <c r="P148" s="133">
        <f t="shared" si="12"/>
        <v>4</v>
      </c>
      <c r="Q148" s="134">
        <v>44973</v>
      </c>
      <c r="R148" s="134">
        <v>22486</v>
      </c>
    </row>
    <row r="149" spans="1:18" ht="72.75" customHeight="1" x14ac:dyDescent="0.25">
      <c r="A149" s="88">
        <v>1</v>
      </c>
      <c r="B149" s="459" t="s">
        <v>228</v>
      </c>
      <c r="C149" s="460"/>
      <c r="D149" s="460"/>
      <c r="E149" s="460"/>
      <c r="F149" s="465"/>
      <c r="G149" s="87" t="s">
        <v>545</v>
      </c>
      <c r="H149" s="124">
        <f>I149+J149</f>
        <v>160</v>
      </c>
      <c r="I149" s="124">
        <v>130</v>
      </c>
      <c r="J149" s="124">
        <v>30</v>
      </c>
      <c r="K149" s="124">
        <v>52</v>
      </c>
      <c r="L149" s="124">
        <v>85</v>
      </c>
      <c r="M149" s="124">
        <v>13</v>
      </c>
      <c r="N149" s="124">
        <v>197</v>
      </c>
      <c r="O149" s="124">
        <v>60</v>
      </c>
      <c r="P149" s="124">
        <v>0</v>
      </c>
      <c r="Q149" s="125">
        <v>46120</v>
      </c>
      <c r="R149" s="125">
        <v>22920</v>
      </c>
    </row>
    <row r="150" spans="1:18" ht="72.75" customHeight="1" x14ac:dyDescent="0.25">
      <c r="A150" s="88">
        <v>2</v>
      </c>
      <c r="B150" s="459" t="s">
        <v>229</v>
      </c>
      <c r="C150" s="460"/>
      <c r="D150" s="460"/>
      <c r="E150" s="460"/>
      <c r="F150" s="465"/>
      <c r="G150" s="87" t="s">
        <v>546</v>
      </c>
      <c r="H150" s="124">
        <f t="shared" ref="H150:H162" si="13">I150+J150</f>
        <v>80</v>
      </c>
      <c r="I150" s="124">
        <v>25</v>
      </c>
      <c r="J150" s="124">
        <v>55</v>
      </c>
      <c r="K150" s="124">
        <v>21</v>
      </c>
      <c r="L150" s="124">
        <v>7</v>
      </c>
      <c r="M150" s="124">
        <v>1</v>
      </c>
      <c r="N150" s="124">
        <v>60</v>
      </c>
      <c r="O150" s="124">
        <v>5</v>
      </c>
      <c r="P150" s="124">
        <v>0</v>
      </c>
      <c r="Q150" s="125">
        <v>43608</v>
      </c>
      <c r="R150" s="125">
        <v>21907</v>
      </c>
    </row>
    <row r="151" spans="1:18" ht="72.75" customHeight="1" x14ac:dyDescent="0.25">
      <c r="A151" s="88">
        <v>3</v>
      </c>
      <c r="B151" s="459" t="s">
        <v>230</v>
      </c>
      <c r="C151" s="460"/>
      <c r="D151" s="460"/>
      <c r="E151" s="460"/>
      <c r="F151" s="465"/>
      <c r="G151" s="87" t="s">
        <v>547</v>
      </c>
      <c r="H151" s="124">
        <f t="shared" si="13"/>
        <v>25</v>
      </c>
      <c r="I151" s="124">
        <v>0</v>
      </c>
      <c r="J151" s="124">
        <v>25</v>
      </c>
      <c r="K151" s="124">
        <v>7</v>
      </c>
      <c r="L151" s="124">
        <v>8</v>
      </c>
      <c r="M151" s="124">
        <v>1</v>
      </c>
      <c r="N151" s="124">
        <v>31</v>
      </c>
      <c r="O151" s="124">
        <v>0</v>
      </c>
      <c r="P151" s="124">
        <v>0</v>
      </c>
      <c r="Q151" s="125">
        <v>43148</v>
      </c>
      <c r="R151" s="125">
        <v>21850</v>
      </c>
    </row>
    <row r="152" spans="1:18" ht="72.75" customHeight="1" x14ac:dyDescent="0.25">
      <c r="A152" s="88">
        <v>4</v>
      </c>
      <c r="B152" s="459" t="s">
        <v>231</v>
      </c>
      <c r="C152" s="460"/>
      <c r="D152" s="460"/>
      <c r="E152" s="460"/>
      <c r="F152" s="465"/>
      <c r="G152" s="87" t="s">
        <v>549</v>
      </c>
      <c r="H152" s="124">
        <f t="shared" si="13"/>
        <v>20</v>
      </c>
      <c r="I152" s="124">
        <v>10</v>
      </c>
      <c r="J152" s="124">
        <v>10</v>
      </c>
      <c r="K152" s="124">
        <v>5</v>
      </c>
      <c r="L152" s="124">
        <v>12</v>
      </c>
      <c r="M152" s="124">
        <v>2</v>
      </c>
      <c r="N152" s="124">
        <v>27</v>
      </c>
      <c r="O152" s="124">
        <v>8</v>
      </c>
      <c r="P152" s="124">
        <v>4</v>
      </c>
      <c r="Q152" s="125">
        <v>43532</v>
      </c>
      <c r="R152" s="125">
        <v>22224</v>
      </c>
    </row>
    <row r="153" spans="1:18" ht="72.75" customHeight="1" x14ac:dyDescent="0.25">
      <c r="A153" s="88">
        <v>5</v>
      </c>
      <c r="B153" s="498" t="s">
        <v>658</v>
      </c>
      <c r="C153" s="499"/>
      <c r="D153" s="499"/>
      <c r="E153" s="499"/>
      <c r="F153" s="500"/>
      <c r="G153" s="87" t="s">
        <v>887</v>
      </c>
      <c r="H153" s="124">
        <f t="shared" si="13"/>
        <v>105</v>
      </c>
      <c r="I153" s="124">
        <v>65</v>
      </c>
      <c r="J153" s="124">
        <v>40</v>
      </c>
      <c r="K153" s="124">
        <v>29</v>
      </c>
      <c r="L153" s="124">
        <v>8</v>
      </c>
      <c r="M153" s="124">
        <v>0</v>
      </c>
      <c r="N153" s="124">
        <v>86</v>
      </c>
      <c r="O153" s="124">
        <v>9</v>
      </c>
      <c r="P153" s="124">
        <v>0</v>
      </c>
      <c r="Q153" s="125">
        <v>44830</v>
      </c>
      <c r="R153" s="125">
        <v>22382</v>
      </c>
    </row>
    <row r="154" spans="1:18" ht="72.75" customHeight="1" x14ac:dyDescent="0.25">
      <c r="A154" s="88">
        <v>6</v>
      </c>
      <c r="B154" s="459" t="s">
        <v>232</v>
      </c>
      <c r="C154" s="460"/>
      <c r="D154" s="460"/>
      <c r="E154" s="460"/>
      <c r="F154" s="465"/>
      <c r="G154" s="87" t="s">
        <v>548</v>
      </c>
      <c r="H154" s="124">
        <f t="shared" si="13"/>
        <v>0</v>
      </c>
      <c r="I154" s="124">
        <v>0</v>
      </c>
      <c r="J154" s="124">
        <v>0</v>
      </c>
      <c r="K154" s="124">
        <v>4</v>
      </c>
      <c r="L154" s="124">
        <v>5</v>
      </c>
      <c r="M154" s="124">
        <v>1</v>
      </c>
      <c r="N154" s="124">
        <v>21</v>
      </c>
      <c r="O154" s="124">
        <v>0</v>
      </c>
      <c r="P154" s="124">
        <v>0</v>
      </c>
      <c r="Q154" s="125">
        <v>43358</v>
      </c>
      <c r="R154" s="125">
        <v>22189</v>
      </c>
    </row>
    <row r="155" spans="1:18" ht="72.75" customHeight="1" x14ac:dyDescent="0.25">
      <c r="A155" s="88">
        <v>7</v>
      </c>
      <c r="B155" s="459" t="s">
        <v>235</v>
      </c>
      <c r="C155" s="460"/>
      <c r="D155" s="460"/>
      <c r="E155" s="460"/>
      <c r="F155" s="465"/>
      <c r="G155" s="87" t="s">
        <v>236</v>
      </c>
      <c r="H155" s="124">
        <f t="shared" si="13"/>
        <v>0</v>
      </c>
      <c r="I155" s="124">
        <v>0</v>
      </c>
      <c r="J155" s="124">
        <v>0</v>
      </c>
      <c r="K155" s="124">
        <v>0</v>
      </c>
      <c r="L155" s="124">
        <v>0</v>
      </c>
      <c r="M155" s="124">
        <v>0</v>
      </c>
      <c r="N155" s="124">
        <v>2</v>
      </c>
      <c r="O155" s="124">
        <v>0</v>
      </c>
      <c r="P155" s="124">
        <v>0</v>
      </c>
      <c r="Q155" s="125"/>
      <c r="R155" s="125">
        <v>21389</v>
      </c>
    </row>
    <row r="156" spans="1:18" ht="72.75" customHeight="1" x14ac:dyDescent="0.25">
      <c r="A156" s="88">
        <v>8</v>
      </c>
      <c r="B156" s="459" t="s">
        <v>237</v>
      </c>
      <c r="C156" s="460"/>
      <c r="D156" s="460"/>
      <c r="E156" s="460"/>
      <c r="F156" s="465"/>
      <c r="G156" s="87" t="s">
        <v>238</v>
      </c>
      <c r="H156" s="124">
        <f t="shared" si="13"/>
        <v>0</v>
      </c>
      <c r="I156" s="124">
        <v>0</v>
      </c>
      <c r="J156" s="124">
        <v>0</v>
      </c>
      <c r="K156" s="124">
        <v>0</v>
      </c>
      <c r="L156" s="124">
        <v>0</v>
      </c>
      <c r="M156" s="124">
        <v>0</v>
      </c>
      <c r="N156" s="124">
        <v>3</v>
      </c>
      <c r="O156" s="124">
        <v>0</v>
      </c>
      <c r="P156" s="124">
        <v>0</v>
      </c>
      <c r="Q156" s="125"/>
      <c r="R156" s="125">
        <v>21205</v>
      </c>
    </row>
    <row r="157" spans="1:18" ht="72.75" customHeight="1" x14ac:dyDescent="0.25">
      <c r="A157" s="88">
        <v>9</v>
      </c>
      <c r="B157" s="459" t="s">
        <v>228</v>
      </c>
      <c r="C157" s="460"/>
      <c r="D157" s="460"/>
      <c r="E157" s="460"/>
      <c r="F157" s="465"/>
      <c r="G157" s="87" t="s">
        <v>849</v>
      </c>
      <c r="H157" s="124">
        <f t="shared" si="13"/>
        <v>0</v>
      </c>
      <c r="I157" s="124">
        <v>0</v>
      </c>
      <c r="J157" s="124">
        <v>0</v>
      </c>
      <c r="K157" s="124">
        <v>0</v>
      </c>
      <c r="L157" s="124">
        <v>0</v>
      </c>
      <c r="M157" s="124">
        <v>0</v>
      </c>
      <c r="N157" s="124">
        <v>1</v>
      </c>
      <c r="O157" s="124">
        <v>0</v>
      </c>
      <c r="P157" s="124">
        <v>0</v>
      </c>
      <c r="Q157" s="125"/>
      <c r="R157" s="125">
        <v>20964</v>
      </c>
    </row>
    <row r="158" spans="1:18" ht="72.75" customHeight="1" x14ac:dyDescent="0.25">
      <c r="A158" s="88">
        <v>10</v>
      </c>
      <c r="B158" s="459" t="s">
        <v>239</v>
      </c>
      <c r="C158" s="460"/>
      <c r="D158" s="460"/>
      <c r="E158" s="460"/>
      <c r="F158" s="465"/>
      <c r="G158" s="87" t="s">
        <v>240</v>
      </c>
      <c r="H158" s="124">
        <f t="shared" si="13"/>
        <v>0</v>
      </c>
      <c r="I158" s="124">
        <v>0</v>
      </c>
      <c r="J158" s="124">
        <v>0</v>
      </c>
      <c r="K158" s="124">
        <v>0</v>
      </c>
      <c r="L158" s="124">
        <v>0</v>
      </c>
      <c r="M158" s="124">
        <v>0</v>
      </c>
      <c r="N158" s="124">
        <v>2</v>
      </c>
      <c r="O158" s="124">
        <v>0</v>
      </c>
      <c r="P158" s="124">
        <v>0</v>
      </c>
      <c r="Q158" s="125"/>
      <c r="R158" s="125">
        <v>20948</v>
      </c>
    </row>
    <row r="159" spans="1:18" ht="72.75" customHeight="1" x14ac:dyDescent="0.25">
      <c r="A159" s="88">
        <v>11</v>
      </c>
      <c r="B159" s="459" t="s">
        <v>241</v>
      </c>
      <c r="C159" s="460"/>
      <c r="D159" s="460"/>
      <c r="E159" s="460"/>
      <c r="F159" s="465"/>
      <c r="G159" s="87" t="s">
        <v>242</v>
      </c>
      <c r="H159" s="124">
        <f t="shared" si="13"/>
        <v>0</v>
      </c>
      <c r="I159" s="124">
        <v>0</v>
      </c>
      <c r="J159" s="124">
        <v>0</v>
      </c>
      <c r="K159" s="124">
        <v>0</v>
      </c>
      <c r="L159" s="124">
        <v>0</v>
      </c>
      <c r="M159" s="124">
        <v>0</v>
      </c>
      <c r="N159" s="124">
        <v>1</v>
      </c>
      <c r="O159" s="124">
        <v>0</v>
      </c>
      <c r="P159" s="124">
        <v>0</v>
      </c>
      <c r="Q159" s="125"/>
      <c r="R159" s="125">
        <v>20846</v>
      </c>
    </row>
    <row r="160" spans="1:18" ht="72.75" customHeight="1" x14ac:dyDescent="0.25">
      <c r="A160" s="88">
        <v>12</v>
      </c>
      <c r="B160" s="498" t="s">
        <v>233</v>
      </c>
      <c r="C160" s="499"/>
      <c r="D160" s="499"/>
      <c r="E160" s="499"/>
      <c r="F160" s="500"/>
      <c r="G160" s="87" t="s">
        <v>888</v>
      </c>
      <c r="H160" s="124">
        <f t="shared" si="13"/>
        <v>0</v>
      </c>
      <c r="I160" s="124">
        <v>0</v>
      </c>
      <c r="J160" s="124">
        <v>0</v>
      </c>
      <c r="K160" s="124">
        <v>0</v>
      </c>
      <c r="L160" s="124">
        <v>0</v>
      </c>
      <c r="M160" s="124">
        <v>0</v>
      </c>
      <c r="N160" s="124">
        <v>0</v>
      </c>
      <c r="O160" s="124">
        <v>0</v>
      </c>
      <c r="P160" s="124">
        <v>0</v>
      </c>
      <c r="Q160" s="124">
        <v>0</v>
      </c>
      <c r="R160" s="124">
        <v>0</v>
      </c>
    </row>
    <row r="161" spans="1:18" ht="72.75" customHeight="1" x14ac:dyDescent="0.25">
      <c r="A161" s="88">
        <v>13</v>
      </c>
      <c r="B161" s="498" t="s">
        <v>243</v>
      </c>
      <c r="C161" s="499"/>
      <c r="D161" s="499"/>
      <c r="E161" s="499"/>
      <c r="F161" s="500"/>
      <c r="G161" s="87" t="s">
        <v>889</v>
      </c>
      <c r="H161" s="124">
        <f t="shared" si="13"/>
        <v>0</v>
      </c>
      <c r="I161" s="124">
        <v>0</v>
      </c>
      <c r="J161" s="124">
        <v>0</v>
      </c>
      <c r="K161" s="124">
        <v>0</v>
      </c>
      <c r="L161" s="124">
        <v>0</v>
      </c>
      <c r="M161" s="124">
        <v>0</v>
      </c>
      <c r="N161" s="124">
        <v>0</v>
      </c>
      <c r="O161" s="124">
        <v>0</v>
      </c>
      <c r="P161" s="124">
        <v>0</v>
      </c>
      <c r="Q161" s="124">
        <v>0</v>
      </c>
      <c r="R161" s="124">
        <v>0</v>
      </c>
    </row>
    <row r="162" spans="1:18" ht="72.75" customHeight="1" x14ac:dyDescent="0.25">
      <c r="A162" s="88">
        <v>14</v>
      </c>
      <c r="B162" s="498" t="s">
        <v>890</v>
      </c>
      <c r="C162" s="499"/>
      <c r="D162" s="499"/>
      <c r="E162" s="499"/>
      <c r="F162" s="500"/>
      <c r="G162" s="87" t="s">
        <v>891</v>
      </c>
      <c r="H162" s="124">
        <f t="shared" si="13"/>
        <v>0</v>
      </c>
      <c r="I162" s="124">
        <v>0</v>
      </c>
      <c r="J162" s="124">
        <v>0</v>
      </c>
      <c r="K162" s="124">
        <v>0</v>
      </c>
      <c r="L162" s="124">
        <v>0</v>
      </c>
      <c r="M162" s="124">
        <v>0</v>
      </c>
      <c r="N162" s="124">
        <v>0</v>
      </c>
      <c r="O162" s="124">
        <v>0</v>
      </c>
      <c r="P162" s="124">
        <v>0</v>
      </c>
      <c r="Q162" s="124">
        <v>0</v>
      </c>
      <c r="R162" s="124">
        <v>0</v>
      </c>
    </row>
    <row r="163" spans="1:18" ht="72.75" customHeight="1" x14ac:dyDescent="0.25">
      <c r="A163" s="133">
        <v>7</v>
      </c>
      <c r="B163" s="530" t="s">
        <v>247</v>
      </c>
      <c r="C163" s="531"/>
      <c r="D163" s="531"/>
      <c r="E163" s="531"/>
      <c r="F163" s="531"/>
      <c r="G163" s="532"/>
      <c r="H163" s="135">
        <f>H164+H165+H166+H167+H168+H169+H170+H171+H172+H173+H174+H175+H176+H177+H178+H179+H180+H181+H182+H183+H184+H185+H186+H187+H188+H189+H190+H191</f>
        <v>205</v>
      </c>
      <c r="I163" s="135">
        <f t="shared" ref="I163:P163" si="14">I164+I165+I166+I167+I168+I169+I170+I171+I172+I173+I174+I175+I176+I177+I178+I179+I180+I181+I182+I183+I184+I185+I186+I187+I188+I189+I190+I191</f>
        <v>135</v>
      </c>
      <c r="J163" s="135">
        <f t="shared" si="14"/>
        <v>70</v>
      </c>
      <c r="K163" s="135">
        <f t="shared" si="14"/>
        <v>68</v>
      </c>
      <c r="L163" s="135">
        <f t="shared" si="14"/>
        <v>62</v>
      </c>
      <c r="M163" s="135">
        <f t="shared" si="14"/>
        <v>12</v>
      </c>
      <c r="N163" s="135">
        <f t="shared" si="14"/>
        <v>242</v>
      </c>
      <c r="O163" s="135">
        <f t="shared" si="14"/>
        <v>30</v>
      </c>
      <c r="P163" s="135">
        <f t="shared" si="14"/>
        <v>9</v>
      </c>
      <c r="Q163" s="134">
        <v>44974.2</v>
      </c>
      <c r="R163" s="134">
        <v>22492.400000000001</v>
      </c>
    </row>
    <row r="164" spans="1:18" ht="72.75" customHeight="1" x14ac:dyDescent="0.25">
      <c r="A164" s="88">
        <v>1</v>
      </c>
      <c r="B164" s="459" t="s">
        <v>248</v>
      </c>
      <c r="C164" s="460"/>
      <c r="D164" s="460"/>
      <c r="E164" s="460"/>
      <c r="F164" s="465"/>
      <c r="G164" s="87" t="s">
        <v>550</v>
      </c>
      <c r="H164" s="124">
        <f>I164+J164</f>
        <v>190</v>
      </c>
      <c r="I164" s="124">
        <v>135</v>
      </c>
      <c r="J164" s="124">
        <v>55</v>
      </c>
      <c r="K164" s="124">
        <v>55</v>
      </c>
      <c r="L164" s="124">
        <v>47</v>
      </c>
      <c r="M164" s="124">
        <v>6</v>
      </c>
      <c r="N164" s="124">
        <v>140</v>
      </c>
      <c r="O164" s="124">
        <v>19</v>
      </c>
      <c r="P164" s="124">
        <v>3</v>
      </c>
      <c r="Q164" s="125">
        <v>51196</v>
      </c>
      <c r="R164" s="125">
        <v>24966</v>
      </c>
    </row>
    <row r="165" spans="1:18" ht="72.75" customHeight="1" x14ac:dyDescent="0.25">
      <c r="A165" s="88">
        <v>2</v>
      </c>
      <c r="B165" s="459" t="s">
        <v>249</v>
      </c>
      <c r="C165" s="460"/>
      <c r="D165" s="460"/>
      <c r="E165" s="460"/>
      <c r="F165" s="465"/>
      <c r="G165" s="87" t="s">
        <v>551</v>
      </c>
      <c r="H165" s="124">
        <f t="shared" ref="H165:H191" si="15">I165+J165</f>
        <v>0</v>
      </c>
      <c r="I165" s="124">
        <v>0</v>
      </c>
      <c r="J165" s="124">
        <v>0</v>
      </c>
      <c r="K165" s="124">
        <v>1</v>
      </c>
      <c r="L165" s="124">
        <v>3</v>
      </c>
      <c r="M165" s="124">
        <v>1</v>
      </c>
      <c r="N165" s="124">
        <v>14</v>
      </c>
      <c r="O165" s="124">
        <v>0</v>
      </c>
      <c r="P165" s="124">
        <v>0</v>
      </c>
      <c r="Q165" s="125"/>
      <c r="R165" s="125">
        <v>20168</v>
      </c>
    </row>
    <row r="166" spans="1:18" ht="72.75" customHeight="1" x14ac:dyDescent="0.25">
      <c r="A166" s="88">
        <v>3</v>
      </c>
      <c r="B166" s="459" t="s">
        <v>250</v>
      </c>
      <c r="C166" s="460"/>
      <c r="D166" s="460"/>
      <c r="E166" s="460"/>
      <c r="F166" s="465"/>
      <c r="G166" s="87" t="s">
        <v>552</v>
      </c>
      <c r="H166" s="124">
        <f t="shared" si="15"/>
        <v>0</v>
      </c>
      <c r="I166" s="124">
        <v>0</v>
      </c>
      <c r="J166" s="124">
        <v>0</v>
      </c>
      <c r="K166" s="124">
        <v>1</v>
      </c>
      <c r="L166" s="124">
        <v>2</v>
      </c>
      <c r="M166" s="124">
        <v>1</v>
      </c>
      <c r="N166" s="124">
        <v>5</v>
      </c>
      <c r="O166" s="124">
        <v>2</v>
      </c>
      <c r="P166" s="124">
        <v>0</v>
      </c>
      <c r="Q166" s="125">
        <v>23662</v>
      </c>
      <c r="R166" s="125">
        <v>17343</v>
      </c>
    </row>
    <row r="167" spans="1:18" ht="72.75" customHeight="1" x14ac:dyDescent="0.25">
      <c r="A167" s="88">
        <v>4</v>
      </c>
      <c r="B167" s="459" t="s">
        <v>251</v>
      </c>
      <c r="C167" s="460"/>
      <c r="D167" s="460"/>
      <c r="E167" s="460"/>
      <c r="F167" s="465"/>
      <c r="G167" s="87" t="s">
        <v>553</v>
      </c>
      <c r="H167" s="124">
        <f t="shared" si="15"/>
        <v>0</v>
      </c>
      <c r="I167" s="124">
        <v>0</v>
      </c>
      <c r="J167" s="124">
        <v>0</v>
      </c>
      <c r="K167" s="124">
        <v>3</v>
      </c>
      <c r="L167" s="124">
        <v>1</v>
      </c>
      <c r="M167" s="124">
        <v>0</v>
      </c>
      <c r="N167" s="124">
        <v>13</v>
      </c>
      <c r="O167" s="124">
        <v>2</v>
      </c>
      <c r="P167" s="124">
        <v>1</v>
      </c>
      <c r="Q167" s="125"/>
      <c r="R167" s="125">
        <v>17388</v>
      </c>
    </row>
    <row r="168" spans="1:18" ht="72.75" customHeight="1" x14ac:dyDescent="0.25">
      <c r="A168" s="88">
        <v>5</v>
      </c>
      <c r="B168" s="459" t="s">
        <v>252</v>
      </c>
      <c r="C168" s="460"/>
      <c r="D168" s="460"/>
      <c r="E168" s="460"/>
      <c r="F168" s="465"/>
      <c r="G168" s="87" t="s">
        <v>554</v>
      </c>
      <c r="H168" s="124">
        <f t="shared" si="15"/>
        <v>0</v>
      </c>
      <c r="I168" s="124">
        <v>0</v>
      </c>
      <c r="J168" s="124">
        <v>0</v>
      </c>
      <c r="K168" s="124">
        <v>1</v>
      </c>
      <c r="L168" s="124">
        <v>2</v>
      </c>
      <c r="M168" s="124">
        <v>1</v>
      </c>
      <c r="N168" s="124">
        <v>6</v>
      </c>
      <c r="O168" s="124">
        <v>1</v>
      </c>
      <c r="P168" s="124">
        <v>1</v>
      </c>
      <c r="Q168" s="125">
        <v>48989</v>
      </c>
      <c r="R168" s="125">
        <v>20814</v>
      </c>
    </row>
    <row r="169" spans="1:18" ht="72.75" customHeight="1" x14ac:dyDescent="0.25">
      <c r="A169" s="88">
        <v>6</v>
      </c>
      <c r="B169" s="459" t="s">
        <v>253</v>
      </c>
      <c r="C169" s="460"/>
      <c r="D169" s="460"/>
      <c r="E169" s="460"/>
      <c r="F169" s="465"/>
      <c r="G169" s="87" t="s">
        <v>555</v>
      </c>
      <c r="H169" s="124">
        <f t="shared" si="15"/>
        <v>5</v>
      </c>
      <c r="I169" s="124">
        <v>0</v>
      </c>
      <c r="J169" s="124">
        <v>5</v>
      </c>
      <c r="K169" s="124">
        <v>1</v>
      </c>
      <c r="L169" s="124">
        <v>1</v>
      </c>
      <c r="M169" s="124">
        <v>1</v>
      </c>
      <c r="N169" s="124">
        <v>6</v>
      </c>
      <c r="O169" s="124">
        <v>0</v>
      </c>
      <c r="P169" s="124">
        <v>0</v>
      </c>
      <c r="Q169" s="125">
        <v>48586</v>
      </c>
      <c r="R169" s="125">
        <v>19936</v>
      </c>
    </row>
    <row r="170" spans="1:18" ht="72.75" customHeight="1" x14ac:dyDescent="0.25">
      <c r="A170" s="88">
        <v>7</v>
      </c>
      <c r="B170" s="459" t="s">
        <v>254</v>
      </c>
      <c r="C170" s="460"/>
      <c r="D170" s="460"/>
      <c r="E170" s="460"/>
      <c r="F170" s="465"/>
      <c r="G170" s="87" t="s">
        <v>556</v>
      </c>
      <c r="H170" s="124">
        <f t="shared" si="15"/>
        <v>10</v>
      </c>
      <c r="I170" s="124">
        <v>0</v>
      </c>
      <c r="J170" s="124">
        <v>10</v>
      </c>
      <c r="K170" s="124">
        <v>2</v>
      </c>
      <c r="L170" s="124">
        <v>2</v>
      </c>
      <c r="M170" s="124">
        <v>0</v>
      </c>
      <c r="N170" s="124">
        <v>17</v>
      </c>
      <c r="O170" s="124">
        <v>0</v>
      </c>
      <c r="P170" s="124">
        <v>0</v>
      </c>
      <c r="Q170" s="125">
        <v>55407</v>
      </c>
      <c r="R170" s="125">
        <v>23555</v>
      </c>
    </row>
    <row r="171" spans="1:18" ht="72.75" customHeight="1" x14ac:dyDescent="0.25">
      <c r="A171" s="88">
        <v>8</v>
      </c>
      <c r="B171" s="459" t="s">
        <v>255</v>
      </c>
      <c r="C171" s="460"/>
      <c r="D171" s="460"/>
      <c r="E171" s="460"/>
      <c r="F171" s="465"/>
      <c r="G171" s="87" t="s">
        <v>557</v>
      </c>
      <c r="H171" s="124">
        <f t="shared" si="15"/>
        <v>0</v>
      </c>
      <c r="I171" s="124">
        <v>0</v>
      </c>
      <c r="J171" s="124">
        <v>0</v>
      </c>
      <c r="K171" s="124">
        <v>3</v>
      </c>
      <c r="L171" s="124">
        <v>1</v>
      </c>
      <c r="M171" s="124">
        <v>0</v>
      </c>
      <c r="N171" s="124">
        <v>12</v>
      </c>
      <c r="O171" s="124">
        <v>0</v>
      </c>
      <c r="P171" s="124">
        <v>0</v>
      </c>
      <c r="Q171" s="125">
        <v>30963</v>
      </c>
      <c r="R171" s="125">
        <v>27243</v>
      </c>
    </row>
    <row r="172" spans="1:18" ht="72.75" customHeight="1" x14ac:dyDescent="0.25">
      <c r="A172" s="88">
        <v>9</v>
      </c>
      <c r="B172" s="459" t="s">
        <v>690</v>
      </c>
      <c r="C172" s="460"/>
      <c r="D172" s="460"/>
      <c r="E172" s="460"/>
      <c r="F172" s="465"/>
      <c r="G172" s="87" t="s">
        <v>558</v>
      </c>
      <c r="H172" s="124">
        <f t="shared" si="15"/>
        <v>0</v>
      </c>
      <c r="I172" s="124">
        <v>0</v>
      </c>
      <c r="J172" s="124">
        <v>0</v>
      </c>
      <c r="K172" s="124">
        <v>1</v>
      </c>
      <c r="L172" s="124">
        <v>1</v>
      </c>
      <c r="M172" s="124">
        <v>1</v>
      </c>
      <c r="N172" s="124">
        <v>11</v>
      </c>
      <c r="O172" s="124">
        <v>0</v>
      </c>
      <c r="P172" s="124">
        <v>0</v>
      </c>
      <c r="Q172" s="125">
        <v>61105</v>
      </c>
      <c r="R172" s="125">
        <v>23425</v>
      </c>
    </row>
    <row r="173" spans="1:18" ht="72.75" customHeight="1" x14ac:dyDescent="0.25">
      <c r="A173" s="88">
        <v>10</v>
      </c>
      <c r="B173" s="459" t="s">
        <v>256</v>
      </c>
      <c r="C173" s="460"/>
      <c r="D173" s="460"/>
      <c r="E173" s="460"/>
      <c r="F173" s="465"/>
      <c r="G173" s="87" t="s">
        <v>559</v>
      </c>
      <c r="H173" s="124">
        <f t="shared" si="15"/>
        <v>0</v>
      </c>
      <c r="I173" s="124">
        <v>0</v>
      </c>
      <c r="J173" s="124">
        <v>0</v>
      </c>
      <c r="K173" s="124">
        <v>0</v>
      </c>
      <c r="L173" s="124">
        <v>2</v>
      </c>
      <c r="M173" s="124">
        <v>1</v>
      </c>
      <c r="N173" s="124">
        <v>1</v>
      </c>
      <c r="O173" s="124">
        <v>2</v>
      </c>
      <c r="P173" s="124">
        <v>2</v>
      </c>
      <c r="Q173" s="125">
        <v>26878</v>
      </c>
      <c r="R173" s="125">
        <v>22577</v>
      </c>
    </row>
    <row r="174" spans="1:18" ht="72.75" customHeight="1" x14ac:dyDescent="0.25">
      <c r="A174" s="88">
        <v>11</v>
      </c>
      <c r="B174" s="459" t="s">
        <v>269</v>
      </c>
      <c r="C174" s="460"/>
      <c r="D174" s="460"/>
      <c r="E174" s="460"/>
      <c r="F174" s="465"/>
      <c r="G174" s="87" t="s">
        <v>270</v>
      </c>
      <c r="H174" s="124">
        <f t="shared" si="15"/>
        <v>0</v>
      </c>
      <c r="I174" s="124">
        <v>0</v>
      </c>
      <c r="J174" s="124">
        <v>0</v>
      </c>
      <c r="K174" s="124">
        <v>0</v>
      </c>
      <c r="L174" s="124">
        <v>0</v>
      </c>
      <c r="M174" s="124">
        <v>0</v>
      </c>
      <c r="N174" s="124">
        <v>1</v>
      </c>
      <c r="O174" s="124">
        <v>1</v>
      </c>
      <c r="P174" s="124">
        <v>1</v>
      </c>
      <c r="Q174" s="125"/>
      <c r="R174" s="125">
        <v>16291</v>
      </c>
    </row>
    <row r="175" spans="1:18" ht="72.75" customHeight="1" x14ac:dyDescent="0.25">
      <c r="A175" s="88">
        <v>12</v>
      </c>
      <c r="B175" s="459" t="s">
        <v>271</v>
      </c>
      <c r="C175" s="460"/>
      <c r="D175" s="460"/>
      <c r="E175" s="460"/>
      <c r="F175" s="465"/>
      <c r="G175" s="87" t="s">
        <v>272</v>
      </c>
      <c r="H175" s="124">
        <f t="shared" si="15"/>
        <v>0</v>
      </c>
      <c r="I175" s="124">
        <v>0</v>
      </c>
      <c r="J175" s="124">
        <v>0</v>
      </c>
      <c r="K175" s="124">
        <v>0</v>
      </c>
      <c r="L175" s="124">
        <v>0</v>
      </c>
      <c r="M175" s="124">
        <v>0</v>
      </c>
      <c r="N175" s="124">
        <v>4</v>
      </c>
      <c r="O175" s="124">
        <v>1</v>
      </c>
      <c r="P175" s="124">
        <v>0</v>
      </c>
      <c r="Q175" s="125"/>
      <c r="R175" s="125">
        <v>20972</v>
      </c>
    </row>
    <row r="176" spans="1:18" ht="72.75" customHeight="1" x14ac:dyDescent="0.25">
      <c r="A176" s="88">
        <v>13</v>
      </c>
      <c r="B176" s="459" t="s">
        <v>273</v>
      </c>
      <c r="C176" s="460"/>
      <c r="D176" s="460"/>
      <c r="E176" s="460"/>
      <c r="F176" s="465"/>
      <c r="G176" s="87" t="s">
        <v>274</v>
      </c>
      <c r="H176" s="124">
        <f t="shared" si="15"/>
        <v>0</v>
      </c>
      <c r="I176" s="124">
        <v>0</v>
      </c>
      <c r="J176" s="124">
        <v>0</v>
      </c>
      <c r="K176" s="124">
        <v>0</v>
      </c>
      <c r="L176" s="124">
        <v>0</v>
      </c>
      <c r="M176" s="124">
        <v>0</v>
      </c>
      <c r="N176" s="124">
        <v>0</v>
      </c>
      <c r="O176" s="124">
        <v>1</v>
      </c>
      <c r="P176" s="124">
        <v>1</v>
      </c>
      <c r="Q176" s="125"/>
      <c r="R176" s="125"/>
    </row>
    <row r="177" spans="1:18" ht="72.75" customHeight="1" x14ac:dyDescent="0.25">
      <c r="A177" s="88">
        <v>14</v>
      </c>
      <c r="B177" s="459" t="s">
        <v>275</v>
      </c>
      <c r="C177" s="460"/>
      <c r="D177" s="460"/>
      <c r="E177" s="460"/>
      <c r="F177" s="465"/>
      <c r="G177" s="87" t="s">
        <v>276</v>
      </c>
      <c r="H177" s="124">
        <f t="shared" si="15"/>
        <v>0</v>
      </c>
      <c r="I177" s="124">
        <v>0</v>
      </c>
      <c r="J177" s="124">
        <v>0</v>
      </c>
      <c r="K177" s="124">
        <v>0</v>
      </c>
      <c r="L177" s="124">
        <v>0</v>
      </c>
      <c r="M177" s="124">
        <v>0</v>
      </c>
      <c r="N177" s="124">
        <v>1</v>
      </c>
      <c r="O177" s="124">
        <v>0</v>
      </c>
      <c r="P177" s="124">
        <v>0</v>
      </c>
      <c r="Q177" s="125"/>
      <c r="R177" s="125">
        <v>22243</v>
      </c>
    </row>
    <row r="178" spans="1:18" ht="72.75" customHeight="1" x14ac:dyDescent="0.25">
      <c r="A178" s="88">
        <v>15</v>
      </c>
      <c r="B178" s="459" t="s">
        <v>277</v>
      </c>
      <c r="C178" s="460"/>
      <c r="D178" s="460"/>
      <c r="E178" s="460"/>
      <c r="F178" s="465"/>
      <c r="G178" s="87" t="s">
        <v>278</v>
      </c>
      <c r="H178" s="124">
        <f t="shared" si="15"/>
        <v>0</v>
      </c>
      <c r="I178" s="124">
        <v>0</v>
      </c>
      <c r="J178" s="124">
        <v>0</v>
      </c>
      <c r="K178" s="124">
        <v>0</v>
      </c>
      <c r="L178" s="124">
        <v>0</v>
      </c>
      <c r="M178" s="124">
        <v>0</v>
      </c>
      <c r="N178" s="124">
        <v>0</v>
      </c>
      <c r="O178" s="124">
        <v>1</v>
      </c>
      <c r="P178" s="124">
        <v>0</v>
      </c>
      <c r="Q178" s="125"/>
      <c r="R178" s="125"/>
    </row>
    <row r="179" spans="1:18" ht="72.75" customHeight="1" x14ac:dyDescent="0.25">
      <c r="A179" s="88">
        <v>16</v>
      </c>
      <c r="B179" s="459" t="s">
        <v>279</v>
      </c>
      <c r="C179" s="460"/>
      <c r="D179" s="460"/>
      <c r="E179" s="460"/>
      <c r="F179" s="465"/>
      <c r="G179" s="87" t="s">
        <v>280</v>
      </c>
      <c r="H179" s="124">
        <f t="shared" si="15"/>
        <v>0</v>
      </c>
      <c r="I179" s="124">
        <v>0</v>
      </c>
      <c r="J179" s="124">
        <v>0</v>
      </c>
      <c r="K179" s="124">
        <v>0</v>
      </c>
      <c r="L179" s="124">
        <v>0</v>
      </c>
      <c r="M179" s="124">
        <v>0</v>
      </c>
      <c r="N179" s="124">
        <v>3</v>
      </c>
      <c r="O179" s="124">
        <v>0</v>
      </c>
      <c r="P179" s="124">
        <v>0</v>
      </c>
      <c r="Q179" s="125"/>
      <c r="R179" s="125">
        <v>18998</v>
      </c>
    </row>
    <row r="180" spans="1:18" ht="72.75" customHeight="1" x14ac:dyDescent="0.25">
      <c r="A180" s="88">
        <v>17</v>
      </c>
      <c r="B180" s="459" t="s">
        <v>281</v>
      </c>
      <c r="C180" s="460"/>
      <c r="D180" s="460"/>
      <c r="E180" s="460"/>
      <c r="F180" s="465"/>
      <c r="G180" s="87" t="s">
        <v>282</v>
      </c>
      <c r="H180" s="124">
        <f t="shared" si="15"/>
        <v>0</v>
      </c>
      <c r="I180" s="124">
        <v>0</v>
      </c>
      <c r="J180" s="124">
        <v>0</v>
      </c>
      <c r="K180" s="124">
        <v>0</v>
      </c>
      <c r="L180" s="124">
        <v>0</v>
      </c>
      <c r="M180" s="124">
        <v>0</v>
      </c>
      <c r="N180" s="124">
        <v>4</v>
      </c>
      <c r="O180" s="124">
        <v>0</v>
      </c>
      <c r="P180" s="124">
        <v>0</v>
      </c>
      <c r="Q180" s="125"/>
      <c r="R180" s="125">
        <v>22707</v>
      </c>
    </row>
    <row r="181" spans="1:18" ht="72.75" customHeight="1" x14ac:dyDescent="0.25">
      <c r="A181" s="88">
        <v>18</v>
      </c>
      <c r="B181" s="459" t="s">
        <v>283</v>
      </c>
      <c r="C181" s="460"/>
      <c r="D181" s="460"/>
      <c r="E181" s="460"/>
      <c r="F181" s="465"/>
      <c r="G181" s="87" t="s">
        <v>284</v>
      </c>
      <c r="H181" s="124">
        <f t="shared" si="15"/>
        <v>0</v>
      </c>
      <c r="I181" s="124">
        <v>0</v>
      </c>
      <c r="J181" s="124">
        <v>0</v>
      </c>
      <c r="K181" s="124">
        <v>0</v>
      </c>
      <c r="L181" s="124">
        <v>0</v>
      </c>
      <c r="M181" s="124">
        <v>0</v>
      </c>
      <c r="N181" s="124">
        <v>3</v>
      </c>
      <c r="O181" s="124">
        <v>0</v>
      </c>
      <c r="P181" s="124">
        <v>0</v>
      </c>
      <c r="Q181" s="125"/>
      <c r="R181" s="125">
        <v>22219</v>
      </c>
    </row>
    <row r="182" spans="1:18" ht="72.75" customHeight="1" x14ac:dyDescent="0.25">
      <c r="A182" s="88">
        <v>19</v>
      </c>
      <c r="B182" s="459" t="s">
        <v>285</v>
      </c>
      <c r="C182" s="460"/>
      <c r="D182" s="460"/>
      <c r="E182" s="460"/>
      <c r="F182" s="465"/>
      <c r="G182" s="87" t="s">
        <v>286</v>
      </c>
      <c r="H182" s="124">
        <f t="shared" si="15"/>
        <v>0</v>
      </c>
      <c r="I182" s="124">
        <v>0</v>
      </c>
      <c r="J182" s="124">
        <v>0</v>
      </c>
      <c r="K182" s="124">
        <v>0</v>
      </c>
      <c r="L182" s="124">
        <v>0</v>
      </c>
      <c r="M182" s="124">
        <v>0</v>
      </c>
      <c r="N182" s="124">
        <v>1</v>
      </c>
      <c r="O182" s="124">
        <v>0</v>
      </c>
      <c r="P182" s="124">
        <v>0</v>
      </c>
      <c r="Q182" s="125"/>
      <c r="R182" s="125">
        <v>17746</v>
      </c>
    </row>
    <row r="183" spans="1:18" ht="72.75" customHeight="1" x14ac:dyDescent="0.25">
      <c r="A183" s="88">
        <v>20</v>
      </c>
      <c r="B183" s="529" t="s">
        <v>265</v>
      </c>
      <c r="C183" s="529"/>
      <c r="D183" s="529"/>
      <c r="E183" s="529"/>
      <c r="F183" s="529"/>
      <c r="G183" s="86" t="s">
        <v>892</v>
      </c>
      <c r="H183" s="124">
        <f t="shared" si="15"/>
        <v>0</v>
      </c>
      <c r="I183" s="124">
        <v>0</v>
      </c>
      <c r="J183" s="124">
        <v>0</v>
      </c>
      <c r="K183" s="124">
        <v>0</v>
      </c>
      <c r="L183" s="124">
        <v>0</v>
      </c>
      <c r="M183" s="124">
        <v>0</v>
      </c>
      <c r="N183" s="124">
        <v>0</v>
      </c>
      <c r="O183" s="124">
        <v>0</v>
      </c>
      <c r="P183" s="124">
        <v>0</v>
      </c>
      <c r="Q183" s="125">
        <v>0</v>
      </c>
      <c r="R183" s="125">
        <v>0</v>
      </c>
    </row>
    <row r="184" spans="1:18" ht="72.75" customHeight="1" x14ac:dyDescent="0.25">
      <c r="A184" s="88">
        <v>21</v>
      </c>
      <c r="B184" s="529" t="s">
        <v>257</v>
      </c>
      <c r="C184" s="529"/>
      <c r="D184" s="529"/>
      <c r="E184" s="529"/>
      <c r="F184" s="529"/>
      <c r="G184" s="86" t="s">
        <v>893</v>
      </c>
      <c r="H184" s="124">
        <f t="shared" si="15"/>
        <v>0</v>
      </c>
      <c r="I184" s="124">
        <v>0</v>
      </c>
      <c r="J184" s="124">
        <v>0</v>
      </c>
      <c r="K184" s="124">
        <v>0</v>
      </c>
      <c r="L184" s="124">
        <v>0</v>
      </c>
      <c r="M184" s="124">
        <v>0</v>
      </c>
      <c r="N184" s="124">
        <v>0</v>
      </c>
      <c r="O184" s="124">
        <v>0</v>
      </c>
      <c r="P184" s="124">
        <v>0</v>
      </c>
      <c r="Q184" s="125">
        <v>0</v>
      </c>
      <c r="R184" s="125">
        <v>0</v>
      </c>
    </row>
    <row r="185" spans="1:18" ht="72.75" customHeight="1" x14ac:dyDescent="0.25">
      <c r="A185" s="88">
        <v>22</v>
      </c>
      <c r="B185" s="529" t="s">
        <v>894</v>
      </c>
      <c r="C185" s="529"/>
      <c r="D185" s="529"/>
      <c r="E185" s="529"/>
      <c r="F185" s="529"/>
      <c r="G185" s="86" t="s">
        <v>895</v>
      </c>
      <c r="H185" s="124">
        <f t="shared" si="15"/>
        <v>0</v>
      </c>
      <c r="I185" s="124">
        <v>0</v>
      </c>
      <c r="J185" s="124">
        <v>0</v>
      </c>
      <c r="K185" s="124">
        <v>0</v>
      </c>
      <c r="L185" s="124">
        <v>0</v>
      </c>
      <c r="M185" s="124">
        <v>0</v>
      </c>
      <c r="N185" s="124">
        <v>0</v>
      </c>
      <c r="O185" s="124">
        <v>0</v>
      </c>
      <c r="P185" s="124">
        <v>0</v>
      </c>
      <c r="Q185" s="125">
        <v>0</v>
      </c>
      <c r="R185" s="125">
        <v>0</v>
      </c>
    </row>
    <row r="186" spans="1:18" ht="72.75" customHeight="1" x14ac:dyDescent="0.25">
      <c r="A186" s="88">
        <v>23</v>
      </c>
      <c r="B186" s="529" t="s">
        <v>896</v>
      </c>
      <c r="C186" s="529"/>
      <c r="D186" s="529"/>
      <c r="E186" s="529"/>
      <c r="F186" s="529"/>
      <c r="G186" s="86" t="s">
        <v>897</v>
      </c>
      <c r="H186" s="124">
        <f t="shared" si="15"/>
        <v>0</v>
      </c>
      <c r="I186" s="124">
        <v>0</v>
      </c>
      <c r="J186" s="124">
        <v>0</v>
      </c>
      <c r="K186" s="124">
        <v>0</v>
      </c>
      <c r="L186" s="124">
        <v>0</v>
      </c>
      <c r="M186" s="124">
        <v>0</v>
      </c>
      <c r="N186" s="124">
        <v>0</v>
      </c>
      <c r="O186" s="124">
        <v>0</v>
      </c>
      <c r="P186" s="124">
        <v>0</v>
      </c>
      <c r="Q186" s="125">
        <v>0</v>
      </c>
      <c r="R186" s="125">
        <v>0</v>
      </c>
    </row>
    <row r="187" spans="1:18" ht="72.75" customHeight="1" x14ac:dyDescent="0.25">
      <c r="A187" s="88">
        <v>24</v>
      </c>
      <c r="B187" s="529" t="s">
        <v>267</v>
      </c>
      <c r="C187" s="529"/>
      <c r="D187" s="529"/>
      <c r="E187" s="529"/>
      <c r="F187" s="529"/>
      <c r="G187" s="86" t="s">
        <v>898</v>
      </c>
      <c r="H187" s="124">
        <f t="shared" si="15"/>
        <v>0</v>
      </c>
      <c r="I187" s="124">
        <v>0</v>
      </c>
      <c r="J187" s="124">
        <v>0</v>
      </c>
      <c r="K187" s="124">
        <v>0</v>
      </c>
      <c r="L187" s="124">
        <v>0</v>
      </c>
      <c r="M187" s="124">
        <v>0</v>
      </c>
      <c r="N187" s="124">
        <v>0</v>
      </c>
      <c r="O187" s="124">
        <v>0</v>
      </c>
      <c r="P187" s="124">
        <v>0</v>
      </c>
      <c r="Q187" s="125">
        <v>0</v>
      </c>
      <c r="R187" s="125">
        <v>0</v>
      </c>
    </row>
    <row r="188" spans="1:18" ht="72.75" customHeight="1" x14ac:dyDescent="0.25">
      <c r="A188" s="88">
        <v>25</v>
      </c>
      <c r="B188" s="529" t="s">
        <v>263</v>
      </c>
      <c r="C188" s="529"/>
      <c r="D188" s="529"/>
      <c r="E188" s="529"/>
      <c r="F188" s="529"/>
      <c r="G188" s="86" t="s">
        <v>899</v>
      </c>
      <c r="H188" s="124">
        <f t="shared" si="15"/>
        <v>0</v>
      </c>
      <c r="I188" s="124">
        <v>0</v>
      </c>
      <c r="J188" s="124">
        <v>0</v>
      </c>
      <c r="K188" s="124">
        <v>0</v>
      </c>
      <c r="L188" s="124">
        <v>0</v>
      </c>
      <c r="M188" s="124">
        <v>0</v>
      </c>
      <c r="N188" s="124">
        <v>0</v>
      </c>
      <c r="O188" s="124">
        <v>0</v>
      </c>
      <c r="P188" s="124">
        <v>0</v>
      </c>
      <c r="Q188" s="125">
        <v>0</v>
      </c>
      <c r="R188" s="125">
        <v>0</v>
      </c>
    </row>
    <row r="189" spans="1:18" ht="72.75" customHeight="1" x14ac:dyDescent="0.25">
      <c r="A189" s="88">
        <v>26</v>
      </c>
      <c r="B189" s="529" t="s">
        <v>259</v>
      </c>
      <c r="C189" s="529"/>
      <c r="D189" s="529"/>
      <c r="E189" s="529"/>
      <c r="F189" s="529"/>
      <c r="G189" s="86" t="s">
        <v>900</v>
      </c>
      <c r="H189" s="124">
        <f t="shared" si="15"/>
        <v>0</v>
      </c>
      <c r="I189" s="124">
        <v>0</v>
      </c>
      <c r="J189" s="124">
        <v>0</v>
      </c>
      <c r="K189" s="124">
        <v>0</v>
      </c>
      <c r="L189" s="124">
        <v>0</v>
      </c>
      <c r="M189" s="124">
        <v>0</v>
      </c>
      <c r="N189" s="124">
        <v>0</v>
      </c>
      <c r="O189" s="124">
        <v>0</v>
      </c>
      <c r="P189" s="124">
        <v>0</v>
      </c>
      <c r="Q189" s="125">
        <v>0</v>
      </c>
      <c r="R189" s="125">
        <v>0</v>
      </c>
    </row>
    <row r="190" spans="1:18" ht="72.75" customHeight="1" x14ac:dyDescent="0.25">
      <c r="A190" s="88">
        <v>27</v>
      </c>
      <c r="B190" s="529" t="s">
        <v>901</v>
      </c>
      <c r="C190" s="529"/>
      <c r="D190" s="529"/>
      <c r="E190" s="529"/>
      <c r="F190" s="529"/>
      <c r="G190" s="86" t="s">
        <v>902</v>
      </c>
      <c r="H190" s="124">
        <f t="shared" si="15"/>
        <v>0</v>
      </c>
      <c r="I190" s="124">
        <v>0</v>
      </c>
      <c r="J190" s="124">
        <v>0</v>
      </c>
      <c r="K190" s="124">
        <v>0</v>
      </c>
      <c r="L190" s="124">
        <v>0</v>
      </c>
      <c r="M190" s="124">
        <v>0</v>
      </c>
      <c r="N190" s="124">
        <v>0</v>
      </c>
      <c r="O190" s="124">
        <v>0</v>
      </c>
      <c r="P190" s="124">
        <v>0</v>
      </c>
      <c r="Q190" s="125">
        <v>0</v>
      </c>
      <c r="R190" s="125">
        <v>0</v>
      </c>
    </row>
    <row r="191" spans="1:18" ht="72.75" customHeight="1" x14ac:dyDescent="0.25">
      <c r="A191" s="88">
        <v>28</v>
      </c>
      <c r="B191" s="529" t="s">
        <v>903</v>
      </c>
      <c r="C191" s="529"/>
      <c r="D191" s="529"/>
      <c r="E191" s="529"/>
      <c r="F191" s="529"/>
      <c r="G191" s="86" t="s">
        <v>904</v>
      </c>
      <c r="H191" s="124">
        <f t="shared" si="15"/>
        <v>0</v>
      </c>
      <c r="I191" s="124">
        <v>0</v>
      </c>
      <c r="J191" s="124">
        <v>0</v>
      </c>
      <c r="K191" s="124">
        <v>0</v>
      </c>
      <c r="L191" s="124">
        <v>0</v>
      </c>
      <c r="M191" s="124">
        <v>0</v>
      </c>
      <c r="N191" s="124">
        <v>0</v>
      </c>
      <c r="O191" s="124">
        <v>0</v>
      </c>
      <c r="P191" s="124">
        <v>0</v>
      </c>
      <c r="Q191" s="125">
        <v>0</v>
      </c>
      <c r="R191" s="125">
        <v>0</v>
      </c>
    </row>
    <row r="192" spans="1:18" ht="72.75" customHeight="1" x14ac:dyDescent="0.25">
      <c r="A192" s="133">
        <v>8</v>
      </c>
      <c r="B192" s="522" t="s">
        <v>287</v>
      </c>
      <c r="C192" s="523"/>
      <c r="D192" s="523"/>
      <c r="E192" s="523"/>
      <c r="F192" s="523"/>
      <c r="G192" s="524"/>
      <c r="H192" s="133">
        <f>H193+H194+H195+H196+H197+H198+H199+H200+H201+H202+H203+H204+H205+H206+H207+H208+H209+H210+H211+H212+H213+H214+H215+H216+H217+H218+H219+H220+H221+H222+H223+H224+H225+H226+H227+H228+H229+H230+H231+H232+H233+H234+H235+H236+H237+H238+H239+H240</f>
        <v>225</v>
      </c>
      <c r="I192" s="133">
        <f t="shared" ref="I192:P192" si="16">I193+I194+I195+I196+I197+I198+I199+I200+I201+I202+I203+I204+I205+I206+I207+I208+I209+I210+I211+I212+I213+I214+I215+I216+I217+I218+I219+I220+I221+I222+I223+I224+I225+I226+I227+I228+I229+I230+I231+I232+I233+I234+I235+I236+I237+I238+I239+I240</f>
        <v>155</v>
      </c>
      <c r="J192" s="133">
        <f t="shared" si="16"/>
        <v>70</v>
      </c>
      <c r="K192" s="133">
        <f t="shared" si="16"/>
        <v>73</v>
      </c>
      <c r="L192" s="133">
        <f t="shared" si="16"/>
        <v>7</v>
      </c>
      <c r="M192" s="133">
        <f t="shared" si="16"/>
        <v>4</v>
      </c>
      <c r="N192" s="133">
        <f t="shared" si="16"/>
        <v>278</v>
      </c>
      <c r="O192" s="133">
        <f t="shared" si="16"/>
        <v>3</v>
      </c>
      <c r="P192" s="133">
        <f t="shared" si="16"/>
        <v>1</v>
      </c>
      <c r="Q192" s="136">
        <v>44947.199999999997</v>
      </c>
      <c r="R192" s="136">
        <v>22476</v>
      </c>
    </row>
    <row r="193" spans="1:18" ht="72.75" customHeight="1" x14ac:dyDescent="0.25">
      <c r="A193" s="88">
        <v>1</v>
      </c>
      <c r="B193" s="459" t="s">
        <v>837</v>
      </c>
      <c r="C193" s="460"/>
      <c r="D193" s="460"/>
      <c r="E193" s="460"/>
      <c r="F193" s="465"/>
      <c r="G193" s="87" t="s">
        <v>560</v>
      </c>
      <c r="H193" s="124">
        <f>I193+J193</f>
        <v>122</v>
      </c>
      <c r="I193" s="124">
        <v>122</v>
      </c>
      <c r="J193" s="124">
        <v>0</v>
      </c>
      <c r="K193" s="124">
        <v>56</v>
      </c>
      <c r="L193" s="124">
        <v>3</v>
      </c>
      <c r="M193" s="124">
        <v>2</v>
      </c>
      <c r="N193" s="124">
        <v>162</v>
      </c>
      <c r="O193" s="124">
        <v>0</v>
      </c>
      <c r="P193" s="124">
        <v>0</v>
      </c>
      <c r="Q193" s="125">
        <v>44947.199999999997</v>
      </c>
      <c r="R193" s="125">
        <v>22476</v>
      </c>
    </row>
    <row r="194" spans="1:18" ht="72.75" customHeight="1" x14ac:dyDescent="0.25">
      <c r="A194" s="88">
        <v>2</v>
      </c>
      <c r="B194" s="459" t="s">
        <v>299</v>
      </c>
      <c r="C194" s="460"/>
      <c r="D194" s="460"/>
      <c r="E194" s="460"/>
      <c r="F194" s="465"/>
      <c r="G194" s="87" t="s">
        <v>561</v>
      </c>
      <c r="H194" s="124">
        <f t="shared" ref="H194:H240" si="17">I194+J194</f>
        <v>33</v>
      </c>
      <c r="I194" s="124">
        <v>18</v>
      </c>
      <c r="J194" s="124">
        <v>15</v>
      </c>
      <c r="K194" s="124">
        <v>4</v>
      </c>
      <c r="L194" s="124">
        <v>1</v>
      </c>
      <c r="M194" s="124">
        <v>0</v>
      </c>
      <c r="N194" s="124">
        <v>19</v>
      </c>
      <c r="O194" s="124">
        <v>0</v>
      </c>
      <c r="P194" s="124">
        <v>0</v>
      </c>
      <c r="Q194" s="125">
        <v>44947.199999999997</v>
      </c>
      <c r="R194" s="125">
        <v>22476</v>
      </c>
    </row>
    <row r="195" spans="1:18" ht="72.75" customHeight="1" x14ac:dyDescent="0.25">
      <c r="A195" s="88">
        <v>3</v>
      </c>
      <c r="B195" s="459" t="s">
        <v>323</v>
      </c>
      <c r="C195" s="460"/>
      <c r="D195" s="460"/>
      <c r="E195" s="460"/>
      <c r="F195" s="465"/>
      <c r="G195" s="87" t="s">
        <v>562</v>
      </c>
      <c r="H195" s="124">
        <f t="shared" si="17"/>
        <v>25</v>
      </c>
      <c r="I195" s="124">
        <v>0</v>
      </c>
      <c r="J195" s="124">
        <v>25</v>
      </c>
      <c r="K195" s="124">
        <v>4</v>
      </c>
      <c r="L195" s="124">
        <v>1</v>
      </c>
      <c r="M195" s="124">
        <v>0</v>
      </c>
      <c r="N195" s="124">
        <v>17</v>
      </c>
      <c r="O195" s="124">
        <v>0</v>
      </c>
      <c r="P195" s="124">
        <v>0</v>
      </c>
      <c r="Q195" s="125">
        <v>44947.199999999997</v>
      </c>
      <c r="R195" s="125">
        <v>22476</v>
      </c>
    </row>
    <row r="196" spans="1:18" ht="72.75" customHeight="1" x14ac:dyDescent="0.25">
      <c r="A196" s="88">
        <v>4</v>
      </c>
      <c r="B196" s="459" t="s">
        <v>338</v>
      </c>
      <c r="C196" s="460"/>
      <c r="D196" s="460"/>
      <c r="E196" s="460"/>
      <c r="F196" s="465"/>
      <c r="G196" s="87" t="s">
        <v>563</v>
      </c>
      <c r="H196" s="124">
        <f t="shared" si="17"/>
        <v>45</v>
      </c>
      <c r="I196" s="124">
        <v>15</v>
      </c>
      <c r="J196" s="124">
        <v>30</v>
      </c>
      <c r="K196" s="124">
        <v>6</v>
      </c>
      <c r="L196" s="124">
        <v>1</v>
      </c>
      <c r="M196" s="124">
        <v>1</v>
      </c>
      <c r="N196" s="124">
        <v>21</v>
      </c>
      <c r="O196" s="124">
        <v>0</v>
      </c>
      <c r="P196" s="124">
        <v>0</v>
      </c>
      <c r="Q196" s="125">
        <v>44947.199999999997</v>
      </c>
      <c r="R196" s="125">
        <v>22476</v>
      </c>
    </row>
    <row r="197" spans="1:18" ht="72.75" customHeight="1" x14ac:dyDescent="0.25">
      <c r="A197" s="88">
        <v>5</v>
      </c>
      <c r="B197" s="459" t="s">
        <v>310</v>
      </c>
      <c r="C197" s="460"/>
      <c r="D197" s="460"/>
      <c r="E197" s="460"/>
      <c r="F197" s="465"/>
      <c r="G197" s="87" t="s">
        <v>564</v>
      </c>
      <c r="H197" s="124">
        <f t="shared" si="17"/>
        <v>0</v>
      </c>
      <c r="I197" s="124">
        <v>0</v>
      </c>
      <c r="J197" s="124">
        <v>0</v>
      </c>
      <c r="K197" s="124">
        <v>2</v>
      </c>
      <c r="L197" s="124">
        <v>0</v>
      </c>
      <c r="M197" s="124">
        <v>0</v>
      </c>
      <c r="N197" s="124">
        <v>8</v>
      </c>
      <c r="O197" s="124">
        <v>0</v>
      </c>
      <c r="P197" s="124">
        <v>0</v>
      </c>
      <c r="Q197" s="125">
        <v>44947.199999999997</v>
      </c>
      <c r="R197" s="125">
        <v>22476</v>
      </c>
    </row>
    <row r="198" spans="1:18" ht="72.75" customHeight="1" x14ac:dyDescent="0.25">
      <c r="A198" s="88">
        <v>6</v>
      </c>
      <c r="B198" s="459" t="s">
        <v>332</v>
      </c>
      <c r="C198" s="460"/>
      <c r="D198" s="460"/>
      <c r="E198" s="460"/>
      <c r="F198" s="465"/>
      <c r="G198" s="87" t="s">
        <v>565</v>
      </c>
      <c r="H198" s="124">
        <f t="shared" si="17"/>
        <v>0</v>
      </c>
      <c r="I198" s="124">
        <v>0</v>
      </c>
      <c r="J198" s="124">
        <v>0</v>
      </c>
      <c r="K198" s="124">
        <v>1</v>
      </c>
      <c r="L198" s="124">
        <v>1</v>
      </c>
      <c r="M198" s="124">
        <v>1</v>
      </c>
      <c r="N198" s="124">
        <v>10</v>
      </c>
      <c r="O198" s="124">
        <v>0</v>
      </c>
      <c r="P198" s="124">
        <v>0</v>
      </c>
      <c r="Q198" s="125">
        <v>44947.199999999997</v>
      </c>
      <c r="R198" s="125">
        <v>22476</v>
      </c>
    </row>
    <row r="199" spans="1:18" ht="72.75" customHeight="1" x14ac:dyDescent="0.25">
      <c r="A199" s="88">
        <v>7</v>
      </c>
      <c r="B199" s="459" t="s">
        <v>288</v>
      </c>
      <c r="C199" s="460"/>
      <c r="D199" s="460"/>
      <c r="E199" s="460"/>
      <c r="F199" s="465"/>
      <c r="G199" s="87" t="s">
        <v>289</v>
      </c>
      <c r="H199" s="124">
        <f t="shared" si="17"/>
        <v>0</v>
      </c>
      <c r="I199" s="124">
        <v>0</v>
      </c>
      <c r="J199" s="124">
        <v>0</v>
      </c>
      <c r="K199" s="124">
        <v>0</v>
      </c>
      <c r="L199" s="124">
        <v>0</v>
      </c>
      <c r="M199" s="124">
        <v>0</v>
      </c>
      <c r="N199" s="124">
        <v>2</v>
      </c>
      <c r="O199" s="124">
        <v>0</v>
      </c>
      <c r="P199" s="124">
        <v>0</v>
      </c>
      <c r="Q199" s="125">
        <v>0</v>
      </c>
      <c r="R199" s="125">
        <v>22476</v>
      </c>
    </row>
    <row r="200" spans="1:18" ht="72.75" customHeight="1" x14ac:dyDescent="0.25">
      <c r="A200" s="88">
        <v>8</v>
      </c>
      <c r="B200" s="459" t="s">
        <v>206</v>
      </c>
      <c r="C200" s="460"/>
      <c r="D200" s="460"/>
      <c r="E200" s="460"/>
      <c r="F200" s="465"/>
      <c r="G200" s="87" t="s">
        <v>290</v>
      </c>
      <c r="H200" s="124">
        <f t="shared" si="17"/>
        <v>0</v>
      </c>
      <c r="I200" s="124">
        <v>0</v>
      </c>
      <c r="J200" s="124">
        <v>0</v>
      </c>
      <c r="K200" s="124">
        <v>0</v>
      </c>
      <c r="L200" s="124">
        <v>0</v>
      </c>
      <c r="M200" s="124">
        <v>0</v>
      </c>
      <c r="N200" s="124">
        <v>1</v>
      </c>
      <c r="O200" s="124">
        <v>0</v>
      </c>
      <c r="P200" s="124">
        <v>0</v>
      </c>
      <c r="Q200" s="125"/>
      <c r="R200" s="125">
        <v>22476</v>
      </c>
    </row>
    <row r="201" spans="1:18" ht="72.75" customHeight="1" x14ac:dyDescent="0.25">
      <c r="A201" s="88">
        <v>9</v>
      </c>
      <c r="B201" s="459" t="s">
        <v>291</v>
      </c>
      <c r="C201" s="460"/>
      <c r="D201" s="460"/>
      <c r="E201" s="460"/>
      <c r="F201" s="465"/>
      <c r="G201" s="87" t="s">
        <v>292</v>
      </c>
      <c r="H201" s="124">
        <f t="shared" si="17"/>
        <v>0</v>
      </c>
      <c r="I201" s="124">
        <v>0</v>
      </c>
      <c r="J201" s="124">
        <v>0</v>
      </c>
      <c r="K201" s="124">
        <v>0</v>
      </c>
      <c r="L201" s="124">
        <v>0</v>
      </c>
      <c r="M201" s="124">
        <v>0</v>
      </c>
      <c r="N201" s="124">
        <v>1</v>
      </c>
      <c r="O201" s="124">
        <v>1</v>
      </c>
      <c r="P201" s="124">
        <v>0</v>
      </c>
      <c r="Q201" s="125"/>
      <c r="R201" s="125">
        <v>22476</v>
      </c>
    </row>
    <row r="202" spans="1:18" ht="72.75" customHeight="1" x14ac:dyDescent="0.25">
      <c r="A202" s="88">
        <v>10</v>
      </c>
      <c r="B202" s="459" t="s">
        <v>293</v>
      </c>
      <c r="C202" s="460"/>
      <c r="D202" s="460"/>
      <c r="E202" s="460"/>
      <c r="F202" s="465"/>
      <c r="G202" s="87" t="s">
        <v>294</v>
      </c>
      <c r="H202" s="124">
        <f t="shared" si="17"/>
        <v>0</v>
      </c>
      <c r="I202" s="124">
        <v>0</v>
      </c>
      <c r="J202" s="124">
        <v>0</v>
      </c>
      <c r="K202" s="124">
        <v>0</v>
      </c>
      <c r="L202" s="124">
        <v>0</v>
      </c>
      <c r="M202" s="124">
        <v>0</v>
      </c>
      <c r="N202" s="124">
        <v>2</v>
      </c>
      <c r="O202" s="124">
        <v>0</v>
      </c>
      <c r="P202" s="124">
        <v>0</v>
      </c>
      <c r="Q202" s="125"/>
      <c r="R202" s="125">
        <v>22476</v>
      </c>
    </row>
    <row r="203" spans="1:18" ht="72.75" customHeight="1" x14ac:dyDescent="0.25">
      <c r="A203" s="88">
        <v>11</v>
      </c>
      <c r="B203" s="459" t="s">
        <v>295</v>
      </c>
      <c r="C203" s="460"/>
      <c r="D203" s="460"/>
      <c r="E203" s="460"/>
      <c r="F203" s="465"/>
      <c r="G203" s="87" t="s">
        <v>296</v>
      </c>
      <c r="H203" s="124">
        <f t="shared" si="17"/>
        <v>0</v>
      </c>
      <c r="I203" s="124">
        <v>0</v>
      </c>
      <c r="J203" s="124">
        <v>0</v>
      </c>
      <c r="K203" s="124">
        <v>0</v>
      </c>
      <c r="L203" s="124">
        <v>0</v>
      </c>
      <c r="M203" s="124">
        <v>0</v>
      </c>
      <c r="N203" s="124">
        <v>1</v>
      </c>
      <c r="O203" s="124">
        <v>0</v>
      </c>
      <c r="P203" s="124">
        <v>0</v>
      </c>
      <c r="Q203" s="125"/>
      <c r="R203" s="125">
        <v>22476</v>
      </c>
    </row>
    <row r="204" spans="1:18" ht="72.75" customHeight="1" x14ac:dyDescent="0.25">
      <c r="A204" s="88">
        <v>12</v>
      </c>
      <c r="B204" s="459" t="s">
        <v>297</v>
      </c>
      <c r="C204" s="460"/>
      <c r="D204" s="460"/>
      <c r="E204" s="460"/>
      <c r="F204" s="465"/>
      <c r="G204" s="87" t="s">
        <v>298</v>
      </c>
      <c r="H204" s="124">
        <f t="shared" si="17"/>
        <v>0</v>
      </c>
      <c r="I204" s="124">
        <v>0</v>
      </c>
      <c r="J204" s="124">
        <v>0</v>
      </c>
      <c r="K204" s="124">
        <v>0</v>
      </c>
      <c r="L204" s="124">
        <v>0</v>
      </c>
      <c r="M204" s="124">
        <v>0</v>
      </c>
      <c r="N204" s="124">
        <v>1</v>
      </c>
      <c r="O204" s="124">
        <v>0</v>
      </c>
      <c r="P204" s="124">
        <v>0</v>
      </c>
      <c r="Q204" s="125"/>
      <c r="R204" s="125">
        <v>22476</v>
      </c>
    </row>
    <row r="205" spans="1:18" ht="72.75" customHeight="1" x14ac:dyDescent="0.25">
      <c r="A205" s="88">
        <v>13</v>
      </c>
      <c r="B205" s="459" t="s">
        <v>300</v>
      </c>
      <c r="C205" s="460"/>
      <c r="D205" s="460"/>
      <c r="E205" s="460"/>
      <c r="F205" s="465"/>
      <c r="G205" s="87" t="s">
        <v>301</v>
      </c>
      <c r="H205" s="124">
        <f t="shared" si="17"/>
        <v>0</v>
      </c>
      <c r="I205" s="124">
        <v>0</v>
      </c>
      <c r="J205" s="124">
        <v>0</v>
      </c>
      <c r="K205" s="124">
        <v>0</v>
      </c>
      <c r="L205" s="124">
        <v>0</v>
      </c>
      <c r="M205" s="124">
        <v>0</v>
      </c>
      <c r="N205" s="124">
        <v>1</v>
      </c>
      <c r="O205" s="124">
        <v>1</v>
      </c>
      <c r="P205" s="124">
        <v>1</v>
      </c>
      <c r="Q205" s="125"/>
      <c r="R205" s="125">
        <v>22476</v>
      </c>
    </row>
    <row r="206" spans="1:18" ht="72.75" customHeight="1" x14ac:dyDescent="0.25">
      <c r="A206" s="88">
        <v>14</v>
      </c>
      <c r="B206" s="459" t="s">
        <v>302</v>
      </c>
      <c r="C206" s="460"/>
      <c r="D206" s="460"/>
      <c r="E206" s="460"/>
      <c r="F206" s="465"/>
      <c r="G206" s="87" t="s">
        <v>303</v>
      </c>
      <c r="H206" s="124">
        <f t="shared" si="17"/>
        <v>0</v>
      </c>
      <c r="I206" s="124">
        <v>0</v>
      </c>
      <c r="J206" s="124">
        <v>0</v>
      </c>
      <c r="K206" s="124">
        <v>0</v>
      </c>
      <c r="L206" s="124">
        <v>0</v>
      </c>
      <c r="M206" s="124">
        <v>0</v>
      </c>
      <c r="N206" s="124">
        <v>0</v>
      </c>
      <c r="O206" s="124">
        <v>0</v>
      </c>
      <c r="P206" s="124">
        <v>0</v>
      </c>
      <c r="Q206" s="125"/>
      <c r="R206" s="125">
        <v>22476</v>
      </c>
    </row>
    <row r="207" spans="1:18" ht="72.75" customHeight="1" x14ac:dyDescent="0.25">
      <c r="A207" s="88">
        <v>15</v>
      </c>
      <c r="B207" s="459" t="s">
        <v>304</v>
      </c>
      <c r="C207" s="460"/>
      <c r="D207" s="460"/>
      <c r="E207" s="460"/>
      <c r="F207" s="465"/>
      <c r="G207" s="87" t="s">
        <v>305</v>
      </c>
      <c r="H207" s="124">
        <f t="shared" si="17"/>
        <v>0</v>
      </c>
      <c r="I207" s="124">
        <v>0</v>
      </c>
      <c r="J207" s="124">
        <v>0</v>
      </c>
      <c r="K207" s="124">
        <v>0</v>
      </c>
      <c r="L207" s="124">
        <v>0</v>
      </c>
      <c r="M207" s="124">
        <v>0</v>
      </c>
      <c r="N207" s="124">
        <v>1</v>
      </c>
      <c r="O207" s="124">
        <v>0</v>
      </c>
      <c r="P207" s="124">
        <v>0</v>
      </c>
      <c r="Q207" s="125"/>
      <c r="R207" s="125">
        <v>22476</v>
      </c>
    </row>
    <row r="208" spans="1:18" ht="72.75" customHeight="1" x14ac:dyDescent="0.25">
      <c r="A208" s="88">
        <v>16</v>
      </c>
      <c r="B208" s="459" t="s">
        <v>306</v>
      </c>
      <c r="C208" s="460"/>
      <c r="D208" s="460"/>
      <c r="E208" s="460"/>
      <c r="F208" s="465"/>
      <c r="G208" s="87" t="s">
        <v>307</v>
      </c>
      <c r="H208" s="124">
        <f t="shared" si="17"/>
        <v>0</v>
      </c>
      <c r="I208" s="124">
        <v>0</v>
      </c>
      <c r="J208" s="124">
        <v>0</v>
      </c>
      <c r="K208" s="124">
        <v>0</v>
      </c>
      <c r="L208" s="124">
        <v>0</v>
      </c>
      <c r="M208" s="124">
        <v>0</v>
      </c>
      <c r="N208" s="124">
        <v>1</v>
      </c>
      <c r="O208" s="124">
        <v>0</v>
      </c>
      <c r="P208" s="124">
        <v>0</v>
      </c>
      <c r="Q208" s="125"/>
      <c r="R208" s="125">
        <v>22476</v>
      </c>
    </row>
    <row r="209" spans="1:18" ht="72.75" customHeight="1" x14ac:dyDescent="0.25">
      <c r="A209" s="88">
        <v>17</v>
      </c>
      <c r="B209" s="459" t="s">
        <v>308</v>
      </c>
      <c r="C209" s="460"/>
      <c r="D209" s="460"/>
      <c r="E209" s="460"/>
      <c r="F209" s="465"/>
      <c r="G209" s="87" t="s">
        <v>309</v>
      </c>
      <c r="H209" s="124">
        <f t="shared" si="17"/>
        <v>0</v>
      </c>
      <c r="I209" s="124">
        <v>0</v>
      </c>
      <c r="J209" s="124">
        <v>0</v>
      </c>
      <c r="K209" s="124">
        <v>0</v>
      </c>
      <c r="L209" s="124">
        <v>0</v>
      </c>
      <c r="M209" s="124">
        <v>0</v>
      </c>
      <c r="N209" s="124">
        <v>2</v>
      </c>
      <c r="O209" s="124">
        <v>0</v>
      </c>
      <c r="P209" s="124">
        <v>0</v>
      </c>
      <c r="Q209" s="125"/>
      <c r="R209" s="125">
        <v>22476</v>
      </c>
    </row>
    <row r="210" spans="1:18" ht="72.75" customHeight="1" x14ac:dyDescent="0.25">
      <c r="A210" s="88">
        <v>18</v>
      </c>
      <c r="B210" s="459" t="s">
        <v>311</v>
      </c>
      <c r="C210" s="460"/>
      <c r="D210" s="460"/>
      <c r="E210" s="460"/>
      <c r="F210" s="465"/>
      <c r="G210" s="87" t="s">
        <v>312</v>
      </c>
      <c r="H210" s="124">
        <f t="shared" si="17"/>
        <v>0</v>
      </c>
      <c r="I210" s="124">
        <v>0</v>
      </c>
      <c r="J210" s="124">
        <v>0</v>
      </c>
      <c r="K210" s="124">
        <v>0</v>
      </c>
      <c r="L210" s="124">
        <v>0</v>
      </c>
      <c r="M210" s="124">
        <v>0</v>
      </c>
      <c r="N210" s="124">
        <v>1</v>
      </c>
      <c r="O210" s="124">
        <v>0</v>
      </c>
      <c r="P210" s="124">
        <v>0</v>
      </c>
      <c r="Q210" s="125"/>
      <c r="R210" s="125">
        <v>22476</v>
      </c>
    </row>
    <row r="211" spans="1:18" ht="72.75" customHeight="1" x14ac:dyDescent="0.25">
      <c r="A211" s="88">
        <v>19</v>
      </c>
      <c r="B211" s="459" t="s">
        <v>313</v>
      </c>
      <c r="C211" s="460"/>
      <c r="D211" s="460"/>
      <c r="E211" s="460"/>
      <c r="F211" s="465"/>
      <c r="G211" s="87" t="s">
        <v>314</v>
      </c>
      <c r="H211" s="124">
        <f t="shared" si="17"/>
        <v>0</v>
      </c>
      <c r="I211" s="124">
        <v>0</v>
      </c>
      <c r="J211" s="124">
        <v>0</v>
      </c>
      <c r="K211" s="124">
        <v>0</v>
      </c>
      <c r="L211" s="124">
        <v>0</v>
      </c>
      <c r="M211" s="124">
        <v>0</v>
      </c>
      <c r="N211" s="124">
        <v>1</v>
      </c>
      <c r="O211" s="124">
        <v>0</v>
      </c>
      <c r="P211" s="124">
        <v>0</v>
      </c>
      <c r="Q211" s="125"/>
      <c r="R211" s="125">
        <v>22476</v>
      </c>
    </row>
    <row r="212" spans="1:18" ht="72.75" customHeight="1" x14ac:dyDescent="0.25">
      <c r="A212" s="88">
        <v>20</v>
      </c>
      <c r="B212" s="459" t="s">
        <v>315</v>
      </c>
      <c r="C212" s="460"/>
      <c r="D212" s="460"/>
      <c r="E212" s="460"/>
      <c r="F212" s="465"/>
      <c r="G212" s="87" t="s">
        <v>316</v>
      </c>
      <c r="H212" s="124">
        <f t="shared" si="17"/>
        <v>0</v>
      </c>
      <c r="I212" s="124">
        <v>0</v>
      </c>
      <c r="J212" s="124">
        <v>0</v>
      </c>
      <c r="K212" s="124">
        <v>0</v>
      </c>
      <c r="L212" s="124">
        <v>0</v>
      </c>
      <c r="M212" s="124">
        <v>0</v>
      </c>
      <c r="N212" s="124">
        <v>2</v>
      </c>
      <c r="O212" s="124">
        <v>0</v>
      </c>
      <c r="P212" s="124">
        <v>0</v>
      </c>
      <c r="Q212" s="125"/>
      <c r="R212" s="125">
        <v>22476</v>
      </c>
    </row>
    <row r="213" spans="1:18" ht="72.75" customHeight="1" x14ac:dyDescent="0.25">
      <c r="A213" s="88">
        <v>21</v>
      </c>
      <c r="B213" s="459" t="s">
        <v>317</v>
      </c>
      <c r="C213" s="460"/>
      <c r="D213" s="460"/>
      <c r="E213" s="460"/>
      <c r="F213" s="465"/>
      <c r="G213" s="87" t="s">
        <v>318</v>
      </c>
      <c r="H213" s="124">
        <f t="shared" si="17"/>
        <v>0</v>
      </c>
      <c r="I213" s="124">
        <v>0</v>
      </c>
      <c r="J213" s="124">
        <v>0</v>
      </c>
      <c r="K213" s="124">
        <v>0</v>
      </c>
      <c r="L213" s="124">
        <v>0</v>
      </c>
      <c r="M213" s="124">
        <v>0</v>
      </c>
      <c r="N213" s="124">
        <v>1</v>
      </c>
      <c r="O213" s="124">
        <v>0</v>
      </c>
      <c r="P213" s="124">
        <v>0</v>
      </c>
      <c r="Q213" s="125"/>
      <c r="R213" s="125">
        <v>22476</v>
      </c>
    </row>
    <row r="214" spans="1:18" ht="72.75" customHeight="1" x14ac:dyDescent="0.25">
      <c r="A214" s="88">
        <v>22</v>
      </c>
      <c r="B214" s="459" t="s">
        <v>319</v>
      </c>
      <c r="C214" s="460"/>
      <c r="D214" s="460"/>
      <c r="E214" s="460"/>
      <c r="F214" s="465"/>
      <c r="G214" s="87" t="s">
        <v>320</v>
      </c>
      <c r="H214" s="124">
        <f t="shared" si="17"/>
        <v>0</v>
      </c>
      <c r="I214" s="124">
        <v>0</v>
      </c>
      <c r="J214" s="124">
        <v>0</v>
      </c>
      <c r="K214" s="124">
        <v>0</v>
      </c>
      <c r="L214" s="124">
        <v>0</v>
      </c>
      <c r="M214" s="124">
        <v>0</v>
      </c>
      <c r="N214" s="124">
        <v>2</v>
      </c>
      <c r="O214" s="124">
        <v>0</v>
      </c>
      <c r="P214" s="124">
        <v>0</v>
      </c>
      <c r="Q214" s="125"/>
      <c r="R214" s="125">
        <v>22476</v>
      </c>
    </row>
    <row r="215" spans="1:18" ht="72.75" customHeight="1" x14ac:dyDescent="0.25">
      <c r="A215" s="88">
        <v>23</v>
      </c>
      <c r="B215" s="459" t="s">
        <v>321</v>
      </c>
      <c r="C215" s="460"/>
      <c r="D215" s="460"/>
      <c r="E215" s="460"/>
      <c r="F215" s="465"/>
      <c r="G215" s="87" t="s">
        <v>322</v>
      </c>
      <c r="H215" s="124">
        <f t="shared" si="17"/>
        <v>0</v>
      </c>
      <c r="I215" s="124">
        <v>0</v>
      </c>
      <c r="J215" s="124">
        <v>0</v>
      </c>
      <c r="K215" s="124">
        <v>0</v>
      </c>
      <c r="L215" s="124">
        <v>0</v>
      </c>
      <c r="M215" s="124">
        <v>0</v>
      </c>
      <c r="N215" s="124">
        <v>2</v>
      </c>
      <c r="O215" s="124">
        <v>0</v>
      </c>
      <c r="P215" s="124">
        <v>0</v>
      </c>
      <c r="Q215" s="125"/>
      <c r="R215" s="125">
        <v>22476</v>
      </c>
    </row>
    <row r="216" spans="1:18" ht="72.75" customHeight="1" x14ac:dyDescent="0.25">
      <c r="A216" s="88">
        <v>24</v>
      </c>
      <c r="B216" s="459" t="s">
        <v>324</v>
      </c>
      <c r="C216" s="460"/>
      <c r="D216" s="460"/>
      <c r="E216" s="460"/>
      <c r="F216" s="465"/>
      <c r="G216" s="87" t="s">
        <v>325</v>
      </c>
      <c r="H216" s="124">
        <f t="shared" si="17"/>
        <v>0</v>
      </c>
      <c r="I216" s="124">
        <v>0</v>
      </c>
      <c r="J216" s="124">
        <v>0</v>
      </c>
      <c r="K216" s="124">
        <v>0</v>
      </c>
      <c r="L216" s="124">
        <v>0</v>
      </c>
      <c r="M216" s="124">
        <v>0</v>
      </c>
      <c r="N216" s="124">
        <v>1</v>
      </c>
      <c r="O216" s="124">
        <v>0</v>
      </c>
      <c r="P216" s="124">
        <v>0</v>
      </c>
      <c r="Q216" s="125"/>
      <c r="R216" s="125">
        <v>22476</v>
      </c>
    </row>
    <row r="217" spans="1:18" ht="72.75" customHeight="1" x14ac:dyDescent="0.25">
      <c r="A217" s="88">
        <v>25</v>
      </c>
      <c r="B217" s="459" t="s">
        <v>326</v>
      </c>
      <c r="C217" s="460"/>
      <c r="D217" s="460"/>
      <c r="E217" s="460"/>
      <c r="F217" s="465"/>
      <c r="G217" s="87" t="s">
        <v>327</v>
      </c>
      <c r="H217" s="124">
        <f t="shared" si="17"/>
        <v>0</v>
      </c>
      <c r="I217" s="124">
        <v>0</v>
      </c>
      <c r="J217" s="124">
        <v>0</v>
      </c>
      <c r="K217" s="124">
        <v>0</v>
      </c>
      <c r="L217" s="124">
        <v>0</v>
      </c>
      <c r="M217" s="124">
        <v>0</v>
      </c>
      <c r="N217" s="124">
        <v>1</v>
      </c>
      <c r="O217" s="124">
        <v>0</v>
      </c>
      <c r="P217" s="124">
        <v>0</v>
      </c>
      <c r="Q217" s="125"/>
      <c r="R217" s="125">
        <v>22476</v>
      </c>
    </row>
    <row r="218" spans="1:18" ht="72.75" customHeight="1" x14ac:dyDescent="0.25">
      <c r="A218" s="88">
        <v>26</v>
      </c>
      <c r="B218" s="459" t="s">
        <v>330</v>
      </c>
      <c r="C218" s="460"/>
      <c r="D218" s="460"/>
      <c r="E218" s="460"/>
      <c r="F218" s="465"/>
      <c r="G218" s="87" t="s">
        <v>331</v>
      </c>
      <c r="H218" s="124">
        <f t="shared" si="17"/>
        <v>0</v>
      </c>
      <c r="I218" s="124">
        <v>0</v>
      </c>
      <c r="J218" s="124">
        <v>0</v>
      </c>
      <c r="K218" s="124">
        <v>0</v>
      </c>
      <c r="L218" s="124">
        <v>0</v>
      </c>
      <c r="M218" s="124">
        <v>0</v>
      </c>
      <c r="N218" s="124">
        <v>0</v>
      </c>
      <c r="O218" s="124">
        <v>1</v>
      </c>
      <c r="P218" s="124">
        <v>0</v>
      </c>
      <c r="Q218" s="125"/>
      <c r="R218" s="125">
        <v>22476</v>
      </c>
    </row>
    <row r="219" spans="1:18" ht="72.75" customHeight="1" x14ac:dyDescent="0.25">
      <c r="A219" s="88">
        <v>27</v>
      </c>
      <c r="B219" s="459" t="s">
        <v>333</v>
      </c>
      <c r="C219" s="460"/>
      <c r="D219" s="460"/>
      <c r="E219" s="460"/>
      <c r="F219" s="465"/>
      <c r="G219" s="87" t="s">
        <v>334</v>
      </c>
      <c r="H219" s="124">
        <f t="shared" si="17"/>
        <v>0</v>
      </c>
      <c r="I219" s="124">
        <v>0</v>
      </c>
      <c r="J219" s="124">
        <v>0</v>
      </c>
      <c r="K219" s="124">
        <v>0</v>
      </c>
      <c r="L219" s="124">
        <v>0</v>
      </c>
      <c r="M219" s="124">
        <v>0</v>
      </c>
      <c r="N219" s="124">
        <v>1</v>
      </c>
      <c r="O219" s="124">
        <v>0</v>
      </c>
      <c r="P219" s="124">
        <v>0</v>
      </c>
      <c r="Q219" s="125"/>
      <c r="R219" s="125">
        <v>22476</v>
      </c>
    </row>
    <row r="220" spans="1:18" ht="72.75" customHeight="1" x14ac:dyDescent="0.25">
      <c r="A220" s="88">
        <v>28</v>
      </c>
      <c r="B220" s="459" t="s">
        <v>336</v>
      </c>
      <c r="C220" s="460"/>
      <c r="D220" s="460"/>
      <c r="E220" s="460"/>
      <c r="F220" s="465"/>
      <c r="G220" s="87" t="s">
        <v>337</v>
      </c>
      <c r="H220" s="124">
        <f t="shared" si="17"/>
        <v>0</v>
      </c>
      <c r="I220" s="124">
        <v>0</v>
      </c>
      <c r="J220" s="124">
        <v>0</v>
      </c>
      <c r="K220" s="124">
        <v>0</v>
      </c>
      <c r="L220" s="124">
        <v>0</v>
      </c>
      <c r="M220" s="124">
        <v>0</v>
      </c>
      <c r="N220" s="124">
        <v>1</v>
      </c>
      <c r="O220" s="124">
        <v>0</v>
      </c>
      <c r="P220" s="124">
        <v>0</v>
      </c>
      <c r="Q220" s="125"/>
      <c r="R220" s="125">
        <v>22476</v>
      </c>
    </row>
    <row r="221" spans="1:18" ht="72.75" customHeight="1" x14ac:dyDescent="0.25">
      <c r="A221" s="88">
        <v>29</v>
      </c>
      <c r="B221" s="459" t="s">
        <v>339</v>
      </c>
      <c r="C221" s="460"/>
      <c r="D221" s="460"/>
      <c r="E221" s="460"/>
      <c r="F221" s="465"/>
      <c r="G221" s="87" t="s">
        <v>340</v>
      </c>
      <c r="H221" s="124">
        <f t="shared" si="17"/>
        <v>0</v>
      </c>
      <c r="I221" s="124">
        <v>0</v>
      </c>
      <c r="J221" s="124">
        <v>0</v>
      </c>
      <c r="K221" s="124">
        <v>0</v>
      </c>
      <c r="L221" s="124">
        <v>0</v>
      </c>
      <c r="M221" s="124">
        <v>0</v>
      </c>
      <c r="N221" s="124">
        <v>2</v>
      </c>
      <c r="O221" s="124">
        <v>0</v>
      </c>
      <c r="P221" s="124">
        <v>0</v>
      </c>
      <c r="Q221" s="125"/>
      <c r="R221" s="125">
        <v>22476</v>
      </c>
    </row>
    <row r="222" spans="1:18" ht="72.75" customHeight="1" x14ac:dyDescent="0.25">
      <c r="A222" s="88">
        <v>30</v>
      </c>
      <c r="B222" s="459" t="s">
        <v>341</v>
      </c>
      <c r="C222" s="460"/>
      <c r="D222" s="460"/>
      <c r="E222" s="460"/>
      <c r="F222" s="465"/>
      <c r="G222" s="87" t="s">
        <v>342</v>
      </c>
      <c r="H222" s="124">
        <f t="shared" si="17"/>
        <v>0</v>
      </c>
      <c r="I222" s="124">
        <v>0</v>
      </c>
      <c r="J222" s="124">
        <v>0</v>
      </c>
      <c r="K222" s="124">
        <v>0</v>
      </c>
      <c r="L222" s="124">
        <v>0</v>
      </c>
      <c r="M222" s="124">
        <v>0</v>
      </c>
      <c r="N222" s="124">
        <v>1</v>
      </c>
      <c r="O222" s="124">
        <v>0</v>
      </c>
      <c r="P222" s="124">
        <v>0</v>
      </c>
      <c r="Q222" s="125"/>
      <c r="R222" s="125">
        <v>22476</v>
      </c>
    </row>
    <row r="223" spans="1:18" ht="72.75" customHeight="1" x14ac:dyDescent="0.25">
      <c r="A223" s="88">
        <v>31</v>
      </c>
      <c r="B223" s="459" t="s">
        <v>343</v>
      </c>
      <c r="C223" s="460"/>
      <c r="D223" s="460"/>
      <c r="E223" s="460"/>
      <c r="F223" s="465"/>
      <c r="G223" s="87" t="s">
        <v>344</v>
      </c>
      <c r="H223" s="124">
        <f t="shared" si="17"/>
        <v>0</v>
      </c>
      <c r="I223" s="124">
        <v>0</v>
      </c>
      <c r="J223" s="124">
        <v>0</v>
      </c>
      <c r="K223" s="124">
        <v>0</v>
      </c>
      <c r="L223" s="124">
        <v>0</v>
      </c>
      <c r="M223" s="124">
        <v>0</v>
      </c>
      <c r="N223" s="124">
        <v>0</v>
      </c>
      <c r="O223" s="124">
        <v>0</v>
      </c>
      <c r="P223" s="124">
        <v>0</v>
      </c>
      <c r="Q223" s="125"/>
      <c r="R223" s="125">
        <v>22476</v>
      </c>
    </row>
    <row r="224" spans="1:18" ht="72.75" customHeight="1" x14ac:dyDescent="0.25">
      <c r="A224" s="88">
        <v>32</v>
      </c>
      <c r="B224" s="459" t="s">
        <v>345</v>
      </c>
      <c r="C224" s="460"/>
      <c r="D224" s="460"/>
      <c r="E224" s="460"/>
      <c r="F224" s="465"/>
      <c r="G224" s="87" t="s">
        <v>346</v>
      </c>
      <c r="H224" s="124">
        <f t="shared" si="17"/>
        <v>0</v>
      </c>
      <c r="I224" s="124">
        <v>0</v>
      </c>
      <c r="J224" s="124">
        <v>0</v>
      </c>
      <c r="K224" s="124">
        <v>0</v>
      </c>
      <c r="L224" s="124">
        <v>0</v>
      </c>
      <c r="M224" s="124">
        <v>0</v>
      </c>
      <c r="N224" s="124">
        <v>1</v>
      </c>
      <c r="O224" s="124">
        <v>0</v>
      </c>
      <c r="P224" s="124">
        <v>0</v>
      </c>
      <c r="Q224" s="125"/>
      <c r="R224" s="125">
        <v>22476</v>
      </c>
    </row>
    <row r="225" spans="1:18" ht="72.75" customHeight="1" x14ac:dyDescent="0.25">
      <c r="A225" s="88">
        <v>33</v>
      </c>
      <c r="B225" s="459" t="s">
        <v>347</v>
      </c>
      <c r="C225" s="460"/>
      <c r="D225" s="460"/>
      <c r="E225" s="460"/>
      <c r="F225" s="465"/>
      <c r="G225" s="87" t="s">
        <v>348</v>
      </c>
      <c r="H225" s="124">
        <f t="shared" si="17"/>
        <v>0</v>
      </c>
      <c r="I225" s="124">
        <v>0</v>
      </c>
      <c r="J225" s="124">
        <v>0</v>
      </c>
      <c r="K225" s="124">
        <v>0</v>
      </c>
      <c r="L225" s="124">
        <v>0</v>
      </c>
      <c r="M225" s="124">
        <v>0</v>
      </c>
      <c r="N225" s="124">
        <v>1</v>
      </c>
      <c r="O225" s="124">
        <v>0</v>
      </c>
      <c r="P225" s="124">
        <v>0</v>
      </c>
      <c r="Q225" s="125"/>
      <c r="R225" s="125">
        <v>22476</v>
      </c>
    </row>
    <row r="226" spans="1:18" ht="72.75" customHeight="1" x14ac:dyDescent="0.25">
      <c r="A226" s="88">
        <v>34</v>
      </c>
      <c r="B226" s="459" t="s">
        <v>349</v>
      </c>
      <c r="C226" s="460"/>
      <c r="D226" s="460"/>
      <c r="E226" s="460"/>
      <c r="F226" s="465"/>
      <c r="G226" s="87" t="s">
        <v>350</v>
      </c>
      <c r="H226" s="124">
        <f t="shared" si="17"/>
        <v>0</v>
      </c>
      <c r="I226" s="124">
        <v>0</v>
      </c>
      <c r="J226" s="124">
        <v>0</v>
      </c>
      <c r="K226" s="124">
        <v>0</v>
      </c>
      <c r="L226" s="124">
        <v>0</v>
      </c>
      <c r="M226" s="124">
        <v>0</v>
      </c>
      <c r="N226" s="124">
        <v>1</v>
      </c>
      <c r="O226" s="124">
        <v>0</v>
      </c>
      <c r="P226" s="124">
        <v>0</v>
      </c>
      <c r="Q226" s="125"/>
      <c r="R226" s="125">
        <v>22476</v>
      </c>
    </row>
    <row r="227" spans="1:18" ht="72.75" customHeight="1" x14ac:dyDescent="0.25">
      <c r="A227" s="88">
        <v>35</v>
      </c>
      <c r="B227" s="459" t="s">
        <v>351</v>
      </c>
      <c r="C227" s="460"/>
      <c r="D227" s="460"/>
      <c r="E227" s="460"/>
      <c r="F227" s="465"/>
      <c r="G227" s="87" t="s">
        <v>352</v>
      </c>
      <c r="H227" s="124">
        <f t="shared" si="17"/>
        <v>0</v>
      </c>
      <c r="I227" s="124">
        <v>0</v>
      </c>
      <c r="J227" s="124">
        <v>0</v>
      </c>
      <c r="K227" s="124">
        <v>0</v>
      </c>
      <c r="L227" s="124">
        <v>0</v>
      </c>
      <c r="M227" s="124">
        <v>0</v>
      </c>
      <c r="N227" s="124">
        <v>1</v>
      </c>
      <c r="O227" s="124">
        <v>0</v>
      </c>
      <c r="P227" s="124">
        <v>0</v>
      </c>
      <c r="Q227" s="125"/>
      <c r="R227" s="125">
        <v>22476</v>
      </c>
    </row>
    <row r="228" spans="1:18" ht="72.75" customHeight="1" x14ac:dyDescent="0.25">
      <c r="A228" s="88">
        <v>36</v>
      </c>
      <c r="B228" s="459" t="s">
        <v>204</v>
      </c>
      <c r="C228" s="460"/>
      <c r="D228" s="460"/>
      <c r="E228" s="460"/>
      <c r="F228" s="465"/>
      <c r="G228" s="87" t="s">
        <v>353</v>
      </c>
      <c r="H228" s="124">
        <f t="shared" si="17"/>
        <v>0</v>
      </c>
      <c r="I228" s="124">
        <v>0</v>
      </c>
      <c r="J228" s="124">
        <v>0</v>
      </c>
      <c r="K228" s="124">
        <v>0</v>
      </c>
      <c r="L228" s="124">
        <v>0</v>
      </c>
      <c r="M228" s="124">
        <v>0</v>
      </c>
      <c r="N228" s="124">
        <v>1</v>
      </c>
      <c r="O228" s="124">
        <v>0</v>
      </c>
      <c r="P228" s="124">
        <v>0</v>
      </c>
      <c r="Q228" s="125"/>
      <c r="R228" s="125">
        <v>22476</v>
      </c>
    </row>
    <row r="229" spans="1:18" ht="72.75" customHeight="1" x14ac:dyDescent="0.25">
      <c r="A229" s="88">
        <v>37</v>
      </c>
      <c r="B229" s="459" t="s">
        <v>354</v>
      </c>
      <c r="C229" s="460"/>
      <c r="D229" s="460"/>
      <c r="E229" s="460"/>
      <c r="F229" s="465"/>
      <c r="G229" s="87" t="s">
        <v>355</v>
      </c>
      <c r="H229" s="124">
        <f t="shared" si="17"/>
        <v>0</v>
      </c>
      <c r="I229" s="124">
        <v>0</v>
      </c>
      <c r="J229" s="124">
        <v>0</v>
      </c>
      <c r="K229" s="124">
        <v>0</v>
      </c>
      <c r="L229" s="124">
        <v>0</v>
      </c>
      <c r="M229" s="124">
        <v>0</v>
      </c>
      <c r="N229" s="124">
        <v>1</v>
      </c>
      <c r="O229" s="124">
        <v>0</v>
      </c>
      <c r="P229" s="124">
        <v>0</v>
      </c>
      <c r="Q229" s="125"/>
      <c r="R229" s="125">
        <v>22476</v>
      </c>
    </row>
    <row r="230" spans="1:18" ht="72.75" customHeight="1" x14ac:dyDescent="0.25">
      <c r="A230" s="88">
        <v>38</v>
      </c>
      <c r="B230" s="459" t="s">
        <v>356</v>
      </c>
      <c r="C230" s="460"/>
      <c r="D230" s="460"/>
      <c r="E230" s="460"/>
      <c r="F230" s="465"/>
      <c r="G230" s="87" t="s">
        <v>357</v>
      </c>
      <c r="H230" s="124">
        <f t="shared" si="17"/>
        <v>0</v>
      </c>
      <c r="I230" s="124">
        <v>0</v>
      </c>
      <c r="J230" s="124">
        <v>0</v>
      </c>
      <c r="K230" s="124">
        <v>0</v>
      </c>
      <c r="L230" s="124">
        <v>0</v>
      </c>
      <c r="M230" s="124">
        <v>0</v>
      </c>
      <c r="N230" s="124">
        <v>1</v>
      </c>
      <c r="O230" s="124">
        <v>0</v>
      </c>
      <c r="P230" s="124">
        <v>0</v>
      </c>
      <c r="Q230" s="125"/>
      <c r="R230" s="125">
        <v>22476</v>
      </c>
    </row>
    <row r="231" spans="1:18" ht="72.75" customHeight="1" x14ac:dyDescent="0.25">
      <c r="A231" s="88">
        <v>39</v>
      </c>
      <c r="B231" s="459" t="s">
        <v>358</v>
      </c>
      <c r="C231" s="460"/>
      <c r="D231" s="460"/>
      <c r="E231" s="460"/>
      <c r="F231" s="465"/>
      <c r="G231" s="87" t="s">
        <v>359</v>
      </c>
      <c r="H231" s="124">
        <f t="shared" si="17"/>
        <v>0</v>
      </c>
      <c r="I231" s="124">
        <v>0</v>
      </c>
      <c r="J231" s="124">
        <v>0</v>
      </c>
      <c r="K231" s="124">
        <v>0</v>
      </c>
      <c r="L231" s="124">
        <v>0</v>
      </c>
      <c r="M231" s="124">
        <v>0</v>
      </c>
      <c r="N231" s="124">
        <v>2</v>
      </c>
      <c r="O231" s="124">
        <v>0</v>
      </c>
      <c r="P231" s="124">
        <v>0</v>
      </c>
      <c r="Q231" s="125"/>
      <c r="R231" s="125">
        <v>22476</v>
      </c>
    </row>
    <row r="232" spans="1:18" ht="72.75" customHeight="1" x14ac:dyDescent="0.25">
      <c r="A232" s="88">
        <v>40</v>
      </c>
      <c r="B232" s="459" t="s">
        <v>360</v>
      </c>
      <c r="C232" s="460"/>
      <c r="D232" s="460"/>
      <c r="E232" s="460"/>
      <c r="F232" s="465"/>
      <c r="G232" s="87" t="s">
        <v>361</v>
      </c>
      <c r="H232" s="124">
        <f t="shared" si="17"/>
        <v>0</v>
      </c>
      <c r="I232" s="124">
        <v>0</v>
      </c>
      <c r="J232" s="124">
        <v>0</v>
      </c>
      <c r="K232" s="124">
        <v>0</v>
      </c>
      <c r="L232" s="124">
        <v>0</v>
      </c>
      <c r="M232" s="124">
        <v>0</v>
      </c>
      <c r="N232" s="124">
        <v>1</v>
      </c>
      <c r="O232" s="124">
        <v>0</v>
      </c>
      <c r="P232" s="124">
        <v>0</v>
      </c>
      <c r="Q232" s="125"/>
      <c r="R232" s="125">
        <v>22476</v>
      </c>
    </row>
    <row r="233" spans="1:18" ht="72.75" customHeight="1" x14ac:dyDescent="0.25">
      <c r="A233" s="88">
        <v>41</v>
      </c>
      <c r="B233" s="459" t="s">
        <v>362</v>
      </c>
      <c r="C233" s="460"/>
      <c r="D233" s="460"/>
      <c r="E233" s="460"/>
      <c r="F233" s="465"/>
      <c r="G233" s="87" t="s">
        <v>363</v>
      </c>
      <c r="H233" s="124">
        <f t="shared" si="17"/>
        <v>0</v>
      </c>
      <c r="I233" s="124">
        <v>0</v>
      </c>
      <c r="J233" s="124">
        <v>0</v>
      </c>
      <c r="K233" s="124">
        <v>0</v>
      </c>
      <c r="L233" s="124">
        <v>0</v>
      </c>
      <c r="M233" s="124">
        <v>0</v>
      </c>
      <c r="N233" s="124">
        <v>1</v>
      </c>
      <c r="O233" s="124">
        <v>0</v>
      </c>
      <c r="P233" s="124">
        <v>0</v>
      </c>
      <c r="Q233" s="125"/>
      <c r="R233" s="125">
        <v>22476</v>
      </c>
    </row>
    <row r="234" spans="1:18" ht="72.75" customHeight="1" x14ac:dyDescent="0.25">
      <c r="A234" s="88">
        <v>42</v>
      </c>
      <c r="B234" s="459" t="s">
        <v>364</v>
      </c>
      <c r="C234" s="460"/>
      <c r="D234" s="460"/>
      <c r="E234" s="460"/>
      <c r="F234" s="465"/>
      <c r="G234" s="87" t="s">
        <v>365</v>
      </c>
      <c r="H234" s="124">
        <f t="shared" si="17"/>
        <v>0</v>
      </c>
      <c r="I234" s="124">
        <v>0</v>
      </c>
      <c r="J234" s="124">
        <v>0</v>
      </c>
      <c r="K234" s="124">
        <v>0</v>
      </c>
      <c r="L234" s="124">
        <v>0</v>
      </c>
      <c r="M234" s="124">
        <v>0</v>
      </c>
      <c r="N234" s="124">
        <v>1</v>
      </c>
      <c r="O234" s="124">
        <v>0</v>
      </c>
      <c r="P234" s="124">
        <v>0</v>
      </c>
      <c r="Q234" s="125"/>
      <c r="R234" s="125">
        <v>22476</v>
      </c>
    </row>
    <row r="235" spans="1:18" ht="72.75" customHeight="1" x14ac:dyDescent="0.25">
      <c r="A235" s="88">
        <v>43</v>
      </c>
      <c r="B235" s="529" t="s">
        <v>905</v>
      </c>
      <c r="C235" s="529"/>
      <c r="D235" s="529"/>
      <c r="E235" s="529"/>
      <c r="F235" s="529"/>
      <c r="G235" s="86" t="s">
        <v>906</v>
      </c>
      <c r="H235" s="124">
        <f t="shared" si="17"/>
        <v>0</v>
      </c>
      <c r="I235" s="124">
        <v>0</v>
      </c>
      <c r="J235" s="124">
        <v>0</v>
      </c>
      <c r="K235" s="124">
        <v>0</v>
      </c>
      <c r="L235" s="124">
        <v>0</v>
      </c>
      <c r="M235" s="124">
        <v>0</v>
      </c>
      <c r="N235" s="124">
        <v>0</v>
      </c>
      <c r="O235" s="124">
        <v>0</v>
      </c>
      <c r="P235" s="124">
        <v>0</v>
      </c>
      <c r="Q235" s="125">
        <v>0</v>
      </c>
      <c r="R235" s="125">
        <v>0</v>
      </c>
    </row>
    <row r="236" spans="1:18" ht="72.75" customHeight="1" x14ac:dyDescent="0.25">
      <c r="A236" s="88">
        <v>44</v>
      </c>
      <c r="B236" s="529" t="s">
        <v>907</v>
      </c>
      <c r="C236" s="529"/>
      <c r="D236" s="529"/>
      <c r="E236" s="529"/>
      <c r="F236" s="529"/>
      <c r="G236" s="86" t="s">
        <v>908</v>
      </c>
      <c r="H236" s="124">
        <f t="shared" si="17"/>
        <v>0</v>
      </c>
      <c r="I236" s="124">
        <v>0</v>
      </c>
      <c r="J236" s="124">
        <v>0</v>
      </c>
      <c r="K236" s="124">
        <v>0</v>
      </c>
      <c r="L236" s="124">
        <v>0</v>
      </c>
      <c r="M236" s="124">
        <v>0</v>
      </c>
      <c r="N236" s="124">
        <v>0</v>
      </c>
      <c r="O236" s="124">
        <v>0</v>
      </c>
      <c r="P236" s="124">
        <v>0</v>
      </c>
      <c r="Q236" s="125">
        <v>0</v>
      </c>
      <c r="R236" s="125">
        <v>0</v>
      </c>
    </row>
    <row r="237" spans="1:18" ht="72.75" customHeight="1" x14ac:dyDescent="0.25">
      <c r="A237" s="88">
        <v>45</v>
      </c>
      <c r="B237" s="529" t="s">
        <v>909</v>
      </c>
      <c r="C237" s="529"/>
      <c r="D237" s="529"/>
      <c r="E237" s="529"/>
      <c r="F237" s="529"/>
      <c r="G237" s="86" t="s">
        <v>910</v>
      </c>
      <c r="H237" s="124">
        <f t="shared" si="17"/>
        <v>0</v>
      </c>
      <c r="I237" s="124">
        <v>0</v>
      </c>
      <c r="J237" s="124">
        <v>0</v>
      </c>
      <c r="K237" s="124">
        <v>0</v>
      </c>
      <c r="L237" s="124">
        <v>0</v>
      </c>
      <c r="M237" s="124">
        <v>0</v>
      </c>
      <c r="N237" s="124">
        <v>0</v>
      </c>
      <c r="O237" s="124">
        <v>0</v>
      </c>
      <c r="P237" s="124">
        <v>0</v>
      </c>
      <c r="Q237" s="125">
        <v>0</v>
      </c>
      <c r="R237" s="125">
        <v>0</v>
      </c>
    </row>
    <row r="238" spans="1:18" ht="72.75" customHeight="1" x14ac:dyDescent="0.25">
      <c r="A238" s="88">
        <v>46</v>
      </c>
      <c r="B238" s="529" t="s">
        <v>911</v>
      </c>
      <c r="C238" s="529"/>
      <c r="D238" s="529"/>
      <c r="E238" s="529"/>
      <c r="F238" s="529"/>
      <c r="G238" s="86" t="s">
        <v>912</v>
      </c>
      <c r="H238" s="124">
        <f t="shared" si="17"/>
        <v>0</v>
      </c>
      <c r="I238" s="124">
        <v>0</v>
      </c>
      <c r="J238" s="124">
        <v>0</v>
      </c>
      <c r="K238" s="124">
        <v>0</v>
      </c>
      <c r="L238" s="124">
        <v>0</v>
      </c>
      <c r="M238" s="124">
        <v>0</v>
      </c>
      <c r="N238" s="124">
        <v>0</v>
      </c>
      <c r="O238" s="124">
        <v>0</v>
      </c>
      <c r="P238" s="124">
        <v>0</v>
      </c>
      <c r="Q238" s="125">
        <v>0</v>
      </c>
      <c r="R238" s="125">
        <v>0</v>
      </c>
    </row>
    <row r="239" spans="1:18" ht="72.75" customHeight="1" x14ac:dyDescent="0.25">
      <c r="A239" s="88">
        <v>47</v>
      </c>
      <c r="B239" s="529" t="s">
        <v>913</v>
      </c>
      <c r="C239" s="529"/>
      <c r="D239" s="529"/>
      <c r="E239" s="529"/>
      <c r="F239" s="529"/>
      <c r="G239" s="86" t="s">
        <v>914</v>
      </c>
      <c r="H239" s="124">
        <f t="shared" si="17"/>
        <v>0</v>
      </c>
      <c r="I239" s="124">
        <v>0</v>
      </c>
      <c r="J239" s="124">
        <v>0</v>
      </c>
      <c r="K239" s="124">
        <v>0</v>
      </c>
      <c r="L239" s="124">
        <v>0</v>
      </c>
      <c r="M239" s="124">
        <v>0</v>
      </c>
      <c r="N239" s="124">
        <v>0</v>
      </c>
      <c r="O239" s="124">
        <v>0</v>
      </c>
      <c r="P239" s="124">
        <v>0</v>
      </c>
      <c r="Q239" s="125">
        <v>0</v>
      </c>
      <c r="R239" s="125">
        <v>0</v>
      </c>
    </row>
    <row r="240" spans="1:18" ht="72.75" customHeight="1" x14ac:dyDescent="0.25">
      <c r="A240" s="88">
        <v>48</v>
      </c>
      <c r="B240" s="529" t="s">
        <v>916</v>
      </c>
      <c r="C240" s="529"/>
      <c r="D240" s="529"/>
      <c r="E240" s="529"/>
      <c r="F240" s="529"/>
      <c r="G240" s="86" t="s">
        <v>915</v>
      </c>
      <c r="H240" s="124">
        <f t="shared" si="17"/>
        <v>0</v>
      </c>
      <c r="I240" s="124">
        <v>0</v>
      </c>
      <c r="J240" s="124">
        <v>0</v>
      </c>
      <c r="K240" s="124">
        <v>0</v>
      </c>
      <c r="L240" s="124">
        <v>0</v>
      </c>
      <c r="M240" s="124">
        <v>0</v>
      </c>
      <c r="N240" s="124">
        <v>0</v>
      </c>
      <c r="O240" s="124">
        <v>0</v>
      </c>
      <c r="P240" s="124">
        <v>0</v>
      </c>
      <c r="Q240" s="125">
        <v>0</v>
      </c>
      <c r="R240" s="125">
        <v>0</v>
      </c>
    </row>
    <row r="241" spans="1:18" ht="72.75" customHeight="1" x14ac:dyDescent="0.25">
      <c r="A241" s="133">
        <v>9</v>
      </c>
      <c r="B241" s="522" t="s">
        <v>366</v>
      </c>
      <c r="C241" s="523"/>
      <c r="D241" s="523"/>
      <c r="E241" s="523"/>
      <c r="F241" s="523"/>
      <c r="G241" s="524"/>
      <c r="H241" s="133">
        <f>H242+H243</f>
        <v>80</v>
      </c>
      <c r="I241" s="133">
        <f t="shared" ref="I241:P241" si="18">I242+I243</f>
        <v>30</v>
      </c>
      <c r="J241" s="133">
        <f t="shared" si="18"/>
        <v>50</v>
      </c>
      <c r="K241" s="133">
        <f t="shared" si="18"/>
        <v>32</v>
      </c>
      <c r="L241" s="133">
        <f t="shared" si="18"/>
        <v>7</v>
      </c>
      <c r="M241" s="133">
        <f t="shared" si="18"/>
        <v>7</v>
      </c>
      <c r="N241" s="133">
        <f t="shared" si="18"/>
        <v>72</v>
      </c>
      <c r="O241" s="133">
        <f t="shared" si="18"/>
        <v>7</v>
      </c>
      <c r="P241" s="133">
        <f t="shared" si="18"/>
        <v>7</v>
      </c>
      <c r="Q241" s="134">
        <v>44972</v>
      </c>
      <c r="R241" s="134">
        <v>22486</v>
      </c>
    </row>
    <row r="242" spans="1:18" ht="72.75" customHeight="1" x14ac:dyDescent="0.25">
      <c r="A242" s="88">
        <v>1</v>
      </c>
      <c r="B242" s="459" t="s">
        <v>367</v>
      </c>
      <c r="C242" s="460"/>
      <c r="D242" s="460"/>
      <c r="E242" s="460"/>
      <c r="F242" s="465"/>
      <c r="G242" s="87" t="s">
        <v>566</v>
      </c>
      <c r="H242" s="124">
        <f>I242+J242</f>
        <v>60</v>
      </c>
      <c r="I242" s="124">
        <v>30</v>
      </c>
      <c r="J242" s="124">
        <v>30</v>
      </c>
      <c r="K242" s="124">
        <v>24</v>
      </c>
      <c r="L242" s="124">
        <v>4</v>
      </c>
      <c r="M242" s="124">
        <v>4</v>
      </c>
      <c r="N242" s="124">
        <v>51</v>
      </c>
      <c r="O242" s="124">
        <v>5</v>
      </c>
      <c r="P242" s="124">
        <v>5</v>
      </c>
      <c r="Q242" s="125">
        <v>44972</v>
      </c>
      <c r="R242" s="125">
        <v>22486</v>
      </c>
    </row>
    <row r="243" spans="1:18" ht="72.75" customHeight="1" x14ac:dyDescent="0.25">
      <c r="A243" s="88">
        <v>2</v>
      </c>
      <c r="B243" s="459" t="s">
        <v>368</v>
      </c>
      <c r="C243" s="460"/>
      <c r="D243" s="460"/>
      <c r="E243" s="460"/>
      <c r="F243" s="465"/>
      <c r="G243" s="87" t="s">
        <v>567</v>
      </c>
      <c r="H243" s="124">
        <f>I243+J243</f>
        <v>20</v>
      </c>
      <c r="I243" s="124">
        <v>0</v>
      </c>
      <c r="J243" s="124">
        <v>20</v>
      </c>
      <c r="K243" s="124">
        <v>8</v>
      </c>
      <c r="L243" s="124">
        <v>3</v>
      </c>
      <c r="M243" s="124">
        <v>3</v>
      </c>
      <c r="N243" s="124">
        <v>21</v>
      </c>
      <c r="O243" s="124">
        <v>2</v>
      </c>
      <c r="P243" s="124">
        <v>2</v>
      </c>
      <c r="Q243" s="125">
        <v>44972</v>
      </c>
      <c r="R243" s="125">
        <v>22486</v>
      </c>
    </row>
    <row r="244" spans="1:18" ht="72.75" customHeight="1" x14ac:dyDescent="0.25">
      <c r="A244" s="133">
        <v>10</v>
      </c>
      <c r="B244" s="522" t="s">
        <v>372</v>
      </c>
      <c r="C244" s="523"/>
      <c r="D244" s="523"/>
      <c r="E244" s="523"/>
      <c r="F244" s="523"/>
      <c r="G244" s="524"/>
      <c r="H244" s="133">
        <f>H245+H246+H247+H248+H249+H250+H251+H252+H253+H254+H255+H256+H257+H258</f>
        <v>475</v>
      </c>
      <c r="I244" s="133">
        <f t="shared" ref="I244:P244" si="19">I245+I246+I247+I248+I249+I250+I251+I252+I253+I254+I255+I256+I257+I258</f>
        <v>370</v>
      </c>
      <c r="J244" s="133">
        <f t="shared" si="19"/>
        <v>105</v>
      </c>
      <c r="K244" s="133">
        <f t="shared" si="19"/>
        <v>179</v>
      </c>
      <c r="L244" s="133">
        <f t="shared" si="19"/>
        <v>12</v>
      </c>
      <c r="M244" s="133">
        <f t="shared" si="19"/>
        <v>5</v>
      </c>
      <c r="N244" s="133">
        <f t="shared" si="19"/>
        <v>480</v>
      </c>
      <c r="O244" s="133">
        <f t="shared" si="19"/>
        <v>0</v>
      </c>
      <c r="P244" s="133">
        <f t="shared" si="19"/>
        <v>0</v>
      </c>
      <c r="Q244" s="134">
        <v>45225</v>
      </c>
      <c r="R244" s="134">
        <v>26210</v>
      </c>
    </row>
    <row r="245" spans="1:18" ht="72.75" customHeight="1" x14ac:dyDescent="0.25">
      <c r="A245" s="88">
        <v>1</v>
      </c>
      <c r="B245" s="459" t="s">
        <v>373</v>
      </c>
      <c r="C245" s="460"/>
      <c r="D245" s="460"/>
      <c r="E245" s="460"/>
      <c r="F245" s="465"/>
      <c r="G245" s="87" t="s">
        <v>568</v>
      </c>
      <c r="H245" s="124">
        <f>I245+J245</f>
        <v>370</v>
      </c>
      <c r="I245" s="124">
        <v>340</v>
      </c>
      <c r="J245" s="124">
        <v>30</v>
      </c>
      <c r="K245" s="130">
        <v>142</v>
      </c>
      <c r="L245" s="124">
        <v>9</v>
      </c>
      <c r="M245" s="124">
        <v>5</v>
      </c>
      <c r="N245" s="124">
        <v>364</v>
      </c>
      <c r="O245" s="124">
        <v>0</v>
      </c>
      <c r="P245" s="124">
        <v>0</v>
      </c>
      <c r="Q245" s="125">
        <v>44331</v>
      </c>
      <c r="R245" s="125">
        <v>27504</v>
      </c>
    </row>
    <row r="246" spans="1:18" ht="72.75" customHeight="1" x14ac:dyDescent="0.25">
      <c r="A246" s="88">
        <v>2</v>
      </c>
      <c r="B246" s="459" t="s">
        <v>374</v>
      </c>
      <c r="C246" s="460"/>
      <c r="D246" s="460"/>
      <c r="E246" s="460"/>
      <c r="F246" s="465"/>
      <c r="G246" s="87" t="s">
        <v>569</v>
      </c>
      <c r="H246" s="124">
        <f t="shared" ref="H246:H258" si="20">I246+J246</f>
        <v>20</v>
      </c>
      <c r="I246" s="124">
        <v>10</v>
      </c>
      <c r="J246" s="124">
        <v>10</v>
      </c>
      <c r="K246" s="124">
        <v>9</v>
      </c>
      <c r="L246" s="124">
        <v>0</v>
      </c>
      <c r="M246" s="124">
        <v>0</v>
      </c>
      <c r="N246" s="124">
        <v>26</v>
      </c>
      <c r="O246" s="124">
        <v>0</v>
      </c>
      <c r="P246" s="124">
        <v>0</v>
      </c>
      <c r="Q246" s="125">
        <v>46546</v>
      </c>
      <c r="R246" s="125">
        <v>26021</v>
      </c>
    </row>
    <row r="247" spans="1:18" ht="72.75" customHeight="1" x14ac:dyDescent="0.25">
      <c r="A247" s="88">
        <v>3</v>
      </c>
      <c r="B247" s="459" t="s">
        <v>375</v>
      </c>
      <c r="C247" s="460"/>
      <c r="D247" s="460"/>
      <c r="E247" s="460"/>
      <c r="F247" s="465"/>
      <c r="G247" s="87" t="s">
        <v>570</v>
      </c>
      <c r="H247" s="124">
        <f t="shared" si="20"/>
        <v>20</v>
      </c>
      <c r="I247" s="124">
        <v>10</v>
      </c>
      <c r="J247" s="124">
        <v>10</v>
      </c>
      <c r="K247" s="124">
        <v>7</v>
      </c>
      <c r="L247" s="124">
        <v>0</v>
      </c>
      <c r="M247" s="124">
        <v>0</v>
      </c>
      <c r="N247" s="124">
        <v>22</v>
      </c>
      <c r="O247" s="124">
        <v>0</v>
      </c>
      <c r="P247" s="124">
        <v>0</v>
      </c>
      <c r="Q247" s="125">
        <v>47891</v>
      </c>
      <c r="R247" s="125">
        <v>26703</v>
      </c>
    </row>
    <row r="248" spans="1:18" ht="72.75" customHeight="1" x14ac:dyDescent="0.25">
      <c r="A248" s="88">
        <v>4</v>
      </c>
      <c r="B248" s="459" t="s">
        <v>376</v>
      </c>
      <c r="C248" s="460"/>
      <c r="D248" s="460"/>
      <c r="E248" s="460"/>
      <c r="F248" s="465"/>
      <c r="G248" s="87" t="s">
        <v>571</v>
      </c>
      <c r="H248" s="124">
        <f t="shared" si="20"/>
        <v>20</v>
      </c>
      <c r="I248" s="124">
        <v>10</v>
      </c>
      <c r="J248" s="124">
        <v>10</v>
      </c>
      <c r="K248" s="124">
        <v>7</v>
      </c>
      <c r="L248" s="124">
        <v>0</v>
      </c>
      <c r="M248" s="124">
        <v>0</v>
      </c>
      <c r="N248" s="124">
        <v>24</v>
      </c>
      <c r="O248" s="124">
        <v>0</v>
      </c>
      <c r="P248" s="124">
        <v>0</v>
      </c>
      <c r="Q248" s="125">
        <v>45005</v>
      </c>
      <c r="R248" s="125">
        <v>23174</v>
      </c>
    </row>
    <row r="249" spans="1:18" ht="72.75" customHeight="1" x14ac:dyDescent="0.25">
      <c r="A249" s="88">
        <v>5</v>
      </c>
      <c r="B249" s="459" t="s">
        <v>377</v>
      </c>
      <c r="C249" s="460"/>
      <c r="D249" s="460"/>
      <c r="E249" s="460"/>
      <c r="F249" s="465"/>
      <c r="G249" s="87" t="s">
        <v>572</v>
      </c>
      <c r="H249" s="124">
        <f t="shared" si="20"/>
        <v>0</v>
      </c>
      <c r="I249" s="124">
        <v>0</v>
      </c>
      <c r="J249" s="124">
        <v>0</v>
      </c>
      <c r="K249" s="124">
        <v>4</v>
      </c>
      <c r="L249" s="124">
        <v>0</v>
      </c>
      <c r="M249" s="124">
        <v>0</v>
      </c>
      <c r="N249" s="124">
        <v>7</v>
      </c>
      <c r="O249" s="124">
        <v>0</v>
      </c>
      <c r="P249" s="124">
        <v>0</v>
      </c>
      <c r="Q249" s="125">
        <v>46055</v>
      </c>
      <c r="R249" s="125">
        <v>27119</v>
      </c>
    </row>
    <row r="250" spans="1:18" ht="72.75" customHeight="1" x14ac:dyDescent="0.25">
      <c r="A250" s="88">
        <v>6</v>
      </c>
      <c r="B250" s="459" t="s">
        <v>378</v>
      </c>
      <c r="C250" s="460"/>
      <c r="D250" s="460"/>
      <c r="E250" s="460"/>
      <c r="F250" s="465"/>
      <c r="G250" s="87" t="s">
        <v>573</v>
      </c>
      <c r="H250" s="124">
        <f t="shared" si="20"/>
        <v>15</v>
      </c>
      <c r="I250" s="124">
        <v>0</v>
      </c>
      <c r="J250" s="124">
        <v>15</v>
      </c>
      <c r="K250" s="124">
        <v>1</v>
      </c>
      <c r="L250" s="124">
        <v>0</v>
      </c>
      <c r="M250" s="124">
        <v>0</v>
      </c>
      <c r="N250" s="124">
        <v>7</v>
      </c>
      <c r="O250" s="124">
        <v>0</v>
      </c>
      <c r="P250" s="124">
        <v>0</v>
      </c>
      <c r="Q250" s="125">
        <v>73799</v>
      </c>
      <c r="R250" s="125">
        <v>22728</v>
      </c>
    </row>
    <row r="251" spans="1:18" ht="72.75" customHeight="1" x14ac:dyDescent="0.25">
      <c r="A251" s="88">
        <v>7</v>
      </c>
      <c r="B251" s="459" t="s">
        <v>379</v>
      </c>
      <c r="C251" s="460"/>
      <c r="D251" s="460"/>
      <c r="E251" s="460"/>
      <c r="F251" s="465"/>
      <c r="G251" s="87" t="s">
        <v>574</v>
      </c>
      <c r="H251" s="124">
        <f t="shared" si="20"/>
        <v>15</v>
      </c>
      <c r="I251" s="124">
        <v>0</v>
      </c>
      <c r="J251" s="124">
        <v>15</v>
      </c>
      <c r="K251" s="124">
        <v>3</v>
      </c>
      <c r="L251" s="124">
        <v>1</v>
      </c>
      <c r="M251" s="124">
        <v>0</v>
      </c>
      <c r="N251" s="124">
        <v>5</v>
      </c>
      <c r="O251" s="124">
        <v>0</v>
      </c>
      <c r="P251" s="124">
        <v>0</v>
      </c>
      <c r="Q251" s="125">
        <v>61541</v>
      </c>
      <c r="R251" s="125">
        <v>27102</v>
      </c>
    </row>
    <row r="252" spans="1:18" ht="72.75" customHeight="1" x14ac:dyDescent="0.25">
      <c r="A252" s="88">
        <v>8</v>
      </c>
      <c r="B252" s="459" t="s">
        <v>380</v>
      </c>
      <c r="C252" s="460"/>
      <c r="D252" s="460"/>
      <c r="E252" s="460"/>
      <c r="F252" s="465"/>
      <c r="G252" s="87" t="s">
        <v>575</v>
      </c>
      <c r="H252" s="124">
        <f t="shared" si="20"/>
        <v>0</v>
      </c>
      <c r="I252" s="124">
        <v>0</v>
      </c>
      <c r="J252" s="124">
        <v>0</v>
      </c>
      <c r="K252" s="124">
        <v>2</v>
      </c>
      <c r="L252" s="124">
        <v>0</v>
      </c>
      <c r="M252" s="124">
        <v>0</v>
      </c>
      <c r="N252" s="124">
        <v>6</v>
      </c>
      <c r="O252" s="124">
        <v>0</v>
      </c>
      <c r="P252" s="124">
        <v>0</v>
      </c>
      <c r="Q252" s="125">
        <v>31639</v>
      </c>
      <c r="R252" s="125">
        <v>24853</v>
      </c>
    </row>
    <row r="253" spans="1:18" ht="72.75" customHeight="1" x14ac:dyDescent="0.25">
      <c r="A253" s="88">
        <v>9</v>
      </c>
      <c r="B253" s="459" t="s">
        <v>381</v>
      </c>
      <c r="C253" s="460"/>
      <c r="D253" s="460"/>
      <c r="E253" s="460"/>
      <c r="F253" s="465"/>
      <c r="G253" s="87" t="s">
        <v>576</v>
      </c>
      <c r="H253" s="124">
        <f t="shared" si="20"/>
        <v>0</v>
      </c>
      <c r="I253" s="124">
        <v>0</v>
      </c>
      <c r="J253" s="124">
        <v>0</v>
      </c>
      <c r="K253" s="124">
        <v>2</v>
      </c>
      <c r="L253" s="124">
        <v>0</v>
      </c>
      <c r="M253" s="124">
        <v>0</v>
      </c>
      <c r="N253" s="124">
        <v>5</v>
      </c>
      <c r="O253" s="124">
        <v>0</v>
      </c>
      <c r="P253" s="124">
        <v>0</v>
      </c>
      <c r="Q253" s="125">
        <v>36942</v>
      </c>
      <c r="R253" s="125">
        <v>26623</v>
      </c>
    </row>
    <row r="254" spans="1:18" ht="72.75" customHeight="1" x14ac:dyDescent="0.25">
      <c r="A254" s="88">
        <v>10</v>
      </c>
      <c r="B254" s="459" t="s">
        <v>382</v>
      </c>
      <c r="C254" s="460"/>
      <c r="D254" s="460"/>
      <c r="E254" s="460"/>
      <c r="F254" s="465"/>
      <c r="G254" s="87" t="s">
        <v>577</v>
      </c>
      <c r="H254" s="124">
        <f t="shared" si="20"/>
        <v>15</v>
      </c>
      <c r="I254" s="124">
        <v>0</v>
      </c>
      <c r="J254" s="124">
        <v>15</v>
      </c>
      <c r="K254" s="124">
        <v>2</v>
      </c>
      <c r="L254" s="124">
        <v>2</v>
      </c>
      <c r="M254" s="124">
        <v>0</v>
      </c>
      <c r="N254" s="124">
        <v>8</v>
      </c>
      <c r="O254" s="124">
        <v>0</v>
      </c>
      <c r="P254" s="124">
        <v>0</v>
      </c>
      <c r="Q254" s="125">
        <v>44707</v>
      </c>
      <c r="R254" s="125">
        <v>25907</v>
      </c>
    </row>
    <row r="255" spans="1:18" ht="72.75" customHeight="1" x14ac:dyDescent="0.25">
      <c r="A255" s="88">
        <v>11</v>
      </c>
      <c r="B255" s="459" t="s">
        <v>383</v>
      </c>
      <c r="C255" s="460"/>
      <c r="D255" s="460"/>
      <c r="E255" s="460"/>
      <c r="F255" s="465"/>
      <c r="G255" s="87" t="s">
        <v>384</v>
      </c>
      <c r="H255" s="124">
        <f t="shared" si="20"/>
        <v>0</v>
      </c>
      <c r="I255" s="124">
        <v>0</v>
      </c>
      <c r="J255" s="124">
        <v>0</v>
      </c>
      <c r="K255" s="124">
        <v>0</v>
      </c>
      <c r="L255" s="124">
        <v>0</v>
      </c>
      <c r="M255" s="124">
        <v>0</v>
      </c>
      <c r="N255" s="124">
        <v>2</v>
      </c>
      <c r="O255" s="124">
        <v>0</v>
      </c>
      <c r="P255" s="124">
        <v>0</v>
      </c>
      <c r="Q255" s="125"/>
      <c r="R255" s="125">
        <v>28838</v>
      </c>
    </row>
    <row r="256" spans="1:18" ht="72.75" customHeight="1" x14ac:dyDescent="0.25">
      <c r="A256" s="88">
        <v>12</v>
      </c>
      <c r="B256" s="459" t="s">
        <v>385</v>
      </c>
      <c r="C256" s="460"/>
      <c r="D256" s="460"/>
      <c r="E256" s="460"/>
      <c r="F256" s="465"/>
      <c r="G256" s="87" t="s">
        <v>386</v>
      </c>
      <c r="H256" s="124">
        <f t="shared" si="20"/>
        <v>0</v>
      </c>
      <c r="I256" s="124">
        <v>0</v>
      </c>
      <c r="J256" s="124">
        <v>0</v>
      </c>
      <c r="K256" s="124">
        <v>0</v>
      </c>
      <c r="L256" s="124">
        <v>0</v>
      </c>
      <c r="M256" s="124">
        <v>0</v>
      </c>
      <c r="N256" s="124">
        <v>2</v>
      </c>
      <c r="O256" s="124">
        <v>0</v>
      </c>
      <c r="P256" s="124">
        <v>0</v>
      </c>
      <c r="Q256" s="125"/>
      <c r="R256" s="125">
        <v>22883</v>
      </c>
    </row>
    <row r="257" spans="1:18" ht="72.75" customHeight="1" x14ac:dyDescent="0.25">
      <c r="A257" s="88">
        <v>13</v>
      </c>
      <c r="B257" s="459" t="s">
        <v>387</v>
      </c>
      <c r="C257" s="460"/>
      <c r="D257" s="460"/>
      <c r="E257" s="460"/>
      <c r="F257" s="465"/>
      <c r="G257" s="87" t="s">
        <v>388</v>
      </c>
      <c r="H257" s="124">
        <f t="shared" si="20"/>
        <v>0</v>
      </c>
      <c r="I257" s="124">
        <v>0</v>
      </c>
      <c r="J257" s="124">
        <v>0</v>
      </c>
      <c r="K257" s="124">
        <v>0</v>
      </c>
      <c r="L257" s="124">
        <v>0</v>
      </c>
      <c r="M257" s="124">
        <v>0</v>
      </c>
      <c r="N257" s="124">
        <v>1</v>
      </c>
      <c r="O257" s="124">
        <v>0</v>
      </c>
      <c r="P257" s="124">
        <v>0</v>
      </c>
      <c r="Q257" s="125"/>
      <c r="R257" s="125">
        <v>26336</v>
      </c>
    </row>
    <row r="258" spans="1:18" ht="72.75" customHeight="1" x14ac:dyDescent="0.25">
      <c r="A258" s="88">
        <v>14</v>
      </c>
      <c r="B258" s="459" t="s">
        <v>389</v>
      </c>
      <c r="C258" s="460"/>
      <c r="D258" s="460"/>
      <c r="E258" s="460"/>
      <c r="F258" s="465"/>
      <c r="G258" s="87" t="s">
        <v>390</v>
      </c>
      <c r="H258" s="124">
        <f t="shared" si="20"/>
        <v>0</v>
      </c>
      <c r="I258" s="124">
        <v>0</v>
      </c>
      <c r="J258" s="124">
        <v>0</v>
      </c>
      <c r="K258" s="124">
        <v>0</v>
      </c>
      <c r="L258" s="124">
        <v>0</v>
      </c>
      <c r="M258" s="124">
        <v>0</v>
      </c>
      <c r="N258" s="124">
        <v>1</v>
      </c>
      <c r="O258" s="124">
        <v>0</v>
      </c>
      <c r="P258" s="124">
        <v>0</v>
      </c>
      <c r="Q258" s="125"/>
      <c r="R258" s="125">
        <v>29278</v>
      </c>
    </row>
    <row r="259" spans="1:18" ht="72.75" customHeight="1" x14ac:dyDescent="0.25">
      <c r="A259" s="133">
        <v>11</v>
      </c>
      <c r="B259" s="522" t="s">
        <v>391</v>
      </c>
      <c r="C259" s="523"/>
      <c r="D259" s="523"/>
      <c r="E259" s="523"/>
      <c r="F259" s="523"/>
      <c r="G259" s="524"/>
      <c r="H259" s="133">
        <f>H260+H261+H262+H263+H264+H265+H266+H267+H268+H269</f>
        <v>340</v>
      </c>
      <c r="I259" s="133">
        <f t="shared" ref="I259:P259" si="21">I260+I261+I262+I263+I264+I265+I266+I267+I268+I269</f>
        <v>260</v>
      </c>
      <c r="J259" s="133">
        <f t="shared" si="21"/>
        <v>80</v>
      </c>
      <c r="K259" s="133">
        <f t="shared" si="21"/>
        <v>194</v>
      </c>
      <c r="L259" s="133">
        <f t="shared" si="21"/>
        <v>48</v>
      </c>
      <c r="M259" s="133">
        <f t="shared" si="21"/>
        <v>3</v>
      </c>
      <c r="N259" s="133">
        <f t="shared" si="21"/>
        <v>598</v>
      </c>
      <c r="O259" s="133">
        <f t="shared" si="21"/>
        <v>78</v>
      </c>
      <c r="P259" s="133">
        <f t="shared" si="21"/>
        <v>0</v>
      </c>
      <c r="Q259" s="134">
        <v>44973</v>
      </c>
      <c r="R259" s="134">
        <v>22483</v>
      </c>
    </row>
    <row r="260" spans="1:18" ht="72.75" customHeight="1" x14ac:dyDescent="0.25">
      <c r="A260" s="88">
        <v>1</v>
      </c>
      <c r="B260" s="459" t="s">
        <v>392</v>
      </c>
      <c r="C260" s="460"/>
      <c r="D260" s="460"/>
      <c r="E260" s="460"/>
      <c r="F260" s="465"/>
      <c r="G260" s="87" t="s">
        <v>578</v>
      </c>
      <c r="H260" s="124">
        <f>I260+J260</f>
        <v>295</v>
      </c>
      <c r="I260" s="124">
        <v>235</v>
      </c>
      <c r="J260" s="124">
        <v>60</v>
      </c>
      <c r="K260" s="124">
        <v>134</v>
      </c>
      <c r="L260" s="124">
        <v>29</v>
      </c>
      <c r="M260" s="124">
        <v>1</v>
      </c>
      <c r="N260" s="124">
        <v>432</v>
      </c>
      <c r="O260" s="124">
        <v>56</v>
      </c>
      <c r="P260" s="124"/>
      <c r="Q260" s="125">
        <v>44973</v>
      </c>
      <c r="R260" s="125">
        <v>22483</v>
      </c>
    </row>
    <row r="261" spans="1:18" ht="72.75" customHeight="1" x14ac:dyDescent="0.25">
      <c r="A261" s="88">
        <v>2</v>
      </c>
      <c r="B261" s="459" t="s">
        <v>393</v>
      </c>
      <c r="C261" s="460"/>
      <c r="D261" s="460"/>
      <c r="E261" s="460"/>
      <c r="F261" s="465"/>
      <c r="G261" s="87" t="s">
        <v>579</v>
      </c>
      <c r="H261" s="124">
        <f t="shared" ref="H261:H269" si="22">I261+J261</f>
        <v>45</v>
      </c>
      <c r="I261" s="124">
        <v>25</v>
      </c>
      <c r="J261" s="124">
        <v>20</v>
      </c>
      <c r="K261" s="124">
        <v>9</v>
      </c>
      <c r="L261" s="124">
        <v>6</v>
      </c>
      <c r="M261" s="124">
        <v>1</v>
      </c>
      <c r="N261" s="124">
        <v>27</v>
      </c>
      <c r="O261" s="124">
        <v>6</v>
      </c>
      <c r="P261" s="124"/>
      <c r="Q261" s="125">
        <v>44973</v>
      </c>
      <c r="R261" s="125">
        <v>22483</v>
      </c>
    </row>
    <row r="262" spans="1:18" ht="72.75" customHeight="1" x14ac:dyDescent="0.25">
      <c r="A262" s="88">
        <v>3</v>
      </c>
      <c r="B262" s="459" t="s">
        <v>394</v>
      </c>
      <c r="C262" s="460"/>
      <c r="D262" s="460"/>
      <c r="E262" s="460"/>
      <c r="F262" s="465"/>
      <c r="G262" s="87" t="s">
        <v>580</v>
      </c>
      <c r="H262" s="124">
        <f t="shared" si="22"/>
        <v>0</v>
      </c>
      <c r="I262" s="124"/>
      <c r="J262" s="124"/>
      <c r="K262" s="124">
        <v>11</v>
      </c>
      <c r="L262" s="124">
        <v>3</v>
      </c>
      <c r="M262" s="124"/>
      <c r="N262" s="124">
        <v>40</v>
      </c>
      <c r="O262" s="124">
        <v>3</v>
      </c>
      <c r="P262" s="124"/>
      <c r="Q262" s="125">
        <v>44973</v>
      </c>
      <c r="R262" s="125">
        <v>22483</v>
      </c>
    </row>
    <row r="263" spans="1:18" ht="72.75" customHeight="1" x14ac:dyDescent="0.25">
      <c r="A263" s="88">
        <v>4</v>
      </c>
      <c r="B263" s="459" t="s">
        <v>395</v>
      </c>
      <c r="C263" s="460"/>
      <c r="D263" s="460"/>
      <c r="E263" s="460"/>
      <c r="F263" s="465"/>
      <c r="G263" s="87" t="s">
        <v>581</v>
      </c>
      <c r="H263" s="124">
        <f t="shared" si="22"/>
        <v>0</v>
      </c>
      <c r="I263" s="124"/>
      <c r="J263" s="124"/>
      <c r="K263" s="124">
        <v>5</v>
      </c>
      <c r="L263" s="124">
        <v>1</v>
      </c>
      <c r="M263" s="124">
        <v>1</v>
      </c>
      <c r="N263" s="124">
        <v>10</v>
      </c>
      <c r="O263" s="124">
        <v>2</v>
      </c>
      <c r="P263" s="124"/>
      <c r="Q263" s="125">
        <v>44973</v>
      </c>
      <c r="R263" s="125">
        <v>22483</v>
      </c>
    </row>
    <row r="264" spans="1:18" ht="72.75" customHeight="1" x14ac:dyDescent="0.25">
      <c r="A264" s="88">
        <v>5</v>
      </c>
      <c r="B264" s="459" t="s">
        <v>396</v>
      </c>
      <c r="C264" s="460"/>
      <c r="D264" s="460"/>
      <c r="E264" s="460"/>
      <c r="F264" s="465"/>
      <c r="G264" s="87" t="s">
        <v>582</v>
      </c>
      <c r="H264" s="124">
        <f t="shared" si="22"/>
        <v>0</v>
      </c>
      <c r="I264" s="124"/>
      <c r="J264" s="124"/>
      <c r="K264" s="124">
        <v>8</v>
      </c>
      <c r="L264" s="124">
        <v>2</v>
      </c>
      <c r="M264" s="124"/>
      <c r="N264" s="124">
        <v>17</v>
      </c>
      <c r="O264" s="124">
        <v>2</v>
      </c>
      <c r="P264" s="124"/>
      <c r="Q264" s="125">
        <v>44973</v>
      </c>
      <c r="R264" s="125">
        <v>22483</v>
      </c>
    </row>
    <row r="265" spans="1:18" ht="72.75" customHeight="1" x14ac:dyDescent="0.25">
      <c r="A265" s="88">
        <v>6</v>
      </c>
      <c r="B265" s="459" t="s">
        <v>397</v>
      </c>
      <c r="C265" s="460"/>
      <c r="D265" s="460"/>
      <c r="E265" s="460"/>
      <c r="F265" s="465"/>
      <c r="G265" s="87" t="s">
        <v>583</v>
      </c>
      <c r="H265" s="124">
        <f t="shared" si="22"/>
        <v>0</v>
      </c>
      <c r="I265" s="124"/>
      <c r="J265" s="124"/>
      <c r="K265" s="124">
        <v>5</v>
      </c>
      <c r="L265" s="124">
        <v>1</v>
      </c>
      <c r="M265" s="124"/>
      <c r="N265" s="124">
        <v>13</v>
      </c>
      <c r="O265" s="124">
        <v>3</v>
      </c>
      <c r="P265" s="124"/>
      <c r="Q265" s="125">
        <v>44973</v>
      </c>
      <c r="R265" s="125">
        <v>22483</v>
      </c>
    </row>
    <row r="266" spans="1:18" ht="72.75" customHeight="1" x14ac:dyDescent="0.25">
      <c r="A266" s="88">
        <v>7</v>
      </c>
      <c r="B266" s="459" t="s">
        <v>398</v>
      </c>
      <c r="C266" s="460"/>
      <c r="D266" s="460"/>
      <c r="E266" s="460"/>
      <c r="F266" s="465"/>
      <c r="G266" s="87" t="s">
        <v>584</v>
      </c>
      <c r="H266" s="124">
        <f t="shared" si="22"/>
        <v>0</v>
      </c>
      <c r="I266" s="124"/>
      <c r="J266" s="124"/>
      <c r="K266" s="124">
        <v>10</v>
      </c>
      <c r="L266" s="124">
        <v>2</v>
      </c>
      <c r="M266" s="124"/>
      <c r="N266" s="124">
        <v>30</v>
      </c>
      <c r="O266" s="124">
        <v>1</v>
      </c>
      <c r="P266" s="124"/>
      <c r="Q266" s="125">
        <v>44973</v>
      </c>
      <c r="R266" s="125">
        <v>22483</v>
      </c>
    </row>
    <row r="267" spans="1:18" ht="72.75" customHeight="1" x14ac:dyDescent="0.25">
      <c r="A267" s="88">
        <v>8</v>
      </c>
      <c r="B267" s="459" t="s">
        <v>399</v>
      </c>
      <c r="C267" s="460"/>
      <c r="D267" s="460"/>
      <c r="E267" s="460"/>
      <c r="F267" s="465"/>
      <c r="G267" s="87" t="s">
        <v>585</v>
      </c>
      <c r="H267" s="124">
        <f t="shared" si="22"/>
        <v>0</v>
      </c>
      <c r="I267" s="124"/>
      <c r="J267" s="124"/>
      <c r="K267" s="124">
        <v>7</v>
      </c>
      <c r="L267" s="124">
        <v>2</v>
      </c>
      <c r="M267" s="124"/>
      <c r="N267" s="124">
        <v>15</v>
      </c>
      <c r="O267" s="124">
        <v>3</v>
      </c>
      <c r="P267" s="124"/>
      <c r="Q267" s="125">
        <v>44973</v>
      </c>
      <c r="R267" s="125">
        <v>22483</v>
      </c>
    </row>
    <row r="268" spans="1:18" ht="72.75" customHeight="1" x14ac:dyDescent="0.25">
      <c r="A268" s="88">
        <v>9</v>
      </c>
      <c r="B268" s="459" t="s">
        <v>400</v>
      </c>
      <c r="C268" s="460"/>
      <c r="D268" s="460"/>
      <c r="E268" s="460"/>
      <c r="F268" s="465"/>
      <c r="G268" s="87" t="s">
        <v>586</v>
      </c>
      <c r="H268" s="124">
        <f t="shared" si="22"/>
        <v>0</v>
      </c>
      <c r="I268" s="124"/>
      <c r="J268" s="124"/>
      <c r="K268" s="124">
        <v>5</v>
      </c>
      <c r="L268" s="124">
        <v>2</v>
      </c>
      <c r="M268" s="124"/>
      <c r="N268" s="124">
        <v>12</v>
      </c>
      <c r="O268" s="124">
        <v>2</v>
      </c>
      <c r="P268" s="124"/>
      <c r="Q268" s="125">
        <v>44973</v>
      </c>
      <c r="R268" s="125">
        <v>22483</v>
      </c>
    </row>
    <row r="269" spans="1:18" ht="72.75" customHeight="1" x14ac:dyDescent="0.25">
      <c r="A269" s="88">
        <v>10</v>
      </c>
      <c r="B269" s="459" t="s">
        <v>401</v>
      </c>
      <c r="C269" s="460"/>
      <c r="D269" s="460"/>
      <c r="E269" s="460"/>
      <c r="F269" s="465"/>
      <c r="G269" s="87" t="s">
        <v>402</v>
      </c>
      <c r="H269" s="124">
        <f t="shared" si="22"/>
        <v>0</v>
      </c>
      <c r="I269" s="124"/>
      <c r="J269" s="124"/>
      <c r="K269" s="124"/>
      <c r="L269" s="124"/>
      <c r="M269" s="124"/>
      <c r="N269" s="124">
        <v>2</v>
      </c>
      <c r="O269" s="124"/>
      <c r="P269" s="124"/>
      <c r="Q269" s="125">
        <v>44973</v>
      </c>
      <c r="R269" s="125">
        <v>22483</v>
      </c>
    </row>
    <row r="270" spans="1:18" ht="72.75" customHeight="1" x14ac:dyDescent="0.25">
      <c r="A270" s="133">
        <v>12</v>
      </c>
      <c r="B270" s="522" t="s">
        <v>403</v>
      </c>
      <c r="C270" s="523"/>
      <c r="D270" s="523"/>
      <c r="E270" s="523"/>
      <c r="F270" s="523"/>
      <c r="G270" s="524"/>
      <c r="H270" s="133">
        <f>H272+H273+H274+H275+H276+H277+H278+H279+H280+H281+H282+H283+H284+H285+H286+H287+H288+H289+H290+H291+H292+H293+H294+H295+H297+H298+H299+H300+H301+H302+H303+H304+H306+H307+H308+H309+H310</f>
        <v>105</v>
      </c>
      <c r="I270" s="133">
        <f t="shared" ref="I270:P270" si="23">I272+I273+I274+I275+I276+I277+I278+I279+I280+I281+I282+I283+I284+I285+I286+I287+I288+I289+I290+I291+I292+I293+I294+I295+I297+I298+I299+I300+I301+I302+I303+I304+I306+I307+I308+I309+I310</f>
        <v>65</v>
      </c>
      <c r="J270" s="133">
        <f t="shared" si="23"/>
        <v>40</v>
      </c>
      <c r="K270" s="133">
        <f t="shared" si="23"/>
        <v>37</v>
      </c>
      <c r="L270" s="133">
        <f t="shared" si="23"/>
        <v>15</v>
      </c>
      <c r="M270" s="133">
        <f t="shared" si="23"/>
        <v>3</v>
      </c>
      <c r="N270" s="133">
        <f t="shared" si="23"/>
        <v>86</v>
      </c>
      <c r="O270" s="133">
        <f t="shared" si="23"/>
        <v>25</v>
      </c>
      <c r="P270" s="133">
        <f t="shared" si="23"/>
        <v>8</v>
      </c>
      <c r="Q270" s="134">
        <v>45009</v>
      </c>
      <c r="R270" s="134">
        <v>23372</v>
      </c>
    </row>
    <row r="271" spans="1:18" ht="72.75" customHeight="1" x14ac:dyDescent="0.25">
      <c r="A271" s="132">
        <v>1</v>
      </c>
      <c r="B271" s="525" t="s">
        <v>430</v>
      </c>
      <c r="C271" s="526"/>
      <c r="D271" s="526"/>
      <c r="E271" s="526"/>
      <c r="F271" s="527"/>
      <c r="G271" s="137"/>
      <c r="H271" s="525"/>
      <c r="I271" s="526"/>
      <c r="J271" s="526"/>
      <c r="K271" s="526"/>
      <c r="L271" s="526"/>
      <c r="M271" s="526"/>
      <c r="N271" s="526"/>
      <c r="O271" s="526"/>
      <c r="P271" s="526"/>
      <c r="Q271" s="526"/>
      <c r="R271" s="527"/>
    </row>
    <row r="272" spans="1:18" ht="72.75" customHeight="1" x14ac:dyDescent="0.25">
      <c r="A272" s="88">
        <v>1</v>
      </c>
      <c r="B272" s="459" t="s">
        <v>430</v>
      </c>
      <c r="C272" s="460"/>
      <c r="D272" s="460"/>
      <c r="E272" s="460"/>
      <c r="F272" s="465"/>
      <c r="G272" s="87" t="s">
        <v>861</v>
      </c>
      <c r="H272" s="124">
        <f>I272+J272</f>
        <v>95</v>
      </c>
      <c r="I272" s="124">
        <v>65</v>
      </c>
      <c r="J272" s="124">
        <v>30</v>
      </c>
      <c r="K272" s="124">
        <v>32</v>
      </c>
      <c r="L272" s="124">
        <v>13</v>
      </c>
      <c r="M272" s="124">
        <v>1</v>
      </c>
      <c r="N272" s="124">
        <v>59</v>
      </c>
      <c r="O272" s="124">
        <v>8</v>
      </c>
      <c r="P272" s="124">
        <v>2</v>
      </c>
      <c r="Q272" s="125">
        <v>45039</v>
      </c>
      <c r="R272" s="125">
        <v>22103</v>
      </c>
    </row>
    <row r="273" spans="1:18" ht="72.75" customHeight="1" x14ac:dyDescent="0.25">
      <c r="A273" s="88">
        <v>2</v>
      </c>
      <c r="B273" s="459" t="s">
        <v>431</v>
      </c>
      <c r="C273" s="460"/>
      <c r="D273" s="460"/>
      <c r="E273" s="460"/>
      <c r="F273" s="465"/>
      <c r="G273" s="87" t="s">
        <v>432</v>
      </c>
      <c r="H273" s="124">
        <f t="shared" ref="H273:H295" si="24">I273+J273</f>
        <v>0</v>
      </c>
      <c r="I273" s="124"/>
      <c r="J273" s="124"/>
      <c r="K273" s="124"/>
      <c r="L273" s="124"/>
      <c r="M273" s="124"/>
      <c r="N273" s="124">
        <v>1</v>
      </c>
      <c r="O273" s="124"/>
      <c r="P273" s="124"/>
      <c r="Q273" s="125"/>
      <c r="R273" s="125">
        <v>35956</v>
      </c>
    </row>
    <row r="274" spans="1:18" ht="72.75" customHeight="1" x14ac:dyDescent="0.25">
      <c r="A274" s="88">
        <v>3</v>
      </c>
      <c r="B274" s="459" t="s">
        <v>433</v>
      </c>
      <c r="C274" s="460"/>
      <c r="D274" s="460"/>
      <c r="E274" s="460"/>
      <c r="F274" s="465"/>
      <c r="G274" s="87" t="s">
        <v>434</v>
      </c>
      <c r="H274" s="124">
        <f t="shared" si="24"/>
        <v>0</v>
      </c>
      <c r="I274" s="124"/>
      <c r="J274" s="124"/>
      <c r="K274" s="124"/>
      <c r="L274" s="124"/>
      <c r="M274" s="124"/>
      <c r="N274" s="124">
        <v>1</v>
      </c>
      <c r="O274" s="124"/>
      <c r="P274" s="124"/>
      <c r="Q274" s="125"/>
      <c r="R274" s="125">
        <v>28912</v>
      </c>
    </row>
    <row r="275" spans="1:18" ht="72.75" customHeight="1" x14ac:dyDescent="0.25">
      <c r="A275" s="88">
        <v>4</v>
      </c>
      <c r="B275" s="459" t="s">
        <v>435</v>
      </c>
      <c r="C275" s="460"/>
      <c r="D275" s="460"/>
      <c r="E275" s="460"/>
      <c r="F275" s="465"/>
      <c r="G275" s="87" t="s">
        <v>436</v>
      </c>
      <c r="H275" s="124">
        <f t="shared" si="24"/>
        <v>0</v>
      </c>
      <c r="I275" s="124"/>
      <c r="J275" s="124"/>
      <c r="K275" s="124"/>
      <c r="L275" s="124"/>
      <c r="M275" s="124"/>
      <c r="N275" s="124">
        <v>1</v>
      </c>
      <c r="O275" s="124"/>
      <c r="P275" s="124"/>
      <c r="Q275" s="125"/>
      <c r="R275" s="125">
        <v>25011</v>
      </c>
    </row>
    <row r="276" spans="1:18" ht="72.75" customHeight="1" x14ac:dyDescent="0.25">
      <c r="A276" s="88">
        <v>5</v>
      </c>
      <c r="B276" s="459" t="s">
        <v>439</v>
      </c>
      <c r="C276" s="460"/>
      <c r="D276" s="460"/>
      <c r="E276" s="460"/>
      <c r="F276" s="465"/>
      <c r="G276" s="87" t="s">
        <v>440</v>
      </c>
      <c r="H276" s="124">
        <f t="shared" si="24"/>
        <v>0</v>
      </c>
      <c r="I276" s="124"/>
      <c r="J276" s="124"/>
      <c r="K276" s="124"/>
      <c r="L276" s="124"/>
      <c r="M276" s="124"/>
      <c r="N276" s="124">
        <v>1</v>
      </c>
      <c r="O276" s="124"/>
      <c r="P276" s="124"/>
      <c r="Q276" s="125"/>
      <c r="R276" s="125">
        <v>37741</v>
      </c>
    </row>
    <row r="277" spans="1:18" ht="72.75" customHeight="1" x14ac:dyDescent="0.25">
      <c r="A277" s="88">
        <v>6</v>
      </c>
      <c r="B277" s="459" t="s">
        <v>443</v>
      </c>
      <c r="C277" s="460"/>
      <c r="D277" s="460"/>
      <c r="E277" s="460"/>
      <c r="F277" s="465"/>
      <c r="G277" s="87" t="s">
        <v>444</v>
      </c>
      <c r="H277" s="124">
        <f t="shared" si="24"/>
        <v>0</v>
      </c>
      <c r="I277" s="124"/>
      <c r="J277" s="124"/>
      <c r="K277" s="124"/>
      <c r="L277" s="124"/>
      <c r="M277" s="124"/>
      <c r="N277" s="124">
        <v>1</v>
      </c>
      <c r="O277" s="124"/>
      <c r="P277" s="124"/>
      <c r="Q277" s="125"/>
      <c r="R277" s="125">
        <v>35388</v>
      </c>
    </row>
    <row r="278" spans="1:18" ht="72.75" customHeight="1" x14ac:dyDescent="0.25">
      <c r="A278" s="88">
        <v>7</v>
      </c>
      <c r="B278" s="459" t="s">
        <v>445</v>
      </c>
      <c r="C278" s="460"/>
      <c r="D278" s="460"/>
      <c r="E278" s="460"/>
      <c r="F278" s="465"/>
      <c r="G278" s="87" t="s">
        <v>446</v>
      </c>
      <c r="H278" s="124">
        <f t="shared" si="24"/>
        <v>0</v>
      </c>
      <c r="I278" s="124"/>
      <c r="J278" s="124"/>
      <c r="K278" s="124"/>
      <c r="L278" s="124"/>
      <c r="M278" s="124"/>
      <c r="N278" s="124">
        <v>1</v>
      </c>
      <c r="O278" s="124"/>
      <c r="P278" s="124"/>
      <c r="Q278" s="125"/>
      <c r="R278" s="125">
        <v>27442</v>
      </c>
    </row>
    <row r="279" spans="1:18" ht="72.75" customHeight="1" x14ac:dyDescent="0.25">
      <c r="A279" s="88">
        <v>8</v>
      </c>
      <c r="B279" s="459" t="s">
        <v>447</v>
      </c>
      <c r="C279" s="460"/>
      <c r="D279" s="460"/>
      <c r="E279" s="460"/>
      <c r="F279" s="465"/>
      <c r="G279" s="87" t="s">
        <v>448</v>
      </c>
      <c r="H279" s="124">
        <f t="shared" si="24"/>
        <v>0</v>
      </c>
      <c r="I279" s="124"/>
      <c r="J279" s="124"/>
      <c r="K279" s="124"/>
      <c r="L279" s="124"/>
      <c r="M279" s="124"/>
      <c r="N279" s="124">
        <v>1</v>
      </c>
      <c r="O279" s="124"/>
      <c r="P279" s="124"/>
      <c r="Q279" s="125"/>
      <c r="R279" s="125">
        <v>26334</v>
      </c>
    </row>
    <row r="280" spans="1:18" ht="72.75" customHeight="1" x14ac:dyDescent="0.25">
      <c r="A280" s="88">
        <v>9</v>
      </c>
      <c r="B280" s="459" t="s">
        <v>449</v>
      </c>
      <c r="C280" s="460"/>
      <c r="D280" s="460"/>
      <c r="E280" s="460"/>
      <c r="F280" s="465"/>
      <c r="G280" s="87" t="s">
        <v>450</v>
      </c>
      <c r="H280" s="124">
        <f t="shared" si="24"/>
        <v>0</v>
      </c>
      <c r="I280" s="124"/>
      <c r="J280" s="124"/>
      <c r="K280" s="124"/>
      <c r="L280" s="124"/>
      <c r="M280" s="124"/>
      <c r="N280" s="124">
        <v>1</v>
      </c>
      <c r="O280" s="124"/>
      <c r="P280" s="124"/>
      <c r="Q280" s="125"/>
      <c r="R280" s="125">
        <v>20325</v>
      </c>
    </row>
    <row r="281" spans="1:18" ht="72.75" customHeight="1" x14ac:dyDescent="0.25">
      <c r="A281" s="88">
        <v>10</v>
      </c>
      <c r="B281" s="459" t="s">
        <v>451</v>
      </c>
      <c r="C281" s="460"/>
      <c r="D281" s="460"/>
      <c r="E281" s="460"/>
      <c r="F281" s="465"/>
      <c r="G281" s="87" t="s">
        <v>452</v>
      </c>
      <c r="H281" s="124">
        <f t="shared" si="24"/>
        <v>0</v>
      </c>
      <c r="I281" s="124"/>
      <c r="J281" s="124"/>
      <c r="K281" s="124"/>
      <c r="L281" s="124"/>
      <c r="M281" s="124"/>
      <c r="N281" s="124">
        <v>1</v>
      </c>
      <c r="O281" s="124"/>
      <c r="P281" s="124"/>
      <c r="Q281" s="125"/>
      <c r="R281" s="125">
        <v>23584</v>
      </c>
    </row>
    <row r="282" spans="1:18" ht="72.75" customHeight="1" x14ac:dyDescent="0.25">
      <c r="A282" s="88">
        <v>11</v>
      </c>
      <c r="B282" s="459" t="s">
        <v>453</v>
      </c>
      <c r="C282" s="460"/>
      <c r="D282" s="460"/>
      <c r="E282" s="460"/>
      <c r="F282" s="465"/>
      <c r="G282" s="87" t="s">
        <v>454</v>
      </c>
      <c r="H282" s="124">
        <f t="shared" si="24"/>
        <v>0</v>
      </c>
      <c r="I282" s="124"/>
      <c r="J282" s="124"/>
      <c r="K282" s="124"/>
      <c r="L282" s="124"/>
      <c r="M282" s="124"/>
      <c r="N282" s="124">
        <v>1</v>
      </c>
      <c r="O282" s="124"/>
      <c r="P282" s="124"/>
      <c r="Q282" s="125"/>
      <c r="R282" s="125">
        <v>24390</v>
      </c>
    </row>
    <row r="283" spans="1:18" ht="72.75" customHeight="1" x14ac:dyDescent="0.25">
      <c r="A283" s="88">
        <v>12</v>
      </c>
      <c r="B283" s="459" t="s">
        <v>457</v>
      </c>
      <c r="C283" s="460"/>
      <c r="D283" s="460"/>
      <c r="E283" s="460"/>
      <c r="F283" s="465"/>
      <c r="G283" s="87" t="s">
        <v>458</v>
      </c>
      <c r="H283" s="124">
        <f t="shared" si="24"/>
        <v>0</v>
      </c>
      <c r="I283" s="124"/>
      <c r="J283" s="124"/>
      <c r="K283" s="124"/>
      <c r="L283" s="124"/>
      <c r="M283" s="124"/>
      <c r="N283" s="124">
        <v>1</v>
      </c>
      <c r="O283" s="124"/>
      <c r="P283" s="124"/>
      <c r="Q283" s="125"/>
      <c r="R283" s="125">
        <v>24409</v>
      </c>
    </row>
    <row r="284" spans="1:18" ht="72.75" customHeight="1" x14ac:dyDescent="0.25">
      <c r="A284" s="88">
        <v>13</v>
      </c>
      <c r="B284" s="459" t="s">
        <v>459</v>
      </c>
      <c r="C284" s="460"/>
      <c r="D284" s="460"/>
      <c r="E284" s="460"/>
      <c r="F284" s="465"/>
      <c r="G284" s="87" t="s">
        <v>460</v>
      </c>
      <c r="H284" s="124">
        <f t="shared" si="24"/>
        <v>0</v>
      </c>
      <c r="I284" s="124"/>
      <c r="J284" s="124"/>
      <c r="K284" s="124"/>
      <c r="L284" s="124"/>
      <c r="M284" s="124"/>
      <c r="N284" s="124">
        <v>1</v>
      </c>
      <c r="O284" s="124"/>
      <c r="P284" s="124"/>
      <c r="Q284" s="125"/>
      <c r="R284" s="125">
        <v>23557</v>
      </c>
    </row>
    <row r="285" spans="1:18" ht="72.75" customHeight="1" x14ac:dyDescent="0.25">
      <c r="A285" s="88">
        <v>14</v>
      </c>
      <c r="B285" s="459" t="s">
        <v>461</v>
      </c>
      <c r="C285" s="460"/>
      <c r="D285" s="460"/>
      <c r="E285" s="460"/>
      <c r="F285" s="465"/>
      <c r="G285" s="87" t="s">
        <v>462</v>
      </c>
      <c r="H285" s="124">
        <f t="shared" si="24"/>
        <v>0</v>
      </c>
      <c r="I285" s="124"/>
      <c r="J285" s="124"/>
      <c r="K285" s="124"/>
      <c r="L285" s="124"/>
      <c r="M285" s="124"/>
      <c r="N285" s="124">
        <v>1</v>
      </c>
      <c r="O285" s="124"/>
      <c r="P285" s="124"/>
      <c r="Q285" s="125"/>
      <c r="R285" s="125">
        <v>37057</v>
      </c>
    </row>
    <row r="286" spans="1:18" ht="72.75" customHeight="1" x14ac:dyDescent="0.25">
      <c r="A286" s="88">
        <v>15</v>
      </c>
      <c r="B286" s="529" t="s">
        <v>934</v>
      </c>
      <c r="C286" s="529"/>
      <c r="D286" s="529"/>
      <c r="E286" s="529"/>
      <c r="F286" s="529"/>
      <c r="G286" s="86" t="s">
        <v>935</v>
      </c>
      <c r="H286" s="124">
        <f t="shared" si="24"/>
        <v>0</v>
      </c>
      <c r="I286" s="124"/>
      <c r="J286" s="124"/>
      <c r="K286" s="124"/>
      <c r="L286" s="124"/>
      <c r="M286" s="124"/>
      <c r="N286" s="124"/>
      <c r="O286" s="124"/>
      <c r="P286" s="124"/>
      <c r="Q286" s="125"/>
      <c r="R286" s="125"/>
    </row>
    <row r="287" spans="1:18" ht="72.75" customHeight="1" x14ac:dyDescent="0.25">
      <c r="A287" s="88">
        <v>16</v>
      </c>
      <c r="B287" s="529" t="s">
        <v>455</v>
      </c>
      <c r="C287" s="529"/>
      <c r="D287" s="529"/>
      <c r="E287" s="529"/>
      <c r="F287" s="529"/>
      <c r="G287" s="86" t="s">
        <v>917</v>
      </c>
      <c r="H287" s="124">
        <f t="shared" si="24"/>
        <v>0</v>
      </c>
      <c r="I287" s="124"/>
      <c r="J287" s="124"/>
      <c r="K287" s="124"/>
      <c r="L287" s="124"/>
      <c r="M287" s="124"/>
      <c r="N287" s="124"/>
      <c r="O287" s="124"/>
      <c r="P287" s="124"/>
      <c r="Q287" s="125"/>
      <c r="R287" s="125"/>
    </row>
    <row r="288" spans="1:18" ht="72.75" customHeight="1" x14ac:dyDescent="0.25">
      <c r="A288" s="88">
        <v>17</v>
      </c>
      <c r="B288" s="529" t="s">
        <v>918</v>
      </c>
      <c r="C288" s="529"/>
      <c r="D288" s="529"/>
      <c r="E288" s="529"/>
      <c r="F288" s="529"/>
      <c r="G288" s="86" t="s">
        <v>919</v>
      </c>
      <c r="H288" s="124">
        <f t="shared" si="24"/>
        <v>0</v>
      </c>
      <c r="I288" s="124"/>
      <c r="J288" s="124"/>
      <c r="K288" s="124"/>
      <c r="L288" s="124"/>
      <c r="M288" s="124"/>
      <c r="N288" s="124"/>
      <c r="O288" s="124"/>
      <c r="P288" s="124"/>
      <c r="Q288" s="125"/>
      <c r="R288" s="125"/>
    </row>
    <row r="289" spans="1:18" ht="72.75" customHeight="1" x14ac:dyDescent="0.25">
      <c r="A289" s="88">
        <v>18</v>
      </c>
      <c r="B289" s="529" t="s">
        <v>920</v>
      </c>
      <c r="C289" s="529"/>
      <c r="D289" s="529"/>
      <c r="E289" s="529"/>
      <c r="F289" s="529"/>
      <c r="G289" s="86" t="s">
        <v>921</v>
      </c>
      <c r="H289" s="124">
        <f t="shared" si="24"/>
        <v>0</v>
      </c>
      <c r="I289" s="124"/>
      <c r="J289" s="124"/>
      <c r="K289" s="124"/>
      <c r="L289" s="124"/>
      <c r="M289" s="124"/>
      <c r="N289" s="124"/>
      <c r="O289" s="124"/>
      <c r="P289" s="124"/>
      <c r="Q289" s="125"/>
      <c r="R289" s="125"/>
    </row>
    <row r="290" spans="1:18" ht="72.75" customHeight="1" x14ac:dyDescent="0.25">
      <c r="A290" s="88">
        <v>19</v>
      </c>
      <c r="B290" s="529" t="s">
        <v>922</v>
      </c>
      <c r="C290" s="529"/>
      <c r="D290" s="529"/>
      <c r="E290" s="529"/>
      <c r="F290" s="529"/>
      <c r="G290" s="86" t="s">
        <v>923</v>
      </c>
      <c r="H290" s="124">
        <f t="shared" si="24"/>
        <v>0</v>
      </c>
      <c r="I290" s="124"/>
      <c r="J290" s="124"/>
      <c r="K290" s="124"/>
      <c r="L290" s="124"/>
      <c r="M290" s="124"/>
      <c r="N290" s="124"/>
      <c r="O290" s="124"/>
      <c r="P290" s="124"/>
      <c r="Q290" s="125"/>
      <c r="R290" s="125"/>
    </row>
    <row r="291" spans="1:18" ht="72.75" customHeight="1" x14ac:dyDescent="0.25">
      <c r="A291" s="88">
        <v>20</v>
      </c>
      <c r="B291" s="529" t="s">
        <v>924</v>
      </c>
      <c r="C291" s="529"/>
      <c r="D291" s="529"/>
      <c r="E291" s="529"/>
      <c r="F291" s="529"/>
      <c r="G291" s="86" t="s">
        <v>925</v>
      </c>
      <c r="H291" s="124">
        <f t="shared" si="24"/>
        <v>0</v>
      </c>
      <c r="I291" s="124"/>
      <c r="J291" s="124"/>
      <c r="K291" s="124"/>
      <c r="L291" s="124"/>
      <c r="M291" s="124"/>
      <c r="N291" s="124"/>
      <c r="O291" s="124"/>
      <c r="P291" s="124"/>
      <c r="Q291" s="125"/>
      <c r="R291" s="125"/>
    </row>
    <row r="292" spans="1:18" ht="72.75" customHeight="1" x14ac:dyDescent="0.25">
      <c r="A292" s="88">
        <v>21</v>
      </c>
      <c r="B292" s="529" t="s">
        <v>926</v>
      </c>
      <c r="C292" s="529"/>
      <c r="D292" s="529"/>
      <c r="E292" s="529"/>
      <c r="F292" s="529"/>
      <c r="G292" s="86" t="s">
        <v>927</v>
      </c>
      <c r="H292" s="124">
        <f t="shared" si="24"/>
        <v>0</v>
      </c>
      <c r="I292" s="124"/>
      <c r="J292" s="124"/>
      <c r="K292" s="124"/>
      <c r="L292" s="124"/>
      <c r="M292" s="124"/>
      <c r="N292" s="124"/>
      <c r="O292" s="124"/>
      <c r="P292" s="124"/>
      <c r="Q292" s="125"/>
      <c r="R292" s="125"/>
    </row>
    <row r="293" spans="1:18" ht="72.75" customHeight="1" x14ac:dyDescent="0.25">
      <c r="A293" s="88">
        <v>22</v>
      </c>
      <c r="B293" s="529" t="s">
        <v>928</v>
      </c>
      <c r="C293" s="529"/>
      <c r="D293" s="529"/>
      <c r="E293" s="529"/>
      <c r="F293" s="529"/>
      <c r="G293" s="86" t="s">
        <v>929</v>
      </c>
      <c r="H293" s="124">
        <f t="shared" si="24"/>
        <v>0</v>
      </c>
      <c r="I293" s="124"/>
      <c r="J293" s="124"/>
      <c r="K293" s="124"/>
      <c r="L293" s="124"/>
      <c r="M293" s="124"/>
      <c r="N293" s="124"/>
      <c r="O293" s="124"/>
      <c r="P293" s="124"/>
      <c r="Q293" s="125"/>
      <c r="R293" s="125"/>
    </row>
    <row r="294" spans="1:18" ht="72.75" customHeight="1" x14ac:dyDescent="0.25">
      <c r="A294" s="88">
        <v>23</v>
      </c>
      <c r="B294" s="529" t="s">
        <v>930</v>
      </c>
      <c r="C294" s="529"/>
      <c r="D294" s="529"/>
      <c r="E294" s="529"/>
      <c r="F294" s="529"/>
      <c r="G294" s="86" t="s">
        <v>931</v>
      </c>
      <c r="H294" s="124">
        <f t="shared" si="24"/>
        <v>0</v>
      </c>
      <c r="I294" s="124"/>
      <c r="J294" s="124"/>
      <c r="K294" s="124"/>
      <c r="L294" s="124"/>
      <c r="M294" s="124"/>
      <c r="N294" s="124"/>
      <c r="O294" s="124"/>
      <c r="P294" s="124"/>
      <c r="Q294" s="125"/>
      <c r="R294" s="125"/>
    </row>
    <row r="295" spans="1:18" ht="72.75" customHeight="1" x14ac:dyDescent="0.25">
      <c r="A295" s="88">
        <v>24</v>
      </c>
      <c r="B295" s="529" t="s">
        <v>932</v>
      </c>
      <c r="C295" s="529"/>
      <c r="D295" s="529"/>
      <c r="E295" s="529"/>
      <c r="F295" s="529"/>
      <c r="G295" s="86" t="s">
        <v>933</v>
      </c>
      <c r="H295" s="124">
        <f t="shared" si="24"/>
        <v>0</v>
      </c>
      <c r="I295" s="124"/>
      <c r="J295" s="124"/>
      <c r="K295" s="124"/>
      <c r="L295" s="124"/>
      <c r="M295" s="124"/>
      <c r="N295" s="124"/>
      <c r="O295" s="124"/>
      <c r="P295" s="124"/>
      <c r="Q295" s="125"/>
      <c r="R295" s="125"/>
    </row>
    <row r="296" spans="1:18" ht="72.75" customHeight="1" x14ac:dyDescent="0.25">
      <c r="A296" s="132">
        <v>2</v>
      </c>
      <c r="B296" s="525" t="s">
        <v>404</v>
      </c>
      <c r="C296" s="526"/>
      <c r="D296" s="526"/>
      <c r="E296" s="526"/>
      <c r="F296" s="526"/>
      <c r="G296" s="527"/>
      <c r="H296" s="525"/>
      <c r="I296" s="526"/>
      <c r="J296" s="526"/>
      <c r="K296" s="526"/>
      <c r="L296" s="526"/>
      <c r="M296" s="526"/>
      <c r="N296" s="526"/>
      <c r="O296" s="526"/>
      <c r="P296" s="526"/>
      <c r="Q296" s="526"/>
      <c r="R296" s="527"/>
    </row>
    <row r="297" spans="1:18" ht="72.75" customHeight="1" x14ac:dyDescent="0.25">
      <c r="A297" s="88">
        <v>1</v>
      </c>
      <c r="B297" s="459" t="s">
        <v>404</v>
      </c>
      <c r="C297" s="460"/>
      <c r="D297" s="460"/>
      <c r="E297" s="460"/>
      <c r="F297" s="465"/>
      <c r="G297" s="87" t="s">
        <v>587</v>
      </c>
      <c r="H297" s="124">
        <f>I297+J297</f>
        <v>10</v>
      </c>
      <c r="I297" s="124"/>
      <c r="J297" s="124">
        <v>10</v>
      </c>
      <c r="K297" s="124">
        <v>4</v>
      </c>
      <c r="L297" s="124">
        <v>1</v>
      </c>
      <c r="M297" s="124">
        <v>1</v>
      </c>
      <c r="N297" s="124">
        <v>8</v>
      </c>
      <c r="O297" s="124">
        <v>7</v>
      </c>
      <c r="P297" s="124">
        <v>2</v>
      </c>
      <c r="Q297" s="125">
        <v>39170</v>
      </c>
      <c r="R297" s="125">
        <v>21759</v>
      </c>
    </row>
    <row r="298" spans="1:18" ht="72.75" customHeight="1" x14ac:dyDescent="0.25">
      <c r="A298" s="88">
        <v>2</v>
      </c>
      <c r="B298" s="459" t="s">
        <v>405</v>
      </c>
      <c r="C298" s="460"/>
      <c r="D298" s="460"/>
      <c r="E298" s="460"/>
      <c r="F298" s="465"/>
      <c r="G298" s="87" t="s">
        <v>406</v>
      </c>
      <c r="H298" s="124">
        <f t="shared" ref="H298:H304" si="25">I298+J298</f>
        <v>0</v>
      </c>
      <c r="I298" s="124"/>
      <c r="J298" s="124"/>
      <c r="K298" s="124"/>
      <c r="L298" s="124"/>
      <c r="M298" s="124"/>
      <c r="N298" s="124"/>
      <c r="O298" s="124">
        <v>1</v>
      </c>
      <c r="P298" s="124">
        <v>0</v>
      </c>
      <c r="Q298" s="125"/>
      <c r="R298" s="125"/>
    </row>
    <row r="299" spans="1:18" ht="72.75" customHeight="1" x14ac:dyDescent="0.25">
      <c r="A299" s="88">
        <v>3</v>
      </c>
      <c r="B299" s="459" t="s">
        <v>415</v>
      </c>
      <c r="C299" s="460"/>
      <c r="D299" s="460"/>
      <c r="E299" s="460"/>
      <c r="F299" s="465"/>
      <c r="G299" s="87" t="s">
        <v>416</v>
      </c>
      <c r="H299" s="124">
        <f t="shared" si="25"/>
        <v>0</v>
      </c>
      <c r="I299" s="124"/>
      <c r="J299" s="124"/>
      <c r="K299" s="124"/>
      <c r="L299" s="124"/>
      <c r="M299" s="124"/>
      <c r="N299" s="124"/>
      <c r="O299" s="124">
        <v>1</v>
      </c>
      <c r="P299" s="124">
        <v>0</v>
      </c>
      <c r="Q299" s="125"/>
      <c r="R299" s="125"/>
    </row>
    <row r="300" spans="1:18" ht="72.75" customHeight="1" x14ac:dyDescent="0.25">
      <c r="A300" s="88">
        <v>4</v>
      </c>
      <c r="B300" s="528" t="s">
        <v>936</v>
      </c>
      <c r="C300" s="528"/>
      <c r="D300" s="528"/>
      <c r="E300" s="528"/>
      <c r="F300" s="528"/>
      <c r="G300" s="87" t="s">
        <v>937</v>
      </c>
      <c r="H300" s="124">
        <f t="shared" si="25"/>
        <v>0</v>
      </c>
      <c r="I300" s="124">
        <v>0</v>
      </c>
      <c r="J300" s="124">
        <v>0</v>
      </c>
      <c r="K300" s="124">
        <v>0</v>
      </c>
      <c r="L300" s="124">
        <v>0</v>
      </c>
      <c r="M300" s="124">
        <v>0</v>
      </c>
      <c r="N300" s="124">
        <v>0</v>
      </c>
      <c r="O300" s="124">
        <v>0</v>
      </c>
      <c r="P300" s="124">
        <v>0</v>
      </c>
      <c r="Q300" s="125">
        <v>0</v>
      </c>
      <c r="R300" s="125">
        <v>0</v>
      </c>
    </row>
    <row r="301" spans="1:18" ht="72.75" customHeight="1" x14ac:dyDescent="0.25">
      <c r="A301" s="88">
        <v>5</v>
      </c>
      <c r="B301" s="528" t="s">
        <v>417</v>
      </c>
      <c r="C301" s="528"/>
      <c r="D301" s="528"/>
      <c r="E301" s="528"/>
      <c r="F301" s="528"/>
      <c r="G301" s="87" t="s">
        <v>938</v>
      </c>
      <c r="H301" s="124">
        <f t="shared" si="25"/>
        <v>0</v>
      </c>
      <c r="I301" s="124">
        <v>0</v>
      </c>
      <c r="J301" s="124">
        <v>0</v>
      </c>
      <c r="K301" s="124">
        <v>0</v>
      </c>
      <c r="L301" s="124">
        <v>0</v>
      </c>
      <c r="M301" s="124">
        <v>0</v>
      </c>
      <c r="N301" s="124">
        <v>0</v>
      </c>
      <c r="O301" s="124">
        <v>0</v>
      </c>
      <c r="P301" s="124">
        <v>0</v>
      </c>
      <c r="Q301" s="125">
        <v>0</v>
      </c>
      <c r="R301" s="125">
        <v>0</v>
      </c>
    </row>
    <row r="302" spans="1:18" ht="72.75" customHeight="1" x14ac:dyDescent="0.25">
      <c r="A302" s="88">
        <v>6</v>
      </c>
      <c r="B302" s="528" t="s">
        <v>411</v>
      </c>
      <c r="C302" s="528"/>
      <c r="D302" s="528"/>
      <c r="E302" s="528"/>
      <c r="F302" s="528"/>
      <c r="G302" s="87" t="s">
        <v>939</v>
      </c>
      <c r="H302" s="124">
        <f t="shared" si="25"/>
        <v>0</v>
      </c>
      <c r="I302" s="124">
        <v>0</v>
      </c>
      <c r="J302" s="124">
        <v>0</v>
      </c>
      <c r="K302" s="124">
        <v>0</v>
      </c>
      <c r="L302" s="124">
        <v>0</v>
      </c>
      <c r="M302" s="124">
        <v>0</v>
      </c>
      <c r="N302" s="124">
        <v>0</v>
      </c>
      <c r="O302" s="124">
        <v>0</v>
      </c>
      <c r="P302" s="124">
        <v>0</v>
      </c>
      <c r="Q302" s="125">
        <v>0</v>
      </c>
      <c r="R302" s="125">
        <v>0</v>
      </c>
    </row>
    <row r="303" spans="1:18" ht="72.75" customHeight="1" x14ac:dyDescent="0.25">
      <c r="A303" s="88">
        <v>7</v>
      </c>
      <c r="B303" s="528" t="s">
        <v>407</v>
      </c>
      <c r="C303" s="528"/>
      <c r="D303" s="528"/>
      <c r="E303" s="528"/>
      <c r="F303" s="528"/>
      <c r="G303" s="87" t="s">
        <v>940</v>
      </c>
      <c r="H303" s="124">
        <f t="shared" si="25"/>
        <v>0</v>
      </c>
      <c r="I303" s="124">
        <v>0</v>
      </c>
      <c r="J303" s="124">
        <v>0</v>
      </c>
      <c r="K303" s="124">
        <v>0</v>
      </c>
      <c r="L303" s="124">
        <v>0</v>
      </c>
      <c r="M303" s="124">
        <v>0</v>
      </c>
      <c r="N303" s="124">
        <v>0</v>
      </c>
      <c r="O303" s="124">
        <v>0</v>
      </c>
      <c r="P303" s="124">
        <v>0</v>
      </c>
      <c r="Q303" s="125">
        <v>0</v>
      </c>
      <c r="R303" s="125">
        <v>0</v>
      </c>
    </row>
    <row r="304" spans="1:18" ht="72.75" customHeight="1" x14ac:dyDescent="0.25">
      <c r="A304" s="88">
        <v>8</v>
      </c>
      <c r="B304" s="528" t="s">
        <v>421</v>
      </c>
      <c r="C304" s="528"/>
      <c r="D304" s="528"/>
      <c r="E304" s="528"/>
      <c r="F304" s="528"/>
      <c r="G304" s="87" t="s">
        <v>941</v>
      </c>
      <c r="H304" s="124">
        <f t="shared" si="25"/>
        <v>0</v>
      </c>
      <c r="I304" s="124">
        <v>0</v>
      </c>
      <c r="J304" s="124">
        <v>0</v>
      </c>
      <c r="K304" s="124">
        <v>0</v>
      </c>
      <c r="L304" s="124">
        <v>0</v>
      </c>
      <c r="M304" s="124">
        <v>0</v>
      </c>
      <c r="N304" s="124">
        <v>0</v>
      </c>
      <c r="O304" s="124">
        <v>0</v>
      </c>
      <c r="P304" s="124">
        <v>0</v>
      </c>
      <c r="Q304" s="125">
        <v>0</v>
      </c>
      <c r="R304" s="125">
        <v>0</v>
      </c>
    </row>
    <row r="305" spans="1:18" ht="72.75" customHeight="1" x14ac:dyDescent="0.25">
      <c r="A305" s="132">
        <v>3</v>
      </c>
      <c r="B305" s="525" t="s">
        <v>423</v>
      </c>
      <c r="C305" s="526"/>
      <c r="D305" s="526"/>
      <c r="E305" s="526"/>
      <c r="F305" s="526"/>
      <c r="G305" s="527"/>
      <c r="H305" s="525"/>
      <c r="I305" s="526"/>
      <c r="J305" s="526"/>
      <c r="K305" s="526"/>
      <c r="L305" s="526"/>
      <c r="M305" s="526"/>
      <c r="N305" s="526"/>
      <c r="O305" s="526"/>
      <c r="P305" s="526"/>
      <c r="Q305" s="526"/>
      <c r="R305" s="527"/>
    </row>
    <row r="306" spans="1:18" ht="72.75" customHeight="1" x14ac:dyDescent="0.25">
      <c r="A306" s="88">
        <v>1</v>
      </c>
      <c r="B306" s="519" t="s">
        <v>423</v>
      </c>
      <c r="C306" s="520"/>
      <c r="D306" s="520"/>
      <c r="E306" s="520"/>
      <c r="F306" s="521"/>
      <c r="G306" s="86" t="s">
        <v>588</v>
      </c>
      <c r="H306" s="124">
        <f>I306+J306</f>
        <v>0</v>
      </c>
      <c r="I306" s="124"/>
      <c r="J306" s="124"/>
      <c r="K306" s="124">
        <v>1</v>
      </c>
      <c r="L306" s="124">
        <v>1</v>
      </c>
      <c r="M306" s="124">
        <v>1</v>
      </c>
      <c r="N306" s="124">
        <v>5</v>
      </c>
      <c r="O306" s="124">
        <v>4</v>
      </c>
      <c r="P306" s="124">
        <v>2</v>
      </c>
      <c r="Q306" s="125">
        <v>52183</v>
      </c>
      <c r="R306" s="125">
        <v>30064</v>
      </c>
    </row>
    <row r="307" spans="1:18" ht="72.75" customHeight="1" x14ac:dyDescent="0.25">
      <c r="A307" s="88">
        <v>3</v>
      </c>
      <c r="B307" s="519" t="s">
        <v>424</v>
      </c>
      <c r="C307" s="520"/>
      <c r="D307" s="520"/>
      <c r="E307" s="520"/>
      <c r="F307" s="521"/>
      <c r="G307" s="86" t="s">
        <v>589</v>
      </c>
      <c r="H307" s="124">
        <f t="shared" ref="H307:H310" si="26">I307+J307</f>
        <v>0</v>
      </c>
      <c r="I307" s="124"/>
      <c r="J307" s="124"/>
      <c r="K307" s="124"/>
      <c r="L307" s="124"/>
      <c r="M307" s="124"/>
      <c r="N307" s="124">
        <v>1</v>
      </c>
      <c r="O307" s="124">
        <v>2</v>
      </c>
      <c r="P307" s="124">
        <v>2</v>
      </c>
      <c r="Q307" s="125"/>
      <c r="R307" s="125">
        <v>19983</v>
      </c>
    </row>
    <row r="308" spans="1:18" ht="72.75" customHeight="1" x14ac:dyDescent="0.25">
      <c r="A308" s="88">
        <v>3</v>
      </c>
      <c r="B308" s="519" t="s">
        <v>427</v>
      </c>
      <c r="C308" s="520"/>
      <c r="D308" s="520"/>
      <c r="E308" s="520"/>
      <c r="F308" s="521"/>
      <c r="G308" s="86" t="s">
        <v>428</v>
      </c>
      <c r="H308" s="124">
        <f t="shared" si="26"/>
        <v>0</v>
      </c>
      <c r="I308" s="124"/>
      <c r="J308" s="124"/>
      <c r="K308" s="124"/>
      <c r="L308" s="124"/>
      <c r="M308" s="124"/>
      <c r="N308" s="124"/>
      <c r="O308" s="124">
        <v>1</v>
      </c>
      <c r="P308" s="124">
        <v>0</v>
      </c>
      <c r="Q308" s="125"/>
      <c r="R308" s="125"/>
    </row>
    <row r="309" spans="1:18" ht="72.75" customHeight="1" x14ac:dyDescent="0.25">
      <c r="A309" s="88">
        <v>4</v>
      </c>
      <c r="B309" s="519" t="s">
        <v>423</v>
      </c>
      <c r="C309" s="520"/>
      <c r="D309" s="520"/>
      <c r="E309" s="520"/>
      <c r="F309" s="521"/>
      <c r="G309" s="86" t="s">
        <v>429</v>
      </c>
      <c r="H309" s="124">
        <f t="shared" si="26"/>
        <v>0</v>
      </c>
      <c r="I309" s="124"/>
      <c r="J309" s="124"/>
      <c r="K309" s="124"/>
      <c r="L309" s="124"/>
      <c r="M309" s="124"/>
      <c r="N309" s="124"/>
      <c r="O309" s="124">
        <v>1</v>
      </c>
      <c r="P309" s="124">
        <v>0</v>
      </c>
      <c r="Q309" s="125"/>
      <c r="R309" s="125"/>
    </row>
    <row r="310" spans="1:18" ht="72.75" customHeight="1" x14ac:dyDescent="0.25">
      <c r="A310" s="88">
        <v>5</v>
      </c>
      <c r="B310" s="519" t="s">
        <v>942</v>
      </c>
      <c r="C310" s="520"/>
      <c r="D310" s="520"/>
      <c r="E310" s="520"/>
      <c r="F310" s="520"/>
      <c r="G310" s="86" t="s">
        <v>943</v>
      </c>
      <c r="H310" s="124">
        <f t="shared" si="26"/>
        <v>0</v>
      </c>
      <c r="I310" s="124">
        <v>0</v>
      </c>
      <c r="J310" s="124">
        <v>0</v>
      </c>
      <c r="K310" s="124">
        <v>0</v>
      </c>
      <c r="L310" s="124">
        <v>0</v>
      </c>
      <c r="M310" s="124">
        <v>0</v>
      </c>
      <c r="N310" s="124">
        <v>0</v>
      </c>
      <c r="O310" s="124">
        <v>0</v>
      </c>
      <c r="P310" s="124">
        <v>0</v>
      </c>
      <c r="Q310" s="125">
        <v>0</v>
      </c>
      <c r="R310" s="125">
        <v>0</v>
      </c>
    </row>
    <row r="311" spans="1:18" ht="72.75" customHeight="1" x14ac:dyDescent="0.25">
      <c r="A311" s="133">
        <v>13</v>
      </c>
      <c r="B311" s="522" t="s">
        <v>463</v>
      </c>
      <c r="C311" s="523"/>
      <c r="D311" s="523"/>
      <c r="E311" s="523"/>
      <c r="F311" s="523"/>
      <c r="G311" s="524"/>
      <c r="H311" s="133">
        <f>H312+H313+H314+H315+H316+H317+H318+H319+H320+H321+H322+H323+H324+H325+H326+H327+H328+H329+H330+H331+H333</f>
        <v>230</v>
      </c>
      <c r="I311" s="133">
        <f t="shared" ref="I311:P311" si="27">I312+I313+I314+I315+I316+I317+I318+I319+I320+I321+I322+I323+I324+I325+I326+I327+I328+I329+I330+I331+I333</f>
        <v>150</v>
      </c>
      <c r="J311" s="133">
        <f t="shared" si="27"/>
        <v>80</v>
      </c>
      <c r="K311" s="133">
        <f t="shared" si="27"/>
        <v>95</v>
      </c>
      <c r="L311" s="133">
        <f t="shared" si="27"/>
        <v>14</v>
      </c>
      <c r="M311" s="133">
        <f t="shared" si="27"/>
        <v>14</v>
      </c>
      <c r="N311" s="133">
        <f t="shared" si="27"/>
        <v>315</v>
      </c>
      <c r="O311" s="133">
        <f t="shared" si="27"/>
        <v>0</v>
      </c>
      <c r="P311" s="133">
        <f t="shared" si="27"/>
        <v>0</v>
      </c>
      <c r="Q311" s="134">
        <v>44990.5</v>
      </c>
      <c r="R311" s="134">
        <v>22486</v>
      </c>
    </row>
    <row r="312" spans="1:18" ht="72.75" customHeight="1" x14ac:dyDescent="0.25">
      <c r="A312" s="88">
        <v>1</v>
      </c>
      <c r="B312" s="459" t="s">
        <v>464</v>
      </c>
      <c r="C312" s="460"/>
      <c r="D312" s="460"/>
      <c r="E312" s="460"/>
      <c r="F312" s="465"/>
      <c r="G312" s="87" t="s">
        <v>591</v>
      </c>
      <c r="H312" s="124">
        <f>I312+J312</f>
        <v>130</v>
      </c>
      <c r="I312" s="124">
        <v>130</v>
      </c>
      <c r="J312" s="124">
        <v>0</v>
      </c>
      <c r="K312" s="124">
        <v>71</v>
      </c>
      <c r="L312" s="124">
        <v>6</v>
      </c>
      <c r="M312" s="124">
        <v>6</v>
      </c>
      <c r="N312" s="124">
        <v>192</v>
      </c>
      <c r="O312" s="124">
        <v>0</v>
      </c>
      <c r="P312" s="124">
        <v>0</v>
      </c>
      <c r="Q312" s="125">
        <v>44990.5</v>
      </c>
      <c r="R312" s="125">
        <v>22486</v>
      </c>
    </row>
    <row r="313" spans="1:18" ht="72.75" customHeight="1" x14ac:dyDescent="0.25">
      <c r="A313" s="88">
        <v>2</v>
      </c>
      <c r="B313" s="459" t="s">
        <v>465</v>
      </c>
      <c r="C313" s="460"/>
      <c r="D313" s="460"/>
      <c r="E313" s="460"/>
      <c r="F313" s="465"/>
      <c r="G313" s="87" t="s">
        <v>951</v>
      </c>
      <c r="H313" s="124">
        <f t="shared" ref="H313:H333" si="28">I313+J313</f>
        <v>40</v>
      </c>
      <c r="I313" s="124">
        <v>10</v>
      </c>
      <c r="J313" s="124">
        <v>30</v>
      </c>
      <c r="K313" s="124">
        <v>6</v>
      </c>
      <c r="L313" s="124">
        <v>1</v>
      </c>
      <c r="M313" s="124">
        <v>1</v>
      </c>
      <c r="N313" s="124">
        <v>28</v>
      </c>
      <c r="O313" s="124">
        <v>0</v>
      </c>
      <c r="P313" s="124">
        <v>0</v>
      </c>
      <c r="Q313" s="125">
        <v>44795</v>
      </c>
      <c r="R313" s="125">
        <v>22545</v>
      </c>
    </row>
    <row r="314" spans="1:18" ht="72.75" customHeight="1" x14ac:dyDescent="0.25">
      <c r="A314" s="88">
        <v>3</v>
      </c>
      <c r="B314" s="459" t="s">
        <v>466</v>
      </c>
      <c r="C314" s="460"/>
      <c r="D314" s="460"/>
      <c r="E314" s="460"/>
      <c r="F314" s="465"/>
      <c r="G314" s="87" t="s">
        <v>593</v>
      </c>
      <c r="H314" s="124">
        <f t="shared" si="28"/>
        <v>40</v>
      </c>
      <c r="I314" s="124">
        <v>10</v>
      </c>
      <c r="J314" s="124">
        <v>30</v>
      </c>
      <c r="K314" s="124">
        <v>8</v>
      </c>
      <c r="L314" s="124">
        <v>4</v>
      </c>
      <c r="M314" s="124">
        <v>4</v>
      </c>
      <c r="N314" s="124">
        <v>34</v>
      </c>
      <c r="O314" s="124">
        <v>0</v>
      </c>
      <c r="P314" s="124">
        <v>0</v>
      </c>
      <c r="Q314" s="125">
        <v>44794</v>
      </c>
      <c r="R314" s="125">
        <v>22483</v>
      </c>
    </row>
    <row r="315" spans="1:18" ht="72.75" customHeight="1" x14ac:dyDescent="0.25">
      <c r="A315" s="88">
        <v>4</v>
      </c>
      <c r="B315" s="459" t="s">
        <v>467</v>
      </c>
      <c r="C315" s="460"/>
      <c r="D315" s="460"/>
      <c r="E315" s="460"/>
      <c r="F315" s="465"/>
      <c r="G315" s="87" t="s">
        <v>594</v>
      </c>
      <c r="H315" s="124">
        <f t="shared" si="28"/>
        <v>20</v>
      </c>
      <c r="I315" s="124">
        <v>0</v>
      </c>
      <c r="J315" s="124">
        <v>20</v>
      </c>
      <c r="K315" s="124">
        <v>7</v>
      </c>
      <c r="L315" s="124">
        <v>1</v>
      </c>
      <c r="M315" s="124">
        <v>1</v>
      </c>
      <c r="N315" s="124">
        <v>9</v>
      </c>
      <c r="O315" s="124">
        <v>0</v>
      </c>
      <c r="P315" s="124">
        <v>0</v>
      </c>
      <c r="Q315" s="125">
        <v>44678</v>
      </c>
      <c r="R315" s="125">
        <v>22373</v>
      </c>
    </row>
    <row r="316" spans="1:18" ht="72.75" customHeight="1" x14ac:dyDescent="0.25">
      <c r="A316" s="88">
        <v>5</v>
      </c>
      <c r="B316" s="459" t="s">
        <v>468</v>
      </c>
      <c r="C316" s="460"/>
      <c r="D316" s="460"/>
      <c r="E316" s="460"/>
      <c r="F316" s="465"/>
      <c r="G316" s="87" t="s">
        <v>595</v>
      </c>
      <c r="H316" s="124">
        <f t="shared" si="28"/>
        <v>0</v>
      </c>
      <c r="I316" s="124">
        <v>0</v>
      </c>
      <c r="J316" s="124">
        <v>0</v>
      </c>
      <c r="K316" s="124">
        <v>3</v>
      </c>
      <c r="L316" s="124">
        <v>2</v>
      </c>
      <c r="M316" s="124">
        <v>2</v>
      </c>
      <c r="N316" s="124">
        <v>13</v>
      </c>
      <c r="O316" s="124">
        <v>0</v>
      </c>
      <c r="P316" s="124">
        <v>0</v>
      </c>
      <c r="Q316" s="125">
        <v>44623</v>
      </c>
      <c r="R316" s="125">
        <v>22191</v>
      </c>
    </row>
    <row r="317" spans="1:18" ht="72.75" customHeight="1" x14ac:dyDescent="0.25">
      <c r="A317" s="88">
        <v>6</v>
      </c>
      <c r="B317" s="459" t="s">
        <v>469</v>
      </c>
      <c r="C317" s="460"/>
      <c r="D317" s="460"/>
      <c r="E317" s="460"/>
      <c r="F317" s="465"/>
      <c r="G317" s="87" t="s">
        <v>596</v>
      </c>
      <c r="H317" s="124">
        <f t="shared" si="28"/>
        <v>0</v>
      </c>
      <c r="I317" s="124">
        <v>0</v>
      </c>
      <c r="J317" s="124">
        <v>0</v>
      </c>
      <c r="K317" s="124">
        <v>0</v>
      </c>
      <c r="L317" s="124">
        <v>0</v>
      </c>
      <c r="M317" s="124">
        <v>0</v>
      </c>
      <c r="N317" s="124">
        <v>3</v>
      </c>
      <c r="O317" s="124">
        <v>0</v>
      </c>
      <c r="P317" s="124">
        <v>0</v>
      </c>
      <c r="Q317" s="125"/>
      <c r="R317" s="125">
        <v>21929</v>
      </c>
    </row>
    <row r="318" spans="1:18" ht="72.75" customHeight="1" x14ac:dyDescent="0.25">
      <c r="A318" s="88">
        <v>7</v>
      </c>
      <c r="B318" s="459" t="s">
        <v>470</v>
      </c>
      <c r="C318" s="460"/>
      <c r="D318" s="460"/>
      <c r="E318" s="460"/>
      <c r="F318" s="465"/>
      <c r="G318" s="87" t="s">
        <v>471</v>
      </c>
      <c r="H318" s="124">
        <f t="shared" si="28"/>
        <v>0</v>
      </c>
      <c r="I318" s="124">
        <v>0</v>
      </c>
      <c r="J318" s="124">
        <v>0</v>
      </c>
      <c r="K318" s="124">
        <v>0</v>
      </c>
      <c r="L318" s="124">
        <v>0</v>
      </c>
      <c r="M318" s="124">
        <v>0</v>
      </c>
      <c r="N318" s="124">
        <v>1</v>
      </c>
      <c r="O318" s="124">
        <v>0</v>
      </c>
      <c r="P318" s="124">
        <v>0</v>
      </c>
      <c r="Q318" s="125"/>
      <c r="R318" s="125">
        <v>21832</v>
      </c>
    </row>
    <row r="319" spans="1:18" ht="72.75" customHeight="1" x14ac:dyDescent="0.25">
      <c r="A319" s="88">
        <v>8</v>
      </c>
      <c r="B319" s="459" t="s">
        <v>472</v>
      </c>
      <c r="C319" s="460"/>
      <c r="D319" s="460"/>
      <c r="E319" s="460"/>
      <c r="F319" s="465"/>
      <c r="G319" s="87" t="s">
        <v>473</v>
      </c>
      <c r="H319" s="124">
        <f t="shared" si="28"/>
        <v>0</v>
      </c>
      <c r="I319" s="124">
        <v>0</v>
      </c>
      <c r="J319" s="124">
        <v>0</v>
      </c>
      <c r="K319" s="124">
        <v>0</v>
      </c>
      <c r="L319" s="124">
        <v>0</v>
      </c>
      <c r="M319" s="124">
        <v>0</v>
      </c>
      <c r="N319" s="124">
        <v>4</v>
      </c>
      <c r="O319" s="124">
        <v>0</v>
      </c>
      <c r="P319" s="124">
        <v>0</v>
      </c>
      <c r="Q319" s="125"/>
      <c r="R319" s="125">
        <v>21848</v>
      </c>
    </row>
    <row r="320" spans="1:18" ht="72.75" customHeight="1" x14ac:dyDescent="0.25">
      <c r="A320" s="88">
        <v>9</v>
      </c>
      <c r="B320" s="459" t="s">
        <v>474</v>
      </c>
      <c r="C320" s="460"/>
      <c r="D320" s="460"/>
      <c r="E320" s="460"/>
      <c r="F320" s="465"/>
      <c r="G320" s="87" t="s">
        <v>475</v>
      </c>
      <c r="H320" s="124">
        <f t="shared" si="28"/>
        <v>0</v>
      </c>
      <c r="I320" s="124">
        <v>0</v>
      </c>
      <c r="J320" s="124">
        <v>0</v>
      </c>
      <c r="K320" s="124">
        <v>0</v>
      </c>
      <c r="L320" s="124">
        <v>0</v>
      </c>
      <c r="M320" s="124">
        <v>0</v>
      </c>
      <c r="N320" s="124">
        <v>3</v>
      </c>
      <c r="O320" s="124">
        <v>0</v>
      </c>
      <c r="P320" s="124">
        <v>0</v>
      </c>
      <c r="Q320" s="125"/>
      <c r="R320" s="125">
        <v>21851</v>
      </c>
    </row>
    <row r="321" spans="1:18" ht="72.75" customHeight="1" x14ac:dyDescent="0.25">
      <c r="A321" s="88">
        <v>10</v>
      </c>
      <c r="B321" s="459" t="s">
        <v>476</v>
      </c>
      <c r="C321" s="460"/>
      <c r="D321" s="460"/>
      <c r="E321" s="460"/>
      <c r="F321" s="465"/>
      <c r="G321" s="87" t="s">
        <v>477</v>
      </c>
      <c r="H321" s="124">
        <f t="shared" si="28"/>
        <v>0</v>
      </c>
      <c r="I321" s="124">
        <v>0</v>
      </c>
      <c r="J321" s="124">
        <v>0</v>
      </c>
      <c r="K321" s="124">
        <v>0</v>
      </c>
      <c r="L321" s="124">
        <v>0</v>
      </c>
      <c r="M321" s="124">
        <v>0</v>
      </c>
      <c r="N321" s="124">
        <v>1</v>
      </c>
      <c r="O321" s="124">
        <v>0</v>
      </c>
      <c r="P321" s="124">
        <v>0</v>
      </c>
      <c r="Q321" s="125"/>
      <c r="R321" s="125">
        <v>21878</v>
      </c>
    </row>
    <row r="322" spans="1:18" ht="72.75" customHeight="1" x14ac:dyDescent="0.25">
      <c r="A322" s="88">
        <v>11</v>
      </c>
      <c r="B322" s="459" t="s">
        <v>478</v>
      </c>
      <c r="C322" s="460"/>
      <c r="D322" s="460"/>
      <c r="E322" s="460"/>
      <c r="F322" s="465"/>
      <c r="G322" s="87" t="s">
        <v>479</v>
      </c>
      <c r="H322" s="124">
        <f t="shared" si="28"/>
        <v>0</v>
      </c>
      <c r="I322" s="124">
        <v>0</v>
      </c>
      <c r="J322" s="124">
        <v>0</v>
      </c>
      <c r="K322" s="124">
        <v>0</v>
      </c>
      <c r="L322" s="124">
        <v>0</v>
      </c>
      <c r="M322" s="124">
        <v>0</v>
      </c>
      <c r="N322" s="124">
        <v>4</v>
      </c>
      <c r="O322" s="124">
        <v>0</v>
      </c>
      <c r="P322" s="124">
        <v>0</v>
      </c>
      <c r="Q322" s="125"/>
      <c r="R322" s="125">
        <v>21843</v>
      </c>
    </row>
    <row r="323" spans="1:18" ht="72.75" customHeight="1" x14ac:dyDescent="0.25">
      <c r="A323" s="88">
        <v>12</v>
      </c>
      <c r="B323" s="459" t="s">
        <v>480</v>
      </c>
      <c r="C323" s="460"/>
      <c r="D323" s="460"/>
      <c r="E323" s="460"/>
      <c r="F323" s="465"/>
      <c r="G323" s="87" t="s">
        <v>481</v>
      </c>
      <c r="H323" s="124">
        <f t="shared" si="28"/>
        <v>0</v>
      </c>
      <c r="I323" s="124">
        <v>0</v>
      </c>
      <c r="J323" s="124">
        <v>0</v>
      </c>
      <c r="K323" s="124">
        <v>0</v>
      </c>
      <c r="L323" s="124">
        <v>0</v>
      </c>
      <c r="M323" s="124">
        <v>0</v>
      </c>
      <c r="N323" s="124">
        <v>4</v>
      </c>
      <c r="O323" s="124">
        <v>0</v>
      </c>
      <c r="P323" s="124">
        <v>0</v>
      </c>
      <c r="Q323" s="125"/>
      <c r="R323" s="125">
        <v>21827</v>
      </c>
    </row>
    <row r="324" spans="1:18" ht="72.75" customHeight="1" x14ac:dyDescent="0.25">
      <c r="A324" s="88">
        <v>13</v>
      </c>
      <c r="B324" s="459" t="s">
        <v>482</v>
      </c>
      <c r="C324" s="460"/>
      <c r="D324" s="460"/>
      <c r="E324" s="460"/>
      <c r="F324" s="465"/>
      <c r="G324" s="87" t="s">
        <v>483</v>
      </c>
      <c r="H324" s="124">
        <f t="shared" si="28"/>
        <v>0</v>
      </c>
      <c r="I324" s="124">
        <v>0</v>
      </c>
      <c r="J324" s="124">
        <v>0</v>
      </c>
      <c r="K324" s="124">
        <v>0</v>
      </c>
      <c r="L324" s="124">
        <v>0</v>
      </c>
      <c r="M324" s="124">
        <v>0</v>
      </c>
      <c r="N324" s="124">
        <v>2</v>
      </c>
      <c r="O324" s="124">
        <v>0</v>
      </c>
      <c r="P324" s="124">
        <v>0</v>
      </c>
      <c r="Q324" s="125"/>
      <c r="R324" s="125">
        <v>21849</v>
      </c>
    </row>
    <row r="325" spans="1:18" ht="72.75" customHeight="1" x14ac:dyDescent="0.25">
      <c r="A325" s="88">
        <v>14</v>
      </c>
      <c r="B325" s="459" t="s">
        <v>484</v>
      </c>
      <c r="C325" s="460"/>
      <c r="D325" s="460"/>
      <c r="E325" s="460"/>
      <c r="F325" s="465"/>
      <c r="G325" s="87" t="s">
        <v>497</v>
      </c>
      <c r="H325" s="124">
        <f t="shared" si="28"/>
        <v>0</v>
      </c>
      <c r="I325" s="124">
        <v>0</v>
      </c>
      <c r="J325" s="124">
        <v>0</v>
      </c>
      <c r="K325" s="124">
        <v>0</v>
      </c>
      <c r="L325" s="124">
        <v>0</v>
      </c>
      <c r="M325" s="124">
        <v>0</v>
      </c>
      <c r="N325" s="124">
        <v>2</v>
      </c>
      <c r="O325" s="124">
        <v>0</v>
      </c>
      <c r="P325" s="124">
        <v>0</v>
      </c>
      <c r="Q325" s="125"/>
      <c r="R325" s="125">
        <v>21801</v>
      </c>
    </row>
    <row r="326" spans="1:18" ht="72.75" customHeight="1" x14ac:dyDescent="0.25">
      <c r="A326" s="88">
        <v>15</v>
      </c>
      <c r="B326" s="459" t="s">
        <v>485</v>
      </c>
      <c r="C326" s="460"/>
      <c r="D326" s="460"/>
      <c r="E326" s="460"/>
      <c r="F326" s="465"/>
      <c r="G326" s="87" t="s">
        <v>486</v>
      </c>
      <c r="H326" s="124">
        <f t="shared" si="28"/>
        <v>0</v>
      </c>
      <c r="I326" s="124">
        <v>0</v>
      </c>
      <c r="J326" s="124">
        <v>0</v>
      </c>
      <c r="K326" s="124">
        <v>0</v>
      </c>
      <c r="L326" s="124">
        <v>0</v>
      </c>
      <c r="M326" s="124">
        <v>0</v>
      </c>
      <c r="N326" s="124">
        <v>4</v>
      </c>
      <c r="O326" s="124">
        <v>0</v>
      </c>
      <c r="P326" s="124">
        <v>0</v>
      </c>
      <c r="Q326" s="125"/>
      <c r="R326" s="125">
        <v>21815</v>
      </c>
    </row>
    <row r="327" spans="1:18" ht="72.75" customHeight="1" x14ac:dyDescent="0.25">
      <c r="A327" s="88">
        <v>16</v>
      </c>
      <c r="B327" s="459" t="s">
        <v>487</v>
      </c>
      <c r="C327" s="460"/>
      <c r="D327" s="460"/>
      <c r="E327" s="460"/>
      <c r="F327" s="465"/>
      <c r="G327" s="87" t="s">
        <v>862</v>
      </c>
      <c r="H327" s="124">
        <f t="shared" si="28"/>
        <v>0</v>
      </c>
      <c r="I327" s="124">
        <v>0</v>
      </c>
      <c r="J327" s="124">
        <v>0</v>
      </c>
      <c r="K327" s="124">
        <v>0</v>
      </c>
      <c r="L327" s="124">
        <v>0</v>
      </c>
      <c r="M327" s="124">
        <v>0</v>
      </c>
      <c r="N327" s="124">
        <v>2</v>
      </c>
      <c r="O327" s="124">
        <v>0</v>
      </c>
      <c r="P327" s="124">
        <v>0</v>
      </c>
      <c r="Q327" s="125"/>
      <c r="R327" s="125">
        <v>21566</v>
      </c>
    </row>
    <row r="328" spans="1:18" ht="72.75" customHeight="1" x14ac:dyDescent="0.25">
      <c r="A328" s="88">
        <v>17</v>
      </c>
      <c r="B328" s="459" t="s">
        <v>489</v>
      </c>
      <c r="C328" s="460"/>
      <c r="D328" s="460"/>
      <c r="E328" s="460"/>
      <c r="F328" s="465"/>
      <c r="G328" s="87" t="s">
        <v>490</v>
      </c>
      <c r="H328" s="124">
        <f t="shared" si="28"/>
        <v>0</v>
      </c>
      <c r="I328" s="124">
        <v>0</v>
      </c>
      <c r="J328" s="124">
        <v>0</v>
      </c>
      <c r="K328" s="124">
        <v>0</v>
      </c>
      <c r="L328" s="124">
        <v>0</v>
      </c>
      <c r="M328" s="124">
        <v>0</v>
      </c>
      <c r="N328" s="124">
        <v>4</v>
      </c>
      <c r="O328" s="124">
        <v>0</v>
      </c>
      <c r="P328" s="124">
        <v>0</v>
      </c>
      <c r="Q328" s="125"/>
      <c r="R328" s="125">
        <v>21833</v>
      </c>
    </row>
    <row r="329" spans="1:18" ht="72.75" customHeight="1" x14ac:dyDescent="0.25">
      <c r="A329" s="88">
        <v>18</v>
      </c>
      <c r="B329" s="459" t="s">
        <v>491</v>
      </c>
      <c r="C329" s="460"/>
      <c r="D329" s="460"/>
      <c r="E329" s="460"/>
      <c r="F329" s="465"/>
      <c r="G329" s="87" t="s">
        <v>492</v>
      </c>
      <c r="H329" s="124">
        <f t="shared" si="28"/>
        <v>0</v>
      </c>
      <c r="I329" s="124">
        <v>0</v>
      </c>
      <c r="J329" s="124">
        <v>0</v>
      </c>
      <c r="K329" s="124">
        <v>0</v>
      </c>
      <c r="L329" s="124">
        <v>0</v>
      </c>
      <c r="M329" s="124">
        <v>0</v>
      </c>
      <c r="N329" s="124">
        <v>3</v>
      </c>
      <c r="O329" s="124">
        <v>0</v>
      </c>
      <c r="P329" s="124">
        <v>0</v>
      </c>
      <c r="Q329" s="125"/>
      <c r="R329" s="125">
        <v>21556</v>
      </c>
    </row>
    <row r="330" spans="1:18" ht="72.75" customHeight="1" x14ac:dyDescent="0.25">
      <c r="A330" s="88">
        <v>19</v>
      </c>
      <c r="B330" s="459" t="s">
        <v>493</v>
      </c>
      <c r="C330" s="460"/>
      <c r="D330" s="460"/>
      <c r="E330" s="460"/>
      <c r="F330" s="465"/>
      <c r="G330" s="87" t="s">
        <v>494</v>
      </c>
      <c r="H330" s="124">
        <f t="shared" si="28"/>
        <v>0</v>
      </c>
      <c r="I330" s="124">
        <v>0</v>
      </c>
      <c r="J330" s="124">
        <v>0</v>
      </c>
      <c r="K330" s="124">
        <v>0</v>
      </c>
      <c r="L330" s="124">
        <v>0</v>
      </c>
      <c r="M330" s="124">
        <v>0</v>
      </c>
      <c r="N330" s="124">
        <v>1</v>
      </c>
      <c r="O330" s="124">
        <v>0</v>
      </c>
      <c r="P330" s="124">
        <v>0</v>
      </c>
      <c r="Q330" s="125"/>
      <c r="R330" s="125">
        <v>21566</v>
      </c>
    </row>
    <row r="331" spans="1:18" ht="72.75" customHeight="1" x14ac:dyDescent="0.25">
      <c r="A331" s="88">
        <v>20</v>
      </c>
      <c r="B331" s="459" t="s">
        <v>495</v>
      </c>
      <c r="C331" s="460"/>
      <c r="D331" s="460"/>
      <c r="E331" s="460"/>
      <c r="F331" s="465"/>
      <c r="G331" s="87" t="s">
        <v>496</v>
      </c>
      <c r="H331" s="124">
        <f t="shared" si="28"/>
        <v>0</v>
      </c>
      <c r="I331" s="124">
        <v>0</v>
      </c>
      <c r="J331" s="124">
        <v>0</v>
      </c>
      <c r="K331" s="124">
        <v>0</v>
      </c>
      <c r="L331" s="124">
        <v>0</v>
      </c>
      <c r="M331" s="124">
        <v>0</v>
      </c>
      <c r="N331" s="124">
        <v>1</v>
      </c>
      <c r="O331" s="124">
        <v>0</v>
      </c>
      <c r="P331" s="124">
        <v>0</v>
      </c>
      <c r="Q331" s="125"/>
      <c r="R331" s="125">
        <v>21566</v>
      </c>
    </row>
    <row r="332" spans="1:18" ht="72.75" customHeight="1" x14ac:dyDescent="0.25">
      <c r="A332" s="88">
        <v>21</v>
      </c>
      <c r="B332" s="519" t="s">
        <v>952</v>
      </c>
      <c r="C332" s="520"/>
      <c r="D332" s="520"/>
      <c r="E332" s="520"/>
      <c r="F332" s="521"/>
      <c r="G332" s="86" t="s">
        <v>953</v>
      </c>
      <c r="H332" s="124">
        <f t="shared" si="28"/>
        <v>0</v>
      </c>
      <c r="I332" s="124">
        <v>0</v>
      </c>
      <c r="J332" s="124">
        <v>0</v>
      </c>
      <c r="K332" s="124">
        <f t="shared" ref="K332" si="29">L332+M332</f>
        <v>0</v>
      </c>
      <c r="L332" s="124">
        <v>0</v>
      </c>
      <c r="M332" s="124">
        <v>0</v>
      </c>
      <c r="N332" s="124">
        <f t="shared" ref="N332" si="30">O332+P332</f>
        <v>0</v>
      </c>
      <c r="O332" s="124">
        <v>0</v>
      </c>
      <c r="P332" s="124">
        <v>0</v>
      </c>
      <c r="Q332" s="124">
        <v>0</v>
      </c>
      <c r="R332" s="124">
        <v>0</v>
      </c>
    </row>
    <row r="333" spans="1:18" ht="72.75" customHeight="1" x14ac:dyDescent="0.25">
      <c r="A333" s="88">
        <v>22</v>
      </c>
      <c r="B333" s="519" t="s">
        <v>954</v>
      </c>
      <c r="C333" s="520"/>
      <c r="D333" s="520"/>
      <c r="E333" s="520"/>
      <c r="F333" s="521"/>
      <c r="G333" s="86" t="s">
        <v>955</v>
      </c>
      <c r="H333" s="124">
        <f t="shared" si="28"/>
        <v>0</v>
      </c>
      <c r="I333" s="124">
        <v>0</v>
      </c>
      <c r="J333" s="124">
        <v>0</v>
      </c>
      <c r="K333" s="124">
        <f t="shared" ref="K333" si="31">L333+M333</f>
        <v>0</v>
      </c>
      <c r="L333" s="124">
        <v>0</v>
      </c>
      <c r="M333" s="124">
        <v>0</v>
      </c>
      <c r="N333" s="124">
        <f t="shared" ref="N333" si="32">O333+P333</f>
        <v>0</v>
      </c>
      <c r="O333" s="124">
        <v>0</v>
      </c>
      <c r="P333" s="124">
        <v>0</v>
      </c>
      <c r="Q333" s="124">
        <f t="shared" ref="Q333" si="33">R333+S333</f>
        <v>0</v>
      </c>
      <c r="R333" s="124">
        <v>0</v>
      </c>
    </row>
    <row r="334" spans="1:18" ht="72.75" customHeight="1" x14ac:dyDescent="0.25">
      <c r="A334" s="518" t="s">
        <v>654</v>
      </c>
      <c r="B334" s="518"/>
      <c r="C334" s="518"/>
      <c r="D334" s="518"/>
      <c r="E334" s="518"/>
      <c r="F334" s="518"/>
      <c r="G334" s="518"/>
      <c r="H334" s="142">
        <f t="shared" ref="H334:P334" si="34">H25+H40+H68+H104+H129+H148+H163+H192+H241+H244+H259+H270+H311</f>
        <v>3835</v>
      </c>
      <c r="I334" s="142">
        <f t="shared" si="34"/>
        <v>2585</v>
      </c>
      <c r="J334" s="142">
        <f t="shared" si="34"/>
        <v>1250</v>
      </c>
      <c r="K334" s="142">
        <f t="shared" si="34"/>
        <v>1507</v>
      </c>
      <c r="L334" s="142">
        <f t="shared" si="34"/>
        <v>939.75</v>
      </c>
      <c r="M334" s="142">
        <f t="shared" si="34"/>
        <v>215</v>
      </c>
      <c r="N334" s="142">
        <f t="shared" si="34"/>
        <v>4598</v>
      </c>
      <c r="O334" s="142">
        <f t="shared" si="34"/>
        <v>1327.75</v>
      </c>
      <c r="P334" s="142">
        <f t="shared" si="34"/>
        <v>56.5</v>
      </c>
      <c r="Q334" s="143"/>
      <c r="R334" s="143"/>
    </row>
    <row r="335" spans="1:18" ht="72.75" customHeight="1" x14ac:dyDescent="0.25">
      <c r="A335" s="139">
        <v>14</v>
      </c>
      <c r="B335" s="510" t="s">
        <v>597</v>
      </c>
      <c r="C335" s="511"/>
      <c r="D335" s="511"/>
      <c r="E335" s="511"/>
      <c r="F335" s="512"/>
      <c r="G335" s="138" t="s">
        <v>598</v>
      </c>
      <c r="H335" s="139">
        <f>I335+J335</f>
        <v>180</v>
      </c>
      <c r="I335" s="140">
        <v>125</v>
      </c>
      <c r="J335" s="140">
        <v>55</v>
      </c>
      <c r="K335" s="140">
        <v>84</v>
      </c>
      <c r="L335" s="140">
        <v>6</v>
      </c>
      <c r="M335" s="140">
        <v>6</v>
      </c>
      <c r="N335" s="140">
        <v>204</v>
      </c>
      <c r="O335" s="140">
        <v>0</v>
      </c>
      <c r="P335" s="140">
        <v>0</v>
      </c>
      <c r="Q335" s="140">
        <v>44972.800000000003</v>
      </c>
      <c r="R335" s="141">
        <v>22486.400000000001</v>
      </c>
    </row>
    <row r="336" spans="1:18" ht="72.75" customHeight="1" x14ac:dyDescent="0.25">
      <c r="A336" s="517" t="s">
        <v>859</v>
      </c>
      <c r="B336" s="517"/>
      <c r="C336" s="517"/>
      <c r="D336" s="517"/>
      <c r="E336" s="517"/>
      <c r="F336" s="517"/>
      <c r="G336" s="517"/>
      <c r="H336" s="517"/>
      <c r="I336" s="517"/>
      <c r="J336" s="517"/>
      <c r="K336" s="517"/>
      <c r="L336" s="517"/>
      <c r="M336" s="517"/>
      <c r="N336" s="517"/>
      <c r="O336" s="517"/>
      <c r="P336" s="517"/>
      <c r="Q336" s="517"/>
      <c r="R336" s="517"/>
    </row>
    <row r="337" spans="1:18" ht="177" customHeight="1" x14ac:dyDescent="0.25">
      <c r="A337" s="93">
        <v>1</v>
      </c>
      <c r="B337" s="482" t="s">
        <v>599</v>
      </c>
      <c r="C337" s="483"/>
      <c r="D337" s="483"/>
      <c r="E337" s="483"/>
      <c r="F337" s="484"/>
      <c r="G337" s="92" t="s">
        <v>600</v>
      </c>
      <c r="H337" s="127">
        <f>I337+J337</f>
        <v>660</v>
      </c>
      <c r="I337" s="127">
        <v>640</v>
      </c>
      <c r="J337" s="127">
        <v>20</v>
      </c>
      <c r="K337" s="127">
        <v>189</v>
      </c>
      <c r="L337" s="127">
        <v>0</v>
      </c>
      <c r="M337" s="127">
        <v>0</v>
      </c>
      <c r="N337" s="127">
        <v>353</v>
      </c>
      <c r="O337" s="127">
        <v>0</v>
      </c>
      <c r="P337" s="127">
        <v>0</v>
      </c>
      <c r="Q337" s="128">
        <v>45989.9</v>
      </c>
      <c r="R337" s="128">
        <v>22908.799999999999</v>
      </c>
    </row>
    <row r="338" spans="1:18" ht="177" customHeight="1" x14ac:dyDescent="0.25">
      <c r="A338" s="93">
        <v>2</v>
      </c>
      <c r="B338" s="482" t="s">
        <v>601</v>
      </c>
      <c r="C338" s="483"/>
      <c r="D338" s="483"/>
      <c r="E338" s="483"/>
      <c r="F338" s="484"/>
      <c r="G338" s="92" t="s">
        <v>602</v>
      </c>
      <c r="H338" s="127">
        <f t="shared" ref="H338:H357" si="35">I338+J338</f>
        <v>535</v>
      </c>
      <c r="I338" s="127">
        <v>535</v>
      </c>
      <c r="J338" s="127"/>
      <c r="K338" s="127">
        <v>195</v>
      </c>
      <c r="L338" s="127"/>
      <c r="M338" s="127">
        <v>169</v>
      </c>
      <c r="N338" s="127">
        <v>326</v>
      </c>
      <c r="O338" s="127"/>
      <c r="P338" s="127">
        <v>260</v>
      </c>
      <c r="Q338" s="128">
        <v>46597.1</v>
      </c>
      <c r="R338" s="128">
        <v>22632.400000000001</v>
      </c>
    </row>
    <row r="339" spans="1:18" ht="177" customHeight="1" x14ac:dyDescent="0.25">
      <c r="A339" s="93">
        <v>3</v>
      </c>
      <c r="B339" s="482" t="s">
        <v>603</v>
      </c>
      <c r="C339" s="483"/>
      <c r="D339" s="483"/>
      <c r="E339" s="483"/>
      <c r="F339" s="484"/>
      <c r="G339" s="92" t="s">
        <v>702</v>
      </c>
      <c r="H339" s="127">
        <f t="shared" si="35"/>
        <v>525</v>
      </c>
      <c r="I339" s="127">
        <v>495</v>
      </c>
      <c r="J339" s="127">
        <v>30</v>
      </c>
      <c r="K339" s="127">
        <v>130</v>
      </c>
      <c r="L339" s="127">
        <v>129</v>
      </c>
      <c r="M339" s="127">
        <v>9</v>
      </c>
      <c r="N339" s="127">
        <v>358</v>
      </c>
      <c r="O339" s="127">
        <v>148</v>
      </c>
      <c r="P339" s="127">
        <v>10</v>
      </c>
      <c r="Q339" s="128">
        <v>51036</v>
      </c>
      <c r="R339" s="128">
        <v>22608</v>
      </c>
    </row>
    <row r="340" spans="1:18" ht="177" customHeight="1" x14ac:dyDescent="0.25">
      <c r="A340" s="93">
        <v>4</v>
      </c>
      <c r="B340" s="482" t="s">
        <v>601</v>
      </c>
      <c r="C340" s="483"/>
      <c r="D340" s="483"/>
      <c r="E340" s="483"/>
      <c r="F340" s="484"/>
      <c r="G340" s="92" t="s">
        <v>605</v>
      </c>
      <c r="H340" s="151">
        <f t="shared" si="35"/>
        <v>325</v>
      </c>
      <c r="I340" s="151">
        <v>325</v>
      </c>
      <c r="J340" s="151">
        <v>0</v>
      </c>
      <c r="K340" s="151">
        <v>100</v>
      </c>
      <c r="L340" s="151">
        <v>3</v>
      </c>
      <c r="M340" s="151">
        <v>2.5</v>
      </c>
      <c r="N340" s="151">
        <v>204</v>
      </c>
      <c r="O340" s="151">
        <v>5</v>
      </c>
      <c r="P340" s="151">
        <v>1</v>
      </c>
      <c r="Q340" s="152">
        <v>44972.800000000003</v>
      </c>
      <c r="R340" s="152">
        <v>22486.799999999999</v>
      </c>
    </row>
    <row r="341" spans="1:18" ht="177" customHeight="1" x14ac:dyDescent="0.25">
      <c r="A341" s="93">
        <v>5</v>
      </c>
      <c r="B341" s="482" t="s">
        <v>614</v>
      </c>
      <c r="C341" s="483"/>
      <c r="D341" s="483"/>
      <c r="E341" s="483"/>
      <c r="F341" s="484"/>
      <c r="G341" s="92" t="s">
        <v>606</v>
      </c>
      <c r="H341" s="151">
        <f t="shared" si="35"/>
        <v>250</v>
      </c>
      <c r="I341" s="151">
        <v>235</v>
      </c>
      <c r="J341" s="151">
        <v>15</v>
      </c>
      <c r="K341" s="151">
        <v>103</v>
      </c>
      <c r="L341" s="151">
        <v>13</v>
      </c>
      <c r="M341" s="151">
        <v>0</v>
      </c>
      <c r="N341" s="151">
        <v>201</v>
      </c>
      <c r="O341" s="151">
        <v>34</v>
      </c>
      <c r="P341" s="151">
        <v>0</v>
      </c>
      <c r="Q341" s="152">
        <v>46782.400000000001</v>
      </c>
      <c r="R341" s="152">
        <v>24515.7</v>
      </c>
    </row>
    <row r="342" spans="1:18" ht="177" customHeight="1" x14ac:dyDescent="0.25">
      <c r="A342" s="93">
        <v>6</v>
      </c>
      <c r="B342" s="482" t="s">
        <v>601</v>
      </c>
      <c r="C342" s="483"/>
      <c r="D342" s="483"/>
      <c r="E342" s="483"/>
      <c r="F342" s="484"/>
      <c r="G342" s="92" t="s">
        <v>608</v>
      </c>
      <c r="H342" s="151">
        <f t="shared" si="35"/>
        <v>286</v>
      </c>
      <c r="I342" s="151">
        <v>280</v>
      </c>
      <c r="J342" s="151">
        <v>6</v>
      </c>
      <c r="K342" s="151">
        <v>123</v>
      </c>
      <c r="L342" s="151">
        <v>63</v>
      </c>
      <c r="M342" s="151">
        <v>5.5</v>
      </c>
      <c r="N342" s="151">
        <v>390</v>
      </c>
      <c r="O342" s="151">
        <v>29.5</v>
      </c>
      <c r="P342" s="151"/>
      <c r="Q342" s="152">
        <v>46389.4</v>
      </c>
      <c r="R342" s="152">
        <v>23820.9</v>
      </c>
    </row>
    <row r="343" spans="1:18" ht="177" customHeight="1" x14ac:dyDescent="0.25">
      <c r="A343" s="93">
        <v>7</v>
      </c>
      <c r="B343" s="482" t="s">
        <v>609</v>
      </c>
      <c r="C343" s="483"/>
      <c r="D343" s="483"/>
      <c r="E343" s="483"/>
      <c r="F343" s="484"/>
      <c r="G343" s="92" t="s">
        <v>610</v>
      </c>
      <c r="H343" s="151">
        <f t="shared" si="35"/>
        <v>315</v>
      </c>
      <c r="I343" s="151">
        <v>300</v>
      </c>
      <c r="J343" s="151">
        <v>15</v>
      </c>
      <c r="K343" s="151">
        <v>33</v>
      </c>
      <c r="L343" s="151">
        <v>74</v>
      </c>
      <c r="M343" s="151">
        <v>2</v>
      </c>
      <c r="N343" s="151">
        <v>114</v>
      </c>
      <c r="O343" s="151">
        <v>89</v>
      </c>
      <c r="P343" s="151">
        <v>3</v>
      </c>
      <c r="Q343" s="152">
        <v>52856.6</v>
      </c>
      <c r="R343" s="152">
        <v>30163.5</v>
      </c>
    </row>
    <row r="344" spans="1:18" ht="177" customHeight="1" x14ac:dyDescent="0.25">
      <c r="A344" s="93">
        <v>8</v>
      </c>
      <c r="B344" s="482" t="s">
        <v>609</v>
      </c>
      <c r="C344" s="483"/>
      <c r="D344" s="483"/>
      <c r="E344" s="483"/>
      <c r="F344" s="484"/>
      <c r="G344" s="92" t="s">
        <v>612</v>
      </c>
      <c r="H344" s="151">
        <f t="shared" si="35"/>
        <v>80</v>
      </c>
      <c r="I344" s="151">
        <v>70</v>
      </c>
      <c r="J344" s="151">
        <v>10</v>
      </c>
      <c r="K344" s="151">
        <v>14</v>
      </c>
      <c r="L344" s="151">
        <v>20</v>
      </c>
      <c r="M344" s="151">
        <v>1</v>
      </c>
      <c r="N344" s="151">
        <v>16</v>
      </c>
      <c r="O344" s="151">
        <v>18</v>
      </c>
      <c r="P344" s="151"/>
      <c r="Q344" s="152">
        <v>47660.6</v>
      </c>
      <c r="R344" s="152">
        <v>24569.8</v>
      </c>
    </row>
    <row r="345" spans="1:18" ht="177" customHeight="1" x14ac:dyDescent="0.25">
      <c r="A345" s="93">
        <v>9</v>
      </c>
      <c r="B345" s="482" t="s">
        <v>603</v>
      </c>
      <c r="C345" s="483"/>
      <c r="D345" s="483"/>
      <c r="E345" s="483"/>
      <c r="F345" s="484"/>
      <c r="G345" s="92" t="s">
        <v>613</v>
      </c>
      <c r="H345" s="151">
        <f t="shared" si="35"/>
        <v>90</v>
      </c>
      <c r="I345" s="151">
        <v>90</v>
      </c>
      <c r="J345" s="151">
        <v>0</v>
      </c>
      <c r="K345" s="151">
        <v>44</v>
      </c>
      <c r="L345" s="151">
        <v>0</v>
      </c>
      <c r="M345" s="151">
        <v>0</v>
      </c>
      <c r="N345" s="151">
        <v>46</v>
      </c>
      <c r="O345" s="151">
        <v>0</v>
      </c>
      <c r="P345" s="151">
        <v>0</v>
      </c>
      <c r="Q345" s="152">
        <v>52608</v>
      </c>
      <c r="R345" s="152">
        <v>24583.3</v>
      </c>
    </row>
    <row r="346" spans="1:18" ht="177" customHeight="1" x14ac:dyDescent="0.25">
      <c r="A346" s="93">
        <v>10</v>
      </c>
      <c r="B346" s="482" t="s">
        <v>599</v>
      </c>
      <c r="C346" s="483"/>
      <c r="D346" s="483"/>
      <c r="E346" s="483"/>
      <c r="F346" s="484"/>
      <c r="G346" s="92" t="s">
        <v>615</v>
      </c>
      <c r="H346" s="151">
        <f t="shared" si="35"/>
        <v>310</v>
      </c>
      <c r="I346" s="151">
        <v>280</v>
      </c>
      <c r="J346" s="151">
        <v>30</v>
      </c>
      <c r="K346" s="151">
        <v>76</v>
      </c>
      <c r="L346" s="151">
        <v>18</v>
      </c>
      <c r="M346" s="151">
        <v>18</v>
      </c>
      <c r="N346" s="151">
        <v>156</v>
      </c>
      <c r="O346" s="151">
        <v>33</v>
      </c>
      <c r="P346" s="151">
        <v>33</v>
      </c>
      <c r="Q346" s="152">
        <v>55693</v>
      </c>
      <c r="R346" s="152">
        <v>25693</v>
      </c>
    </row>
    <row r="347" spans="1:18" ht="177" customHeight="1" x14ac:dyDescent="0.25">
      <c r="A347" s="93">
        <v>11</v>
      </c>
      <c r="B347" s="482" t="s">
        <v>609</v>
      </c>
      <c r="C347" s="483"/>
      <c r="D347" s="483"/>
      <c r="E347" s="483"/>
      <c r="F347" s="484"/>
      <c r="G347" s="92" t="s">
        <v>616</v>
      </c>
      <c r="H347" s="151">
        <f t="shared" si="35"/>
        <v>35</v>
      </c>
      <c r="I347" s="151">
        <v>25</v>
      </c>
      <c r="J347" s="151">
        <v>10</v>
      </c>
      <c r="K347" s="151">
        <v>22</v>
      </c>
      <c r="L347" s="151">
        <v>15</v>
      </c>
      <c r="M347" s="151">
        <v>3</v>
      </c>
      <c r="N347" s="151">
        <v>30</v>
      </c>
      <c r="O347" s="151">
        <v>16</v>
      </c>
      <c r="P347" s="151">
        <v>3</v>
      </c>
      <c r="Q347" s="152">
        <v>68625</v>
      </c>
      <c r="R347" s="152">
        <v>38767</v>
      </c>
    </row>
    <row r="348" spans="1:18" ht="177" customHeight="1" x14ac:dyDescent="0.25">
      <c r="A348" s="93">
        <v>12</v>
      </c>
      <c r="B348" s="482" t="s">
        <v>599</v>
      </c>
      <c r="C348" s="483"/>
      <c r="D348" s="483"/>
      <c r="E348" s="483"/>
      <c r="F348" s="484"/>
      <c r="G348" s="92" t="s">
        <v>617</v>
      </c>
      <c r="H348" s="151">
        <f t="shared" si="35"/>
        <v>210</v>
      </c>
      <c r="I348" s="151">
        <v>210</v>
      </c>
      <c r="J348" s="151"/>
      <c r="K348" s="151">
        <v>27</v>
      </c>
      <c r="L348" s="151">
        <v>5</v>
      </c>
      <c r="M348" s="151">
        <v>0</v>
      </c>
      <c r="N348" s="151">
        <v>94</v>
      </c>
      <c r="O348" s="151">
        <v>0</v>
      </c>
      <c r="P348" s="151">
        <v>0</v>
      </c>
      <c r="Q348" s="152">
        <v>45124.4</v>
      </c>
      <c r="R348" s="152">
        <v>22491.1</v>
      </c>
    </row>
    <row r="349" spans="1:18" ht="177" customHeight="1" x14ac:dyDescent="0.25">
      <c r="A349" s="93">
        <v>13</v>
      </c>
      <c r="B349" s="482" t="s">
        <v>609</v>
      </c>
      <c r="C349" s="483"/>
      <c r="D349" s="483"/>
      <c r="E349" s="483"/>
      <c r="F349" s="484"/>
      <c r="G349" s="92" t="s">
        <v>618</v>
      </c>
      <c r="H349" s="151">
        <f t="shared" si="35"/>
        <v>120</v>
      </c>
      <c r="I349" s="151">
        <v>120</v>
      </c>
      <c r="J349" s="151">
        <v>0</v>
      </c>
      <c r="K349" s="151">
        <v>12</v>
      </c>
      <c r="L349" s="151">
        <v>0</v>
      </c>
      <c r="M349" s="151">
        <v>0</v>
      </c>
      <c r="N349" s="151">
        <v>73</v>
      </c>
      <c r="O349" s="151">
        <v>0</v>
      </c>
      <c r="P349" s="151">
        <v>0</v>
      </c>
      <c r="Q349" s="152">
        <v>49330</v>
      </c>
      <c r="R349" s="152">
        <v>26980</v>
      </c>
    </row>
    <row r="350" spans="1:18" ht="177" customHeight="1" x14ac:dyDescent="0.25">
      <c r="A350" s="93">
        <v>14</v>
      </c>
      <c r="B350" s="482" t="s">
        <v>609</v>
      </c>
      <c r="C350" s="483"/>
      <c r="D350" s="483"/>
      <c r="E350" s="483"/>
      <c r="F350" s="484"/>
      <c r="G350" s="92" t="s">
        <v>619</v>
      </c>
      <c r="H350" s="151">
        <f t="shared" si="35"/>
        <v>130</v>
      </c>
      <c r="I350" s="151">
        <v>115</v>
      </c>
      <c r="J350" s="151">
        <v>15</v>
      </c>
      <c r="K350" s="151">
        <v>3</v>
      </c>
      <c r="L350" s="151"/>
      <c r="M350" s="151">
        <v>3</v>
      </c>
      <c r="N350" s="151">
        <v>2</v>
      </c>
      <c r="O350" s="151"/>
      <c r="P350" s="151">
        <v>2</v>
      </c>
      <c r="Q350" s="152">
        <v>47780</v>
      </c>
      <c r="R350" s="152">
        <v>24400</v>
      </c>
    </row>
    <row r="351" spans="1:18" ht="177" customHeight="1" x14ac:dyDescent="0.25">
      <c r="A351" s="93">
        <v>15</v>
      </c>
      <c r="B351" s="482" t="s">
        <v>660</v>
      </c>
      <c r="C351" s="483"/>
      <c r="D351" s="483"/>
      <c r="E351" s="483"/>
      <c r="F351" s="484"/>
      <c r="G351" s="92" t="s">
        <v>620</v>
      </c>
      <c r="H351" s="151">
        <f t="shared" si="35"/>
        <v>190</v>
      </c>
      <c r="I351" s="151">
        <v>180</v>
      </c>
      <c r="J351" s="151">
        <v>10</v>
      </c>
      <c r="K351" s="151">
        <v>4</v>
      </c>
      <c r="L351" s="151">
        <v>12.75</v>
      </c>
      <c r="M351" s="151">
        <v>0.25</v>
      </c>
      <c r="N351" s="151">
        <v>40</v>
      </c>
      <c r="O351" s="151">
        <v>55.75</v>
      </c>
      <c r="P351" s="151">
        <v>51.25</v>
      </c>
      <c r="Q351" s="152">
        <v>46900</v>
      </c>
      <c r="R351" s="152">
        <v>28795</v>
      </c>
    </row>
    <row r="352" spans="1:18" ht="177" customHeight="1" x14ac:dyDescent="0.25">
      <c r="A352" s="93">
        <v>16</v>
      </c>
      <c r="B352" s="482" t="s">
        <v>661</v>
      </c>
      <c r="C352" s="483"/>
      <c r="D352" s="483"/>
      <c r="E352" s="483"/>
      <c r="F352" s="484"/>
      <c r="G352" s="92" t="s">
        <v>621</v>
      </c>
      <c r="H352" s="151">
        <f t="shared" si="35"/>
        <v>230</v>
      </c>
      <c r="I352" s="151">
        <v>210</v>
      </c>
      <c r="J352" s="151">
        <v>20</v>
      </c>
      <c r="K352" s="151">
        <v>11</v>
      </c>
      <c r="L352" s="151">
        <v>18</v>
      </c>
      <c r="M352" s="151">
        <v>0</v>
      </c>
      <c r="N352" s="151">
        <v>74</v>
      </c>
      <c r="O352" s="151">
        <v>11</v>
      </c>
      <c r="P352" s="151">
        <v>0</v>
      </c>
      <c r="Q352" s="152">
        <v>47347.7</v>
      </c>
      <c r="R352" s="152">
        <v>25844</v>
      </c>
    </row>
    <row r="353" spans="1:18" ht="177" customHeight="1" x14ac:dyDescent="0.25">
      <c r="A353" s="93">
        <v>17</v>
      </c>
      <c r="B353" s="482" t="s">
        <v>662</v>
      </c>
      <c r="C353" s="483"/>
      <c r="D353" s="483"/>
      <c r="E353" s="483"/>
      <c r="F353" s="484"/>
      <c r="G353" s="92" t="s">
        <v>622</v>
      </c>
      <c r="H353" s="151">
        <f t="shared" si="35"/>
        <v>150</v>
      </c>
      <c r="I353" s="151">
        <v>150</v>
      </c>
      <c r="J353" s="151"/>
      <c r="K353" s="151">
        <v>5</v>
      </c>
      <c r="L353" s="151">
        <v>18</v>
      </c>
      <c r="M353" s="151">
        <v>0</v>
      </c>
      <c r="N353" s="151">
        <v>16</v>
      </c>
      <c r="O353" s="151">
        <v>23</v>
      </c>
      <c r="P353" s="151">
        <v>0</v>
      </c>
      <c r="Q353" s="152">
        <v>47333</v>
      </c>
      <c r="R353" s="152">
        <v>26993</v>
      </c>
    </row>
    <row r="354" spans="1:18" ht="177" customHeight="1" x14ac:dyDescent="0.25">
      <c r="A354" s="93">
        <v>18</v>
      </c>
      <c r="B354" s="482" t="s">
        <v>607</v>
      </c>
      <c r="C354" s="483"/>
      <c r="D354" s="483"/>
      <c r="E354" s="483"/>
      <c r="F354" s="484"/>
      <c r="G354" s="92" t="s">
        <v>623</v>
      </c>
      <c r="H354" s="151">
        <f t="shared" si="35"/>
        <v>40</v>
      </c>
      <c r="I354" s="151"/>
      <c r="J354" s="151">
        <v>40</v>
      </c>
      <c r="K354" s="151">
        <v>19</v>
      </c>
      <c r="L354" s="151">
        <v>19</v>
      </c>
      <c r="M354" s="151">
        <v>19</v>
      </c>
      <c r="N354" s="151">
        <v>22</v>
      </c>
      <c r="O354" s="151">
        <v>22</v>
      </c>
      <c r="P354" s="151">
        <v>22</v>
      </c>
      <c r="Q354" s="152">
        <v>48798</v>
      </c>
      <c r="R354" s="152">
        <v>28800</v>
      </c>
    </row>
    <row r="355" spans="1:18" ht="177" customHeight="1" x14ac:dyDescent="0.25">
      <c r="A355" s="93">
        <v>19</v>
      </c>
      <c r="B355" s="482" t="s">
        <v>601</v>
      </c>
      <c r="C355" s="483"/>
      <c r="D355" s="483"/>
      <c r="E355" s="483"/>
      <c r="F355" s="484"/>
      <c r="G355" s="92" t="s">
        <v>624</v>
      </c>
      <c r="H355" s="151">
        <f t="shared" si="35"/>
        <v>0</v>
      </c>
      <c r="I355" s="151"/>
      <c r="J355" s="151"/>
      <c r="K355" s="151">
        <v>42</v>
      </c>
      <c r="L355" s="151">
        <v>0</v>
      </c>
      <c r="M355" s="151">
        <v>0</v>
      </c>
      <c r="N355" s="151">
        <v>75</v>
      </c>
      <c r="O355" s="151">
        <v>0</v>
      </c>
      <c r="P355" s="151">
        <v>0</v>
      </c>
      <c r="Q355" s="152">
        <v>45151</v>
      </c>
      <c r="R355" s="152">
        <v>22774</v>
      </c>
    </row>
    <row r="356" spans="1:18" ht="177" customHeight="1" x14ac:dyDescent="0.25">
      <c r="A356" s="93">
        <v>20</v>
      </c>
      <c r="B356" s="482" t="s">
        <v>625</v>
      </c>
      <c r="C356" s="483"/>
      <c r="D356" s="483"/>
      <c r="E356" s="483"/>
      <c r="F356" s="484"/>
      <c r="G356" s="92" t="s">
        <v>626</v>
      </c>
      <c r="H356" s="151">
        <f t="shared" si="35"/>
        <v>0</v>
      </c>
      <c r="I356" s="151">
        <v>0</v>
      </c>
      <c r="J356" s="151">
        <v>0</v>
      </c>
      <c r="K356" s="151">
        <v>34</v>
      </c>
      <c r="L356" s="151">
        <v>26</v>
      </c>
      <c r="M356" s="151">
        <v>0</v>
      </c>
      <c r="N356" s="151">
        <v>78</v>
      </c>
      <c r="O356" s="151">
        <v>46</v>
      </c>
      <c r="P356" s="151">
        <v>0</v>
      </c>
      <c r="Q356" s="152">
        <v>44972</v>
      </c>
      <c r="R356" s="152">
        <v>22486</v>
      </c>
    </row>
    <row r="357" spans="1:18" ht="177" customHeight="1" x14ac:dyDescent="0.25">
      <c r="A357" s="93">
        <v>21</v>
      </c>
      <c r="B357" s="482" t="s">
        <v>601</v>
      </c>
      <c r="C357" s="483"/>
      <c r="D357" s="483"/>
      <c r="E357" s="483"/>
      <c r="F357" s="484"/>
      <c r="G357" s="92" t="s">
        <v>648</v>
      </c>
      <c r="H357" s="151">
        <f t="shared" si="35"/>
        <v>6</v>
      </c>
      <c r="I357" s="151"/>
      <c r="J357" s="151">
        <v>6</v>
      </c>
      <c r="K357" s="151">
        <v>10</v>
      </c>
      <c r="L357" s="151">
        <v>23</v>
      </c>
      <c r="M357" s="151">
        <v>0</v>
      </c>
      <c r="N357" s="151">
        <v>21</v>
      </c>
      <c r="O357" s="151">
        <v>30</v>
      </c>
      <c r="P357" s="151">
        <v>0</v>
      </c>
      <c r="Q357" s="152">
        <v>45261</v>
      </c>
      <c r="R357" s="152">
        <v>26860</v>
      </c>
    </row>
    <row r="358" spans="1:18" ht="177" customHeight="1" x14ac:dyDescent="0.25">
      <c r="A358" s="514" t="s">
        <v>645</v>
      </c>
      <c r="B358" s="514"/>
      <c r="C358" s="514"/>
      <c r="D358" s="514"/>
      <c r="E358" s="514"/>
      <c r="F358" s="514"/>
      <c r="G358" s="514"/>
      <c r="H358" s="144">
        <f>H337+H338+H339+H340+H341+H342+H343+H344+H345+H346+H347+H348+H349+H350+H351+H352+H353+H354+H355+H356+H357</f>
        <v>4487</v>
      </c>
      <c r="I358" s="144">
        <f t="shared" ref="I358:P358" si="36">I337+I338+I339+I340+I341+I342+I343+I344+I345+I346+I347+I348+I349+I350+I351+I352+I353+I354+I355+I356+I357</f>
        <v>4260</v>
      </c>
      <c r="J358" s="144">
        <f t="shared" si="36"/>
        <v>227</v>
      </c>
      <c r="K358" s="144">
        <f t="shared" si="36"/>
        <v>1196</v>
      </c>
      <c r="L358" s="144">
        <f t="shared" si="36"/>
        <v>456.75</v>
      </c>
      <c r="M358" s="144">
        <f t="shared" si="36"/>
        <v>232.25</v>
      </c>
      <c r="N358" s="144">
        <f t="shared" si="36"/>
        <v>2689</v>
      </c>
      <c r="O358" s="144">
        <f t="shared" si="36"/>
        <v>560.25</v>
      </c>
      <c r="P358" s="144">
        <f t="shared" si="36"/>
        <v>385.25</v>
      </c>
      <c r="Q358" s="145"/>
      <c r="R358" s="145"/>
    </row>
    <row r="359" spans="1:18" ht="72.75" customHeight="1" x14ac:dyDescent="0.25">
      <c r="A359" s="517" t="s">
        <v>860</v>
      </c>
      <c r="B359" s="517"/>
      <c r="C359" s="517"/>
      <c r="D359" s="517"/>
      <c r="E359" s="517"/>
      <c r="F359" s="517"/>
      <c r="G359" s="517"/>
      <c r="H359" s="517"/>
      <c r="I359" s="517"/>
      <c r="J359" s="517"/>
      <c r="K359" s="517"/>
      <c r="L359" s="517"/>
      <c r="M359" s="517"/>
      <c r="N359" s="517"/>
      <c r="O359" s="517"/>
      <c r="P359" s="517"/>
      <c r="Q359" s="517"/>
      <c r="R359" s="517"/>
    </row>
    <row r="360" spans="1:18" ht="120" customHeight="1" x14ac:dyDescent="0.25">
      <c r="A360" s="93">
        <v>1</v>
      </c>
      <c r="B360" s="482" t="s">
        <v>601</v>
      </c>
      <c r="C360" s="483"/>
      <c r="D360" s="483"/>
      <c r="E360" s="483"/>
      <c r="F360" s="484"/>
      <c r="G360" s="92" t="s">
        <v>663</v>
      </c>
      <c r="H360" s="127">
        <f>I360+J360</f>
        <v>245</v>
      </c>
      <c r="I360" s="127">
        <v>180</v>
      </c>
      <c r="J360" s="127">
        <v>65</v>
      </c>
      <c r="K360" s="127">
        <v>48</v>
      </c>
      <c r="L360" s="127">
        <v>7</v>
      </c>
      <c r="M360" s="127">
        <v>0</v>
      </c>
      <c r="N360" s="127">
        <v>111</v>
      </c>
      <c r="O360" s="127">
        <v>0</v>
      </c>
      <c r="P360" s="127">
        <v>0</v>
      </c>
      <c r="Q360" s="128">
        <v>45648.6</v>
      </c>
      <c r="R360" s="128">
        <v>25614.799999999999</v>
      </c>
    </row>
    <row r="361" spans="1:18" ht="120" customHeight="1" x14ac:dyDescent="0.25">
      <c r="A361" s="93">
        <v>2</v>
      </c>
      <c r="B361" s="482" t="s">
        <v>614</v>
      </c>
      <c r="C361" s="483"/>
      <c r="D361" s="483"/>
      <c r="E361" s="483"/>
      <c r="F361" s="484"/>
      <c r="G361" s="92" t="s">
        <v>664</v>
      </c>
      <c r="H361" s="127">
        <f t="shared" ref="H361:H383" si="37">I361+J361</f>
        <v>210</v>
      </c>
      <c r="I361" s="127">
        <v>180</v>
      </c>
      <c r="J361" s="127">
        <v>30</v>
      </c>
      <c r="K361" s="127">
        <v>76</v>
      </c>
      <c r="L361" s="127">
        <v>75</v>
      </c>
      <c r="M361" s="127">
        <v>10</v>
      </c>
      <c r="N361" s="127">
        <v>164</v>
      </c>
      <c r="O361" s="127">
        <v>88</v>
      </c>
      <c r="P361" s="127">
        <v>4</v>
      </c>
      <c r="Q361" s="128">
        <v>45003</v>
      </c>
      <c r="R361" s="128">
        <v>22487</v>
      </c>
    </row>
    <row r="362" spans="1:18" ht="120" customHeight="1" x14ac:dyDescent="0.25">
      <c r="A362" s="93">
        <v>3</v>
      </c>
      <c r="B362" s="482" t="s">
        <v>631</v>
      </c>
      <c r="C362" s="483"/>
      <c r="D362" s="483"/>
      <c r="E362" s="483"/>
      <c r="F362" s="484"/>
      <c r="G362" s="92" t="s">
        <v>665</v>
      </c>
      <c r="H362" s="127">
        <f t="shared" si="37"/>
        <v>295</v>
      </c>
      <c r="I362" s="127">
        <v>265</v>
      </c>
      <c r="J362" s="127">
        <v>30</v>
      </c>
      <c r="K362" s="127">
        <v>69</v>
      </c>
      <c r="L362" s="127">
        <v>0</v>
      </c>
      <c r="M362" s="127">
        <v>0</v>
      </c>
      <c r="N362" s="127">
        <v>188</v>
      </c>
      <c r="O362" s="127">
        <v>0</v>
      </c>
      <c r="P362" s="127">
        <v>0</v>
      </c>
      <c r="Q362" s="128">
        <v>45668</v>
      </c>
      <c r="R362" s="128">
        <v>22585</v>
      </c>
    </row>
    <row r="363" spans="1:18" ht="120" customHeight="1" x14ac:dyDescent="0.25">
      <c r="A363" s="93">
        <v>4</v>
      </c>
      <c r="B363" s="482" t="s">
        <v>601</v>
      </c>
      <c r="C363" s="483"/>
      <c r="D363" s="483"/>
      <c r="E363" s="483"/>
      <c r="F363" s="484"/>
      <c r="G363" s="92" t="s">
        <v>666</v>
      </c>
      <c r="H363" s="127">
        <f t="shared" si="37"/>
        <v>270</v>
      </c>
      <c r="I363" s="127">
        <v>230</v>
      </c>
      <c r="J363" s="127">
        <v>40</v>
      </c>
      <c r="K363" s="127">
        <v>73</v>
      </c>
      <c r="L363" s="127">
        <v>0</v>
      </c>
      <c r="M363" s="127">
        <v>0</v>
      </c>
      <c r="N363" s="127">
        <v>113</v>
      </c>
      <c r="O363" s="127">
        <v>0</v>
      </c>
      <c r="P363" s="127">
        <v>0</v>
      </c>
      <c r="Q363" s="128">
        <v>45091</v>
      </c>
      <c r="R363" s="128">
        <v>24079</v>
      </c>
    </row>
    <row r="364" spans="1:18" ht="120" customHeight="1" x14ac:dyDescent="0.25">
      <c r="A364" s="93">
        <v>5</v>
      </c>
      <c r="B364" s="482" t="s">
        <v>614</v>
      </c>
      <c r="C364" s="483"/>
      <c r="D364" s="483"/>
      <c r="E364" s="483"/>
      <c r="F364" s="484"/>
      <c r="G364" s="92" t="s">
        <v>667</v>
      </c>
      <c r="H364" s="127">
        <f t="shared" si="37"/>
        <v>160</v>
      </c>
      <c r="I364" s="127">
        <v>130</v>
      </c>
      <c r="J364" s="127">
        <v>30</v>
      </c>
      <c r="K364" s="127">
        <v>45</v>
      </c>
      <c r="L364" s="127">
        <v>12</v>
      </c>
      <c r="M364" s="127">
        <v>0</v>
      </c>
      <c r="N364" s="127">
        <v>98</v>
      </c>
      <c r="O364" s="127">
        <v>21</v>
      </c>
      <c r="P364" s="127">
        <v>0</v>
      </c>
      <c r="Q364" s="128">
        <v>45954.2</v>
      </c>
      <c r="R364" s="128">
        <v>22616</v>
      </c>
    </row>
    <row r="365" spans="1:18" ht="120" customHeight="1" x14ac:dyDescent="0.25">
      <c r="A365" s="93">
        <v>6</v>
      </c>
      <c r="B365" s="482" t="s">
        <v>631</v>
      </c>
      <c r="C365" s="483"/>
      <c r="D365" s="483"/>
      <c r="E365" s="483"/>
      <c r="F365" s="484"/>
      <c r="G365" s="92" t="s">
        <v>668</v>
      </c>
      <c r="H365" s="127">
        <f t="shared" si="37"/>
        <v>145</v>
      </c>
      <c r="I365" s="127">
        <v>130</v>
      </c>
      <c r="J365" s="127">
        <v>15</v>
      </c>
      <c r="K365" s="127">
        <v>49</v>
      </c>
      <c r="L365" s="127">
        <v>0</v>
      </c>
      <c r="M365" s="127">
        <v>0</v>
      </c>
      <c r="N365" s="127">
        <v>94</v>
      </c>
      <c r="O365" s="127">
        <v>4</v>
      </c>
      <c r="P365" s="127">
        <v>4</v>
      </c>
      <c r="Q365" s="128">
        <v>45200</v>
      </c>
      <c r="R365" s="128">
        <v>22500</v>
      </c>
    </row>
    <row r="366" spans="1:18" ht="120" customHeight="1" x14ac:dyDescent="0.25">
      <c r="A366" s="93">
        <v>7</v>
      </c>
      <c r="B366" s="482" t="s">
        <v>694</v>
      </c>
      <c r="C366" s="483"/>
      <c r="D366" s="483"/>
      <c r="E366" s="483"/>
      <c r="F366" s="484"/>
      <c r="G366" s="92" t="s">
        <v>671</v>
      </c>
      <c r="H366" s="127">
        <f t="shared" si="37"/>
        <v>135</v>
      </c>
      <c r="I366" s="127">
        <v>120</v>
      </c>
      <c r="J366" s="127">
        <v>15</v>
      </c>
      <c r="K366" s="127">
        <v>9</v>
      </c>
      <c r="L366" s="127">
        <v>6</v>
      </c>
      <c r="M366" s="127">
        <v>6</v>
      </c>
      <c r="N366" s="127">
        <v>27</v>
      </c>
      <c r="O366" s="127">
        <v>0</v>
      </c>
      <c r="P366" s="127">
        <v>0</v>
      </c>
      <c r="Q366" s="128">
        <v>44972</v>
      </c>
      <c r="R366" s="128">
        <v>22486</v>
      </c>
    </row>
    <row r="367" spans="1:18" ht="120" customHeight="1" x14ac:dyDescent="0.25">
      <c r="A367" s="93">
        <v>8</v>
      </c>
      <c r="B367" s="482" t="s">
        <v>601</v>
      </c>
      <c r="C367" s="483"/>
      <c r="D367" s="483"/>
      <c r="E367" s="483"/>
      <c r="F367" s="484"/>
      <c r="G367" s="92" t="s">
        <v>672</v>
      </c>
      <c r="H367" s="127">
        <f t="shared" si="37"/>
        <v>20</v>
      </c>
      <c r="I367" s="127">
        <v>0</v>
      </c>
      <c r="J367" s="127">
        <v>20</v>
      </c>
      <c r="K367" s="127">
        <v>39</v>
      </c>
      <c r="L367" s="127">
        <v>36</v>
      </c>
      <c r="M367" s="127">
        <v>3</v>
      </c>
      <c r="N367" s="127">
        <v>46</v>
      </c>
      <c r="O367" s="127">
        <v>60</v>
      </c>
      <c r="P367" s="127">
        <v>1</v>
      </c>
      <c r="Q367" s="128">
        <v>44972</v>
      </c>
      <c r="R367" s="128">
        <v>22486</v>
      </c>
    </row>
    <row r="368" spans="1:18" ht="120" customHeight="1" x14ac:dyDescent="0.25">
      <c r="A368" s="93">
        <v>9</v>
      </c>
      <c r="B368" s="482" t="s">
        <v>614</v>
      </c>
      <c r="C368" s="483"/>
      <c r="D368" s="483"/>
      <c r="E368" s="483"/>
      <c r="F368" s="484"/>
      <c r="G368" s="92" t="s">
        <v>673</v>
      </c>
      <c r="H368" s="127">
        <f t="shared" si="37"/>
        <v>30</v>
      </c>
      <c r="I368" s="127"/>
      <c r="J368" s="127">
        <v>30</v>
      </c>
      <c r="K368" s="127">
        <v>54</v>
      </c>
      <c r="L368" s="127"/>
      <c r="M368" s="127"/>
      <c r="N368" s="127">
        <v>61</v>
      </c>
      <c r="O368" s="127"/>
      <c r="P368" s="127"/>
      <c r="Q368" s="128">
        <v>45280</v>
      </c>
      <c r="R368" s="128">
        <v>22998</v>
      </c>
    </row>
    <row r="369" spans="1:18" ht="120" customHeight="1" x14ac:dyDescent="0.25">
      <c r="A369" s="93">
        <v>10</v>
      </c>
      <c r="B369" s="482" t="s">
        <v>601</v>
      </c>
      <c r="C369" s="483"/>
      <c r="D369" s="483"/>
      <c r="E369" s="483"/>
      <c r="F369" s="484"/>
      <c r="G369" s="92" t="s">
        <v>674</v>
      </c>
      <c r="H369" s="127">
        <f t="shared" si="37"/>
        <v>30</v>
      </c>
      <c r="I369" s="127"/>
      <c r="J369" s="127">
        <v>30</v>
      </c>
      <c r="K369" s="127">
        <v>46</v>
      </c>
      <c r="L369" s="127"/>
      <c r="M369" s="127"/>
      <c r="N369" s="127">
        <v>47</v>
      </c>
      <c r="O369" s="127"/>
      <c r="P369" s="127"/>
      <c r="Q369" s="128">
        <v>45027.5</v>
      </c>
      <c r="R369" s="128">
        <v>22769</v>
      </c>
    </row>
    <row r="370" spans="1:18" ht="120" customHeight="1" x14ac:dyDescent="0.25">
      <c r="A370" s="93">
        <v>11</v>
      </c>
      <c r="B370" s="482" t="s">
        <v>601</v>
      </c>
      <c r="C370" s="483"/>
      <c r="D370" s="483"/>
      <c r="E370" s="483"/>
      <c r="F370" s="484"/>
      <c r="G370" s="92" t="s">
        <v>675</v>
      </c>
      <c r="H370" s="127">
        <f t="shared" si="37"/>
        <v>30</v>
      </c>
      <c r="I370" s="127"/>
      <c r="J370" s="127">
        <v>30</v>
      </c>
      <c r="K370" s="127">
        <v>36</v>
      </c>
      <c r="L370" s="127"/>
      <c r="M370" s="127"/>
      <c r="N370" s="127">
        <v>47</v>
      </c>
      <c r="O370" s="127"/>
      <c r="P370" s="127"/>
      <c r="Q370" s="128">
        <v>44973.5</v>
      </c>
      <c r="R370" s="128">
        <v>24559</v>
      </c>
    </row>
    <row r="371" spans="1:18" ht="120" customHeight="1" x14ac:dyDescent="0.25">
      <c r="A371" s="93">
        <v>12</v>
      </c>
      <c r="B371" s="482" t="s">
        <v>611</v>
      </c>
      <c r="C371" s="483"/>
      <c r="D371" s="483"/>
      <c r="E371" s="483"/>
      <c r="F371" s="484"/>
      <c r="G371" s="92" t="s">
        <v>676</v>
      </c>
      <c r="H371" s="127">
        <f t="shared" si="37"/>
        <v>20</v>
      </c>
      <c r="I371" s="127"/>
      <c r="J371" s="127">
        <v>20</v>
      </c>
      <c r="K371" s="127">
        <v>40</v>
      </c>
      <c r="L371" s="127"/>
      <c r="M371" s="127"/>
      <c r="N371" s="127">
        <v>69</v>
      </c>
      <c r="O371" s="127"/>
      <c r="P371" s="127"/>
      <c r="Q371" s="128">
        <v>45183</v>
      </c>
      <c r="R371" s="128">
        <v>22741</v>
      </c>
    </row>
    <row r="372" spans="1:18" ht="120" customHeight="1" x14ac:dyDescent="0.25">
      <c r="A372" s="93">
        <v>13</v>
      </c>
      <c r="B372" s="482" t="s">
        <v>631</v>
      </c>
      <c r="C372" s="483"/>
      <c r="D372" s="483"/>
      <c r="E372" s="483"/>
      <c r="F372" s="484"/>
      <c r="G372" s="92" t="s">
        <v>677</v>
      </c>
      <c r="H372" s="127">
        <f t="shared" si="37"/>
        <v>20</v>
      </c>
      <c r="I372" s="127"/>
      <c r="J372" s="127">
        <v>20</v>
      </c>
      <c r="K372" s="127">
        <v>37</v>
      </c>
      <c r="L372" s="127">
        <v>1</v>
      </c>
      <c r="M372" s="127">
        <v>1</v>
      </c>
      <c r="N372" s="127">
        <v>50</v>
      </c>
      <c r="O372" s="127">
        <v>1</v>
      </c>
      <c r="P372" s="127">
        <v>1</v>
      </c>
      <c r="Q372" s="128">
        <v>44973.3</v>
      </c>
      <c r="R372" s="128">
        <v>22487.5</v>
      </c>
    </row>
    <row r="373" spans="1:18" ht="120" customHeight="1" x14ac:dyDescent="0.25">
      <c r="A373" s="93">
        <v>14</v>
      </c>
      <c r="B373" s="482" t="s">
        <v>601</v>
      </c>
      <c r="C373" s="483"/>
      <c r="D373" s="483"/>
      <c r="E373" s="483"/>
      <c r="F373" s="484"/>
      <c r="G373" s="92" t="s">
        <v>678</v>
      </c>
      <c r="H373" s="127">
        <f t="shared" si="37"/>
        <v>20</v>
      </c>
      <c r="I373" s="127">
        <v>0</v>
      </c>
      <c r="J373" s="127">
        <v>20</v>
      </c>
      <c r="K373" s="127">
        <v>54</v>
      </c>
      <c r="L373" s="127">
        <v>0</v>
      </c>
      <c r="M373" s="127">
        <v>0</v>
      </c>
      <c r="N373" s="127">
        <v>80</v>
      </c>
      <c r="O373" s="127">
        <v>0</v>
      </c>
      <c r="P373" s="127">
        <v>0</v>
      </c>
      <c r="Q373" s="128">
        <v>49943</v>
      </c>
      <c r="R373" s="128">
        <v>24925</v>
      </c>
    </row>
    <row r="374" spans="1:18" ht="120" customHeight="1" x14ac:dyDescent="0.25">
      <c r="A374" s="93">
        <v>15</v>
      </c>
      <c r="B374" s="482" t="s">
        <v>601</v>
      </c>
      <c r="C374" s="483"/>
      <c r="D374" s="483"/>
      <c r="E374" s="483"/>
      <c r="F374" s="484"/>
      <c r="G374" s="92" t="s">
        <v>679</v>
      </c>
      <c r="H374" s="127">
        <f t="shared" si="37"/>
        <v>10</v>
      </c>
      <c r="I374" s="127"/>
      <c r="J374" s="127">
        <v>10</v>
      </c>
      <c r="K374" s="127">
        <v>47</v>
      </c>
      <c r="L374" s="127">
        <v>10</v>
      </c>
      <c r="M374" s="127">
        <v>6</v>
      </c>
      <c r="N374" s="127">
        <v>93</v>
      </c>
      <c r="O374" s="127">
        <v>6</v>
      </c>
      <c r="P374" s="127">
        <v>1</v>
      </c>
      <c r="Q374" s="128">
        <v>45333</v>
      </c>
      <c r="R374" s="128">
        <v>25157</v>
      </c>
    </row>
    <row r="375" spans="1:18" ht="120" customHeight="1" x14ac:dyDescent="0.25">
      <c r="A375" s="93">
        <v>16</v>
      </c>
      <c r="B375" s="482" t="s">
        <v>601</v>
      </c>
      <c r="C375" s="483"/>
      <c r="D375" s="483"/>
      <c r="E375" s="483"/>
      <c r="F375" s="484"/>
      <c r="G375" s="92" t="s">
        <v>680</v>
      </c>
      <c r="H375" s="127">
        <f t="shared" si="37"/>
        <v>10</v>
      </c>
      <c r="I375" s="127">
        <v>0</v>
      </c>
      <c r="J375" s="127">
        <v>10</v>
      </c>
      <c r="K375" s="127">
        <v>35</v>
      </c>
      <c r="L375" s="127">
        <v>0</v>
      </c>
      <c r="M375" s="127">
        <v>0</v>
      </c>
      <c r="N375" s="127">
        <v>59</v>
      </c>
      <c r="O375" s="127">
        <v>0</v>
      </c>
      <c r="P375" s="127">
        <v>0</v>
      </c>
      <c r="Q375" s="128">
        <v>45515</v>
      </c>
      <c r="R375" s="128">
        <v>26103</v>
      </c>
    </row>
    <row r="376" spans="1:18" ht="120" customHeight="1" x14ac:dyDescent="0.25">
      <c r="A376" s="93">
        <v>17</v>
      </c>
      <c r="B376" s="482" t="s">
        <v>611</v>
      </c>
      <c r="C376" s="483"/>
      <c r="D376" s="483"/>
      <c r="E376" s="483"/>
      <c r="F376" s="484"/>
      <c r="G376" s="92" t="s">
        <v>681</v>
      </c>
      <c r="H376" s="127">
        <f t="shared" si="37"/>
        <v>0</v>
      </c>
      <c r="I376" s="127">
        <v>0</v>
      </c>
      <c r="J376" s="127">
        <v>0</v>
      </c>
      <c r="K376" s="127">
        <v>14</v>
      </c>
      <c r="L376" s="127">
        <v>54</v>
      </c>
      <c r="M376" s="127">
        <v>10</v>
      </c>
      <c r="N376" s="127">
        <v>26</v>
      </c>
      <c r="O376" s="127">
        <v>78</v>
      </c>
      <c r="P376" s="127">
        <v>2</v>
      </c>
      <c r="Q376" s="128">
        <v>44982</v>
      </c>
      <c r="R376" s="128">
        <v>22489</v>
      </c>
    </row>
    <row r="377" spans="1:18" ht="120" customHeight="1" x14ac:dyDescent="0.25">
      <c r="A377" s="93">
        <v>18</v>
      </c>
      <c r="B377" s="482" t="s">
        <v>631</v>
      </c>
      <c r="C377" s="483"/>
      <c r="D377" s="483"/>
      <c r="E377" s="483"/>
      <c r="F377" s="484"/>
      <c r="G377" s="92" t="s">
        <v>682</v>
      </c>
      <c r="H377" s="127">
        <f t="shared" si="37"/>
        <v>10</v>
      </c>
      <c r="I377" s="127"/>
      <c r="J377" s="127">
        <v>10</v>
      </c>
      <c r="K377" s="127">
        <v>35</v>
      </c>
      <c r="L377" s="127">
        <v>7</v>
      </c>
      <c r="M377" s="127">
        <v>3</v>
      </c>
      <c r="N377" s="127">
        <v>52</v>
      </c>
      <c r="O377" s="127">
        <v>10</v>
      </c>
      <c r="P377" s="127">
        <v>4</v>
      </c>
      <c r="Q377" s="128">
        <v>45121</v>
      </c>
      <c r="R377" s="128">
        <v>22643</v>
      </c>
    </row>
    <row r="378" spans="1:18" ht="120" customHeight="1" x14ac:dyDescent="0.25">
      <c r="A378" s="93">
        <v>19</v>
      </c>
      <c r="B378" s="482" t="s">
        <v>631</v>
      </c>
      <c r="C378" s="483"/>
      <c r="D378" s="483"/>
      <c r="E378" s="483"/>
      <c r="F378" s="484"/>
      <c r="G378" s="92" t="s">
        <v>683</v>
      </c>
      <c r="H378" s="127">
        <f t="shared" si="37"/>
        <v>0</v>
      </c>
      <c r="I378" s="127"/>
      <c r="J378" s="127"/>
      <c r="K378" s="127">
        <v>30</v>
      </c>
      <c r="L378" s="127">
        <v>8</v>
      </c>
      <c r="M378" s="127">
        <v>8</v>
      </c>
      <c r="N378" s="127">
        <v>39</v>
      </c>
      <c r="O378" s="127">
        <v>0</v>
      </c>
      <c r="P378" s="127">
        <v>0</v>
      </c>
      <c r="Q378" s="128">
        <v>44997.599999999999</v>
      </c>
      <c r="R378" s="128">
        <v>22515.1</v>
      </c>
    </row>
    <row r="379" spans="1:18" ht="120" customHeight="1" x14ac:dyDescent="0.25">
      <c r="A379" s="93">
        <v>20</v>
      </c>
      <c r="B379" s="482" t="s">
        <v>614</v>
      </c>
      <c r="C379" s="483"/>
      <c r="D379" s="483"/>
      <c r="E379" s="483"/>
      <c r="F379" s="484"/>
      <c r="G379" s="92" t="s">
        <v>684</v>
      </c>
      <c r="H379" s="127">
        <f t="shared" si="37"/>
        <v>0</v>
      </c>
      <c r="I379" s="127"/>
      <c r="J379" s="127"/>
      <c r="K379" s="127">
        <v>23</v>
      </c>
      <c r="L379" s="127"/>
      <c r="M379" s="127"/>
      <c r="N379" s="127">
        <v>25</v>
      </c>
      <c r="O379" s="127"/>
      <c r="P379" s="127"/>
      <c r="Q379" s="128">
        <v>44972.800000000003</v>
      </c>
      <c r="R379" s="128">
        <v>22486.400000000001</v>
      </c>
    </row>
    <row r="380" spans="1:18" ht="120" customHeight="1" x14ac:dyDescent="0.25">
      <c r="A380" s="93">
        <v>21</v>
      </c>
      <c r="B380" s="482" t="s">
        <v>614</v>
      </c>
      <c r="C380" s="483"/>
      <c r="D380" s="483"/>
      <c r="E380" s="483"/>
      <c r="F380" s="484"/>
      <c r="G380" s="92" t="s">
        <v>685</v>
      </c>
      <c r="H380" s="127">
        <f t="shared" si="37"/>
        <v>0</v>
      </c>
      <c r="I380" s="127">
        <v>0</v>
      </c>
      <c r="J380" s="127">
        <v>0</v>
      </c>
      <c r="K380" s="127">
        <v>12</v>
      </c>
      <c r="L380" s="127">
        <v>0</v>
      </c>
      <c r="M380" s="127">
        <v>0</v>
      </c>
      <c r="N380" s="127">
        <v>27</v>
      </c>
      <c r="O380" s="127">
        <v>0</v>
      </c>
      <c r="P380" s="127">
        <v>0</v>
      </c>
      <c r="Q380" s="128">
        <v>44974</v>
      </c>
      <c r="R380" s="128">
        <v>22485.9</v>
      </c>
    </row>
    <row r="381" spans="1:18" ht="120" customHeight="1" x14ac:dyDescent="0.25">
      <c r="A381" s="93">
        <v>22</v>
      </c>
      <c r="B381" s="482" t="s">
        <v>601</v>
      </c>
      <c r="C381" s="483"/>
      <c r="D381" s="483"/>
      <c r="E381" s="483"/>
      <c r="F381" s="484"/>
      <c r="G381" s="92" t="s">
        <v>633</v>
      </c>
      <c r="H381" s="127">
        <f t="shared" si="37"/>
        <v>0</v>
      </c>
      <c r="I381" s="127"/>
      <c r="J381" s="127"/>
      <c r="K381" s="127">
        <v>3</v>
      </c>
      <c r="L381" s="127">
        <v>37</v>
      </c>
      <c r="M381" s="127">
        <v>2</v>
      </c>
      <c r="N381" s="127">
        <v>22</v>
      </c>
      <c r="O381" s="127">
        <v>61</v>
      </c>
      <c r="P381" s="127"/>
      <c r="Q381" s="128">
        <v>31999</v>
      </c>
      <c r="R381" s="128">
        <v>18086</v>
      </c>
    </row>
    <row r="382" spans="1:18" ht="120" customHeight="1" x14ac:dyDescent="0.25">
      <c r="A382" s="93">
        <v>23</v>
      </c>
      <c r="B382" s="482" t="s">
        <v>601</v>
      </c>
      <c r="C382" s="483"/>
      <c r="D382" s="483"/>
      <c r="E382" s="483"/>
      <c r="F382" s="484"/>
      <c r="G382" s="92" t="s">
        <v>686</v>
      </c>
      <c r="H382" s="127">
        <f t="shared" si="37"/>
        <v>10</v>
      </c>
      <c r="I382" s="127"/>
      <c r="J382" s="127">
        <v>10</v>
      </c>
      <c r="K382" s="127">
        <v>18</v>
      </c>
      <c r="L382" s="127">
        <v>9</v>
      </c>
      <c r="M382" s="127">
        <v>9</v>
      </c>
      <c r="N382" s="127">
        <v>34</v>
      </c>
      <c r="O382" s="127">
        <v>0</v>
      </c>
      <c r="P382" s="127">
        <v>0</v>
      </c>
      <c r="Q382" s="128">
        <v>44972.800000000003</v>
      </c>
      <c r="R382" s="128">
        <v>22486</v>
      </c>
    </row>
    <row r="383" spans="1:18" ht="120" customHeight="1" x14ac:dyDescent="0.25">
      <c r="A383" s="93">
        <v>24</v>
      </c>
      <c r="B383" s="482" t="s">
        <v>601</v>
      </c>
      <c r="C383" s="483"/>
      <c r="D383" s="483"/>
      <c r="E383" s="483"/>
      <c r="F383" s="484"/>
      <c r="G383" s="92" t="s">
        <v>634</v>
      </c>
      <c r="H383" s="127">
        <f t="shared" si="37"/>
        <v>0</v>
      </c>
      <c r="I383" s="127"/>
      <c r="J383" s="127"/>
      <c r="K383" s="127">
        <v>19</v>
      </c>
      <c r="L383" s="127">
        <v>65.75</v>
      </c>
      <c r="M383" s="127">
        <v>32.5</v>
      </c>
      <c r="N383" s="127">
        <v>237</v>
      </c>
      <c r="O383" s="127">
        <v>86.5</v>
      </c>
      <c r="P383" s="127">
        <v>0</v>
      </c>
      <c r="Q383" s="128">
        <v>49975</v>
      </c>
      <c r="R383" s="128">
        <v>24730</v>
      </c>
    </row>
    <row r="384" spans="1:18" ht="72.75" customHeight="1" x14ac:dyDescent="0.25">
      <c r="A384" s="514" t="s">
        <v>646</v>
      </c>
      <c r="B384" s="514"/>
      <c r="C384" s="514"/>
      <c r="D384" s="514"/>
      <c r="E384" s="514"/>
      <c r="F384" s="514"/>
      <c r="G384" s="514"/>
      <c r="H384" s="144">
        <f>H360+H361+H362+H363+H364+H365+H366+H367+H368+H369+H370+H371+H372+H373+H374+H375+H376+H377+H378+H379+H380+H381+H382+H383</f>
        <v>1670</v>
      </c>
      <c r="I384" s="144">
        <f t="shared" ref="I384:P384" si="38">I360+I361+I362+I363+I364+I365+I366+I367+I368+I369+I370+I371+I372+I373+I374+I375+I376+I377+I378+I379+I380+I381+I382+I383</f>
        <v>1235</v>
      </c>
      <c r="J384" s="144">
        <f t="shared" si="38"/>
        <v>435</v>
      </c>
      <c r="K384" s="144">
        <f t="shared" si="38"/>
        <v>911</v>
      </c>
      <c r="L384" s="144">
        <f t="shared" si="38"/>
        <v>327.75</v>
      </c>
      <c r="M384" s="144">
        <f t="shared" si="38"/>
        <v>90.5</v>
      </c>
      <c r="N384" s="144">
        <f t="shared" si="38"/>
        <v>1809</v>
      </c>
      <c r="O384" s="144">
        <f t="shared" si="38"/>
        <v>415.5</v>
      </c>
      <c r="P384" s="144">
        <f t="shared" si="38"/>
        <v>17</v>
      </c>
      <c r="Q384" s="145"/>
      <c r="R384" s="145"/>
    </row>
    <row r="385" spans="1:18" ht="72.75" customHeight="1" x14ac:dyDescent="0.25">
      <c r="A385" s="515" t="s">
        <v>644</v>
      </c>
      <c r="B385" s="515"/>
      <c r="C385" s="515"/>
      <c r="D385" s="515"/>
      <c r="E385" s="515"/>
      <c r="F385" s="515"/>
      <c r="G385" s="515"/>
      <c r="H385" s="146">
        <f>H334+H358+H335+H384</f>
        <v>10172</v>
      </c>
      <c r="I385" s="146">
        <f t="shared" ref="I385:P385" si="39">I334+I358+I335+I384</f>
        <v>8205</v>
      </c>
      <c r="J385" s="146">
        <f t="shared" si="39"/>
        <v>1967</v>
      </c>
      <c r="K385" s="146">
        <f t="shared" si="39"/>
        <v>3698</v>
      </c>
      <c r="L385" s="146">
        <f t="shared" si="39"/>
        <v>1730.25</v>
      </c>
      <c r="M385" s="146">
        <f t="shared" si="39"/>
        <v>543.75</v>
      </c>
      <c r="N385" s="146">
        <f t="shared" si="39"/>
        <v>9300</v>
      </c>
      <c r="O385" s="146">
        <f t="shared" si="39"/>
        <v>2303.5</v>
      </c>
      <c r="P385" s="146">
        <f t="shared" si="39"/>
        <v>458.75</v>
      </c>
      <c r="Q385" s="147"/>
      <c r="R385" s="147"/>
    </row>
    <row r="386" spans="1:18" ht="72.75" customHeight="1" x14ac:dyDescent="0.25">
      <c r="A386" s="108"/>
      <c r="B386" s="35"/>
      <c r="C386" s="35"/>
      <c r="D386" s="35"/>
      <c r="E386" s="35"/>
      <c r="F386" s="35"/>
      <c r="G386" s="35"/>
      <c r="H386" s="108"/>
      <c r="I386" s="108"/>
      <c r="J386" s="108"/>
      <c r="K386" s="108"/>
      <c r="L386" s="108"/>
      <c r="M386" s="108"/>
      <c r="N386" s="108"/>
      <c r="O386" s="108"/>
      <c r="P386" s="108"/>
      <c r="Q386" s="96"/>
      <c r="R386" s="96"/>
    </row>
    <row r="387" spans="1:18" ht="45.75" customHeight="1" x14ac:dyDescent="0.25">
      <c r="A387" s="516" t="s">
        <v>643</v>
      </c>
      <c r="B387" s="516"/>
      <c r="C387" s="516"/>
      <c r="D387" s="516"/>
      <c r="E387" s="516"/>
      <c r="F387" s="516"/>
      <c r="G387" s="516"/>
      <c r="H387" s="516"/>
      <c r="I387" s="516"/>
      <c r="J387" s="516"/>
      <c r="K387" s="149"/>
      <c r="L387" s="149"/>
      <c r="M387" s="149"/>
      <c r="N387" s="149"/>
      <c r="O387" s="149"/>
      <c r="P387" s="108"/>
      <c r="Q387" s="96"/>
      <c r="R387" s="96"/>
    </row>
    <row r="388" spans="1:18" ht="57" customHeight="1" x14ac:dyDescent="0.25">
      <c r="A388" s="513" t="s">
        <v>649</v>
      </c>
      <c r="B388" s="513" t="s">
        <v>22</v>
      </c>
      <c r="C388" s="513"/>
      <c r="D388" s="513"/>
      <c r="E388" s="513"/>
      <c r="F388" s="513"/>
      <c r="G388" s="513" t="s">
        <v>23</v>
      </c>
      <c r="H388" s="513" t="s">
        <v>10</v>
      </c>
      <c r="I388" s="513"/>
      <c r="J388" s="513"/>
      <c r="K388" s="513" t="s">
        <v>27</v>
      </c>
      <c r="L388" s="513"/>
      <c r="M388" s="513"/>
      <c r="N388" s="513" t="s">
        <v>652</v>
      </c>
      <c r="O388" s="513"/>
      <c r="P388" s="97"/>
      <c r="Q388" s="485"/>
      <c r="R388" s="485"/>
    </row>
    <row r="389" spans="1:18" ht="36" customHeight="1" x14ac:dyDescent="0.25">
      <c r="A389" s="513"/>
      <c r="B389" s="513"/>
      <c r="C389" s="513"/>
      <c r="D389" s="513"/>
      <c r="E389" s="513"/>
      <c r="F389" s="513"/>
      <c r="G389" s="513"/>
      <c r="H389" s="509" t="s">
        <v>653</v>
      </c>
      <c r="I389" s="513" t="s">
        <v>29</v>
      </c>
      <c r="J389" s="513"/>
      <c r="K389" s="509" t="s">
        <v>25</v>
      </c>
      <c r="L389" s="513" t="s">
        <v>30</v>
      </c>
      <c r="M389" s="513"/>
      <c r="N389" s="509" t="s">
        <v>10</v>
      </c>
      <c r="O389" s="509" t="s">
        <v>27</v>
      </c>
      <c r="P389" s="97"/>
      <c r="Q389" s="489"/>
      <c r="R389" s="489"/>
    </row>
    <row r="390" spans="1:18" ht="64.5" customHeight="1" x14ac:dyDescent="0.25">
      <c r="A390" s="513"/>
      <c r="B390" s="513"/>
      <c r="C390" s="513"/>
      <c r="D390" s="513"/>
      <c r="E390" s="513"/>
      <c r="F390" s="513"/>
      <c r="G390" s="513"/>
      <c r="H390" s="509"/>
      <c r="I390" s="509" t="s">
        <v>26</v>
      </c>
      <c r="J390" s="509" t="s">
        <v>9</v>
      </c>
      <c r="K390" s="509"/>
      <c r="L390" s="509" t="s">
        <v>26</v>
      </c>
      <c r="M390" s="509" t="s">
        <v>9</v>
      </c>
      <c r="N390" s="509"/>
      <c r="O390" s="509"/>
      <c r="P390" s="98"/>
      <c r="Q390" s="489"/>
      <c r="R390" s="489"/>
    </row>
    <row r="391" spans="1:18" ht="72.75" customHeight="1" x14ac:dyDescent="0.25">
      <c r="A391" s="513"/>
      <c r="B391" s="513"/>
      <c r="C391" s="513"/>
      <c r="D391" s="513"/>
      <c r="E391" s="513"/>
      <c r="F391" s="513"/>
      <c r="G391" s="513"/>
      <c r="H391" s="509"/>
      <c r="I391" s="509"/>
      <c r="J391" s="509"/>
      <c r="K391" s="509"/>
      <c r="L391" s="509"/>
      <c r="M391" s="509"/>
      <c r="N391" s="509"/>
      <c r="O391" s="509"/>
      <c r="P391" s="98"/>
      <c r="Q391" s="489"/>
      <c r="R391" s="489"/>
    </row>
    <row r="392" spans="1:18" ht="117" customHeight="1" x14ac:dyDescent="0.25">
      <c r="A392" s="93">
        <v>1</v>
      </c>
      <c r="B392" s="501" t="s">
        <v>614</v>
      </c>
      <c r="C392" s="502"/>
      <c r="D392" s="502"/>
      <c r="E392" s="502"/>
      <c r="F392" s="503"/>
      <c r="G392" s="93" t="s">
        <v>637</v>
      </c>
      <c r="H392" s="127">
        <v>23</v>
      </c>
      <c r="I392" s="127"/>
      <c r="J392" s="127">
        <v>1</v>
      </c>
      <c r="K392" s="127">
        <v>18</v>
      </c>
      <c r="L392" s="127"/>
      <c r="M392" s="127">
        <v>1</v>
      </c>
      <c r="N392" s="128">
        <v>44842</v>
      </c>
      <c r="O392" s="128">
        <v>23522.3</v>
      </c>
      <c r="P392" s="99"/>
      <c r="Q392" s="100"/>
      <c r="R392" s="100"/>
    </row>
    <row r="393" spans="1:18" ht="110.25" customHeight="1" x14ac:dyDescent="0.25">
      <c r="A393" s="93">
        <v>2</v>
      </c>
      <c r="B393" s="501" t="s">
        <v>614</v>
      </c>
      <c r="C393" s="502"/>
      <c r="D393" s="502"/>
      <c r="E393" s="502"/>
      <c r="F393" s="503"/>
      <c r="G393" s="93" t="s">
        <v>639</v>
      </c>
      <c r="H393" s="127">
        <v>4</v>
      </c>
      <c r="I393" s="127">
        <v>2</v>
      </c>
      <c r="J393" s="127">
        <v>1</v>
      </c>
      <c r="K393" s="127">
        <v>3</v>
      </c>
      <c r="L393" s="127">
        <v>1</v>
      </c>
      <c r="M393" s="127">
        <v>0</v>
      </c>
      <c r="N393" s="128">
        <v>51036</v>
      </c>
      <c r="O393" s="128">
        <v>22608</v>
      </c>
      <c r="P393" s="99"/>
      <c r="Q393" s="100"/>
      <c r="R393" s="100"/>
    </row>
    <row r="394" spans="1:18" ht="78" customHeight="1" x14ac:dyDescent="0.25">
      <c r="A394" s="93">
        <v>4</v>
      </c>
      <c r="B394" s="501" t="s">
        <v>601</v>
      </c>
      <c r="C394" s="502"/>
      <c r="D394" s="502"/>
      <c r="E394" s="502"/>
      <c r="F394" s="503"/>
      <c r="G394" s="93" t="s">
        <v>641</v>
      </c>
      <c r="H394" s="93"/>
      <c r="I394" s="93"/>
      <c r="J394" s="93"/>
      <c r="K394" s="93"/>
      <c r="L394" s="93"/>
      <c r="M394" s="93"/>
      <c r="N394" s="94"/>
      <c r="O394" s="94"/>
      <c r="P394" s="99"/>
      <c r="Q394" s="100"/>
      <c r="R394" s="100"/>
    </row>
    <row r="395" spans="1:18" ht="117" customHeight="1" x14ac:dyDescent="0.25">
      <c r="A395" s="93">
        <v>3</v>
      </c>
      <c r="B395" s="501" t="s">
        <v>614</v>
      </c>
      <c r="C395" s="502"/>
      <c r="D395" s="502"/>
      <c r="E395" s="502"/>
      <c r="F395" s="503"/>
      <c r="G395" s="93" t="s">
        <v>627</v>
      </c>
      <c r="H395" s="127">
        <v>9</v>
      </c>
      <c r="I395" s="127">
        <v>36</v>
      </c>
      <c r="J395" s="127">
        <v>0</v>
      </c>
      <c r="K395" s="127">
        <v>27</v>
      </c>
      <c r="L395" s="127">
        <v>33.25</v>
      </c>
      <c r="M395" s="127">
        <v>0</v>
      </c>
      <c r="N395" s="128">
        <v>44973</v>
      </c>
      <c r="O395" s="128">
        <v>22486</v>
      </c>
      <c r="P395" s="99"/>
      <c r="Q395" s="100"/>
      <c r="R395" s="100"/>
    </row>
    <row r="396" spans="1:18" ht="117" customHeight="1" x14ac:dyDescent="0.25">
      <c r="A396" s="93">
        <v>4</v>
      </c>
      <c r="B396" s="501" t="s">
        <v>601</v>
      </c>
      <c r="C396" s="502"/>
      <c r="D396" s="502"/>
      <c r="E396" s="502"/>
      <c r="F396" s="503"/>
      <c r="G396" s="93" t="s">
        <v>628</v>
      </c>
      <c r="H396" s="127">
        <v>7</v>
      </c>
      <c r="I396" s="127">
        <v>0</v>
      </c>
      <c r="J396" s="127">
        <v>0</v>
      </c>
      <c r="K396" s="127">
        <v>31</v>
      </c>
      <c r="L396" s="127">
        <v>0</v>
      </c>
      <c r="M396" s="127">
        <v>0</v>
      </c>
      <c r="N396" s="128">
        <v>58647</v>
      </c>
      <c r="O396" s="128">
        <v>39499</v>
      </c>
      <c r="P396" s="99"/>
      <c r="Q396" s="100"/>
      <c r="R396" s="100"/>
    </row>
    <row r="397" spans="1:18" ht="72.75" customHeight="1" x14ac:dyDescent="0.25">
      <c r="A397" s="506" t="s">
        <v>689</v>
      </c>
      <c r="B397" s="507"/>
      <c r="C397" s="507"/>
      <c r="D397" s="507"/>
      <c r="E397" s="507"/>
      <c r="F397" s="507"/>
      <c r="G397" s="508"/>
      <c r="H397" s="144">
        <f>H392+H393+H394+H395+H396</f>
        <v>43</v>
      </c>
      <c r="I397" s="144">
        <f t="shared" ref="I397:M397" si="40">I392+I393+I394+I395+I396</f>
        <v>38</v>
      </c>
      <c r="J397" s="144">
        <f t="shared" si="40"/>
        <v>2</v>
      </c>
      <c r="K397" s="144">
        <f t="shared" si="40"/>
        <v>79</v>
      </c>
      <c r="L397" s="144">
        <f t="shared" si="40"/>
        <v>34.25</v>
      </c>
      <c r="M397" s="144">
        <f t="shared" si="40"/>
        <v>1</v>
      </c>
      <c r="N397" s="145"/>
      <c r="O397" s="145"/>
      <c r="P397" s="108"/>
      <c r="Q397" s="96"/>
      <c r="R397" s="96"/>
    </row>
    <row r="398" spans="1:18" ht="72.75" customHeight="1" x14ac:dyDescent="0.25">
      <c r="A398" s="108"/>
      <c r="B398" s="108"/>
      <c r="C398" s="108"/>
      <c r="D398" s="108"/>
      <c r="E398" s="108"/>
      <c r="F398" s="108"/>
      <c r="G398" s="108"/>
      <c r="H398" s="108"/>
      <c r="I398" s="108"/>
      <c r="J398" s="108"/>
      <c r="K398" s="108"/>
      <c r="L398" s="108"/>
      <c r="M398" s="108"/>
      <c r="N398" s="108"/>
      <c r="O398" s="108"/>
      <c r="P398" s="108"/>
      <c r="Q398" s="96"/>
      <c r="R398" s="96"/>
    </row>
    <row r="399" spans="1:18" ht="72.75" customHeight="1" x14ac:dyDescent="0.25">
      <c r="A399" s="504" t="s">
        <v>643</v>
      </c>
      <c r="B399" s="505"/>
      <c r="C399" s="505"/>
      <c r="D399" s="505"/>
      <c r="E399" s="505"/>
      <c r="F399" s="505"/>
      <c r="G399" s="505"/>
      <c r="H399" s="505"/>
      <c r="I399" s="505"/>
      <c r="J399" s="505"/>
      <c r="K399" s="99"/>
      <c r="L399" s="99"/>
      <c r="M399" s="99"/>
      <c r="N399" s="99"/>
      <c r="O399" s="99"/>
      <c r="P399" s="99"/>
      <c r="Q399" s="99"/>
      <c r="R399" s="99"/>
    </row>
    <row r="400" spans="1:18" ht="114.75" customHeight="1" x14ac:dyDescent="0.25">
      <c r="A400" s="140"/>
      <c r="B400" s="510" t="s">
        <v>22</v>
      </c>
      <c r="C400" s="511"/>
      <c r="D400" s="511"/>
      <c r="E400" s="511"/>
      <c r="F400" s="512"/>
      <c r="G400" s="139" t="s">
        <v>23</v>
      </c>
      <c r="H400" s="139" t="s">
        <v>635</v>
      </c>
      <c r="I400" s="139" t="s">
        <v>636</v>
      </c>
      <c r="J400" s="139" t="s">
        <v>28</v>
      </c>
      <c r="K400" s="99"/>
      <c r="L400" s="99"/>
      <c r="M400" s="99"/>
      <c r="N400" s="99"/>
      <c r="O400" s="99"/>
      <c r="P400" s="99"/>
      <c r="Q400" s="99"/>
      <c r="R400" s="99"/>
    </row>
    <row r="401" spans="1:18" ht="78" customHeight="1" x14ac:dyDescent="0.25">
      <c r="A401" s="93">
        <v>1</v>
      </c>
      <c r="B401" s="501" t="s">
        <v>601</v>
      </c>
      <c r="C401" s="502"/>
      <c r="D401" s="502"/>
      <c r="E401" s="502"/>
      <c r="F401" s="503"/>
      <c r="G401" s="93" t="s">
        <v>845</v>
      </c>
      <c r="H401" s="127">
        <v>254</v>
      </c>
      <c r="I401" s="127"/>
      <c r="J401" s="128">
        <v>21744.6</v>
      </c>
      <c r="K401" s="99"/>
      <c r="L401" s="99"/>
      <c r="M401" s="99"/>
      <c r="N401" s="99"/>
      <c r="O401" s="99"/>
      <c r="P401" s="99"/>
      <c r="Q401" s="99"/>
      <c r="R401" s="99"/>
    </row>
    <row r="402" spans="1:18" ht="112.5" customHeight="1" x14ac:dyDescent="0.25">
      <c r="A402" s="93">
        <v>2</v>
      </c>
      <c r="B402" s="501" t="s">
        <v>614</v>
      </c>
      <c r="C402" s="502"/>
      <c r="D402" s="502"/>
      <c r="E402" s="502"/>
      <c r="F402" s="503"/>
      <c r="G402" s="93" t="s">
        <v>640</v>
      </c>
      <c r="H402" s="127">
        <v>38</v>
      </c>
      <c r="I402" s="127">
        <v>5</v>
      </c>
      <c r="J402" s="128">
        <v>26002.6</v>
      </c>
      <c r="K402" s="99"/>
      <c r="L402" s="99"/>
      <c r="M402" s="99"/>
      <c r="N402" s="99"/>
      <c r="O402" s="99"/>
      <c r="P402" s="99"/>
      <c r="Q402" s="99"/>
      <c r="R402" s="99"/>
    </row>
    <row r="403" spans="1:18" ht="81" customHeight="1" x14ac:dyDescent="0.25">
      <c r="A403" s="93">
        <v>3</v>
      </c>
      <c r="B403" s="501" t="s">
        <v>601</v>
      </c>
      <c r="C403" s="502"/>
      <c r="D403" s="502"/>
      <c r="E403" s="502"/>
      <c r="F403" s="503"/>
      <c r="G403" s="93" t="s">
        <v>641</v>
      </c>
      <c r="H403" s="127">
        <v>242</v>
      </c>
      <c r="I403" s="127">
        <v>0</v>
      </c>
      <c r="J403" s="128">
        <v>21181</v>
      </c>
      <c r="K403" s="99"/>
      <c r="L403" s="99"/>
      <c r="M403" s="99"/>
      <c r="N403" s="99"/>
      <c r="O403" s="99"/>
      <c r="P403" s="99"/>
      <c r="Q403" s="99"/>
      <c r="R403" s="99"/>
    </row>
    <row r="404" spans="1:18" ht="72.75" customHeight="1" x14ac:dyDescent="0.25">
      <c r="A404" s="93">
        <v>4</v>
      </c>
      <c r="B404" s="501" t="s">
        <v>609</v>
      </c>
      <c r="C404" s="502"/>
      <c r="D404" s="502"/>
      <c r="E404" s="502"/>
      <c r="F404" s="503"/>
      <c r="G404" s="148" t="s">
        <v>688</v>
      </c>
      <c r="H404" s="127"/>
      <c r="I404" s="127"/>
      <c r="J404" s="128"/>
      <c r="K404" s="99"/>
      <c r="L404" s="99"/>
      <c r="M404" s="99"/>
      <c r="N404" s="99"/>
      <c r="O404" s="99"/>
      <c r="P404" s="99"/>
      <c r="Q404" s="99"/>
      <c r="R404" s="99"/>
    </row>
    <row r="405" spans="1:18" ht="72.75" customHeight="1" x14ac:dyDescent="0.25">
      <c r="A405" s="506" t="s">
        <v>689</v>
      </c>
      <c r="B405" s="507"/>
      <c r="C405" s="507"/>
      <c r="D405" s="507"/>
      <c r="E405" s="507"/>
      <c r="F405" s="507"/>
      <c r="G405" s="508"/>
      <c r="H405" s="142">
        <f>H401+H402+H403+H404</f>
        <v>534</v>
      </c>
      <c r="I405" s="142">
        <f>I401+I402+I403+I404</f>
        <v>5</v>
      </c>
      <c r="J405" s="143"/>
      <c r="K405" s="101"/>
      <c r="L405" s="101"/>
      <c r="M405" s="101"/>
      <c r="N405" s="101"/>
      <c r="O405" s="101"/>
      <c r="P405" s="101"/>
      <c r="Q405" s="101"/>
      <c r="R405" s="101"/>
    </row>
    <row r="406" spans="1:18" ht="72.75" customHeight="1" x14ac:dyDescent="0.25">
      <c r="B406" s="131"/>
      <c r="C406" s="131"/>
      <c r="D406" s="131"/>
      <c r="E406" s="131"/>
      <c r="F406" s="131"/>
      <c r="G406" s="131"/>
      <c r="H406" s="131"/>
      <c r="I406" s="131"/>
      <c r="J406" s="131"/>
      <c r="K406" s="131"/>
      <c r="L406" s="131"/>
      <c r="M406" s="131"/>
      <c r="N406" s="131"/>
      <c r="O406" s="131"/>
    </row>
    <row r="407" spans="1:18" ht="72.75" customHeight="1" x14ac:dyDescent="0.25">
      <c r="B407" s="131"/>
      <c r="C407" s="131"/>
      <c r="D407" s="131"/>
      <c r="E407" s="131"/>
      <c r="F407" s="131"/>
      <c r="G407" s="131"/>
      <c r="H407" s="131"/>
      <c r="I407" s="131"/>
      <c r="J407" s="131"/>
      <c r="K407" s="131"/>
      <c r="L407" s="131"/>
      <c r="M407" s="131"/>
      <c r="N407" s="131"/>
      <c r="O407" s="131"/>
    </row>
  </sheetData>
  <mergeCells count="452">
    <mergeCell ref="B332:F332"/>
    <mergeCell ref="B333:F333"/>
    <mergeCell ref="B15:G15"/>
    <mergeCell ref="B16:G16"/>
    <mergeCell ref="A1:R1"/>
    <mergeCell ref="A2:A4"/>
    <mergeCell ref="B2:G4"/>
    <mergeCell ref="H2:J2"/>
    <mergeCell ref="K2:M2"/>
    <mergeCell ref="N2:P2"/>
    <mergeCell ref="Q2:R2"/>
    <mergeCell ref="H3:H17"/>
    <mergeCell ref="I3:I17"/>
    <mergeCell ref="J3:J17"/>
    <mergeCell ref="K3:K17"/>
    <mergeCell ref="L3:M3"/>
    <mergeCell ref="N3:N17"/>
    <mergeCell ref="O3:P3"/>
    <mergeCell ref="Q3:Q17"/>
    <mergeCell ref="R3:R17"/>
    <mergeCell ref="L4:L17"/>
    <mergeCell ref="M4:M17"/>
    <mergeCell ref="O4:O17"/>
    <mergeCell ref="P4:P17"/>
    <mergeCell ref="B11:G11"/>
    <mergeCell ref="B12:G12"/>
    <mergeCell ref="B13:G13"/>
    <mergeCell ref="B14:G14"/>
    <mergeCell ref="B17:G17"/>
    <mergeCell ref="B18:G18"/>
    <mergeCell ref="B5:G5"/>
    <mergeCell ref="B6:G6"/>
    <mergeCell ref="B7:G7"/>
    <mergeCell ref="B8:G8"/>
    <mergeCell ref="B9:G9"/>
    <mergeCell ref="B10:G10"/>
    <mergeCell ref="A19:R19"/>
    <mergeCell ref="A24:R24"/>
    <mergeCell ref="J21:J23"/>
    <mergeCell ref="K21:K23"/>
    <mergeCell ref="L21:M21"/>
    <mergeCell ref="N21:N23"/>
    <mergeCell ref="O21:P21"/>
    <mergeCell ref="Q21:Q23"/>
    <mergeCell ref="B31:F31"/>
    <mergeCell ref="A20:A23"/>
    <mergeCell ref="B20:F23"/>
    <mergeCell ref="G20:G23"/>
    <mergeCell ref="H20:J20"/>
    <mergeCell ref="K20:M20"/>
    <mergeCell ref="N20:P20"/>
    <mergeCell ref="Q20:R20"/>
    <mergeCell ref="H21:H23"/>
    <mergeCell ref="I21:I23"/>
    <mergeCell ref="R21:R23"/>
    <mergeCell ref="L22:L23"/>
    <mergeCell ref="M22:M23"/>
    <mergeCell ref="O22:O23"/>
    <mergeCell ref="P22:P23"/>
    <mergeCell ref="B33:F33"/>
    <mergeCell ref="B34:F34"/>
    <mergeCell ref="B25:G25"/>
    <mergeCell ref="B26:F26"/>
    <mergeCell ref="B27:F27"/>
    <mergeCell ref="B28:F28"/>
    <mergeCell ref="B29:F29"/>
    <mergeCell ref="B30:F30"/>
    <mergeCell ref="B40:G40"/>
    <mergeCell ref="B39:F39"/>
    <mergeCell ref="B32:F32"/>
    <mergeCell ref="B41:F41"/>
    <mergeCell ref="B42:F42"/>
    <mergeCell ref="B43:F43"/>
    <mergeCell ref="B44:F44"/>
    <mergeCell ref="B45:F45"/>
    <mergeCell ref="B35:F35"/>
    <mergeCell ref="B36:F36"/>
    <mergeCell ref="B37:F37"/>
    <mergeCell ref="B38:F38"/>
    <mergeCell ref="B52:F52"/>
    <mergeCell ref="B53:F53"/>
    <mergeCell ref="B54:F54"/>
    <mergeCell ref="B55:F55"/>
    <mergeCell ref="B56:F56"/>
    <mergeCell ref="B57:F57"/>
    <mergeCell ref="B46:F46"/>
    <mergeCell ref="B47:F47"/>
    <mergeCell ref="B48:F48"/>
    <mergeCell ref="B49:F49"/>
    <mergeCell ref="B50:F50"/>
    <mergeCell ref="B51:F51"/>
    <mergeCell ref="B67:F67"/>
    <mergeCell ref="B68:G68"/>
    <mergeCell ref="B58:F58"/>
    <mergeCell ref="B59:F59"/>
    <mergeCell ref="B60:F60"/>
    <mergeCell ref="B61:F61"/>
    <mergeCell ref="B75:F75"/>
    <mergeCell ref="B76:F76"/>
    <mergeCell ref="B77:F77"/>
    <mergeCell ref="B62:F62"/>
    <mergeCell ref="B63:F63"/>
    <mergeCell ref="B64:F64"/>
    <mergeCell ref="B65:F65"/>
    <mergeCell ref="B66:F66"/>
    <mergeCell ref="B78:F78"/>
    <mergeCell ref="B79:F79"/>
    <mergeCell ref="B80:F80"/>
    <mergeCell ref="B69:F69"/>
    <mergeCell ref="B70:F70"/>
    <mergeCell ref="B71:F71"/>
    <mergeCell ref="B72:F72"/>
    <mergeCell ref="B73:F73"/>
    <mergeCell ref="B74:F74"/>
    <mergeCell ref="B87:F87"/>
    <mergeCell ref="B88:F88"/>
    <mergeCell ref="B89:F89"/>
    <mergeCell ref="B90:F90"/>
    <mergeCell ref="B91:F91"/>
    <mergeCell ref="B92:F92"/>
    <mergeCell ref="B81:F81"/>
    <mergeCell ref="B82:F82"/>
    <mergeCell ref="B83:F83"/>
    <mergeCell ref="B84:F84"/>
    <mergeCell ref="B85:F85"/>
    <mergeCell ref="B86:F86"/>
    <mergeCell ref="B104:G104"/>
    <mergeCell ref="B105:F105"/>
    <mergeCell ref="B106:F106"/>
    <mergeCell ref="B107:F107"/>
    <mergeCell ref="B108:F108"/>
    <mergeCell ref="B93:F93"/>
    <mergeCell ref="B94:F94"/>
    <mergeCell ref="B95:F95"/>
    <mergeCell ref="B97:F97"/>
    <mergeCell ref="B98:F98"/>
    <mergeCell ref="B99:F99"/>
    <mergeCell ref="B100:F100"/>
    <mergeCell ref="B101:F101"/>
    <mergeCell ref="B102:F102"/>
    <mergeCell ref="B103:F103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B127:F127"/>
    <mergeCell ref="B128:F128"/>
    <mergeCell ref="B129:G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39:F139"/>
    <mergeCell ref="B140:F140"/>
    <mergeCell ref="B141:F141"/>
    <mergeCell ref="B142:F142"/>
    <mergeCell ref="B143:F143"/>
    <mergeCell ref="B133:F133"/>
    <mergeCell ref="B134:F134"/>
    <mergeCell ref="B135:F135"/>
    <mergeCell ref="B136:F136"/>
    <mergeCell ref="B137:F137"/>
    <mergeCell ref="B138:F138"/>
    <mergeCell ref="B151:F151"/>
    <mergeCell ref="B152:F152"/>
    <mergeCell ref="B154:F154"/>
    <mergeCell ref="B155:F155"/>
    <mergeCell ref="B156:F156"/>
    <mergeCell ref="B144:F144"/>
    <mergeCell ref="B145:F145"/>
    <mergeCell ref="B146:F146"/>
    <mergeCell ref="B148:G148"/>
    <mergeCell ref="B149:F149"/>
    <mergeCell ref="B150:F150"/>
    <mergeCell ref="B147:F147"/>
    <mergeCell ref="B153:F153"/>
    <mergeCell ref="B163:G163"/>
    <mergeCell ref="B164:F164"/>
    <mergeCell ref="B165:F165"/>
    <mergeCell ref="B166:F166"/>
    <mergeCell ref="B167:F167"/>
    <mergeCell ref="B168:F168"/>
    <mergeCell ref="B157:F157"/>
    <mergeCell ref="B158:F158"/>
    <mergeCell ref="B159:F159"/>
    <mergeCell ref="B160:F160"/>
    <mergeCell ref="B162:F162"/>
    <mergeCell ref="B161:F161"/>
    <mergeCell ref="B174:F174"/>
    <mergeCell ref="B169:F169"/>
    <mergeCell ref="B170:F170"/>
    <mergeCell ref="B171:F171"/>
    <mergeCell ref="B172:F172"/>
    <mergeCell ref="B173:F173"/>
    <mergeCell ref="B181:F181"/>
    <mergeCell ref="B182:F182"/>
    <mergeCell ref="B192:G192"/>
    <mergeCell ref="B193:F193"/>
    <mergeCell ref="B194:F194"/>
    <mergeCell ref="B195:F195"/>
    <mergeCell ref="B175:F175"/>
    <mergeCell ref="B176:F176"/>
    <mergeCell ref="B177:F177"/>
    <mergeCell ref="B178:F178"/>
    <mergeCell ref="B179:F179"/>
    <mergeCell ref="B180:F180"/>
    <mergeCell ref="B183:F183"/>
    <mergeCell ref="B184:F184"/>
    <mergeCell ref="B185:F185"/>
    <mergeCell ref="B186:F186"/>
    <mergeCell ref="B187:F187"/>
    <mergeCell ref="B188:F188"/>
    <mergeCell ref="B189:F189"/>
    <mergeCell ref="B190:F190"/>
    <mergeCell ref="B191:F191"/>
    <mergeCell ref="B202:F202"/>
    <mergeCell ref="B203:F203"/>
    <mergeCell ref="B204:F204"/>
    <mergeCell ref="B205:F205"/>
    <mergeCell ref="B206:F206"/>
    <mergeCell ref="B207:F207"/>
    <mergeCell ref="B196:F196"/>
    <mergeCell ref="B197:F197"/>
    <mergeCell ref="B198:F198"/>
    <mergeCell ref="B199:F199"/>
    <mergeCell ref="B200:F200"/>
    <mergeCell ref="B201:F201"/>
    <mergeCell ref="B214:F214"/>
    <mergeCell ref="B215:F215"/>
    <mergeCell ref="B216:F216"/>
    <mergeCell ref="B217:F217"/>
    <mergeCell ref="B218:F218"/>
    <mergeCell ref="B208:F208"/>
    <mergeCell ref="B209:F209"/>
    <mergeCell ref="B210:F210"/>
    <mergeCell ref="B211:F211"/>
    <mergeCell ref="B212:F212"/>
    <mergeCell ref="B213:F213"/>
    <mergeCell ref="B225:F225"/>
    <mergeCell ref="B226:F226"/>
    <mergeCell ref="B227:F227"/>
    <mergeCell ref="B228:F228"/>
    <mergeCell ref="B229:F229"/>
    <mergeCell ref="B230:F230"/>
    <mergeCell ref="B219:F219"/>
    <mergeCell ref="B220:F220"/>
    <mergeCell ref="B221:F221"/>
    <mergeCell ref="B222:F222"/>
    <mergeCell ref="B223:F223"/>
    <mergeCell ref="B224:F224"/>
    <mergeCell ref="B243:F243"/>
    <mergeCell ref="B244:G244"/>
    <mergeCell ref="B245:F245"/>
    <mergeCell ref="B246:F246"/>
    <mergeCell ref="B231:F231"/>
    <mergeCell ref="B232:F232"/>
    <mergeCell ref="B233:F233"/>
    <mergeCell ref="B234:F234"/>
    <mergeCell ref="B241:G241"/>
    <mergeCell ref="B242:F242"/>
    <mergeCell ref="B235:F235"/>
    <mergeCell ref="B236:F236"/>
    <mergeCell ref="B237:F237"/>
    <mergeCell ref="B238:F238"/>
    <mergeCell ref="B239:F239"/>
    <mergeCell ref="B240:F240"/>
    <mergeCell ref="B253:F253"/>
    <mergeCell ref="B254:F254"/>
    <mergeCell ref="B255:F255"/>
    <mergeCell ref="B256:F256"/>
    <mergeCell ref="B257:F257"/>
    <mergeCell ref="B258:F258"/>
    <mergeCell ref="B247:F247"/>
    <mergeCell ref="B248:F248"/>
    <mergeCell ref="B249:F249"/>
    <mergeCell ref="B250:F250"/>
    <mergeCell ref="B251:F251"/>
    <mergeCell ref="B252:F252"/>
    <mergeCell ref="B265:F265"/>
    <mergeCell ref="B266:F266"/>
    <mergeCell ref="B267:F267"/>
    <mergeCell ref="B268:F268"/>
    <mergeCell ref="B269:F269"/>
    <mergeCell ref="B270:G270"/>
    <mergeCell ref="B259:G259"/>
    <mergeCell ref="B260:F260"/>
    <mergeCell ref="B261:F261"/>
    <mergeCell ref="B262:F262"/>
    <mergeCell ref="B263:F263"/>
    <mergeCell ref="B264:F264"/>
    <mergeCell ref="B276:F276"/>
    <mergeCell ref="B277:F277"/>
    <mergeCell ref="B278:F278"/>
    <mergeCell ref="B279:F279"/>
    <mergeCell ref="B280:F280"/>
    <mergeCell ref="B281:F281"/>
    <mergeCell ref="B271:F271"/>
    <mergeCell ref="H271:R271"/>
    <mergeCell ref="B272:F272"/>
    <mergeCell ref="B273:F273"/>
    <mergeCell ref="B274:F274"/>
    <mergeCell ref="B275:F275"/>
    <mergeCell ref="B289:F289"/>
    <mergeCell ref="B296:G296"/>
    <mergeCell ref="H296:R296"/>
    <mergeCell ref="B297:F297"/>
    <mergeCell ref="B298:F298"/>
    <mergeCell ref="B282:F282"/>
    <mergeCell ref="B283:F283"/>
    <mergeCell ref="B284:F284"/>
    <mergeCell ref="B285:F285"/>
    <mergeCell ref="B288:F288"/>
    <mergeCell ref="B287:F287"/>
    <mergeCell ref="B290:F290"/>
    <mergeCell ref="B291:F291"/>
    <mergeCell ref="B292:F292"/>
    <mergeCell ref="B293:F293"/>
    <mergeCell ref="B294:F294"/>
    <mergeCell ref="B295:F295"/>
    <mergeCell ref="B286:F286"/>
    <mergeCell ref="B305:G305"/>
    <mergeCell ref="H305:R305"/>
    <mergeCell ref="B306:F306"/>
    <mergeCell ref="B300:F300"/>
    <mergeCell ref="B301:F301"/>
    <mergeCell ref="B302:F302"/>
    <mergeCell ref="B299:F299"/>
    <mergeCell ref="B304:F304"/>
    <mergeCell ref="B303:F303"/>
    <mergeCell ref="B310:F310"/>
    <mergeCell ref="B314:F314"/>
    <mergeCell ref="B315:F315"/>
    <mergeCell ref="B316:F316"/>
    <mergeCell ref="B317:F317"/>
    <mergeCell ref="B318:F318"/>
    <mergeCell ref="B319:F319"/>
    <mergeCell ref="B307:F307"/>
    <mergeCell ref="B308:F308"/>
    <mergeCell ref="B309:F309"/>
    <mergeCell ref="B311:G311"/>
    <mergeCell ref="B312:F312"/>
    <mergeCell ref="B313:F313"/>
    <mergeCell ref="B326:F326"/>
    <mergeCell ref="B327:F327"/>
    <mergeCell ref="B328:F328"/>
    <mergeCell ref="B329:F329"/>
    <mergeCell ref="B330:F330"/>
    <mergeCell ref="B331:F331"/>
    <mergeCell ref="B320:F320"/>
    <mergeCell ref="B321:F321"/>
    <mergeCell ref="B322:F322"/>
    <mergeCell ref="B323:F323"/>
    <mergeCell ref="B324:F324"/>
    <mergeCell ref="B325:F325"/>
    <mergeCell ref="B340:F340"/>
    <mergeCell ref="B341:F341"/>
    <mergeCell ref="B342:F342"/>
    <mergeCell ref="B343:F343"/>
    <mergeCell ref="B344:F344"/>
    <mergeCell ref="B345:F345"/>
    <mergeCell ref="A334:G334"/>
    <mergeCell ref="B335:F335"/>
    <mergeCell ref="A336:R336"/>
    <mergeCell ref="B337:F337"/>
    <mergeCell ref="B338:F338"/>
    <mergeCell ref="B339:F339"/>
    <mergeCell ref="B352:F352"/>
    <mergeCell ref="B353:F353"/>
    <mergeCell ref="B354:F354"/>
    <mergeCell ref="B355:F355"/>
    <mergeCell ref="B356:F356"/>
    <mergeCell ref="B357:F357"/>
    <mergeCell ref="B346:F346"/>
    <mergeCell ref="B347:F347"/>
    <mergeCell ref="B348:F348"/>
    <mergeCell ref="B349:F349"/>
    <mergeCell ref="B350:F350"/>
    <mergeCell ref="B351:F351"/>
    <mergeCell ref="B364:F364"/>
    <mergeCell ref="B365:F365"/>
    <mergeCell ref="B366:F366"/>
    <mergeCell ref="B367:F367"/>
    <mergeCell ref="B368:F368"/>
    <mergeCell ref="B369:F369"/>
    <mergeCell ref="A358:G358"/>
    <mergeCell ref="A359:R359"/>
    <mergeCell ref="B360:F360"/>
    <mergeCell ref="B361:F361"/>
    <mergeCell ref="B362:F362"/>
    <mergeCell ref="B363:F363"/>
    <mergeCell ref="B376:F376"/>
    <mergeCell ref="B377:F377"/>
    <mergeCell ref="B378:F378"/>
    <mergeCell ref="B379:F379"/>
    <mergeCell ref="B380:F380"/>
    <mergeCell ref="B381:F381"/>
    <mergeCell ref="B370:F370"/>
    <mergeCell ref="B371:F371"/>
    <mergeCell ref="B372:F372"/>
    <mergeCell ref="B373:F373"/>
    <mergeCell ref="B374:F374"/>
    <mergeCell ref="B375:F375"/>
    <mergeCell ref="B382:F382"/>
    <mergeCell ref="B383:F383"/>
    <mergeCell ref="A384:G384"/>
    <mergeCell ref="A385:G385"/>
    <mergeCell ref="A387:J387"/>
    <mergeCell ref="A388:A391"/>
    <mergeCell ref="B388:F391"/>
    <mergeCell ref="G388:G391"/>
    <mergeCell ref="H388:J388"/>
    <mergeCell ref="K388:M388"/>
    <mergeCell ref="N388:O388"/>
    <mergeCell ref="Q388:R388"/>
    <mergeCell ref="H389:H391"/>
    <mergeCell ref="I389:J389"/>
    <mergeCell ref="K389:K391"/>
    <mergeCell ref="L389:M389"/>
    <mergeCell ref="N389:N391"/>
    <mergeCell ref="O389:O391"/>
    <mergeCell ref="Q389:Q391"/>
    <mergeCell ref="B394:F394"/>
    <mergeCell ref="B395:F395"/>
    <mergeCell ref="B396:F396"/>
    <mergeCell ref="A399:J399"/>
    <mergeCell ref="A405:G405"/>
    <mergeCell ref="A397:G397"/>
    <mergeCell ref="R389:R391"/>
    <mergeCell ref="I390:I391"/>
    <mergeCell ref="J390:J391"/>
    <mergeCell ref="L390:L391"/>
    <mergeCell ref="M390:M391"/>
    <mergeCell ref="B392:F392"/>
    <mergeCell ref="B400:F400"/>
    <mergeCell ref="B401:F401"/>
    <mergeCell ref="B402:F402"/>
    <mergeCell ref="B403:F403"/>
    <mergeCell ref="B404:F404"/>
    <mergeCell ref="B393:F393"/>
  </mergeCells>
  <pageMargins left="0.7" right="0.7" top="0.75" bottom="0.75" header="0.3" footer="0.3"/>
  <pageSetup paperSize="9" scale="2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R407"/>
  <sheetViews>
    <sheetView view="pageBreakPreview" topLeftCell="A338" zoomScale="85" zoomScaleNormal="55" zoomScaleSheetLayoutView="85" workbookViewId="0">
      <selection activeCell="N18" sqref="N18"/>
    </sheetView>
  </sheetViews>
  <sheetFormatPr defaultRowHeight="15" x14ac:dyDescent="0.25"/>
  <cols>
    <col min="1" max="1" width="16.42578125" style="131" customWidth="1"/>
    <col min="2" max="18" width="16.42578125" customWidth="1"/>
  </cols>
  <sheetData>
    <row r="1" spans="1:18" ht="33.75" customHeight="1" x14ac:dyDescent="0.25">
      <c r="A1" s="449" t="s">
        <v>966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49"/>
      <c r="R1" s="449"/>
    </row>
    <row r="2" spans="1:18" ht="94.5" customHeight="1" x14ac:dyDescent="0.25">
      <c r="A2" s="561"/>
      <c r="B2" s="452" t="s">
        <v>0</v>
      </c>
      <c r="C2" s="452"/>
      <c r="D2" s="452"/>
      <c r="E2" s="452"/>
      <c r="F2" s="452"/>
      <c r="G2" s="452"/>
      <c r="H2" s="452" t="s">
        <v>1</v>
      </c>
      <c r="I2" s="452"/>
      <c r="J2" s="452"/>
      <c r="K2" s="452" t="s">
        <v>2</v>
      </c>
      <c r="L2" s="452"/>
      <c r="M2" s="452"/>
      <c r="N2" s="452" t="s">
        <v>3</v>
      </c>
      <c r="O2" s="452"/>
      <c r="P2" s="452"/>
      <c r="Q2" s="452" t="s">
        <v>5</v>
      </c>
      <c r="R2" s="452"/>
    </row>
    <row r="3" spans="1:18" ht="15" customHeight="1" x14ac:dyDescent="0.25">
      <c r="A3" s="561"/>
      <c r="B3" s="452"/>
      <c r="C3" s="452"/>
      <c r="D3" s="452"/>
      <c r="E3" s="452"/>
      <c r="F3" s="452"/>
      <c r="G3" s="452"/>
      <c r="H3" s="453" t="s">
        <v>6</v>
      </c>
      <c r="I3" s="453" t="s">
        <v>7</v>
      </c>
      <c r="J3" s="453" t="s">
        <v>8</v>
      </c>
      <c r="K3" s="454" t="s">
        <v>17</v>
      </c>
      <c r="L3" s="452" t="s">
        <v>4</v>
      </c>
      <c r="M3" s="452"/>
      <c r="N3" s="454" t="s">
        <v>20</v>
      </c>
      <c r="O3" s="452" t="s">
        <v>4</v>
      </c>
      <c r="P3" s="452"/>
      <c r="Q3" s="453" t="s">
        <v>10</v>
      </c>
      <c r="R3" s="453" t="s">
        <v>11</v>
      </c>
    </row>
    <row r="4" spans="1:18" ht="11.25" hidden="1" customHeight="1" x14ac:dyDescent="0.25">
      <c r="A4" s="561"/>
      <c r="B4" s="452"/>
      <c r="C4" s="452"/>
      <c r="D4" s="452"/>
      <c r="E4" s="452"/>
      <c r="F4" s="452"/>
      <c r="G4" s="452"/>
      <c r="H4" s="453"/>
      <c r="I4" s="453"/>
      <c r="J4" s="453"/>
      <c r="K4" s="455"/>
      <c r="L4" s="453" t="s">
        <v>18</v>
      </c>
      <c r="M4" s="453" t="s">
        <v>19</v>
      </c>
      <c r="N4" s="455"/>
      <c r="O4" s="453" t="s">
        <v>21</v>
      </c>
      <c r="P4" s="453" t="s">
        <v>19</v>
      </c>
      <c r="Q4" s="453"/>
      <c r="R4" s="453"/>
    </row>
    <row r="5" spans="1:18" ht="37.5" customHeight="1" x14ac:dyDescent="0.25">
      <c r="A5" s="88"/>
      <c r="B5" s="451" t="s">
        <v>967</v>
      </c>
      <c r="C5" s="451"/>
      <c r="D5" s="451"/>
      <c r="E5" s="451"/>
      <c r="F5" s="451"/>
      <c r="G5" s="451"/>
      <c r="H5" s="453"/>
      <c r="I5" s="453"/>
      <c r="J5" s="453"/>
      <c r="K5" s="455"/>
      <c r="L5" s="453"/>
      <c r="M5" s="453"/>
      <c r="N5" s="455"/>
      <c r="O5" s="453"/>
      <c r="P5" s="453"/>
      <c r="Q5" s="453"/>
      <c r="R5" s="453"/>
    </row>
    <row r="6" spans="1:18" ht="37.5" customHeight="1" x14ac:dyDescent="0.25">
      <c r="A6" s="88"/>
      <c r="B6" s="451" t="s">
        <v>12</v>
      </c>
      <c r="C6" s="451"/>
      <c r="D6" s="451"/>
      <c r="E6" s="451"/>
      <c r="F6" s="451"/>
      <c r="G6" s="451"/>
      <c r="H6" s="453"/>
      <c r="I6" s="453"/>
      <c r="J6" s="453"/>
      <c r="K6" s="455"/>
      <c r="L6" s="453"/>
      <c r="M6" s="453"/>
      <c r="N6" s="455"/>
      <c r="O6" s="453"/>
      <c r="P6" s="453"/>
      <c r="Q6" s="453"/>
      <c r="R6" s="453"/>
    </row>
    <row r="7" spans="1:18" ht="37.5" customHeight="1" x14ac:dyDescent="0.25">
      <c r="A7" s="88"/>
      <c r="B7" s="451" t="s">
        <v>656</v>
      </c>
      <c r="C7" s="451"/>
      <c r="D7" s="451"/>
      <c r="E7" s="451"/>
      <c r="F7" s="451"/>
      <c r="G7" s="451"/>
      <c r="H7" s="453"/>
      <c r="I7" s="453"/>
      <c r="J7" s="453"/>
      <c r="K7" s="455"/>
      <c r="L7" s="453"/>
      <c r="M7" s="453"/>
      <c r="N7" s="455"/>
      <c r="O7" s="453"/>
      <c r="P7" s="453"/>
      <c r="Q7" s="453"/>
      <c r="R7" s="453"/>
    </row>
    <row r="8" spans="1:18" ht="37.5" customHeight="1" x14ac:dyDescent="0.25">
      <c r="A8" s="88"/>
      <c r="B8" s="451" t="s">
        <v>840</v>
      </c>
      <c r="C8" s="451"/>
      <c r="D8" s="451"/>
      <c r="E8" s="451"/>
      <c r="F8" s="451"/>
      <c r="G8" s="451"/>
      <c r="H8" s="453"/>
      <c r="I8" s="453"/>
      <c r="J8" s="453"/>
      <c r="K8" s="455"/>
      <c r="L8" s="453"/>
      <c r="M8" s="453"/>
      <c r="N8" s="455"/>
      <c r="O8" s="453"/>
      <c r="P8" s="453"/>
      <c r="Q8" s="453"/>
      <c r="R8" s="453"/>
    </row>
    <row r="9" spans="1:18" ht="37.5" customHeight="1" x14ac:dyDescent="0.25">
      <c r="A9" s="88"/>
      <c r="B9" s="457" t="s">
        <v>13</v>
      </c>
      <c r="C9" s="458"/>
      <c r="D9" s="458"/>
      <c r="E9" s="458"/>
      <c r="F9" s="458"/>
      <c r="G9" s="458"/>
      <c r="H9" s="453"/>
      <c r="I9" s="453"/>
      <c r="J9" s="453"/>
      <c r="K9" s="455"/>
      <c r="L9" s="453"/>
      <c r="M9" s="453"/>
      <c r="N9" s="455"/>
      <c r="O9" s="453"/>
      <c r="P9" s="453"/>
      <c r="Q9" s="453"/>
      <c r="R9" s="453"/>
    </row>
    <row r="10" spans="1:18" ht="37.5" customHeight="1" x14ac:dyDescent="0.25">
      <c r="A10" s="88"/>
      <c r="B10" s="457" t="s">
        <v>14</v>
      </c>
      <c r="C10" s="458"/>
      <c r="D10" s="458"/>
      <c r="E10" s="458"/>
      <c r="F10" s="458"/>
      <c r="G10" s="458"/>
      <c r="H10" s="453"/>
      <c r="I10" s="453"/>
      <c r="J10" s="453"/>
      <c r="K10" s="455"/>
      <c r="L10" s="453"/>
      <c r="M10" s="453"/>
      <c r="N10" s="455"/>
      <c r="O10" s="453"/>
      <c r="P10" s="453"/>
      <c r="Q10" s="453"/>
      <c r="R10" s="453"/>
    </row>
    <row r="11" spans="1:18" ht="37.5" customHeight="1" x14ac:dyDescent="0.25">
      <c r="A11" s="88"/>
      <c r="B11" s="457" t="s">
        <v>853</v>
      </c>
      <c r="C11" s="458"/>
      <c r="D11" s="458"/>
      <c r="E11" s="458"/>
      <c r="F11" s="458"/>
      <c r="G11" s="458"/>
      <c r="H11" s="453"/>
      <c r="I11" s="453"/>
      <c r="J11" s="453"/>
      <c r="K11" s="455"/>
      <c r="L11" s="453"/>
      <c r="M11" s="453"/>
      <c r="N11" s="455"/>
      <c r="O11" s="453"/>
      <c r="P11" s="453"/>
      <c r="Q11" s="453"/>
      <c r="R11" s="453"/>
    </row>
    <row r="12" spans="1:18" ht="37.5" customHeight="1" x14ac:dyDescent="0.25">
      <c r="A12" s="88"/>
      <c r="B12" s="457" t="s">
        <v>957</v>
      </c>
      <c r="C12" s="458"/>
      <c r="D12" s="458"/>
      <c r="E12" s="458"/>
      <c r="F12" s="458"/>
      <c r="G12" s="458"/>
      <c r="H12" s="453"/>
      <c r="I12" s="453"/>
      <c r="J12" s="453"/>
      <c r="K12" s="455"/>
      <c r="L12" s="453"/>
      <c r="M12" s="453"/>
      <c r="N12" s="455"/>
      <c r="O12" s="453"/>
      <c r="P12" s="453"/>
      <c r="Q12" s="453"/>
      <c r="R12" s="453"/>
    </row>
    <row r="13" spans="1:18" ht="37.5" customHeight="1" x14ac:dyDescent="0.25">
      <c r="A13" s="88"/>
      <c r="B13" s="457" t="s">
        <v>841</v>
      </c>
      <c r="C13" s="458"/>
      <c r="D13" s="458"/>
      <c r="E13" s="458"/>
      <c r="F13" s="458"/>
      <c r="G13" s="458"/>
      <c r="H13" s="453"/>
      <c r="I13" s="453"/>
      <c r="J13" s="453"/>
      <c r="K13" s="455"/>
      <c r="L13" s="453"/>
      <c r="M13" s="453"/>
      <c r="N13" s="455"/>
      <c r="O13" s="453"/>
      <c r="P13" s="453"/>
      <c r="Q13" s="453"/>
      <c r="R13" s="453"/>
    </row>
    <row r="14" spans="1:18" ht="37.5" customHeight="1" x14ac:dyDescent="0.25">
      <c r="A14" s="88"/>
      <c r="B14" s="562" t="s">
        <v>958</v>
      </c>
      <c r="C14" s="563"/>
      <c r="D14" s="563"/>
      <c r="E14" s="563"/>
      <c r="F14" s="563"/>
      <c r="G14" s="563"/>
      <c r="H14" s="453"/>
      <c r="I14" s="453"/>
      <c r="J14" s="453"/>
      <c r="K14" s="455"/>
      <c r="L14" s="453"/>
      <c r="M14" s="453"/>
      <c r="N14" s="455"/>
      <c r="O14" s="453"/>
      <c r="P14" s="453"/>
      <c r="Q14" s="453"/>
      <c r="R14" s="453"/>
    </row>
    <row r="15" spans="1:18" ht="37.5" customHeight="1" x14ac:dyDescent="0.25">
      <c r="A15" s="88"/>
      <c r="B15" s="562" t="s">
        <v>959</v>
      </c>
      <c r="C15" s="563"/>
      <c r="D15" s="563"/>
      <c r="E15" s="563"/>
      <c r="F15" s="563"/>
      <c r="G15" s="564"/>
      <c r="H15" s="453"/>
      <c r="I15" s="453"/>
      <c r="J15" s="453"/>
      <c r="K15" s="455"/>
      <c r="L15" s="453"/>
      <c r="M15" s="453"/>
      <c r="N15" s="455"/>
      <c r="O15" s="453"/>
      <c r="P15" s="453"/>
      <c r="Q15" s="453"/>
      <c r="R15" s="453"/>
    </row>
    <row r="16" spans="1:18" ht="37.5" customHeight="1" x14ac:dyDescent="0.25">
      <c r="A16" s="88"/>
      <c r="B16" s="565" t="s">
        <v>960</v>
      </c>
      <c r="C16" s="565"/>
      <c r="D16" s="565"/>
      <c r="E16" s="565"/>
      <c r="F16" s="565"/>
      <c r="G16" s="565"/>
      <c r="H16" s="453"/>
      <c r="I16" s="453"/>
      <c r="J16" s="453"/>
      <c r="K16" s="455"/>
      <c r="L16" s="453"/>
      <c r="M16" s="453"/>
      <c r="N16" s="455"/>
      <c r="O16" s="453"/>
      <c r="P16" s="453"/>
      <c r="Q16" s="453"/>
      <c r="R16" s="453"/>
    </row>
    <row r="17" spans="1:18" ht="37.5" customHeight="1" x14ac:dyDescent="0.25">
      <c r="A17" s="88"/>
      <c r="B17" s="457" t="s">
        <v>969</v>
      </c>
      <c r="C17" s="458"/>
      <c r="D17" s="458"/>
      <c r="E17" s="458"/>
      <c r="F17" s="458"/>
      <c r="G17" s="458"/>
      <c r="H17" s="453"/>
      <c r="I17" s="453"/>
      <c r="J17" s="453"/>
      <c r="K17" s="456"/>
      <c r="L17" s="453"/>
      <c r="M17" s="453"/>
      <c r="N17" s="456"/>
      <c r="O17" s="453"/>
      <c r="P17" s="453"/>
      <c r="Q17" s="453"/>
      <c r="R17" s="453"/>
    </row>
    <row r="18" spans="1:18" ht="37.5" customHeight="1" x14ac:dyDescent="0.25">
      <c r="A18" s="88"/>
      <c r="B18" s="459"/>
      <c r="C18" s="460"/>
      <c r="D18" s="460"/>
      <c r="E18" s="460"/>
      <c r="F18" s="460"/>
      <c r="G18" s="460"/>
      <c r="H18" s="158">
        <f>H385</f>
        <v>10182</v>
      </c>
      <c r="I18" s="158">
        <f t="shared" ref="I18:J18" si="0">I385</f>
        <v>8205</v>
      </c>
      <c r="J18" s="158">
        <f t="shared" si="0"/>
        <v>1977</v>
      </c>
      <c r="K18" s="158">
        <f>K385+H397</f>
        <v>3799</v>
      </c>
      <c r="L18" s="157">
        <f t="shared" ref="L18:P18" si="1">L385+I397</f>
        <v>1724</v>
      </c>
      <c r="M18" s="157">
        <f t="shared" si="1"/>
        <v>516.75</v>
      </c>
      <c r="N18" s="158">
        <v>9623</v>
      </c>
      <c r="O18" s="157">
        <f t="shared" si="1"/>
        <v>2303.5</v>
      </c>
      <c r="P18" s="157">
        <f t="shared" si="1"/>
        <v>422.75</v>
      </c>
      <c r="Q18" s="157">
        <v>46105.4</v>
      </c>
      <c r="R18" s="157">
        <v>23272.1</v>
      </c>
    </row>
    <row r="19" spans="1:18" x14ac:dyDescent="0.25">
      <c r="A19" s="461" t="s">
        <v>968</v>
      </c>
      <c r="B19" s="462"/>
      <c r="C19" s="462"/>
      <c r="D19" s="462"/>
      <c r="E19" s="462"/>
      <c r="F19" s="462"/>
      <c r="G19" s="462"/>
      <c r="H19" s="462"/>
      <c r="I19" s="462"/>
      <c r="J19" s="462"/>
      <c r="K19" s="462"/>
      <c r="L19" s="462"/>
      <c r="M19" s="462"/>
      <c r="N19" s="462"/>
      <c r="O19" s="462"/>
      <c r="P19" s="462"/>
      <c r="Q19" s="462"/>
      <c r="R19" s="463"/>
    </row>
    <row r="20" spans="1:18" x14ac:dyDescent="0.25">
      <c r="A20" s="452" t="s">
        <v>649</v>
      </c>
      <c r="B20" s="566" t="s">
        <v>22</v>
      </c>
      <c r="C20" s="567"/>
      <c r="D20" s="567"/>
      <c r="E20" s="567"/>
      <c r="F20" s="568"/>
      <c r="G20" s="452" t="s">
        <v>23</v>
      </c>
      <c r="H20" s="452" t="s">
        <v>24</v>
      </c>
      <c r="I20" s="452"/>
      <c r="J20" s="452"/>
      <c r="K20" s="452" t="s">
        <v>10</v>
      </c>
      <c r="L20" s="452"/>
      <c r="M20" s="452"/>
      <c r="N20" s="452" t="s">
        <v>27</v>
      </c>
      <c r="O20" s="452"/>
      <c r="P20" s="452"/>
      <c r="Q20" s="452" t="s">
        <v>652</v>
      </c>
      <c r="R20" s="452"/>
    </row>
    <row r="21" spans="1:18" ht="69.75" customHeight="1" x14ac:dyDescent="0.25">
      <c r="A21" s="452"/>
      <c r="B21" s="569"/>
      <c r="C21" s="570"/>
      <c r="D21" s="570"/>
      <c r="E21" s="570"/>
      <c r="F21" s="571"/>
      <c r="G21" s="452"/>
      <c r="H21" s="453" t="s">
        <v>6</v>
      </c>
      <c r="I21" s="453" t="s">
        <v>650</v>
      </c>
      <c r="J21" s="453" t="s">
        <v>651</v>
      </c>
      <c r="K21" s="453" t="s">
        <v>653</v>
      </c>
      <c r="L21" s="452" t="s">
        <v>29</v>
      </c>
      <c r="M21" s="452"/>
      <c r="N21" s="453" t="s">
        <v>25</v>
      </c>
      <c r="O21" s="452" t="s">
        <v>30</v>
      </c>
      <c r="P21" s="452"/>
      <c r="Q21" s="453" t="s">
        <v>10</v>
      </c>
      <c r="R21" s="453" t="s">
        <v>27</v>
      </c>
    </row>
    <row r="22" spans="1:18" ht="100.5" customHeight="1" x14ac:dyDescent="0.25">
      <c r="A22" s="452"/>
      <c r="B22" s="569"/>
      <c r="C22" s="570"/>
      <c r="D22" s="570"/>
      <c r="E22" s="570"/>
      <c r="F22" s="571"/>
      <c r="G22" s="452"/>
      <c r="H22" s="453"/>
      <c r="I22" s="453"/>
      <c r="J22" s="453"/>
      <c r="K22" s="453"/>
      <c r="L22" s="453" t="s">
        <v>26</v>
      </c>
      <c r="M22" s="453" t="s">
        <v>9</v>
      </c>
      <c r="N22" s="453"/>
      <c r="O22" s="453" t="s">
        <v>26</v>
      </c>
      <c r="P22" s="453" t="s">
        <v>9</v>
      </c>
      <c r="Q22" s="453"/>
      <c r="R22" s="453"/>
    </row>
    <row r="23" spans="1:18" ht="81.75" customHeight="1" x14ac:dyDescent="0.25">
      <c r="A23" s="452"/>
      <c r="B23" s="572"/>
      <c r="C23" s="449"/>
      <c r="D23" s="449"/>
      <c r="E23" s="449"/>
      <c r="F23" s="573"/>
      <c r="G23" s="452"/>
      <c r="H23" s="453"/>
      <c r="I23" s="453"/>
      <c r="J23" s="453"/>
      <c r="K23" s="453"/>
      <c r="L23" s="453"/>
      <c r="M23" s="453"/>
      <c r="N23" s="453"/>
      <c r="O23" s="453"/>
      <c r="P23" s="453"/>
      <c r="Q23" s="453"/>
      <c r="R23" s="453"/>
    </row>
    <row r="24" spans="1:18" ht="70.5" customHeight="1" x14ac:dyDescent="0.25">
      <c r="A24" s="574" t="s">
        <v>647</v>
      </c>
      <c r="B24" s="574"/>
      <c r="C24" s="574"/>
      <c r="D24" s="574"/>
      <c r="E24" s="574"/>
      <c r="F24" s="574"/>
      <c r="G24" s="574"/>
      <c r="H24" s="574"/>
      <c r="I24" s="574"/>
      <c r="J24" s="574"/>
      <c r="K24" s="574"/>
      <c r="L24" s="574"/>
      <c r="M24" s="574"/>
      <c r="N24" s="574"/>
      <c r="O24" s="574"/>
      <c r="P24" s="574"/>
      <c r="Q24" s="574"/>
      <c r="R24" s="574"/>
    </row>
    <row r="25" spans="1:18" ht="63" customHeight="1" x14ac:dyDescent="0.25">
      <c r="A25" s="104">
        <v>1</v>
      </c>
      <c r="B25" s="522" t="s">
        <v>31</v>
      </c>
      <c r="C25" s="523"/>
      <c r="D25" s="523"/>
      <c r="E25" s="523"/>
      <c r="F25" s="523"/>
      <c r="G25" s="524"/>
      <c r="H25" s="133">
        <f>H26+H27+H28+H29+H30+H31+H32+H33+H34+H35+H36+H37+H38+H39</f>
        <v>255</v>
      </c>
      <c r="I25" s="133">
        <f t="shared" ref="I25:P25" si="2">I26+I27+I28+I29+I30+I31+I32+I33+I34+I35+I36+I37+I38+I39</f>
        <v>145</v>
      </c>
      <c r="J25" s="133">
        <f t="shared" si="2"/>
        <v>110</v>
      </c>
      <c r="K25" s="133">
        <f t="shared" si="2"/>
        <v>67</v>
      </c>
      <c r="L25" s="133">
        <f t="shared" si="2"/>
        <v>105</v>
      </c>
      <c r="M25" s="133">
        <f t="shared" si="2"/>
        <v>14</v>
      </c>
      <c r="N25" s="133">
        <f t="shared" si="2"/>
        <v>255</v>
      </c>
      <c r="O25" s="133">
        <f t="shared" si="2"/>
        <v>70</v>
      </c>
      <c r="P25" s="133">
        <f t="shared" si="2"/>
        <v>6.5</v>
      </c>
      <c r="Q25" s="134">
        <v>44972</v>
      </c>
      <c r="R25" s="134">
        <v>22486</v>
      </c>
    </row>
    <row r="26" spans="1:18" ht="63" customHeight="1" x14ac:dyDescent="0.25">
      <c r="A26" s="88">
        <v>1</v>
      </c>
      <c r="B26" s="459" t="s">
        <v>32</v>
      </c>
      <c r="C26" s="460"/>
      <c r="D26" s="460"/>
      <c r="E26" s="460"/>
      <c r="F26" s="465"/>
      <c r="G26" s="87" t="s">
        <v>504</v>
      </c>
      <c r="H26" s="88">
        <f>I26+J26</f>
        <v>185</v>
      </c>
      <c r="I26" s="88">
        <v>135</v>
      </c>
      <c r="J26" s="88">
        <v>50</v>
      </c>
      <c r="K26" s="88">
        <v>55</v>
      </c>
      <c r="L26" s="88">
        <v>55</v>
      </c>
      <c r="M26" s="88">
        <v>14</v>
      </c>
      <c r="N26" s="88">
        <v>159</v>
      </c>
      <c r="O26" s="88">
        <v>56</v>
      </c>
      <c r="P26" s="88">
        <v>3</v>
      </c>
      <c r="Q26" s="89">
        <v>44972</v>
      </c>
      <c r="R26" s="89">
        <v>22486</v>
      </c>
    </row>
    <row r="27" spans="1:18" ht="63" customHeight="1" x14ac:dyDescent="0.25">
      <c r="A27" s="88">
        <v>2</v>
      </c>
      <c r="B27" s="459" t="s">
        <v>33</v>
      </c>
      <c r="C27" s="460"/>
      <c r="D27" s="460"/>
      <c r="E27" s="460"/>
      <c r="F27" s="465"/>
      <c r="G27" s="87" t="s">
        <v>505</v>
      </c>
      <c r="H27" s="88">
        <f t="shared" ref="H27:H39" si="3">I27+J27</f>
        <v>55</v>
      </c>
      <c r="I27" s="88">
        <v>10</v>
      </c>
      <c r="J27" s="88">
        <v>45</v>
      </c>
      <c r="K27" s="88">
        <v>5</v>
      </c>
      <c r="L27" s="88">
        <v>16</v>
      </c>
      <c r="M27" s="88">
        <v>0</v>
      </c>
      <c r="N27" s="88">
        <v>44</v>
      </c>
      <c r="O27" s="88">
        <v>0</v>
      </c>
      <c r="P27" s="88">
        <v>0</v>
      </c>
      <c r="Q27" s="89">
        <v>44972</v>
      </c>
      <c r="R27" s="89">
        <v>22486</v>
      </c>
    </row>
    <row r="28" spans="1:18" ht="63" customHeight="1" x14ac:dyDescent="0.25">
      <c r="A28" s="88">
        <v>3</v>
      </c>
      <c r="B28" s="459" t="s">
        <v>34</v>
      </c>
      <c r="C28" s="460"/>
      <c r="D28" s="460"/>
      <c r="E28" s="460"/>
      <c r="F28" s="465"/>
      <c r="G28" s="87" t="s">
        <v>506</v>
      </c>
      <c r="H28" s="88">
        <f t="shared" si="3"/>
        <v>0</v>
      </c>
      <c r="I28" s="88">
        <v>0</v>
      </c>
      <c r="J28" s="88">
        <v>0</v>
      </c>
      <c r="K28" s="88">
        <v>2</v>
      </c>
      <c r="L28" s="88">
        <v>12</v>
      </c>
      <c r="M28" s="88">
        <v>0</v>
      </c>
      <c r="N28" s="88">
        <v>12</v>
      </c>
      <c r="O28" s="88">
        <v>4</v>
      </c>
      <c r="P28" s="88">
        <v>0</v>
      </c>
      <c r="Q28" s="89">
        <v>44972</v>
      </c>
      <c r="R28" s="89">
        <v>22486</v>
      </c>
    </row>
    <row r="29" spans="1:18" ht="63" customHeight="1" x14ac:dyDescent="0.25">
      <c r="A29" s="88">
        <v>4</v>
      </c>
      <c r="B29" s="459" t="s">
        <v>35</v>
      </c>
      <c r="C29" s="460"/>
      <c r="D29" s="460"/>
      <c r="E29" s="460"/>
      <c r="F29" s="465"/>
      <c r="G29" s="87" t="s">
        <v>499</v>
      </c>
      <c r="H29" s="88">
        <f t="shared" si="3"/>
        <v>0</v>
      </c>
      <c r="I29" s="88">
        <v>0</v>
      </c>
      <c r="J29" s="88">
        <v>0</v>
      </c>
      <c r="K29" s="88">
        <v>2</v>
      </c>
      <c r="L29" s="88">
        <v>8</v>
      </c>
      <c r="M29" s="88">
        <v>0</v>
      </c>
      <c r="N29" s="88">
        <v>9</v>
      </c>
      <c r="O29" s="88">
        <v>1</v>
      </c>
      <c r="P29" s="88">
        <v>1.5</v>
      </c>
      <c r="Q29" s="89">
        <v>44972</v>
      </c>
      <c r="R29" s="89">
        <v>22486</v>
      </c>
    </row>
    <row r="30" spans="1:18" ht="63" customHeight="1" x14ac:dyDescent="0.25">
      <c r="A30" s="88">
        <v>5</v>
      </c>
      <c r="B30" s="459" t="s">
        <v>36</v>
      </c>
      <c r="C30" s="460"/>
      <c r="D30" s="460"/>
      <c r="E30" s="460"/>
      <c r="F30" s="465"/>
      <c r="G30" s="87" t="s">
        <v>507</v>
      </c>
      <c r="H30" s="88">
        <f t="shared" si="3"/>
        <v>10</v>
      </c>
      <c r="I30" s="88">
        <v>0</v>
      </c>
      <c r="J30" s="88">
        <v>10</v>
      </c>
      <c r="K30" s="88">
        <v>1</v>
      </c>
      <c r="L30" s="88">
        <v>5</v>
      </c>
      <c r="M30" s="88">
        <v>0</v>
      </c>
      <c r="N30" s="88">
        <v>6</v>
      </c>
      <c r="O30" s="88">
        <v>1</v>
      </c>
      <c r="P30" s="88">
        <v>1</v>
      </c>
      <c r="Q30" s="89">
        <v>44972</v>
      </c>
      <c r="R30" s="89">
        <v>22486</v>
      </c>
    </row>
    <row r="31" spans="1:18" ht="63" customHeight="1" x14ac:dyDescent="0.25">
      <c r="A31" s="88">
        <v>6</v>
      </c>
      <c r="B31" s="459" t="s">
        <v>37</v>
      </c>
      <c r="C31" s="460"/>
      <c r="D31" s="460"/>
      <c r="E31" s="460"/>
      <c r="F31" s="465"/>
      <c r="G31" s="87" t="s">
        <v>500</v>
      </c>
      <c r="H31" s="88">
        <f t="shared" si="3"/>
        <v>5</v>
      </c>
      <c r="I31" s="88">
        <v>0</v>
      </c>
      <c r="J31" s="88">
        <v>5</v>
      </c>
      <c r="K31" s="88">
        <v>1</v>
      </c>
      <c r="L31" s="88">
        <v>3</v>
      </c>
      <c r="M31" s="88">
        <v>0</v>
      </c>
      <c r="N31" s="88">
        <v>6</v>
      </c>
      <c r="O31" s="88">
        <v>1</v>
      </c>
      <c r="P31" s="88">
        <v>0</v>
      </c>
      <c r="Q31" s="89">
        <v>44972</v>
      </c>
      <c r="R31" s="89">
        <v>22486</v>
      </c>
    </row>
    <row r="32" spans="1:18" ht="63" customHeight="1" x14ac:dyDescent="0.25">
      <c r="A32" s="88">
        <v>7</v>
      </c>
      <c r="B32" s="459" t="s">
        <v>38</v>
      </c>
      <c r="C32" s="460"/>
      <c r="D32" s="460"/>
      <c r="E32" s="460"/>
      <c r="F32" s="465"/>
      <c r="G32" s="87" t="s">
        <v>501</v>
      </c>
      <c r="H32" s="88">
        <f t="shared" si="3"/>
        <v>0</v>
      </c>
      <c r="I32" s="88">
        <v>0</v>
      </c>
      <c r="J32" s="88">
        <v>0</v>
      </c>
      <c r="K32" s="88">
        <v>1</v>
      </c>
      <c r="L32" s="88">
        <v>3</v>
      </c>
      <c r="M32" s="88">
        <v>0</v>
      </c>
      <c r="N32" s="88">
        <v>5</v>
      </c>
      <c r="O32" s="88">
        <v>2</v>
      </c>
      <c r="P32" s="88">
        <v>1</v>
      </c>
      <c r="Q32" s="89">
        <v>44972</v>
      </c>
      <c r="R32" s="89">
        <v>22486</v>
      </c>
    </row>
    <row r="33" spans="1:18" ht="63" customHeight="1" x14ac:dyDescent="0.25">
      <c r="A33" s="88">
        <v>8</v>
      </c>
      <c r="B33" s="459" t="s">
        <v>44</v>
      </c>
      <c r="C33" s="460"/>
      <c r="D33" s="460"/>
      <c r="E33" s="460"/>
      <c r="F33" s="465"/>
      <c r="G33" s="87" t="s">
        <v>502</v>
      </c>
      <c r="H33" s="88">
        <f t="shared" si="3"/>
        <v>0</v>
      </c>
      <c r="I33" s="88">
        <v>0</v>
      </c>
      <c r="J33" s="88">
        <v>0</v>
      </c>
      <c r="K33" s="88">
        <v>0</v>
      </c>
      <c r="L33" s="88">
        <v>2</v>
      </c>
      <c r="M33" s="88">
        <v>0</v>
      </c>
      <c r="N33" s="88">
        <v>2</v>
      </c>
      <c r="O33" s="88">
        <v>2</v>
      </c>
      <c r="P33" s="88">
        <v>0</v>
      </c>
      <c r="Q33" s="89">
        <v>44972</v>
      </c>
      <c r="R33" s="89">
        <v>22486</v>
      </c>
    </row>
    <row r="34" spans="1:18" ht="63" customHeight="1" x14ac:dyDescent="0.25">
      <c r="A34" s="88">
        <v>9</v>
      </c>
      <c r="B34" s="459" t="s">
        <v>45</v>
      </c>
      <c r="C34" s="460"/>
      <c r="D34" s="460"/>
      <c r="E34" s="460"/>
      <c r="F34" s="465"/>
      <c r="G34" s="87" t="s">
        <v>503</v>
      </c>
      <c r="H34" s="88">
        <f t="shared" si="3"/>
        <v>0</v>
      </c>
      <c r="I34" s="88">
        <v>0</v>
      </c>
      <c r="J34" s="88">
        <v>0</v>
      </c>
      <c r="K34" s="88">
        <v>0</v>
      </c>
      <c r="L34" s="88">
        <v>1</v>
      </c>
      <c r="M34" s="88">
        <v>0</v>
      </c>
      <c r="N34" s="88">
        <v>2</v>
      </c>
      <c r="O34" s="88">
        <v>2</v>
      </c>
      <c r="P34" s="88">
        <v>0</v>
      </c>
      <c r="Q34" s="89">
        <v>44972</v>
      </c>
      <c r="R34" s="89">
        <v>22486</v>
      </c>
    </row>
    <row r="35" spans="1:18" ht="63" customHeight="1" x14ac:dyDescent="0.25">
      <c r="A35" s="88">
        <v>10</v>
      </c>
      <c r="B35" s="459" t="s">
        <v>42</v>
      </c>
      <c r="C35" s="460"/>
      <c r="D35" s="460"/>
      <c r="E35" s="460"/>
      <c r="F35" s="465"/>
      <c r="G35" s="87" t="s">
        <v>53</v>
      </c>
      <c r="H35" s="88">
        <f t="shared" si="3"/>
        <v>0</v>
      </c>
      <c r="I35" s="88">
        <v>0</v>
      </c>
      <c r="J35" s="88">
        <v>0</v>
      </c>
      <c r="K35" s="88">
        <v>0</v>
      </c>
      <c r="L35" s="88">
        <v>0</v>
      </c>
      <c r="M35" s="88">
        <v>0</v>
      </c>
      <c r="N35" s="88">
        <v>4</v>
      </c>
      <c r="O35" s="88">
        <v>0</v>
      </c>
      <c r="P35" s="88">
        <v>0</v>
      </c>
      <c r="Q35" s="89">
        <v>44972</v>
      </c>
      <c r="R35" s="89">
        <v>22486</v>
      </c>
    </row>
    <row r="36" spans="1:18" ht="63" customHeight="1" x14ac:dyDescent="0.25">
      <c r="A36" s="88">
        <v>11</v>
      </c>
      <c r="B36" s="459" t="s">
        <v>43</v>
      </c>
      <c r="C36" s="460"/>
      <c r="D36" s="460"/>
      <c r="E36" s="460"/>
      <c r="F36" s="465"/>
      <c r="G36" s="87" t="s">
        <v>49</v>
      </c>
      <c r="H36" s="88">
        <f t="shared" si="3"/>
        <v>0</v>
      </c>
      <c r="I36" s="88">
        <v>0</v>
      </c>
      <c r="J36" s="88">
        <v>0</v>
      </c>
      <c r="K36" s="88">
        <v>0</v>
      </c>
      <c r="L36" s="88">
        <v>0</v>
      </c>
      <c r="M36" s="88">
        <v>0</v>
      </c>
      <c r="N36" s="88">
        <v>2</v>
      </c>
      <c r="O36" s="88">
        <v>0</v>
      </c>
      <c r="P36" s="88">
        <v>0</v>
      </c>
      <c r="Q36" s="89">
        <v>44972</v>
      </c>
      <c r="R36" s="89">
        <v>22486</v>
      </c>
    </row>
    <row r="37" spans="1:18" ht="63" customHeight="1" x14ac:dyDescent="0.25">
      <c r="A37" s="88">
        <v>12</v>
      </c>
      <c r="B37" s="459" t="s">
        <v>32</v>
      </c>
      <c r="C37" s="460"/>
      <c r="D37" s="460"/>
      <c r="E37" s="460"/>
      <c r="F37" s="465"/>
      <c r="G37" s="87" t="s">
        <v>863</v>
      </c>
      <c r="H37" s="88">
        <f t="shared" si="3"/>
        <v>0</v>
      </c>
      <c r="I37" s="88">
        <v>0</v>
      </c>
      <c r="J37" s="88">
        <v>0</v>
      </c>
      <c r="K37" s="88">
        <v>0</v>
      </c>
      <c r="L37" s="88">
        <v>0</v>
      </c>
      <c r="M37" s="88">
        <v>0</v>
      </c>
      <c r="N37" s="88">
        <v>1</v>
      </c>
      <c r="O37" s="88">
        <v>1</v>
      </c>
      <c r="P37" s="88">
        <v>0</v>
      </c>
      <c r="Q37" s="89">
        <v>44972</v>
      </c>
      <c r="R37" s="89">
        <v>22486</v>
      </c>
    </row>
    <row r="38" spans="1:18" ht="63" customHeight="1" x14ac:dyDescent="0.25">
      <c r="A38" s="88">
        <v>13</v>
      </c>
      <c r="B38" s="459" t="s">
        <v>41</v>
      </c>
      <c r="C38" s="460"/>
      <c r="D38" s="460"/>
      <c r="E38" s="460"/>
      <c r="F38" s="465"/>
      <c r="G38" s="87" t="s">
        <v>52</v>
      </c>
      <c r="H38" s="88">
        <f t="shared" si="3"/>
        <v>0</v>
      </c>
      <c r="I38" s="88">
        <v>0</v>
      </c>
      <c r="J38" s="88">
        <v>0</v>
      </c>
      <c r="K38" s="88">
        <v>0</v>
      </c>
      <c r="L38" s="88">
        <v>0</v>
      </c>
      <c r="M38" s="88">
        <v>0</v>
      </c>
      <c r="N38" s="88">
        <v>3</v>
      </c>
      <c r="O38" s="88">
        <v>0</v>
      </c>
      <c r="P38" s="88">
        <v>0</v>
      </c>
      <c r="Q38" s="89">
        <v>44972</v>
      </c>
      <c r="R38" s="89">
        <v>22486</v>
      </c>
    </row>
    <row r="39" spans="1:18" ht="63" customHeight="1" x14ac:dyDescent="0.25">
      <c r="A39" s="88">
        <v>14</v>
      </c>
      <c r="B39" s="519" t="s">
        <v>39</v>
      </c>
      <c r="C39" s="520"/>
      <c r="D39" s="520"/>
      <c r="E39" s="520"/>
      <c r="F39" s="521"/>
      <c r="G39" s="87" t="s">
        <v>864</v>
      </c>
      <c r="H39" s="88">
        <f t="shared" si="3"/>
        <v>0</v>
      </c>
      <c r="I39" s="88">
        <v>0</v>
      </c>
      <c r="J39" s="88">
        <v>0</v>
      </c>
      <c r="K39" s="88">
        <v>0</v>
      </c>
      <c r="L39" s="88">
        <v>0</v>
      </c>
      <c r="M39" s="88">
        <v>0</v>
      </c>
      <c r="N39" s="88">
        <v>0</v>
      </c>
      <c r="O39" s="88">
        <v>0</v>
      </c>
      <c r="P39" s="88">
        <v>0</v>
      </c>
      <c r="Q39" s="89">
        <v>44972</v>
      </c>
      <c r="R39" s="89">
        <v>22486</v>
      </c>
    </row>
    <row r="40" spans="1:18" ht="72.75" customHeight="1" x14ac:dyDescent="0.25">
      <c r="A40" s="104">
        <v>2</v>
      </c>
      <c r="B40" s="522" t="s">
        <v>54</v>
      </c>
      <c r="C40" s="523"/>
      <c r="D40" s="523"/>
      <c r="E40" s="523"/>
      <c r="F40" s="523"/>
      <c r="G40" s="524"/>
      <c r="H40" s="133">
        <f ca="1">H41+H42+H43+H44+H45+H46+H47+H48+H49+H50+H51+H52+H53+H54+H55+H56+H57+H58+H59+H60+H61+H62+H63+H64+H65+H66+H67</f>
        <v>175</v>
      </c>
      <c r="I40" s="133">
        <f t="shared" ref="I40:P40" si="4">I41+I42+I43+I44+I45+I46+I47+I48+I49+I50+I51+I52+I53+I54+I55+I56+I57+I58+I59+I60+I61+I62+I63+I64+I65+I66+I67</f>
        <v>120</v>
      </c>
      <c r="J40" s="133">
        <f t="shared" si="4"/>
        <v>55</v>
      </c>
      <c r="K40" s="133">
        <f t="shared" si="4"/>
        <v>56</v>
      </c>
      <c r="L40" s="133">
        <f t="shared" si="4"/>
        <v>29</v>
      </c>
      <c r="M40" s="133">
        <f t="shared" si="4"/>
        <v>7</v>
      </c>
      <c r="N40" s="133">
        <f t="shared" si="4"/>
        <v>165</v>
      </c>
      <c r="O40" s="133">
        <f t="shared" si="4"/>
        <v>34</v>
      </c>
      <c r="P40" s="133">
        <f t="shared" si="4"/>
        <v>0</v>
      </c>
      <c r="Q40" s="134">
        <v>24330</v>
      </c>
      <c r="R40" s="134">
        <v>16927</v>
      </c>
    </row>
    <row r="41" spans="1:18" ht="72.75" customHeight="1" x14ac:dyDescent="0.25">
      <c r="A41" s="88">
        <v>1</v>
      </c>
      <c r="B41" s="459" t="s">
        <v>55</v>
      </c>
      <c r="C41" s="460"/>
      <c r="D41" s="460"/>
      <c r="E41" s="460"/>
      <c r="F41" s="465"/>
      <c r="G41" s="87" t="s">
        <v>508</v>
      </c>
      <c r="H41" s="88">
        <f ca="1">+H41:RI6741+J41</f>
        <v>0</v>
      </c>
      <c r="I41" s="88">
        <v>80</v>
      </c>
      <c r="J41" s="88">
        <v>25</v>
      </c>
      <c r="K41" s="88">
        <v>44</v>
      </c>
      <c r="L41" s="88">
        <v>18</v>
      </c>
      <c r="M41" s="88">
        <v>7</v>
      </c>
      <c r="N41" s="88">
        <v>96</v>
      </c>
      <c r="O41" s="88">
        <v>23</v>
      </c>
      <c r="P41" s="88">
        <v>0</v>
      </c>
      <c r="Q41" s="89">
        <v>44976</v>
      </c>
      <c r="R41" s="89">
        <v>22763</v>
      </c>
    </row>
    <row r="42" spans="1:18" ht="72.75" customHeight="1" x14ac:dyDescent="0.25">
      <c r="A42" s="88">
        <v>2</v>
      </c>
      <c r="B42" s="459" t="s">
        <v>56</v>
      </c>
      <c r="C42" s="460"/>
      <c r="D42" s="460"/>
      <c r="E42" s="460"/>
      <c r="F42" s="465"/>
      <c r="G42" s="87" t="s">
        <v>509</v>
      </c>
      <c r="H42" s="88">
        <f t="shared" ref="H42:H67" si="5">I42+J42</f>
        <v>50</v>
      </c>
      <c r="I42" s="88">
        <v>30</v>
      </c>
      <c r="J42" s="88">
        <v>20</v>
      </c>
      <c r="K42" s="88">
        <v>8</v>
      </c>
      <c r="L42" s="88">
        <v>2</v>
      </c>
      <c r="M42" s="88">
        <v>0</v>
      </c>
      <c r="N42" s="88">
        <v>32</v>
      </c>
      <c r="O42" s="88">
        <v>2</v>
      </c>
      <c r="P42" s="88">
        <v>0</v>
      </c>
      <c r="Q42" s="89">
        <v>33049</v>
      </c>
      <c r="R42" s="89">
        <v>22887</v>
      </c>
    </row>
    <row r="43" spans="1:18" ht="72.75" customHeight="1" x14ac:dyDescent="0.25">
      <c r="A43" s="88">
        <v>3</v>
      </c>
      <c r="B43" s="459" t="s">
        <v>57</v>
      </c>
      <c r="C43" s="460"/>
      <c r="D43" s="460"/>
      <c r="E43" s="460"/>
      <c r="F43" s="465"/>
      <c r="G43" s="87" t="s">
        <v>510</v>
      </c>
      <c r="H43" s="88">
        <f t="shared" si="5"/>
        <v>20</v>
      </c>
      <c r="I43" s="88">
        <v>10</v>
      </c>
      <c r="J43" s="88">
        <v>10</v>
      </c>
      <c r="K43" s="88">
        <v>2</v>
      </c>
      <c r="L43" s="88">
        <v>2</v>
      </c>
      <c r="M43" s="88">
        <v>0</v>
      </c>
      <c r="N43" s="88">
        <v>13</v>
      </c>
      <c r="O43" s="88">
        <v>1</v>
      </c>
      <c r="P43" s="88">
        <v>0</v>
      </c>
      <c r="Q43" s="89">
        <v>42933</v>
      </c>
      <c r="R43" s="89">
        <v>21156</v>
      </c>
    </row>
    <row r="44" spans="1:18" ht="72.75" customHeight="1" x14ac:dyDescent="0.25">
      <c r="A44" s="88">
        <v>4</v>
      </c>
      <c r="B44" s="459" t="s">
        <v>58</v>
      </c>
      <c r="C44" s="460"/>
      <c r="D44" s="460"/>
      <c r="E44" s="460"/>
      <c r="F44" s="465"/>
      <c r="G44" s="87" t="s">
        <v>511</v>
      </c>
      <c r="H44" s="88">
        <f t="shared" si="5"/>
        <v>0</v>
      </c>
      <c r="I44" s="88">
        <v>0</v>
      </c>
      <c r="J44" s="88">
        <v>0</v>
      </c>
      <c r="K44" s="88">
        <v>0</v>
      </c>
      <c r="L44" s="88">
        <v>1</v>
      </c>
      <c r="M44" s="88">
        <v>0</v>
      </c>
      <c r="N44" s="88">
        <v>5</v>
      </c>
      <c r="O44" s="88">
        <v>0</v>
      </c>
      <c r="P44" s="88">
        <v>0</v>
      </c>
      <c r="Q44" s="89">
        <v>36421</v>
      </c>
      <c r="R44" s="89">
        <v>16009</v>
      </c>
    </row>
    <row r="45" spans="1:18" ht="72.75" customHeight="1" x14ac:dyDescent="0.25">
      <c r="A45" s="88">
        <v>5</v>
      </c>
      <c r="B45" s="459" t="s">
        <v>59</v>
      </c>
      <c r="C45" s="460"/>
      <c r="D45" s="460"/>
      <c r="E45" s="460"/>
      <c r="F45" s="465"/>
      <c r="G45" s="87" t="s">
        <v>512</v>
      </c>
      <c r="H45" s="88">
        <f t="shared" si="5"/>
        <v>0</v>
      </c>
      <c r="I45" s="88">
        <v>0</v>
      </c>
      <c r="J45" s="88">
        <v>0</v>
      </c>
      <c r="K45" s="88">
        <v>1</v>
      </c>
      <c r="L45" s="88">
        <v>1</v>
      </c>
      <c r="M45" s="88">
        <v>0</v>
      </c>
      <c r="N45" s="101">
        <v>5</v>
      </c>
      <c r="O45" s="88">
        <v>0</v>
      </c>
      <c r="P45" s="88">
        <v>0</v>
      </c>
      <c r="Q45" s="89">
        <v>44625</v>
      </c>
      <c r="R45" s="89">
        <v>15906</v>
      </c>
    </row>
    <row r="46" spans="1:18" ht="72.75" customHeight="1" x14ac:dyDescent="0.25">
      <c r="A46" s="88">
        <v>6</v>
      </c>
      <c r="B46" s="459" t="s">
        <v>60</v>
      </c>
      <c r="C46" s="460"/>
      <c r="D46" s="460"/>
      <c r="E46" s="460"/>
      <c r="F46" s="465"/>
      <c r="G46" s="87" t="s">
        <v>513</v>
      </c>
      <c r="H46" s="88">
        <f t="shared" si="5"/>
        <v>0</v>
      </c>
      <c r="I46" s="88">
        <v>0</v>
      </c>
      <c r="J46" s="88">
        <v>0</v>
      </c>
      <c r="K46" s="88">
        <v>1</v>
      </c>
      <c r="L46" s="88">
        <v>1</v>
      </c>
      <c r="M46" s="88">
        <v>0</v>
      </c>
      <c r="N46" s="88">
        <v>5</v>
      </c>
      <c r="O46" s="88">
        <v>0</v>
      </c>
      <c r="P46" s="88">
        <v>0</v>
      </c>
      <c r="Q46" s="89">
        <v>40500</v>
      </c>
      <c r="R46" s="89">
        <v>15987</v>
      </c>
    </row>
    <row r="47" spans="1:18" ht="72.75" customHeight="1" x14ac:dyDescent="0.25">
      <c r="A47" s="88">
        <v>7</v>
      </c>
      <c r="B47" s="459" t="s">
        <v>61</v>
      </c>
      <c r="C47" s="460"/>
      <c r="D47" s="460"/>
      <c r="E47" s="460"/>
      <c r="F47" s="465"/>
      <c r="G47" s="87" t="s">
        <v>962</v>
      </c>
      <c r="H47" s="88">
        <f t="shared" si="5"/>
        <v>0</v>
      </c>
      <c r="I47" s="88">
        <v>0</v>
      </c>
      <c r="J47" s="88">
        <v>0</v>
      </c>
      <c r="K47" s="88">
        <v>0</v>
      </c>
      <c r="L47" s="88">
        <v>0</v>
      </c>
      <c r="M47" s="88">
        <v>0</v>
      </c>
      <c r="N47" s="88">
        <v>0</v>
      </c>
      <c r="O47" s="88">
        <v>1</v>
      </c>
      <c r="P47" s="88">
        <v>0</v>
      </c>
      <c r="Q47" s="89">
        <v>0</v>
      </c>
      <c r="R47" s="89">
        <v>0</v>
      </c>
    </row>
    <row r="48" spans="1:18" ht="72.75" customHeight="1" x14ac:dyDescent="0.25">
      <c r="A48" s="88">
        <v>8</v>
      </c>
      <c r="B48" s="459" t="s">
        <v>86</v>
      </c>
      <c r="C48" s="460"/>
      <c r="D48" s="460"/>
      <c r="E48" s="460"/>
      <c r="F48" s="465"/>
      <c r="G48" s="87" t="s">
        <v>759</v>
      </c>
      <c r="H48" s="88">
        <f t="shared" si="5"/>
        <v>0</v>
      </c>
      <c r="I48" s="88">
        <v>0</v>
      </c>
      <c r="J48" s="88">
        <v>0</v>
      </c>
      <c r="K48" s="88">
        <v>0</v>
      </c>
      <c r="L48" s="88">
        <v>0</v>
      </c>
      <c r="M48" s="88">
        <v>0</v>
      </c>
      <c r="N48" s="88">
        <v>1</v>
      </c>
      <c r="O48" s="88">
        <v>0</v>
      </c>
      <c r="P48" s="88">
        <v>0</v>
      </c>
      <c r="Q48" s="89">
        <v>0</v>
      </c>
      <c r="R48" s="89">
        <v>14733</v>
      </c>
    </row>
    <row r="49" spans="1:18" ht="72.75" customHeight="1" x14ac:dyDescent="0.25">
      <c r="A49" s="88">
        <v>9</v>
      </c>
      <c r="B49" s="459" t="s">
        <v>72</v>
      </c>
      <c r="C49" s="460"/>
      <c r="D49" s="460"/>
      <c r="E49" s="460"/>
      <c r="F49" s="465"/>
      <c r="G49" s="87" t="s">
        <v>963</v>
      </c>
      <c r="H49" s="88">
        <f t="shared" si="5"/>
        <v>0</v>
      </c>
      <c r="I49" s="88">
        <v>0</v>
      </c>
      <c r="J49" s="88">
        <v>0</v>
      </c>
      <c r="K49" s="88">
        <v>0</v>
      </c>
      <c r="L49" s="88">
        <v>0</v>
      </c>
      <c r="M49" s="88">
        <v>0</v>
      </c>
      <c r="N49" s="88">
        <v>1</v>
      </c>
      <c r="O49" s="88">
        <v>0</v>
      </c>
      <c r="P49" s="88">
        <v>0</v>
      </c>
      <c r="Q49" s="89">
        <v>0</v>
      </c>
      <c r="R49" s="89">
        <v>22750</v>
      </c>
    </row>
    <row r="50" spans="1:18" ht="72.75" customHeight="1" x14ac:dyDescent="0.25">
      <c r="A50" s="88">
        <v>10</v>
      </c>
      <c r="B50" s="459" t="s">
        <v>395</v>
      </c>
      <c r="C50" s="460"/>
      <c r="D50" s="460"/>
      <c r="E50" s="460"/>
      <c r="F50" s="465"/>
      <c r="G50" s="87" t="s">
        <v>964</v>
      </c>
      <c r="H50" s="88">
        <f t="shared" si="5"/>
        <v>0</v>
      </c>
      <c r="I50" s="88">
        <v>0</v>
      </c>
      <c r="J50" s="88">
        <v>0</v>
      </c>
      <c r="K50" s="88">
        <v>0</v>
      </c>
      <c r="L50" s="88">
        <v>1</v>
      </c>
      <c r="M50" s="88">
        <v>0</v>
      </c>
      <c r="N50" s="88">
        <v>0</v>
      </c>
      <c r="O50" s="88">
        <v>0</v>
      </c>
      <c r="P50" s="88">
        <v>0</v>
      </c>
      <c r="Q50" s="89">
        <v>0</v>
      </c>
      <c r="R50" s="89">
        <v>0</v>
      </c>
    </row>
    <row r="51" spans="1:18" ht="72.75" customHeight="1" x14ac:dyDescent="0.25">
      <c r="A51" s="88">
        <v>11</v>
      </c>
      <c r="B51" s="459" t="s">
        <v>299</v>
      </c>
      <c r="C51" s="460"/>
      <c r="D51" s="460"/>
      <c r="E51" s="460"/>
      <c r="F51" s="465"/>
      <c r="G51" s="87" t="s">
        <v>762</v>
      </c>
      <c r="H51" s="88">
        <f t="shared" si="5"/>
        <v>0</v>
      </c>
      <c r="I51" s="88">
        <v>0</v>
      </c>
      <c r="J51" s="88">
        <v>0</v>
      </c>
      <c r="K51" s="88">
        <v>0</v>
      </c>
      <c r="L51" s="88">
        <v>0</v>
      </c>
      <c r="M51" s="88">
        <v>0</v>
      </c>
      <c r="N51" s="88">
        <v>1</v>
      </c>
      <c r="O51" s="88">
        <v>0</v>
      </c>
      <c r="P51" s="88">
        <v>0</v>
      </c>
      <c r="Q51" s="89">
        <v>0</v>
      </c>
      <c r="R51" s="89">
        <v>10955</v>
      </c>
    </row>
    <row r="52" spans="1:18" ht="72.75" customHeight="1" x14ac:dyDescent="0.25">
      <c r="A52" s="88">
        <v>12</v>
      </c>
      <c r="B52" s="459" t="s">
        <v>763</v>
      </c>
      <c r="C52" s="460"/>
      <c r="D52" s="460"/>
      <c r="E52" s="460"/>
      <c r="F52" s="465"/>
      <c r="G52" s="87" t="s">
        <v>764</v>
      </c>
      <c r="H52" s="88">
        <f t="shared" si="5"/>
        <v>0</v>
      </c>
      <c r="I52" s="88">
        <v>0</v>
      </c>
      <c r="J52" s="88">
        <v>0</v>
      </c>
      <c r="K52" s="88">
        <v>0</v>
      </c>
      <c r="L52" s="88">
        <v>1</v>
      </c>
      <c r="M52" s="88">
        <v>0</v>
      </c>
      <c r="N52" s="88">
        <v>0</v>
      </c>
      <c r="O52" s="88">
        <v>0</v>
      </c>
      <c r="P52" s="88">
        <v>0</v>
      </c>
      <c r="Q52" s="89">
        <v>0</v>
      </c>
      <c r="R52" s="89">
        <v>0</v>
      </c>
    </row>
    <row r="53" spans="1:18" ht="72.75" customHeight="1" x14ac:dyDescent="0.25">
      <c r="A53" s="88">
        <v>13</v>
      </c>
      <c r="B53" s="459" t="s">
        <v>765</v>
      </c>
      <c r="C53" s="460"/>
      <c r="D53" s="460"/>
      <c r="E53" s="460"/>
      <c r="F53" s="465"/>
      <c r="G53" s="87" t="s">
        <v>766</v>
      </c>
      <c r="H53" s="88">
        <f t="shared" si="5"/>
        <v>0</v>
      </c>
      <c r="I53" s="88">
        <v>0</v>
      </c>
      <c r="J53" s="88">
        <v>0</v>
      </c>
      <c r="K53" s="88">
        <v>0</v>
      </c>
      <c r="L53" s="88">
        <v>1</v>
      </c>
      <c r="M53" s="88">
        <v>0</v>
      </c>
      <c r="N53" s="88">
        <v>0</v>
      </c>
      <c r="O53" s="88">
        <v>0</v>
      </c>
      <c r="P53" s="88">
        <v>0</v>
      </c>
      <c r="Q53" s="89">
        <v>0</v>
      </c>
      <c r="R53" s="89">
        <v>0</v>
      </c>
    </row>
    <row r="54" spans="1:18" ht="72.75" customHeight="1" x14ac:dyDescent="0.25">
      <c r="A54" s="88">
        <v>14</v>
      </c>
      <c r="B54" s="459" t="s">
        <v>767</v>
      </c>
      <c r="C54" s="460"/>
      <c r="D54" s="460"/>
      <c r="E54" s="460"/>
      <c r="F54" s="465"/>
      <c r="G54" s="87" t="s">
        <v>768</v>
      </c>
      <c r="H54" s="88">
        <f t="shared" si="5"/>
        <v>0</v>
      </c>
      <c r="I54" s="88">
        <v>0</v>
      </c>
      <c r="J54" s="88">
        <v>0</v>
      </c>
      <c r="K54" s="88">
        <v>0</v>
      </c>
      <c r="L54" s="88">
        <v>1</v>
      </c>
      <c r="M54" s="88">
        <v>0</v>
      </c>
      <c r="N54" s="88">
        <v>0</v>
      </c>
      <c r="O54" s="88">
        <v>0</v>
      </c>
      <c r="P54" s="88">
        <v>0</v>
      </c>
      <c r="Q54" s="89">
        <v>0</v>
      </c>
      <c r="R54" s="89">
        <v>0</v>
      </c>
    </row>
    <row r="55" spans="1:18" ht="72.75" customHeight="1" x14ac:dyDescent="0.25">
      <c r="A55" s="88">
        <v>15</v>
      </c>
      <c r="B55" s="459" t="s">
        <v>769</v>
      </c>
      <c r="C55" s="460"/>
      <c r="D55" s="460"/>
      <c r="E55" s="460"/>
      <c r="F55" s="465"/>
      <c r="G55" s="87" t="s">
        <v>770</v>
      </c>
      <c r="H55" s="88">
        <f t="shared" si="5"/>
        <v>0</v>
      </c>
      <c r="I55" s="88">
        <v>0</v>
      </c>
      <c r="J55" s="88">
        <v>0</v>
      </c>
      <c r="K55" s="88">
        <v>0</v>
      </c>
      <c r="L55" s="88">
        <v>0</v>
      </c>
      <c r="M55" s="88">
        <v>0</v>
      </c>
      <c r="N55" s="88">
        <v>1</v>
      </c>
      <c r="O55" s="88">
        <v>0</v>
      </c>
      <c r="P55" s="88">
        <v>0</v>
      </c>
      <c r="Q55" s="89">
        <v>0</v>
      </c>
      <c r="R55" s="89">
        <v>10573</v>
      </c>
    </row>
    <row r="56" spans="1:18" ht="72.75" customHeight="1" x14ac:dyDescent="0.25">
      <c r="A56" s="88">
        <v>16</v>
      </c>
      <c r="B56" s="459" t="s">
        <v>78</v>
      </c>
      <c r="C56" s="460"/>
      <c r="D56" s="460"/>
      <c r="E56" s="460"/>
      <c r="F56" s="465"/>
      <c r="G56" s="87" t="s">
        <v>79</v>
      </c>
      <c r="H56" s="88">
        <f t="shared" si="5"/>
        <v>0</v>
      </c>
      <c r="I56" s="88">
        <v>0</v>
      </c>
      <c r="J56" s="88">
        <v>0</v>
      </c>
      <c r="K56" s="88">
        <v>0</v>
      </c>
      <c r="L56" s="88">
        <v>0</v>
      </c>
      <c r="M56" s="88">
        <v>0</v>
      </c>
      <c r="N56" s="88">
        <v>1</v>
      </c>
      <c r="O56" s="88">
        <v>0</v>
      </c>
      <c r="P56" s="88">
        <v>0</v>
      </c>
      <c r="Q56" s="89">
        <v>0</v>
      </c>
      <c r="R56" s="89">
        <v>14243</v>
      </c>
    </row>
    <row r="57" spans="1:18" ht="72.75" customHeight="1" x14ac:dyDescent="0.25">
      <c r="A57" s="88">
        <v>17</v>
      </c>
      <c r="B57" s="459" t="s">
        <v>82</v>
      </c>
      <c r="C57" s="460"/>
      <c r="D57" s="460"/>
      <c r="E57" s="460"/>
      <c r="F57" s="465"/>
      <c r="G57" s="87" t="s">
        <v>771</v>
      </c>
      <c r="H57" s="88">
        <f t="shared" si="5"/>
        <v>0</v>
      </c>
      <c r="I57" s="88">
        <v>0</v>
      </c>
      <c r="J57" s="88">
        <v>0</v>
      </c>
      <c r="K57" s="88">
        <v>0</v>
      </c>
      <c r="L57" s="88">
        <v>0</v>
      </c>
      <c r="M57" s="88">
        <v>0</v>
      </c>
      <c r="N57" s="88">
        <v>1</v>
      </c>
      <c r="O57" s="88">
        <v>0</v>
      </c>
      <c r="P57" s="88">
        <v>0</v>
      </c>
      <c r="Q57" s="89">
        <v>0</v>
      </c>
      <c r="R57" s="89">
        <v>14733</v>
      </c>
    </row>
    <row r="58" spans="1:18" ht="72.75" customHeight="1" x14ac:dyDescent="0.25">
      <c r="A58" s="88">
        <v>18</v>
      </c>
      <c r="B58" s="459" t="s">
        <v>772</v>
      </c>
      <c r="C58" s="460"/>
      <c r="D58" s="460"/>
      <c r="E58" s="460"/>
      <c r="F58" s="465"/>
      <c r="G58" s="87" t="s">
        <v>773</v>
      </c>
      <c r="H58" s="88">
        <f t="shared" si="5"/>
        <v>0</v>
      </c>
      <c r="I58" s="88">
        <v>0</v>
      </c>
      <c r="J58" s="88">
        <v>0</v>
      </c>
      <c r="K58" s="88">
        <v>0</v>
      </c>
      <c r="L58" s="88">
        <v>0</v>
      </c>
      <c r="M58" s="88">
        <v>0</v>
      </c>
      <c r="N58" s="88">
        <v>1</v>
      </c>
      <c r="O58" s="88">
        <v>0</v>
      </c>
      <c r="P58" s="88">
        <v>0</v>
      </c>
      <c r="Q58" s="89">
        <v>0</v>
      </c>
      <c r="R58" s="89">
        <v>17320</v>
      </c>
    </row>
    <row r="59" spans="1:18" ht="72.75" customHeight="1" x14ac:dyDescent="0.25">
      <c r="A59" s="88">
        <v>19</v>
      </c>
      <c r="B59" s="459" t="s">
        <v>774</v>
      </c>
      <c r="C59" s="460"/>
      <c r="D59" s="460"/>
      <c r="E59" s="460"/>
      <c r="F59" s="465"/>
      <c r="G59" s="87" t="s">
        <v>775</v>
      </c>
      <c r="H59" s="88">
        <f t="shared" si="5"/>
        <v>0</v>
      </c>
      <c r="I59" s="88">
        <v>0</v>
      </c>
      <c r="J59" s="88">
        <v>0</v>
      </c>
      <c r="K59" s="88">
        <v>0</v>
      </c>
      <c r="L59" s="88">
        <v>0</v>
      </c>
      <c r="M59" s="88">
        <v>0</v>
      </c>
      <c r="N59" s="88">
        <v>1</v>
      </c>
      <c r="O59" s="88">
        <v>0</v>
      </c>
      <c r="P59" s="88">
        <v>0</v>
      </c>
      <c r="Q59" s="89">
        <v>0</v>
      </c>
      <c r="R59" s="89">
        <v>14733</v>
      </c>
    </row>
    <row r="60" spans="1:18" ht="72.75" customHeight="1" x14ac:dyDescent="0.25">
      <c r="A60" s="88">
        <v>20</v>
      </c>
      <c r="B60" s="459" t="s">
        <v>776</v>
      </c>
      <c r="C60" s="460"/>
      <c r="D60" s="460"/>
      <c r="E60" s="460"/>
      <c r="F60" s="465"/>
      <c r="G60" s="87" t="s">
        <v>777</v>
      </c>
      <c r="H60" s="88">
        <f t="shared" si="5"/>
        <v>0</v>
      </c>
      <c r="I60" s="88">
        <v>0</v>
      </c>
      <c r="J60" s="88">
        <v>0</v>
      </c>
      <c r="K60" s="88">
        <v>0</v>
      </c>
      <c r="L60" s="88">
        <v>0</v>
      </c>
      <c r="M60" s="88">
        <v>0</v>
      </c>
      <c r="N60" s="88">
        <v>1</v>
      </c>
      <c r="O60" s="88">
        <v>0</v>
      </c>
      <c r="P60" s="88">
        <v>0</v>
      </c>
      <c r="Q60" s="89">
        <v>0</v>
      </c>
      <c r="R60" s="89">
        <v>10955</v>
      </c>
    </row>
    <row r="61" spans="1:18" ht="72.75" customHeight="1" x14ac:dyDescent="0.25">
      <c r="A61" s="88">
        <v>21</v>
      </c>
      <c r="B61" s="459" t="s">
        <v>778</v>
      </c>
      <c r="C61" s="460"/>
      <c r="D61" s="460"/>
      <c r="E61" s="460"/>
      <c r="F61" s="465"/>
      <c r="G61" s="87" t="s">
        <v>779</v>
      </c>
      <c r="H61" s="88">
        <f t="shared" si="5"/>
        <v>0</v>
      </c>
      <c r="I61" s="88">
        <v>0</v>
      </c>
      <c r="J61" s="88">
        <v>0</v>
      </c>
      <c r="K61" s="88">
        <v>0</v>
      </c>
      <c r="L61" s="88">
        <v>0</v>
      </c>
      <c r="M61" s="88">
        <v>0</v>
      </c>
      <c r="N61" s="88">
        <v>0</v>
      </c>
      <c r="O61" s="88">
        <v>1</v>
      </c>
      <c r="P61" s="88">
        <v>0</v>
      </c>
      <c r="Q61" s="89">
        <v>0</v>
      </c>
      <c r="R61" s="89">
        <v>0</v>
      </c>
    </row>
    <row r="62" spans="1:18" ht="72.75" customHeight="1" x14ac:dyDescent="0.25">
      <c r="A62" s="88">
        <v>22</v>
      </c>
      <c r="B62" s="529" t="s">
        <v>66</v>
      </c>
      <c r="C62" s="529"/>
      <c r="D62" s="529"/>
      <c r="E62" s="529"/>
      <c r="F62" s="529"/>
      <c r="G62" s="86" t="s">
        <v>865</v>
      </c>
      <c r="H62" s="88">
        <f t="shared" si="5"/>
        <v>0</v>
      </c>
      <c r="I62" s="88">
        <v>0</v>
      </c>
      <c r="J62" s="88">
        <v>0</v>
      </c>
      <c r="K62" s="88">
        <v>0</v>
      </c>
      <c r="L62" s="88">
        <v>0</v>
      </c>
      <c r="M62" s="88">
        <v>0</v>
      </c>
      <c r="N62" s="88">
        <v>0</v>
      </c>
      <c r="O62" s="88">
        <v>1</v>
      </c>
      <c r="P62" s="88">
        <v>0</v>
      </c>
      <c r="Q62" s="88">
        <v>0</v>
      </c>
      <c r="R62" s="88">
        <v>0</v>
      </c>
    </row>
    <row r="63" spans="1:18" ht="72.75" customHeight="1" x14ac:dyDescent="0.25">
      <c r="A63" s="88">
        <v>23</v>
      </c>
      <c r="B63" s="529" t="s">
        <v>866</v>
      </c>
      <c r="C63" s="529"/>
      <c r="D63" s="529"/>
      <c r="E63" s="529"/>
      <c r="F63" s="529"/>
      <c r="G63" s="86" t="s">
        <v>867</v>
      </c>
      <c r="H63" s="88">
        <f t="shared" si="5"/>
        <v>0</v>
      </c>
      <c r="I63" s="88">
        <v>0</v>
      </c>
      <c r="J63" s="88">
        <v>0</v>
      </c>
      <c r="K63" s="88">
        <v>0</v>
      </c>
      <c r="L63" s="88">
        <v>0</v>
      </c>
      <c r="M63" s="88">
        <v>0</v>
      </c>
      <c r="N63" s="88">
        <v>0</v>
      </c>
      <c r="O63" s="88">
        <v>1</v>
      </c>
      <c r="P63" s="88">
        <v>0</v>
      </c>
      <c r="Q63" s="88">
        <v>0</v>
      </c>
      <c r="R63" s="88">
        <v>0</v>
      </c>
    </row>
    <row r="64" spans="1:18" ht="72.75" customHeight="1" x14ac:dyDescent="0.25">
      <c r="A64" s="88">
        <v>24</v>
      </c>
      <c r="B64" s="529" t="s">
        <v>868</v>
      </c>
      <c r="C64" s="529"/>
      <c r="D64" s="529"/>
      <c r="E64" s="529"/>
      <c r="F64" s="529"/>
      <c r="G64" s="86" t="s">
        <v>869</v>
      </c>
      <c r="H64" s="88">
        <f t="shared" si="5"/>
        <v>0</v>
      </c>
      <c r="I64" s="88">
        <v>0</v>
      </c>
      <c r="J64" s="88">
        <v>0</v>
      </c>
      <c r="K64" s="88">
        <v>0</v>
      </c>
      <c r="L64" s="88">
        <v>0</v>
      </c>
      <c r="M64" s="88">
        <v>0</v>
      </c>
      <c r="N64" s="88">
        <v>0</v>
      </c>
      <c r="O64" s="88">
        <v>1</v>
      </c>
      <c r="P64" s="88">
        <v>0</v>
      </c>
      <c r="Q64" s="88">
        <v>0</v>
      </c>
      <c r="R64" s="88">
        <v>0</v>
      </c>
    </row>
    <row r="65" spans="1:18" ht="72.75" customHeight="1" x14ac:dyDescent="0.25">
      <c r="A65" s="88">
        <v>25</v>
      </c>
      <c r="B65" s="529" t="s">
        <v>870</v>
      </c>
      <c r="C65" s="529"/>
      <c r="D65" s="529"/>
      <c r="E65" s="529"/>
      <c r="F65" s="529"/>
      <c r="G65" s="86" t="s">
        <v>871</v>
      </c>
      <c r="H65" s="88">
        <f t="shared" si="5"/>
        <v>0</v>
      </c>
      <c r="I65" s="88">
        <v>0</v>
      </c>
      <c r="J65" s="88">
        <v>0</v>
      </c>
      <c r="K65" s="88">
        <v>0</v>
      </c>
      <c r="L65" s="88">
        <v>0</v>
      </c>
      <c r="M65" s="88">
        <v>0</v>
      </c>
      <c r="N65" s="88">
        <v>0</v>
      </c>
      <c r="O65" s="88">
        <v>1</v>
      </c>
      <c r="P65" s="88">
        <v>0</v>
      </c>
      <c r="Q65" s="88">
        <v>0</v>
      </c>
      <c r="R65" s="88">
        <v>0</v>
      </c>
    </row>
    <row r="66" spans="1:18" ht="72.75" customHeight="1" x14ac:dyDescent="0.25">
      <c r="A66" s="88">
        <v>26</v>
      </c>
      <c r="B66" s="529" t="s">
        <v>872</v>
      </c>
      <c r="C66" s="529"/>
      <c r="D66" s="529"/>
      <c r="E66" s="529"/>
      <c r="F66" s="529"/>
      <c r="G66" s="86" t="s">
        <v>873</v>
      </c>
      <c r="H66" s="88">
        <f t="shared" si="5"/>
        <v>0</v>
      </c>
      <c r="I66" s="88">
        <v>0</v>
      </c>
      <c r="J66" s="88">
        <v>0</v>
      </c>
      <c r="K66" s="88">
        <v>0</v>
      </c>
      <c r="L66" s="88">
        <v>0</v>
      </c>
      <c r="M66" s="88">
        <v>0</v>
      </c>
      <c r="N66" s="88">
        <v>0</v>
      </c>
      <c r="O66" s="88">
        <v>1</v>
      </c>
      <c r="P66" s="88">
        <v>0</v>
      </c>
      <c r="Q66" s="88">
        <v>0</v>
      </c>
      <c r="R66" s="88">
        <v>0</v>
      </c>
    </row>
    <row r="67" spans="1:18" ht="72.75" customHeight="1" x14ac:dyDescent="0.25">
      <c r="A67" s="88">
        <v>27</v>
      </c>
      <c r="B67" s="529" t="s">
        <v>874</v>
      </c>
      <c r="C67" s="529"/>
      <c r="D67" s="529"/>
      <c r="E67" s="529"/>
      <c r="F67" s="529"/>
      <c r="G67" s="86" t="s">
        <v>875</v>
      </c>
      <c r="H67" s="88">
        <f t="shared" si="5"/>
        <v>0</v>
      </c>
      <c r="I67" s="88">
        <v>0</v>
      </c>
      <c r="J67" s="88">
        <v>0</v>
      </c>
      <c r="K67" s="88">
        <v>0</v>
      </c>
      <c r="L67" s="88">
        <v>0</v>
      </c>
      <c r="M67" s="88">
        <v>0</v>
      </c>
      <c r="N67" s="88">
        <v>0</v>
      </c>
      <c r="O67" s="88">
        <v>1</v>
      </c>
      <c r="P67" s="88">
        <v>0</v>
      </c>
      <c r="Q67" s="88">
        <v>0</v>
      </c>
      <c r="R67" s="88">
        <v>0</v>
      </c>
    </row>
    <row r="68" spans="1:18" ht="72.75" customHeight="1" x14ac:dyDescent="0.25">
      <c r="A68" s="104">
        <v>3</v>
      </c>
      <c r="B68" s="522" t="s">
        <v>103</v>
      </c>
      <c r="C68" s="523"/>
      <c r="D68" s="523"/>
      <c r="E68" s="523"/>
      <c r="F68" s="523"/>
      <c r="G68" s="524"/>
      <c r="H68" s="133">
        <f>H69+H70+H71+H72+H73+H74+H75+H76+H77+H78+H79+H80+H81+H82+H83+H84+H85+H86+H87+H88+H89+H90+H91+H92+H93+H94+H95+H96+H97+H98+H99+H100+H101+H102+H103</f>
        <v>415</v>
      </c>
      <c r="I68" s="133">
        <f t="shared" ref="I68:P68" si="6">I69+I70+I71+I72+I73+I74+I75+I76+I77+I78+I79+I80+I81+I82+I83+I84+I85+I86+I87+I88+I89+I90+I91+I92+I93+I94+I95+I96+I97+I98+I99+I100+I101+I102+I103</f>
        <v>215</v>
      </c>
      <c r="J68" s="133">
        <f t="shared" si="6"/>
        <v>200</v>
      </c>
      <c r="K68" s="133">
        <f t="shared" si="6"/>
        <v>199</v>
      </c>
      <c r="L68" s="133">
        <f t="shared" si="6"/>
        <v>0</v>
      </c>
      <c r="M68" s="133">
        <f t="shared" si="6"/>
        <v>0</v>
      </c>
      <c r="N68" s="133">
        <f t="shared" si="6"/>
        <v>454</v>
      </c>
      <c r="O68" s="133">
        <f t="shared" si="6"/>
        <v>0</v>
      </c>
      <c r="P68" s="133">
        <f t="shared" si="6"/>
        <v>0</v>
      </c>
      <c r="Q68" s="134">
        <v>45706.400000000001</v>
      </c>
      <c r="R68" s="134">
        <v>23354.400000000001</v>
      </c>
    </row>
    <row r="69" spans="1:18" ht="72.75" customHeight="1" x14ac:dyDescent="0.25">
      <c r="A69" s="88">
        <v>1</v>
      </c>
      <c r="B69" s="459" t="s">
        <v>150</v>
      </c>
      <c r="C69" s="460"/>
      <c r="D69" s="460"/>
      <c r="E69" s="460"/>
      <c r="F69" s="465"/>
      <c r="G69" s="87" t="s">
        <v>515</v>
      </c>
      <c r="H69" s="88">
        <f>I69+J69</f>
        <v>155</v>
      </c>
      <c r="I69" s="88">
        <v>145</v>
      </c>
      <c r="J69" s="88">
        <v>10</v>
      </c>
      <c r="K69" s="88">
        <v>74</v>
      </c>
      <c r="L69" s="88"/>
      <c r="M69" s="88"/>
      <c r="N69" s="88">
        <v>134</v>
      </c>
      <c r="O69" s="88"/>
      <c r="P69" s="88"/>
      <c r="Q69" s="89">
        <v>45427.9</v>
      </c>
      <c r="R69" s="89">
        <v>21305.9</v>
      </c>
    </row>
    <row r="70" spans="1:18" ht="72.75" customHeight="1" x14ac:dyDescent="0.25">
      <c r="A70" s="88">
        <v>2</v>
      </c>
      <c r="B70" s="459" t="s">
        <v>844</v>
      </c>
      <c r="C70" s="460"/>
      <c r="D70" s="460"/>
      <c r="E70" s="460"/>
      <c r="F70" s="465"/>
      <c r="G70" s="87" t="s">
        <v>704</v>
      </c>
      <c r="H70" s="88">
        <f t="shared" ref="H70:H103" si="7">I70+J70</f>
        <v>40</v>
      </c>
      <c r="I70" s="88">
        <v>20</v>
      </c>
      <c r="J70" s="88">
        <v>20</v>
      </c>
      <c r="K70" s="88">
        <v>16</v>
      </c>
      <c r="L70" s="88"/>
      <c r="M70" s="88"/>
      <c r="N70" s="88">
        <v>48</v>
      </c>
      <c r="O70" s="88"/>
      <c r="P70" s="88"/>
      <c r="Q70" s="89">
        <v>45176.5</v>
      </c>
      <c r="R70" s="89">
        <v>22337.200000000001</v>
      </c>
    </row>
    <row r="71" spans="1:18" ht="72.75" customHeight="1" x14ac:dyDescent="0.25">
      <c r="A71" s="88">
        <v>3</v>
      </c>
      <c r="B71" s="459" t="s">
        <v>729</v>
      </c>
      <c r="C71" s="460"/>
      <c r="D71" s="460"/>
      <c r="E71" s="460"/>
      <c r="F71" s="465"/>
      <c r="G71" s="87" t="s">
        <v>706</v>
      </c>
      <c r="H71" s="88">
        <f t="shared" si="7"/>
        <v>20</v>
      </c>
      <c r="I71" s="88"/>
      <c r="J71" s="88">
        <v>20</v>
      </c>
      <c r="K71" s="88">
        <v>10</v>
      </c>
      <c r="L71" s="88"/>
      <c r="M71" s="88"/>
      <c r="N71" s="88">
        <v>21</v>
      </c>
      <c r="O71" s="88"/>
      <c r="P71" s="88"/>
      <c r="Q71" s="89">
        <v>46222.2</v>
      </c>
      <c r="R71" s="89">
        <v>22352.9</v>
      </c>
    </row>
    <row r="72" spans="1:18" ht="72.75" customHeight="1" x14ac:dyDescent="0.25">
      <c r="A72" s="88">
        <v>4</v>
      </c>
      <c r="B72" s="459" t="s">
        <v>104</v>
      </c>
      <c r="C72" s="460"/>
      <c r="D72" s="460"/>
      <c r="E72" s="460"/>
      <c r="F72" s="465"/>
      <c r="G72" s="87" t="s">
        <v>516</v>
      </c>
      <c r="H72" s="88">
        <f t="shared" si="7"/>
        <v>25</v>
      </c>
      <c r="I72" s="88">
        <v>10</v>
      </c>
      <c r="J72" s="88">
        <v>15</v>
      </c>
      <c r="K72" s="88">
        <v>10</v>
      </c>
      <c r="L72" s="88"/>
      <c r="M72" s="88"/>
      <c r="N72" s="88">
        <v>33</v>
      </c>
      <c r="O72" s="88"/>
      <c r="P72" s="88"/>
      <c r="Q72" s="89">
        <v>45555.6</v>
      </c>
      <c r="R72" s="89">
        <v>22758.6</v>
      </c>
    </row>
    <row r="73" spans="1:18" ht="72.75" customHeight="1" x14ac:dyDescent="0.25">
      <c r="A73" s="88">
        <v>5</v>
      </c>
      <c r="B73" s="459" t="s">
        <v>797</v>
      </c>
      <c r="C73" s="460"/>
      <c r="D73" s="460"/>
      <c r="E73" s="460"/>
      <c r="F73" s="465"/>
      <c r="G73" s="87" t="s">
        <v>520</v>
      </c>
      <c r="H73" s="88">
        <f t="shared" si="7"/>
        <v>20</v>
      </c>
      <c r="I73" s="88">
        <v>10</v>
      </c>
      <c r="J73" s="88">
        <v>10</v>
      </c>
      <c r="K73" s="88">
        <v>9</v>
      </c>
      <c r="L73" s="88"/>
      <c r="M73" s="88"/>
      <c r="N73" s="88">
        <v>20</v>
      </c>
      <c r="O73" s="88"/>
      <c r="P73" s="88"/>
      <c r="Q73" s="89">
        <v>44375</v>
      </c>
      <c r="R73" s="89">
        <v>22600</v>
      </c>
    </row>
    <row r="74" spans="1:18" ht="72.75" customHeight="1" x14ac:dyDescent="0.25">
      <c r="A74" s="88">
        <v>6</v>
      </c>
      <c r="B74" s="459" t="s">
        <v>798</v>
      </c>
      <c r="C74" s="460"/>
      <c r="D74" s="460"/>
      <c r="E74" s="460"/>
      <c r="F74" s="465"/>
      <c r="G74" s="87" t="s">
        <v>517</v>
      </c>
      <c r="H74" s="88">
        <f t="shared" si="7"/>
        <v>25</v>
      </c>
      <c r="I74" s="88">
        <v>10</v>
      </c>
      <c r="J74" s="88">
        <v>15</v>
      </c>
      <c r="K74" s="88">
        <v>14</v>
      </c>
      <c r="L74" s="88"/>
      <c r="M74" s="88"/>
      <c r="N74" s="88">
        <v>19</v>
      </c>
      <c r="O74" s="88"/>
      <c r="P74" s="88"/>
      <c r="Q74" s="89">
        <v>47545.5</v>
      </c>
      <c r="R74" s="89">
        <v>21878.6</v>
      </c>
    </row>
    <row r="75" spans="1:18" ht="72.75" customHeight="1" x14ac:dyDescent="0.25">
      <c r="A75" s="88">
        <v>7</v>
      </c>
      <c r="B75" s="459" t="s">
        <v>108</v>
      </c>
      <c r="C75" s="460"/>
      <c r="D75" s="460"/>
      <c r="E75" s="460"/>
      <c r="F75" s="465"/>
      <c r="G75" s="87" t="s">
        <v>707</v>
      </c>
      <c r="H75" s="88">
        <f t="shared" si="7"/>
        <v>35</v>
      </c>
      <c r="I75" s="88">
        <v>20</v>
      </c>
      <c r="J75" s="88">
        <v>15</v>
      </c>
      <c r="K75" s="88">
        <v>14</v>
      </c>
      <c r="L75" s="88"/>
      <c r="M75" s="88"/>
      <c r="N75" s="88">
        <v>43</v>
      </c>
      <c r="O75" s="88"/>
      <c r="P75" s="88"/>
      <c r="Q75" s="89">
        <v>44023.1</v>
      </c>
      <c r="R75" s="89">
        <v>23227.8</v>
      </c>
    </row>
    <row r="76" spans="1:18" ht="72.75" customHeight="1" x14ac:dyDescent="0.25">
      <c r="A76" s="88">
        <v>8</v>
      </c>
      <c r="B76" s="459" t="s">
        <v>800</v>
      </c>
      <c r="C76" s="460"/>
      <c r="D76" s="460"/>
      <c r="E76" s="460"/>
      <c r="F76" s="465"/>
      <c r="G76" s="87" t="s">
        <v>799</v>
      </c>
      <c r="H76" s="88">
        <f t="shared" si="7"/>
        <v>20</v>
      </c>
      <c r="I76" s="88"/>
      <c r="J76" s="88">
        <v>20</v>
      </c>
      <c r="K76" s="88">
        <v>6</v>
      </c>
      <c r="L76" s="88"/>
      <c r="M76" s="88"/>
      <c r="N76" s="88">
        <v>17</v>
      </c>
      <c r="O76" s="88"/>
      <c r="P76" s="88"/>
      <c r="Q76" s="89">
        <v>44000</v>
      </c>
      <c r="R76" s="89">
        <v>22542.9</v>
      </c>
    </row>
    <row r="77" spans="1:18" ht="72.75" customHeight="1" x14ac:dyDescent="0.25">
      <c r="A77" s="88">
        <v>9</v>
      </c>
      <c r="B77" s="459" t="s">
        <v>801</v>
      </c>
      <c r="C77" s="460"/>
      <c r="D77" s="460"/>
      <c r="E77" s="460"/>
      <c r="F77" s="465"/>
      <c r="G77" s="87" t="s">
        <v>802</v>
      </c>
      <c r="H77" s="88">
        <f t="shared" si="7"/>
        <v>10</v>
      </c>
      <c r="I77" s="88"/>
      <c r="J77" s="88">
        <v>10</v>
      </c>
      <c r="K77" s="88">
        <v>4</v>
      </c>
      <c r="L77" s="88"/>
      <c r="M77" s="88"/>
      <c r="N77" s="88">
        <v>7</v>
      </c>
      <c r="O77" s="88"/>
      <c r="P77" s="88"/>
      <c r="Q77" s="89">
        <v>48033.3</v>
      </c>
      <c r="R77" s="89">
        <v>23314.3</v>
      </c>
    </row>
    <row r="78" spans="1:18" ht="72.75" customHeight="1" x14ac:dyDescent="0.25">
      <c r="A78" s="88">
        <v>10</v>
      </c>
      <c r="B78" s="459" t="s">
        <v>114</v>
      </c>
      <c r="C78" s="460"/>
      <c r="D78" s="460"/>
      <c r="E78" s="460"/>
      <c r="F78" s="465"/>
      <c r="G78" s="87" t="s">
        <v>709</v>
      </c>
      <c r="H78" s="88">
        <f t="shared" si="7"/>
        <v>30</v>
      </c>
      <c r="I78" s="88"/>
      <c r="J78" s="88">
        <v>30</v>
      </c>
      <c r="K78" s="88">
        <v>8</v>
      </c>
      <c r="L78" s="88"/>
      <c r="M78" s="88"/>
      <c r="N78" s="88">
        <v>21</v>
      </c>
      <c r="O78" s="88"/>
      <c r="P78" s="88"/>
      <c r="Q78" s="89">
        <v>46875</v>
      </c>
      <c r="R78" s="89">
        <v>22295.200000000001</v>
      </c>
    </row>
    <row r="79" spans="1:18" ht="72.75" customHeight="1" x14ac:dyDescent="0.25">
      <c r="A79" s="88">
        <v>11</v>
      </c>
      <c r="B79" s="459" t="s">
        <v>803</v>
      </c>
      <c r="C79" s="460"/>
      <c r="D79" s="460"/>
      <c r="E79" s="460"/>
      <c r="F79" s="465"/>
      <c r="G79" s="87" t="s">
        <v>525</v>
      </c>
      <c r="H79" s="88">
        <f t="shared" si="7"/>
        <v>10</v>
      </c>
      <c r="I79" s="88"/>
      <c r="J79" s="88">
        <v>10</v>
      </c>
      <c r="K79" s="88">
        <v>6</v>
      </c>
      <c r="L79" s="88"/>
      <c r="M79" s="88"/>
      <c r="N79" s="88">
        <v>16</v>
      </c>
      <c r="O79" s="88"/>
      <c r="P79" s="88"/>
      <c r="Q79" s="89">
        <v>45000</v>
      </c>
      <c r="R79" s="89">
        <v>23040</v>
      </c>
    </row>
    <row r="80" spans="1:18" ht="72.75" customHeight="1" x14ac:dyDescent="0.25">
      <c r="A80" s="88">
        <v>12</v>
      </c>
      <c r="B80" s="459" t="s">
        <v>804</v>
      </c>
      <c r="C80" s="460"/>
      <c r="D80" s="460"/>
      <c r="E80" s="460"/>
      <c r="F80" s="465"/>
      <c r="G80" s="87" t="s">
        <v>526</v>
      </c>
      <c r="H80" s="88">
        <f t="shared" si="7"/>
        <v>0</v>
      </c>
      <c r="I80" s="88"/>
      <c r="J80" s="88"/>
      <c r="K80" s="88">
        <v>6</v>
      </c>
      <c r="L80" s="88"/>
      <c r="M80" s="88"/>
      <c r="N80" s="88">
        <v>11</v>
      </c>
      <c r="O80" s="88"/>
      <c r="P80" s="88"/>
      <c r="Q80" s="89">
        <v>44250</v>
      </c>
      <c r="R80" s="89">
        <v>23080</v>
      </c>
    </row>
    <row r="81" spans="1:18" ht="72.75" customHeight="1" x14ac:dyDescent="0.25">
      <c r="A81" s="88">
        <v>13</v>
      </c>
      <c r="B81" s="459" t="s">
        <v>805</v>
      </c>
      <c r="C81" s="460"/>
      <c r="D81" s="460"/>
      <c r="E81" s="460"/>
      <c r="F81" s="465"/>
      <c r="G81" s="87" t="s">
        <v>806</v>
      </c>
      <c r="H81" s="88">
        <f t="shared" si="7"/>
        <v>10</v>
      </c>
      <c r="I81" s="88"/>
      <c r="J81" s="88">
        <v>10</v>
      </c>
      <c r="K81" s="88">
        <v>5</v>
      </c>
      <c r="L81" s="88"/>
      <c r="M81" s="88"/>
      <c r="N81" s="88">
        <v>11</v>
      </c>
      <c r="O81" s="88"/>
      <c r="P81" s="88"/>
      <c r="Q81" s="89">
        <v>51280</v>
      </c>
      <c r="R81" s="89">
        <v>22887.5</v>
      </c>
    </row>
    <row r="82" spans="1:18" ht="72.75" customHeight="1" x14ac:dyDescent="0.25">
      <c r="A82" s="88">
        <v>14</v>
      </c>
      <c r="B82" s="459" t="s">
        <v>807</v>
      </c>
      <c r="C82" s="460"/>
      <c r="D82" s="460"/>
      <c r="E82" s="460"/>
      <c r="F82" s="465"/>
      <c r="G82" s="87" t="s">
        <v>808</v>
      </c>
      <c r="H82" s="88">
        <f t="shared" si="7"/>
        <v>5</v>
      </c>
      <c r="I82" s="88"/>
      <c r="J82" s="88">
        <v>5</v>
      </c>
      <c r="K82" s="88">
        <v>8</v>
      </c>
      <c r="L82" s="88"/>
      <c r="M82" s="88"/>
      <c r="N82" s="88">
        <v>10</v>
      </c>
      <c r="O82" s="88"/>
      <c r="P82" s="88"/>
      <c r="Q82" s="89">
        <v>45714.3</v>
      </c>
      <c r="R82" s="89">
        <v>21655.599999999999</v>
      </c>
    </row>
    <row r="83" spans="1:18" ht="72.75" customHeight="1" x14ac:dyDescent="0.25">
      <c r="A83" s="88">
        <v>15</v>
      </c>
      <c r="B83" s="459" t="s">
        <v>809</v>
      </c>
      <c r="C83" s="460"/>
      <c r="D83" s="460"/>
      <c r="E83" s="460"/>
      <c r="F83" s="465"/>
      <c r="G83" s="87" t="s">
        <v>810</v>
      </c>
      <c r="H83" s="88">
        <f t="shared" si="7"/>
        <v>10</v>
      </c>
      <c r="I83" s="88"/>
      <c r="J83" s="88">
        <v>10</v>
      </c>
      <c r="K83" s="88">
        <v>9</v>
      </c>
      <c r="L83" s="88"/>
      <c r="M83" s="88"/>
      <c r="N83" s="88">
        <v>12</v>
      </c>
      <c r="O83" s="88"/>
      <c r="P83" s="88"/>
      <c r="Q83" s="89">
        <v>44437.5</v>
      </c>
      <c r="R83" s="89">
        <v>21950</v>
      </c>
    </row>
    <row r="84" spans="1:18" ht="72.75" customHeight="1" x14ac:dyDescent="0.25">
      <c r="A84" s="88">
        <v>16</v>
      </c>
      <c r="B84" s="459" t="s">
        <v>749</v>
      </c>
      <c r="C84" s="460"/>
      <c r="D84" s="460"/>
      <c r="E84" s="460"/>
      <c r="F84" s="465"/>
      <c r="G84" s="87" t="s">
        <v>748</v>
      </c>
      <c r="H84" s="88">
        <f t="shared" si="7"/>
        <v>0</v>
      </c>
      <c r="I84" s="88"/>
      <c r="J84" s="88"/>
      <c r="K84" s="88"/>
      <c r="L84" s="88"/>
      <c r="M84" s="88"/>
      <c r="N84" s="88"/>
      <c r="O84" s="88"/>
      <c r="P84" s="88"/>
      <c r="Q84" s="89"/>
      <c r="R84" s="89"/>
    </row>
    <row r="85" spans="1:18" ht="72.75" customHeight="1" x14ac:dyDescent="0.25">
      <c r="A85" s="88">
        <v>17</v>
      </c>
      <c r="B85" s="459" t="s">
        <v>137</v>
      </c>
      <c r="C85" s="460"/>
      <c r="D85" s="460"/>
      <c r="E85" s="460"/>
      <c r="F85" s="465"/>
      <c r="G85" s="87" t="s">
        <v>811</v>
      </c>
      <c r="H85" s="88">
        <f t="shared" si="7"/>
        <v>0</v>
      </c>
      <c r="I85" s="88"/>
      <c r="J85" s="88"/>
      <c r="K85" s="88"/>
      <c r="L85" s="88"/>
      <c r="M85" s="88"/>
      <c r="N85" s="88">
        <v>1</v>
      </c>
      <c r="O85" s="88"/>
      <c r="P85" s="88"/>
      <c r="Q85" s="89"/>
      <c r="R85" s="89">
        <v>26050</v>
      </c>
    </row>
    <row r="86" spans="1:18" ht="72.75" customHeight="1" x14ac:dyDescent="0.25">
      <c r="A86" s="88">
        <v>18</v>
      </c>
      <c r="B86" s="459" t="s">
        <v>741</v>
      </c>
      <c r="C86" s="460"/>
      <c r="D86" s="460"/>
      <c r="E86" s="460"/>
      <c r="F86" s="465"/>
      <c r="G86" s="87" t="s">
        <v>716</v>
      </c>
      <c r="H86" s="88">
        <f t="shared" si="7"/>
        <v>0</v>
      </c>
      <c r="I86" s="88"/>
      <c r="J86" s="88"/>
      <c r="K86" s="88"/>
      <c r="L86" s="88"/>
      <c r="M86" s="88"/>
      <c r="N86" s="88">
        <v>4</v>
      </c>
      <c r="O86" s="88"/>
      <c r="P86" s="88"/>
      <c r="Q86" s="89"/>
      <c r="R86" s="89">
        <v>22033.3</v>
      </c>
    </row>
    <row r="87" spans="1:18" ht="72.75" customHeight="1" x14ac:dyDescent="0.25">
      <c r="A87" s="88">
        <v>19</v>
      </c>
      <c r="B87" s="459" t="s">
        <v>742</v>
      </c>
      <c r="C87" s="460"/>
      <c r="D87" s="460"/>
      <c r="E87" s="460"/>
      <c r="F87" s="465"/>
      <c r="G87" s="87" t="s">
        <v>717</v>
      </c>
      <c r="H87" s="88">
        <f t="shared" si="7"/>
        <v>0</v>
      </c>
      <c r="I87" s="88"/>
      <c r="J87" s="88"/>
      <c r="K87" s="88"/>
      <c r="L87" s="88"/>
      <c r="M87" s="88"/>
      <c r="N87" s="88">
        <v>4</v>
      </c>
      <c r="O87" s="88"/>
      <c r="P87" s="88"/>
      <c r="Q87" s="89"/>
      <c r="R87" s="89">
        <v>22350</v>
      </c>
    </row>
    <row r="88" spans="1:18" ht="72.75" customHeight="1" x14ac:dyDescent="0.25">
      <c r="A88" s="88">
        <v>20</v>
      </c>
      <c r="B88" s="459" t="s">
        <v>812</v>
      </c>
      <c r="C88" s="460"/>
      <c r="D88" s="460"/>
      <c r="E88" s="460"/>
      <c r="F88" s="465"/>
      <c r="G88" s="87" t="s">
        <v>813</v>
      </c>
      <c r="H88" s="88">
        <f t="shared" si="7"/>
        <v>0</v>
      </c>
      <c r="I88" s="88"/>
      <c r="J88" s="88"/>
      <c r="K88" s="88"/>
      <c r="L88" s="88"/>
      <c r="M88" s="88"/>
      <c r="N88" s="88">
        <v>2</v>
      </c>
      <c r="O88" s="88"/>
      <c r="P88" s="88"/>
      <c r="Q88" s="89"/>
      <c r="R88" s="89">
        <v>26300</v>
      </c>
    </row>
    <row r="89" spans="1:18" ht="72.75" customHeight="1" x14ac:dyDescent="0.25">
      <c r="A89" s="88">
        <v>21</v>
      </c>
      <c r="B89" s="459" t="s">
        <v>120</v>
      </c>
      <c r="C89" s="460"/>
      <c r="D89" s="460"/>
      <c r="E89" s="460"/>
      <c r="F89" s="465"/>
      <c r="G89" s="87" t="s">
        <v>814</v>
      </c>
      <c r="H89" s="88">
        <f t="shared" si="7"/>
        <v>0</v>
      </c>
      <c r="I89" s="88"/>
      <c r="J89" s="88"/>
      <c r="K89" s="88"/>
      <c r="L89" s="88"/>
      <c r="M89" s="88"/>
      <c r="N89" s="88">
        <v>4</v>
      </c>
      <c r="O89" s="88"/>
      <c r="P89" s="88"/>
      <c r="Q89" s="89"/>
      <c r="R89" s="89">
        <v>23250</v>
      </c>
    </row>
    <row r="90" spans="1:18" ht="72.75" customHeight="1" x14ac:dyDescent="0.25">
      <c r="A90" s="88">
        <v>22</v>
      </c>
      <c r="B90" s="459" t="s">
        <v>130</v>
      </c>
      <c r="C90" s="460"/>
      <c r="D90" s="460"/>
      <c r="E90" s="460"/>
      <c r="F90" s="465"/>
      <c r="G90" s="87" t="s">
        <v>713</v>
      </c>
      <c r="H90" s="88">
        <f t="shared" si="7"/>
        <v>0</v>
      </c>
      <c r="I90" s="88"/>
      <c r="J90" s="88"/>
      <c r="K90" s="88"/>
      <c r="L90" s="88"/>
      <c r="M90" s="88"/>
      <c r="N90" s="88">
        <v>1</v>
      </c>
      <c r="O90" s="88"/>
      <c r="P90" s="88"/>
      <c r="Q90" s="89"/>
      <c r="R90" s="89">
        <v>19486</v>
      </c>
    </row>
    <row r="91" spans="1:18" ht="72.75" customHeight="1" x14ac:dyDescent="0.25">
      <c r="A91" s="88">
        <v>23</v>
      </c>
      <c r="B91" s="459" t="s">
        <v>134</v>
      </c>
      <c r="C91" s="460"/>
      <c r="D91" s="460"/>
      <c r="E91" s="460"/>
      <c r="F91" s="465"/>
      <c r="G91" s="87" t="s">
        <v>718</v>
      </c>
      <c r="H91" s="88">
        <f t="shared" si="7"/>
        <v>0</v>
      </c>
      <c r="I91" s="88"/>
      <c r="J91" s="88"/>
      <c r="K91" s="88"/>
      <c r="L91" s="88"/>
      <c r="M91" s="88"/>
      <c r="N91" s="88">
        <v>1</v>
      </c>
      <c r="O91" s="88"/>
      <c r="P91" s="88"/>
      <c r="Q91" s="89"/>
      <c r="R91" s="89">
        <v>19486</v>
      </c>
    </row>
    <row r="92" spans="1:18" ht="72.75" customHeight="1" x14ac:dyDescent="0.25">
      <c r="A92" s="88">
        <v>24</v>
      </c>
      <c r="B92" s="459" t="s">
        <v>733</v>
      </c>
      <c r="C92" s="460"/>
      <c r="D92" s="460"/>
      <c r="E92" s="460"/>
      <c r="F92" s="465"/>
      <c r="G92" s="87" t="s">
        <v>721</v>
      </c>
      <c r="H92" s="88">
        <f t="shared" si="7"/>
        <v>0</v>
      </c>
      <c r="I92" s="88"/>
      <c r="J92" s="88"/>
      <c r="K92" s="88"/>
      <c r="L92" s="88"/>
      <c r="M92" s="88"/>
      <c r="N92" s="88">
        <v>1</v>
      </c>
      <c r="O92" s="88"/>
      <c r="P92" s="88"/>
      <c r="Q92" s="89"/>
      <c r="R92" s="89">
        <v>28500</v>
      </c>
    </row>
    <row r="93" spans="1:18" ht="72.75" customHeight="1" x14ac:dyDescent="0.25">
      <c r="A93" s="88">
        <v>25</v>
      </c>
      <c r="B93" s="459" t="s">
        <v>815</v>
      </c>
      <c r="C93" s="460"/>
      <c r="D93" s="460"/>
      <c r="E93" s="460"/>
      <c r="F93" s="465"/>
      <c r="G93" s="87" t="s">
        <v>133</v>
      </c>
      <c r="H93" s="88">
        <f t="shared" si="7"/>
        <v>0</v>
      </c>
      <c r="I93" s="88"/>
      <c r="J93" s="88"/>
      <c r="K93" s="88"/>
      <c r="L93" s="88"/>
      <c r="M93" s="88"/>
      <c r="N93" s="88">
        <v>2</v>
      </c>
      <c r="O93" s="88"/>
      <c r="P93" s="88"/>
      <c r="Q93" s="89"/>
      <c r="R93" s="89">
        <v>21900</v>
      </c>
    </row>
    <row r="94" spans="1:18" ht="72.75" customHeight="1" x14ac:dyDescent="0.25">
      <c r="A94" s="88">
        <v>26</v>
      </c>
      <c r="B94" s="459" t="s">
        <v>816</v>
      </c>
      <c r="C94" s="460"/>
      <c r="D94" s="460"/>
      <c r="E94" s="460"/>
      <c r="F94" s="465"/>
      <c r="G94" s="87" t="s">
        <v>723</v>
      </c>
      <c r="H94" s="88">
        <f t="shared" si="7"/>
        <v>0</v>
      </c>
      <c r="I94" s="88"/>
      <c r="J94" s="88"/>
      <c r="K94" s="88"/>
      <c r="L94" s="88"/>
      <c r="M94" s="88"/>
      <c r="N94" s="88">
        <v>1</v>
      </c>
      <c r="O94" s="88"/>
      <c r="P94" s="88"/>
      <c r="Q94" s="89"/>
      <c r="R94" s="89">
        <v>23800</v>
      </c>
    </row>
    <row r="95" spans="1:18" ht="72.75" customHeight="1" x14ac:dyDescent="0.25">
      <c r="A95" s="88">
        <v>27</v>
      </c>
      <c r="B95" s="459" t="s">
        <v>745</v>
      </c>
      <c r="C95" s="460"/>
      <c r="D95" s="460"/>
      <c r="E95" s="460"/>
      <c r="F95" s="465"/>
      <c r="G95" s="87" t="s">
        <v>817</v>
      </c>
      <c r="H95" s="88">
        <f t="shared" si="7"/>
        <v>0</v>
      </c>
      <c r="I95" s="88"/>
      <c r="J95" s="88"/>
      <c r="K95" s="88"/>
      <c r="L95" s="88"/>
      <c r="M95" s="88"/>
      <c r="N95" s="88">
        <v>2</v>
      </c>
      <c r="O95" s="88"/>
      <c r="P95" s="88"/>
      <c r="Q95" s="89"/>
      <c r="R95" s="89">
        <v>23500</v>
      </c>
    </row>
    <row r="96" spans="1:18" ht="72.75" customHeight="1" x14ac:dyDescent="0.25">
      <c r="A96" s="88">
        <v>28</v>
      </c>
      <c r="B96" s="116" t="s">
        <v>144</v>
      </c>
      <c r="C96" s="114"/>
      <c r="D96" s="106"/>
      <c r="E96" s="106"/>
      <c r="F96" s="107"/>
      <c r="G96" s="87" t="s">
        <v>725</v>
      </c>
      <c r="H96" s="88">
        <f t="shared" si="7"/>
        <v>0</v>
      </c>
      <c r="I96" s="88"/>
      <c r="J96" s="88"/>
      <c r="K96" s="88"/>
      <c r="L96" s="88"/>
      <c r="M96" s="88"/>
      <c r="N96" s="88">
        <v>2</v>
      </c>
      <c r="O96" s="88"/>
      <c r="P96" s="88"/>
      <c r="Q96" s="89"/>
      <c r="R96" s="89">
        <v>24500</v>
      </c>
    </row>
    <row r="97" spans="1:18" ht="72.75" customHeight="1" x14ac:dyDescent="0.25">
      <c r="A97" s="88">
        <v>29</v>
      </c>
      <c r="B97" s="459" t="s">
        <v>118</v>
      </c>
      <c r="C97" s="460"/>
      <c r="D97" s="460"/>
      <c r="E97" s="460"/>
      <c r="F97" s="465"/>
      <c r="G97" s="87" t="s">
        <v>727</v>
      </c>
      <c r="H97" s="88">
        <f t="shared" si="7"/>
        <v>0</v>
      </c>
      <c r="I97" s="88"/>
      <c r="J97" s="88"/>
      <c r="K97" s="88"/>
      <c r="L97" s="88"/>
      <c r="M97" s="88"/>
      <c r="N97" s="88">
        <v>1</v>
      </c>
      <c r="O97" s="88"/>
      <c r="P97" s="88"/>
      <c r="Q97" s="89"/>
      <c r="R97" s="89">
        <v>23000</v>
      </c>
    </row>
    <row r="98" spans="1:18" ht="72.75" customHeight="1" x14ac:dyDescent="0.25">
      <c r="A98" s="88">
        <v>30</v>
      </c>
      <c r="B98" s="459" t="s">
        <v>818</v>
      </c>
      <c r="C98" s="460"/>
      <c r="D98" s="460"/>
      <c r="E98" s="460"/>
      <c r="F98" s="465"/>
      <c r="G98" s="87" t="s">
        <v>819</v>
      </c>
      <c r="H98" s="88">
        <f t="shared" si="7"/>
        <v>0</v>
      </c>
      <c r="I98" s="88"/>
      <c r="J98" s="88"/>
      <c r="K98" s="88"/>
      <c r="L98" s="88"/>
      <c r="M98" s="88"/>
      <c r="N98" s="88">
        <v>5</v>
      </c>
      <c r="O98" s="88"/>
      <c r="P98" s="88"/>
      <c r="Q98" s="89"/>
      <c r="R98" s="89">
        <v>23400</v>
      </c>
    </row>
    <row r="99" spans="1:18" ht="72.75" customHeight="1" x14ac:dyDescent="0.25">
      <c r="A99" s="88">
        <v>31</v>
      </c>
      <c r="B99" s="519" t="s">
        <v>876</v>
      </c>
      <c r="C99" s="520"/>
      <c r="D99" s="520"/>
      <c r="E99" s="520"/>
      <c r="F99" s="521"/>
      <c r="G99" s="86" t="s">
        <v>877</v>
      </c>
      <c r="H99" s="88">
        <f t="shared" si="7"/>
        <v>0</v>
      </c>
      <c r="I99" s="88"/>
      <c r="J99" s="88"/>
      <c r="K99" s="88"/>
      <c r="L99" s="88"/>
      <c r="M99" s="88"/>
      <c r="N99" s="88"/>
      <c r="O99" s="88"/>
      <c r="P99" s="88"/>
      <c r="Q99" s="89"/>
      <c r="R99" s="89"/>
    </row>
    <row r="100" spans="1:18" ht="72.75" customHeight="1" x14ac:dyDescent="0.25">
      <c r="A100" s="88">
        <v>32</v>
      </c>
      <c r="B100" s="519" t="s">
        <v>878</v>
      </c>
      <c r="C100" s="520"/>
      <c r="D100" s="520"/>
      <c r="E100" s="520"/>
      <c r="F100" s="521"/>
      <c r="G100" s="86" t="s">
        <v>879</v>
      </c>
      <c r="H100" s="88">
        <f t="shared" si="7"/>
        <v>0</v>
      </c>
      <c r="I100" s="88"/>
      <c r="J100" s="88"/>
      <c r="K100" s="88"/>
      <c r="L100" s="88"/>
      <c r="M100" s="88"/>
      <c r="N100" s="88"/>
      <c r="O100" s="88"/>
      <c r="P100" s="88"/>
      <c r="Q100" s="89"/>
      <c r="R100" s="89"/>
    </row>
    <row r="101" spans="1:18" ht="72.75" customHeight="1" x14ac:dyDescent="0.25">
      <c r="A101" s="88">
        <v>33</v>
      </c>
      <c r="B101" s="519" t="s">
        <v>822</v>
      </c>
      <c r="C101" s="520"/>
      <c r="D101" s="520"/>
      <c r="E101" s="520"/>
      <c r="F101" s="521"/>
      <c r="G101" s="86" t="s">
        <v>880</v>
      </c>
      <c r="H101" s="88">
        <f t="shared" si="7"/>
        <v>0</v>
      </c>
      <c r="I101" s="88"/>
      <c r="J101" s="88"/>
      <c r="K101" s="88"/>
      <c r="L101" s="88"/>
      <c r="M101" s="88"/>
      <c r="N101" s="88"/>
      <c r="O101" s="88"/>
      <c r="P101" s="88"/>
      <c r="Q101" s="89"/>
      <c r="R101" s="89"/>
    </row>
    <row r="102" spans="1:18" ht="72.75" customHeight="1" x14ac:dyDescent="0.25">
      <c r="A102" s="88">
        <v>34</v>
      </c>
      <c r="B102" s="519" t="s">
        <v>826</v>
      </c>
      <c r="C102" s="520"/>
      <c r="D102" s="520"/>
      <c r="E102" s="520"/>
      <c r="F102" s="521"/>
      <c r="G102" s="86" t="s">
        <v>881</v>
      </c>
      <c r="H102" s="88">
        <f t="shared" si="7"/>
        <v>0</v>
      </c>
      <c r="I102" s="88"/>
      <c r="J102" s="88"/>
      <c r="K102" s="88"/>
      <c r="L102" s="88"/>
      <c r="M102" s="88"/>
      <c r="N102" s="88"/>
      <c r="O102" s="88"/>
      <c r="P102" s="88"/>
      <c r="Q102" s="89"/>
      <c r="R102" s="89"/>
    </row>
    <row r="103" spans="1:18" ht="72.75" customHeight="1" x14ac:dyDescent="0.25">
      <c r="A103" s="88">
        <v>35</v>
      </c>
      <c r="B103" s="519" t="s">
        <v>828</v>
      </c>
      <c r="C103" s="520"/>
      <c r="D103" s="520"/>
      <c r="E103" s="520"/>
      <c r="F103" s="521"/>
      <c r="G103" s="86" t="s">
        <v>882</v>
      </c>
      <c r="H103" s="88">
        <f t="shared" si="7"/>
        <v>0</v>
      </c>
      <c r="I103" s="88"/>
      <c r="J103" s="88"/>
      <c r="K103" s="88"/>
      <c r="L103" s="88"/>
      <c r="M103" s="88"/>
      <c r="N103" s="88"/>
      <c r="O103" s="88"/>
      <c r="P103" s="88"/>
      <c r="Q103" s="89"/>
      <c r="R103" s="89"/>
    </row>
    <row r="104" spans="1:18" ht="72.75" customHeight="1" x14ac:dyDescent="0.25">
      <c r="A104" s="104">
        <v>4</v>
      </c>
      <c r="B104" s="522" t="s">
        <v>158</v>
      </c>
      <c r="C104" s="523"/>
      <c r="D104" s="523"/>
      <c r="E104" s="523"/>
      <c r="F104" s="523"/>
      <c r="G104" s="524"/>
      <c r="H104" s="133">
        <f>H105+H106+H107+H108+H109+H110+H111+H112+H113+H114+H115+H116+H117+H118+H119+H120+H121+H122+H123+H124+H125+H126+H127+H128</f>
        <v>650</v>
      </c>
      <c r="I104" s="133">
        <f t="shared" ref="I104:P104" si="8">I105+I106+I107+I108+I109+I110+I111+I112+I113+I114+I115+I116+I117+I118+I119+I120+I121+I122+I123+I124+I125+I126+I127+I128</f>
        <v>520</v>
      </c>
      <c r="J104" s="133">
        <f t="shared" si="8"/>
        <v>130</v>
      </c>
      <c r="K104" s="133">
        <f t="shared" si="8"/>
        <v>241</v>
      </c>
      <c r="L104" s="133">
        <f t="shared" si="8"/>
        <v>444</v>
      </c>
      <c r="M104" s="133">
        <f t="shared" si="8"/>
        <v>98</v>
      </c>
      <c r="N104" s="133">
        <f t="shared" si="8"/>
        <v>815</v>
      </c>
      <c r="O104" s="133">
        <f t="shared" si="8"/>
        <v>925.5</v>
      </c>
      <c r="P104" s="133">
        <f t="shared" si="8"/>
        <v>3</v>
      </c>
      <c r="Q104" s="134">
        <v>36807</v>
      </c>
      <c r="R104" s="134">
        <v>21328</v>
      </c>
    </row>
    <row r="105" spans="1:18" ht="72.75" customHeight="1" x14ac:dyDescent="0.25">
      <c r="A105" s="88">
        <v>1</v>
      </c>
      <c r="B105" s="459" t="s">
        <v>159</v>
      </c>
      <c r="C105" s="460"/>
      <c r="D105" s="460"/>
      <c r="E105" s="460"/>
      <c r="F105" s="465"/>
      <c r="G105" s="87" t="s">
        <v>530</v>
      </c>
      <c r="H105" s="88">
        <f>I105+J105</f>
        <v>590</v>
      </c>
      <c r="I105" s="88">
        <v>505</v>
      </c>
      <c r="J105" s="88">
        <v>85</v>
      </c>
      <c r="K105" s="88">
        <v>193</v>
      </c>
      <c r="L105" s="88">
        <v>343.5</v>
      </c>
      <c r="M105" s="88">
        <v>70</v>
      </c>
      <c r="N105" s="88">
        <v>653</v>
      </c>
      <c r="O105" s="88">
        <v>732</v>
      </c>
      <c r="P105" s="88">
        <v>2</v>
      </c>
      <c r="Q105" s="89">
        <v>36700</v>
      </c>
      <c r="R105" s="89">
        <v>20990</v>
      </c>
    </row>
    <row r="106" spans="1:18" ht="72.75" customHeight="1" x14ac:dyDescent="0.25">
      <c r="A106" s="88">
        <v>2</v>
      </c>
      <c r="B106" s="459" t="s">
        <v>160</v>
      </c>
      <c r="C106" s="460"/>
      <c r="D106" s="460"/>
      <c r="E106" s="460"/>
      <c r="F106" s="465"/>
      <c r="G106" s="87" t="s">
        <v>531</v>
      </c>
      <c r="H106" s="88">
        <f t="shared" ref="H106:H128" si="9">I106+J106</f>
        <v>25</v>
      </c>
      <c r="I106" s="88">
        <v>15</v>
      </c>
      <c r="J106" s="88">
        <v>10</v>
      </c>
      <c r="K106" s="88">
        <v>19</v>
      </c>
      <c r="L106" s="88">
        <v>27.5</v>
      </c>
      <c r="M106" s="88">
        <v>2</v>
      </c>
      <c r="N106" s="88">
        <v>48</v>
      </c>
      <c r="O106" s="88">
        <v>55.25</v>
      </c>
      <c r="P106" s="88"/>
      <c r="Q106" s="89">
        <v>37450</v>
      </c>
      <c r="R106" s="89">
        <v>20900</v>
      </c>
    </row>
    <row r="107" spans="1:18" ht="72.75" customHeight="1" x14ac:dyDescent="0.25">
      <c r="A107" s="88">
        <v>3</v>
      </c>
      <c r="B107" s="459" t="s">
        <v>161</v>
      </c>
      <c r="C107" s="460"/>
      <c r="D107" s="460"/>
      <c r="E107" s="460"/>
      <c r="F107" s="465"/>
      <c r="G107" s="87" t="s">
        <v>532</v>
      </c>
      <c r="H107" s="88">
        <f t="shared" si="9"/>
        <v>0</v>
      </c>
      <c r="I107" s="88"/>
      <c r="J107" s="88"/>
      <c r="K107" s="88">
        <v>6</v>
      </c>
      <c r="L107" s="88">
        <v>6.5</v>
      </c>
      <c r="M107" s="88"/>
      <c r="N107" s="88">
        <v>11</v>
      </c>
      <c r="O107" s="88">
        <v>10</v>
      </c>
      <c r="P107" s="88"/>
      <c r="Q107" s="89">
        <v>36700</v>
      </c>
      <c r="R107" s="89">
        <v>20900</v>
      </c>
    </row>
    <row r="108" spans="1:18" ht="72.75" customHeight="1" x14ac:dyDescent="0.25">
      <c r="A108" s="88">
        <v>4</v>
      </c>
      <c r="B108" s="459" t="s">
        <v>162</v>
      </c>
      <c r="C108" s="460"/>
      <c r="D108" s="460"/>
      <c r="E108" s="460"/>
      <c r="F108" s="465"/>
      <c r="G108" s="87" t="s">
        <v>533</v>
      </c>
      <c r="H108" s="88">
        <f t="shared" si="9"/>
        <v>0</v>
      </c>
      <c r="I108" s="88"/>
      <c r="J108" s="88"/>
      <c r="K108" s="88">
        <v>6</v>
      </c>
      <c r="L108" s="88">
        <v>7.5</v>
      </c>
      <c r="M108" s="88">
        <v>1</v>
      </c>
      <c r="N108" s="88">
        <v>11</v>
      </c>
      <c r="O108" s="88">
        <v>11</v>
      </c>
      <c r="P108" s="88"/>
      <c r="Q108" s="89">
        <v>36700</v>
      </c>
      <c r="R108" s="89">
        <v>20900</v>
      </c>
    </row>
    <row r="109" spans="1:18" ht="72.75" customHeight="1" x14ac:dyDescent="0.25">
      <c r="A109" s="88">
        <v>5</v>
      </c>
      <c r="B109" s="459" t="s">
        <v>163</v>
      </c>
      <c r="C109" s="460"/>
      <c r="D109" s="460"/>
      <c r="E109" s="460"/>
      <c r="F109" s="465"/>
      <c r="G109" s="87" t="s">
        <v>534</v>
      </c>
      <c r="H109" s="88">
        <f t="shared" si="9"/>
        <v>10</v>
      </c>
      <c r="I109" s="88"/>
      <c r="J109" s="88">
        <v>10</v>
      </c>
      <c r="K109" s="88">
        <v>6</v>
      </c>
      <c r="L109" s="88">
        <v>9</v>
      </c>
      <c r="M109" s="88">
        <v>2</v>
      </c>
      <c r="N109" s="88">
        <v>15</v>
      </c>
      <c r="O109" s="88">
        <v>13</v>
      </c>
      <c r="P109" s="88"/>
      <c r="Q109" s="89">
        <v>36700</v>
      </c>
      <c r="R109" s="89">
        <v>20900</v>
      </c>
    </row>
    <row r="110" spans="1:18" ht="72.75" customHeight="1" x14ac:dyDescent="0.25">
      <c r="A110" s="88">
        <v>6</v>
      </c>
      <c r="B110" s="459" t="s">
        <v>164</v>
      </c>
      <c r="C110" s="460"/>
      <c r="D110" s="460"/>
      <c r="E110" s="460"/>
      <c r="F110" s="465"/>
      <c r="G110" s="87" t="s">
        <v>535</v>
      </c>
      <c r="H110" s="88">
        <f t="shared" si="9"/>
        <v>15</v>
      </c>
      <c r="I110" s="88"/>
      <c r="J110" s="88">
        <v>15</v>
      </c>
      <c r="K110" s="88">
        <v>6</v>
      </c>
      <c r="L110" s="88">
        <v>8</v>
      </c>
      <c r="M110" s="88"/>
      <c r="N110" s="88">
        <v>11</v>
      </c>
      <c r="O110" s="88">
        <v>12</v>
      </c>
      <c r="P110" s="88"/>
      <c r="Q110" s="89">
        <v>36700</v>
      </c>
      <c r="R110" s="89">
        <v>20900</v>
      </c>
    </row>
    <row r="111" spans="1:18" ht="72.75" customHeight="1" x14ac:dyDescent="0.25">
      <c r="A111" s="88">
        <v>7</v>
      </c>
      <c r="B111" s="459" t="s">
        <v>165</v>
      </c>
      <c r="C111" s="460"/>
      <c r="D111" s="460"/>
      <c r="E111" s="460"/>
      <c r="F111" s="465"/>
      <c r="G111" s="87" t="s">
        <v>536</v>
      </c>
      <c r="H111" s="88">
        <f t="shared" si="9"/>
        <v>10</v>
      </c>
      <c r="I111" s="88"/>
      <c r="J111" s="88">
        <v>10</v>
      </c>
      <c r="K111" s="88">
        <v>5</v>
      </c>
      <c r="L111" s="88">
        <v>9.5</v>
      </c>
      <c r="M111" s="88"/>
      <c r="N111" s="88">
        <v>19</v>
      </c>
      <c r="O111" s="88">
        <v>18</v>
      </c>
      <c r="P111" s="88"/>
      <c r="Q111" s="89">
        <v>36700</v>
      </c>
      <c r="R111" s="89">
        <v>20900</v>
      </c>
    </row>
    <row r="112" spans="1:18" ht="72.75" customHeight="1" x14ac:dyDescent="0.25">
      <c r="A112" s="88">
        <v>8</v>
      </c>
      <c r="B112" s="459" t="s">
        <v>166</v>
      </c>
      <c r="C112" s="460"/>
      <c r="D112" s="460"/>
      <c r="E112" s="460"/>
      <c r="F112" s="465"/>
      <c r="G112" s="87" t="s">
        <v>167</v>
      </c>
      <c r="H112" s="88">
        <f t="shared" si="9"/>
        <v>0</v>
      </c>
      <c r="I112" s="88"/>
      <c r="J112" s="88"/>
      <c r="K112" s="88"/>
      <c r="L112" s="88"/>
      <c r="M112" s="88"/>
      <c r="N112" s="88">
        <v>2</v>
      </c>
      <c r="O112" s="88">
        <v>3</v>
      </c>
      <c r="P112" s="88"/>
      <c r="Q112" s="89"/>
      <c r="R112" s="89">
        <v>21500</v>
      </c>
    </row>
    <row r="113" spans="1:18" ht="72.75" customHeight="1" x14ac:dyDescent="0.25">
      <c r="A113" s="88">
        <v>9</v>
      </c>
      <c r="B113" s="459" t="s">
        <v>168</v>
      </c>
      <c r="C113" s="460"/>
      <c r="D113" s="460"/>
      <c r="E113" s="460"/>
      <c r="F113" s="465"/>
      <c r="G113" s="87" t="s">
        <v>169</v>
      </c>
      <c r="H113" s="88">
        <f t="shared" si="9"/>
        <v>0</v>
      </c>
      <c r="I113" s="88"/>
      <c r="J113" s="88"/>
      <c r="K113" s="88"/>
      <c r="L113" s="88"/>
      <c r="M113" s="88"/>
      <c r="N113" s="88">
        <v>2</v>
      </c>
      <c r="O113" s="88">
        <v>3</v>
      </c>
      <c r="P113" s="88"/>
      <c r="Q113" s="89"/>
      <c r="R113" s="89">
        <v>21500</v>
      </c>
    </row>
    <row r="114" spans="1:18" ht="72.75" customHeight="1" x14ac:dyDescent="0.25">
      <c r="A114" s="88">
        <v>10</v>
      </c>
      <c r="B114" s="459" t="s">
        <v>170</v>
      </c>
      <c r="C114" s="460"/>
      <c r="D114" s="460"/>
      <c r="E114" s="460"/>
      <c r="F114" s="465"/>
      <c r="G114" s="87" t="s">
        <v>944</v>
      </c>
      <c r="H114" s="88">
        <f t="shared" si="9"/>
        <v>0</v>
      </c>
      <c r="I114" s="88"/>
      <c r="J114" s="88"/>
      <c r="K114" s="88"/>
      <c r="L114" s="88">
        <v>4.5</v>
      </c>
      <c r="M114" s="88">
        <v>3</v>
      </c>
      <c r="N114" s="88">
        <v>2</v>
      </c>
      <c r="O114" s="88">
        <v>6</v>
      </c>
      <c r="P114" s="88"/>
      <c r="Q114" s="89"/>
      <c r="R114" s="89">
        <v>21500</v>
      </c>
    </row>
    <row r="115" spans="1:18" ht="72.75" customHeight="1" x14ac:dyDescent="0.25">
      <c r="A115" s="88">
        <v>11</v>
      </c>
      <c r="B115" s="459" t="s">
        <v>172</v>
      </c>
      <c r="C115" s="460"/>
      <c r="D115" s="460"/>
      <c r="E115" s="460"/>
      <c r="F115" s="465"/>
      <c r="G115" s="87" t="s">
        <v>965</v>
      </c>
      <c r="H115" s="88">
        <f t="shared" si="9"/>
        <v>0</v>
      </c>
      <c r="I115" s="88"/>
      <c r="J115" s="88"/>
      <c r="K115" s="88"/>
      <c r="L115" s="88">
        <v>3.5</v>
      </c>
      <c r="M115" s="88">
        <v>3</v>
      </c>
      <c r="N115" s="88">
        <v>3</v>
      </c>
      <c r="O115" s="88">
        <v>6</v>
      </c>
      <c r="P115" s="88"/>
      <c r="Q115" s="89"/>
      <c r="R115" s="89">
        <v>21500</v>
      </c>
    </row>
    <row r="116" spans="1:18" ht="72.75" customHeight="1" x14ac:dyDescent="0.25">
      <c r="A116" s="88">
        <v>12</v>
      </c>
      <c r="B116" s="459" t="s">
        <v>174</v>
      </c>
      <c r="C116" s="460"/>
      <c r="D116" s="460"/>
      <c r="E116" s="460"/>
      <c r="F116" s="465"/>
      <c r="G116" s="87" t="s">
        <v>175</v>
      </c>
      <c r="H116" s="88">
        <f t="shared" si="9"/>
        <v>0</v>
      </c>
      <c r="I116" s="88"/>
      <c r="J116" s="88"/>
      <c r="K116" s="88"/>
      <c r="L116" s="88"/>
      <c r="M116" s="88"/>
      <c r="N116" s="88">
        <v>3</v>
      </c>
      <c r="O116" s="88">
        <v>3</v>
      </c>
      <c r="P116" s="88"/>
      <c r="Q116" s="89"/>
      <c r="R116" s="89">
        <v>21500</v>
      </c>
    </row>
    <row r="117" spans="1:18" ht="72.75" customHeight="1" x14ac:dyDescent="0.25">
      <c r="A117" s="88">
        <v>13</v>
      </c>
      <c r="B117" s="459" t="s">
        <v>176</v>
      </c>
      <c r="C117" s="460"/>
      <c r="D117" s="460"/>
      <c r="E117" s="460"/>
      <c r="F117" s="465"/>
      <c r="G117" s="87" t="s">
        <v>177</v>
      </c>
      <c r="H117" s="88">
        <f t="shared" si="9"/>
        <v>0</v>
      </c>
      <c r="I117" s="88"/>
      <c r="J117" s="88"/>
      <c r="K117" s="88"/>
      <c r="L117" s="88"/>
      <c r="M117" s="88"/>
      <c r="N117" s="88">
        <v>2</v>
      </c>
      <c r="O117" s="88">
        <v>3</v>
      </c>
      <c r="P117" s="88"/>
      <c r="Q117" s="89"/>
      <c r="R117" s="89">
        <v>21500</v>
      </c>
    </row>
    <row r="118" spans="1:18" ht="72.75" customHeight="1" x14ac:dyDescent="0.25">
      <c r="A118" s="88">
        <v>14</v>
      </c>
      <c r="B118" s="459" t="s">
        <v>178</v>
      </c>
      <c r="C118" s="460"/>
      <c r="D118" s="460"/>
      <c r="E118" s="460"/>
      <c r="F118" s="465"/>
      <c r="G118" s="87" t="s">
        <v>179</v>
      </c>
      <c r="H118" s="88">
        <f t="shared" si="9"/>
        <v>0</v>
      </c>
      <c r="I118" s="88"/>
      <c r="J118" s="88"/>
      <c r="K118" s="88"/>
      <c r="L118" s="88"/>
      <c r="M118" s="88"/>
      <c r="N118" s="88">
        <v>1</v>
      </c>
      <c r="O118" s="88">
        <v>3</v>
      </c>
      <c r="P118" s="88"/>
      <c r="Q118" s="89"/>
      <c r="R118" s="89">
        <v>21500</v>
      </c>
    </row>
    <row r="119" spans="1:18" ht="72.75" customHeight="1" x14ac:dyDescent="0.25">
      <c r="A119" s="88">
        <v>15</v>
      </c>
      <c r="B119" s="459" t="s">
        <v>180</v>
      </c>
      <c r="C119" s="460"/>
      <c r="D119" s="460"/>
      <c r="E119" s="460"/>
      <c r="F119" s="465"/>
      <c r="G119" s="87" t="s">
        <v>948</v>
      </c>
      <c r="H119" s="88">
        <f t="shared" si="9"/>
        <v>0</v>
      </c>
      <c r="I119" s="88"/>
      <c r="J119" s="88"/>
      <c r="K119" s="88"/>
      <c r="L119" s="88">
        <v>4.75</v>
      </c>
      <c r="M119" s="88">
        <v>3</v>
      </c>
      <c r="N119" s="88">
        <v>3</v>
      </c>
      <c r="O119" s="88">
        <v>6.25</v>
      </c>
      <c r="P119" s="88"/>
      <c r="Q119" s="89"/>
      <c r="R119" s="89">
        <v>21500</v>
      </c>
    </row>
    <row r="120" spans="1:18" ht="72.75" customHeight="1" x14ac:dyDescent="0.25">
      <c r="A120" s="88">
        <v>16</v>
      </c>
      <c r="B120" s="459" t="s">
        <v>182</v>
      </c>
      <c r="C120" s="460"/>
      <c r="D120" s="460"/>
      <c r="E120" s="460"/>
      <c r="F120" s="465"/>
      <c r="G120" s="87" t="s">
        <v>949</v>
      </c>
      <c r="H120" s="88">
        <f t="shared" si="9"/>
        <v>0</v>
      </c>
      <c r="I120" s="88"/>
      <c r="J120" s="88"/>
      <c r="K120" s="88"/>
      <c r="L120" s="88">
        <v>5.5</v>
      </c>
      <c r="M120" s="88">
        <v>3</v>
      </c>
      <c r="N120" s="88">
        <v>3</v>
      </c>
      <c r="O120" s="88">
        <v>7</v>
      </c>
      <c r="P120" s="88"/>
      <c r="Q120" s="89"/>
      <c r="R120" s="89">
        <v>21500</v>
      </c>
    </row>
    <row r="121" spans="1:18" ht="72.75" customHeight="1" x14ac:dyDescent="0.25">
      <c r="A121" s="88">
        <v>17</v>
      </c>
      <c r="B121" s="459" t="s">
        <v>946</v>
      </c>
      <c r="C121" s="460"/>
      <c r="D121" s="460"/>
      <c r="E121" s="460"/>
      <c r="F121" s="465"/>
      <c r="G121" s="87" t="s">
        <v>945</v>
      </c>
      <c r="H121" s="88">
        <f t="shared" si="9"/>
        <v>0</v>
      </c>
      <c r="I121" s="88"/>
      <c r="J121" s="88"/>
      <c r="K121" s="88"/>
      <c r="L121" s="88">
        <v>4.25</v>
      </c>
      <c r="M121" s="88">
        <v>3</v>
      </c>
      <c r="N121" s="88">
        <v>3</v>
      </c>
      <c r="O121" s="88">
        <v>5.5</v>
      </c>
      <c r="P121" s="88">
        <v>1</v>
      </c>
      <c r="Q121" s="89"/>
      <c r="R121" s="89">
        <v>21500</v>
      </c>
    </row>
    <row r="122" spans="1:18" ht="72.75" customHeight="1" x14ac:dyDescent="0.25">
      <c r="A122" s="88">
        <v>18</v>
      </c>
      <c r="B122" s="459" t="s">
        <v>186</v>
      </c>
      <c r="C122" s="460"/>
      <c r="D122" s="460"/>
      <c r="E122" s="460"/>
      <c r="F122" s="465"/>
      <c r="G122" s="87" t="s">
        <v>947</v>
      </c>
      <c r="H122" s="88">
        <f t="shared" si="9"/>
        <v>0</v>
      </c>
      <c r="I122" s="88"/>
      <c r="J122" s="88"/>
      <c r="K122" s="88"/>
      <c r="L122" s="88">
        <v>5</v>
      </c>
      <c r="M122" s="88">
        <v>4</v>
      </c>
      <c r="N122" s="88">
        <v>3</v>
      </c>
      <c r="O122" s="88">
        <v>7</v>
      </c>
      <c r="P122" s="88"/>
      <c r="Q122" s="89"/>
      <c r="R122" s="89">
        <v>21500</v>
      </c>
    </row>
    <row r="123" spans="1:18" ht="72.75" customHeight="1" x14ac:dyDescent="0.25">
      <c r="A123" s="88">
        <v>19</v>
      </c>
      <c r="B123" s="459" t="s">
        <v>188</v>
      </c>
      <c r="C123" s="460"/>
      <c r="D123" s="460"/>
      <c r="E123" s="460"/>
      <c r="F123" s="465"/>
      <c r="G123" s="87" t="s">
        <v>189</v>
      </c>
      <c r="H123" s="88">
        <f t="shared" si="9"/>
        <v>0</v>
      </c>
      <c r="I123" s="88"/>
      <c r="J123" s="88"/>
      <c r="K123" s="88"/>
      <c r="L123" s="88"/>
      <c r="M123" s="88"/>
      <c r="N123" s="88">
        <v>3</v>
      </c>
      <c r="O123" s="88">
        <v>3</v>
      </c>
      <c r="P123" s="88"/>
      <c r="Q123" s="89"/>
      <c r="R123" s="89">
        <v>21500</v>
      </c>
    </row>
    <row r="124" spans="1:18" ht="72.75" customHeight="1" x14ac:dyDescent="0.25">
      <c r="A124" s="88">
        <v>20</v>
      </c>
      <c r="B124" s="459" t="s">
        <v>190</v>
      </c>
      <c r="C124" s="460"/>
      <c r="D124" s="460"/>
      <c r="E124" s="460"/>
      <c r="F124" s="465"/>
      <c r="G124" s="87" t="s">
        <v>950</v>
      </c>
      <c r="H124" s="88">
        <f t="shared" si="9"/>
        <v>0</v>
      </c>
      <c r="I124" s="88"/>
      <c r="J124" s="88"/>
      <c r="K124" s="88"/>
      <c r="L124" s="88">
        <v>5</v>
      </c>
      <c r="M124" s="88">
        <v>4</v>
      </c>
      <c r="N124" s="88">
        <v>4</v>
      </c>
      <c r="O124" s="88">
        <v>6.5</v>
      </c>
      <c r="P124" s="88"/>
      <c r="Q124" s="89"/>
      <c r="R124" s="89">
        <v>21500</v>
      </c>
    </row>
    <row r="125" spans="1:18" ht="72.75" customHeight="1" x14ac:dyDescent="0.25">
      <c r="A125" s="88">
        <v>21</v>
      </c>
      <c r="B125" s="459" t="s">
        <v>192</v>
      </c>
      <c r="C125" s="460"/>
      <c r="D125" s="460"/>
      <c r="E125" s="460"/>
      <c r="F125" s="465"/>
      <c r="G125" s="87" t="s">
        <v>193</v>
      </c>
      <c r="H125" s="88">
        <f t="shared" si="9"/>
        <v>0</v>
      </c>
      <c r="I125" s="88"/>
      <c r="J125" s="88"/>
      <c r="K125" s="88"/>
      <c r="L125" s="88"/>
      <c r="M125" s="88"/>
      <c r="N125" s="88">
        <v>3</v>
      </c>
      <c r="O125" s="88">
        <v>3</v>
      </c>
      <c r="P125" s="88"/>
      <c r="Q125" s="89"/>
      <c r="R125" s="89">
        <v>21500</v>
      </c>
    </row>
    <row r="126" spans="1:18" ht="72.75" customHeight="1" x14ac:dyDescent="0.25">
      <c r="A126" s="88">
        <v>22</v>
      </c>
      <c r="B126" s="459" t="s">
        <v>194</v>
      </c>
      <c r="C126" s="460"/>
      <c r="D126" s="460"/>
      <c r="E126" s="460"/>
      <c r="F126" s="465"/>
      <c r="G126" s="87" t="s">
        <v>195</v>
      </c>
      <c r="H126" s="88">
        <f t="shared" si="9"/>
        <v>0</v>
      </c>
      <c r="I126" s="88"/>
      <c r="J126" s="88"/>
      <c r="K126" s="88"/>
      <c r="L126" s="88"/>
      <c r="M126" s="88"/>
      <c r="N126" s="88">
        <v>4</v>
      </c>
      <c r="O126" s="88">
        <v>3</v>
      </c>
      <c r="P126" s="88"/>
      <c r="Q126" s="89"/>
      <c r="R126" s="89">
        <v>21500</v>
      </c>
    </row>
    <row r="127" spans="1:18" ht="72.75" customHeight="1" x14ac:dyDescent="0.25">
      <c r="A127" s="88">
        <v>23</v>
      </c>
      <c r="B127" s="459" t="s">
        <v>196</v>
      </c>
      <c r="C127" s="460"/>
      <c r="D127" s="460"/>
      <c r="E127" s="460"/>
      <c r="F127" s="465"/>
      <c r="G127" s="87" t="s">
        <v>197</v>
      </c>
      <c r="H127" s="88">
        <f t="shared" si="9"/>
        <v>0</v>
      </c>
      <c r="I127" s="88"/>
      <c r="J127" s="88"/>
      <c r="K127" s="88"/>
      <c r="L127" s="88"/>
      <c r="M127" s="88"/>
      <c r="N127" s="88">
        <v>3</v>
      </c>
      <c r="O127" s="88">
        <v>3</v>
      </c>
      <c r="P127" s="88"/>
      <c r="Q127" s="89"/>
      <c r="R127" s="89">
        <v>21500</v>
      </c>
    </row>
    <row r="128" spans="1:18" ht="72.75" customHeight="1" x14ac:dyDescent="0.25">
      <c r="A128" s="88">
        <v>24</v>
      </c>
      <c r="B128" s="459" t="s">
        <v>198</v>
      </c>
      <c r="C128" s="460"/>
      <c r="D128" s="460"/>
      <c r="E128" s="460"/>
      <c r="F128" s="465"/>
      <c r="G128" s="87" t="s">
        <v>199</v>
      </c>
      <c r="H128" s="88">
        <f t="shared" si="9"/>
        <v>0</v>
      </c>
      <c r="I128" s="88"/>
      <c r="J128" s="88"/>
      <c r="K128" s="88"/>
      <c r="L128" s="88"/>
      <c r="M128" s="88"/>
      <c r="N128" s="88">
        <v>3</v>
      </c>
      <c r="O128" s="88">
        <v>3</v>
      </c>
      <c r="P128" s="88"/>
      <c r="Q128" s="89"/>
      <c r="R128" s="89">
        <v>21500</v>
      </c>
    </row>
    <row r="129" spans="1:18" ht="72.75" customHeight="1" x14ac:dyDescent="0.25">
      <c r="A129" s="104">
        <v>5</v>
      </c>
      <c r="B129" s="522" t="s">
        <v>200</v>
      </c>
      <c r="C129" s="523"/>
      <c r="D129" s="523"/>
      <c r="E129" s="523"/>
      <c r="F129" s="523"/>
      <c r="G129" s="524"/>
      <c r="H129" s="133">
        <f>H130+H131+H132+H133+H134+H135+H136+H137+H138+H139+H140+H141+H142+H143+H144+H145+H146+H147</f>
        <v>300</v>
      </c>
      <c r="I129" s="133">
        <f t="shared" ref="I129:P129" si="10">I130+I131+I132+I133+I134+I135+I136+I137+I138+I139+I140+I141+I142+I143+I144+I145+I146+I147</f>
        <v>190</v>
      </c>
      <c r="J129" s="133">
        <f t="shared" si="10"/>
        <v>110</v>
      </c>
      <c r="K129" s="133">
        <f t="shared" si="10"/>
        <v>164</v>
      </c>
      <c r="L129" s="133">
        <f t="shared" si="10"/>
        <v>54</v>
      </c>
      <c r="M129" s="133">
        <f t="shared" si="10"/>
        <v>21</v>
      </c>
      <c r="N129" s="133">
        <f t="shared" si="10"/>
        <v>440</v>
      </c>
      <c r="O129" s="133">
        <f t="shared" si="10"/>
        <v>49</v>
      </c>
      <c r="P129" s="133">
        <f t="shared" si="10"/>
        <v>11</v>
      </c>
      <c r="Q129" s="134">
        <v>44972</v>
      </c>
      <c r="R129" s="134">
        <v>22486</v>
      </c>
    </row>
    <row r="130" spans="1:18" ht="72.75" customHeight="1" x14ac:dyDescent="0.25">
      <c r="A130" s="88">
        <v>1</v>
      </c>
      <c r="B130" s="459" t="s">
        <v>201</v>
      </c>
      <c r="C130" s="460"/>
      <c r="D130" s="460"/>
      <c r="E130" s="460"/>
      <c r="F130" s="465"/>
      <c r="G130" s="87" t="s">
        <v>537</v>
      </c>
      <c r="H130" s="88">
        <f>I130+J130</f>
        <v>250</v>
      </c>
      <c r="I130" s="88">
        <v>190</v>
      </c>
      <c r="J130" s="88">
        <v>60</v>
      </c>
      <c r="K130" s="88">
        <v>116</v>
      </c>
      <c r="L130" s="88">
        <v>24</v>
      </c>
      <c r="M130" s="88">
        <v>17</v>
      </c>
      <c r="N130" s="88">
        <v>295</v>
      </c>
      <c r="O130" s="88">
        <v>20</v>
      </c>
      <c r="P130" s="88">
        <v>8</v>
      </c>
      <c r="Q130" s="89">
        <v>44838</v>
      </c>
      <c r="R130" s="89">
        <v>24020</v>
      </c>
    </row>
    <row r="131" spans="1:18" ht="72.75" customHeight="1" x14ac:dyDescent="0.25">
      <c r="A131" s="88">
        <v>2</v>
      </c>
      <c r="B131" s="459" t="s">
        <v>202</v>
      </c>
      <c r="C131" s="460"/>
      <c r="D131" s="460"/>
      <c r="E131" s="460"/>
      <c r="F131" s="465"/>
      <c r="G131" s="87" t="s">
        <v>538</v>
      </c>
      <c r="H131" s="88">
        <f t="shared" ref="H131:H147" si="11">I131+J131</f>
        <v>0</v>
      </c>
      <c r="I131" s="88">
        <v>0</v>
      </c>
      <c r="J131" s="88">
        <v>0</v>
      </c>
      <c r="K131" s="88">
        <v>7</v>
      </c>
      <c r="L131" s="88">
        <v>5</v>
      </c>
      <c r="M131" s="88">
        <v>0</v>
      </c>
      <c r="N131" s="88">
        <v>23</v>
      </c>
      <c r="O131" s="88">
        <v>6</v>
      </c>
      <c r="P131" s="88">
        <v>1</v>
      </c>
      <c r="Q131" s="89">
        <v>43513</v>
      </c>
      <c r="R131" s="89">
        <v>22912</v>
      </c>
    </row>
    <row r="132" spans="1:18" ht="72.75" customHeight="1" x14ac:dyDescent="0.25">
      <c r="A132" s="88">
        <v>3</v>
      </c>
      <c r="B132" s="459" t="s">
        <v>203</v>
      </c>
      <c r="C132" s="460"/>
      <c r="D132" s="460"/>
      <c r="E132" s="460"/>
      <c r="F132" s="465"/>
      <c r="G132" s="87" t="s">
        <v>539</v>
      </c>
      <c r="H132" s="88">
        <f t="shared" si="11"/>
        <v>0</v>
      </c>
      <c r="I132" s="88">
        <v>0</v>
      </c>
      <c r="J132" s="88">
        <v>0</v>
      </c>
      <c r="K132" s="88">
        <v>8</v>
      </c>
      <c r="L132" s="88">
        <v>4</v>
      </c>
      <c r="M132" s="88">
        <v>2</v>
      </c>
      <c r="N132" s="88">
        <v>23</v>
      </c>
      <c r="O132" s="88">
        <v>3</v>
      </c>
      <c r="P132" s="88">
        <v>0</v>
      </c>
      <c r="Q132" s="89">
        <v>43305</v>
      </c>
      <c r="R132" s="89">
        <v>22866</v>
      </c>
    </row>
    <row r="133" spans="1:18" ht="72.75" customHeight="1" x14ac:dyDescent="0.25">
      <c r="A133" s="88">
        <v>4</v>
      </c>
      <c r="B133" s="459" t="s">
        <v>204</v>
      </c>
      <c r="C133" s="460"/>
      <c r="D133" s="460"/>
      <c r="E133" s="460"/>
      <c r="F133" s="465"/>
      <c r="G133" s="87" t="s">
        <v>540</v>
      </c>
      <c r="H133" s="88">
        <f t="shared" si="11"/>
        <v>15</v>
      </c>
      <c r="I133" s="88">
        <v>0</v>
      </c>
      <c r="J133" s="88">
        <v>15</v>
      </c>
      <c r="K133" s="88">
        <v>6</v>
      </c>
      <c r="L133" s="88">
        <v>4</v>
      </c>
      <c r="M133" s="88">
        <v>1</v>
      </c>
      <c r="N133" s="88">
        <v>15</v>
      </c>
      <c r="O133" s="88">
        <v>2</v>
      </c>
      <c r="P133" s="88">
        <v>0</v>
      </c>
      <c r="Q133" s="89">
        <v>42102</v>
      </c>
      <c r="R133" s="89">
        <v>23077</v>
      </c>
    </row>
    <row r="134" spans="1:18" ht="72.75" customHeight="1" x14ac:dyDescent="0.25">
      <c r="A134" s="88">
        <v>5</v>
      </c>
      <c r="B134" s="459" t="s">
        <v>205</v>
      </c>
      <c r="C134" s="460"/>
      <c r="D134" s="460"/>
      <c r="E134" s="460"/>
      <c r="F134" s="465"/>
      <c r="G134" s="87" t="s">
        <v>541</v>
      </c>
      <c r="H134" s="88">
        <f t="shared" si="11"/>
        <v>0</v>
      </c>
      <c r="I134" s="88">
        <v>0</v>
      </c>
      <c r="J134" s="88">
        <v>0</v>
      </c>
      <c r="K134" s="88">
        <v>8</v>
      </c>
      <c r="L134" s="88">
        <v>5</v>
      </c>
      <c r="M134" s="88">
        <v>0</v>
      </c>
      <c r="N134" s="88">
        <v>21</v>
      </c>
      <c r="O134" s="88">
        <v>3</v>
      </c>
      <c r="P134" s="154">
        <v>0</v>
      </c>
      <c r="Q134" s="89">
        <v>43584</v>
      </c>
      <c r="R134" s="89">
        <v>22755</v>
      </c>
    </row>
    <row r="135" spans="1:18" ht="72.75" customHeight="1" x14ac:dyDescent="0.25">
      <c r="A135" s="88">
        <v>6</v>
      </c>
      <c r="B135" s="459" t="s">
        <v>206</v>
      </c>
      <c r="C135" s="460"/>
      <c r="D135" s="460"/>
      <c r="E135" s="460"/>
      <c r="F135" s="465"/>
      <c r="G135" s="87" t="s">
        <v>542</v>
      </c>
      <c r="H135" s="88">
        <f t="shared" si="11"/>
        <v>15</v>
      </c>
      <c r="I135" s="88">
        <v>0</v>
      </c>
      <c r="J135" s="88">
        <v>15</v>
      </c>
      <c r="K135" s="88">
        <v>6</v>
      </c>
      <c r="L135" s="88">
        <v>3</v>
      </c>
      <c r="M135" s="88">
        <v>1</v>
      </c>
      <c r="N135" s="88">
        <v>23</v>
      </c>
      <c r="O135" s="88">
        <v>2</v>
      </c>
      <c r="P135" s="88">
        <v>0</v>
      </c>
      <c r="Q135" s="89">
        <v>42698</v>
      </c>
      <c r="R135" s="89">
        <v>23810</v>
      </c>
    </row>
    <row r="136" spans="1:18" ht="72.75" customHeight="1" x14ac:dyDescent="0.25">
      <c r="A136" s="88">
        <v>7</v>
      </c>
      <c r="B136" s="459" t="s">
        <v>207</v>
      </c>
      <c r="C136" s="460"/>
      <c r="D136" s="460"/>
      <c r="E136" s="460"/>
      <c r="F136" s="465"/>
      <c r="G136" s="87" t="s">
        <v>543</v>
      </c>
      <c r="H136" s="88">
        <f t="shared" si="11"/>
        <v>20</v>
      </c>
      <c r="I136" s="88">
        <v>0</v>
      </c>
      <c r="J136" s="88">
        <v>20</v>
      </c>
      <c r="K136" s="88">
        <v>10</v>
      </c>
      <c r="L136" s="88">
        <v>7</v>
      </c>
      <c r="M136" s="88">
        <v>0</v>
      </c>
      <c r="N136" s="88">
        <v>18</v>
      </c>
      <c r="O136" s="88">
        <v>10</v>
      </c>
      <c r="P136" s="88">
        <v>1</v>
      </c>
      <c r="Q136" s="89">
        <v>43914</v>
      </c>
      <c r="R136" s="89">
        <v>22812</v>
      </c>
    </row>
    <row r="137" spans="1:18" ht="72.75" customHeight="1" x14ac:dyDescent="0.25">
      <c r="A137" s="88">
        <v>8</v>
      </c>
      <c r="B137" s="459" t="s">
        <v>208</v>
      </c>
      <c r="C137" s="460"/>
      <c r="D137" s="460"/>
      <c r="E137" s="460"/>
      <c r="F137" s="465"/>
      <c r="G137" s="87" t="s">
        <v>544</v>
      </c>
      <c r="H137" s="88">
        <f t="shared" si="11"/>
        <v>0</v>
      </c>
      <c r="I137" s="88">
        <v>0</v>
      </c>
      <c r="J137" s="88">
        <v>0</v>
      </c>
      <c r="K137" s="88">
        <v>3</v>
      </c>
      <c r="L137" s="88">
        <v>2</v>
      </c>
      <c r="M137" s="88">
        <v>0</v>
      </c>
      <c r="N137" s="88">
        <v>12</v>
      </c>
      <c r="O137" s="88">
        <v>1</v>
      </c>
      <c r="P137" s="88">
        <v>0</v>
      </c>
      <c r="Q137" s="89">
        <v>38638</v>
      </c>
      <c r="R137" s="89">
        <v>22531</v>
      </c>
    </row>
    <row r="138" spans="1:18" ht="72.75" customHeight="1" x14ac:dyDescent="0.25">
      <c r="A138" s="88">
        <v>9</v>
      </c>
      <c r="B138" s="459" t="s">
        <v>209</v>
      </c>
      <c r="C138" s="460"/>
      <c r="D138" s="460"/>
      <c r="E138" s="460"/>
      <c r="F138" s="465"/>
      <c r="G138" s="87" t="s">
        <v>883</v>
      </c>
      <c r="H138" s="88">
        <f t="shared" si="11"/>
        <v>0</v>
      </c>
      <c r="I138" s="88">
        <v>0</v>
      </c>
      <c r="J138" s="88">
        <v>0</v>
      </c>
      <c r="K138" s="88">
        <v>0</v>
      </c>
      <c r="L138" s="88">
        <v>0</v>
      </c>
      <c r="M138" s="88">
        <v>0</v>
      </c>
      <c r="N138" s="88">
        <v>0</v>
      </c>
      <c r="O138" s="88">
        <v>1</v>
      </c>
      <c r="P138" s="88">
        <v>0</v>
      </c>
      <c r="Q138" s="89">
        <v>0</v>
      </c>
      <c r="R138" s="89">
        <v>0</v>
      </c>
    </row>
    <row r="139" spans="1:18" ht="72.75" customHeight="1" x14ac:dyDescent="0.25">
      <c r="A139" s="88">
        <v>10</v>
      </c>
      <c r="B139" s="459" t="s">
        <v>210</v>
      </c>
      <c r="C139" s="460"/>
      <c r="D139" s="460"/>
      <c r="E139" s="460"/>
      <c r="F139" s="465"/>
      <c r="G139" s="87" t="s">
        <v>884</v>
      </c>
      <c r="H139" s="88">
        <f t="shared" si="11"/>
        <v>0</v>
      </c>
      <c r="I139" s="88">
        <v>0</v>
      </c>
      <c r="J139" s="88">
        <v>0</v>
      </c>
      <c r="K139" s="88">
        <v>0</v>
      </c>
      <c r="L139" s="88">
        <v>0</v>
      </c>
      <c r="M139" s="88">
        <v>0</v>
      </c>
      <c r="N139" s="88">
        <v>0</v>
      </c>
      <c r="O139" s="88">
        <v>1</v>
      </c>
      <c r="P139" s="88">
        <v>1</v>
      </c>
      <c r="Q139" s="89">
        <v>0</v>
      </c>
      <c r="R139" s="89">
        <v>0</v>
      </c>
    </row>
    <row r="140" spans="1:18" ht="72.75" customHeight="1" x14ac:dyDescent="0.25">
      <c r="A140" s="88">
        <v>11</v>
      </c>
      <c r="B140" s="459" t="s">
        <v>212</v>
      </c>
      <c r="C140" s="460"/>
      <c r="D140" s="460"/>
      <c r="E140" s="460"/>
      <c r="F140" s="465"/>
      <c r="G140" s="87" t="s">
        <v>213</v>
      </c>
      <c r="H140" s="88">
        <f t="shared" si="11"/>
        <v>0</v>
      </c>
      <c r="I140" s="88">
        <v>0</v>
      </c>
      <c r="J140" s="88">
        <v>0</v>
      </c>
      <c r="K140" s="88">
        <v>0</v>
      </c>
      <c r="L140" s="88">
        <v>0</v>
      </c>
      <c r="M140" s="88">
        <v>0</v>
      </c>
      <c r="N140" s="88">
        <v>1</v>
      </c>
      <c r="O140" s="88">
        <v>0</v>
      </c>
      <c r="P140" s="88">
        <v>0</v>
      </c>
      <c r="Q140" s="89">
        <v>0</v>
      </c>
      <c r="R140" s="89">
        <v>21874</v>
      </c>
    </row>
    <row r="141" spans="1:18" ht="72.75" customHeight="1" x14ac:dyDescent="0.25">
      <c r="A141" s="88">
        <v>12</v>
      </c>
      <c r="B141" s="459" t="s">
        <v>214</v>
      </c>
      <c r="C141" s="460"/>
      <c r="D141" s="460"/>
      <c r="E141" s="460"/>
      <c r="F141" s="465"/>
      <c r="G141" s="87" t="s">
        <v>885</v>
      </c>
      <c r="H141" s="88">
        <f t="shared" si="11"/>
        <v>0</v>
      </c>
      <c r="I141" s="88">
        <v>0</v>
      </c>
      <c r="J141" s="88">
        <v>0</v>
      </c>
      <c r="K141" s="88">
        <v>0</v>
      </c>
      <c r="L141" s="88">
        <v>0</v>
      </c>
      <c r="M141" s="88">
        <v>0</v>
      </c>
      <c r="N141" s="88">
        <v>1</v>
      </c>
      <c r="O141" s="88">
        <v>0</v>
      </c>
      <c r="P141" s="88">
        <v>0</v>
      </c>
      <c r="Q141" s="89">
        <v>0</v>
      </c>
      <c r="R141" s="89">
        <v>0</v>
      </c>
    </row>
    <row r="142" spans="1:18" ht="72.75" customHeight="1" x14ac:dyDescent="0.25">
      <c r="A142" s="88">
        <v>13</v>
      </c>
      <c r="B142" s="459" t="s">
        <v>216</v>
      </c>
      <c r="C142" s="460"/>
      <c r="D142" s="460"/>
      <c r="E142" s="460"/>
      <c r="F142" s="465"/>
      <c r="G142" s="87" t="s">
        <v>217</v>
      </c>
      <c r="H142" s="88">
        <f t="shared" si="11"/>
        <v>0</v>
      </c>
      <c r="I142" s="88">
        <v>0</v>
      </c>
      <c r="J142" s="88">
        <v>0</v>
      </c>
      <c r="K142" s="88">
        <v>0</v>
      </c>
      <c r="L142" s="88">
        <v>0</v>
      </c>
      <c r="M142" s="88">
        <v>0</v>
      </c>
      <c r="N142" s="88">
        <v>2</v>
      </c>
      <c r="O142" s="88">
        <v>0</v>
      </c>
      <c r="P142" s="88">
        <v>0</v>
      </c>
      <c r="Q142" s="89">
        <v>0</v>
      </c>
      <c r="R142" s="89">
        <v>22418</v>
      </c>
    </row>
    <row r="143" spans="1:18" ht="72.75" customHeight="1" x14ac:dyDescent="0.25">
      <c r="A143" s="88">
        <v>14</v>
      </c>
      <c r="B143" s="459" t="s">
        <v>219</v>
      </c>
      <c r="C143" s="460"/>
      <c r="D143" s="460"/>
      <c r="E143" s="460"/>
      <c r="F143" s="465"/>
      <c r="G143" s="87" t="s">
        <v>220</v>
      </c>
      <c r="H143" s="88">
        <f t="shared" si="11"/>
        <v>0</v>
      </c>
      <c r="I143" s="88">
        <v>0</v>
      </c>
      <c r="J143" s="88">
        <v>0</v>
      </c>
      <c r="K143" s="88">
        <v>0</v>
      </c>
      <c r="L143" s="88">
        <v>0</v>
      </c>
      <c r="M143" s="88">
        <v>0</v>
      </c>
      <c r="N143" s="88">
        <v>2</v>
      </c>
      <c r="O143" s="88">
        <v>0</v>
      </c>
      <c r="P143" s="88">
        <v>0</v>
      </c>
      <c r="Q143" s="89">
        <v>0</v>
      </c>
      <c r="R143" s="89">
        <v>22798</v>
      </c>
    </row>
    <row r="144" spans="1:18" ht="72.75" customHeight="1" x14ac:dyDescent="0.25">
      <c r="A144" s="88">
        <v>15</v>
      </c>
      <c r="B144" s="459" t="s">
        <v>221</v>
      </c>
      <c r="C144" s="460"/>
      <c r="D144" s="460"/>
      <c r="E144" s="460"/>
      <c r="F144" s="465"/>
      <c r="G144" s="87" t="s">
        <v>222</v>
      </c>
      <c r="H144" s="88">
        <f t="shared" si="11"/>
        <v>0</v>
      </c>
      <c r="I144" s="88">
        <v>0</v>
      </c>
      <c r="J144" s="88">
        <v>0</v>
      </c>
      <c r="K144" s="88">
        <v>0</v>
      </c>
      <c r="L144" s="88">
        <v>0</v>
      </c>
      <c r="M144" s="88">
        <v>0</v>
      </c>
      <c r="N144" s="88">
        <v>1</v>
      </c>
      <c r="O144" s="88">
        <v>0</v>
      </c>
      <c r="P144" s="88">
        <v>0</v>
      </c>
      <c r="Q144" s="89">
        <v>0</v>
      </c>
      <c r="R144" s="89">
        <v>20477</v>
      </c>
    </row>
    <row r="145" spans="1:18" ht="72.75" customHeight="1" x14ac:dyDescent="0.25">
      <c r="A145" s="88">
        <v>16</v>
      </c>
      <c r="B145" s="459" t="s">
        <v>223</v>
      </c>
      <c r="C145" s="460"/>
      <c r="D145" s="460"/>
      <c r="E145" s="460"/>
      <c r="F145" s="465"/>
      <c r="G145" s="87" t="s">
        <v>224</v>
      </c>
      <c r="H145" s="88">
        <f t="shared" si="11"/>
        <v>0</v>
      </c>
      <c r="I145" s="88">
        <v>0</v>
      </c>
      <c r="J145" s="88">
        <v>0</v>
      </c>
      <c r="K145" s="88">
        <v>0</v>
      </c>
      <c r="L145" s="88">
        <v>0</v>
      </c>
      <c r="M145" s="88">
        <v>0</v>
      </c>
      <c r="N145" s="88">
        <v>2</v>
      </c>
      <c r="O145" s="88">
        <v>0</v>
      </c>
      <c r="P145" s="88">
        <v>0</v>
      </c>
      <c r="Q145" s="89">
        <v>0</v>
      </c>
      <c r="R145" s="89">
        <v>20570</v>
      </c>
    </row>
    <row r="146" spans="1:18" ht="72.75" customHeight="1" x14ac:dyDescent="0.25">
      <c r="A146" s="88">
        <v>17</v>
      </c>
      <c r="B146" s="459" t="s">
        <v>225</v>
      </c>
      <c r="C146" s="460"/>
      <c r="D146" s="460"/>
      <c r="E146" s="460"/>
      <c r="F146" s="465"/>
      <c r="G146" s="87" t="s">
        <v>226</v>
      </c>
      <c r="H146" s="88">
        <f t="shared" si="11"/>
        <v>0</v>
      </c>
      <c r="I146" s="88">
        <v>0</v>
      </c>
      <c r="J146" s="88">
        <v>0</v>
      </c>
      <c r="K146" s="88">
        <v>0</v>
      </c>
      <c r="L146" s="88">
        <v>0</v>
      </c>
      <c r="M146" s="88">
        <v>0</v>
      </c>
      <c r="N146" s="88">
        <v>1</v>
      </c>
      <c r="O146" s="88">
        <v>0</v>
      </c>
      <c r="P146" s="88">
        <v>0</v>
      </c>
      <c r="Q146" s="89">
        <v>0</v>
      </c>
      <c r="R146" s="89">
        <v>21305</v>
      </c>
    </row>
    <row r="147" spans="1:18" ht="72.75" customHeight="1" x14ac:dyDescent="0.25">
      <c r="A147" s="88">
        <v>18</v>
      </c>
      <c r="B147" s="529" t="s">
        <v>326</v>
      </c>
      <c r="C147" s="529"/>
      <c r="D147" s="529"/>
      <c r="E147" s="529"/>
      <c r="F147" s="529"/>
      <c r="G147" s="87" t="s">
        <v>886</v>
      </c>
      <c r="H147" s="88">
        <f t="shared" si="11"/>
        <v>0</v>
      </c>
      <c r="I147" s="88">
        <v>0</v>
      </c>
      <c r="J147" s="88">
        <v>0</v>
      </c>
      <c r="K147" s="88">
        <v>0</v>
      </c>
      <c r="L147" s="88">
        <v>0</v>
      </c>
      <c r="M147" s="88">
        <v>0</v>
      </c>
      <c r="N147" s="88">
        <v>0</v>
      </c>
      <c r="O147" s="88">
        <v>0</v>
      </c>
      <c r="P147" s="88">
        <v>0</v>
      </c>
      <c r="Q147" s="89">
        <v>0</v>
      </c>
      <c r="R147" s="89">
        <v>0</v>
      </c>
    </row>
    <row r="148" spans="1:18" ht="72.75" customHeight="1" x14ac:dyDescent="0.25">
      <c r="A148" s="104">
        <v>6</v>
      </c>
      <c r="B148" s="522" t="s">
        <v>227</v>
      </c>
      <c r="C148" s="523"/>
      <c r="D148" s="523"/>
      <c r="E148" s="523"/>
      <c r="F148" s="523"/>
      <c r="G148" s="524"/>
      <c r="H148" s="133">
        <f>H149+H150+H151+H152+H153+H154+H155+H156+H157+H158+H159+H160+H161+H162</f>
        <v>390</v>
      </c>
      <c r="I148" s="133">
        <f t="shared" ref="I148:P148" si="12">I149+I150+I151+I152+I153+I154+I155+I156+I157+I158+I159+I160+I161+I162</f>
        <v>230</v>
      </c>
      <c r="J148" s="133">
        <f t="shared" si="12"/>
        <v>160</v>
      </c>
      <c r="K148" s="133">
        <f t="shared" si="12"/>
        <v>112</v>
      </c>
      <c r="L148" s="133">
        <f t="shared" si="12"/>
        <v>125</v>
      </c>
      <c r="M148" s="133">
        <f t="shared" si="12"/>
        <v>18</v>
      </c>
      <c r="N148" s="133">
        <f t="shared" si="12"/>
        <v>409</v>
      </c>
      <c r="O148" s="133">
        <f t="shared" si="12"/>
        <v>86</v>
      </c>
      <c r="P148" s="133">
        <f t="shared" si="12"/>
        <v>4</v>
      </c>
      <c r="Q148" s="134">
        <v>44973</v>
      </c>
      <c r="R148" s="134">
        <v>22488</v>
      </c>
    </row>
    <row r="149" spans="1:18" ht="72.75" customHeight="1" x14ac:dyDescent="0.25">
      <c r="A149" s="88">
        <v>1</v>
      </c>
      <c r="B149" s="459" t="s">
        <v>228</v>
      </c>
      <c r="C149" s="460"/>
      <c r="D149" s="460"/>
      <c r="E149" s="460"/>
      <c r="F149" s="465"/>
      <c r="G149" s="87" t="s">
        <v>545</v>
      </c>
      <c r="H149" s="88">
        <f>I149+J149</f>
        <v>160</v>
      </c>
      <c r="I149" s="88">
        <v>130</v>
      </c>
      <c r="J149" s="88">
        <v>30</v>
      </c>
      <c r="K149" s="88">
        <v>52</v>
      </c>
      <c r="L149" s="88">
        <v>85</v>
      </c>
      <c r="M149" s="88">
        <v>13</v>
      </c>
      <c r="N149" s="88">
        <v>192</v>
      </c>
      <c r="O149" s="88">
        <v>60</v>
      </c>
      <c r="P149" s="88">
        <v>0</v>
      </c>
      <c r="Q149" s="89">
        <v>46142</v>
      </c>
      <c r="R149" s="89">
        <v>22928</v>
      </c>
    </row>
    <row r="150" spans="1:18" ht="72.75" customHeight="1" x14ac:dyDescent="0.25">
      <c r="A150" s="88">
        <v>2</v>
      </c>
      <c r="B150" s="459" t="s">
        <v>229</v>
      </c>
      <c r="C150" s="460"/>
      <c r="D150" s="460"/>
      <c r="E150" s="460"/>
      <c r="F150" s="465"/>
      <c r="G150" s="87" t="s">
        <v>546</v>
      </c>
      <c r="H150" s="88">
        <f t="shared" ref="H150:H162" si="13">I150+J150</f>
        <v>80</v>
      </c>
      <c r="I150" s="88">
        <v>25</v>
      </c>
      <c r="J150" s="88">
        <v>55</v>
      </c>
      <c r="K150" s="88">
        <v>21</v>
      </c>
      <c r="L150" s="88">
        <v>7</v>
      </c>
      <c r="M150" s="88">
        <v>1</v>
      </c>
      <c r="N150" s="88">
        <v>58</v>
      </c>
      <c r="O150" s="88">
        <v>5</v>
      </c>
      <c r="P150" s="88">
        <v>0</v>
      </c>
      <c r="Q150" s="89">
        <v>43580</v>
      </c>
      <c r="R150" s="89">
        <v>21912</v>
      </c>
    </row>
    <row r="151" spans="1:18" ht="72.75" customHeight="1" x14ac:dyDescent="0.25">
      <c r="A151" s="88">
        <v>3</v>
      </c>
      <c r="B151" s="459" t="s">
        <v>230</v>
      </c>
      <c r="C151" s="460"/>
      <c r="D151" s="460"/>
      <c r="E151" s="460"/>
      <c r="F151" s="465"/>
      <c r="G151" s="87" t="s">
        <v>547</v>
      </c>
      <c r="H151" s="88">
        <f t="shared" si="13"/>
        <v>25</v>
      </c>
      <c r="I151" s="88">
        <v>0</v>
      </c>
      <c r="J151" s="88">
        <v>25</v>
      </c>
      <c r="K151" s="88">
        <v>7</v>
      </c>
      <c r="L151" s="88">
        <v>8</v>
      </c>
      <c r="M151" s="88">
        <v>1</v>
      </c>
      <c r="N151" s="88">
        <v>29</v>
      </c>
      <c r="O151" s="88">
        <v>0</v>
      </c>
      <c r="P151" s="88">
        <v>0</v>
      </c>
      <c r="Q151" s="89">
        <v>43130</v>
      </c>
      <c r="R151" s="89">
        <v>21848</v>
      </c>
    </row>
    <row r="152" spans="1:18" ht="72.75" customHeight="1" x14ac:dyDescent="0.25">
      <c r="A152" s="88">
        <v>4</v>
      </c>
      <c r="B152" s="459" t="s">
        <v>231</v>
      </c>
      <c r="C152" s="460"/>
      <c r="D152" s="460"/>
      <c r="E152" s="460"/>
      <c r="F152" s="465"/>
      <c r="G152" s="87" t="s">
        <v>549</v>
      </c>
      <c r="H152" s="88">
        <f t="shared" si="13"/>
        <v>20</v>
      </c>
      <c r="I152" s="88">
        <v>10</v>
      </c>
      <c r="J152" s="88">
        <v>10</v>
      </c>
      <c r="K152" s="88">
        <v>5</v>
      </c>
      <c r="L152" s="88">
        <v>12</v>
      </c>
      <c r="M152" s="88">
        <v>2</v>
      </c>
      <c r="N152" s="88">
        <v>25</v>
      </c>
      <c r="O152" s="88">
        <v>8</v>
      </c>
      <c r="P152" s="88">
        <v>4</v>
      </c>
      <c r="Q152" s="89">
        <v>43560</v>
      </c>
      <c r="R152" s="89">
        <v>22219</v>
      </c>
    </row>
    <row r="153" spans="1:18" ht="72.75" customHeight="1" x14ac:dyDescent="0.25">
      <c r="A153" s="88">
        <v>5</v>
      </c>
      <c r="B153" s="498" t="s">
        <v>658</v>
      </c>
      <c r="C153" s="499"/>
      <c r="D153" s="499"/>
      <c r="E153" s="499"/>
      <c r="F153" s="500"/>
      <c r="G153" s="87" t="s">
        <v>887</v>
      </c>
      <c r="H153" s="88">
        <f t="shared" si="13"/>
        <v>105</v>
      </c>
      <c r="I153" s="88">
        <v>65</v>
      </c>
      <c r="J153" s="88">
        <v>40</v>
      </c>
      <c r="K153" s="88">
        <v>23</v>
      </c>
      <c r="L153" s="88">
        <v>8</v>
      </c>
      <c r="M153" s="88">
        <v>0</v>
      </c>
      <c r="N153" s="88">
        <v>77</v>
      </c>
      <c r="O153" s="88">
        <v>13</v>
      </c>
      <c r="P153" s="88">
        <v>0</v>
      </c>
      <c r="Q153" s="89">
        <v>44818</v>
      </c>
      <c r="R153" s="89">
        <v>22385</v>
      </c>
    </row>
    <row r="154" spans="1:18" ht="72.75" customHeight="1" x14ac:dyDescent="0.25">
      <c r="A154" s="88">
        <v>6</v>
      </c>
      <c r="B154" s="459" t="s">
        <v>232</v>
      </c>
      <c r="C154" s="460"/>
      <c r="D154" s="460"/>
      <c r="E154" s="460"/>
      <c r="F154" s="465"/>
      <c r="G154" s="87" t="s">
        <v>548</v>
      </c>
      <c r="H154" s="88">
        <f t="shared" si="13"/>
        <v>0</v>
      </c>
      <c r="I154" s="88">
        <v>0</v>
      </c>
      <c r="J154" s="88">
        <v>0</v>
      </c>
      <c r="K154" s="88">
        <v>4</v>
      </c>
      <c r="L154" s="88">
        <v>5</v>
      </c>
      <c r="M154" s="88">
        <v>1</v>
      </c>
      <c r="N154" s="88">
        <v>19</v>
      </c>
      <c r="O154" s="88">
        <v>0</v>
      </c>
      <c r="P154" s="88">
        <v>0</v>
      </c>
      <c r="Q154" s="89">
        <v>43372</v>
      </c>
      <c r="R154" s="89">
        <v>22193</v>
      </c>
    </row>
    <row r="155" spans="1:18" ht="72.75" customHeight="1" x14ac:dyDescent="0.25">
      <c r="A155" s="88">
        <v>7</v>
      </c>
      <c r="B155" s="459" t="s">
        <v>235</v>
      </c>
      <c r="C155" s="460"/>
      <c r="D155" s="460"/>
      <c r="E155" s="460"/>
      <c r="F155" s="465"/>
      <c r="G155" s="87" t="s">
        <v>236</v>
      </c>
      <c r="H155" s="88">
        <f t="shared" si="13"/>
        <v>0</v>
      </c>
      <c r="I155" s="88">
        <v>0</v>
      </c>
      <c r="J155" s="88">
        <v>0</v>
      </c>
      <c r="K155" s="88">
        <v>0</v>
      </c>
      <c r="L155" s="88">
        <v>0</v>
      </c>
      <c r="M155" s="88">
        <v>0</v>
      </c>
      <c r="N155" s="88">
        <v>2</v>
      </c>
      <c r="O155" s="88">
        <v>0</v>
      </c>
      <c r="P155" s="88">
        <v>0</v>
      </c>
      <c r="Q155" s="89"/>
      <c r="R155" s="89">
        <v>21394</v>
      </c>
    </row>
    <row r="156" spans="1:18" ht="72.75" customHeight="1" x14ac:dyDescent="0.25">
      <c r="A156" s="88">
        <v>8</v>
      </c>
      <c r="B156" s="459" t="s">
        <v>237</v>
      </c>
      <c r="C156" s="460"/>
      <c r="D156" s="460"/>
      <c r="E156" s="460"/>
      <c r="F156" s="465"/>
      <c r="G156" s="87" t="s">
        <v>238</v>
      </c>
      <c r="H156" s="88">
        <f t="shared" si="13"/>
        <v>0</v>
      </c>
      <c r="I156" s="88">
        <v>0</v>
      </c>
      <c r="J156" s="88">
        <v>0</v>
      </c>
      <c r="K156" s="88">
        <v>0</v>
      </c>
      <c r="L156" s="88">
        <v>0</v>
      </c>
      <c r="M156" s="88">
        <v>0</v>
      </c>
      <c r="N156" s="88">
        <v>3</v>
      </c>
      <c r="O156" s="88">
        <v>0</v>
      </c>
      <c r="P156" s="88">
        <v>0</v>
      </c>
      <c r="Q156" s="89"/>
      <c r="R156" s="89">
        <v>21220</v>
      </c>
    </row>
    <row r="157" spans="1:18" ht="72.75" customHeight="1" x14ac:dyDescent="0.25">
      <c r="A157" s="88">
        <v>9</v>
      </c>
      <c r="B157" s="459" t="s">
        <v>228</v>
      </c>
      <c r="C157" s="460"/>
      <c r="D157" s="460"/>
      <c r="E157" s="460"/>
      <c r="F157" s="465"/>
      <c r="G157" s="87" t="s">
        <v>849</v>
      </c>
      <c r="H157" s="88">
        <f t="shared" si="13"/>
        <v>0</v>
      </c>
      <c r="I157" s="88">
        <v>0</v>
      </c>
      <c r="J157" s="88">
        <v>0</v>
      </c>
      <c r="K157" s="88">
        <v>0</v>
      </c>
      <c r="L157" s="88">
        <v>0</v>
      </c>
      <c r="M157" s="88">
        <v>0</v>
      </c>
      <c r="N157" s="88">
        <v>1</v>
      </c>
      <c r="O157" s="88">
        <v>0</v>
      </c>
      <c r="P157" s="88">
        <v>0</v>
      </c>
      <c r="Q157" s="89"/>
      <c r="R157" s="89">
        <v>20955</v>
      </c>
    </row>
    <row r="158" spans="1:18" ht="72.75" customHeight="1" x14ac:dyDescent="0.25">
      <c r="A158" s="88">
        <v>10</v>
      </c>
      <c r="B158" s="459" t="s">
        <v>239</v>
      </c>
      <c r="C158" s="460"/>
      <c r="D158" s="460"/>
      <c r="E158" s="460"/>
      <c r="F158" s="465"/>
      <c r="G158" s="87" t="s">
        <v>240</v>
      </c>
      <c r="H158" s="88">
        <f t="shared" si="13"/>
        <v>0</v>
      </c>
      <c r="I158" s="88">
        <v>0</v>
      </c>
      <c r="J158" s="88">
        <v>0</v>
      </c>
      <c r="K158" s="88">
        <v>0</v>
      </c>
      <c r="L158" s="88">
        <v>0</v>
      </c>
      <c r="M158" s="88">
        <v>0</v>
      </c>
      <c r="N158" s="88">
        <v>2</v>
      </c>
      <c r="O158" s="88">
        <v>0</v>
      </c>
      <c r="P158" s="88">
        <v>0</v>
      </c>
      <c r="Q158" s="89"/>
      <c r="R158" s="89">
        <v>20952</v>
      </c>
    </row>
    <row r="159" spans="1:18" ht="72.75" customHeight="1" x14ac:dyDescent="0.25">
      <c r="A159" s="88">
        <v>11</v>
      </c>
      <c r="B159" s="459" t="s">
        <v>241</v>
      </c>
      <c r="C159" s="460"/>
      <c r="D159" s="460"/>
      <c r="E159" s="460"/>
      <c r="F159" s="465"/>
      <c r="G159" s="87" t="s">
        <v>242</v>
      </c>
      <c r="H159" s="88">
        <f t="shared" si="13"/>
        <v>0</v>
      </c>
      <c r="I159" s="88">
        <v>0</v>
      </c>
      <c r="J159" s="88">
        <v>0</v>
      </c>
      <c r="K159" s="88">
        <v>0</v>
      </c>
      <c r="L159" s="88">
        <v>0</v>
      </c>
      <c r="M159" s="88">
        <v>0</v>
      </c>
      <c r="N159" s="88">
        <v>1</v>
      </c>
      <c r="O159" s="88">
        <v>0</v>
      </c>
      <c r="P159" s="88">
        <v>0</v>
      </c>
      <c r="Q159" s="89"/>
      <c r="R159" s="89">
        <v>20862</v>
      </c>
    </row>
    <row r="160" spans="1:18" ht="72.75" customHeight="1" x14ac:dyDescent="0.25">
      <c r="A160" s="88">
        <v>12</v>
      </c>
      <c r="B160" s="498" t="s">
        <v>233</v>
      </c>
      <c r="C160" s="499"/>
      <c r="D160" s="499"/>
      <c r="E160" s="499"/>
      <c r="F160" s="500"/>
      <c r="G160" s="87" t="s">
        <v>888</v>
      </c>
      <c r="H160" s="88">
        <f t="shared" si="13"/>
        <v>0</v>
      </c>
      <c r="I160" s="88">
        <v>0</v>
      </c>
      <c r="J160" s="88">
        <v>0</v>
      </c>
      <c r="K160" s="88">
        <v>0</v>
      </c>
      <c r="L160" s="88">
        <v>0</v>
      </c>
      <c r="M160" s="88">
        <v>0</v>
      </c>
      <c r="N160" s="88">
        <v>0</v>
      </c>
      <c r="O160" s="88">
        <v>0</v>
      </c>
      <c r="P160" s="88">
        <v>0</v>
      </c>
      <c r="Q160" s="88"/>
      <c r="R160" s="88"/>
    </row>
    <row r="161" spans="1:18" ht="72.75" customHeight="1" x14ac:dyDescent="0.25">
      <c r="A161" s="88">
        <v>13</v>
      </c>
      <c r="B161" s="498" t="s">
        <v>243</v>
      </c>
      <c r="C161" s="499"/>
      <c r="D161" s="499"/>
      <c r="E161" s="499"/>
      <c r="F161" s="500"/>
      <c r="G161" s="87" t="s">
        <v>889</v>
      </c>
      <c r="H161" s="88">
        <f t="shared" si="13"/>
        <v>0</v>
      </c>
      <c r="I161" s="88">
        <v>0</v>
      </c>
      <c r="J161" s="88">
        <v>0</v>
      </c>
      <c r="K161" s="88">
        <v>0</v>
      </c>
      <c r="L161" s="88">
        <v>0</v>
      </c>
      <c r="M161" s="88">
        <v>0</v>
      </c>
      <c r="N161" s="88">
        <v>0</v>
      </c>
      <c r="O161" s="88">
        <v>0</v>
      </c>
      <c r="P161" s="88">
        <v>0</v>
      </c>
      <c r="Q161" s="88"/>
      <c r="R161" s="88"/>
    </row>
    <row r="162" spans="1:18" ht="72.75" customHeight="1" x14ac:dyDescent="0.25">
      <c r="A162" s="88">
        <v>14</v>
      </c>
      <c r="B162" s="498" t="s">
        <v>890</v>
      </c>
      <c r="C162" s="499"/>
      <c r="D162" s="499"/>
      <c r="E162" s="499"/>
      <c r="F162" s="500"/>
      <c r="G162" s="87" t="s">
        <v>891</v>
      </c>
      <c r="H162" s="88">
        <f t="shared" si="13"/>
        <v>0</v>
      </c>
      <c r="I162" s="88">
        <v>0</v>
      </c>
      <c r="J162" s="88">
        <v>0</v>
      </c>
      <c r="K162" s="88">
        <v>0</v>
      </c>
      <c r="L162" s="88">
        <v>0</v>
      </c>
      <c r="M162" s="88">
        <v>0</v>
      </c>
      <c r="N162" s="88">
        <v>0</v>
      </c>
      <c r="O162" s="88">
        <v>0</v>
      </c>
      <c r="P162" s="88">
        <v>0</v>
      </c>
      <c r="Q162" s="88"/>
      <c r="R162" s="88"/>
    </row>
    <row r="163" spans="1:18" ht="72.75" customHeight="1" x14ac:dyDescent="0.25">
      <c r="A163" s="104">
        <v>7</v>
      </c>
      <c r="B163" s="530" t="s">
        <v>247</v>
      </c>
      <c r="C163" s="531"/>
      <c r="D163" s="531"/>
      <c r="E163" s="531"/>
      <c r="F163" s="531"/>
      <c r="G163" s="532"/>
      <c r="H163" s="135">
        <f>H164+H165+H166+H167+H168+H169+H170+H171+H172+H173+H174+H175+H176+H177+H178+H179+H180+H181+H182+H183+H184+H185+H186+H187+H188+H189+H190+H191</f>
        <v>205</v>
      </c>
      <c r="I163" s="135">
        <f t="shared" ref="I163:P163" si="14">I164+I165+I166+I167+I168+I169+I170+I171+I172+I173+I174+I175+I176+I177+I178+I179+I180+I181+I182+I183+I184+I185+I186+I187+I188+I189+I190+I191</f>
        <v>135</v>
      </c>
      <c r="J163" s="135">
        <f t="shared" si="14"/>
        <v>70</v>
      </c>
      <c r="K163" s="135">
        <f t="shared" si="14"/>
        <v>69</v>
      </c>
      <c r="L163" s="135">
        <f t="shared" si="14"/>
        <v>62</v>
      </c>
      <c r="M163" s="135">
        <f t="shared" si="14"/>
        <v>12</v>
      </c>
      <c r="N163" s="135">
        <f t="shared" si="14"/>
        <v>242</v>
      </c>
      <c r="O163" s="135">
        <f t="shared" si="14"/>
        <v>30</v>
      </c>
      <c r="P163" s="135">
        <f t="shared" si="14"/>
        <v>9</v>
      </c>
      <c r="Q163" s="134">
        <v>44974.1</v>
      </c>
      <c r="R163" s="134">
        <v>22492.6</v>
      </c>
    </row>
    <row r="164" spans="1:18" ht="72.75" customHeight="1" x14ac:dyDescent="0.25">
      <c r="A164" s="88">
        <v>1</v>
      </c>
      <c r="B164" s="459" t="s">
        <v>248</v>
      </c>
      <c r="C164" s="460"/>
      <c r="D164" s="460"/>
      <c r="E164" s="460"/>
      <c r="F164" s="465"/>
      <c r="G164" s="87" t="s">
        <v>550</v>
      </c>
      <c r="H164" s="88">
        <f>I164+J164</f>
        <v>190</v>
      </c>
      <c r="I164" s="88">
        <v>135</v>
      </c>
      <c r="J164" s="88">
        <v>55</v>
      </c>
      <c r="K164" s="88">
        <v>56</v>
      </c>
      <c r="L164" s="88">
        <v>47</v>
      </c>
      <c r="M164" s="88">
        <v>6</v>
      </c>
      <c r="N164" s="88">
        <v>140</v>
      </c>
      <c r="O164" s="88">
        <v>19</v>
      </c>
      <c r="P164" s="88">
        <v>3</v>
      </c>
      <c r="Q164" s="89">
        <v>52171</v>
      </c>
      <c r="R164" s="89">
        <v>25102</v>
      </c>
    </row>
    <row r="165" spans="1:18" ht="72.75" customHeight="1" x14ac:dyDescent="0.25">
      <c r="A165" s="88">
        <v>2</v>
      </c>
      <c r="B165" s="459" t="s">
        <v>249</v>
      </c>
      <c r="C165" s="460"/>
      <c r="D165" s="460"/>
      <c r="E165" s="460"/>
      <c r="F165" s="465"/>
      <c r="G165" s="87" t="s">
        <v>551</v>
      </c>
      <c r="H165" s="88">
        <f t="shared" ref="H165:H191" si="15">I165+J165</f>
        <v>0</v>
      </c>
      <c r="I165" s="88">
        <v>0</v>
      </c>
      <c r="J165" s="88">
        <v>0</v>
      </c>
      <c r="K165" s="88">
        <v>1</v>
      </c>
      <c r="L165" s="88">
        <v>3</v>
      </c>
      <c r="M165" s="88">
        <v>1</v>
      </c>
      <c r="N165" s="88">
        <v>14</v>
      </c>
      <c r="O165" s="88">
        <v>0</v>
      </c>
      <c r="P165" s="88">
        <v>0</v>
      </c>
      <c r="Q165" s="89">
        <v>0</v>
      </c>
      <c r="R165" s="89">
        <v>20762</v>
      </c>
    </row>
    <row r="166" spans="1:18" ht="72.75" customHeight="1" x14ac:dyDescent="0.25">
      <c r="A166" s="88">
        <v>3</v>
      </c>
      <c r="B166" s="459" t="s">
        <v>250</v>
      </c>
      <c r="C166" s="460"/>
      <c r="D166" s="460"/>
      <c r="E166" s="460"/>
      <c r="F166" s="465"/>
      <c r="G166" s="87" t="s">
        <v>552</v>
      </c>
      <c r="H166" s="88">
        <f t="shared" si="15"/>
        <v>0</v>
      </c>
      <c r="I166" s="88">
        <v>0</v>
      </c>
      <c r="J166" s="88">
        <v>0</v>
      </c>
      <c r="K166" s="88">
        <v>1</v>
      </c>
      <c r="L166" s="88">
        <v>2</v>
      </c>
      <c r="M166" s="88">
        <v>1</v>
      </c>
      <c r="N166" s="88">
        <v>5</v>
      </c>
      <c r="O166" s="88">
        <v>2</v>
      </c>
      <c r="P166" s="88">
        <v>0</v>
      </c>
      <c r="Q166" s="89">
        <v>23898</v>
      </c>
      <c r="R166" s="89">
        <v>17287</v>
      </c>
    </row>
    <row r="167" spans="1:18" ht="72.75" customHeight="1" x14ac:dyDescent="0.25">
      <c r="A167" s="88">
        <v>4</v>
      </c>
      <c r="B167" s="459" t="s">
        <v>251</v>
      </c>
      <c r="C167" s="460"/>
      <c r="D167" s="460"/>
      <c r="E167" s="460"/>
      <c r="F167" s="465"/>
      <c r="G167" s="87" t="s">
        <v>553</v>
      </c>
      <c r="H167" s="88">
        <f t="shared" si="15"/>
        <v>0</v>
      </c>
      <c r="I167" s="88">
        <v>0</v>
      </c>
      <c r="J167" s="88">
        <v>0</v>
      </c>
      <c r="K167" s="88">
        <v>3</v>
      </c>
      <c r="L167" s="88">
        <v>1</v>
      </c>
      <c r="M167" s="88">
        <v>0</v>
      </c>
      <c r="N167" s="88">
        <v>13</v>
      </c>
      <c r="O167" s="88">
        <v>2</v>
      </c>
      <c r="P167" s="88">
        <v>1</v>
      </c>
      <c r="Q167" s="89">
        <v>26774</v>
      </c>
      <c r="R167" s="89">
        <v>17771</v>
      </c>
    </row>
    <row r="168" spans="1:18" ht="72.75" customHeight="1" x14ac:dyDescent="0.25">
      <c r="A168" s="88">
        <v>5</v>
      </c>
      <c r="B168" s="459" t="s">
        <v>252</v>
      </c>
      <c r="C168" s="460"/>
      <c r="D168" s="460"/>
      <c r="E168" s="460"/>
      <c r="F168" s="465"/>
      <c r="G168" s="87" t="s">
        <v>554</v>
      </c>
      <c r="H168" s="88">
        <f t="shared" si="15"/>
        <v>0</v>
      </c>
      <c r="I168" s="88">
        <v>0</v>
      </c>
      <c r="J168" s="88">
        <v>0</v>
      </c>
      <c r="K168" s="88">
        <v>1</v>
      </c>
      <c r="L168" s="88">
        <v>2</v>
      </c>
      <c r="M168" s="88">
        <v>1</v>
      </c>
      <c r="N168" s="88">
        <v>6</v>
      </c>
      <c r="O168" s="88">
        <v>1</v>
      </c>
      <c r="P168" s="88">
        <v>1</v>
      </c>
      <c r="Q168" s="89">
        <v>45244</v>
      </c>
      <c r="R168" s="89">
        <v>20493</v>
      </c>
    </row>
    <row r="169" spans="1:18" ht="72.75" customHeight="1" x14ac:dyDescent="0.25">
      <c r="A169" s="88">
        <v>6</v>
      </c>
      <c r="B169" s="459" t="s">
        <v>253</v>
      </c>
      <c r="C169" s="460"/>
      <c r="D169" s="460"/>
      <c r="E169" s="460"/>
      <c r="F169" s="465"/>
      <c r="G169" s="87" t="s">
        <v>555</v>
      </c>
      <c r="H169" s="88">
        <f t="shared" si="15"/>
        <v>5</v>
      </c>
      <c r="I169" s="88">
        <v>0</v>
      </c>
      <c r="J169" s="88">
        <v>5</v>
      </c>
      <c r="K169" s="88">
        <v>1</v>
      </c>
      <c r="L169" s="88">
        <v>1</v>
      </c>
      <c r="M169" s="88">
        <v>1</v>
      </c>
      <c r="N169" s="88">
        <v>6</v>
      </c>
      <c r="O169" s="88">
        <v>0</v>
      </c>
      <c r="P169" s="88">
        <v>0</v>
      </c>
      <c r="Q169" s="89">
        <v>44167</v>
      </c>
      <c r="R169" s="89">
        <v>20860</v>
      </c>
    </row>
    <row r="170" spans="1:18" ht="72.75" customHeight="1" x14ac:dyDescent="0.25">
      <c r="A170" s="88">
        <v>7</v>
      </c>
      <c r="B170" s="459" t="s">
        <v>254</v>
      </c>
      <c r="C170" s="460"/>
      <c r="D170" s="460"/>
      <c r="E170" s="460"/>
      <c r="F170" s="465"/>
      <c r="G170" s="87" t="s">
        <v>556</v>
      </c>
      <c r="H170" s="88">
        <f t="shared" si="15"/>
        <v>10</v>
      </c>
      <c r="I170" s="88">
        <v>0</v>
      </c>
      <c r="J170" s="88">
        <v>10</v>
      </c>
      <c r="K170" s="88">
        <v>2</v>
      </c>
      <c r="L170" s="88">
        <v>2</v>
      </c>
      <c r="M170" s="88">
        <v>0</v>
      </c>
      <c r="N170" s="88">
        <v>17</v>
      </c>
      <c r="O170" s="88">
        <v>0</v>
      </c>
      <c r="P170" s="88">
        <v>0</v>
      </c>
      <c r="Q170" s="89">
        <v>55402</v>
      </c>
      <c r="R170" s="89">
        <v>23284</v>
      </c>
    </row>
    <row r="171" spans="1:18" ht="72.75" customHeight="1" x14ac:dyDescent="0.25">
      <c r="A171" s="88">
        <v>8</v>
      </c>
      <c r="B171" s="459" t="s">
        <v>255</v>
      </c>
      <c r="C171" s="460"/>
      <c r="D171" s="460"/>
      <c r="E171" s="460"/>
      <c r="F171" s="465"/>
      <c r="G171" s="87" t="s">
        <v>557</v>
      </c>
      <c r="H171" s="88">
        <f t="shared" si="15"/>
        <v>0</v>
      </c>
      <c r="I171" s="88">
        <v>0</v>
      </c>
      <c r="J171" s="88">
        <v>0</v>
      </c>
      <c r="K171" s="88">
        <v>3</v>
      </c>
      <c r="L171" s="88">
        <v>1</v>
      </c>
      <c r="M171" s="88">
        <v>0</v>
      </c>
      <c r="N171" s="88">
        <v>12</v>
      </c>
      <c r="O171" s="88">
        <v>0</v>
      </c>
      <c r="P171" s="88">
        <v>0</v>
      </c>
      <c r="Q171" s="89">
        <v>30622</v>
      </c>
      <c r="R171" s="89">
        <v>25950</v>
      </c>
    </row>
    <row r="172" spans="1:18" ht="72.75" customHeight="1" x14ac:dyDescent="0.25">
      <c r="A172" s="88">
        <v>9</v>
      </c>
      <c r="B172" s="459" t="s">
        <v>690</v>
      </c>
      <c r="C172" s="460"/>
      <c r="D172" s="460"/>
      <c r="E172" s="460"/>
      <c r="F172" s="465"/>
      <c r="G172" s="87" t="s">
        <v>558</v>
      </c>
      <c r="H172" s="88">
        <f t="shared" si="15"/>
        <v>0</v>
      </c>
      <c r="I172" s="88">
        <v>0</v>
      </c>
      <c r="J172" s="88">
        <v>0</v>
      </c>
      <c r="K172" s="88">
        <v>1</v>
      </c>
      <c r="L172" s="88">
        <v>1</v>
      </c>
      <c r="M172" s="88">
        <v>1</v>
      </c>
      <c r="N172" s="88">
        <v>11</v>
      </c>
      <c r="O172" s="88">
        <v>0</v>
      </c>
      <c r="P172" s="88">
        <v>0</v>
      </c>
      <c r="Q172" s="89">
        <v>58476</v>
      </c>
      <c r="R172" s="89">
        <v>23422</v>
      </c>
    </row>
    <row r="173" spans="1:18" ht="72.75" customHeight="1" x14ac:dyDescent="0.25">
      <c r="A173" s="88">
        <v>10</v>
      </c>
      <c r="B173" s="459" t="s">
        <v>256</v>
      </c>
      <c r="C173" s="460"/>
      <c r="D173" s="460"/>
      <c r="E173" s="460"/>
      <c r="F173" s="465"/>
      <c r="G173" s="87" t="s">
        <v>559</v>
      </c>
      <c r="H173" s="88">
        <f t="shared" si="15"/>
        <v>0</v>
      </c>
      <c r="I173" s="88">
        <v>0</v>
      </c>
      <c r="J173" s="88">
        <v>0</v>
      </c>
      <c r="K173" s="88">
        <v>0</v>
      </c>
      <c r="L173" s="88">
        <v>2</v>
      </c>
      <c r="M173" s="88">
        <v>1</v>
      </c>
      <c r="N173" s="88">
        <v>1</v>
      </c>
      <c r="O173" s="88">
        <v>2</v>
      </c>
      <c r="P173" s="88">
        <v>2</v>
      </c>
      <c r="Q173" s="89">
        <v>38506</v>
      </c>
      <c r="R173" s="89">
        <v>22792</v>
      </c>
    </row>
    <row r="174" spans="1:18" ht="72.75" customHeight="1" x14ac:dyDescent="0.25">
      <c r="A174" s="88">
        <v>11</v>
      </c>
      <c r="B174" s="459" t="s">
        <v>269</v>
      </c>
      <c r="C174" s="460"/>
      <c r="D174" s="460"/>
      <c r="E174" s="460"/>
      <c r="F174" s="465"/>
      <c r="G174" s="87" t="s">
        <v>270</v>
      </c>
      <c r="H174" s="88">
        <f t="shared" si="15"/>
        <v>0</v>
      </c>
      <c r="I174" s="88">
        <v>0</v>
      </c>
      <c r="J174" s="88">
        <v>0</v>
      </c>
      <c r="K174" s="88">
        <v>0</v>
      </c>
      <c r="L174" s="88">
        <v>0</v>
      </c>
      <c r="M174" s="88">
        <v>0</v>
      </c>
      <c r="N174" s="88">
        <v>1</v>
      </c>
      <c r="O174" s="88">
        <v>1</v>
      </c>
      <c r="P174" s="88">
        <v>1</v>
      </c>
      <c r="Q174" s="89">
        <v>0</v>
      </c>
      <c r="R174" s="89">
        <v>16370</v>
      </c>
    </row>
    <row r="175" spans="1:18" ht="72.75" customHeight="1" x14ac:dyDescent="0.25">
      <c r="A175" s="88">
        <v>12</v>
      </c>
      <c r="B175" s="459" t="s">
        <v>271</v>
      </c>
      <c r="C175" s="460"/>
      <c r="D175" s="460"/>
      <c r="E175" s="460"/>
      <c r="F175" s="465"/>
      <c r="G175" s="87" t="s">
        <v>272</v>
      </c>
      <c r="H175" s="88">
        <f t="shared" si="15"/>
        <v>0</v>
      </c>
      <c r="I175" s="88">
        <v>0</v>
      </c>
      <c r="J175" s="88">
        <v>0</v>
      </c>
      <c r="K175" s="88">
        <v>0</v>
      </c>
      <c r="L175" s="88">
        <v>0</v>
      </c>
      <c r="M175" s="88">
        <v>0</v>
      </c>
      <c r="N175" s="88">
        <v>4</v>
      </c>
      <c r="O175" s="88">
        <v>1</v>
      </c>
      <c r="P175" s="88">
        <v>0</v>
      </c>
      <c r="Q175" s="89">
        <v>0</v>
      </c>
      <c r="R175" s="89">
        <v>21074</v>
      </c>
    </row>
    <row r="176" spans="1:18" ht="72.75" customHeight="1" x14ac:dyDescent="0.25">
      <c r="A176" s="88">
        <v>13</v>
      </c>
      <c r="B176" s="459" t="s">
        <v>273</v>
      </c>
      <c r="C176" s="460"/>
      <c r="D176" s="460"/>
      <c r="E176" s="460"/>
      <c r="F176" s="465"/>
      <c r="G176" s="87" t="s">
        <v>274</v>
      </c>
      <c r="H176" s="88">
        <f t="shared" si="15"/>
        <v>0</v>
      </c>
      <c r="I176" s="88">
        <v>0</v>
      </c>
      <c r="J176" s="88">
        <v>0</v>
      </c>
      <c r="K176" s="88">
        <v>0</v>
      </c>
      <c r="L176" s="88">
        <v>0</v>
      </c>
      <c r="M176" s="88">
        <v>0</v>
      </c>
      <c r="N176" s="88">
        <v>0</v>
      </c>
      <c r="O176" s="88">
        <v>1</v>
      </c>
      <c r="P176" s="88">
        <v>1</v>
      </c>
      <c r="Q176" s="89">
        <v>0</v>
      </c>
      <c r="R176" s="89">
        <v>0</v>
      </c>
    </row>
    <row r="177" spans="1:18" ht="72.75" customHeight="1" x14ac:dyDescent="0.25">
      <c r="A177" s="88">
        <v>14</v>
      </c>
      <c r="B177" s="459" t="s">
        <v>275</v>
      </c>
      <c r="C177" s="460"/>
      <c r="D177" s="460"/>
      <c r="E177" s="460"/>
      <c r="F177" s="465"/>
      <c r="G177" s="87" t="s">
        <v>276</v>
      </c>
      <c r="H177" s="88">
        <f t="shared" si="15"/>
        <v>0</v>
      </c>
      <c r="I177" s="88">
        <v>0</v>
      </c>
      <c r="J177" s="88">
        <v>0</v>
      </c>
      <c r="K177" s="88">
        <v>0</v>
      </c>
      <c r="L177" s="88">
        <v>0</v>
      </c>
      <c r="M177" s="88">
        <v>0</v>
      </c>
      <c r="N177" s="88">
        <v>1</v>
      </c>
      <c r="O177" s="88">
        <v>0</v>
      </c>
      <c r="P177" s="88">
        <v>0</v>
      </c>
      <c r="Q177" s="89">
        <v>0</v>
      </c>
      <c r="R177" s="89">
        <v>21767</v>
      </c>
    </row>
    <row r="178" spans="1:18" ht="72.75" customHeight="1" x14ac:dyDescent="0.25">
      <c r="A178" s="88">
        <v>15</v>
      </c>
      <c r="B178" s="459" t="s">
        <v>277</v>
      </c>
      <c r="C178" s="460"/>
      <c r="D178" s="460"/>
      <c r="E178" s="460"/>
      <c r="F178" s="465"/>
      <c r="G178" s="87" t="s">
        <v>278</v>
      </c>
      <c r="H178" s="88">
        <f t="shared" si="15"/>
        <v>0</v>
      </c>
      <c r="I178" s="88">
        <v>0</v>
      </c>
      <c r="J178" s="88">
        <v>0</v>
      </c>
      <c r="K178" s="88">
        <v>0</v>
      </c>
      <c r="L178" s="88">
        <v>0</v>
      </c>
      <c r="M178" s="88">
        <v>0</v>
      </c>
      <c r="N178" s="88">
        <v>0</v>
      </c>
      <c r="O178" s="88">
        <v>1</v>
      </c>
      <c r="P178" s="88">
        <v>0</v>
      </c>
      <c r="Q178" s="89">
        <v>0</v>
      </c>
      <c r="R178" s="89">
        <v>0</v>
      </c>
    </row>
    <row r="179" spans="1:18" ht="72.75" customHeight="1" x14ac:dyDescent="0.25">
      <c r="A179" s="88">
        <v>16</v>
      </c>
      <c r="B179" s="459" t="s">
        <v>279</v>
      </c>
      <c r="C179" s="460"/>
      <c r="D179" s="460"/>
      <c r="E179" s="460"/>
      <c r="F179" s="465"/>
      <c r="G179" s="87" t="s">
        <v>280</v>
      </c>
      <c r="H179" s="88">
        <f t="shared" si="15"/>
        <v>0</v>
      </c>
      <c r="I179" s="88">
        <v>0</v>
      </c>
      <c r="J179" s="88">
        <v>0</v>
      </c>
      <c r="K179" s="88">
        <v>0</v>
      </c>
      <c r="L179" s="88">
        <v>0</v>
      </c>
      <c r="M179" s="88">
        <v>0</v>
      </c>
      <c r="N179" s="88">
        <v>3</v>
      </c>
      <c r="O179" s="88">
        <v>0</v>
      </c>
      <c r="P179" s="88">
        <v>0</v>
      </c>
      <c r="Q179" s="89">
        <v>0</v>
      </c>
      <c r="R179" s="89">
        <v>17635</v>
      </c>
    </row>
    <row r="180" spans="1:18" ht="72.75" customHeight="1" x14ac:dyDescent="0.25">
      <c r="A180" s="88">
        <v>17</v>
      </c>
      <c r="B180" s="459" t="s">
        <v>281</v>
      </c>
      <c r="C180" s="460"/>
      <c r="D180" s="460"/>
      <c r="E180" s="460"/>
      <c r="F180" s="465"/>
      <c r="G180" s="87" t="s">
        <v>282</v>
      </c>
      <c r="H180" s="88">
        <f t="shared" si="15"/>
        <v>0</v>
      </c>
      <c r="I180" s="88">
        <v>0</v>
      </c>
      <c r="J180" s="88">
        <v>0</v>
      </c>
      <c r="K180" s="88">
        <v>0</v>
      </c>
      <c r="L180" s="88">
        <v>0</v>
      </c>
      <c r="M180" s="88">
        <v>0</v>
      </c>
      <c r="N180" s="88">
        <v>4</v>
      </c>
      <c r="O180" s="88">
        <v>0</v>
      </c>
      <c r="P180" s="88">
        <v>0</v>
      </c>
      <c r="Q180" s="89">
        <v>0</v>
      </c>
      <c r="R180" s="89">
        <v>22533</v>
      </c>
    </row>
    <row r="181" spans="1:18" ht="72.75" customHeight="1" x14ac:dyDescent="0.25">
      <c r="A181" s="88">
        <v>18</v>
      </c>
      <c r="B181" s="459" t="s">
        <v>283</v>
      </c>
      <c r="C181" s="460"/>
      <c r="D181" s="460"/>
      <c r="E181" s="460"/>
      <c r="F181" s="465"/>
      <c r="G181" s="87" t="s">
        <v>284</v>
      </c>
      <c r="H181" s="88">
        <f t="shared" si="15"/>
        <v>0</v>
      </c>
      <c r="I181" s="88">
        <v>0</v>
      </c>
      <c r="J181" s="88">
        <v>0</v>
      </c>
      <c r="K181" s="88">
        <v>0</v>
      </c>
      <c r="L181" s="88">
        <v>0</v>
      </c>
      <c r="M181" s="88">
        <v>0</v>
      </c>
      <c r="N181" s="88">
        <v>3</v>
      </c>
      <c r="O181" s="88">
        <v>0</v>
      </c>
      <c r="P181" s="88">
        <v>0</v>
      </c>
      <c r="Q181" s="89">
        <v>0</v>
      </c>
      <c r="R181" s="89">
        <v>21565</v>
      </c>
    </row>
    <row r="182" spans="1:18" ht="72.75" customHeight="1" x14ac:dyDescent="0.25">
      <c r="A182" s="88">
        <v>19</v>
      </c>
      <c r="B182" s="459" t="s">
        <v>285</v>
      </c>
      <c r="C182" s="460"/>
      <c r="D182" s="460"/>
      <c r="E182" s="460"/>
      <c r="F182" s="465"/>
      <c r="G182" s="87" t="s">
        <v>286</v>
      </c>
      <c r="H182" s="88">
        <f t="shared" si="15"/>
        <v>0</v>
      </c>
      <c r="I182" s="88">
        <v>0</v>
      </c>
      <c r="J182" s="88">
        <v>0</v>
      </c>
      <c r="K182" s="88">
        <v>0</v>
      </c>
      <c r="L182" s="88">
        <v>0</v>
      </c>
      <c r="M182" s="88">
        <v>0</v>
      </c>
      <c r="N182" s="88">
        <v>1</v>
      </c>
      <c r="O182" s="88">
        <v>0</v>
      </c>
      <c r="P182" s="88">
        <v>0</v>
      </c>
      <c r="Q182" s="89">
        <v>0</v>
      </c>
      <c r="R182" s="89">
        <v>17765</v>
      </c>
    </row>
    <row r="183" spans="1:18" ht="72.75" customHeight="1" x14ac:dyDescent="0.25">
      <c r="A183" s="88">
        <v>20</v>
      </c>
      <c r="B183" s="529" t="s">
        <v>265</v>
      </c>
      <c r="C183" s="529"/>
      <c r="D183" s="529"/>
      <c r="E183" s="529"/>
      <c r="F183" s="529"/>
      <c r="G183" s="86" t="s">
        <v>892</v>
      </c>
      <c r="H183" s="88">
        <f t="shared" si="15"/>
        <v>0</v>
      </c>
      <c r="I183" s="88">
        <v>0</v>
      </c>
      <c r="J183" s="88">
        <v>0</v>
      </c>
      <c r="K183" s="88">
        <v>0</v>
      </c>
      <c r="L183" s="88">
        <v>0</v>
      </c>
      <c r="M183" s="88">
        <v>0</v>
      </c>
      <c r="N183" s="88">
        <v>0</v>
      </c>
      <c r="O183" s="88">
        <v>0</v>
      </c>
      <c r="P183" s="88">
        <v>0</v>
      </c>
      <c r="Q183" s="89">
        <v>0</v>
      </c>
      <c r="R183" s="89">
        <v>0</v>
      </c>
    </row>
    <row r="184" spans="1:18" ht="72.75" customHeight="1" x14ac:dyDescent="0.25">
      <c r="A184" s="88">
        <v>21</v>
      </c>
      <c r="B184" s="529" t="s">
        <v>257</v>
      </c>
      <c r="C184" s="529"/>
      <c r="D184" s="529"/>
      <c r="E184" s="529"/>
      <c r="F184" s="529"/>
      <c r="G184" s="86" t="s">
        <v>893</v>
      </c>
      <c r="H184" s="88">
        <f t="shared" si="15"/>
        <v>0</v>
      </c>
      <c r="I184" s="88">
        <v>0</v>
      </c>
      <c r="J184" s="88">
        <v>0</v>
      </c>
      <c r="K184" s="88">
        <v>0</v>
      </c>
      <c r="L184" s="88">
        <v>0</v>
      </c>
      <c r="M184" s="88">
        <v>0</v>
      </c>
      <c r="N184" s="88">
        <v>0</v>
      </c>
      <c r="O184" s="88">
        <v>0</v>
      </c>
      <c r="P184" s="88">
        <v>0</v>
      </c>
      <c r="Q184" s="89">
        <v>0</v>
      </c>
      <c r="R184" s="89">
        <v>0</v>
      </c>
    </row>
    <row r="185" spans="1:18" ht="72.75" customHeight="1" x14ac:dyDescent="0.25">
      <c r="A185" s="88">
        <v>22</v>
      </c>
      <c r="B185" s="529" t="s">
        <v>894</v>
      </c>
      <c r="C185" s="529"/>
      <c r="D185" s="529"/>
      <c r="E185" s="529"/>
      <c r="F185" s="529"/>
      <c r="G185" s="86" t="s">
        <v>895</v>
      </c>
      <c r="H185" s="88">
        <f t="shared" si="15"/>
        <v>0</v>
      </c>
      <c r="I185" s="88">
        <v>0</v>
      </c>
      <c r="J185" s="88">
        <v>0</v>
      </c>
      <c r="K185" s="88">
        <v>0</v>
      </c>
      <c r="L185" s="88">
        <v>0</v>
      </c>
      <c r="M185" s="88">
        <v>0</v>
      </c>
      <c r="N185" s="88">
        <v>0</v>
      </c>
      <c r="O185" s="88">
        <v>0</v>
      </c>
      <c r="P185" s="88">
        <v>0</v>
      </c>
      <c r="Q185" s="89">
        <v>0</v>
      </c>
      <c r="R185" s="89">
        <v>0</v>
      </c>
    </row>
    <row r="186" spans="1:18" ht="72.75" customHeight="1" x14ac:dyDescent="0.25">
      <c r="A186" s="88">
        <v>23</v>
      </c>
      <c r="B186" s="529" t="s">
        <v>896</v>
      </c>
      <c r="C186" s="529"/>
      <c r="D186" s="529"/>
      <c r="E186" s="529"/>
      <c r="F186" s="529"/>
      <c r="G186" s="86" t="s">
        <v>897</v>
      </c>
      <c r="H186" s="88">
        <f t="shared" si="15"/>
        <v>0</v>
      </c>
      <c r="I186" s="88">
        <v>0</v>
      </c>
      <c r="J186" s="88">
        <v>0</v>
      </c>
      <c r="K186" s="88">
        <v>0</v>
      </c>
      <c r="L186" s="88">
        <v>0</v>
      </c>
      <c r="M186" s="88">
        <v>0</v>
      </c>
      <c r="N186" s="88">
        <v>0</v>
      </c>
      <c r="O186" s="88">
        <v>0</v>
      </c>
      <c r="P186" s="88">
        <v>0</v>
      </c>
      <c r="Q186" s="89">
        <v>0</v>
      </c>
      <c r="R186" s="89">
        <v>0</v>
      </c>
    </row>
    <row r="187" spans="1:18" ht="72.75" customHeight="1" x14ac:dyDescent="0.25">
      <c r="A187" s="88">
        <v>24</v>
      </c>
      <c r="B187" s="529" t="s">
        <v>267</v>
      </c>
      <c r="C187" s="529"/>
      <c r="D187" s="529"/>
      <c r="E187" s="529"/>
      <c r="F187" s="529"/>
      <c r="G187" s="86" t="s">
        <v>898</v>
      </c>
      <c r="H187" s="88">
        <f t="shared" si="15"/>
        <v>0</v>
      </c>
      <c r="I187" s="88">
        <v>0</v>
      </c>
      <c r="J187" s="88">
        <v>0</v>
      </c>
      <c r="K187" s="88">
        <v>0</v>
      </c>
      <c r="L187" s="88">
        <v>0</v>
      </c>
      <c r="M187" s="88">
        <v>0</v>
      </c>
      <c r="N187" s="88">
        <v>0</v>
      </c>
      <c r="O187" s="88">
        <v>0</v>
      </c>
      <c r="P187" s="88">
        <v>0</v>
      </c>
      <c r="Q187" s="89">
        <v>0</v>
      </c>
      <c r="R187" s="89">
        <v>0</v>
      </c>
    </row>
    <row r="188" spans="1:18" ht="72.75" customHeight="1" x14ac:dyDescent="0.25">
      <c r="A188" s="88">
        <v>25</v>
      </c>
      <c r="B188" s="529" t="s">
        <v>263</v>
      </c>
      <c r="C188" s="529"/>
      <c r="D188" s="529"/>
      <c r="E188" s="529"/>
      <c r="F188" s="529"/>
      <c r="G188" s="86" t="s">
        <v>899</v>
      </c>
      <c r="H188" s="88">
        <f t="shared" si="15"/>
        <v>0</v>
      </c>
      <c r="I188" s="88">
        <v>0</v>
      </c>
      <c r="J188" s="88">
        <v>0</v>
      </c>
      <c r="K188" s="88">
        <v>0</v>
      </c>
      <c r="L188" s="88">
        <v>0</v>
      </c>
      <c r="M188" s="88">
        <v>0</v>
      </c>
      <c r="N188" s="88">
        <v>0</v>
      </c>
      <c r="O188" s="88">
        <v>0</v>
      </c>
      <c r="P188" s="88">
        <v>0</v>
      </c>
      <c r="Q188" s="89">
        <v>0</v>
      </c>
      <c r="R188" s="89">
        <v>0</v>
      </c>
    </row>
    <row r="189" spans="1:18" ht="72.75" customHeight="1" x14ac:dyDescent="0.25">
      <c r="A189" s="88">
        <v>26</v>
      </c>
      <c r="B189" s="529" t="s">
        <v>259</v>
      </c>
      <c r="C189" s="529"/>
      <c r="D189" s="529"/>
      <c r="E189" s="529"/>
      <c r="F189" s="529"/>
      <c r="G189" s="86" t="s">
        <v>900</v>
      </c>
      <c r="H189" s="88">
        <f t="shared" si="15"/>
        <v>0</v>
      </c>
      <c r="I189" s="88">
        <v>0</v>
      </c>
      <c r="J189" s="88">
        <v>0</v>
      </c>
      <c r="K189" s="88">
        <v>0</v>
      </c>
      <c r="L189" s="88">
        <v>0</v>
      </c>
      <c r="M189" s="88">
        <v>0</v>
      </c>
      <c r="N189" s="88">
        <v>0</v>
      </c>
      <c r="O189" s="88">
        <v>0</v>
      </c>
      <c r="P189" s="88">
        <v>0</v>
      </c>
      <c r="Q189" s="89">
        <v>0</v>
      </c>
      <c r="R189" s="89">
        <v>0</v>
      </c>
    </row>
    <row r="190" spans="1:18" ht="72.75" customHeight="1" x14ac:dyDescent="0.25">
      <c r="A190" s="88">
        <v>27</v>
      </c>
      <c r="B190" s="529" t="s">
        <v>901</v>
      </c>
      <c r="C190" s="529"/>
      <c r="D190" s="529"/>
      <c r="E190" s="529"/>
      <c r="F190" s="529"/>
      <c r="G190" s="86" t="s">
        <v>902</v>
      </c>
      <c r="H190" s="88">
        <f t="shared" si="15"/>
        <v>0</v>
      </c>
      <c r="I190" s="88">
        <v>0</v>
      </c>
      <c r="J190" s="88">
        <v>0</v>
      </c>
      <c r="K190" s="88">
        <v>0</v>
      </c>
      <c r="L190" s="88">
        <v>0</v>
      </c>
      <c r="M190" s="88">
        <v>0</v>
      </c>
      <c r="N190" s="88">
        <v>0</v>
      </c>
      <c r="O190" s="88">
        <v>0</v>
      </c>
      <c r="P190" s="88">
        <v>0</v>
      </c>
      <c r="Q190" s="89">
        <v>0</v>
      </c>
      <c r="R190" s="89">
        <v>0</v>
      </c>
    </row>
    <row r="191" spans="1:18" ht="72.75" customHeight="1" x14ac:dyDescent="0.25">
      <c r="A191" s="88">
        <v>28</v>
      </c>
      <c r="B191" s="529" t="s">
        <v>903</v>
      </c>
      <c r="C191" s="529"/>
      <c r="D191" s="529"/>
      <c r="E191" s="529"/>
      <c r="F191" s="529"/>
      <c r="G191" s="86" t="s">
        <v>904</v>
      </c>
      <c r="H191" s="88">
        <f t="shared" si="15"/>
        <v>0</v>
      </c>
      <c r="I191" s="88">
        <v>0</v>
      </c>
      <c r="J191" s="88">
        <v>0</v>
      </c>
      <c r="K191" s="88">
        <v>0</v>
      </c>
      <c r="L191" s="88">
        <v>0</v>
      </c>
      <c r="M191" s="88">
        <v>0</v>
      </c>
      <c r="N191" s="88">
        <v>0</v>
      </c>
      <c r="O191" s="88">
        <v>0</v>
      </c>
      <c r="P191" s="88">
        <v>0</v>
      </c>
      <c r="Q191" s="89">
        <v>0</v>
      </c>
      <c r="R191" s="89">
        <v>0</v>
      </c>
    </row>
    <row r="192" spans="1:18" ht="72.75" customHeight="1" x14ac:dyDescent="0.25">
      <c r="A192" s="104">
        <v>8</v>
      </c>
      <c r="B192" s="522" t="s">
        <v>287</v>
      </c>
      <c r="C192" s="523"/>
      <c r="D192" s="523"/>
      <c r="E192" s="523"/>
      <c r="F192" s="523"/>
      <c r="G192" s="524"/>
      <c r="H192" s="133">
        <f>H193+H194+H195+H196+H197+H198+H199+H200+H201+H202+H203+H204+H205+H206+H207+H208+H209+H210+H211+H212+H213+H214+H215+H216+H217+H218+H219+H220+H221+H222+H223+H224+H225+H226+H227+H228+H229+H230+H231+H232+H233+H234+H235+H236+H237+H238+H239+H240</f>
        <v>225</v>
      </c>
      <c r="I192" s="133">
        <f t="shared" ref="I192:P192" si="16">I193+I194+I195+I196+I197+I198+I199+I200+I201+I202+I203+I204+I205+I206+I207+I208+I209+I210+I211+I212+I213+I214+I215+I216+I217+I218+I219+I220+I221+I222+I223+I224+I225+I226+I227+I228+I229+I230+I231+I232+I233+I234+I235+I236+I237+I238+I239+I240</f>
        <v>155</v>
      </c>
      <c r="J192" s="133">
        <f t="shared" si="16"/>
        <v>70</v>
      </c>
      <c r="K192" s="133">
        <f t="shared" si="16"/>
        <v>74</v>
      </c>
      <c r="L192" s="133">
        <f t="shared" si="16"/>
        <v>7</v>
      </c>
      <c r="M192" s="133">
        <f t="shared" si="16"/>
        <v>4</v>
      </c>
      <c r="N192" s="133">
        <f t="shared" si="16"/>
        <v>282</v>
      </c>
      <c r="O192" s="133">
        <f t="shared" si="16"/>
        <v>3</v>
      </c>
      <c r="P192" s="133">
        <f t="shared" si="16"/>
        <v>0</v>
      </c>
      <c r="Q192" s="136">
        <v>44947.199999999997</v>
      </c>
      <c r="R192" s="136">
        <v>22476.400000000001</v>
      </c>
    </row>
    <row r="193" spans="1:18" ht="72.75" customHeight="1" x14ac:dyDescent="0.25">
      <c r="A193" s="88">
        <v>1</v>
      </c>
      <c r="B193" s="459" t="s">
        <v>837</v>
      </c>
      <c r="C193" s="460"/>
      <c r="D193" s="460"/>
      <c r="E193" s="460"/>
      <c r="F193" s="465"/>
      <c r="G193" s="87" t="s">
        <v>560</v>
      </c>
      <c r="H193" s="88">
        <f>I193+J193</f>
        <v>122</v>
      </c>
      <c r="I193" s="88">
        <v>122</v>
      </c>
      <c r="J193" s="88">
        <v>0</v>
      </c>
      <c r="K193" s="88">
        <v>57</v>
      </c>
      <c r="L193" s="88">
        <v>3</v>
      </c>
      <c r="M193" s="88">
        <v>2</v>
      </c>
      <c r="N193" s="88">
        <v>166</v>
      </c>
      <c r="O193" s="88">
        <v>0</v>
      </c>
      <c r="P193" s="88">
        <v>0</v>
      </c>
      <c r="Q193" s="89">
        <v>44947.199999999997</v>
      </c>
      <c r="R193" s="89">
        <v>22476.400000000001</v>
      </c>
    </row>
    <row r="194" spans="1:18" ht="72.75" customHeight="1" x14ac:dyDescent="0.25">
      <c r="A194" s="88">
        <v>2</v>
      </c>
      <c r="B194" s="459" t="s">
        <v>299</v>
      </c>
      <c r="C194" s="460"/>
      <c r="D194" s="460"/>
      <c r="E194" s="460"/>
      <c r="F194" s="465"/>
      <c r="G194" s="87" t="s">
        <v>561</v>
      </c>
      <c r="H194" s="88">
        <f t="shared" ref="H194:H240" si="17">I194+J194</f>
        <v>33</v>
      </c>
      <c r="I194" s="88">
        <v>18</v>
      </c>
      <c r="J194" s="88">
        <v>15</v>
      </c>
      <c r="K194" s="88">
        <v>4</v>
      </c>
      <c r="L194" s="88">
        <v>1</v>
      </c>
      <c r="M194" s="88">
        <v>0</v>
      </c>
      <c r="N194" s="88">
        <v>19</v>
      </c>
      <c r="O194" s="88">
        <v>0</v>
      </c>
      <c r="P194" s="88">
        <v>0</v>
      </c>
      <c r="Q194" s="89">
        <v>44947.199999999997</v>
      </c>
      <c r="R194" s="89">
        <v>22476.400000000001</v>
      </c>
    </row>
    <row r="195" spans="1:18" ht="72.75" customHeight="1" x14ac:dyDescent="0.25">
      <c r="A195" s="88">
        <v>3</v>
      </c>
      <c r="B195" s="459" t="s">
        <v>323</v>
      </c>
      <c r="C195" s="460"/>
      <c r="D195" s="460"/>
      <c r="E195" s="460"/>
      <c r="F195" s="465"/>
      <c r="G195" s="87" t="s">
        <v>562</v>
      </c>
      <c r="H195" s="88">
        <f t="shared" si="17"/>
        <v>25</v>
      </c>
      <c r="I195" s="88">
        <v>0</v>
      </c>
      <c r="J195" s="88">
        <v>25</v>
      </c>
      <c r="K195" s="88">
        <v>4</v>
      </c>
      <c r="L195" s="88">
        <v>1</v>
      </c>
      <c r="M195" s="88">
        <v>0</v>
      </c>
      <c r="N195" s="88">
        <v>17</v>
      </c>
      <c r="O195" s="88">
        <v>0</v>
      </c>
      <c r="P195" s="88">
        <v>0</v>
      </c>
      <c r="Q195" s="89">
        <v>44947.199999999997</v>
      </c>
      <c r="R195" s="89">
        <v>22476.400000000001</v>
      </c>
    </row>
    <row r="196" spans="1:18" ht="72.75" customHeight="1" x14ac:dyDescent="0.25">
      <c r="A196" s="88">
        <v>4</v>
      </c>
      <c r="B196" s="459" t="s">
        <v>338</v>
      </c>
      <c r="C196" s="460"/>
      <c r="D196" s="460"/>
      <c r="E196" s="460"/>
      <c r="F196" s="465"/>
      <c r="G196" s="87" t="s">
        <v>563</v>
      </c>
      <c r="H196" s="88">
        <f t="shared" si="17"/>
        <v>45</v>
      </c>
      <c r="I196" s="88">
        <v>15</v>
      </c>
      <c r="J196" s="88">
        <v>30</v>
      </c>
      <c r="K196" s="88">
        <v>6</v>
      </c>
      <c r="L196" s="88">
        <v>1</v>
      </c>
      <c r="M196" s="88">
        <v>1</v>
      </c>
      <c r="N196" s="88">
        <v>21</v>
      </c>
      <c r="O196" s="88">
        <v>0</v>
      </c>
      <c r="P196" s="88">
        <v>0</v>
      </c>
      <c r="Q196" s="89">
        <v>44947.199999999997</v>
      </c>
      <c r="R196" s="89">
        <v>22476.400000000001</v>
      </c>
    </row>
    <row r="197" spans="1:18" ht="72.75" customHeight="1" x14ac:dyDescent="0.25">
      <c r="A197" s="88">
        <v>5</v>
      </c>
      <c r="B197" s="459" t="s">
        <v>310</v>
      </c>
      <c r="C197" s="460"/>
      <c r="D197" s="460"/>
      <c r="E197" s="460"/>
      <c r="F197" s="465"/>
      <c r="G197" s="87" t="s">
        <v>564</v>
      </c>
      <c r="H197" s="88">
        <f t="shared" si="17"/>
        <v>0</v>
      </c>
      <c r="I197" s="88">
        <v>0</v>
      </c>
      <c r="J197" s="88">
        <v>0</v>
      </c>
      <c r="K197" s="88">
        <v>2</v>
      </c>
      <c r="L197" s="88">
        <v>0</v>
      </c>
      <c r="M197" s="88">
        <v>0</v>
      </c>
      <c r="N197" s="88">
        <v>8</v>
      </c>
      <c r="O197" s="88">
        <v>0</v>
      </c>
      <c r="P197" s="88">
        <v>0</v>
      </c>
      <c r="Q197" s="89">
        <v>44947.199999999997</v>
      </c>
      <c r="R197" s="89">
        <v>22476.400000000001</v>
      </c>
    </row>
    <row r="198" spans="1:18" ht="72.75" customHeight="1" x14ac:dyDescent="0.25">
      <c r="A198" s="88">
        <v>6</v>
      </c>
      <c r="B198" s="459" t="s">
        <v>332</v>
      </c>
      <c r="C198" s="460"/>
      <c r="D198" s="460"/>
      <c r="E198" s="460"/>
      <c r="F198" s="465"/>
      <c r="G198" s="87" t="s">
        <v>565</v>
      </c>
      <c r="H198" s="88">
        <f t="shared" si="17"/>
        <v>0</v>
      </c>
      <c r="I198" s="88">
        <v>0</v>
      </c>
      <c r="J198" s="88">
        <v>0</v>
      </c>
      <c r="K198" s="88">
        <v>1</v>
      </c>
      <c r="L198" s="88">
        <v>1</v>
      </c>
      <c r="M198" s="88">
        <v>1</v>
      </c>
      <c r="N198" s="88">
        <v>10</v>
      </c>
      <c r="O198" s="88">
        <v>0</v>
      </c>
      <c r="P198" s="88">
        <v>0</v>
      </c>
      <c r="Q198" s="89">
        <v>44947.199999999997</v>
      </c>
      <c r="R198" s="89">
        <v>22476.400000000001</v>
      </c>
    </row>
    <row r="199" spans="1:18" ht="72.75" customHeight="1" x14ac:dyDescent="0.25">
      <c r="A199" s="88">
        <v>7</v>
      </c>
      <c r="B199" s="459" t="s">
        <v>288</v>
      </c>
      <c r="C199" s="460"/>
      <c r="D199" s="460"/>
      <c r="E199" s="460"/>
      <c r="F199" s="465"/>
      <c r="G199" s="87" t="s">
        <v>289</v>
      </c>
      <c r="H199" s="88">
        <f t="shared" si="17"/>
        <v>0</v>
      </c>
      <c r="I199" s="88">
        <v>0</v>
      </c>
      <c r="J199" s="88">
        <v>0</v>
      </c>
      <c r="K199" s="88">
        <v>0</v>
      </c>
      <c r="L199" s="88">
        <v>0</v>
      </c>
      <c r="M199" s="88">
        <v>0</v>
      </c>
      <c r="N199" s="88">
        <v>2</v>
      </c>
      <c r="O199" s="88">
        <v>0</v>
      </c>
      <c r="P199" s="88">
        <v>0</v>
      </c>
      <c r="Q199" s="89">
        <v>0</v>
      </c>
      <c r="R199" s="89">
        <v>22476.400000000001</v>
      </c>
    </row>
    <row r="200" spans="1:18" ht="72.75" customHeight="1" x14ac:dyDescent="0.25">
      <c r="A200" s="88">
        <v>8</v>
      </c>
      <c r="B200" s="459" t="s">
        <v>206</v>
      </c>
      <c r="C200" s="460"/>
      <c r="D200" s="460"/>
      <c r="E200" s="460"/>
      <c r="F200" s="465"/>
      <c r="G200" s="87" t="s">
        <v>290</v>
      </c>
      <c r="H200" s="88">
        <f t="shared" si="17"/>
        <v>0</v>
      </c>
      <c r="I200" s="88">
        <v>0</v>
      </c>
      <c r="J200" s="88">
        <v>0</v>
      </c>
      <c r="K200" s="88">
        <v>0</v>
      </c>
      <c r="L200" s="88">
        <v>0</v>
      </c>
      <c r="M200" s="88">
        <v>0</v>
      </c>
      <c r="N200" s="88">
        <v>1</v>
      </c>
      <c r="O200" s="88">
        <v>0</v>
      </c>
      <c r="P200" s="88">
        <v>0</v>
      </c>
      <c r="Q200" s="89">
        <v>0</v>
      </c>
      <c r="R200" s="89">
        <v>22476.400000000001</v>
      </c>
    </row>
    <row r="201" spans="1:18" ht="72.75" customHeight="1" x14ac:dyDescent="0.25">
      <c r="A201" s="88">
        <v>9</v>
      </c>
      <c r="B201" s="459" t="s">
        <v>291</v>
      </c>
      <c r="C201" s="460"/>
      <c r="D201" s="460"/>
      <c r="E201" s="460"/>
      <c r="F201" s="465"/>
      <c r="G201" s="87" t="s">
        <v>292</v>
      </c>
      <c r="H201" s="88">
        <f t="shared" si="17"/>
        <v>0</v>
      </c>
      <c r="I201" s="88">
        <v>0</v>
      </c>
      <c r="J201" s="88">
        <v>0</v>
      </c>
      <c r="K201" s="88">
        <v>0</v>
      </c>
      <c r="L201" s="88">
        <v>0</v>
      </c>
      <c r="M201" s="88">
        <v>0</v>
      </c>
      <c r="N201" s="88">
        <v>1</v>
      </c>
      <c r="O201" s="88">
        <v>1</v>
      </c>
      <c r="P201" s="88">
        <v>0</v>
      </c>
      <c r="Q201" s="89">
        <v>0</v>
      </c>
      <c r="R201" s="89">
        <v>22476.400000000001</v>
      </c>
    </row>
    <row r="202" spans="1:18" ht="72.75" customHeight="1" x14ac:dyDescent="0.25">
      <c r="A202" s="88">
        <v>10</v>
      </c>
      <c r="B202" s="459" t="s">
        <v>293</v>
      </c>
      <c r="C202" s="460"/>
      <c r="D202" s="460"/>
      <c r="E202" s="460"/>
      <c r="F202" s="465"/>
      <c r="G202" s="87" t="s">
        <v>294</v>
      </c>
      <c r="H202" s="88">
        <f t="shared" si="17"/>
        <v>0</v>
      </c>
      <c r="I202" s="88">
        <v>0</v>
      </c>
      <c r="J202" s="88">
        <v>0</v>
      </c>
      <c r="K202" s="88">
        <v>0</v>
      </c>
      <c r="L202" s="88">
        <v>0</v>
      </c>
      <c r="M202" s="88">
        <v>0</v>
      </c>
      <c r="N202" s="88">
        <v>2</v>
      </c>
      <c r="O202" s="88">
        <v>0</v>
      </c>
      <c r="P202" s="88">
        <v>0</v>
      </c>
      <c r="Q202" s="89">
        <v>0</v>
      </c>
      <c r="R202" s="89">
        <v>22476.400000000001</v>
      </c>
    </row>
    <row r="203" spans="1:18" ht="72.75" customHeight="1" x14ac:dyDescent="0.25">
      <c r="A203" s="88">
        <v>11</v>
      </c>
      <c r="B203" s="459" t="s">
        <v>295</v>
      </c>
      <c r="C203" s="460"/>
      <c r="D203" s="460"/>
      <c r="E203" s="460"/>
      <c r="F203" s="465"/>
      <c r="G203" s="87" t="s">
        <v>296</v>
      </c>
      <c r="H203" s="88">
        <f t="shared" si="17"/>
        <v>0</v>
      </c>
      <c r="I203" s="88">
        <v>0</v>
      </c>
      <c r="J203" s="88">
        <v>0</v>
      </c>
      <c r="K203" s="88">
        <v>0</v>
      </c>
      <c r="L203" s="88">
        <v>0</v>
      </c>
      <c r="M203" s="88">
        <v>0</v>
      </c>
      <c r="N203" s="88">
        <v>1</v>
      </c>
      <c r="O203" s="88">
        <v>0</v>
      </c>
      <c r="P203" s="88">
        <v>0</v>
      </c>
      <c r="Q203" s="89">
        <v>0</v>
      </c>
      <c r="R203" s="89">
        <v>22476.400000000001</v>
      </c>
    </row>
    <row r="204" spans="1:18" ht="72.75" customHeight="1" x14ac:dyDescent="0.25">
      <c r="A204" s="88">
        <v>12</v>
      </c>
      <c r="B204" s="459" t="s">
        <v>297</v>
      </c>
      <c r="C204" s="460"/>
      <c r="D204" s="460"/>
      <c r="E204" s="460"/>
      <c r="F204" s="465"/>
      <c r="G204" s="87" t="s">
        <v>298</v>
      </c>
      <c r="H204" s="88">
        <f t="shared" si="17"/>
        <v>0</v>
      </c>
      <c r="I204" s="88">
        <v>0</v>
      </c>
      <c r="J204" s="88">
        <v>0</v>
      </c>
      <c r="K204" s="88">
        <v>0</v>
      </c>
      <c r="L204" s="88">
        <v>0</v>
      </c>
      <c r="M204" s="88">
        <v>0</v>
      </c>
      <c r="N204" s="88">
        <v>1</v>
      </c>
      <c r="O204" s="88">
        <v>0</v>
      </c>
      <c r="P204" s="88">
        <v>0</v>
      </c>
      <c r="Q204" s="89">
        <v>0</v>
      </c>
      <c r="R204" s="89">
        <v>22476.400000000001</v>
      </c>
    </row>
    <row r="205" spans="1:18" ht="72.75" customHeight="1" x14ac:dyDescent="0.25">
      <c r="A205" s="88">
        <v>13</v>
      </c>
      <c r="B205" s="459" t="s">
        <v>300</v>
      </c>
      <c r="C205" s="460"/>
      <c r="D205" s="460"/>
      <c r="E205" s="460"/>
      <c r="F205" s="465"/>
      <c r="G205" s="87" t="s">
        <v>301</v>
      </c>
      <c r="H205" s="88">
        <f t="shared" si="17"/>
        <v>0</v>
      </c>
      <c r="I205" s="88">
        <v>0</v>
      </c>
      <c r="J205" s="88">
        <v>0</v>
      </c>
      <c r="K205" s="88">
        <v>0</v>
      </c>
      <c r="L205" s="88">
        <v>0</v>
      </c>
      <c r="M205" s="88">
        <v>0</v>
      </c>
      <c r="N205" s="88">
        <v>1</v>
      </c>
      <c r="O205" s="88">
        <v>1</v>
      </c>
      <c r="P205" s="88">
        <v>0</v>
      </c>
      <c r="Q205" s="89">
        <v>0</v>
      </c>
      <c r="R205" s="89">
        <v>22476.400000000001</v>
      </c>
    </row>
    <row r="206" spans="1:18" ht="72.75" customHeight="1" x14ac:dyDescent="0.25">
      <c r="A206" s="88">
        <v>14</v>
      </c>
      <c r="B206" s="459" t="s">
        <v>302</v>
      </c>
      <c r="C206" s="460"/>
      <c r="D206" s="460"/>
      <c r="E206" s="460"/>
      <c r="F206" s="465"/>
      <c r="G206" s="87" t="s">
        <v>303</v>
      </c>
      <c r="H206" s="88">
        <f t="shared" si="17"/>
        <v>0</v>
      </c>
      <c r="I206" s="88">
        <v>0</v>
      </c>
      <c r="J206" s="88">
        <v>0</v>
      </c>
      <c r="K206" s="88">
        <v>0</v>
      </c>
      <c r="L206" s="88">
        <v>0</v>
      </c>
      <c r="M206" s="88">
        <v>0</v>
      </c>
      <c r="N206" s="88">
        <v>0</v>
      </c>
      <c r="O206" s="88">
        <v>0</v>
      </c>
      <c r="P206" s="88">
        <v>0</v>
      </c>
      <c r="Q206" s="89">
        <v>0</v>
      </c>
      <c r="R206" s="89">
        <v>22476.400000000001</v>
      </c>
    </row>
    <row r="207" spans="1:18" ht="72.75" customHeight="1" x14ac:dyDescent="0.25">
      <c r="A207" s="88">
        <v>15</v>
      </c>
      <c r="B207" s="459" t="s">
        <v>304</v>
      </c>
      <c r="C207" s="460"/>
      <c r="D207" s="460"/>
      <c r="E207" s="460"/>
      <c r="F207" s="465"/>
      <c r="G207" s="87" t="s">
        <v>305</v>
      </c>
      <c r="H207" s="88">
        <f t="shared" si="17"/>
        <v>0</v>
      </c>
      <c r="I207" s="88">
        <v>0</v>
      </c>
      <c r="J207" s="88">
        <v>0</v>
      </c>
      <c r="K207" s="88">
        <v>0</v>
      </c>
      <c r="L207" s="88">
        <v>0</v>
      </c>
      <c r="M207" s="88">
        <v>0</v>
      </c>
      <c r="N207" s="88">
        <v>1</v>
      </c>
      <c r="O207" s="88">
        <v>0</v>
      </c>
      <c r="P207" s="88">
        <v>0</v>
      </c>
      <c r="Q207" s="89">
        <v>0</v>
      </c>
      <c r="R207" s="89">
        <v>22476.400000000001</v>
      </c>
    </row>
    <row r="208" spans="1:18" ht="72.75" customHeight="1" x14ac:dyDescent="0.25">
      <c r="A208" s="88">
        <v>16</v>
      </c>
      <c r="B208" s="459" t="s">
        <v>306</v>
      </c>
      <c r="C208" s="460"/>
      <c r="D208" s="460"/>
      <c r="E208" s="460"/>
      <c r="F208" s="465"/>
      <c r="G208" s="87" t="s">
        <v>307</v>
      </c>
      <c r="H208" s="88">
        <f t="shared" si="17"/>
        <v>0</v>
      </c>
      <c r="I208" s="88">
        <v>0</v>
      </c>
      <c r="J208" s="88">
        <v>0</v>
      </c>
      <c r="K208" s="88">
        <v>0</v>
      </c>
      <c r="L208" s="88">
        <v>0</v>
      </c>
      <c r="M208" s="88">
        <v>0</v>
      </c>
      <c r="N208" s="88">
        <v>1</v>
      </c>
      <c r="O208" s="88">
        <v>0</v>
      </c>
      <c r="P208" s="88">
        <v>0</v>
      </c>
      <c r="Q208" s="89">
        <v>0</v>
      </c>
      <c r="R208" s="89">
        <v>22476.400000000001</v>
      </c>
    </row>
    <row r="209" spans="1:18" ht="72.75" customHeight="1" x14ac:dyDescent="0.25">
      <c r="A209" s="88">
        <v>17</v>
      </c>
      <c r="B209" s="459" t="s">
        <v>308</v>
      </c>
      <c r="C209" s="460"/>
      <c r="D209" s="460"/>
      <c r="E209" s="460"/>
      <c r="F209" s="465"/>
      <c r="G209" s="87" t="s">
        <v>309</v>
      </c>
      <c r="H209" s="88">
        <f t="shared" si="17"/>
        <v>0</v>
      </c>
      <c r="I209" s="88">
        <v>0</v>
      </c>
      <c r="J209" s="88">
        <v>0</v>
      </c>
      <c r="K209" s="88">
        <v>0</v>
      </c>
      <c r="L209" s="88">
        <v>0</v>
      </c>
      <c r="M209" s="88">
        <v>0</v>
      </c>
      <c r="N209" s="88">
        <v>2</v>
      </c>
      <c r="O209" s="88">
        <v>0</v>
      </c>
      <c r="P209" s="88">
        <v>0</v>
      </c>
      <c r="Q209" s="89">
        <v>0</v>
      </c>
      <c r="R209" s="89">
        <v>22476.400000000001</v>
      </c>
    </row>
    <row r="210" spans="1:18" ht="72.75" customHeight="1" x14ac:dyDescent="0.25">
      <c r="A210" s="88">
        <v>18</v>
      </c>
      <c r="B210" s="459" t="s">
        <v>311</v>
      </c>
      <c r="C210" s="460"/>
      <c r="D210" s="460"/>
      <c r="E210" s="460"/>
      <c r="F210" s="465"/>
      <c r="G210" s="87" t="s">
        <v>312</v>
      </c>
      <c r="H210" s="88">
        <f t="shared" si="17"/>
        <v>0</v>
      </c>
      <c r="I210" s="88">
        <v>0</v>
      </c>
      <c r="J210" s="88">
        <v>0</v>
      </c>
      <c r="K210" s="88">
        <v>0</v>
      </c>
      <c r="L210" s="88">
        <v>0</v>
      </c>
      <c r="M210" s="88">
        <v>0</v>
      </c>
      <c r="N210" s="88">
        <v>1</v>
      </c>
      <c r="O210" s="88">
        <v>0</v>
      </c>
      <c r="P210" s="88">
        <v>0</v>
      </c>
      <c r="Q210" s="89">
        <v>0</v>
      </c>
      <c r="R210" s="89">
        <v>22476.400000000001</v>
      </c>
    </row>
    <row r="211" spans="1:18" ht="72.75" customHeight="1" x14ac:dyDescent="0.25">
      <c r="A211" s="88">
        <v>19</v>
      </c>
      <c r="B211" s="459" t="s">
        <v>313</v>
      </c>
      <c r="C211" s="460"/>
      <c r="D211" s="460"/>
      <c r="E211" s="460"/>
      <c r="F211" s="465"/>
      <c r="G211" s="87" t="s">
        <v>314</v>
      </c>
      <c r="H211" s="88">
        <f t="shared" si="17"/>
        <v>0</v>
      </c>
      <c r="I211" s="88">
        <v>0</v>
      </c>
      <c r="J211" s="88">
        <v>0</v>
      </c>
      <c r="K211" s="88">
        <v>0</v>
      </c>
      <c r="L211" s="88">
        <v>0</v>
      </c>
      <c r="M211" s="88">
        <v>0</v>
      </c>
      <c r="N211" s="88">
        <v>1</v>
      </c>
      <c r="O211" s="88">
        <v>0</v>
      </c>
      <c r="P211" s="88">
        <v>0</v>
      </c>
      <c r="Q211" s="89">
        <v>0</v>
      </c>
      <c r="R211" s="89">
        <v>22476.400000000001</v>
      </c>
    </row>
    <row r="212" spans="1:18" ht="72.75" customHeight="1" x14ac:dyDescent="0.25">
      <c r="A212" s="88">
        <v>20</v>
      </c>
      <c r="B212" s="459" t="s">
        <v>315</v>
      </c>
      <c r="C212" s="460"/>
      <c r="D212" s="460"/>
      <c r="E212" s="460"/>
      <c r="F212" s="465"/>
      <c r="G212" s="87" t="s">
        <v>316</v>
      </c>
      <c r="H212" s="88">
        <f t="shared" si="17"/>
        <v>0</v>
      </c>
      <c r="I212" s="88">
        <v>0</v>
      </c>
      <c r="J212" s="88">
        <v>0</v>
      </c>
      <c r="K212" s="88">
        <v>0</v>
      </c>
      <c r="L212" s="88">
        <v>0</v>
      </c>
      <c r="M212" s="88">
        <v>0</v>
      </c>
      <c r="N212" s="88">
        <v>2</v>
      </c>
      <c r="O212" s="88">
        <v>0</v>
      </c>
      <c r="P212" s="88">
        <v>0</v>
      </c>
      <c r="Q212" s="89">
        <v>0</v>
      </c>
      <c r="R212" s="89">
        <v>22476.400000000001</v>
      </c>
    </row>
    <row r="213" spans="1:18" ht="72.75" customHeight="1" x14ac:dyDescent="0.25">
      <c r="A213" s="88">
        <v>21</v>
      </c>
      <c r="B213" s="459" t="s">
        <v>317</v>
      </c>
      <c r="C213" s="460"/>
      <c r="D213" s="460"/>
      <c r="E213" s="460"/>
      <c r="F213" s="465"/>
      <c r="G213" s="87" t="s">
        <v>318</v>
      </c>
      <c r="H213" s="88">
        <f t="shared" si="17"/>
        <v>0</v>
      </c>
      <c r="I213" s="88">
        <v>0</v>
      </c>
      <c r="J213" s="88">
        <v>0</v>
      </c>
      <c r="K213" s="88">
        <v>0</v>
      </c>
      <c r="L213" s="88">
        <v>0</v>
      </c>
      <c r="M213" s="88">
        <v>0</v>
      </c>
      <c r="N213" s="88">
        <v>1</v>
      </c>
      <c r="O213" s="88">
        <v>0</v>
      </c>
      <c r="P213" s="88">
        <v>0</v>
      </c>
      <c r="Q213" s="89">
        <v>0</v>
      </c>
      <c r="R213" s="89">
        <v>22476.400000000001</v>
      </c>
    </row>
    <row r="214" spans="1:18" ht="72.75" customHeight="1" x14ac:dyDescent="0.25">
      <c r="A214" s="88">
        <v>22</v>
      </c>
      <c r="B214" s="459" t="s">
        <v>319</v>
      </c>
      <c r="C214" s="460"/>
      <c r="D214" s="460"/>
      <c r="E214" s="460"/>
      <c r="F214" s="465"/>
      <c r="G214" s="87" t="s">
        <v>320</v>
      </c>
      <c r="H214" s="88">
        <f t="shared" si="17"/>
        <v>0</v>
      </c>
      <c r="I214" s="88">
        <v>0</v>
      </c>
      <c r="J214" s="88">
        <v>0</v>
      </c>
      <c r="K214" s="88">
        <v>0</v>
      </c>
      <c r="L214" s="88">
        <v>0</v>
      </c>
      <c r="M214" s="88">
        <v>0</v>
      </c>
      <c r="N214" s="88">
        <v>2</v>
      </c>
      <c r="O214" s="88">
        <v>0</v>
      </c>
      <c r="P214" s="88">
        <v>0</v>
      </c>
      <c r="Q214" s="89">
        <v>0</v>
      </c>
      <c r="R214" s="89">
        <v>22476.400000000001</v>
      </c>
    </row>
    <row r="215" spans="1:18" ht="72.75" customHeight="1" x14ac:dyDescent="0.25">
      <c r="A215" s="88">
        <v>23</v>
      </c>
      <c r="B215" s="459" t="s">
        <v>321</v>
      </c>
      <c r="C215" s="460"/>
      <c r="D215" s="460"/>
      <c r="E215" s="460"/>
      <c r="F215" s="465"/>
      <c r="G215" s="87" t="s">
        <v>322</v>
      </c>
      <c r="H215" s="88">
        <f t="shared" si="17"/>
        <v>0</v>
      </c>
      <c r="I215" s="88">
        <v>0</v>
      </c>
      <c r="J215" s="88">
        <v>0</v>
      </c>
      <c r="K215" s="88">
        <v>0</v>
      </c>
      <c r="L215" s="88">
        <v>0</v>
      </c>
      <c r="M215" s="88">
        <v>0</v>
      </c>
      <c r="N215" s="88">
        <v>2</v>
      </c>
      <c r="O215" s="88">
        <v>0</v>
      </c>
      <c r="P215" s="88">
        <v>0</v>
      </c>
      <c r="Q215" s="89">
        <v>0</v>
      </c>
      <c r="R215" s="89">
        <v>22476.400000000001</v>
      </c>
    </row>
    <row r="216" spans="1:18" ht="72.75" customHeight="1" x14ac:dyDescent="0.25">
      <c r="A216" s="88">
        <v>24</v>
      </c>
      <c r="B216" s="459" t="s">
        <v>324</v>
      </c>
      <c r="C216" s="460"/>
      <c r="D216" s="460"/>
      <c r="E216" s="460"/>
      <c r="F216" s="465"/>
      <c r="G216" s="87" t="s">
        <v>325</v>
      </c>
      <c r="H216" s="88">
        <f t="shared" si="17"/>
        <v>0</v>
      </c>
      <c r="I216" s="88">
        <v>0</v>
      </c>
      <c r="J216" s="88">
        <v>0</v>
      </c>
      <c r="K216" s="88">
        <v>0</v>
      </c>
      <c r="L216" s="88">
        <v>0</v>
      </c>
      <c r="M216" s="88">
        <v>0</v>
      </c>
      <c r="N216" s="88">
        <v>1</v>
      </c>
      <c r="O216" s="88">
        <v>0</v>
      </c>
      <c r="P216" s="88">
        <v>0</v>
      </c>
      <c r="Q216" s="89">
        <v>0</v>
      </c>
      <c r="R216" s="89">
        <v>22476.400000000001</v>
      </c>
    </row>
    <row r="217" spans="1:18" ht="72.75" customHeight="1" x14ac:dyDescent="0.25">
      <c r="A217" s="88">
        <v>25</v>
      </c>
      <c r="B217" s="459" t="s">
        <v>326</v>
      </c>
      <c r="C217" s="460"/>
      <c r="D217" s="460"/>
      <c r="E217" s="460"/>
      <c r="F217" s="465"/>
      <c r="G217" s="87" t="s">
        <v>327</v>
      </c>
      <c r="H217" s="88">
        <f t="shared" si="17"/>
        <v>0</v>
      </c>
      <c r="I217" s="88">
        <v>0</v>
      </c>
      <c r="J217" s="88">
        <v>0</v>
      </c>
      <c r="K217" s="88">
        <v>0</v>
      </c>
      <c r="L217" s="88">
        <v>0</v>
      </c>
      <c r="M217" s="88">
        <v>0</v>
      </c>
      <c r="N217" s="88">
        <v>1</v>
      </c>
      <c r="O217" s="88">
        <v>0</v>
      </c>
      <c r="P217" s="88">
        <v>0</v>
      </c>
      <c r="Q217" s="89">
        <v>0</v>
      </c>
      <c r="R217" s="89">
        <v>22476.400000000001</v>
      </c>
    </row>
    <row r="218" spans="1:18" ht="72.75" customHeight="1" x14ac:dyDescent="0.25">
      <c r="A218" s="88">
        <v>26</v>
      </c>
      <c r="B218" s="459" t="s">
        <v>330</v>
      </c>
      <c r="C218" s="460"/>
      <c r="D218" s="460"/>
      <c r="E218" s="460"/>
      <c r="F218" s="465"/>
      <c r="G218" s="87" t="s">
        <v>331</v>
      </c>
      <c r="H218" s="88">
        <f t="shared" si="17"/>
        <v>0</v>
      </c>
      <c r="I218" s="88">
        <v>0</v>
      </c>
      <c r="J218" s="88">
        <v>0</v>
      </c>
      <c r="K218" s="88">
        <v>0</v>
      </c>
      <c r="L218" s="88">
        <v>0</v>
      </c>
      <c r="M218" s="88">
        <v>0</v>
      </c>
      <c r="N218" s="88">
        <v>0</v>
      </c>
      <c r="O218" s="88">
        <v>1</v>
      </c>
      <c r="P218" s="88">
        <v>0</v>
      </c>
      <c r="Q218" s="89">
        <v>0</v>
      </c>
      <c r="R218" s="89">
        <v>22476.400000000001</v>
      </c>
    </row>
    <row r="219" spans="1:18" ht="72.75" customHeight="1" x14ac:dyDescent="0.25">
      <c r="A219" s="88">
        <v>27</v>
      </c>
      <c r="B219" s="459" t="s">
        <v>333</v>
      </c>
      <c r="C219" s="460"/>
      <c r="D219" s="460"/>
      <c r="E219" s="460"/>
      <c r="F219" s="465"/>
      <c r="G219" s="87" t="s">
        <v>334</v>
      </c>
      <c r="H219" s="88">
        <f t="shared" si="17"/>
        <v>0</v>
      </c>
      <c r="I219" s="88">
        <v>0</v>
      </c>
      <c r="J219" s="88">
        <v>0</v>
      </c>
      <c r="K219" s="88">
        <v>0</v>
      </c>
      <c r="L219" s="88">
        <v>0</v>
      </c>
      <c r="M219" s="88">
        <v>0</v>
      </c>
      <c r="N219" s="88">
        <v>1</v>
      </c>
      <c r="O219" s="88">
        <v>0</v>
      </c>
      <c r="P219" s="88">
        <v>0</v>
      </c>
      <c r="Q219" s="89">
        <v>0</v>
      </c>
      <c r="R219" s="89">
        <v>22476.400000000001</v>
      </c>
    </row>
    <row r="220" spans="1:18" ht="72.75" customHeight="1" x14ac:dyDescent="0.25">
      <c r="A220" s="88">
        <v>28</v>
      </c>
      <c r="B220" s="459" t="s">
        <v>336</v>
      </c>
      <c r="C220" s="460"/>
      <c r="D220" s="460"/>
      <c r="E220" s="460"/>
      <c r="F220" s="465"/>
      <c r="G220" s="87" t="s">
        <v>337</v>
      </c>
      <c r="H220" s="88">
        <f t="shared" si="17"/>
        <v>0</v>
      </c>
      <c r="I220" s="88">
        <v>0</v>
      </c>
      <c r="J220" s="88">
        <v>0</v>
      </c>
      <c r="K220" s="88">
        <v>0</v>
      </c>
      <c r="L220" s="88">
        <v>0</v>
      </c>
      <c r="M220" s="88">
        <v>0</v>
      </c>
      <c r="N220" s="88">
        <v>1</v>
      </c>
      <c r="O220" s="88">
        <v>0</v>
      </c>
      <c r="P220" s="88">
        <v>0</v>
      </c>
      <c r="Q220" s="89">
        <v>0</v>
      </c>
      <c r="R220" s="89">
        <v>22476.400000000001</v>
      </c>
    </row>
    <row r="221" spans="1:18" ht="72.75" customHeight="1" x14ac:dyDescent="0.25">
      <c r="A221" s="88">
        <v>29</v>
      </c>
      <c r="B221" s="459" t="s">
        <v>339</v>
      </c>
      <c r="C221" s="460"/>
      <c r="D221" s="460"/>
      <c r="E221" s="460"/>
      <c r="F221" s="465"/>
      <c r="G221" s="87" t="s">
        <v>340</v>
      </c>
      <c r="H221" s="88">
        <f t="shared" si="17"/>
        <v>0</v>
      </c>
      <c r="I221" s="88">
        <v>0</v>
      </c>
      <c r="J221" s="88">
        <v>0</v>
      </c>
      <c r="K221" s="88">
        <v>0</v>
      </c>
      <c r="L221" s="88">
        <v>0</v>
      </c>
      <c r="M221" s="88">
        <v>0</v>
      </c>
      <c r="N221" s="88">
        <v>2</v>
      </c>
      <c r="O221" s="88">
        <v>0</v>
      </c>
      <c r="P221" s="88">
        <v>0</v>
      </c>
      <c r="Q221" s="89">
        <v>0</v>
      </c>
      <c r="R221" s="89">
        <v>22476.400000000001</v>
      </c>
    </row>
    <row r="222" spans="1:18" ht="72.75" customHeight="1" x14ac:dyDescent="0.25">
      <c r="A222" s="88">
        <v>30</v>
      </c>
      <c r="B222" s="459" t="s">
        <v>341</v>
      </c>
      <c r="C222" s="460"/>
      <c r="D222" s="460"/>
      <c r="E222" s="460"/>
      <c r="F222" s="465"/>
      <c r="G222" s="87" t="s">
        <v>342</v>
      </c>
      <c r="H222" s="88">
        <f t="shared" si="17"/>
        <v>0</v>
      </c>
      <c r="I222" s="88">
        <v>0</v>
      </c>
      <c r="J222" s="88">
        <v>0</v>
      </c>
      <c r="K222" s="88">
        <v>0</v>
      </c>
      <c r="L222" s="88">
        <v>0</v>
      </c>
      <c r="M222" s="88">
        <v>0</v>
      </c>
      <c r="N222" s="88">
        <v>1</v>
      </c>
      <c r="O222" s="88">
        <v>0</v>
      </c>
      <c r="P222" s="88">
        <v>0</v>
      </c>
      <c r="Q222" s="89">
        <v>0</v>
      </c>
      <c r="R222" s="89">
        <v>22476.400000000001</v>
      </c>
    </row>
    <row r="223" spans="1:18" ht="72.75" customHeight="1" x14ac:dyDescent="0.25">
      <c r="A223" s="88">
        <v>31</v>
      </c>
      <c r="B223" s="459" t="s">
        <v>343</v>
      </c>
      <c r="C223" s="460"/>
      <c r="D223" s="460"/>
      <c r="E223" s="460"/>
      <c r="F223" s="465"/>
      <c r="G223" s="87" t="s">
        <v>344</v>
      </c>
      <c r="H223" s="88">
        <f t="shared" si="17"/>
        <v>0</v>
      </c>
      <c r="I223" s="88">
        <v>0</v>
      </c>
      <c r="J223" s="88">
        <v>0</v>
      </c>
      <c r="K223" s="88">
        <v>0</v>
      </c>
      <c r="L223" s="88">
        <v>0</v>
      </c>
      <c r="M223" s="88">
        <v>0</v>
      </c>
      <c r="N223" s="88">
        <v>0</v>
      </c>
      <c r="O223" s="88">
        <v>0</v>
      </c>
      <c r="P223" s="88">
        <v>0</v>
      </c>
      <c r="Q223" s="89">
        <v>0</v>
      </c>
      <c r="R223" s="89">
        <v>22476.400000000001</v>
      </c>
    </row>
    <row r="224" spans="1:18" ht="72.75" customHeight="1" x14ac:dyDescent="0.25">
      <c r="A224" s="88">
        <v>32</v>
      </c>
      <c r="B224" s="459" t="s">
        <v>345</v>
      </c>
      <c r="C224" s="460"/>
      <c r="D224" s="460"/>
      <c r="E224" s="460"/>
      <c r="F224" s="465"/>
      <c r="G224" s="87" t="s">
        <v>346</v>
      </c>
      <c r="H224" s="88">
        <f t="shared" si="17"/>
        <v>0</v>
      </c>
      <c r="I224" s="88">
        <v>0</v>
      </c>
      <c r="J224" s="88">
        <v>0</v>
      </c>
      <c r="K224" s="88">
        <v>0</v>
      </c>
      <c r="L224" s="88">
        <v>0</v>
      </c>
      <c r="M224" s="88">
        <v>0</v>
      </c>
      <c r="N224" s="88">
        <v>1</v>
      </c>
      <c r="O224" s="88">
        <v>0</v>
      </c>
      <c r="P224" s="88">
        <v>0</v>
      </c>
      <c r="Q224" s="89">
        <v>0</v>
      </c>
      <c r="R224" s="89">
        <v>22476.400000000001</v>
      </c>
    </row>
    <row r="225" spans="1:18" ht="72.75" customHeight="1" x14ac:dyDescent="0.25">
      <c r="A225" s="88">
        <v>33</v>
      </c>
      <c r="B225" s="459" t="s">
        <v>347</v>
      </c>
      <c r="C225" s="460"/>
      <c r="D225" s="460"/>
      <c r="E225" s="460"/>
      <c r="F225" s="465"/>
      <c r="G225" s="87" t="s">
        <v>348</v>
      </c>
      <c r="H225" s="88">
        <f t="shared" si="17"/>
        <v>0</v>
      </c>
      <c r="I225" s="88">
        <v>0</v>
      </c>
      <c r="J225" s="88">
        <v>0</v>
      </c>
      <c r="K225" s="88">
        <v>0</v>
      </c>
      <c r="L225" s="88">
        <v>0</v>
      </c>
      <c r="M225" s="88">
        <v>0</v>
      </c>
      <c r="N225" s="88">
        <v>1</v>
      </c>
      <c r="O225" s="88">
        <v>0</v>
      </c>
      <c r="P225" s="88">
        <v>0</v>
      </c>
      <c r="Q225" s="89">
        <v>0</v>
      </c>
      <c r="R225" s="89">
        <v>22476.400000000001</v>
      </c>
    </row>
    <row r="226" spans="1:18" ht="72.75" customHeight="1" x14ac:dyDescent="0.25">
      <c r="A226" s="88">
        <v>34</v>
      </c>
      <c r="B226" s="459" t="s">
        <v>349</v>
      </c>
      <c r="C226" s="460"/>
      <c r="D226" s="460"/>
      <c r="E226" s="460"/>
      <c r="F226" s="465"/>
      <c r="G226" s="87" t="s">
        <v>350</v>
      </c>
      <c r="H226" s="88">
        <f t="shared" si="17"/>
        <v>0</v>
      </c>
      <c r="I226" s="88">
        <v>0</v>
      </c>
      <c r="J226" s="88">
        <v>0</v>
      </c>
      <c r="K226" s="88">
        <v>0</v>
      </c>
      <c r="L226" s="88">
        <v>0</v>
      </c>
      <c r="M226" s="88">
        <v>0</v>
      </c>
      <c r="N226" s="88">
        <v>1</v>
      </c>
      <c r="O226" s="88">
        <v>0</v>
      </c>
      <c r="P226" s="88">
        <v>0</v>
      </c>
      <c r="Q226" s="89">
        <v>0</v>
      </c>
      <c r="R226" s="89">
        <v>22476.400000000001</v>
      </c>
    </row>
    <row r="227" spans="1:18" ht="72.75" customHeight="1" x14ac:dyDescent="0.25">
      <c r="A227" s="88">
        <v>35</v>
      </c>
      <c r="B227" s="459" t="s">
        <v>351</v>
      </c>
      <c r="C227" s="460"/>
      <c r="D227" s="460"/>
      <c r="E227" s="460"/>
      <c r="F227" s="465"/>
      <c r="G227" s="87" t="s">
        <v>352</v>
      </c>
      <c r="H227" s="88">
        <f t="shared" si="17"/>
        <v>0</v>
      </c>
      <c r="I227" s="88">
        <v>0</v>
      </c>
      <c r="J227" s="88">
        <v>0</v>
      </c>
      <c r="K227" s="88">
        <v>0</v>
      </c>
      <c r="L227" s="88">
        <v>0</v>
      </c>
      <c r="M227" s="88">
        <v>0</v>
      </c>
      <c r="N227" s="88">
        <v>1</v>
      </c>
      <c r="O227" s="88">
        <v>0</v>
      </c>
      <c r="P227" s="88">
        <v>0</v>
      </c>
      <c r="Q227" s="89">
        <v>0</v>
      </c>
      <c r="R227" s="89">
        <v>22476.400000000001</v>
      </c>
    </row>
    <row r="228" spans="1:18" ht="72.75" customHeight="1" x14ac:dyDescent="0.25">
      <c r="A228" s="88">
        <v>36</v>
      </c>
      <c r="B228" s="459" t="s">
        <v>204</v>
      </c>
      <c r="C228" s="460"/>
      <c r="D228" s="460"/>
      <c r="E228" s="460"/>
      <c r="F228" s="465"/>
      <c r="G228" s="87" t="s">
        <v>353</v>
      </c>
      <c r="H228" s="88">
        <f t="shared" si="17"/>
        <v>0</v>
      </c>
      <c r="I228" s="88">
        <v>0</v>
      </c>
      <c r="J228" s="88">
        <v>0</v>
      </c>
      <c r="K228" s="88">
        <v>0</v>
      </c>
      <c r="L228" s="88">
        <v>0</v>
      </c>
      <c r="M228" s="88">
        <v>0</v>
      </c>
      <c r="N228" s="88">
        <v>1</v>
      </c>
      <c r="O228" s="88">
        <v>0</v>
      </c>
      <c r="P228" s="88">
        <v>0</v>
      </c>
      <c r="Q228" s="89">
        <v>0</v>
      </c>
      <c r="R228" s="89">
        <v>22476.400000000001</v>
      </c>
    </row>
    <row r="229" spans="1:18" ht="72.75" customHeight="1" x14ac:dyDescent="0.25">
      <c r="A229" s="88">
        <v>37</v>
      </c>
      <c r="B229" s="459" t="s">
        <v>354</v>
      </c>
      <c r="C229" s="460"/>
      <c r="D229" s="460"/>
      <c r="E229" s="460"/>
      <c r="F229" s="465"/>
      <c r="G229" s="87" t="s">
        <v>355</v>
      </c>
      <c r="H229" s="88">
        <f t="shared" si="17"/>
        <v>0</v>
      </c>
      <c r="I229" s="88">
        <v>0</v>
      </c>
      <c r="J229" s="88">
        <v>0</v>
      </c>
      <c r="K229" s="88">
        <v>0</v>
      </c>
      <c r="L229" s="88">
        <v>0</v>
      </c>
      <c r="M229" s="88">
        <v>0</v>
      </c>
      <c r="N229" s="88">
        <v>1</v>
      </c>
      <c r="O229" s="88">
        <v>0</v>
      </c>
      <c r="P229" s="88">
        <v>0</v>
      </c>
      <c r="Q229" s="89">
        <v>0</v>
      </c>
      <c r="R229" s="89">
        <v>22476.400000000001</v>
      </c>
    </row>
    <row r="230" spans="1:18" ht="72.75" customHeight="1" x14ac:dyDescent="0.25">
      <c r="A230" s="88">
        <v>38</v>
      </c>
      <c r="B230" s="459" t="s">
        <v>356</v>
      </c>
      <c r="C230" s="460"/>
      <c r="D230" s="460"/>
      <c r="E230" s="460"/>
      <c r="F230" s="465"/>
      <c r="G230" s="87" t="s">
        <v>357</v>
      </c>
      <c r="H230" s="88">
        <f t="shared" si="17"/>
        <v>0</v>
      </c>
      <c r="I230" s="88">
        <v>0</v>
      </c>
      <c r="J230" s="88">
        <v>0</v>
      </c>
      <c r="K230" s="88">
        <v>0</v>
      </c>
      <c r="L230" s="88">
        <v>0</v>
      </c>
      <c r="M230" s="88">
        <v>0</v>
      </c>
      <c r="N230" s="88">
        <v>1</v>
      </c>
      <c r="O230" s="88">
        <v>0</v>
      </c>
      <c r="P230" s="88">
        <v>0</v>
      </c>
      <c r="Q230" s="89">
        <v>0</v>
      </c>
      <c r="R230" s="89">
        <v>22476.400000000001</v>
      </c>
    </row>
    <row r="231" spans="1:18" ht="72.75" customHeight="1" x14ac:dyDescent="0.25">
      <c r="A231" s="88">
        <v>39</v>
      </c>
      <c r="B231" s="459" t="s">
        <v>358</v>
      </c>
      <c r="C231" s="460"/>
      <c r="D231" s="460"/>
      <c r="E231" s="460"/>
      <c r="F231" s="465"/>
      <c r="G231" s="87" t="s">
        <v>359</v>
      </c>
      <c r="H231" s="88">
        <f t="shared" si="17"/>
        <v>0</v>
      </c>
      <c r="I231" s="88">
        <v>0</v>
      </c>
      <c r="J231" s="88">
        <v>0</v>
      </c>
      <c r="K231" s="88">
        <v>0</v>
      </c>
      <c r="L231" s="88">
        <v>0</v>
      </c>
      <c r="M231" s="88">
        <v>0</v>
      </c>
      <c r="N231" s="88">
        <v>2</v>
      </c>
      <c r="O231" s="88">
        <v>0</v>
      </c>
      <c r="P231" s="88">
        <v>0</v>
      </c>
      <c r="Q231" s="89">
        <v>0</v>
      </c>
      <c r="R231" s="89">
        <v>22476.400000000001</v>
      </c>
    </row>
    <row r="232" spans="1:18" ht="72.75" customHeight="1" x14ac:dyDescent="0.25">
      <c r="A232" s="88">
        <v>40</v>
      </c>
      <c r="B232" s="459" t="s">
        <v>360</v>
      </c>
      <c r="C232" s="460"/>
      <c r="D232" s="460"/>
      <c r="E232" s="460"/>
      <c r="F232" s="465"/>
      <c r="G232" s="87" t="s">
        <v>361</v>
      </c>
      <c r="H232" s="88">
        <f t="shared" si="17"/>
        <v>0</v>
      </c>
      <c r="I232" s="88">
        <v>0</v>
      </c>
      <c r="J232" s="88">
        <v>0</v>
      </c>
      <c r="K232" s="88">
        <v>0</v>
      </c>
      <c r="L232" s="88">
        <v>0</v>
      </c>
      <c r="M232" s="88">
        <v>0</v>
      </c>
      <c r="N232" s="88">
        <v>1</v>
      </c>
      <c r="O232" s="88">
        <v>0</v>
      </c>
      <c r="P232" s="88">
        <v>0</v>
      </c>
      <c r="Q232" s="89">
        <v>0</v>
      </c>
      <c r="R232" s="89">
        <v>22476.400000000001</v>
      </c>
    </row>
    <row r="233" spans="1:18" ht="72.75" customHeight="1" x14ac:dyDescent="0.25">
      <c r="A233" s="88">
        <v>41</v>
      </c>
      <c r="B233" s="459" t="s">
        <v>362</v>
      </c>
      <c r="C233" s="460"/>
      <c r="D233" s="460"/>
      <c r="E233" s="460"/>
      <c r="F233" s="465"/>
      <c r="G233" s="87" t="s">
        <v>363</v>
      </c>
      <c r="H233" s="88">
        <f t="shared" si="17"/>
        <v>0</v>
      </c>
      <c r="I233" s="88">
        <v>0</v>
      </c>
      <c r="J233" s="88">
        <v>0</v>
      </c>
      <c r="K233" s="88">
        <v>0</v>
      </c>
      <c r="L233" s="88">
        <v>0</v>
      </c>
      <c r="M233" s="88">
        <v>0</v>
      </c>
      <c r="N233" s="88">
        <v>1</v>
      </c>
      <c r="O233" s="88">
        <v>0</v>
      </c>
      <c r="P233" s="88">
        <v>0</v>
      </c>
      <c r="Q233" s="89">
        <v>0</v>
      </c>
      <c r="R233" s="89">
        <v>22476.400000000001</v>
      </c>
    </row>
    <row r="234" spans="1:18" ht="72.75" customHeight="1" x14ac:dyDescent="0.25">
      <c r="A234" s="88">
        <v>42</v>
      </c>
      <c r="B234" s="459" t="s">
        <v>364</v>
      </c>
      <c r="C234" s="460"/>
      <c r="D234" s="460"/>
      <c r="E234" s="460"/>
      <c r="F234" s="465"/>
      <c r="G234" s="87" t="s">
        <v>365</v>
      </c>
      <c r="H234" s="88">
        <f t="shared" si="17"/>
        <v>0</v>
      </c>
      <c r="I234" s="88">
        <v>0</v>
      </c>
      <c r="J234" s="88">
        <v>0</v>
      </c>
      <c r="K234" s="88">
        <v>0</v>
      </c>
      <c r="L234" s="88">
        <v>0</v>
      </c>
      <c r="M234" s="88">
        <v>0</v>
      </c>
      <c r="N234" s="88">
        <v>1</v>
      </c>
      <c r="O234" s="88">
        <v>0</v>
      </c>
      <c r="P234" s="88">
        <v>0</v>
      </c>
      <c r="Q234" s="89">
        <v>0</v>
      </c>
      <c r="R234" s="89">
        <v>22476.400000000001</v>
      </c>
    </row>
    <row r="235" spans="1:18" ht="72.75" customHeight="1" x14ac:dyDescent="0.25">
      <c r="A235" s="88">
        <v>43</v>
      </c>
      <c r="B235" s="529" t="s">
        <v>905</v>
      </c>
      <c r="C235" s="529"/>
      <c r="D235" s="529"/>
      <c r="E235" s="529"/>
      <c r="F235" s="529"/>
      <c r="G235" s="86" t="s">
        <v>906</v>
      </c>
      <c r="H235" s="88">
        <f t="shared" si="17"/>
        <v>0</v>
      </c>
      <c r="I235" s="88">
        <v>0</v>
      </c>
      <c r="J235" s="88">
        <v>0</v>
      </c>
      <c r="K235" s="88">
        <v>0</v>
      </c>
      <c r="L235" s="88">
        <v>0</v>
      </c>
      <c r="M235" s="88">
        <v>0</v>
      </c>
      <c r="N235" s="88">
        <v>0</v>
      </c>
      <c r="O235" s="88">
        <v>0</v>
      </c>
      <c r="P235" s="88">
        <v>0</v>
      </c>
      <c r="Q235" s="89">
        <v>0</v>
      </c>
      <c r="R235" s="89">
        <v>0</v>
      </c>
    </row>
    <row r="236" spans="1:18" ht="72.75" customHeight="1" x14ac:dyDescent="0.25">
      <c r="A236" s="88">
        <v>44</v>
      </c>
      <c r="B236" s="529" t="s">
        <v>907</v>
      </c>
      <c r="C236" s="529"/>
      <c r="D236" s="529"/>
      <c r="E236" s="529"/>
      <c r="F236" s="529"/>
      <c r="G236" s="86" t="s">
        <v>908</v>
      </c>
      <c r="H236" s="88">
        <f t="shared" si="17"/>
        <v>0</v>
      </c>
      <c r="I236" s="88">
        <v>0</v>
      </c>
      <c r="J236" s="88">
        <v>0</v>
      </c>
      <c r="K236" s="88">
        <v>0</v>
      </c>
      <c r="L236" s="88">
        <v>0</v>
      </c>
      <c r="M236" s="88">
        <v>0</v>
      </c>
      <c r="N236" s="88">
        <v>0</v>
      </c>
      <c r="O236" s="88">
        <v>0</v>
      </c>
      <c r="P236" s="88">
        <v>0</v>
      </c>
      <c r="Q236" s="89">
        <v>0</v>
      </c>
      <c r="R236" s="89">
        <v>0</v>
      </c>
    </row>
    <row r="237" spans="1:18" ht="72.75" customHeight="1" x14ac:dyDescent="0.25">
      <c r="A237" s="88">
        <v>45</v>
      </c>
      <c r="B237" s="529" t="s">
        <v>909</v>
      </c>
      <c r="C237" s="529"/>
      <c r="D237" s="529"/>
      <c r="E237" s="529"/>
      <c r="F237" s="529"/>
      <c r="G237" s="86" t="s">
        <v>910</v>
      </c>
      <c r="H237" s="88">
        <f t="shared" si="17"/>
        <v>0</v>
      </c>
      <c r="I237" s="88">
        <v>0</v>
      </c>
      <c r="J237" s="88">
        <v>0</v>
      </c>
      <c r="K237" s="88">
        <v>0</v>
      </c>
      <c r="L237" s="88">
        <v>0</v>
      </c>
      <c r="M237" s="88">
        <v>0</v>
      </c>
      <c r="N237" s="88">
        <v>0</v>
      </c>
      <c r="O237" s="88">
        <v>0</v>
      </c>
      <c r="P237" s="88">
        <v>0</v>
      </c>
      <c r="Q237" s="89">
        <v>0</v>
      </c>
      <c r="R237" s="89">
        <v>0</v>
      </c>
    </row>
    <row r="238" spans="1:18" ht="72.75" customHeight="1" x14ac:dyDescent="0.25">
      <c r="A238" s="88">
        <v>46</v>
      </c>
      <c r="B238" s="529" t="s">
        <v>911</v>
      </c>
      <c r="C238" s="529"/>
      <c r="D238" s="529"/>
      <c r="E238" s="529"/>
      <c r="F238" s="529"/>
      <c r="G238" s="86" t="s">
        <v>912</v>
      </c>
      <c r="H238" s="88">
        <f t="shared" si="17"/>
        <v>0</v>
      </c>
      <c r="I238" s="88">
        <v>0</v>
      </c>
      <c r="J238" s="88">
        <v>0</v>
      </c>
      <c r="K238" s="88">
        <v>0</v>
      </c>
      <c r="L238" s="88">
        <v>0</v>
      </c>
      <c r="M238" s="88">
        <v>0</v>
      </c>
      <c r="N238" s="88">
        <v>0</v>
      </c>
      <c r="O238" s="88">
        <v>0</v>
      </c>
      <c r="P238" s="88">
        <v>0</v>
      </c>
      <c r="Q238" s="89">
        <v>0</v>
      </c>
      <c r="R238" s="89">
        <v>0</v>
      </c>
    </row>
    <row r="239" spans="1:18" ht="72.75" customHeight="1" x14ac:dyDescent="0.25">
      <c r="A239" s="88">
        <v>47</v>
      </c>
      <c r="B239" s="529" t="s">
        <v>913</v>
      </c>
      <c r="C239" s="529"/>
      <c r="D239" s="529"/>
      <c r="E239" s="529"/>
      <c r="F239" s="529"/>
      <c r="G239" s="86" t="s">
        <v>914</v>
      </c>
      <c r="H239" s="88">
        <f t="shared" si="17"/>
        <v>0</v>
      </c>
      <c r="I239" s="88">
        <v>0</v>
      </c>
      <c r="J239" s="88">
        <v>0</v>
      </c>
      <c r="K239" s="88">
        <v>0</v>
      </c>
      <c r="L239" s="88">
        <v>0</v>
      </c>
      <c r="M239" s="88">
        <v>0</v>
      </c>
      <c r="N239" s="88">
        <v>0</v>
      </c>
      <c r="O239" s="88">
        <v>0</v>
      </c>
      <c r="P239" s="88">
        <v>0</v>
      </c>
      <c r="Q239" s="89">
        <v>0</v>
      </c>
      <c r="R239" s="89">
        <v>0</v>
      </c>
    </row>
    <row r="240" spans="1:18" ht="72.75" customHeight="1" x14ac:dyDescent="0.25">
      <c r="A240" s="88">
        <v>48</v>
      </c>
      <c r="B240" s="529" t="s">
        <v>916</v>
      </c>
      <c r="C240" s="529"/>
      <c r="D240" s="529"/>
      <c r="E240" s="529"/>
      <c r="F240" s="529"/>
      <c r="G240" s="86" t="s">
        <v>915</v>
      </c>
      <c r="H240" s="88">
        <f t="shared" si="17"/>
        <v>0</v>
      </c>
      <c r="I240" s="88">
        <v>0</v>
      </c>
      <c r="J240" s="88">
        <v>0</v>
      </c>
      <c r="K240" s="88">
        <v>0</v>
      </c>
      <c r="L240" s="88">
        <v>0</v>
      </c>
      <c r="M240" s="88">
        <v>0</v>
      </c>
      <c r="N240" s="88">
        <v>0</v>
      </c>
      <c r="O240" s="88">
        <v>0</v>
      </c>
      <c r="P240" s="88">
        <v>0</v>
      </c>
      <c r="Q240" s="89">
        <v>0</v>
      </c>
      <c r="R240" s="89">
        <v>0</v>
      </c>
    </row>
    <row r="241" spans="1:18" ht="72.75" customHeight="1" x14ac:dyDescent="0.25">
      <c r="A241" s="104">
        <v>9</v>
      </c>
      <c r="B241" s="522" t="s">
        <v>366</v>
      </c>
      <c r="C241" s="523"/>
      <c r="D241" s="523"/>
      <c r="E241" s="523"/>
      <c r="F241" s="523"/>
      <c r="G241" s="524"/>
      <c r="H241" s="133">
        <f>H242+H243</f>
        <v>80</v>
      </c>
      <c r="I241" s="133">
        <f t="shared" ref="I241:P241" si="18">I242+I243</f>
        <v>30</v>
      </c>
      <c r="J241" s="133">
        <f t="shared" si="18"/>
        <v>50</v>
      </c>
      <c r="K241" s="133">
        <f t="shared" si="18"/>
        <v>38</v>
      </c>
      <c r="L241" s="133">
        <f t="shared" si="18"/>
        <v>5</v>
      </c>
      <c r="M241" s="133">
        <f t="shared" si="18"/>
        <v>5</v>
      </c>
      <c r="N241" s="133">
        <f t="shared" si="18"/>
        <v>89</v>
      </c>
      <c r="O241" s="133">
        <f t="shared" si="18"/>
        <v>7</v>
      </c>
      <c r="P241" s="133">
        <f t="shared" si="18"/>
        <v>7</v>
      </c>
      <c r="Q241" s="134">
        <v>44972</v>
      </c>
      <c r="R241" s="134">
        <v>22486</v>
      </c>
    </row>
    <row r="242" spans="1:18" ht="72.75" customHeight="1" x14ac:dyDescent="0.25">
      <c r="A242" s="88">
        <v>1</v>
      </c>
      <c r="B242" s="459" t="s">
        <v>367</v>
      </c>
      <c r="C242" s="460"/>
      <c r="D242" s="460"/>
      <c r="E242" s="460"/>
      <c r="F242" s="465"/>
      <c r="G242" s="87" t="s">
        <v>566</v>
      </c>
      <c r="H242" s="88">
        <f>I242+J242</f>
        <v>60</v>
      </c>
      <c r="I242" s="88">
        <v>30</v>
      </c>
      <c r="J242" s="88">
        <v>30</v>
      </c>
      <c r="K242" s="88">
        <v>28</v>
      </c>
      <c r="L242" s="88">
        <v>2</v>
      </c>
      <c r="M242" s="88">
        <v>2</v>
      </c>
      <c r="N242" s="88">
        <v>61</v>
      </c>
      <c r="O242" s="88">
        <v>5</v>
      </c>
      <c r="P242" s="88">
        <v>5</v>
      </c>
      <c r="Q242" s="89">
        <v>44972</v>
      </c>
      <c r="R242" s="89">
        <v>22486</v>
      </c>
    </row>
    <row r="243" spans="1:18" ht="72.75" customHeight="1" x14ac:dyDescent="0.25">
      <c r="A243" s="88">
        <v>2</v>
      </c>
      <c r="B243" s="459" t="s">
        <v>368</v>
      </c>
      <c r="C243" s="460"/>
      <c r="D243" s="460"/>
      <c r="E243" s="460"/>
      <c r="F243" s="465"/>
      <c r="G243" s="87" t="s">
        <v>567</v>
      </c>
      <c r="H243" s="88">
        <f>I243+J243</f>
        <v>20</v>
      </c>
      <c r="I243" s="88">
        <v>0</v>
      </c>
      <c r="J243" s="88">
        <v>20</v>
      </c>
      <c r="K243" s="88">
        <v>10</v>
      </c>
      <c r="L243" s="88">
        <v>3</v>
      </c>
      <c r="M243" s="88">
        <v>3</v>
      </c>
      <c r="N243" s="88">
        <v>28</v>
      </c>
      <c r="O243" s="88">
        <v>2</v>
      </c>
      <c r="P243" s="88">
        <v>2</v>
      </c>
      <c r="Q243" s="89">
        <v>44972</v>
      </c>
      <c r="R243" s="89">
        <v>22486</v>
      </c>
    </row>
    <row r="244" spans="1:18" ht="72.75" customHeight="1" x14ac:dyDescent="0.25">
      <c r="A244" s="104">
        <v>10</v>
      </c>
      <c r="B244" s="522" t="s">
        <v>372</v>
      </c>
      <c r="C244" s="523"/>
      <c r="D244" s="523"/>
      <c r="E244" s="523"/>
      <c r="F244" s="523"/>
      <c r="G244" s="524"/>
      <c r="H244" s="133">
        <f>H245+H246+H247+H248+H249+H250+H251+H252+H253+H254+H255+H256+H257+H258</f>
        <v>475</v>
      </c>
      <c r="I244" s="133">
        <f t="shared" ref="I244:P244" si="19">I245+I246+I247+I248+I249+I250+I251+I252+I253+I254+I255+I256+I257+I258</f>
        <v>370</v>
      </c>
      <c r="J244" s="133">
        <f t="shared" si="19"/>
        <v>105</v>
      </c>
      <c r="K244" s="133">
        <f t="shared" si="19"/>
        <v>195</v>
      </c>
      <c r="L244" s="133">
        <f t="shared" si="19"/>
        <v>12</v>
      </c>
      <c r="M244" s="133">
        <f t="shared" si="19"/>
        <v>5</v>
      </c>
      <c r="N244" s="133">
        <f t="shared" si="19"/>
        <v>604</v>
      </c>
      <c r="O244" s="133">
        <f t="shared" si="19"/>
        <v>0</v>
      </c>
      <c r="P244" s="133">
        <f t="shared" si="19"/>
        <v>0</v>
      </c>
      <c r="Q244" s="134">
        <v>45483</v>
      </c>
      <c r="R244" s="134">
        <v>22502</v>
      </c>
    </row>
    <row r="245" spans="1:18" ht="72.75" customHeight="1" x14ac:dyDescent="0.25">
      <c r="A245" s="88">
        <v>1</v>
      </c>
      <c r="B245" s="459" t="s">
        <v>373</v>
      </c>
      <c r="C245" s="460"/>
      <c r="D245" s="460"/>
      <c r="E245" s="460"/>
      <c r="F245" s="465"/>
      <c r="G245" s="87" t="s">
        <v>568</v>
      </c>
      <c r="H245" s="88">
        <f>I245+J245</f>
        <v>370</v>
      </c>
      <c r="I245" s="88">
        <v>340</v>
      </c>
      <c r="J245" s="88">
        <v>30</v>
      </c>
      <c r="K245" s="111">
        <v>157</v>
      </c>
      <c r="L245" s="88">
        <v>9</v>
      </c>
      <c r="M245" s="88">
        <v>5</v>
      </c>
      <c r="N245" s="88">
        <v>487</v>
      </c>
      <c r="O245" s="88">
        <v>0</v>
      </c>
      <c r="P245" s="88">
        <v>0</v>
      </c>
      <c r="Q245" s="89">
        <v>43238</v>
      </c>
      <c r="R245" s="89">
        <v>26349</v>
      </c>
    </row>
    <row r="246" spans="1:18" ht="72.75" customHeight="1" x14ac:dyDescent="0.25">
      <c r="A246" s="88">
        <v>2</v>
      </c>
      <c r="B246" s="459" t="s">
        <v>374</v>
      </c>
      <c r="C246" s="460"/>
      <c r="D246" s="460"/>
      <c r="E246" s="460"/>
      <c r="F246" s="465"/>
      <c r="G246" s="87" t="s">
        <v>569</v>
      </c>
      <c r="H246" s="88">
        <f t="shared" ref="H246:H258" si="20">I246+J246</f>
        <v>20</v>
      </c>
      <c r="I246" s="88">
        <v>10</v>
      </c>
      <c r="J246" s="88">
        <v>10</v>
      </c>
      <c r="K246" s="88">
        <v>10</v>
      </c>
      <c r="L246" s="88">
        <v>0</v>
      </c>
      <c r="M246" s="88">
        <v>0</v>
      </c>
      <c r="N246" s="88">
        <v>25</v>
      </c>
      <c r="O246" s="88">
        <v>0</v>
      </c>
      <c r="P246" s="88">
        <v>0</v>
      </c>
      <c r="Q246" s="89">
        <v>33947</v>
      </c>
      <c r="R246" s="89">
        <v>22573</v>
      </c>
    </row>
    <row r="247" spans="1:18" ht="72.75" customHeight="1" x14ac:dyDescent="0.25">
      <c r="A247" s="88">
        <v>3</v>
      </c>
      <c r="B247" s="459" t="s">
        <v>375</v>
      </c>
      <c r="C247" s="460"/>
      <c r="D247" s="460"/>
      <c r="E247" s="460"/>
      <c r="F247" s="465"/>
      <c r="G247" s="87" t="s">
        <v>570</v>
      </c>
      <c r="H247" s="88">
        <f t="shared" si="20"/>
        <v>20</v>
      </c>
      <c r="I247" s="88">
        <v>10</v>
      </c>
      <c r="J247" s="88">
        <v>10</v>
      </c>
      <c r="K247" s="88">
        <v>7</v>
      </c>
      <c r="L247" s="88">
        <v>0</v>
      </c>
      <c r="M247" s="88">
        <v>0</v>
      </c>
      <c r="N247" s="88">
        <v>22</v>
      </c>
      <c r="O247" s="88">
        <v>0</v>
      </c>
      <c r="P247" s="88">
        <v>0</v>
      </c>
      <c r="Q247" s="89">
        <v>33169</v>
      </c>
      <c r="R247" s="89">
        <v>22737</v>
      </c>
    </row>
    <row r="248" spans="1:18" ht="72.75" customHeight="1" x14ac:dyDescent="0.25">
      <c r="A248" s="88">
        <v>4</v>
      </c>
      <c r="B248" s="459" t="s">
        <v>376</v>
      </c>
      <c r="C248" s="460"/>
      <c r="D248" s="460"/>
      <c r="E248" s="460"/>
      <c r="F248" s="465"/>
      <c r="G248" s="87" t="s">
        <v>571</v>
      </c>
      <c r="H248" s="88">
        <f t="shared" si="20"/>
        <v>20</v>
      </c>
      <c r="I248" s="88">
        <v>10</v>
      </c>
      <c r="J248" s="88">
        <v>10</v>
      </c>
      <c r="K248" s="88">
        <v>7</v>
      </c>
      <c r="L248" s="88">
        <v>0</v>
      </c>
      <c r="M248" s="88">
        <v>0</v>
      </c>
      <c r="N248" s="88">
        <v>24</v>
      </c>
      <c r="O248" s="88">
        <v>0</v>
      </c>
      <c r="P248" s="88">
        <v>0</v>
      </c>
      <c r="Q248" s="89">
        <v>44178</v>
      </c>
      <c r="R248" s="89">
        <v>21168</v>
      </c>
    </row>
    <row r="249" spans="1:18" ht="72.75" customHeight="1" x14ac:dyDescent="0.25">
      <c r="A249" s="88">
        <v>5</v>
      </c>
      <c r="B249" s="459" t="s">
        <v>377</v>
      </c>
      <c r="C249" s="460"/>
      <c r="D249" s="460"/>
      <c r="E249" s="460"/>
      <c r="F249" s="465"/>
      <c r="G249" s="87" t="s">
        <v>572</v>
      </c>
      <c r="H249" s="88">
        <f t="shared" si="20"/>
        <v>0</v>
      </c>
      <c r="I249" s="88">
        <v>0</v>
      </c>
      <c r="J249" s="88">
        <v>0</v>
      </c>
      <c r="K249" s="88">
        <v>4</v>
      </c>
      <c r="L249" s="88">
        <v>0</v>
      </c>
      <c r="M249" s="88">
        <v>0</v>
      </c>
      <c r="N249" s="88">
        <v>7</v>
      </c>
      <c r="O249" s="88">
        <v>0</v>
      </c>
      <c r="P249" s="88">
        <v>0</v>
      </c>
      <c r="Q249" s="89">
        <v>39979</v>
      </c>
      <c r="R249" s="89">
        <v>31099</v>
      </c>
    </row>
    <row r="250" spans="1:18" ht="72.75" customHeight="1" x14ac:dyDescent="0.25">
      <c r="A250" s="88">
        <v>6</v>
      </c>
      <c r="B250" s="459" t="s">
        <v>378</v>
      </c>
      <c r="C250" s="460"/>
      <c r="D250" s="460"/>
      <c r="E250" s="460"/>
      <c r="F250" s="465"/>
      <c r="G250" s="87" t="s">
        <v>573</v>
      </c>
      <c r="H250" s="88">
        <f t="shared" si="20"/>
        <v>15</v>
      </c>
      <c r="I250" s="88">
        <v>0</v>
      </c>
      <c r="J250" s="88">
        <v>15</v>
      </c>
      <c r="K250" s="88">
        <v>1</v>
      </c>
      <c r="L250" s="88">
        <v>0</v>
      </c>
      <c r="M250" s="88">
        <v>0</v>
      </c>
      <c r="N250" s="88">
        <v>7</v>
      </c>
      <c r="O250" s="88">
        <v>0</v>
      </c>
      <c r="P250" s="88">
        <v>0</v>
      </c>
      <c r="Q250" s="89">
        <v>73799</v>
      </c>
      <c r="R250" s="89">
        <v>25661</v>
      </c>
    </row>
    <row r="251" spans="1:18" ht="72.75" customHeight="1" x14ac:dyDescent="0.25">
      <c r="A251" s="88">
        <v>7</v>
      </c>
      <c r="B251" s="459" t="s">
        <v>379</v>
      </c>
      <c r="C251" s="460"/>
      <c r="D251" s="460"/>
      <c r="E251" s="460"/>
      <c r="F251" s="465"/>
      <c r="G251" s="87" t="s">
        <v>574</v>
      </c>
      <c r="H251" s="88">
        <f t="shared" si="20"/>
        <v>15</v>
      </c>
      <c r="I251" s="88">
        <v>0</v>
      </c>
      <c r="J251" s="88">
        <v>15</v>
      </c>
      <c r="K251" s="88">
        <v>3</v>
      </c>
      <c r="L251" s="88">
        <v>1</v>
      </c>
      <c r="M251" s="88">
        <v>0</v>
      </c>
      <c r="N251" s="88">
        <v>6</v>
      </c>
      <c r="O251" s="88">
        <v>0</v>
      </c>
      <c r="P251" s="88">
        <v>0</v>
      </c>
      <c r="Q251" s="89">
        <v>57879</v>
      </c>
      <c r="R251" s="89">
        <v>32820</v>
      </c>
    </row>
    <row r="252" spans="1:18" ht="72.75" customHeight="1" x14ac:dyDescent="0.25">
      <c r="A252" s="88">
        <v>8</v>
      </c>
      <c r="B252" s="459" t="s">
        <v>380</v>
      </c>
      <c r="C252" s="460"/>
      <c r="D252" s="460"/>
      <c r="E252" s="460"/>
      <c r="F252" s="465"/>
      <c r="G252" s="87" t="s">
        <v>575</v>
      </c>
      <c r="H252" s="88">
        <f t="shared" si="20"/>
        <v>0</v>
      </c>
      <c r="I252" s="88">
        <v>0</v>
      </c>
      <c r="J252" s="88">
        <v>0</v>
      </c>
      <c r="K252" s="88">
        <v>2</v>
      </c>
      <c r="L252" s="88">
        <v>0</v>
      </c>
      <c r="M252" s="88">
        <v>0</v>
      </c>
      <c r="N252" s="88">
        <v>6</v>
      </c>
      <c r="O252" s="88">
        <v>0</v>
      </c>
      <c r="P252" s="88">
        <v>0</v>
      </c>
      <c r="Q252" s="89">
        <v>23881</v>
      </c>
      <c r="R252" s="89">
        <v>32343</v>
      </c>
    </row>
    <row r="253" spans="1:18" ht="72.75" customHeight="1" x14ac:dyDescent="0.25">
      <c r="A253" s="88">
        <v>9</v>
      </c>
      <c r="B253" s="459" t="s">
        <v>381</v>
      </c>
      <c r="C253" s="460"/>
      <c r="D253" s="460"/>
      <c r="E253" s="460"/>
      <c r="F253" s="465"/>
      <c r="G253" s="87" t="s">
        <v>576</v>
      </c>
      <c r="H253" s="88">
        <f t="shared" si="20"/>
        <v>0</v>
      </c>
      <c r="I253" s="88">
        <v>0</v>
      </c>
      <c r="J253" s="88">
        <v>0</v>
      </c>
      <c r="K253" s="88">
        <v>2</v>
      </c>
      <c r="L253" s="88">
        <v>0</v>
      </c>
      <c r="M253" s="88">
        <v>0</v>
      </c>
      <c r="N253" s="88">
        <v>7</v>
      </c>
      <c r="O253" s="88">
        <v>0</v>
      </c>
      <c r="P253" s="88">
        <v>0</v>
      </c>
      <c r="Q253" s="89">
        <v>52641</v>
      </c>
      <c r="R253" s="89">
        <v>24405</v>
      </c>
    </row>
    <row r="254" spans="1:18" ht="72.75" customHeight="1" x14ac:dyDescent="0.25">
      <c r="A254" s="88">
        <v>10</v>
      </c>
      <c r="B254" s="459" t="s">
        <v>382</v>
      </c>
      <c r="C254" s="460"/>
      <c r="D254" s="460"/>
      <c r="E254" s="460"/>
      <c r="F254" s="465"/>
      <c r="G254" s="87" t="s">
        <v>577</v>
      </c>
      <c r="H254" s="88">
        <f t="shared" si="20"/>
        <v>15</v>
      </c>
      <c r="I254" s="88">
        <v>0</v>
      </c>
      <c r="J254" s="88">
        <v>15</v>
      </c>
      <c r="K254" s="88">
        <v>2</v>
      </c>
      <c r="L254" s="88">
        <v>2</v>
      </c>
      <c r="M254" s="88">
        <v>0</v>
      </c>
      <c r="N254" s="88">
        <v>7</v>
      </c>
      <c r="O254" s="88">
        <v>0</v>
      </c>
      <c r="P254" s="88">
        <v>0</v>
      </c>
      <c r="Q254" s="89">
        <v>50910</v>
      </c>
      <c r="R254" s="89">
        <v>32570</v>
      </c>
    </row>
    <row r="255" spans="1:18" ht="72.75" customHeight="1" x14ac:dyDescent="0.25">
      <c r="A255" s="88">
        <v>11</v>
      </c>
      <c r="B255" s="459" t="s">
        <v>383</v>
      </c>
      <c r="C255" s="460"/>
      <c r="D255" s="460"/>
      <c r="E255" s="460"/>
      <c r="F255" s="465"/>
      <c r="G255" s="87" t="s">
        <v>384</v>
      </c>
      <c r="H255" s="88">
        <f t="shared" si="20"/>
        <v>0</v>
      </c>
      <c r="I255" s="88">
        <v>0</v>
      </c>
      <c r="J255" s="88">
        <v>0</v>
      </c>
      <c r="K255" s="88">
        <v>0</v>
      </c>
      <c r="L255" s="88">
        <v>0</v>
      </c>
      <c r="M255" s="88">
        <v>0</v>
      </c>
      <c r="N255" s="88">
        <v>2</v>
      </c>
      <c r="O255" s="88">
        <v>0</v>
      </c>
      <c r="P255" s="88">
        <v>0</v>
      </c>
      <c r="Q255" s="89"/>
      <c r="R255" s="89">
        <v>40345</v>
      </c>
    </row>
    <row r="256" spans="1:18" ht="72.75" customHeight="1" x14ac:dyDescent="0.25">
      <c r="A256" s="88">
        <v>12</v>
      </c>
      <c r="B256" s="459" t="s">
        <v>385</v>
      </c>
      <c r="C256" s="460"/>
      <c r="D256" s="460"/>
      <c r="E256" s="460"/>
      <c r="F256" s="465"/>
      <c r="G256" s="87" t="s">
        <v>386</v>
      </c>
      <c r="H256" s="88">
        <f t="shared" si="20"/>
        <v>0</v>
      </c>
      <c r="I256" s="88">
        <v>0</v>
      </c>
      <c r="J256" s="88">
        <v>0</v>
      </c>
      <c r="K256" s="88">
        <v>0</v>
      </c>
      <c r="L256" s="88">
        <v>0</v>
      </c>
      <c r="M256" s="88">
        <v>0</v>
      </c>
      <c r="N256" s="88">
        <v>2</v>
      </c>
      <c r="O256" s="88">
        <v>0</v>
      </c>
      <c r="P256" s="88">
        <v>0</v>
      </c>
      <c r="Q256" s="89"/>
      <c r="R256" s="89">
        <v>16261</v>
      </c>
    </row>
    <row r="257" spans="1:18" ht="72.75" customHeight="1" x14ac:dyDescent="0.25">
      <c r="A257" s="88">
        <v>13</v>
      </c>
      <c r="B257" s="459" t="s">
        <v>387</v>
      </c>
      <c r="C257" s="460"/>
      <c r="D257" s="460"/>
      <c r="E257" s="460"/>
      <c r="F257" s="465"/>
      <c r="G257" s="87" t="s">
        <v>388</v>
      </c>
      <c r="H257" s="88">
        <f t="shared" si="20"/>
        <v>0</v>
      </c>
      <c r="I257" s="88">
        <v>0</v>
      </c>
      <c r="J257" s="88">
        <v>0</v>
      </c>
      <c r="K257" s="88">
        <v>0</v>
      </c>
      <c r="L257" s="88">
        <v>0</v>
      </c>
      <c r="M257" s="88">
        <v>0</v>
      </c>
      <c r="N257" s="88">
        <v>1</v>
      </c>
      <c r="O257" s="88">
        <v>0</v>
      </c>
      <c r="P257" s="88">
        <v>0</v>
      </c>
      <c r="Q257" s="89"/>
      <c r="R257" s="89">
        <v>26336</v>
      </c>
    </row>
    <row r="258" spans="1:18" ht="72.75" customHeight="1" x14ac:dyDescent="0.25">
      <c r="A258" s="88">
        <v>14</v>
      </c>
      <c r="B258" s="459" t="s">
        <v>389</v>
      </c>
      <c r="C258" s="460"/>
      <c r="D258" s="460"/>
      <c r="E258" s="460"/>
      <c r="F258" s="465"/>
      <c r="G258" s="87" t="s">
        <v>390</v>
      </c>
      <c r="H258" s="88">
        <f t="shared" si="20"/>
        <v>0</v>
      </c>
      <c r="I258" s="88">
        <v>0</v>
      </c>
      <c r="J258" s="88">
        <v>0</v>
      </c>
      <c r="K258" s="88">
        <v>0</v>
      </c>
      <c r="L258" s="88">
        <v>0</v>
      </c>
      <c r="M258" s="88">
        <v>0</v>
      </c>
      <c r="N258" s="88">
        <v>1</v>
      </c>
      <c r="O258" s="88">
        <v>0</v>
      </c>
      <c r="P258" s="88">
        <v>0</v>
      </c>
      <c r="Q258" s="89"/>
      <c r="R258" s="89">
        <v>18930</v>
      </c>
    </row>
    <row r="259" spans="1:18" ht="72.75" customHeight="1" x14ac:dyDescent="0.25">
      <c r="A259" s="104">
        <v>11</v>
      </c>
      <c r="B259" s="522" t="s">
        <v>391</v>
      </c>
      <c r="C259" s="523"/>
      <c r="D259" s="523"/>
      <c r="E259" s="523"/>
      <c r="F259" s="523"/>
      <c r="G259" s="524"/>
      <c r="H259" s="133">
        <f>H260+H261+H262+H263+H264+H265+H266+H267+H268+H269</f>
        <v>340</v>
      </c>
      <c r="I259" s="133">
        <f t="shared" ref="I259:P259" si="21">I260+I261+I262+I263+I264+I265+I266+I267+I268+I269</f>
        <v>260</v>
      </c>
      <c r="J259" s="133">
        <f t="shared" si="21"/>
        <v>80</v>
      </c>
      <c r="K259" s="133">
        <f t="shared" si="21"/>
        <v>194</v>
      </c>
      <c r="L259" s="133">
        <f t="shared" si="21"/>
        <v>48</v>
      </c>
      <c r="M259" s="133">
        <f t="shared" si="21"/>
        <v>2</v>
      </c>
      <c r="N259" s="133">
        <f t="shared" si="21"/>
        <v>593</v>
      </c>
      <c r="O259" s="133">
        <f t="shared" si="21"/>
        <v>78</v>
      </c>
      <c r="P259" s="133">
        <f t="shared" si="21"/>
        <v>0</v>
      </c>
      <c r="Q259" s="134">
        <v>44973</v>
      </c>
      <c r="R259" s="134">
        <v>22483</v>
      </c>
    </row>
    <row r="260" spans="1:18" ht="72.75" customHeight="1" x14ac:dyDescent="0.25">
      <c r="A260" s="88">
        <v>1</v>
      </c>
      <c r="B260" s="459" t="s">
        <v>392</v>
      </c>
      <c r="C260" s="460"/>
      <c r="D260" s="460"/>
      <c r="E260" s="460"/>
      <c r="F260" s="465"/>
      <c r="G260" s="87" t="s">
        <v>578</v>
      </c>
      <c r="H260" s="88">
        <f>I260+J260</f>
        <v>295</v>
      </c>
      <c r="I260" s="88">
        <v>235</v>
      </c>
      <c r="J260" s="88">
        <v>60</v>
      </c>
      <c r="K260" s="88">
        <v>135</v>
      </c>
      <c r="L260" s="88">
        <v>29</v>
      </c>
      <c r="M260" s="88">
        <v>1</v>
      </c>
      <c r="N260" s="88">
        <v>428</v>
      </c>
      <c r="O260" s="88">
        <v>56</v>
      </c>
      <c r="P260" s="88"/>
      <c r="Q260" s="89">
        <v>44973</v>
      </c>
      <c r="R260" s="89">
        <v>22483</v>
      </c>
    </row>
    <row r="261" spans="1:18" ht="72.75" customHeight="1" x14ac:dyDescent="0.25">
      <c r="A261" s="88">
        <v>2</v>
      </c>
      <c r="B261" s="459" t="s">
        <v>393</v>
      </c>
      <c r="C261" s="460"/>
      <c r="D261" s="460"/>
      <c r="E261" s="460"/>
      <c r="F261" s="465"/>
      <c r="G261" s="87" t="s">
        <v>579</v>
      </c>
      <c r="H261" s="88">
        <f t="shared" ref="H261:H269" si="22">I261+J261</f>
        <v>45</v>
      </c>
      <c r="I261" s="88">
        <v>25</v>
      </c>
      <c r="J261" s="88">
        <v>20</v>
      </c>
      <c r="K261" s="88">
        <v>10</v>
      </c>
      <c r="L261" s="88">
        <v>6</v>
      </c>
      <c r="M261" s="88"/>
      <c r="N261" s="88">
        <v>26</v>
      </c>
      <c r="O261" s="88">
        <v>6</v>
      </c>
      <c r="P261" s="88"/>
      <c r="Q261" s="89">
        <v>44973</v>
      </c>
      <c r="R261" s="89">
        <v>22483</v>
      </c>
    </row>
    <row r="262" spans="1:18" ht="72.75" customHeight="1" x14ac:dyDescent="0.25">
      <c r="A262" s="88">
        <v>3</v>
      </c>
      <c r="B262" s="459" t="s">
        <v>394</v>
      </c>
      <c r="C262" s="460"/>
      <c r="D262" s="460"/>
      <c r="E262" s="460"/>
      <c r="F262" s="465"/>
      <c r="G262" s="87" t="s">
        <v>580</v>
      </c>
      <c r="H262" s="88">
        <f t="shared" si="22"/>
        <v>0</v>
      </c>
      <c r="I262" s="88"/>
      <c r="J262" s="88"/>
      <c r="K262" s="88">
        <v>11</v>
      </c>
      <c r="L262" s="88">
        <v>3</v>
      </c>
      <c r="M262" s="88"/>
      <c r="N262" s="88">
        <v>40</v>
      </c>
      <c r="O262" s="88">
        <v>3</v>
      </c>
      <c r="P262" s="88"/>
      <c r="Q262" s="89">
        <v>44973</v>
      </c>
      <c r="R262" s="89">
        <v>22483</v>
      </c>
    </row>
    <row r="263" spans="1:18" ht="72.75" customHeight="1" x14ac:dyDescent="0.25">
      <c r="A263" s="88">
        <v>4</v>
      </c>
      <c r="B263" s="459" t="s">
        <v>395</v>
      </c>
      <c r="C263" s="460"/>
      <c r="D263" s="460"/>
      <c r="E263" s="460"/>
      <c r="F263" s="465"/>
      <c r="G263" s="87" t="s">
        <v>581</v>
      </c>
      <c r="H263" s="88">
        <f t="shared" si="22"/>
        <v>0</v>
      </c>
      <c r="I263" s="88"/>
      <c r="J263" s="88"/>
      <c r="K263" s="88">
        <v>4</v>
      </c>
      <c r="L263" s="88">
        <v>1</v>
      </c>
      <c r="M263" s="88">
        <v>1</v>
      </c>
      <c r="N263" s="88">
        <v>10</v>
      </c>
      <c r="O263" s="88">
        <v>2</v>
      </c>
      <c r="P263" s="88"/>
      <c r="Q263" s="89">
        <v>44973</v>
      </c>
      <c r="R263" s="89">
        <v>22483</v>
      </c>
    </row>
    <row r="264" spans="1:18" ht="72.75" customHeight="1" x14ac:dyDescent="0.25">
      <c r="A264" s="88">
        <v>5</v>
      </c>
      <c r="B264" s="459" t="s">
        <v>396</v>
      </c>
      <c r="C264" s="460"/>
      <c r="D264" s="460"/>
      <c r="E264" s="460"/>
      <c r="F264" s="465"/>
      <c r="G264" s="87" t="s">
        <v>582</v>
      </c>
      <c r="H264" s="88">
        <f t="shared" si="22"/>
        <v>0</v>
      </c>
      <c r="I264" s="88"/>
      <c r="J264" s="88"/>
      <c r="K264" s="88">
        <v>7</v>
      </c>
      <c r="L264" s="88">
        <v>2</v>
      </c>
      <c r="M264" s="88"/>
      <c r="N264" s="88">
        <v>17</v>
      </c>
      <c r="O264" s="88">
        <v>2</v>
      </c>
      <c r="P264" s="88"/>
      <c r="Q264" s="89">
        <v>44973</v>
      </c>
      <c r="R264" s="89">
        <v>22483</v>
      </c>
    </row>
    <row r="265" spans="1:18" ht="72.75" customHeight="1" x14ac:dyDescent="0.25">
      <c r="A265" s="88">
        <v>6</v>
      </c>
      <c r="B265" s="459" t="s">
        <v>397</v>
      </c>
      <c r="C265" s="460"/>
      <c r="D265" s="460"/>
      <c r="E265" s="460"/>
      <c r="F265" s="465"/>
      <c r="G265" s="87" t="s">
        <v>583</v>
      </c>
      <c r="H265" s="88">
        <f t="shared" si="22"/>
        <v>0</v>
      </c>
      <c r="I265" s="88"/>
      <c r="J265" s="88"/>
      <c r="K265" s="88">
        <v>5</v>
      </c>
      <c r="L265" s="88">
        <v>1</v>
      </c>
      <c r="M265" s="88"/>
      <c r="N265" s="88">
        <v>13</v>
      </c>
      <c r="O265" s="88">
        <v>3</v>
      </c>
      <c r="P265" s="88"/>
      <c r="Q265" s="89">
        <v>44973</v>
      </c>
      <c r="R265" s="89">
        <v>22483</v>
      </c>
    </row>
    <row r="266" spans="1:18" ht="72.75" customHeight="1" x14ac:dyDescent="0.25">
      <c r="A266" s="88">
        <v>7</v>
      </c>
      <c r="B266" s="459" t="s">
        <v>398</v>
      </c>
      <c r="C266" s="460"/>
      <c r="D266" s="460"/>
      <c r="E266" s="460"/>
      <c r="F266" s="465"/>
      <c r="G266" s="87" t="s">
        <v>584</v>
      </c>
      <c r="H266" s="88">
        <f t="shared" si="22"/>
        <v>0</v>
      </c>
      <c r="I266" s="88"/>
      <c r="J266" s="88"/>
      <c r="K266" s="88">
        <v>10</v>
      </c>
      <c r="L266" s="88">
        <v>2</v>
      </c>
      <c r="M266" s="88"/>
      <c r="N266" s="88">
        <v>30</v>
      </c>
      <c r="O266" s="88">
        <v>1</v>
      </c>
      <c r="P266" s="88"/>
      <c r="Q266" s="89">
        <v>44973</v>
      </c>
      <c r="R266" s="89">
        <v>22483</v>
      </c>
    </row>
    <row r="267" spans="1:18" ht="72.75" customHeight="1" x14ac:dyDescent="0.25">
      <c r="A267" s="88">
        <v>8</v>
      </c>
      <c r="B267" s="459" t="s">
        <v>399</v>
      </c>
      <c r="C267" s="460"/>
      <c r="D267" s="460"/>
      <c r="E267" s="460"/>
      <c r="F267" s="465"/>
      <c r="G267" s="87" t="s">
        <v>585</v>
      </c>
      <c r="H267" s="88">
        <f t="shared" si="22"/>
        <v>0</v>
      </c>
      <c r="I267" s="88"/>
      <c r="J267" s="88"/>
      <c r="K267" s="88">
        <v>7</v>
      </c>
      <c r="L267" s="88">
        <v>2</v>
      </c>
      <c r="M267" s="88"/>
      <c r="N267" s="88">
        <v>14</v>
      </c>
      <c r="O267" s="88">
        <v>3</v>
      </c>
      <c r="P267" s="88"/>
      <c r="Q267" s="89">
        <v>44973</v>
      </c>
      <c r="R267" s="89">
        <v>22483</v>
      </c>
    </row>
    <row r="268" spans="1:18" ht="72.75" customHeight="1" x14ac:dyDescent="0.25">
      <c r="A268" s="88">
        <v>9</v>
      </c>
      <c r="B268" s="459" t="s">
        <v>400</v>
      </c>
      <c r="C268" s="460"/>
      <c r="D268" s="460"/>
      <c r="E268" s="460"/>
      <c r="F268" s="465"/>
      <c r="G268" s="87" t="s">
        <v>586</v>
      </c>
      <c r="H268" s="88">
        <f t="shared" si="22"/>
        <v>0</v>
      </c>
      <c r="I268" s="88"/>
      <c r="J268" s="88"/>
      <c r="K268" s="88">
        <v>5</v>
      </c>
      <c r="L268" s="88">
        <v>2</v>
      </c>
      <c r="M268" s="88"/>
      <c r="N268" s="88">
        <v>13</v>
      </c>
      <c r="O268" s="88">
        <v>2</v>
      </c>
      <c r="P268" s="88"/>
      <c r="Q268" s="89">
        <v>44973</v>
      </c>
      <c r="R268" s="89">
        <v>22483</v>
      </c>
    </row>
    <row r="269" spans="1:18" ht="72.75" customHeight="1" x14ac:dyDescent="0.25">
      <c r="A269" s="88">
        <v>10</v>
      </c>
      <c r="B269" s="459" t="s">
        <v>401</v>
      </c>
      <c r="C269" s="460"/>
      <c r="D269" s="460"/>
      <c r="E269" s="460"/>
      <c r="F269" s="465"/>
      <c r="G269" s="87" t="s">
        <v>402</v>
      </c>
      <c r="H269" s="88">
        <f t="shared" si="22"/>
        <v>0</v>
      </c>
      <c r="I269" s="88"/>
      <c r="J269" s="88"/>
      <c r="K269" s="88"/>
      <c r="L269" s="88"/>
      <c r="M269" s="88"/>
      <c r="N269" s="88">
        <v>2</v>
      </c>
      <c r="O269" s="88"/>
      <c r="P269" s="88"/>
      <c r="Q269" s="89">
        <v>44973</v>
      </c>
      <c r="R269" s="89">
        <v>22483</v>
      </c>
    </row>
    <row r="270" spans="1:18" ht="72.75" customHeight="1" x14ac:dyDescent="0.25">
      <c r="A270" s="104">
        <v>12</v>
      </c>
      <c r="B270" s="522" t="s">
        <v>403</v>
      </c>
      <c r="C270" s="523"/>
      <c r="D270" s="523"/>
      <c r="E270" s="523"/>
      <c r="F270" s="523"/>
      <c r="G270" s="524"/>
      <c r="H270" s="133">
        <f>H272+H273+H274+H275+H276+H277+H278+H279+H280+H281+H282+H283+H284+H285+H286+H287+H288+H289+H290+H291+H292+H293+H294+H295+H297+H298+H299+H300+H301+H302+H303+H304+H306+H307+H308+H309+H310</f>
        <v>105</v>
      </c>
      <c r="I270" s="133">
        <f t="shared" ref="I270:P270" si="23">I272+I273+I274+I275+I276+I277+I278+I279+I280+I281+I282+I283+I284+I285+I286+I287+I288+I289+I290+I291+I292+I293+I294+I295+I297+I298+I299+I300+I301+I302+I303+I304+I306+I307+I308+I309+I310</f>
        <v>65</v>
      </c>
      <c r="J270" s="133">
        <f t="shared" si="23"/>
        <v>40</v>
      </c>
      <c r="K270" s="133">
        <f t="shared" si="23"/>
        <v>37</v>
      </c>
      <c r="L270" s="133">
        <f t="shared" si="23"/>
        <v>15</v>
      </c>
      <c r="M270" s="133">
        <f t="shared" si="23"/>
        <v>3</v>
      </c>
      <c r="N270" s="133">
        <f t="shared" si="23"/>
        <v>85</v>
      </c>
      <c r="O270" s="133">
        <f t="shared" si="23"/>
        <v>32</v>
      </c>
      <c r="P270" s="133">
        <f t="shared" si="23"/>
        <v>10</v>
      </c>
      <c r="Q270" s="134">
        <v>45172</v>
      </c>
      <c r="R270" s="134">
        <v>23372</v>
      </c>
    </row>
    <row r="271" spans="1:18" ht="72.75" customHeight="1" x14ac:dyDescent="0.25">
      <c r="A271" s="104">
        <v>1</v>
      </c>
      <c r="B271" s="525" t="s">
        <v>430</v>
      </c>
      <c r="C271" s="526"/>
      <c r="D271" s="526"/>
      <c r="E271" s="526"/>
      <c r="F271" s="527"/>
      <c r="G271" s="137"/>
      <c r="H271" s="525"/>
      <c r="I271" s="526"/>
      <c r="J271" s="526"/>
      <c r="K271" s="526"/>
      <c r="L271" s="526"/>
      <c r="M271" s="526"/>
      <c r="N271" s="526"/>
      <c r="O271" s="526"/>
      <c r="P271" s="526"/>
      <c r="Q271" s="526"/>
      <c r="R271" s="527"/>
    </row>
    <row r="272" spans="1:18" ht="72.75" customHeight="1" x14ac:dyDescent="0.25">
      <c r="A272" s="88">
        <v>1</v>
      </c>
      <c r="B272" s="459" t="s">
        <v>430</v>
      </c>
      <c r="C272" s="460"/>
      <c r="D272" s="460"/>
      <c r="E272" s="460"/>
      <c r="F272" s="465"/>
      <c r="G272" s="87" t="s">
        <v>861</v>
      </c>
      <c r="H272" s="88">
        <f>I272+J272</f>
        <v>95</v>
      </c>
      <c r="I272" s="88">
        <v>65</v>
      </c>
      <c r="J272" s="88">
        <v>30</v>
      </c>
      <c r="K272" s="88">
        <v>32</v>
      </c>
      <c r="L272" s="88">
        <v>13</v>
      </c>
      <c r="M272" s="88">
        <v>1</v>
      </c>
      <c r="N272" s="88">
        <v>57</v>
      </c>
      <c r="O272" s="88">
        <v>9</v>
      </c>
      <c r="P272" s="88">
        <v>3</v>
      </c>
      <c r="Q272" s="89">
        <v>45069</v>
      </c>
      <c r="R272" s="89">
        <v>22106</v>
      </c>
    </row>
    <row r="273" spans="1:18" ht="72.75" customHeight="1" x14ac:dyDescent="0.25">
      <c r="A273" s="88">
        <v>2</v>
      </c>
      <c r="B273" s="459" t="s">
        <v>431</v>
      </c>
      <c r="C273" s="460"/>
      <c r="D273" s="460"/>
      <c r="E273" s="460"/>
      <c r="F273" s="465"/>
      <c r="G273" s="87" t="s">
        <v>432</v>
      </c>
      <c r="H273" s="88">
        <f t="shared" ref="H273:H295" si="24">I273+J273</f>
        <v>0</v>
      </c>
      <c r="I273" s="88"/>
      <c r="J273" s="88"/>
      <c r="K273" s="88"/>
      <c r="L273" s="88"/>
      <c r="M273" s="88"/>
      <c r="N273" s="88">
        <v>1</v>
      </c>
      <c r="O273" s="88"/>
      <c r="P273" s="88"/>
      <c r="Q273" s="89"/>
      <c r="R273" s="89">
        <v>35946</v>
      </c>
    </row>
    <row r="274" spans="1:18" ht="72.75" customHeight="1" x14ac:dyDescent="0.25">
      <c r="A274" s="88">
        <v>3</v>
      </c>
      <c r="B274" s="459" t="s">
        <v>433</v>
      </c>
      <c r="C274" s="460"/>
      <c r="D274" s="460"/>
      <c r="E274" s="460"/>
      <c r="F274" s="465"/>
      <c r="G274" s="87" t="s">
        <v>434</v>
      </c>
      <c r="H274" s="88">
        <f t="shared" si="24"/>
        <v>0</v>
      </c>
      <c r="I274" s="88"/>
      <c r="J274" s="88"/>
      <c r="K274" s="88"/>
      <c r="L274" s="88"/>
      <c r="M274" s="88"/>
      <c r="N274" s="88">
        <v>1</v>
      </c>
      <c r="O274" s="88"/>
      <c r="P274" s="88"/>
      <c r="Q274" s="89"/>
      <c r="R274" s="89">
        <v>28911</v>
      </c>
    </row>
    <row r="275" spans="1:18" ht="72.75" customHeight="1" x14ac:dyDescent="0.25">
      <c r="A275" s="88">
        <v>4</v>
      </c>
      <c r="B275" s="459" t="s">
        <v>435</v>
      </c>
      <c r="C275" s="460"/>
      <c r="D275" s="460"/>
      <c r="E275" s="460"/>
      <c r="F275" s="465"/>
      <c r="G275" s="87" t="s">
        <v>436</v>
      </c>
      <c r="H275" s="88">
        <f t="shared" si="24"/>
        <v>0</v>
      </c>
      <c r="I275" s="88"/>
      <c r="J275" s="88"/>
      <c r="K275" s="88"/>
      <c r="L275" s="88"/>
      <c r="M275" s="88"/>
      <c r="N275" s="88">
        <v>1</v>
      </c>
      <c r="O275" s="88"/>
      <c r="P275" s="88"/>
      <c r="Q275" s="89"/>
      <c r="R275" s="89">
        <v>25009</v>
      </c>
    </row>
    <row r="276" spans="1:18" ht="72.75" customHeight="1" x14ac:dyDescent="0.25">
      <c r="A276" s="88">
        <v>5</v>
      </c>
      <c r="B276" s="459" t="s">
        <v>439</v>
      </c>
      <c r="C276" s="460"/>
      <c r="D276" s="460"/>
      <c r="E276" s="460"/>
      <c r="F276" s="465"/>
      <c r="G276" s="87" t="s">
        <v>440</v>
      </c>
      <c r="H276" s="88">
        <f t="shared" si="24"/>
        <v>0</v>
      </c>
      <c r="I276" s="88"/>
      <c r="J276" s="88"/>
      <c r="K276" s="88"/>
      <c r="L276" s="88"/>
      <c r="M276" s="88"/>
      <c r="N276" s="88">
        <v>1</v>
      </c>
      <c r="O276" s="88"/>
      <c r="P276" s="88"/>
      <c r="Q276" s="89"/>
      <c r="R276" s="89">
        <v>37740</v>
      </c>
    </row>
    <row r="277" spans="1:18" ht="72.75" customHeight="1" x14ac:dyDescent="0.25">
      <c r="A277" s="88">
        <v>6</v>
      </c>
      <c r="B277" s="459" t="s">
        <v>443</v>
      </c>
      <c r="C277" s="460"/>
      <c r="D277" s="460"/>
      <c r="E277" s="460"/>
      <c r="F277" s="465"/>
      <c r="G277" s="87" t="s">
        <v>444</v>
      </c>
      <c r="H277" s="88">
        <f t="shared" si="24"/>
        <v>0</v>
      </c>
      <c r="I277" s="88"/>
      <c r="J277" s="88"/>
      <c r="K277" s="88"/>
      <c r="L277" s="88"/>
      <c r="M277" s="88"/>
      <c r="N277" s="88">
        <v>1</v>
      </c>
      <c r="O277" s="88"/>
      <c r="P277" s="88"/>
      <c r="Q277" s="89"/>
      <c r="R277" s="89">
        <v>35421</v>
      </c>
    </row>
    <row r="278" spans="1:18" ht="72.75" customHeight="1" x14ac:dyDescent="0.25">
      <c r="A278" s="88">
        <v>7</v>
      </c>
      <c r="B278" s="459" t="s">
        <v>445</v>
      </c>
      <c r="C278" s="460"/>
      <c r="D278" s="460"/>
      <c r="E278" s="460"/>
      <c r="F278" s="465"/>
      <c r="G278" s="87" t="s">
        <v>446</v>
      </c>
      <c r="H278" s="88">
        <f t="shared" si="24"/>
        <v>0</v>
      </c>
      <c r="I278" s="88"/>
      <c r="J278" s="88"/>
      <c r="K278" s="88"/>
      <c r="L278" s="88"/>
      <c r="M278" s="88"/>
      <c r="N278" s="88">
        <v>1</v>
      </c>
      <c r="O278" s="88"/>
      <c r="P278" s="88"/>
      <c r="Q278" s="89"/>
      <c r="R278" s="89">
        <v>27412</v>
      </c>
    </row>
    <row r="279" spans="1:18" ht="72.75" customHeight="1" x14ac:dyDescent="0.25">
      <c r="A279" s="88">
        <v>8</v>
      </c>
      <c r="B279" s="459" t="s">
        <v>447</v>
      </c>
      <c r="C279" s="460"/>
      <c r="D279" s="460"/>
      <c r="E279" s="460"/>
      <c r="F279" s="465"/>
      <c r="G279" s="87" t="s">
        <v>448</v>
      </c>
      <c r="H279" s="88">
        <f t="shared" si="24"/>
        <v>0</v>
      </c>
      <c r="I279" s="88"/>
      <c r="J279" s="88"/>
      <c r="K279" s="88"/>
      <c r="L279" s="88"/>
      <c r="M279" s="88"/>
      <c r="N279" s="88">
        <v>1</v>
      </c>
      <c r="O279" s="88"/>
      <c r="P279" s="88"/>
      <c r="Q279" s="89"/>
      <c r="R279" s="89">
        <v>26322</v>
      </c>
    </row>
    <row r="280" spans="1:18" ht="72.75" customHeight="1" x14ac:dyDescent="0.25">
      <c r="A280" s="88">
        <v>9</v>
      </c>
      <c r="B280" s="459" t="s">
        <v>449</v>
      </c>
      <c r="C280" s="460"/>
      <c r="D280" s="460"/>
      <c r="E280" s="460"/>
      <c r="F280" s="465"/>
      <c r="G280" s="87" t="s">
        <v>450</v>
      </c>
      <c r="H280" s="88">
        <f t="shared" si="24"/>
        <v>0</v>
      </c>
      <c r="I280" s="88"/>
      <c r="J280" s="88"/>
      <c r="K280" s="88"/>
      <c r="L280" s="88"/>
      <c r="M280" s="88"/>
      <c r="N280" s="88">
        <v>1</v>
      </c>
      <c r="O280" s="88"/>
      <c r="P280" s="88"/>
      <c r="Q280" s="89"/>
      <c r="R280" s="89">
        <v>20322</v>
      </c>
    </row>
    <row r="281" spans="1:18" ht="72.75" customHeight="1" x14ac:dyDescent="0.25">
      <c r="A281" s="88">
        <v>10</v>
      </c>
      <c r="B281" s="459" t="s">
        <v>451</v>
      </c>
      <c r="C281" s="460"/>
      <c r="D281" s="460"/>
      <c r="E281" s="460"/>
      <c r="F281" s="465"/>
      <c r="G281" s="87" t="s">
        <v>452</v>
      </c>
      <c r="H281" s="88">
        <f t="shared" si="24"/>
        <v>0</v>
      </c>
      <c r="I281" s="88"/>
      <c r="J281" s="88"/>
      <c r="K281" s="88"/>
      <c r="L281" s="88"/>
      <c r="M281" s="88"/>
      <c r="N281" s="88">
        <v>1</v>
      </c>
      <c r="O281" s="88"/>
      <c r="P281" s="88"/>
      <c r="Q281" s="89"/>
      <c r="R281" s="89">
        <v>23580</v>
      </c>
    </row>
    <row r="282" spans="1:18" ht="72.75" customHeight="1" x14ac:dyDescent="0.25">
      <c r="A282" s="88">
        <v>11</v>
      </c>
      <c r="B282" s="459" t="s">
        <v>453</v>
      </c>
      <c r="C282" s="460"/>
      <c r="D282" s="460"/>
      <c r="E282" s="460"/>
      <c r="F282" s="465"/>
      <c r="G282" s="87" t="s">
        <v>454</v>
      </c>
      <c r="H282" s="88">
        <f t="shared" si="24"/>
        <v>0</v>
      </c>
      <c r="I282" s="88"/>
      <c r="J282" s="88"/>
      <c r="K282" s="88"/>
      <c r="L282" s="88"/>
      <c r="M282" s="88"/>
      <c r="N282" s="88">
        <v>1</v>
      </c>
      <c r="O282" s="88"/>
      <c r="P282" s="88"/>
      <c r="Q282" s="89"/>
      <c r="R282" s="89">
        <v>24931</v>
      </c>
    </row>
    <row r="283" spans="1:18" ht="72.75" customHeight="1" x14ac:dyDescent="0.25">
      <c r="A283" s="88">
        <v>12</v>
      </c>
      <c r="B283" s="459" t="s">
        <v>457</v>
      </c>
      <c r="C283" s="460"/>
      <c r="D283" s="460"/>
      <c r="E283" s="460"/>
      <c r="F283" s="465"/>
      <c r="G283" s="87" t="s">
        <v>458</v>
      </c>
      <c r="H283" s="88">
        <f t="shared" si="24"/>
        <v>0</v>
      </c>
      <c r="I283" s="88"/>
      <c r="J283" s="88"/>
      <c r="K283" s="88"/>
      <c r="L283" s="88"/>
      <c r="M283" s="88"/>
      <c r="N283" s="88">
        <v>1</v>
      </c>
      <c r="O283" s="88"/>
      <c r="P283" s="88"/>
      <c r="Q283" s="89"/>
      <c r="R283" s="89">
        <v>24410</v>
      </c>
    </row>
    <row r="284" spans="1:18" ht="72.75" customHeight="1" x14ac:dyDescent="0.25">
      <c r="A284" s="88">
        <v>13</v>
      </c>
      <c r="B284" s="459" t="s">
        <v>459</v>
      </c>
      <c r="C284" s="460"/>
      <c r="D284" s="460"/>
      <c r="E284" s="460"/>
      <c r="F284" s="465"/>
      <c r="G284" s="87" t="s">
        <v>460</v>
      </c>
      <c r="H284" s="88">
        <f t="shared" si="24"/>
        <v>0</v>
      </c>
      <c r="I284" s="88"/>
      <c r="J284" s="88"/>
      <c r="K284" s="88"/>
      <c r="L284" s="88"/>
      <c r="M284" s="88"/>
      <c r="N284" s="88">
        <v>1</v>
      </c>
      <c r="O284" s="88"/>
      <c r="P284" s="88"/>
      <c r="Q284" s="89"/>
      <c r="R284" s="89">
        <v>23600</v>
      </c>
    </row>
    <row r="285" spans="1:18" ht="72.75" customHeight="1" x14ac:dyDescent="0.25">
      <c r="A285" s="88">
        <v>14</v>
      </c>
      <c r="B285" s="459" t="s">
        <v>461</v>
      </c>
      <c r="C285" s="460"/>
      <c r="D285" s="460"/>
      <c r="E285" s="460"/>
      <c r="F285" s="465"/>
      <c r="G285" s="87" t="s">
        <v>462</v>
      </c>
      <c r="H285" s="88">
        <f t="shared" si="24"/>
        <v>0</v>
      </c>
      <c r="I285" s="88"/>
      <c r="J285" s="88"/>
      <c r="K285" s="88"/>
      <c r="L285" s="88"/>
      <c r="M285" s="88"/>
      <c r="N285" s="88">
        <v>1</v>
      </c>
      <c r="O285" s="88"/>
      <c r="P285" s="88"/>
      <c r="Q285" s="89"/>
      <c r="R285" s="89">
        <v>37057</v>
      </c>
    </row>
    <row r="286" spans="1:18" ht="72.75" customHeight="1" x14ac:dyDescent="0.25">
      <c r="A286" s="88">
        <v>15</v>
      </c>
      <c r="B286" s="529" t="s">
        <v>934</v>
      </c>
      <c r="C286" s="529"/>
      <c r="D286" s="529"/>
      <c r="E286" s="529"/>
      <c r="F286" s="529"/>
      <c r="G286" s="86" t="s">
        <v>935</v>
      </c>
      <c r="H286" s="88">
        <f t="shared" si="24"/>
        <v>0</v>
      </c>
      <c r="I286" s="88"/>
      <c r="J286" s="88"/>
      <c r="K286" s="88"/>
      <c r="L286" s="88"/>
      <c r="M286" s="88"/>
      <c r="N286" s="88">
        <v>1</v>
      </c>
      <c r="O286" s="88"/>
      <c r="P286" s="88"/>
      <c r="Q286" s="89"/>
      <c r="R286" s="89">
        <v>28934</v>
      </c>
    </row>
    <row r="287" spans="1:18" ht="72.75" customHeight="1" x14ac:dyDescent="0.25">
      <c r="A287" s="88">
        <v>16</v>
      </c>
      <c r="B287" s="529" t="s">
        <v>455</v>
      </c>
      <c r="C287" s="529"/>
      <c r="D287" s="529"/>
      <c r="E287" s="529"/>
      <c r="F287" s="529"/>
      <c r="G287" s="86" t="s">
        <v>917</v>
      </c>
      <c r="H287" s="88">
        <f t="shared" si="24"/>
        <v>0</v>
      </c>
      <c r="I287" s="88"/>
      <c r="J287" s="88"/>
      <c r="K287" s="88"/>
      <c r="L287" s="88"/>
      <c r="M287" s="88"/>
      <c r="N287" s="88">
        <v>0</v>
      </c>
      <c r="O287" s="88"/>
      <c r="P287" s="88"/>
      <c r="Q287" s="89"/>
      <c r="R287" s="89">
        <v>0</v>
      </c>
    </row>
    <row r="288" spans="1:18" ht="72.75" customHeight="1" x14ac:dyDescent="0.25">
      <c r="A288" s="88">
        <v>17</v>
      </c>
      <c r="B288" s="529" t="s">
        <v>918</v>
      </c>
      <c r="C288" s="529"/>
      <c r="D288" s="529"/>
      <c r="E288" s="529"/>
      <c r="F288" s="529"/>
      <c r="G288" s="86" t="s">
        <v>919</v>
      </c>
      <c r="H288" s="88">
        <f t="shared" si="24"/>
        <v>0</v>
      </c>
      <c r="I288" s="88"/>
      <c r="J288" s="88"/>
      <c r="K288" s="88"/>
      <c r="L288" s="88"/>
      <c r="M288" s="88"/>
      <c r="N288" s="88">
        <v>0</v>
      </c>
      <c r="O288" s="88"/>
      <c r="P288" s="88"/>
      <c r="Q288" s="89"/>
      <c r="R288" s="89">
        <v>0</v>
      </c>
    </row>
    <row r="289" spans="1:18" ht="72.75" customHeight="1" x14ac:dyDescent="0.25">
      <c r="A289" s="88">
        <v>18</v>
      </c>
      <c r="B289" s="529" t="s">
        <v>920</v>
      </c>
      <c r="C289" s="529"/>
      <c r="D289" s="529"/>
      <c r="E289" s="529"/>
      <c r="F289" s="529"/>
      <c r="G289" s="86" t="s">
        <v>921</v>
      </c>
      <c r="H289" s="88">
        <f t="shared" si="24"/>
        <v>0</v>
      </c>
      <c r="I289" s="88"/>
      <c r="J289" s="88"/>
      <c r="K289" s="88"/>
      <c r="L289" s="88"/>
      <c r="M289" s="88"/>
      <c r="N289" s="88">
        <v>0</v>
      </c>
      <c r="O289" s="88"/>
      <c r="P289" s="88"/>
      <c r="Q289" s="89"/>
      <c r="R289" s="89">
        <v>0</v>
      </c>
    </row>
    <row r="290" spans="1:18" ht="72.75" customHeight="1" x14ac:dyDescent="0.25">
      <c r="A290" s="88">
        <v>19</v>
      </c>
      <c r="B290" s="529" t="s">
        <v>922</v>
      </c>
      <c r="C290" s="529"/>
      <c r="D290" s="529"/>
      <c r="E290" s="529"/>
      <c r="F290" s="529"/>
      <c r="G290" s="86" t="s">
        <v>923</v>
      </c>
      <c r="H290" s="88">
        <f t="shared" si="24"/>
        <v>0</v>
      </c>
      <c r="I290" s="88"/>
      <c r="J290" s="88"/>
      <c r="K290" s="88"/>
      <c r="L290" s="88"/>
      <c r="M290" s="88"/>
      <c r="N290" s="88">
        <v>0</v>
      </c>
      <c r="O290" s="88"/>
      <c r="P290" s="88"/>
      <c r="Q290" s="89"/>
      <c r="R290" s="89">
        <v>0</v>
      </c>
    </row>
    <row r="291" spans="1:18" ht="72.75" customHeight="1" x14ac:dyDescent="0.25">
      <c r="A291" s="88">
        <v>20</v>
      </c>
      <c r="B291" s="529" t="s">
        <v>924</v>
      </c>
      <c r="C291" s="529"/>
      <c r="D291" s="529"/>
      <c r="E291" s="529"/>
      <c r="F291" s="529"/>
      <c r="G291" s="86" t="s">
        <v>925</v>
      </c>
      <c r="H291" s="88">
        <f t="shared" si="24"/>
        <v>0</v>
      </c>
      <c r="I291" s="88"/>
      <c r="J291" s="88"/>
      <c r="K291" s="88"/>
      <c r="L291" s="88"/>
      <c r="M291" s="88"/>
      <c r="N291" s="88">
        <v>0</v>
      </c>
      <c r="O291" s="88"/>
      <c r="P291" s="88"/>
      <c r="Q291" s="89"/>
      <c r="R291" s="89">
        <v>0</v>
      </c>
    </row>
    <row r="292" spans="1:18" ht="72.75" customHeight="1" x14ac:dyDescent="0.25">
      <c r="A292" s="88">
        <v>21</v>
      </c>
      <c r="B292" s="529" t="s">
        <v>926</v>
      </c>
      <c r="C292" s="529"/>
      <c r="D292" s="529"/>
      <c r="E292" s="529"/>
      <c r="F292" s="529"/>
      <c r="G292" s="86" t="s">
        <v>927</v>
      </c>
      <c r="H292" s="88">
        <f t="shared" si="24"/>
        <v>0</v>
      </c>
      <c r="I292" s="88"/>
      <c r="J292" s="88"/>
      <c r="K292" s="88"/>
      <c r="L292" s="88"/>
      <c r="M292" s="88"/>
      <c r="N292" s="88">
        <v>0</v>
      </c>
      <c r="O292" s="88"/>
      <c r="P292" s="88"/>
      <c r="Q292" s="89"/>
      <c r="R292" s="89">
        <v>0</v>
      </c>
    </row>
    <row r="293" spans="1:18" ht="72.75" customHeight="1" x14ac:dyDescent="0.25">
      <c r="A293" s="88">
        <v>22</v>
      </c>
      <c r="B293" s="529" t="s">
        <v>928</v>
      </c>
      <c r="C293" s="529"/>
      <c r="D293" s="529"/>
      <c r="E293" s="529"/>
      <c r="F293" s="529"/>
      <c r="G293" s="86" t="s">
        <v>929</v>
      </c>
      <c r="H293" s="88">
        <f t="shared" si="24"/>
        <v>0</v>
      </c>
      <c r="I293" s="88"/>
      <c r="J293" s="88"/>
      <c r="K293" s="88"/>
      <c r="L293" s="88"/>
      <c r="M293" s="88"/>
      <c r="N293" s="88">
        <v>0</v>
      </c>
      <c r="O293" s="88"/>
      <c r="P293" s="88"/>
      <c r="Q293" s="89"/>
      <c r="R293" s="89">
        <v>0</v>
      </c>
    </row>
    <row r="294" spans="1:18" ht="72.75" customHeight="1" x14ac:dyDescent="0.25">
      <c r="A294" s="88">
        <v>23</v>
      </c>
      <c r="B294" s="529" t="s">
        <v>930</v>
      </c>
      <c r="C294" s="529"/>
      <c r="D294" s="529"/>
      <c r="E294" s="529"/>
      <c r="F294" s="529"/>
      <c r="G294" s="86" t="s">
        <v>931</v>
      </c>
      <c r="H294" s="88">
        <f t="shared" si="24"/>
        <v>0</v>
      </c>
      <c r="I294" s="88"/>
      <c r="J294" s="88"/>
      <c r="K294" s="88"/>
      <c r="L294" s="88"/>
      <c r="M294" s="88"/>
      <c r="N294" s="88">
        <v>0</v>
      </c>
      <c r="O294" s="88"/>
      <c r="P294" s="88"/>
      <c r="Q294" s="89"/>
      <c r="R294" s="89">
        <v>0</v>
      </c>
    </row>
    <row r="295" spans="1:18" ht="72.75" customHeight="1" x14ac:dyDescent="0.25">
      <c r="A295" s="88">
        <v>24</v>
      </c>
      <c r="B295" s="529" t="s">
        <v>932</v>
      </c>
      <c r="C295" s="529"/>
      <c r="D295" s="529"/>
      <c r="E295" s="529"/>
      <c r="F295" s="529"/>
      <c r="G295" s="86" t="s">
        <v>933</v>
      </c>
      <c r="H295" s="88">
        <f t="shared" si="24"/>
        <v>0</v>
      </c>
      <c r="I295" s="88"/>
      <c r="J295" s="88"/>
      <c r="K295" s="88"/>
      <c r="L295" s="88"/>
      <c r="M295" s="88"/>
      <c r="N295" s="88">
        <v>0</v>
      </c>
      <c r="O295" s="88"/>
      <c r="P295" s="88"/>
      <c r="Q295" s="89"/>
      <c r="R295" s="89">
        <v>0</v>
      </c>
    </row>
    <row r="296" spans="1:18" ht="72.75" customHeight="1" x14ac:dyDescent="0.25">
      <c r="A296" s="104">
        <v>2</v>
      </c>
      <c r="B296" s="525" t="s">
        <v>404</v>
      </c>
      <c r="C296" s="526"/>
      <c r="D296" s="526"/>
      <c r="E296" s="526"/>
      <c r="F296" s="526"/>
      <c r="G296" s="527"/>
      <c r="H296" s="525"/>
      <c r="I296" s="526"/>
      <c r="J296" s="526"/>
      <c r="K296" s="526"/>
      <c r="L296" s="526"/>
      <c r="M296" s="526"/>
      <c r="N296" s="526"/>
      <c r="O296" s="526"/>
      <c r="P296" s="526"/>
      <c r="Q296" s="526"/>
      <c r="R296" s="527"/>
    </row>
    <row r="297" spans="1:18" ht="72.75" customHeight="1" x14ac:dyDescent="0.25">
      <c r="A297" s="88">
        <v>1</v>
      </c>
      <c r="B297" s="459" t="s">
        <v>404</v>
      </c>
      <c r="C297" s="460"/>
      <c r="D297" s="460"/>
      <c r="E297" s="460"/>
      <c r="F297" s="465"/>
      <c r="G297" s="87" t="s">
        <v>587</v>
      </c>
      <c r="H297" s="88">
        <f>I297+J297</f>
        <v>10</v>
      </c>
      <c r="I297" s="88"/>
      <c r="J297" s="88">
        <v>10</v>
      </c>
      <c r="K297" s="88">
        <v>4</v>
      </c>
      <c r="L297" s="88">
        <v>1</v>
      </c>
      <c r="M297" s="88">
        <v>1</v>
      </c>
      <c r="N297" s="88">
        <v>8</v>
      </c>
      <c r="O297" s="88">
        <v>7</v>
      </c>
      <c r="P297" s="88">
        <v>2</v>
      </c>
      <c r="Q297" s="89">
        <v>39170</v>
      </c>
      <c r="R297" s="89">
        <v>21764</v>
      </c>
    </row>
    <row r="298" spans="1:18" ht="72.75" customHeight="1" x14ac:dyDescent="0.25">
      <c r="A298" s="88">
        <v>2</v>
      </c>
      <c r="B298" s="459" t="s">
        <v>405</v>
      </c>
      <c r="C298" s="460"/>
      <c r="D298" s="460"/>
      <c r="E298" s="460"/>
      <c r="F298" s="465"/>
      <c r="G298" s="87" t="s">
        <v>406</v>
      </c>
      <c r="H298" s="88">
        <f t="shared" ref="H298:H304" si="25">I298+J298</f>
        <v>0</v>
      </c>
      <c r="I298" s="88"/>
      <c r="J298" s="88"/>
      <c r="K298" s="88"/>
      <c r="L298" s="88"/>
      <c r="M298" s="88"/>
      <c r="N298" s="88"/>
      <c r="O298" s="88">
        <v>1</v>
      </c>
      <c r="P298" s="88">
        <v>0</v>
      </c>
      <c r="Q298" s="89"/>
      <c r="R298" s="89"/>
    </row>
    <row r="299" spans="1:18" ht="72.75" customHeight="1" x14ac:dyDescent="0.25">
      <c r="A299" s="88">
        <v>3</v>
      </c>
      <c r="B299" s="459" t="s">
        <v>415</v>
      </c>
      <c r="C299" s="460"/>
      <c r="D299" s="460"/>
      <c r="E299" s="460"/>
      <c r="F299" s="465"/>
      <c r="G299" s="87" t="s">
        <v>416</v>
      </c>
      <c r="H299" s="88">
        <f t="shared" si="25"/>
        <v>0</v>
      </c>
      <c r="I299" s="88"/>
      <c r="J299" s="88"/>
      <c r="K299" s="88"/>
      <c r="L299" s="88"/>
      <c r="M299" s="88"/>
      <c r="N299" s="88"/>
      <c r="O299" s="88">
        <v>1</v>
      </c>
      <c r="P299" s="88">
        <v>0</v>
      </c>
      <c r="Q299" s="89"/>
      <c r="R299" s="89"/>
    </row>
    <row r="300" spans="1:18" ht="72.75" customHeight="1" x14ac:dyDescent="0.25">
      <c r="A300" s="88">
        <v>4</v>
      </c>
      <c r="B300" s="528" t="s">
        <v>936</v>
      </c>
      <c r="C300" s="528"/>
      <c r="D300" s="528"/>
      <c r="E300" s="528"/>
      <c r="F300" s="528"/>
      <c r="G300" s="87" t="s">
        <v>937</v>
      </c>
      <c r="H300" s="88">
        <f t="shared" si="25"/>
        <v>0</v>
      </c>
      <c r="I300" s="88"/>
      <c r="J300" s="88"/>
      <c r="K300" s="88"/>
      <c r="L300" s="88"/>
      <c r="M300" s="88"/>
      <c r="N300" s="88"/>
      <c r="O300" s="88">
        <v>1</v>
      </c>
      <c r="P300" s="88">
        <v>0</v>
      </c>
      <c r="Q300" s="89"/>
      <c r="R300" s="89"/>
    </row>
    <row r="301" spans="1:18" ht="72.75" customHeight="1" x14ac:dyDescent="0.25">
      <c r="A301" s="88">
        <v>5</v>
      </c>
      <c r="B301" s="528" t="s">
        <v>417</v>
      </c>
      <c r="C301" s="528"/>
      <c r="D301" s="528"/>
      <c r="E301" s="528"/>
      <c r="F301" s="528"/>
      <c r="G301" s="87" t="s">
        <v>938</v>
      </c>
      <c r="H301" s="88">
        <f t="shared" si="25"/>
        <v>0</v>
      </c>
      <c r="I301" s="88"/>
      <c r="J301" s="88"/>
      <c r="K301" s="88"/>
      <c r="L301" s="88"/>
      <c r="M301" s="88"/>
      <c r="N301" s="88"/>
      <c r="O301" s="88">
        <v>1</v>
      </c>
      <c r="P301" s="88">
        <v>0</v>
      </c>
      <c r="Q301" s="89"/>
      <c r="R301" s="89"/>
    </row>
    <row r="302" spans="1:18" ht="72.75" customHeight="1" x14ac:dyDescent="0.25">
      <c r="A302" s="88">
        <v>6</v>
      </c>
      <c r="B302" s="528" t="s">
        <v>411</v>
      </c>
      <c r="C302" s="528"/>
      <c r="D302" s="528"/>
      <c r="E302" s="528"/>
      <c r="F302" s="528"/>
      <c r="G302" s="87" t="s">
        <v>939</v>
      </c>
      <c r="H302" s="88">
        <f t="shared" si="25"/>
        <v>0</v>
      </c>
      <c r="I302" s="88"/>
      <c r="J302" s="88"/>
      <c r="K302" s="88"/>
      <c r="L302" s="88"/>
      <c r="M302" s="88"/>
      <c r="N302" s="88"/>
      <c r="O302" s="88">
        <v>1</v>
      </c>
      <c r="P302" s="88">
        <v>0</v>
      </c>
      <c r="Q302" s="89"/>
      <c r="R302" s="89"/>
    </row>
    <row r="303" spans="1:18" ht="72.75" customHeight="1" x14ac:dyDescent="0.25">
      <c r="A303" s="88">
        <v>7</v>
      </c>
      <c r="B303" s="528" t="s">
        <v>407</v>
      </c>
      <c r="C303" s="528"/>
      <c r="D303" s="528"/>
      <c r="E303" s="528"/>
      <c r="F303" s="528"/>
      <c r="G303" s="87" t="s">
        <v>940</v>
      </c>
      <c r="H303" s="88">
        <f t="shared" si="25"/>
        <v>0</v>
      </c>
      <c r="I303" s="88"/>
      <c r="J303" s="88"/>
      <c r="K303" s="88"/>
      <c r="L303" s="88"/>
      <c r="M303" s="88"/>
      <c r="N303" s="88"/>
      <c r="O303" s="88">
        <v>1</v>
      </c>
      <c r="P303" s="88">
        <v>0</v>
      </c>
      <c r="Q303" s="89"/>
      <c r="R303" s="89"/>
    </row>
    <row r="304" spans="1:18" ht="72.75" customHeight="1" x14ac:dyDescent="0.25">
      <c r="A304" s="88">
        <v>8</v>
      </c>
      <c r="B304" s="528" t="s">
        <v>421</v>
      </c>
      <c r="C304" s="528"/>
      <c r="D304" s="528"/>
      <c r="E304" s="528"/>
      <c r="F304" s="528"/>
      <c r="G304" s="87" t="s">
        <v>941</v>
      </c>
      <c r="H304" s="88">
        <f t="shared" si="25"/>
        <v>0</v>
      </c>
      <c r="I304" s="88"/>
      <c r="J304" s="88"/>
      <c r="K304" s="88"/>
      <c r="L304" s="88"/>
      <c r="M304" s="88"/>
      <c r="N304" s="88"/>
      <c r="O304" s="88">
        <v>1</v>
      </c>
      <c r="P304" s="88">
        <v>0</v>
      </c>
      <c r="Q304" s="89"/>
      <c r="R304" s="89"/>
    </row>
    <row r="305" spans="1:18" ht="72.75" customHeight="1" x14ac:dyDescent="0.25">
      <c r="A305" s="104">
        <v>3</v>
      </c>
      <c r="B305" s="525" t="s">
        <v>423</v>
      </c>
      <c r="C305" s="526"/>
      <c r="D305" s="526"/>
      <c r="E305" s="526"/>
      <c r="F305" s="526"/>
      <c r="G305" s="527"/>
      <c r="H305" s="525"/>
      <c r="I305" s="526"/>
      <c r="J305" s="526"/>
      <c r="K305" s="526"/>
      <c r="L305" s="526"/>
      <c r="M305" s="526"/>
      <c r="N305" s="526"/>
      <c r="O305" s="526"/>
      <c r="P305" s="526"/>
      <c r="Q305" s="526"/>
      <c r="R305" s="527"/>
    </row>
    <row r="306" spans="1:18" ht="71.25" customHeight="1" x14ac:dyDescent="0.25">
      <c r="A306" s="88">
        <v>1</v>
      </c>
      <c r="B306" s="519" t="s">
        <v>423</v>
      </c>
      <c r="C306" s="520"/>
      <c r="D306" s="520"/>
      <c r="E306" s="520"/>
      <c r="F306" s="521"/>
      <c r="G306" s="86" t="s">
        <v>588</v>
      </c>
      <c r="H306" s="88">
        <f>I306+J306</f>
        <v>0</v>
      </c>
      <c r="I306" s="88"/>
      <c r="J306" s="88"/>
      <c r="K306" s="88">
        <v>1</v>
      </c>
      <c r="L306" s="88">
        <v>1</v>
      </c>
      <c r="M306" s="88">
        <v>1</v>
      </c>
      <c r="N306" s="88">
        <v>5</v>
      </c>
      <c r="O306" s="88">
        <v>4</v>
      </c>
      <c r="P306" s="88">
        <v>2</v>
      </c>
      <c r="Q306" s="89">
        <v>51852</v>
      </c>
      <c r="R306" s="89">
        <v>30065</v>
      </c>
    </row>
    <row r="307" spans="1:18" ht="72.75" customHeight="1" x14ac:dyDescent="0.25">
      <c r="A307" s="88">
        <v>3</v>
      </c>
      <c r="B307" s="519" t="s">
        <v>424</v>
      </c>
      <c r="C307" s="520"/>
      <c r="D307" s="520"/>
      <c r="E307" s="520"/>
      <c r="F307" s="521"/>
      <c r="G307" s="86" t="s">
        <v>589</v>
      </c>
      <c r="H307" s="88">
        <f t="shared" ref="H307:H310" si="26">I307+J307</f>
        <v>0</v>
      </c>
      <c r="I307" s="88"/>
      <c r="J307" s="88"/>
      <c r="K307" s="88"/>
      <c r="L307" s="88"/>
      <c r="M307" s="88"/>
      <c r="N307" s="88">
        <v>1</v>
      </c>
      <c r="O307" s="88">
        <v>2</v>
      </c>
      <c r="P307" s="88">
        <v>2</v>
      </c>
      <c r="Q307" s="89"/>
      <c r="R307" s="89">
        <v>20683</v>
      </c>
    </row>
    <row r="308" spans="1:18" ht="72.75" customHeight="1" x14ac:dyDescent="0.25">
      <c r="A308" s="88">
        <v>3</v>
      </c>
      <c r="B308" s="519" t="s">
        <v>427</v>
      </c>
      <c r="C308" s="520"/>
      <c r="D308" s="520"/>
      <c r="E308" s="520"/>
      <c r="F308" s="521"/>
      <c r="G308" s="86" t="s">
        <v>428</v>
      </c>
      <c r="H308" s="88">
        <f t="shared" si="26"/>
        <v>0</v>
      </c>
      <c r="I308" s="88"/>
      <c r="J308" s="88"/>
      <c r="K308" s="88"/>
      <c r="L308" s="88"/>
      <c r="M308" s="88"/>
      <c r="N308" s="88"/>
      <c r="O308" s="88">
        <v>1</v>
      </c>
      <c r="P308" s="88">
        <v>0</v>
      </c>
      <c r="Q308" s="89"/>
      <c r="R308" s="89"/>
    </row>
    <row r="309" spans="1:18" ht="72.75" customHeight="1" x14ac:dyDescent="0.25">
      <c r="A309" s="88">
        <v>4</v>
      </c>
      <c r="B309" s="519" t="s">
        <v>423</v>
      </c>
      <c r="C309" s="520"/>
      <c r="D309" s="520"/>
      <c r="E309" s="520"/>
      <c r="F309" s="521"/>
      <c r="G309" s="86" t="s">
        <v>429</v>
      </c>
      <c r="H309" s="88">
        <f t="shared" si="26"/>
        <v>0</v>
      </c>
      <c r="I309" s="88"/>
      <c r="J309" s="88"/>
      <c r="K309" s="88"/>
      <c r="L309" s="88"/>
      <c r="M309" s="88"/>
      <c r="N309" s="88"/>
      <c r="O309" s="88">
        <v>1</v>
      </c>
      <c r="P309" s="88">
        <v>0</v>
      </c>
      <c r="Q309" s="89"/>
      <c r="R309" s="89"/>
    </row>
    <row r="310" spans="1:18" ht="72.75" customHeight="1" x14ac:dyDescent="0.25">
      <c r="A310" s="88">
        <v>5</v>
      </c>
      <c r="B310" s="519" t="s">
        <v>942</v>
      </c>
      <c r="C310" s="520"/>
      <c r="D310" s="520"/>
      <c r="E310" s="520"/>
      <c r="F310" s="520"/>
      <c r="G310" s="86" t="s">
        <v>943</v>
      </c>
      <c r="H310" s="88">
        <f t="shared" si="26"/>
        <v>0</v>
      </c>
      <c r="I310" s="88"/>
      <c r="J310" s="88"/>
      <c r="K310" s="88"/>
      <c r="L310" s="88"/>
      <c r="M310" s="88"/>
      <c r="N310" s="88"/>
      <c r="O310" s="88">
        <v>1</v>
      </c>
      <c r="P310" s="88">
        <v>1</v>
      </c>
      <c r="Q310" s="89"/>
      <c r="R310" s="89"/>
    </row>
    <row r="311" spans="1:18" ht="72.75" customHeight="1" x14ac:dyDescent="0.25">
      <c r="A311" s="104">
        <v>13</v>
      </c>
      <c r="B311" s="522" t="s">
        <v>463</v>
      </c>
      <c r="C311" s="523"/>
      <c r="D311" s="523"/>
      <c r="E311" s="523"/>
      <c r="F311" s="523"/>
      <c r="G311" s="524"/>
      <c r="H311" s="133">
        <f>H312+H313+H314+H315+H316+H317+H318+H319+H320+H321+H322+H323+H324+H325+H326+H327+H328+H329+H330+H331+H333</f>
        <v>230</v>
      </c>
      <c r="I311" s="133">
        <f t="shared" ref="I311:P311" si="27">I312+I313+I314+I315+I316+I317+I318+I319+I320+I321+I322+I323+I324+I325+I326+I327+I328+I329+I330+I331+I333</f>
        <v>150</v>
      </c>
      <c r="J311" s="133">
        <f t="shared" si="27"/>
        <v>80</v>
      </c>
      <c r="K311" s="133">
        <f t="shared" si="27"/>
        <v>99</v>
      </c>
      <c r="L311" s="133">
        <f t="shared" si="27"/>
        <v>14</v>
      </c>
      <c r="M311" s="133">
        <f t="shared" si="27"/>
        <v>14</v>
      </c>
      <c r="N311" s="133">
        <f t="shared" si="27"/>
        <v>322</v>
      </c>
      <c r="O311" s="133">
        <f t="shared" si="27"/>
        <v>0</v>
      </c>
      <c r="P311" s="133">
        <f t="shared" si="27"/>
        <v>0</v>
      </c>
      <c r="Q311" s="134">
        <v>44990.5</v>
      </c>
      <c r="R311" s="134">
        <v>22486</v>
      </c>
    </row>
    <row r="312" spans="1:18" ht="72.75" customHeight="1" x14ac:dyDescent="0.25">
      <c r="A312" s="88">
        <v>1</v>
      </c>
      <c r="B312" s="459" t="s">
        <v>464</v>
      </c>
      <c r="C312" s="460"/>
      <c r="D312" s="460"/>
      <c r="E312" s="460"/>
      <c r="F312" s="465"/>
      <c r="G312" s="87" t="s">
        <v>591</v>
      </c>
      <c r="H312" s="88">
        <f>I312+J312</f>
        <v>130</v>
      </c>
      <c r="I312" s="88">
        <v>130</v>
      </c>
      <c r="J312" s="88">
        <v>0</v>
      </c>
      <c r="K312" s="88">
        <v>74</v>
      </c>
      <c r="L312" s="88">
        <v>6</v>
      </c>
      <c r="M312" s="88">
        <v>6</v>
      </c>
      <c r="N312" s="88">
        <v>199</v>
      </c>
      <c r="O312" s="88">
        <v>0</v>
      </c>
      <c r="P312" s="88">
        <v>0</v>
      </c>
      <c r="Q312" s="89">
        <v>44990.5</v>
      </c>
      <c r="R312" s="89">
        <v>22486</v>
      </c>
    </row>
    <row r="313" spans="1:18" ht="72.75" customHeight="1" x14ac:dyDescent="0.25">
      <c r="A313" s="88">
        <v>2</v>
      </c>
      <c r="B313" s="459" t="s">
        <v>465</v>
      </c>
      <c r="C313" s="460"/>
      <c r="D313" s="460"/>
      <c r="E313" s="460"/>
      <c r="F313" s="465"/>
      <c r="G313" s="87" t="s">
        <v>951</v>
      </c>
      <c r="H313" s="88">
        <f t="shared" ref="H313:H333" si="28">I313+J313</f>
        <v>40</v>
      </c>
      <c r="I313" s="88">
        <v>10</v>
      </c>
      <c r="J313" s="88">
        <v>30</v>
      </c>
      <c r="K313" s="88">
        <v>6</v>
      </c>
      <c r="L313" s="88">
        <v>1</v>
      </c>
      <c r="M313" s="88">
        <v>1</v>
      </c>
      <c r="N313" s="88">
        <v>28</v>
      </c>
      <c r="O313" s="88">
        <v>0</v>
      </c>
      <c r="P313" s="88">
        <v>0</v>
      </c>
      <c r="Q313" s="89">
        <v>44787</v>
      </c>
      <c r="R313" s="89">
        <v>22334</v>
      </c>
    </row>
    <row r="314" spans="1:18" ht="72.75" customHeight="1" x14ac:dyDescent="0.25">
      <c r="A314" s="88">
        <v>3</v>
      </c>
      <c r="B314" s="459" t="s">
        <v>466</v>
      </c>
      <c r="C314" s="460"/>
      <c r="D314" s="460"/>
      <c r="E314" s="460"/>
      <c r="F314" s="465"/>
      <c r="G314" s="87" t="s">
        <v>593</v>
      </c>
      <c r="H314" s="88">
        <f t="shared" si="28"/>
        <v>40</v>
      </c>
      <c r="I314" s="88">
        <v>10</v>
      </c>
      <c r="J314" s="88">
        <v>30</v>
      </c>
      <c r="K314" s="88">
        <v>9</v>
      </c>
      <c r="L314" s="88">
        <v>4</v>
      </c>
      <c r="M314" s="88">
        <v>4</v>
      </c>
      <c r="N314" s="88">
        <v>34</v>
      </c>
      <c r="O314" s="88">
        <v>0</v>
      </c>
      <c r="P314" s="88">
        <v>0</v>
      </c>
      <c r="Q314" s="89">
        <v>44774</v>
      </c>
      <c r="R314" s="89">
        <v>22383</v>
      </c>
    </row>
    <row r="315" spans="1:18" ht="72.75" customHeight="1" x14ac:dyDescent="0.25">
      <c r="A315" s="88">
        <v>4</v>
      </c>
      <c r="B315" s="459" t="s">
        <v>467</v>
      </c>
      <c r="C315" s="460"/>
      <c r="D315" s="460"/>
      <c r="E315" s="460"/>
      <c r="F315" s="465"/>
      <c r="G315" s="87" t="s">
        <v>594</v>
      </c>
      <c r="H315" s="88">
        <f t="shared" si="28"/>
        <v>20</v>
      </c>
      <c r="I315" s="88">
        <v>0</v>
      </c>
      <c r="J315" s="88">
        <v>20</v>
      </c>
      <c r="K315" s="88">
        <v>7</v>
      </c>
      <c r="L315" s="88">
        <v>1</v>
      </c>
      <c r="M315" s="88">
        <v>1</v>
      </c>
      <c r="N315" s="88">
        <v>9</v>
      </c>
      <c r="O315" s="88">
        <v>0</v>
      </c>
      <c r="P315" s="88">
        <v>0</v>
      </c>
      <c r="Q315" s="89">
        <v>44634</v>
      </c>
      <c r="R315" s="89">
        <v>22245</v>
      </c>
    </row>
    <row r="316" spans="1:18" ht="72.75" customHeight="1" x14ac:dyDescent="0.25">
      <c r="A316" s="88">
        <v>5</v>
      </c>
      <c r="B316" s="459" t="s">
        <v>468</v>
      </c>
      <c r="C316" s="460"/>
      <c r="D316" s="460"/>
      <c r="E316" s="460"/>
      <c r="F316" s="465"/>
      <c r="G316" s="87" t="s">
        <v>595</v>
      </c>
      <c r="H316" s="88">
        <f t="shared" si="28"/>
        <v>0</v>
      </c>
      <c r="I316" s="88">
        <v>0</v>
      </c>
      <c r="J316" s="88">
        <v>0</v>
      </c>
      <c r="K316" s="88">
        <v>3</v>
      </c>
      <c r="L316" s="88">
        <v>2</v>
      </c>
      <c r="M316" s="88">
        <v>2</v>
      </c>
      <c r="N316" s="88">
        <v>13</v>
      </c>
      <c r="O316" s="88">
        <v>0</v>
      </c>
      <c r="P316" s="88">
        <v>0</v>
      </c>
      <c r="Q316" s="89">
        <v>44623</v>
      </c>
      <c r="R316" s="89">
        <v>22191</v>
      </c>
    </row>
    <row r="317" spans="1:18" ht="72.75" customHeight="1" x14ac:dyDescent="0.25">
      <c r="A317" s="88">
        <v>6</v>
      </c>
      <c r="B317" s="459" t="s">
        <v>469</v>
      </c>
      <c r="C317" s="460"/>
      <c r="D317" s="460"/>
      <c r="E317" s="460"/>
      <c r="F317" s="465"/>
      <c r="G317" s="87" t="s">
        <v>596</v>
      </c>
      <c r="H317" s="88">
        <f t="shared" si="28"/>
        <v>0</v>
      </c>
      <c r="I317" s="88">
        <v>0</v>
      </c>
      <c r="J317" s="88">
        <v>0</v>
      </c>
      <c r="K317" s="88">
        <v>0</v>
      </c>
      <c r="L317" s="88">
        <v>0</v>
      </c>
      <c r="M317" s="88">
        <v>0</v>
      </c>
      <c r="N317" s="88">
        <v>3</v>
      </c>
      <c r="O317" s="88">
        <v>0</v>
      </c>
      <c r="P317" s="88">
        <v>0</v>
      </c>
      <c r="Q317" s="89">
        <v>0</v>
      </c>
      <c r="R317" s="89">
        <v>21929</v>
      </c>
    </row>
    <row r="318" spans="1:18" ht="72.75" customHeight="1" x14ac:dyDescent="0.25">
      <c r="A318" s="88">
        <v>7</v>
      </c>
      <c r="B318" s="459" t="s">
        <v>470</v>
      </c>
      <c r="C318" s="460"/>
      <c r="D318" s="460"/>
      <c r="E318" s="460"/>
      <c r="F318" s="465"/>
      <c r="G318" s="87" t="s">
        <v>471</v>
      </c>
      <c r="H318" s="88">
        <f t="shared" si="28"/>
        <v>0</v>
      </c>
      <c r="I318" s="88">
        <v>0</v>
      </c>
      <c r="J318" s="88">
        <v>0</v>
      </c>
      <c r="K318" s="88">
        <v>0</v>
      </c>
      <c r="L318" s="88">
        <v>0</v>
      </c>
      <c r="M318" s="88">
        <v>0</v>
      </c>
      <c r="N318" s="88">
        <v>1</v>
      </c>
      <c r="O318" s="88">
        <v>0</v>
      </c>
      <c r="P318" s="88">
        <v>0</v>
      </c>
      <c r="Q318" s="89">
        <v>0</v>
      </c>
      <c r="R318" s="89">
        <v>21832</v>
      </c>
    </row>
    <row r="319" spans="1:18" ht="72.75" customHeight="1" x14ac:dyDescent="0.25">
      <c r="A319" s="88">
        <v>8</v>
      </c>
      <c r="B319" s="459" t="s">
        <v>472</v>
      </c>
      <c r="C319" s="460"/>
      <c r="D319" s="460"/>
      <c r="E319" s="460"/>
      <c r="F319" s="465"/>
      <c r="G319" s="87" t="s">
        <v>473</v>
      </c>
      <c r="H319" s="88">
        <f t="shared" si="28"/>
        <v>0</v>
      </c>
      <c r="I319" s="88">
        <v>0</v>
      </c>
      <c r="J319" s="88">
        <v>0</v>
      </c>
      <c r="K319" s="88">
        <v>0</v>
      </c>
      <c r="L319" s="88">
        <v>0</v>
      </c>
      <c r="M319" s="88">
        <v>0</v>
      </c>
      <c r="N319" s="88">
        <v>4</v>
      </c>
      <c r="O319" s="88">
        <v>0</v>
      </c>
      <c r="P319" s="88">
        <v>0</v>
      </c>
      <c r="Q319" s="89">
        <v>0</v>
      </c>
      <c r="R319" s="89">
        <v>21848</v>
      </c>
    </row>
    <row r="320" spans="1:18" ht="72.75" customHeight="1" x14ac:dyDescent="0.25">
      <c r="A320" s="88">
        <v>9</v>
      </c>
      <c r="B320" s="459" t="s">
        <v>474</v>
      </c>
      <c r="C320" s="460"/>
      <c r="D320" s="460"/>
      <c r="E320" s="460"/>
      <c r="F320" s="465"/>
      <c r="G320" s="87" t="s">
        <v>475</v>
      </c>
      <c r="H320" s="88">
        <f t="shared" si="28"/>
        <v>0</v>
      </c>
      <c r="I320" s="88">
        <v>0</v>
      </c>
      <c r="J320" s="88">
        <v>0</v>
      </c>
      <c r="K320" s="88">
        <v>0</v>
      </c>
      <c r="L320" s="88">
        <v>0</v>
      </c>
      <c r="M320" s="88">
        <v>0</v>
      </c>
      <c r="N320" s="88">
        <v>3</v>
      </c>
      <c r="O320" s="88">
        <v>0</v>
      </c>
      <c r="P320" s="88">
        <v>0</v>
      </c>
      <c r="Q320" s="89">
        <v>0</v>
      </c>
      <c r="R320" s="89">
        <v>21851</v>
      </c>
    </row>
    <row r="321" spans="1:18" ht="72.75" customHeight="1" x14ac:dyDescent="0.25">
      <c r="A321" s="88">
        <v>10</v>
      </c>
      <c r="B321" s="459" t="s">
        <v>476</v>
      </c>
      <c r="C321" s="460"/>
      <c r="D321" s="460"/>
      <c r="E321" s="460"/>
      <c r="F321" s="465"/>
      <c r="G321" s="87" t="s">
        <v>477</v>
      </c>
      <c r="H321" s="88">
        <f t="shared" si="28"/>
        <v>0</v>
      </c>
      <c r="I321" s="88">
        <v>0</v>
      </c>
      <c r="J321" s="88">
        <v>0</v>
      </c>
      <c r="K321" s="88">
        <v>0</v>
      </c>
      <c r="L321" s="88">
        <v>0</v>
      </c>
      <c r="M321" s="88">
        <v>0</v>
      </c>
      <c r="N321" s="88">
        <v>1</v>
      </c>
      <c r="O321" s="88">
        <v>0</v>
      </c>
      <c r="P321" s="88">
        <v>0</v>
      </c>
      <c r="Q321" s="89">
        <v>0</v>
      </c>
      <c r="R321" s="89">
        <v>21878</v>
      </c>
    </row>
    <row r="322" spans="1:18" ht="72.75" customHeight="1" x14ac:dyDescent="0.25">
      <c r="A322" s="88">
        <v>11</v>
      </c>
      <c r="B322" s="459" t="s">
        <v>478</v>
      </c>
      <c r="C322" s="460"/>
      <c r="D322" s="460"/>
      <c r="E322" s="460"/>
      <c r="F322" s="465"/>
      <c r="G322" s="87" t="s">
        <v>479</v>
      </c>
      <c r="H322" s="88">
        <f t="shared" si="28"/>
        <v>0</v>
      </c>
      <c r="I322" s="88">
        <v>0</v>
      </c>
      <c r="J322" s="88">
        <v>0</v>
      </c>
      <c r="K322" s="88">
        <v>0</v>
      </c>
      <c r="L322" s="88">
        <v>0</v>
      </c>
      <c r="M322" s="88">
        <v>0</v>
      </c>
      <c r="N322" s="88">
        <v>4</v>
      </c>
      <c r="O322" s="88">
        <v>0</v>
      </c>
      <c r="P322" s="88">
        <v>0</v>
      </c>
      <c r="Q322" s="89">
        <v>0</v>
      </c>
      <c r="R322" s="89">
        <v>21843</v>
      </c>
    </row>
    <row r="323" spans="1:18" ht="72.75" customHeight="1" x14ac:dyDescent="0.25">
      <c r="A323" s="88">
        <v>12</v>
      </c>
      <c r="B323" s="459" t="s">
        <v>480</v>
      </c>
      <c r="C323" s="460"/>
      <c r="D323" s="460"/>
      <c r="E323" s="460"/>
      <c r="F323" s="465"/>
      <c r="G323" s="87" t="s">
        <v>481</v>
      </c>
      <c r="H323" s="88">
        <f t="shared" si="28"/>
        <v>0</v>
      </c>
      <c r="I323" s="88">
        <v>0</v>
      </c>
      <c r="J323" s="88">
        <v>0</v>
      </c>
      <c r="K323" s="88">
        <v>0</v>
      </c>
      <c r="L323" s="88">
        <v>0</v>
      </c>
      <c r="M323" s="88">
        <v>0</v>
      </c>
      <c r="N323" s="88">
        <v>4</v>
      </c>
      <c r="O323" s="88">
        <v>0</v>
      </c>
      <c r="P323" s="88">
        <v>0</v>
      </c>
      <c r="Q323" s="89">
        <v>0</v>
      </c>
      <c r="R323" s="89">
        <v>21827</v>
      </c>
    </row>
    <row r="324" spans="1:18" ht="72.75" customHeight="1" x14ac:dyDescent="0.25">
      <c r="A324" s="88">
        <v>13</v>
      </c>
      <c r="B324" s="459" t="s">
        <v>482</v>
      </c>
      <c r="C324" s="460"/>
      <c r="D324" s="460"/>
      <c r="E324" s="460"/>
      <c r="F324" s="465"/>
      <c r="G324" s="87" t="s">
        <v>483</v>
      </c>
      <c r="H324" s="88">
        <f t="shared" si="28"/>
        <v>0</v>
      </c>
      <c r="I324" s="88">
        <v>0</v>
      </c>
      <c r="J324" s="88">
        <v>0</v>
      </c>
      <c r="K324" s="88">
        <v>0</v>
      </c>
      <c r="L324" s="88">
        <v>0</v>
      </c>
      <c r="M324" s="88">
        <v>0</v>
      </c>
      <c r="N324" s="88">
        <v>2</v>
      </c>
      <c r="O324" s="88">
        <v>0</v>
      </c>
      <c r="P324" s="88">
        <v>0</v>
      </c>
      <c r="Q324" s="89">
        <v>0</v>
      </c>
      <c r="R324" s="89">
        <v>21849</v>
      </c>
    </row>
    <row r="325" spans="1:18" ht="72.75" customHeight="1" x14ac:dyDescent="0.25">
      <c r="A325" s="88">
        <v>14</v>
      </c>
      <c r="B325" s="459" t="s">
        <v>484</v>
      </c>
      <c r="C325" s="460"/>
      <c r="D325" s="460"/>
      <c r="E325" s="460"/>
      <c r="F325" s="465"/>
      <c r="G325" s="87" t="s">
        <v>497</v>
      </c>
      <c r="H325" s="88">
        <f t="shared" si="28"/>
        <v>0</v>
      </c>
      <c r="I325" s="88">
        <v>0</v>
      </c>
      <c r="J325" s="88">
        <v>0</v>
      </c>
      <c r="K325" s="88">
        <v>0</v>
      </c>
      <c r="L325" s="88">
        <v>0</v>
      </c>
      <c r="M325" s="88">
        <v>0</v>
      </c>
      <c r="N325" s="88">
        <v>2</v>
      </c>
      <c r="O325" s="88">
        <v>0</v>
      </c>
      <c r="P325" s="88">
        <v>0</v>
      </c>
      <c r="Q325" s="89">
        <v>0</v>
      </c>
      <c r="R325" s="89">
        <v>21801</v>
      </c>
    </row>
    <row r="326" spans="1:18" ht="72.75" customHeight="1" x14ac:dyDescent="0.25">
      <c r="A326" s="88">
        <v>15</v>
      </c>
      <c r="B326" s="459" t="s">
        <v>485</v>
      </c>
      <c r="C326" s="460"/>
      <c r="D326" s="460"/>
      <c r="E326" s="460"/>
      <c r="F326" s="465"/>
      <c r="G326" s="87" t="s">
        <v>486</v>
      </c>
      <c r="H326" s="88">
        <f t="shared" si="28"/>
        <v>0</v>
      </c>
      <c r="I326" s="88">
        <v>0</v>
      </c>
      <c r="J326" s="88">
        <v>0</v>
      </c>
      <c r="K326" s="88">
        <v>0</v>
      </c>
      <c r="L326" s="88">
        <v>0</v>
      </c>
      <c r="M326" s="88">
        <v>0</v>
      </c>
      <c r="N326" s="88">
        <v>4</v>
      </c>
      <c r="O326" s="88">
        <v>0</v>
      </c>
      <c r="P326" s="88">
        <v>0</v>
      </c>
      <c r="Q326" s="89">
        <v>0</v>
      </c>
      <c r="R326" s="89">
        <v>21815</v>
      </c>
    </row>
    <row r="327" spans="1:18" ht="72.75" customHeight="1" x14ac:dyDescent="0.25">
      <c r="A327" s="88">
        <v>16</v>
      </c>
      <c r="B327" s="459" t="s">
        <v>487</v>
      </c>
      <c r="C327" s="460"/>
      <c r="D327" s="460"/>
      <c r="E327" s="460"/>
      <c r="F327" s="465"/>
      <c r="G327" s="87" t="s">
        <v>862</v>
      </c>
      <c r="H327" s="88">
        <f t="shared" si="28"/>
        <v>0</v>
      </c>
      <c r="I327" s="88">
        <v>0</v>
      </c>
      <c r="J327" s="88">
        <v>0</v>
      </c>
      <c r="K327" s="88">
        <v>0</v>
      </c>
      <c r="L327" s="88">
        <v>0</v>
      </c>
      <c r="M327" s="88">
        <v>0</v>
      </c>
      <c r="N327" s="88">
        <v>2</v>
      </c>
      <c r="O327" s="88">
        <v>0</v>
      </c>
      <c r="P327" s="88">
        <v>0</v>
      </c>
      <c r="Q327" s="89">
        <v>0</v>
      </c>
      <c r="R327" s="89">
        <v>21566</v>
      </c>
    </row>
    <row r="328" spans="1:18" ht="72.75" customHeight="1" x14ac:dyDescent="0.25">
      <c r="A328" s="88">
        <v>17</v>
      </c>
      <c r="B328" s="459" t="s">
        <v>489</v>
      </c>
      <c r="C328" s="460"/>
      <c r="D328" s="460"/>
      <c r="E328" s="460"/>
      <c r="F328" s="465"/>
      <c r="G328" s="87" t="s">
        <v>490</v>
      </c>
      <c r="H328" s="88">
        <f t="shared" si="28"/>
        <v>0</v>
      </c>
      <c r="I328" s="88">
        <v>0</v>
      </c>
      <c r="J328" s="88">
        <v>0</v>
      </c>
      <c r="K328" s="88">
        <v>0</v>
      </c>
      <c r="L328" s="88">
        <v>0</v>
      </c>
      <c r="M328" s="88">
        <v>0</v>
      </c>
      <c r="N328" s="88">
        <v>4</v>
      </c>
      <c r="O328" s="88">
        <v>0</v>
      </c>
      <c r="P328" s="88">
        <v>0</v>
      </c>
      <c r="Q328" s="89">
        <v>0</v>
      </c>
      <c r="R328" s="89">
        <v>21833</v>
      </c>
    </row>
    <row r="329" spans="1:18" ht="72.75" customHeight="1" x14ac:dyDescent="0.25">
      <c r="A329" s="88">
        <v>18</v>
      </c>
      <c r="B329" s="459" t="s">
        <v>491</v>
      </c>
      <c r="C329" s="460"/>
      <c r="D329" s="460"/>
      <c r="E329" s="460"/>
      <c r="F329" s="465"/>
      <c r="G329" s="87" t="s">
        <v>492</v>
      </c>
      <c r="H329" s="88">
        <f t="shared" si="28"/>
        <v>0</v>
      </c>
      <c r="I329" s="88">
        <v>0</v>
      </c>
      <c r="J329" s="88">
        <v>0</v>
      </c>
      <c r="K329" s="88">
        <v>0</v>
      </c>
      <c r="L329" s="88">
        <v>0</v>
      </c>
      <c r="M329" s="88">
        <v>0</v>
      </c>
      <c r="N329" s="88">
        <v>3</v>
      </c>
      <c r="O329" s="88">
        <v>0</v>
      </c>
      <c r="P329" s="88">
        <v>0</v>
      </c>
      <c r="Q329" s="89">
        <v>0</v>
      </c>
      <c r="R329" s="89">
        <v>21566</v>
      </c>
    </row>
    <row r="330" spans="1:18" ht="72.75" customHeight="1" x14ac:dyDescent="0.25">
      <c r="A330" s="88">
        <v>19</v>
      </c>
      <c r="B330" s="459" t="s">
        <v>493</v>
      </c>
      <c r="C330" s="460"/>
      <c r="D330" s="460"/>
      <c r="E330" s="460"/>
      <c r="F330" s="465"/>
      <c r="G330" s="87" t="s">
        <v>494</v>
      </c>
      <c r="H330" s="88">
        <f t="shared" si="28"/>
        <v>0</v>
      </c>
      <c r="I330" s="88">
        <v>0</v>
      </c>
      <c r="J330" s="88">
        <v>0</v>
      </c>
      <c r="K330" s="88">
        <v>0</v>
      </c>
      <c r="L330" s="88">
        <v>0</v>
      </c>
      <c r="M330" s="88">
        <v>0</v>
      </c>
      <c r="N330" s="88">
        <v>1</v>
      </c>
      <c r="O330" s="88">
        <v>0</v>
      </c>
      <c r="P330" s="88">
        <v>0</v>
      </c>
      <c r="Q330" s="89">
        <v>0</v>
      </c>
      <c r="R330" s="89">
        <v>21566</v>
      </c>
    </row>
    <row r="331" spans="1:18" ht="72.75" customHeight="1" x14ac:dyDescent="0.25">
      <c r="A331" s="88">
        <v>20</v>
      </c>
      <c r="B331" s="459" t="s">
        <v>495</v>
      </c>
      <c r="C331" s="460"/>
      <c r="D331" s="460"/>
      <c r="E331" s="460"/>
      <c r="F331" s="465"/>
      <c r="G331" s="87" t="s">
        <v>496</v>
      </c>
      <c r="H331" s="88">
        <f t="shared" si="28"/>
        <v>0</v>
      </c>
      <c r="I331" s="88">
        <v>0</v>
      </c>
      <c r="J331" s="88">
        <v>0</v>
      </c>
      <c r="K331" s="88">
        <v>0</v>
      </c>
      <c r="L331" s="88">
        <v>0</v>
      </c>
      <c r="M331" s="88">
        <v>0</v>
      </c>
      <c r="N331" s="88">
        <v>1</v>
      </c>
      <c r="O331" s="88">
        <v>0</v>
      </c>
      <c r="P331" s="88">
        <v>0</v>
      </c>
      <c r="Q331" s="89">
        <v>0</v>
      </c>
      <c r="R331" s="89">
        <v>21566</v>
      </c>
    </row>
    <row r="332" spans="1:18" ht="72.75" customHeight="1" x14ac:dyDescent="0.25">
      <c r="A332" s="88">
        <v>21</v>
      </c>
      <c r="B332" s="519" t="s">
        <v>952</v>
      </c>
      <c r="C332" s="520"/>
      <c r="D332" s="520"/>
      <c r="E332" s="520"/>
      <c r="F332" s="521"/>
      <c r="G332" s="86" t="s">
        <v>953</v>
      </c>
      <c r="H332" s="88">
        <f t="shared" si="28"/>
        <v>0</v>
      </c>
      <c r="I332" s="88">
        <v>0</v>
      </c>
      <c r="J332" s="88">
        <v>0</v>
      </c>
      <c r="K332" s="88">
        <v>0</v>
      </c>
      <c r="L332" s="88">
        <v>0</v>
      </c>
      <c r="M332" s="88">
        <v>0</v>
      </c>
      <c r="N332" s="88">
        <v>0</v>
      </c>
      <c r="O332" s="88">
        <v>0</v>
      </c>
      <c r="P332" s="88">
        <v>0</v>
      </c>
      <c r="Q332" s="88">
        <v>0</v>
      </c>
      <c r="R332" s="88">
        <v>0</v>
      </c>
    </row>
    <row r="333" spans="1:18" ht="72.75" customHeight="1" x14ac:dyDescent="0.25">
      <c r="A333" s="88">
        <v>22</v>
      </c>
      <c r="B333" s="519" t="s">
        <v>954</v>
      </c>
      <c r="C333" s="520"/>
      <c r="D333" s="520"/>
      <c r="E333" s="520"/>
      <c r="F333" s="521"/>
      <c r="G333" s="86" t="s">
        <v>955</v>
      </c>
      <c r="H333" s="88">
        <f t="shared" si="28"/>
        <v>0</v>
      </c>
      <c r="I333" s="88">
        <v>0</v>
      </c>
      <c r="J333" s="88">
        <v>0</v>
      </c>
      <c r="K333" s="88">
        <v>0</v>
      </c>
      <c r="L333" s="88">
        <v>0</v>
      </c>
      <c r="M333" s="88">
        <v>0</v>
      </c>
      <c r="N333" s="88">
        <v>0</v>
      </c>
      <c r="O333" s="88">
        <v>0</v>
      </c>
      <c r="P333" s="88">
        <v>0</v>
      </c>
      <c r="Q333" s="88">
        <v>0</v>
      </c>
      <c r="R333" s="88">
        <v>0</v>
      </c>
    </row>
    <row r="334" spans="1:18" ht="45" customHeight="1" x14ac:dyDescent="0.25">
      <c r="A334" s="575" t="s">
        <v>654</v>
      </c>
      <c r="B334" s="575"/>
      <c r="C334" s="575"/>
      <c r="D334" s="575"/>
      <c r="E334" s="575"/>
      <c r="F334" s="575"/>
      <c r="G334" s="575"/>
      <c r="H334" s="133">
        <f>I334+J334</f>
        <v>3845</v>
      </c>
      <c r="I334" s="133">
        <f t="shared" ref="I334:P334" si="29">I25+I40+I68+I104+I129+I148+I163+I192+I241+I244+I259+I270+I311</f>
        <v>2585</v>
      </c>
      <c r="J334" s="133">
        <f t="shared" si="29"/>
        <v>1260</v>
      </c>
      <c r="K334" s="133">
        <f t="shared" si="29"/>
        <v>1545</v>
      </c>
      <c r="L334" s="133">
        <f t="shared" si="29"/>
        <v>920</v>
      </c>
      <c r="M334" s="133">
        <f t="shared" si="29"/>
        <v>203</v>
      </c>
      <c r="N334" s="133">
        <f t="shared" si="29"/>
        <v>4755</v>
      </c>
      <c r="O334" s="133">
        <f t="shared" si="29"/>
        <v>1314.5</v>
      </c>
      <c r="P334" s="133">
        <f t="shared" si="29"/>
        <v>50.5</v>
      </c>
      <c r="Q334" s="134">
        <v>46105.4</v>
      </c>
      <c r="R334" s="134">
        <v>23272.1</v>
      </c>
    </row>
    <row r="335" spans="1:18" ht="72.75" customHeight="1" x14ac:dyDescent="0.25">
      <c r="A335" s="110">
        <v>14</v>
      </c>
      <c r="B335" s="576" t="s">
        <v>597</v>
      </c>
      <c r="C335" s="577"/>
      <c r="D335" s="577"/>
      <c r="E335" s="577"/>
      <c r="F335" s="578"/>
      <c r="G335" s="92" t="s">
        <v>598</v>
      </c>
      <c r="H335" s="110">
        <f>I335+J335</f>
        <v>180</v>
      </c>
      <c r="I335" s="93">
        <v>125</v>
      </c>
      <c r="J335" s="93">
        <v>55</v>
      </c>
      <c r="K335" s="93">
        <v>93</v>
      </c>
      <c r="L335" s="93">
        <v>0</v>
      </c>
      <c r="M335" s="93">
        <v>0</v>
      </c>
      <c r="N335" s="93">
        <v>240</v>
      </c>
      <c r="O335" s="93">
        <v>0</v>
      </c>
      <c r="P335" s="93">
        <v>0</v>
      </c>
      <c r="Q335" s="93">
        <v>44972.800000000003</v>
      </c>
      <c r="R335" s="94">
        <v>22486.400000000001</v>
      </c>
    </row>
    <row r="336" spans="1:18" ht="70.5" customHeight="1" x14ac:dyDescent="0.25">
      <c r="A336" s="579" t="s">
        <v>859</v>
      </c>
      <c r="B336" s="579"/>
      <c r="C336" s="579"/>
      <c r="D336" s="579"/>
      <c r="E336" s="579"/>
      <c r="F336" s="579"/>
      <c r="G336" s="579"/>
      <c r="H336" s="579"/>
      <c r="I336" s="579"/>
      <c r="J336" s="579"/>
      <c r="K336" s="579"/>
      <c r="L336" s="579"/>
      <c r="M336" s="579"/>
      <c r="N336" s="579"/>
      <c r="O336" s="579"/>
      <c r="P336" s="579"/>
      <c r="Q336" s="579"/>
      <c r="R336" s="579"/>
    </row>
    <row r="337" spans="1:18" ht="99.75" x14ac:dyDescent="0.25">
      <c r="A337" s="93">
        <v>1</v>
      </c>
      <c r="B337" s="482" t="s">
        <v>599</v>
      </c>
      <c r="C337" s="483"/>
      <c r="D337" s="483"/>
      <c r="E337" s="483"/>
      <c r="F337" s="484"/>
      <c r="G337" s="92" t="s">
        <v>600</v>
      </c>
      <c r="H337" s="93">
        <f>I337+J337</f>
        <v>660</v>
      </c>
      <c r="I337" s="93">
        <v>640</v>
      </c>
      <c r="J337" s="93">
        <v>20</v>
      </c>
      <c r="K337" s="93">
        <v>160</v>
      </c>
      <c r="L337" s="93">
        <v>0</v>
      </c>
      <c r="M337" s="93">
        <v>0</v>
      </c>
      <c r="N337" s="93">
        <v>347</v>
      </c>
      <c r="O337" s="93">
        <v>0</v>
      </c>
      <c r="P337" s="93">
        <v>0</v>
      </c>
      <c r="Q337" s="94">
        <v>45989.9</v>
      </c>
      <c r="R337" s="94">
        <v>22908.799999999999</v>
      </c>
    </row>
    <row r="338" spans="1:18" ht="128.25" x14ac:dyDescent="0.25">
      <c r="A338" s="93">
        <v>2</v>
      </c>
      <c r="B338" s="482" t="s">
        <v>601</v>
      </c>
      <c r="C338" s="483"/>
      <c r="D338" s="483"/>
      <c r="E338" s="483"/>
      <c r="F338" s="484"/>
      <c r="G338" s="92" t="s">
        <v>602</v>
      </c>
      <c r="H338" s="93">
        <f t="shared" ref="H338:H357" si="30">I338+J338</f>
        <v>535</v>
      </c>
      <c r="I338" s="93">
        <v>535</v>
      </c>
      <c r="J338" s="93"/>
      <c r="K338" s="93">
        <v>202</v>
      </c>
      <c r="L338" s="93"/>
      <c r="M338" s="93">
        <v>172</v>
      </c>
      <c r="N338" s="93">
        <v>323</v>
      </c>
      <c r="O338" s="93"/>
      <c r="P338" s="93">
        <v>256</v>
      </c>
      <c r="Q338" s="94">
        <v>46631</v>
      </c>
      <c r="R338" s="94">
        <v>22684</v>
      </c>
    </row>
    <row r="339" spans="1:18" ht="85.5" x14ac:dyDescent="0.25">
      <c r="A339" s="93">
        <v>3</v>
      </c>
      <c r="B339" s="482" t="s">
        <v>603</v>
      </c>
      <c r="C339" s="483"/>
      <c r="D339" s="483"/>
      <c r="E339" s="483"/>
      <c r="F339" s="484"/>
      <c r="G339" s="92" t="s">
        <v>702</v>
      </c>
      <c r="H339" s="93">
        <f t="shared" si="30"/>
        <v>525</v>
      </c>
      <c r="I339" s="93">
        <v>495</v>
      </c>
      <c r="J339" s="93">
        <v>30</v>
      </c>
      <c r="K339" s="93">
        <v>131</v>
      </c>
      <c r="L339" s="93">
        <v>129</v>
      </c>
      <c r="M339" s="93">
        <v>8</v>
      </c>
      <c r="N339" s="93">
        <v>350</v>
      </c>
      <c r="O339" s="93">
        <v>148</v>
      </c>
      <c r="P339" s="93">
        <v>12</v>
      </c>
      <c r="Q339" s="94">
        <v>50796</v>
      </c>
      <c r="R339" s="94">
        <v>22593</v>
      </c>
    </row>
    <row r="340" spans="1:18" ht="99.75" x14ac:dyDescent="0.25">
      <c r="A340" s="93">
        <v>4</v>
      </c>
      <c r="B340" s="482" t="s">
        <v>601</v>
      </c>
      <c r="C340" s="483"/>
      <c r="D340" s="483"/>
      <c r="E340" s="483"/>
      <c r="F340" s="484"/>
      <c r="G340" s="92" t="s">
        <v>605</v>
      </c>
      <c r="H340" s="92">
        <f t="shared" si="30"/>
        <v>325</v>
      </c>
      <c r="I340" s="92">
        <v>325</v>
      </c>
      <c r="J340" s="92">
        <v>0</v>
      </c>
      <c r="K340" s="92">
        <v>102</v>
      </c>
      <c r="L340" s="92">
        <v>3</v>
      </c>
      <c r="M340" s="92">
        <v>2.5</v>
      </c>
      <c r="N340" s="92">
        <v>206</v>
      </c>
      <c r="O340" s="92">
        <v>5</v>
      </c>
      <c r="P340" s="92">
        <v>1</v>
      </c>
      <c r="Q340" s="155">
        <v>47517.3</v>
      </c>
      <c r="R340" s="155">
        <v>22836.9</v>
      </c>
    </row>
    <row r="341" spans="1:18" ht="42.75" x14ac:dyDescent="0.25">
      <c r="A341" s="93">
        <v>5</v>
      </c>
      <c r="B341" s="482" t="s">
        <v>614</v>
      </c>
      <c r="C341" s="483"/>
      <c r="D341" s="483"/>
      <c r="E341" s="483"/>
      <c r="F341" s="484"/>
      <c r="G341" s="92" t="s">
        <v>606</v>
      </c>
      <c r="H341" s="92">
        <f t="shared" si="30"/>
        <v>250</v>
      </c>
      <c r="I341" s="92">
        <v>235</v>
      </c>
      <c r="J341" s="92">
        <v>15</v>
      </c>
      <c r="K341" s="92">
        <v>88</v>
      </c>
      <c r="L341" s="92">
        <v>25</v>
      </c>
      <c r="M341" s="92">
        <v>0</v>
      </c>
      <c r="N341" s="92">
        <v>192</v>
      </c>
      <c r="O341" s="92">
        <v>47</v>
      </c>
      <c r="P341" s="92">
        <v>0</v>
      </c>
      <c r="Q341" s="155">
        <v>47688.6</v>
      </c>
      <c r="R341" s="155">
        <v>25408.400000000001</v>
      </c>
    </row>
    <row r="342" spans="1:18" ht="142.5" x14ac:dyDescent="0.25">
      <c r="A342" s="93">
        <v>6</v>
      </c>
      <c r="B342" s="482" t="s">
        <v>601</v>
      </c>
      <c r="C342" s="483"/>
      <c r="D342" s="483"/>
      <c r="E342" s="483"/>
      <c r="F342" s="484"/>
      <c r="G342" s="92" t="s">
        <v>608</v>
      </c>
      <c r="H342" s="92">
        <f t="shared" si="30"/>
        <v>286</v>
      </c>
      <c r="I342" s="92">
        <v>280</v>
      </c>
      <c r="J342" s="92">
        <v>6</v>
      </c>
      <c r="K342" s="92">
        <v>124</v>
      </c>
      <c r="L342" s="92">
        <v>63</v>
      </c>
      <c r="M342" s="92">
        <v>5.5</v>
      </c>
      <c r="N342" s="92">
        <v>388</v>
      </c>
      <c r="O342" s="92">
        <v>29.5</v>
      </c>
      <c r="P342" s="92"/>
      <c r="Q342" s="155">
        <v>46789.3</v>
      </c>
      <c r="R342" s="155">
        <v>23596.9</v>
      </c>
    </row>
    <row r="343" spans="1:18" ht="85.5" x14ac:dyDescent="0.25">
      <c r="A343" s="93">
        <v>7</v>
      </c>
      <c r="B343" s="482" t="s">
        <v>609</v>
      </c>
      <c r="C343" s="483"/>
      <c r="D343" s="483"/>
      <c r="E343" s="483"/>
      <c r="F343" s="484"/>
      <c r="G343" s="92" t="s">
        <v>610</v>
      </c>
      <c r="H343" s="92">
        <f t="shared" si="30"/>
        <v>315</v>
      </c>
      <c r="I343" s="92">
        <v>300</v>
      </c>
      <c r="J343" s="92">
        <v>15</v>
      </c>
      <c r="K343" s="92">
        <v>35</v>
      </c>
      <c r="L343" s="92">
        <v>72</v>
      </c>
      <c r="M343" s="92">
        <v>2</v>
      </c>
      <c r="N343" s="92">
        <v>116</v>
      </c>
      <c r="O343" s="92">
        <v>87</v>
      </c>
      <c r="P343" s="92">
        <v>1</v>
      </c>
      <c r="Q343" s="155">
        <v>54232.6</v>
      </c>
      <c r="R343" s="155">
        <v>30154.2</v>
      </c>
    </row>
    <row r="344" spans="1:18" ht="85.5" x14ac:dyDescent="0.25">
      <c r="A344" s="93">
        <v>8</v>
      </c>
      <c r="B344" s="482" t="s">
        <v>609</v>
      </c>
      <c r="C344" s="483"/>
      <c r="D344" s="483"/>
      <c r="E344" s="483"/>
      <c r="F344" s="484"/>
      <c r="G344" s="92" t="s">
        <v>612</v>
      </c>
      <c r="H344" s="92">
        <f t="shared" si="30"/>
        <v>80</v>
      </c>
      <c r="I344" s="92">
        <v>70</v>
      </c>
      <c r="J344" s="92">
        <v>10</v>
      </c>
      <c r="K344" s="92">
        <v>13</v>
      </c>
      <c r="L344" s="92">
        <v>20</v>
      </c>
      <c r="M344" s="92">
        <v>1</v>
      </c>
      <c r="N344" s="92">
        <v>17</v>
      </c>
      <c r="O344" s="92">
        <v>18</v>
      </c>
      <c r="P344" s="92"/>
      <c r="Q344" s="155">
        <v>47661.599999999999</v>
      </c>
      <c r="R344" s="155">
        <v>24569.7</v>
      </c>
    </row>
    <row r="345" spans="1:18" ht="71.25" x14ac:dyDescent="0.25">
      <c r="A345" s="93">
        <v>9</v>
      </c>
      <c r="B345" s="482" t="s">
        <v>603</v>
      </c>
      <c r="C345" s="483"/>
      <c r="D345" s="483"/>
      <c r="E345" s="483"/>
      <c r="F345" s="484"/>
      <c r="G345" s="92" t="s">
        <v>613</v>
      </c>
      <c r="H345" s="92">
        <f t="shared" si="30"/>
        <v>90</v>
      </c>
      <c r="I345" s="92">
        <v>90</v>
      </c>
      <c r="J345" s="92">
        <v>0</v>
      </c>
      <c r="K345" s="92">
        <v>44</v>
      </c>
      <c r="L345" s="92">
        <v>0</v>
      </c>
      <c r="M345" s="92">
        <v>0</v>
      </c>
      <c r="N345" s="92">
        <v>47</v>
      </c>
      <c r="O345" s="92">
        <v>0</v>
      </c>
      <c r="P345" s="92">
        <v>0</v>
      </c>
      <c r="Q345" s="155">
        <v>52608.9</v>
      </c>
      <c r="R345" s="155">
        <v>24583.3</v>
      </c>
    </row>
    <row r="346" spans="1:18" ht="71.25" x14ac:dyDescent="0.25">
      <c r="A346" s="93">
        <v>10</v>
      </c>
      <c r="B346" s="482" t="s">
        <v>599</v>
      </c>
      <c r="C346" s="483"/>
      <c r="D346" s="483"/>
      <c r="E346" s="483"/>
      <c r="F346" s="484"/>
      <c r="G346" s="92" t="s">
        <v>615</v>
      </c>
      <c r="H346" s="92">
        <f t="shared" si="30"/>
        <v>310</v>
      </c>
      <c r="I346" s="92">
        <v>280</v>
      </c>
      <c r="J346" s="92">
        <v>30</v>
      </c>
      <c r="K346" s="92">
        <v>94</v>
      </c>
      <c r="L346" s="92">
        <v>0.5</v>
      </c>
      <c r="M346" s="92">
        <v>0.5</v>
      </c>
      <c r="N346" s="92">
        <v>192</v>
      </c>
      <c r="O346" s="92">
        <v>0</v>
      </c>
      <c r="P346" s="92">
        <v>0</v>
      </c>
      <c r="Q346" s="155">
        <v>56322</v>
      </c>
      <c r="R346" s="155">
        <v>25693</v>
      </c>
    </row>
    <row r="347" spans="1:18" ht="71.25" x14ac:dyDescent="0.25">
      <c r="A347" s="93">
        <v>11</v>
      </c>
      <c r="B347" s="482" t="s">
        <v>609</v>
      </c>
      <c r="C347" s="483"/>
      <c r="D347" s="483"/>
      <c r="E347" s="483"/>
      <c r="F347" s="484"/>
      <c r="G347" s="92" t="s">
        <v>616</v>
      </c>
      <c r="H347" s="92">
        <f t="shared" si="30"/>
        <v>35</v>
      </c>
      <c r="I347" s="92">
        <v>25</v>
      </c>
      <c r="J347" s="92">
        <v>10</v>
      </c>
      <c r="K347" s="92">
        <v>16</v>
      </c>
      <c r="L347" s="92">
        <v>15</v>
      </c>
      <c r="M347" s="92">
        <v>3</v>
      </c>
      <c r="N347" s="92">
        <v>31</v>
      </c>
      <c r="O347" s="92">
        <v>16</v>
      </c>
      <c r="P347" s="92">
        <v>3</v>
      </c>
      <c r="Q347" s="155">
        <v>68043</v>
      </c>
      <c r="R347" s="155">
        <v>39283</v>
      </c>
    </row>
    <row r="348" spans="1:18" ht="99.75" x14ac:dyDescent="0.25">
      <c r="A348" s="93">
        <v>12</v>
      </c>
      <c r="B348" s="482" t="s">
        <v>599</v>
      </c>
      <c r="C348" s="483"/>
      <c r="D348" s="483"/>
      <c r="E348" s="483"/>
      <c r="F348" s="484"/>
      <c r="G348" s="92" t="s">
        <v>617</v>
      </c>
      <c r="H348" s="92">
        <f t="shared" si="30"/>
        <v>210</v>
      </c>
      <c r="I348" s="92">
        <v>210</v>
      </c>
      <c r="J348" s="92"/>
      <c r="K348" s="92">
        <v>27</v>
      </c>
      <c r="L348" s="92">
        <v>5</v>
      </c>
      <c r="M348" s="92">
        <v>0</v>
      </c>
      <c r="N348" s="92">
        <v>93</v>
      </c>
      <c r="O348" s="92">
        <v>0</v>
      </c>
      <c r="P348" s="92">
        <v>1</v>
      </c>
      <c r="Q348" s="155">
        <v>45134.400000000001</v>
      </c>
      <c r="R348" s="155">
        <v>22495.1</v>
      </c>
    </row>
    <row r="349" spans="1:18" ht="71.25" x14ac:dyDescent="0.25">
      <c r="A349" s="93">
        <v>13</v>
      </c>
      <c r="B349" s="482" t="s">
        <v>609</v>
      </c>
      <c r="C349" s="483"/>
      <c r="D349" s="483"/>
      <c r="E349" s="483"/>
      <c r="F349" s="484"/>
      <c r="G349" s="92" t="s">
        <v>618</v>
      </c>
      <c r="H349" s="92">
        <f t="shared" si="30"/>
        <v>120</v>
      </c>
      <c r="I349" s="92">
        <v>120</v>
      </c>
      <c r="J349" s="92">
        <v>0</v>
      </c>
      <c r="K349" s="92">
        <v>12</v>
      </c>
      <c r="L349" s="92">
        <v>0</v>
      </c>
      <c r="M349" s="92">
        <v>0</v>
      </c>
      <c r="N349" s="92">
        <v>71</v>
      </c>
      <c r="O349" s="92">
        <v>0</v>
      </c>
      <c r="P349" s="92">
        <v>0</v>
      </c>
      <c r="Q349" s="155">
        <v>49330</v>
      </c>
      <c r="R349" s="155">
        <v>26980</v>
      </c>
    </row>
    <row r="350" spans="1:18" ht="71.25" x14ac:dyDescent="0.25">
      <c r="A350" s="93">
        <v>14</v>
      </c>
      <c r="B350" s="482" t="s">
        <v>609</v>
      </c>
      <c r="C350" s="483"/>
      <c r="D350" s="483"/>
      <c r="E350" s="483"/>
      <c r="F350" s="484"/>
      <c r="G350" s="92" t="s">
        <v>619</v>
      </c>
      <c r="H350" s="92">
        <f t="shared" si="30"/>
        <v>130</v>
      </c>
      <c r="I350" s="92">
        <v>115</v>
      </c>
      <c r="J350" s="92">
        <v>15</v>
      </c>
      <c r="K350" s="92">
        <v>17</v>
      </c>
      <c r="L350" s="92">
        <v>0</v>
      </c>
      <c r="M350" s="92">
        <v>3</v>
      </c>
      <c r="N350" s="92">
        <v>48</v>
      </c>
      <c r="O350" s="92">
        <v>0</v>
      </c>
      <c r="P350" s="92">
        <v>2</v>
      </c>
      <c r="Q350" s="155">
        <v>47780</v>
      </c>
      <c r="R350" s="155">
        <v>24400</v>
      </c>
    </row>
    <row r="351" spans="1:18" ht="85.5" x14ac:dyDescent="0.25">
      <c r="A351" s="93">
        <v>15</v>
      </c>
      <c r="B351" s="482" t="s">
        <v>660</v>
      </c>
      <c r="C351" s="483"/>
      <c r="D351" s="483"/>
      <c r="E351" s="483"/>
      <c r="F351" s="484"/>
      <c r="G351" s="92" t="s">
        <v>620</v>
      </c>
      <c r="H351" s="92">
        <f t="shared" si="30"/>
        <v>190</v>
      </c>
      <c r="I351" s="92">
        <v>180</v>
      </c>
      <c r="J351" s="92">
        <v>10</v>
      </c>
      <c r="K351" s="92">
        <v>4</v>
      </c>
      <c r="L351" s="92">
        <v>12.75</v>
      </c>
      <c r="M351" s="92">
        <v>11.25</v>
      </c>
      <c r="N351" s="92">
        <v>40</v>
      </c>
      <c r="O351" s="92">
        <v>55.75</v>
      </c>
      <c r="P351" s="92">
        <v>51.25</v>
      </c>
      <c r="Q351" s="155">
        <v>54433.3</v>
      </c>
      <c r="R351" s="155">
        <v>28292.7</v>
      </c>
    </row>
    <row r="352" spans="1:18" ht="85.5" x14ac:dyDescent="0.25">
      <c r="A352" s="93">
        <v>16</v>
      </c>
      <c r="B352" s="482" t="s">
        <v>661</v>
      </c>
      <c r="C352" s="483"/>
      <c r="D352" s="483"/>
      <c r="E352" s="483"/>
      <c r="F352" s="484"/>
      <c r="G352" s="92" t="s">
        <v>621</v>
      </c>
      <c r="H352" s="92">
        <f t="shared" si="30"/>
        <v>230</v>
      </c>
      <c r="I352" s="92">
        <v>210</v>
      </c>
      <c r="J352" s="92">
        <v>20</v>
      </c>
      <c r="K352" s="92">
        <v>12</v>
      </c>
      <c r="L352" s="92">
        <v>18</v>
      </c>
      <c r="M352" s="92">
        <v>0</v>
      </c>
      <c r="N352" s="92">
        <v>76</v>
      </c>
      <c r="O352" s="92">
        <v>11</v>
      </c>
      <c r="P352" s="92">
        <v>0</v>
      </c>
      <c r="Q352" s="155">
        <v>44852.1</v>
      </c>
      <c r="R352" s="155">
        <v>25394</v>
      </c>
    </row>
    <row r="353" spans="1:18" ht="85.5" x14ac:dyDescent="0.25">
      <c r="A353" s="93">
        <v>17</v>
      </c>
      <c r="B353" s="482" t="s">
        <v>662</v>
      </c>
      <c r="C353" s="483"/>
      <c r="D353" s="483"/>
      <c r="E353" s="483"/>
      <c r="F353" s="484"/>
      <c r="G353" s="92" t="s">
        <v>622</v>
      </c>
      <c r="H353" s="92">
        <f t="shared" si="30"/>
        <v>150</v>
      </c>
      <c r="I353" s="92">
        <v>150</v>
      </c>
      <c r="J353" s="92">
        <v>0</v>
      </c>
      <c r="K353" s="92">
        <v>5</v>
      </c>
      <c r="L353" s="92">
        <v>18</v>
      </c>
      <c r="M353" s="92">
        <v>0</v>
      </c>
      <c r="N353" s="92">
        <v>16</v>
      </c>
      <c r="O353" s="92">
        <v>23</v>
      </c>
      <c r="P353" s="92">
        <v>0</v>
      </c>
      <c r="Q353" s="155">
        <v>45096</v>
      </c>
      <c r="R353" s="155">
        <v>27340</v>
      </c>
    </row>
    <row r="354" spans="1:18" ht="85.5" x14ac:dyDescent="0.25">
      <c r="A354" s="93">
        <v>18</v>
      </c>
      <c r="B354" s="482" t="s">
        <v>607</v>
      </c>
      <c r="C354" s="483"/>
      <c r="D354" s="483"/>
      <c r="E354" s="483"/>
      <c r="F354" s="484"/>
      <c r="G354" s="92" t="s">
        <v>623</v>
      </c>
      <c r="H354" s="92">
        <f t="shared" si="30"/>
        <v>40</v>
      </c>
      <c r="I354" s="92"/>
      <c r="J354" s="92">
        <v>40</v>
      </c>
      <c r="K354" s="92">
        <v>18</v>
      </c>
      <c r="L354" s="92">
        <v>18</v>
      </c>
      <c r="M354" s="92">
        <v>18</v>
      </c>
      <c r="N354" s="92">
        <v>21</v>
      </c>
      <c r="O354" s="92">
        <v>21</v>
      </c>
      <c r="P354" s="92">
        <v>21</v>
      </c>
      <c r="Q354" s="155">
        <v>48798</v>
      </c>
      <c r="R354" s="155">
        <v>28800</v>
      </c>
    </row>
    <row r="355" spans="1:18" ht="85.5" x14ac:dyDescent="0.25">
      <c r="A355" s="93">
        <v>19</v>
      </c>
      <c r="B355" s="482" t="s">
        <v>601</v>
      </c>
      <c r="C355" s="483"/>
      <c r="D355" s="483"/>
      <c r="E355" s="483"/>
      <c r="F355" s="484"/>
      <c r="G355" s="92" t="s">
        <v>624</v>
      </c>
      <c r="H355" s="92">
        <f t="shared" si="30"/>
        <v>0</v>
      </c>
      <c r="I355" s="92"/>
      <c r="J355" s="92"/>
      <c r="K355" s="92">
        <v>41</v>
      </c>
      <c r="L355" s="92">
        <v>0</v>
      </c>
      <c r="M355" s="92">
        <v>0</v>
      </c>
      <c r="N355" s="92">
        <v>76</v>
      </c>
      <c r="O355" s="92">
        <v>0</v>
      </c>
      <c r="P355" s="92">
        <v>0</v>
      </c>
      <c r="Q355" s="155">
        <v>45151</v>
      </c>
      <c r="R355" s="155">
        <v>22774</v>
      </c>
    </row>
    <row r="356" spans="1:18" ht="85.5" x14ac:dyDescent="0.25">
      <c r="A356" s="93">
        <v>20</v>
      </c>
      <c r="B356" s="482" t="s">
        <v>625</v>
      </c>
      <c r="C356" s="483"/>
      <c r="D356" s="483"/>
      <c r="E356" s="483"/>
      <c r="F356" s="484"/>
      <c r="G356" s="92" t="s">
        <v>626</v>
      </c>
      <c r="H356" s="92">
        <f t="shared" si="30"/>
        <v>0</v>
      </c>
      <c r="I356" s="92">
        <v>0</v>
      </c>
      <c r="J356" s="92">
        <v>0</v>
      </c>
      <c r="K356" s="92">
        <v>34</v>
      </c>
      <c r="L356" s="92">
        <v>26</v>
      </c>
      <c r="M356" s="92">
        <v>0</v>
      </c>
      <c r="N356" s="92">
        <v>65</v>
      </c>
      <c r="O356" s="92">
        <v>46</v>
      </c>
      <c r="P356" s="92">
        <v>0</v>
      </c>
      <c r="Q356" s="155">
        <v>44972</v>
      </c>
      <c r="R356" s="155">
        <v>22486</v>
      </c>
    </row>
    <row r="357" spans="1:18" ht="85.5" x14ac:dyDescent="0.25">
      <c r="A357" s="93">
        <v>21</v>
      </c>
      <c r="B357" s="482" t="s">
        <v>601</v>
      </c>
      <c r="C357" s="483"/>
      <c r="D357" s="483"/>
      <c r="E357" s="483"/>
      <c r="F357" s="484"/>
      <c r="G357" s="92" t="s">
        <v>648</v>
      </c>
      <c r="H357" s="92">
        <f t="shared" si="30"/>
        <v>6</v>
      </c>
      <c r="I357" s="92"/>
      <c r="J357" s="92">
        <v>6</v>
      </c>
      <c r="K357" s="92">
        <v>13</v>
      </c>
      <c r="L357" s="92">
        <v>23</v>
      </c>
      <c r="M357" s="92">
        <v>0</v>
      </c>
      <c r="N357" s="92">
        <v>26</v>
      </c>
      <c r="O357" s="92">
        <v>30</v>
      </c>
      <c r="P357" s="92">
        <v>0</v>
      </c>
      <c r="Q357" s="155">
        <v>46316.5</v>
      </c>
      <c r="R357" s="155">
        <v>24599</v>
      </c>
    </row>
    <row r="358" spans="1:18" ht="45" customHeight="1" x14ac:dyDescent="0.25">
      <c r="A358" s="513" t="s">
        <v>645</v>
      </c>
      <c r="B358" s="513"/>
      <c r="C358" s="513"/>
      <c r="D358" s="513"/>
      <c r="E358" s="513"/>
      <c r="F358" s="513"/>
      <c r="G358" s="513"/>
      <c r="H358" s="159">
        <f>I358+J358</f>
        <v>4487</v>
      </c>
      <c r="I358" s="159">
        <f>I337+I338+I339+I340+I341+I342+I343+I344+I345+I346+I347+I348+I349+I350+I351+I352+I353+I354+I355+I356+I357</f>
        <v>4260</v>
      </c>
      <c r="J358" s="159">
        <f t="shared" ref="J358:P358" si="31">J337+J338+J339+J340+J341+J342+J343+J344+J345+J346+J347+J348+J349+J350+J351+J352+J353+J354+J355+J356+J357</f>
        <v>227</v>
      </c>
      <c r="K358" s="139">
        <f t="shared" si="31"/>
        <v>1192</v>
      </c>
      <c r="L358" s="139">
        <f t="shared" si="31"/>
        <v>448.25</v>
      </c>
      <c r="M358" s="139">
        <f t="shared" si="31"/>
        <v>226.75</v>
      </c>
      <c r="N358" s="139">
        <f t="shared" si="31"/>
        <v>2741</v>
      </c>
      <c r="O358" s="139">
        <f t="shared" si="31"/>
        <v>537.25</v>
      </c>
      <c r="P358" s="139">
        <f t="shared" si="31"/>
        <v>348.25</v>
      </c>
      <c r="Q358" s="156">
        <f>Q337+Q338+Q339+Q340+Q341+Q342+Q343+Q344+Q345+Q346+Q347+Q348+Q349+Q350+Q351+Q352+Q353+Q354+Q355+Q356+Q357</f>
        <v>1036143.5</v>
      </c>
      <c r="R358" s="156">
        <f>R337+R338+R339+R340+R341+R342+R343+R344+R345+R346+R347+R348+R349+R350+R351+R352+R353+R354+R355+R356+R357</f>
        <v>537872</v>
      </c>
    </row>
    <row r="359" spans="1:18" ht="70.5" customHeight="1" x14ac:dyDescent="0.25">
      <c r="A359" s="579" t="s">
        <v>860</v>
      </c>
      <c r="B359" s="579"/>
      <c r="C359" s="579"/>
      <c r="D359" s="579"/>
      <c r="E359" s="579"/>
      <c r="F359" s="579"/>
      <c r="G359" s="579"/>
      <c r="H359" s="579"/>
      <c r="I359" s="579"/>
      <c r="J359" s="579"/>
      <c r="K359" s="579"/>
      <c r="L359" s="579"/>
      <c r="M359" s="579"/>
      <c r="N359" s="579"/>
      <c r="O359" s="579"/>
      <c r="P359" s="579"/>
      <c r="Q359" s="579"/>
      <c r="R359" s="579"/>
    </row>
    <row r="360" spans="1:18" ht="42.75" x14ac:dyDescent="0.25">
      <c r="A360" s="93">
        <v>1</v>
      </c>
      <c r="B360" s="482" t="s">
        <v>601</v>
      </c>
      <c r="C360" s="483"/>
      <c r="D360" s="483"/>
      <c r="E360" s="483"/>
      <c r="F360" s="484"/>
      <c r="G360" s="92" t="s">
        <v>663</v>
      </c>
      <c r="H360" s="93">
        <f>I360+J360</f>
        <v>245</v>
      </c>
      <c r="I360" s="93">
        <v>180</v>
      </c>
      <c r="J360" s="93">
        <v>65</v>
      </c>
      <c r="K360" s="93">
        <v>46</v>
      </c>
      <c r="L360" s="93">
        <v>7</v>
      </c>
      <c r="M360" s="93">
        <v>0</v>
      </c>
      <c r="N360" s="93">
        <v>111</v>
      </c>
      <c r="O360" s="93">
        <v>0</v>
      </c>
      <c r="P360" s="93">
        <v>0</v>
      </c>
      <c r="Q360" s="94">
        <v>44511.9</v>
      </c>
      <c r="R360" s="94">
        <v>25433.599999999999</v>
      </c>
    </row>
    <row r="361" spans="1:18" ht="42.75" x14ac:dyDescent="0.25">
      <c r="A361" s="93">
        <v>2</v>
      </c>
      <c r="B361" s="482" t="s">
        <v>614</v>
      </c>
      <c r="C361" s="483"/>
      <c r="D361" s="483"/>
      <c r="E361" s="483"/>
      <c r="F361" s="484"/>
      <c r="G361" s="92" t="s">
        <v>664</v>
      </c>
      <c r="H361" s="93">
        <f t="shared" ref="H361:H383" si="32">I361+J361</f>
        <v>210</v>
      </c>
      <c r="I361" s="93">
        <v>180</v>
      </c>
      <c r="J361" s="93">
        <v>30</v>
      </c>
      <c r="K361" s="93">
        <v>78</v>
      </c>
      <c r="L361" s="93">
        <v>75</v>
      </c>
      <c r="M361" s="93">
        <v>10</v>
      </c>
      <c r="N361" s="93">
        <v>165</v>
      </c>
      <c r="O361" s="93">
        <v>88</v>
      </c>
      <c r="P361" s="93">
        <v>4</v>
      </c>
      <c r="Q361" s="94">
        <v>45003</v>
      </c>
      <c r="R361" s="94">
        <v>22487</v>
      </c>
    </row>
    <row r="362" spans="1:18" ht="42.75" x14ac:dyDescent="0.25">
      <c r="A362" s="93">
        <v>3</v>
      </c>
      <c r="B362" s="482" t="s">
        <v>631</v>
      </c>
      <c r="C362" s="483"/>
      <c r="D362" s="483"/>
      <c r="E362" s="483"/>
      <c r="F362" s="484"/>
      <c r="G362" s="92" t="s">
        <v>665</v>
      </c>
      <c r="H362" s="93">
        <f t="shared" si="32"/>
        <v>295</v>
      </c>
      <c r="I362" s="93">
        <v>265</v>
      </c>
      <c r="J362" s="93">
        <v>30</v>
      </c>
      <c r="K362" s="93">
        <v>66</v>
      </c>
      <c r="L362" s="93">
        <v>0</v>
      </c>
      <c r="M362" s="93">
        <v>0</v>
      </c>
      <c r="N362" s="93">
        <v>189</v>
      </c>
      <c r="O362" s="93">
        <v>0</v>
      </c>
      <c r="P362" s="93">
        <v>0</v>
      </c>
      <c r="Q362" s="94">
        <v>45024.3</v>
      </c>
      <c r="R362" s="94">
        <v>22698</v>
      </c>
    </row>
    <row r="363" spans="1:18" ht="42.75" x14ac:dyDescent="0.25">
      <c r="A363" s="93">
        <v>4</v>
      </c>
      <c r="B363" s="482" t="s">
        <v>601</v>
      </c>
      <c r="C363" s="483"/>
      <c r="D363" s="483"/>
      <c r="E363" s="483"/>
      <c r="F363" s="484"/>
      <c r="G363" s="92" t="s">
        <v>666</v>
      </c>
      <c r="H363" s="93">
        <f t="shared" si="32"/>
        <v>270</v>
      </c>
      <c r="I363" s="93">
        <v>230</v>
      </c>
      <c r="J363" s="93">
        <v>40</v>
      </c>
      <c r="K363" s="93">
        <v>71</v>
      </c>
      <c r="L363" s="93">
        <v>0</v>
      </c>
      <c r="M363" s="93">
        <v>0</v>
      </c>
      <c r="N363" s="93">
        <v>115</v>
      </c>
      <c r="O363" s="93">
        <v>0</v>
      </c>
      <c r="P363" s="93">
        <v>0</v>
      </c>
      <c r="Q363" s="94">
        <v>45091</v>
      </c>
      <c r="R363" s="94">
        <v>24079</v>
      </c>
    </row>
    <row r="364" spans="1:18" ht="42.75" x14ac:dyDescent="0.25">
      <c r="A364" s="93">
        <v>5</v>
      </c>
      <c r="B364" s="482" t="s">
        <v>614</v>
      </c>
      <c r="C364" s="483"/>
      <c r="D364" s="483"/>
      <c r="E364" s="483"/>
      <c r="F364" s="484"/>
      <c r="G364" s="92" t="s">
        <v>667</v>
      </c>
      <c r="H364" s="93">
        <f t="shared" si="32"/>
        <v>160</v>
      </c>
      <c r="I364" s="93">
        <v>130</v>
      </c>
      <c r="J364" s="93">
        <v>30</v>
      </c>
      <c r="K364" s="93">
        <v>46</v>
      </c>
      <c r="L364" s="93">
        <v>11</v>
      </c>
      <c r="M364" s="93">
        <v>0</v>
      </c>
      <c r="N364" s="93">
        <v>98</v>
      </c>
      <c r="O364" s="93">
        <v>21</v>
      </c>
      <c r="P364" s="93">
        <v>0</v>
      </c>
      <c r="Q364" s="94">
        <v>45889.2</v>
      </c>
      <c r="R364" s="94">
        <v>22652.799999999999</v>
      </c>
    </row>
    <row r="365" spans="1:18" ht="42.75" x14ac:dyDescent="0.25">
      <c r="A365" s="93">
        <v>6</v>
      </c>
      <c r="B365" s="482" t="s">
        <v>631</v>
      </c>
      <c r="C365" s="483"/>
      <c r="D365" s="483"/>
      <c r="E365" s="483"/>
      <c r="F365" s="484"/>
      <c r="G365" s="92" t="s">
        <v>668</v>
      </c>
      <c r="H365" s="93">
        <f t="shared" si="32"/>
        <v>145</v>
      </c>
      <c r="I365" s="93">
        <v>130</v>
      </c>
      <c r="J365" s="93">
        <v>15</v>
      </c>
      <c r="K365" s="93">
        <v>53</v>
      </c>
      <c r="L365" s="93">
        <v>0</v>
      </c>
      <c r="M365" s="93">
        <v>0</v>
      </c>
      <c r="N365" s="93">
        <v>88</v>
      </c>
      <c r="O365" s="93">
        <v>4</v>
      </c>
      <c r="P365" s="93">
        <v>4</v>
      </c>
      <c r="Q365" s="94">
        <v>45000</v>
      </c>
      <c r="R365" s="94">
        <v>22500</v>
      </c>
    </row>
    <row r="366" spans="1:18" ht="99.75" x14ac:dyDescent="0.25">
      <c r="A366" s="93">
        <v>7</v>
      </c>
      <c r="B366" s="482" t="s">
        <v>694</v>
      </c>
      <c r="C366" s="483"/>
      <c r="D366" s="483"/>
      <c r="E366" s="483"/>
      <c r="F366" s="484"/>
      <c r="G366" s="92" t="s">
        <v>671</v>
      </c>
      <c r="H366" s="93">
        <f t="shared" si="32"/>
        <v>135</v>
      </c>
      <c r="I366" s="93">
        <v>120</v>
      </c>
      <c r="J366" s="93">
        <v>15</v>
      </c>
      <c r="K366" s="93">
        <v>9</v>
      </c>
      <c r="L366" s="93">
        <v>3</v>
      </c>
      <c r="M366" s="93">
        <v>3</v>
      </c>
      <c r="N366" s="93">
        <v>26</v>
      </c>
      <c r="O366" s="93">
        <v>0</v>
      </c>
      <c r="P366" s="93">
        <v>0</v>
      </c>
      <c r="Q366" s="94">
        <v>44972.800000000003</v>
      </c>
      <c r="R366" s="94">
        <v>22486.400000000001</v>
      </c>
    </row>
    <row r="367" spans="1:18" ht="42.75" x14ac:dyDescent="0.25">
      <c r="A367" s="93">
        <v>8</v>
      </c>
      <c r="B367" s="482" t="s">
        <v>601</v>
      </c>
      <c r="C367" s="483"/>
      <c r="D367" s="483"/>
      <c r="E367" s="483"/>
      <c r="F367" s="484"/>
      <c r="G367" s="92" t="s">
        <v>672</v>
      </c>
      <c r="H367" s="93">
        <f t="shared" si="32"/>
        <v>20</v>
      </c>
      <c r="I367" s="93">
        <v>0</v>
      </c>
      <c r="J367" s="93">
        <v>20</v>
      </c>
      <c r="K367" s="93">
        <v>38</v>
      </c>
      <c r="L367" s="93">
        <v>35</v>
      </c>
      <c r="M367" s="93">
        <v>2</v>
      </c>
      <c r="N367" s="93">
        <v>47</v>
      </c>
      <c r="O367" s="93">
        <v>61</v>
      </c>
      <c r="P367" s="93">
        <v>2</v>
      </c>
      <c r="Q367" s="94">
        <v>44972</v>
      </c>
      <c r="R367" s="94">
        <v>22486</v>
      </c>
    </row>
    <row r="368" spans="1:18" ht="42.75" x14ac:dyDescent="0.25">
      <c r="A368" s="93">
        <v>9</v>
      </c>
      <c r="B368" s="482" t="s">
        <v>614</v>
      </c>
      <c r="C368" s="483"/>
      <c r="D368" s="483"/>
      <c r="E368" s="483"/>
      <c r="F368" s="484"/>
      <c r="G368" s="92" t="s">
        <v>673</v>
      </c>
      <c r="H368" s="93">
        <f t="shared" si="32"/>
        <v>30</v>
      </c>
      <c r="I368" s="93"/>
      <c r="J368" s="93">
        <v>30</v>
      </c>
      <c r="K368" s="93">
        <v>64</v>
      </c>
      <c r="L368" s="93"/>
      <c r="M368" s="93"/>
      <c r="N368" s="93">
        <v>69</v>
      </c>
      <c r="O368" s="93"/>
      <c r="P368" s="93">
        <v>2</v>
      </c>
      <c r="Q368" s="94">
        <v>44900</v>
      </c>
      <c r="R368" s="94">
        <v>22656.5</v>
      </c>
    </row>
    <row r="369" spans="1:18" ht="42.75" x14ac:dyDescent="0.25">
      <c r="A369" s="93">
        <v>10</v>
      </c>
      <c r="B369" s="482" t="s">
        <v>601</v>
      </c>
      <c r="C369" s="483"/>
      <c r="D369" s="483"/>
      <c r="E369" s="483"/>
      <c r="F369" s="484"/>
      <c r="G369" s="92" t="s">
        <v>674</v>
      </c>
      <c r="H369" s="93">
        <f t="shared" si="32"/>
        <v>30</v>
      </c>
      <c r="I369" s="93"/>
      <c r="J369" s="93">
        <v>30</v>
      </c>
      <c r="K369" s="93">
        <v>48</v>
      </c>
      <c r="L369" s="93"/>
      <c r="M369" s="93"/>
      <c r="N369" s="93">
        <v>53</v>
      </c>
      <c r="O369" s="93"/>
      <c r="P369" s="93"/>
      <c r="Q369" s="94">
        <v>45193</v>
      </c>
      <c r="R369" s="94">
        <v>22630</v>
      </c>
    </row>
    <row r="370" spans="1:18" ht="42.75" x14ac:dyDescent="0.25">
      <c r="A370" s="93">
        <v>11</v>
      </c>
      <c r="B370" s="482" t="s">
        <v>601</v>
      </c>
      <c r="C370" s="483"/>
      <c r="D370" s="483"/>
      <c r="E370" s="483"/>
      <c r="F370" s="484"/>
      <c r="G370" s="92" t="s">
        <v>675</v>
      </c>
      <c r="H370" s="93">
        <f t="shared" si="32"/>
        <v>30</v>
      </c>
      <c r="I370" s="93"/>
      <c r="J370" s="93">
        <v>30</v>
      </c>
      <c r="K370" s="93">
        <v>36</v>
      </c>
      <c r="L370" s="93"/>
      <c r="M370" s="93"/>
      <c r="N370" s="93">
        <v>45</v>
      </c>
      <c r="O370" s="93"/>
      <c r="P370" s="93"/>
      <c r="Q370" s="94">
        <v>44973.5</v>
      </c>
      <c r="R370" s="94">
        <v>24559</v>
      </c>
    </row>
    <row r="371" spans="1:18" ht="42.75" x14ac:dyDescent="0.25">
      <c r="A371" s="93">
        <v>12</v>
      </c>
      <c r="B371" s="482" t="s">
        <v>611</v>
      </c>
      <c r="C371" s="483"/>
      <c r="D371" s="483"/>
      <c r="E371" s="483"/>
      <c r="F371" s="484"/>
      <c r="G371" s="92" t="s">
        <v>676</v>
      </c>
      <c r="H371" s="93">
        <f t="shared" si="32"/>
        <v>20</v>
      </c>
      <c r="I371" s="93"/>
      <c r="J371" s="93">
        <v>20</v>
      </c>
      <c r="K371" s="93">
        <v>38</v>
      </c>
      <c r="L371" s="93"/>
      <c r="M371" s="93"/>
      <c r="N371" s="93">
        <v>59</v>
      </c>
      <c r="O371" s="93"/>
      <c r="P371" s="93"/>
      <c r="Q371" s="94">
        <v>45202</v>
      </c>
      <c r="R371" s="94">
        <v>22918</v>
      </c>
    </row>
    <row r="372" spans="1:18" ht="42.75" x14ac:dyDescent="0.25">
      <c r="A372" s="93">
        <v>13</v>
      </c>
      <c r="B372" s="482" t="s">
        <v>631</v>
      </c>
      <c r="C372" s="483"/>
      <c r="D372" s="483"/>
      <c r="E372" s="483"/>
      <c r="F372" s="484"/>
      <c r="G372" s="92" t="s">
        <v>677</v>
      </c>
      <c r="H372" s="93">
        <f t="shared" si="32"/>
        <v>20</v>
      </c>
      <c r="I372" s="93"/>
      <c r="J372" s="93">
        <v>20</v>
      </c>
      <c r="K372" s="93">
        <v>37</v>
      </c>
      <c r="L372" s="93"/>
      <c r="M372" s="93"/>
      <c r="N372" s="93">
        <v>50</v>
      </c>
      <c r="O372" s="93">
        <v>1</v>
      </c>
      <c r="P372" s="93">
        <v>1</v>
      </c>
      <c r="Q372" s="94">
        <v>44973.3</v>
      </c>
      <c r="R372" s="94">
        <v>22487.200000000001</v>
      </c>
    </row>
    <row r="373" spans="1:18" ht="42.75" x14ac:dyDescent="0.25">
      <c r="A373" s="93">
        <v>14</v>
      </c>
      <c r="B373" s="482" t="s">
        <v>601</v>
      </c>
      <c r="C373" s="483"/>
      <c r="D373" s="483"/>
      <c r="E373" s="483"/>
      <c r="F373" s="484"/>
      <c r="G373" s="92" t="s">
        <v>678</v>
      </c>
      <c r="H373" s="93">
        <f t="shared" si="32"/>
        <v>20</v>
      </c>
      <c r="I373" s="93"/>
      <c r="J373" s="93">
        <v>20</v>
      </c>
      <c r="K373" s="93">
        <v>54</v>
      </c>
      <c r="L373" s="93">
        <v>0</v>
      </c>
      <c r="M373" s="93">
        <v>0</v>
      </c>
      <c r="N373" s="93">
        <v>82</v>
      </c>
      <c r="O373" s="93">
        <v>0</v>
      </c>
      <c r="P373" s="93">
        <v>0</v>
      </c>
      <c r="Q373" s="94">
        <v>47104</v>
      </c>
      <c r="R373" s="94">
        <v>24001</v>
      </c>
    </row>
    <row r="374" spans="1:18" ht="42.75" x14ac:dyDescent="0.25">
      <c r="A374" s="93">
        <v>15</v>
      </c>
      <c r="B374" s="482" t="s">
        <v>601</v>
      </c>
      <c r="C374" s="483"/>
      <c r="D374" s="483"/>
      <c r="E374" s="483"/>
      <c r="F374" s="484"/>
      <c r="G374" s="92" t="s">
        <v>679</v>
      </c>
      <c r="H374" s="93">
        <f t="shared" si="32"/>
        <v>10</v>
      </c>
      <c r="I374" s="93"/>
      <c r="J374" s="93">
        <v>10</v>
      </c>
      <c r="K374" s="93">
        <v>51</v>
      </c>
      <c r="L374" s="93">
        <v>10</v>
      </c>
      <c r="M374" s="93">
        <v>6</v>
      </c>
      <c r="N374" s="93">
        <v>92</v>
      </c>
      <c r="O374" s="93">
        <v>6</v>
      </c>
      <c r="P374" s="93">
        <v>5</v>
      </c>
      <c r="Q374" s="94">
        <v>45316</v>
      </c>
      <c r="R374" s="94">
        <v>25219</v>
      </c>
    </row>
    <row r="375" spans="1:18" ht="42.75" x14ac:dyDescent="0.25">
      <c r="A375" s="93">
        <v>16</v>
      </c>
      <c r="B375" s="482" t="s">
        <v>601</v>
      </c>
      <c r="C375" s="483"/>
      <c r="D375" s="483"/>
      <c r="E375" s="483"/>
      <c r="F375" s="484"/>
      <c r="G375" s="92" t="s">
        <v>680</v>
      </c>
      <c r="H375" s="93">
        <f t="shared" si="32"/>
        <v>10</v>
      </c>
      <c r="I375" s="93">
        <v>0</v>
      </c>
      <c r="J375" s="93">
        <v>10</v>
      </c>
      <c r="K375" s="93">
        <v>37</v>
      </c>
      <c r="L375" s="93">
        <v>0</v>
      </c>
      <c r="M375" s="93">
        <v>0</v>
      </c>
      <c r="N375" s="93">
        <v>61</v>
      </c>
      <c r="O375" s="93">
        <v>0</v>
      </c>
      <c r="P375" s="93">
        <v>0</v>
      </c>
      <c r="Q375" s="94">
        <v>45130</v>
      </c>
      <c r="R375" s="94">
        <v>26103</v>
      </c>
    </row>
    <row r="376" spans="1:18" ht="42.75" x14ac:dyDescent="0.25">
      <c r="A376" s="93">
        <v>17</v>
      </c>
      <c r="B376" s="482" t="s">
        <v>611</v>
      </c>
      <c r="C376" s="483"/>
      <c r="D376" s="483"/>
      <c r="E376" s="483"/>
      <c r="F376" s="484"/>
      <c r="G376" s="92" t="s">
        <v>681</v>
      </c>
      <c r="H376" s="93">
        <f t="shared" si="32"/>
        <v>0</v>
      </c>
      <c r="I376" s="93">
        <v>0</v>
      </c>
      <c r="J376" s="93">
        <v>0</v>
      </c>
      <c r="K376" s="93">
        <v>15</v>
      </c>
      <c r="L376" s="93">
        <v>52</v>
      </c>
      <c r="M376" s="93">
        <v>9</v>
      </c>
      <c r="N376" s="93">
        <v>26</v>
      </c>
      <c r="O376" s="93">
        <v>78</v>
      </c>
      <c r="P376" s="93">
        <v>2</v>
      </c>
      <c r="Q376" s="94">
        <v>44982.7</v>
      </c>
      <c r="R376" s="94">
        <v>22489.200000000001</v>
      </c>
    </row>
    <row r="377" spans="1:18" ht="42.75" x14ac:dyDescent="0.25">
      <c r="A377" s="93">
        <v>18</v>
      </c>
      <c r="B377" s="482" t="s">
        <v>631</v>
      </c>
      <c r="C377" s="483"/>
      <c r="D377" s="483"/>
      <c r="E377" s="483"/>
      <c r="F377" s="484"/>
      <c r="G377" s="92" t="s">
        <v>682</v>
      </c>
      <c r="H377" s="93">
        <f t="shared" si="32"/>
        <v>10</v>
      </c>
      <c r="I377" s="93"/>
      <c r="J377" s="93">
        <v>10</v>
      </c>
      <c r="K377" s="93">
        <v>37</v>
      </c>
      <c r="L377" s="93">
        <v>5</v>
      </c>
      <c r="M377" s="93">
        <v>2</v>
      </c>
      <c r="N377" s="93">
        <v>51</v>
      </c>
      <c r="O377" s="93">
        <v>11</v>
      </c>
      <c r="P377" s="93">
        <v>4</v>
      </c>
      <c r="Q377" s="94">
        <v>46672</v>
      </c>
      <c r="R377" s="94">
        <v>23568</v>
      </c>
    </row>
    <row r="378" spans="1:18" ht="57" x14ac:dyDescent="0.25">
      <c r="A378" s="93">
        <v>19</v>
      </c>
      <c r="B378" s="482" t="s">
        <v>631</v>
      </c>
      <c r="C378" s="483"/>
      <c r="D378" s="483"/>
      <c r="E378" s="483"/>
      <c r="F378" s="484"/>
      <c r="G378" s="92" t="s">
        <v>683</v>
      </c>
      <c r="H378" s="93">
        <f t="shared" si="32"/>
        <v>0</v>
      </c>
      <c r="I378" s="93"/>
      <c r="J378" s="93"/>
      <c r="K378" s="93">
        <v>31</v>
      </c>
      <c r="L378" s="93">
        <v>11</v>
      </c>
      <c r="M378" s="93">
        <v>11</v>
      </c>
      <c r="N378" s="93">
        <v>38</v>
      </c>
      <c r="O378" s="93">
        <v>0</v>
      </c>
      <c r="P378" s="93">
        <v>0</v>
      </c>
      <c r="Q378" s="94">
        <v>44997.599999999999</v>
      </c>
      <c r="R378" s="94">
        <v>22515.1</v>
      </c>
    </row>
    <row r="379" spans="1:18" ht="71.25" x14ac:dyDescent="0.25">
      <c r="A379" s="93">
        <v>20</v>
      </c>
      <c r="B379" s="482" t="s">
        <v>614</v>
      </c>
      <c r="C379" s="483"/>
      <c r="D379" s="483"/>
      <c r="E379" s="483"/>
      <c r="F379" s="484"/>
      <c r="G379" s="92" t="s">
        <v>684</v>
      </c>
      <c r="H379" s="93">
        <f t="shared" si="32"/>
        <v>0</v>
      </c>
      <c r="I379" s="93"/>
      <c r="J379" s="93"/>
      <c r="K379" s="93">
        <v>22</v>
      </c>
      <c r="L379" s="93"/>
      <c r="M379" s="93"/>
      <c r="N379" s="93">
        <v>26</v>
      </c>
      <c r="O379" s="93"/>
      <c r="P379" s="93"/>
      <c r="Q379" s="94">
        <v>44972.800000000003</v>
      </c>
      <c r="R379" s="94">
        <v>22486.400000000001</v>
      </c>
    </row>
    <row r="380" spans="1:18" ht="71.25" x14ac:dyDescent="0.25">
      <c r="A380" s="93">
        <v>21</v>
      </c>
      <c r="B380" s="482" t="s">
        <v>614</v>
      </c>
      <c r="C380" s="483"/>
      <c r="D380" s="483"/>
      <c r="E380" s="483"/>
      <c r="F380" s="484"/>
      <c r="G380" s="92" t="s">
        <v>685</v>
      </c>
      <c r="H380" s="93">
        <f t="shared" si="32"/>
        <v>0</v>
      </c>
      <c r="I380" s="93">
        <v>0</v>
      </c>
      <c r="J380" s="93">
        <v>0</v>
      </c>
      <c r="K380" s="93">
        <v>12</v>
      </c>
      <c r="L380" s="93">
        <v>0</v>
      </c>
      <c r="M380" s="93">
        <v>0</v>
      </c>
      <c r="N380" s="93">
        <v>27</v>
      </c>
      <c r="O380" s="93">
        <v>0</v>
      </c>
      <c r="P380" s="93">
        <v>0</v>
      </c>
      <c r="Q380" s="94">
        <v>44972.9</v>
      </c>
      <c r="R380" s="94">
        <v>22487.200000000001</v>
      </c>
    </row>
    <row r="381" spans="1:18" ht="85.5" x14ac:dyDescent="0.25">
      <c r="A381" s="93">
        <v>22</v>
      </c>
      <c r="B381" s="482" t="s">
        <v>601</v>
      </c>
      <c r="C381" s="483"/>
      <c r="D381" s="483"/>
      <c r="E381" s="483"/>
      <c r="F381" s="484"/>
      <c r="G381" s="92" t="s">
        <v>633</v>
      </c>
      <c r="H381" s="93">
        <f t="shared" si="32"/>
        <v>0</v>
      </c>
      <c r="I381" s="93"/>
      <c r="J381" s="93"/>
      <c r="K381" s="93">
        <v>3</v>
      </c>
      <c r="L381" s="93">
        <v>37</v>
      </c>
      <c r="M381" s="93">
        <v>2</v>
      </c>
      <c r="N381" s="93">
        <v>22</v>
      </c>
      <c r="O381" s="93">
        <v>61</v>
      </c>
      <c r="P381" s="93"/>
      <c r="Q381" s="94">
        <v>31999</v>
      </c>
      <c r="R381" s="94">
        <v>18086</v>
      </c>
    </row>
    <row r="382" spans="1:18" ht="42.75" x14ac:dyDescent="0.25">
      <c r="A382" s="93">
        <v>23</v>
      </c>
      <c r="B382" s="482" t="s">
        <v>601</v>
      </c>
      <c r="C382" s="483"/>
      <c r="D382" s="483"/>
      <c r="E382" s="483"/>
      <c r="F382" s="484"/>
      <c r="G382" s="92" t="s">
        <v>686</v>
      </c>
      <c r="H382" s="93">
        <f t="shared" si="32"/>
        <v>10</v>
      </c>
      <c r="I382" s="93"/>
      <c r="J382" s="93">
        <v>10</v>
      </c>
      <c r="K382" s="93">
        <v>17</v>
      </c>
      <c r="L382" s="93">
        <v>8</v>
      </c>
      <c r="M382" s="93">
        <v>8</v>
      </c>
      <c r="N382" s="93">
        <v>33</v>
      </c>
      <c r="O382" s="93">
        <v>0</v>
      </c>
      <c r="P382" s="93">
        <v>0</v>
      </c>
      <c r="Q382" s="94">
        <v>44972.800000000003</v>
      </c>
      <c r="R382" s="94">
        <v>22486.400000000001</v>
      </c>
    </row>
    <row r="383" spans="1:18" ht="71.25" x14ac:dyDescent="0.25">
      <c r="A383" s="93">
        <v>24</v>
      </c>
      <c r="B383" s="482" t="s">
        <v>601</v>
      </c>
      <c r="C383" s="483"/>
      <c r="D383" s="483"/>
      <c r="E383" s="483"/>
      <c r="F383" s="484"/>
      <c r="G383" s="92" t="s">
        <v>634</v>
      </c>
      <c r="H383" s="93">
        <f t="shared" si="32"/>
        <v>0</v>
      </c>
      <c r="I383" s="93"/>
      <c r="J383" s="93"/>
      <c r="K383" s="93">
        <v>21</v>
      </c>
      <c r="L383" s="93">
        <v>63.75</v>
      </c>
      <c r="M383" s="93">
        <v>31</v>
      </c>
      <c r="N383" s="93">
        <v>237</v>
      </c>
      <c r="O383" s="93">
        <v>86.5</v>
      </c>
      <c r="P383" s="93">
        <v>0</v>
      </c>
      <c r="Q383" s="94">
        <v>49978.9</v>
      </c>
      <c r="R383" s="94">
        <v>24730</v>
      </c>
    </row>
    <row r="384" spans="1:18" ht="45" customHeight="1" x14ac:dyDescent="0.25">
      <c r="A384" s="513" t="s">
        <v>646</v>
      </c>
      <c r="B384" s="513"/>
      <c r="C384" s="513"/>
      <c r="D384" s="513"/>
      <c r="E384" s="513"/>
      <c r="F384" s="513"/>
      <c r="G384" s="513"/>
      <c r="H384" s="139">
        <f>I384+J384</f>
        <v>1670</v>
      </c>
      <c r="I384" s="139">
        <f t="shared" ref="I384:P384" si="33">I360+I361+I362+I363+I364+I365+I366+I367+I368+I369+I370+I371+I372+I373+I374+I375+I376+I377+I378+I379+I380+I381+I382+I383</f>
        <v>1235</v>
      </c>
      <c r="J384" s="139">
        <f t="shared" si="33"/>
        <v>435</v>
      </c>
      <c r="K384" s="139">
        <f t="shared" si="33"/>
        <v>930</v>
      </c>
      <c r="L384" s="139">
        <f t="shared" si="33"/>
        <v>317.75</v>
      </c>
      <c r="M384" s="139">
        <f t="shared" si="33"/>
        <v>84</v>
      </c>
      <c r="N384" s="139">
        <f t="shared" si="33"/>
        <v>1810</v>
      </c>
      <c r="O384" s="139">
        <f t="shared" si="33"/>
        <v>417.5</v>
      </c>
      <c r="P384" s="139">
        <f t="shared" si="33"/>
        <v>24</v>
      </c>
      <c r="Q384" s="156">
        <v>46105.4</v>
      </c>
      <c r="R384" s="156">
        <v>23272.1</v>
      </c>
    </row>
    <row r="385" spans="1:18" ht="45" customHeight="1" x14ac:dyDescent="0.25">
      <c r="A385" s="513" t="s">
        <v>644</v>
      </c>
      <c r="B385" s="513"/>
      <c r="C385" s="513"/>
      <c r="D385" s="513"/>
      <c r="E385" s="513"/>
      <c r="F385" s="513"/>
      <c r="G385" s="513"/>
      <c r="H385" s="159">
        <f>I385+J385</f>
        <v>10182</v>
      </c>
      <c r="I385" s="159">
        <f>I384+I358+I335+I334</f>
        <v>8205</v>
      </c>
      <c r="J385" s="159">
        <f t="shared" ref="J385:P385" si="34">J334+J358+J335+J384</f>
        <v>1977</v>
      </c>
      <c r="K385" s="139">
        <f t="shared" si="34"/>
        <v>3760</v>
      </c>
      <c r="L385" s="139">
        <f t="shared" si="34"/>
        <v>1686</v>
      </c>
      <c r="M385" s="139">
        <f t="shared" si="34"/>
        <v>513.75</v>
      </c>
      <c r="N385" s="139">
        <f t="shared" si="34"/>
        <v>9546</v>
      </c>
      <c r="O385" s="139">
        <f t="shared" si="34"/>
        <v>2269.25</v>
      </c>
      <c r="P385" s="139">
        <f t="shared" si="34"/>
        <v>422.75</v>
      </c>
      <c r="Q385" s="156">
        <v>46105.4</v>
      </c>
      <c r="R385" s="156">
        <v>23272.1</v>
      </c>
    </row>
    <row r="386" spans="1:18" x14ac:dyDescent="0.25">
      <c r="A386" s="108"/>
      <c r="B386" s="35"/>
      <c r="C386" s="35"/>
      <c r="D386" s="35"/>
      <c r="E386" s="35"/>
      <c r="F386" s="35"/>
      <c r="G386" s="35"/>
      <c r="H386" s="108"/>
      <c r="I386" s="108"/>
      <c r="J386" s="108"/>
      <c r="K386" s="108"/>
      <c r="L386" s="108"/>
      <c r="M386" s="108"/>
      <c r="N386" s="108"/>
      <c r="O386" s="108"/>
      <c r="P386" s="108"/>
      <c r="Q386" s="96"/>
      <c r="R386" s="96"/>
    </row>
    <row r="387" spans="1:18" x14ac:dyDescent="0.25">
      <c r="A387" s="485" t="s">
        <v>643</v>
      </c>
      <c r="B387" s="485"/>
      <c r="C387" s="485"/>
      <c r="D387" s="485"/>
      <c r="E387" s="485"/>
      <c r="F387" s="485"/>
      <c r="G387" s="485"/>
      <c r="H387" s="485"/>
      <c r="I387" s="485"/>
      <c r="J387" s="485"/>
      <c r="K387" s="108"/>
      <c r="L387" s="108"/>
      <c r="M387" s="108"/>
      <c r="N387" s="108"/>
      <c r="O387" s="108"/>
      <c r="P387" s="108"/>
      <c r="Q387" s="96"/>
      <c r="R387" s="96"/>
    </row>
    <row r="388" spans="1:18" x14ac:dyDescent="0.25">
      <c r="A388" s="487" t="s">
        <v>649</v>
      </c>
      <c r="B388" s="487" t="s">
        <v>22</v>
      </c>
      <c r="C388" s="487"/>
      <c r="D388" s="487"/>
      <c r="E388" s="487"/>
      <c r="F388" s="487"/>
      <c r="G388" s="487" t="s">
        <v>23</v>
      </c>
      <c r="H388" s="487" t="s">
        <v>10</v>
      </c>
      <c r="I388" s="487"/>
      <c r="J388" s="487"/>
      <c r="K388" s="487" t="s">
        <v>27</v>
      </c>
      <c r="L388" s="487"/>
      <c r="M388" s="487"/>
      <c r="N388" s="487" t="s">
        <v>652</v>
      </c>
      <c r="O388" s="487"/>
      <c r="P388" s="97"/>
      <c r="Q388" s="485"/>
      <c r="R388" s="485"/>
    </row>
    <row r="389" spans="1:18" x14ac:dyDescent="0.25">
      <c r="A389" s="487"/>
      <c r="B389" s="487"/>
      <c r="C389" s="487"/>
      <c r="D389" s="487"/>
      <c r="E389" s="487"/>
      <c r="F389" s="487"/>
      <c r="G389" s="487"/>
      <c r="H389" s="488" t="s">
        <v>653</v>
      </c>
      <c r="I389" s="487" t="s">
        <v>29</v>
      </c>
      <c r="J389" s="487"/>
      <c r="K389" s="488" t="s">
        <v>25</v>
      </c>
      <c r="L389" s="487" t="s">
        <v>30</v>
      </c>
      <c r="M389" s="487"/>
      <c r="N389" s="488" t="s">
        <v>10</v>
      </c>
      <c r="O389" s="488" t="s">
        <v>27</v>
      </c>
      <c r="P389" s="97"/>
      <c r="Q389" s="489"/>
      <c r="R389" s="489"/>
    </row>
    <row r="390" spans="1:18" ht="31.5" customHeight="1" x14ac:dyDescent="0.25">
      <c r="A390" s="487"/>
      <c r="B390" s="487"/>
      <c r="C390" s="487"/>
      <c r="D390" s="487"/>
      <c r="E390" s="487"/>
      <c r="F390" s="487"/>
      <c r="G390" s="487"/>
      <c r="H390" s="488"/>
      <c r="I390" s="488" t="s">
        <v>26</v>
      </c>
      <c r="J390" s="488" t="s">
        <v>9</v>
      </c>
      <c r="K390" s="488"/>
      <c r="L390" s="488" t="s">
        <v>26</v>
      </c>
      <c r="M390" s="488" t="s">
        <v>9</v>
      </c>
      <c r="N390" s="488"/>
      <c r="O390" s="488"/>
      <c r="P390" s="98"/>
      <c r="Q390" s="489"/>
      <c r="R390" s="489"/>
    </row>
    <row r="391" spans="1:18" ht="31.5" customHeight="1" x14ac:dyDescent="0.25">
      <c r="A391" s="487"/>
      <c r="B391" s="487"/>
      <c r="C391" s="487"/>
      <c r="D391" s="487"/>
      <c r="E391" s="487"/>
      <c r="F391" s="487"/>
      <c r="G391" s="487"/>
      <c r="H391" s="488"/>
      <c r="I391" s="488"/>
      <c r="J391" s="488"/>
      <c r="K391" s="488"/>
      <c r="L391" s="488"/>
      <c r="M391" s="488"/>
      <c r="N391" s="488"/>
      <c r="O391" s="488"/>
      <c r="P391" s="98"/>
      <c r="Q391" s="489"/>
      <c r="R391" s="489"/>
    </row>
    <row r="392" spans="1:18" ht="85.5" x14ac:dyDescent="0.25">
      <c r="A392" s="93">
        <v>1</v>
      </c>
      <c r="B392" s="501" t="s">
        <v>614</v>
      </c>
      <c r="C392" s="502"/>
      <c r="D392" s="502"/>
      <c r="E392" s="502"/>
      <c r="F392" s="503"/>
      <c r="G392" s="93" t="s">
        <v>637</v>
      </c>
      <c r="H392" s="93">
        <v>22</v>
      </c>
      <c r="I392" s="93"/>
      <c r="J392" s="93">
        <v>2</v>
      </c>
      <c r="K392" s="93">
        <v>17</v>
      </c>
      <c r="L392" s="93">
        <v>1</v>
      </c>
      <c r="M392" s="93">
        <v>0</v>
      </c>
      <c r="N392" s="94">
        <v>44842</v>
      </c>
      <c r="O392" s="94">
        <v>23522.3</v>
      </c>
      <c r="P392" s="99"/>
      <c r="Q392" s="100"/>
      <c r="R392" s="100"/>
    </row>
    <row r="393" spans="1:18" ht="85.5" x14ac:dyDescent="0.25">
      <c r="A393" s="93">
        <v>2</v>
      </c>
      <c r="B393" s="501" t="s">
        <v>614</v>
      </c>
      <c r="C393" s="502"/>
      <c r="D393" s="502"/>
      <c r="E393" s="502"/>
      <c r="F393" s="503"/>
      <c r="G393" s="93" t="s">
        <v>639</v>
      </c>
      <c r="H393" s="93">
        <v>2</v>
      </c>
      <c r="I393" s="93">
        <v>2</v>
      </c>
      <c r="J393" s="93">
        <v>1</v>
      </c>
      <c r="K393" s="93">
        <v>3</v>
      </c>
      <c r="L393" s="93">
        <v>0</v>
      </c>
      <c r="M393" s="93">
        <v>0</v>
      </c>
      <c r="N393" s="94">
        <v>45912</v>
      </c>
      <c r="O393" s="94">
        <v>24390</v>
      </c>
      <c r="P393" s="99"/>
      <c r="Q393" s="100"/>
      <c r="R393" s="100"/>
    </row>
    <row r="394" spans="1:18" ht="71.25" x14ac:dyDescent="0.25">
      <c r="A394" s="93">
        <v>4</v>
      </c>
      <c r="B394" s="501" t="s">
        <v>601</v>
      </c>
      <c r="C394" s="502"/>
      <c r="D394" s="502"/>
      <c r="E394" s="502"/>
      <c r="F394" s="503"/>
      <c r="G394" s="93" t="s">
        <v>641</v>
      </c>
      <c r="H394" s="93"/>
      <c r="I394" s="93"/>
      <c r="J394" s="93"/>
      <c r="K394" s="93"/>
      <c r="L394" s="93"/>
      <c r="M394" s="93"/>
      <c r="N394" s="94"/>
      <c r="O394" s="94"/>
      <c r="P394" s="99"/>
      <c r="Q394" s="100"/>
      <c r="R394" s="100"/>
    </row>
    <row r="395" spans="1:18" ht="71.25" x14ac:dyDescent="0.25">
      <c r="A395" s="93">
        <v>3</v>
      </c>
      <c r="B395" s="501" t="s">
        <v>614</v>
      </c>
      <c r="C395" s="502"/>
      <c r="D395" s="502"/>
      <c r="E395" s="502"/>
      <c r="F395" s="503"/>
      <c r="G395" s="93" t="s">
        <v>627</v>
      </c>
      <c r="H395" s="93">
        <v>8</v>
      </c>
      <c r="I395" s="93">
        <v>36</v>
      </c>
      <c r="J395" s="93">
        <v>0</v>
      </c>
      <c r="K395" s="93">
        <v>25</v>
      </c>
      <c r="L395" s="93">
        <v>33.25</v>
      </c>
      <c r="M395" s="93">
        <v>0</v>
      </c>
      <c r="N395" s="94">
        <v>44973</v>
      </c>
      <c r="O395" s="94">
        <v>22486</v>
      </c>
      <c r="P395" s="99"/>
      <c r="Q395" s="100"/>
      <c r="R395" s="100"/>
    </row>
    <row r="396" spans="1:18" ht="71.25" x14ac:dyDescent="0.25">
      <c r="A396" s="93">
        <v>4</v>
      </c>
      <c r="B396" s="501" t="s">
        <v>601</v>
      </c>
      <c r="C396" s="502"/>
      <c r="D396" s="502"/>
      <c r="E396" s="502"/>
      <c r="F396" s="503"/>
      <c r="G396" s="93" t="s">
        <v>628</v>
      </c>
      <c r="H396" s="93">
        <v>7</v>
      </c>
      <c r="I396" s="93">
        <v>0</v>
      </c>
      <c r="J396" s="93">
        <v>0</v>
      </c>
      <c r="K396" s="93">
        <v>31</v>
      </c>
      <c r="L396" s="93">
        <v>0</v>
      </c>
      <c r="M396" s="93">
        <v>0</v>
      </c>
      <c r="N396" s="94">
        <v>58647</v>
      </c>
      <c r="O396" s="94">
        <v>39499</v>
      </c>
      <c r="P396" s="99"/>
      <c r="Q396" s="100"/>
      <c r="R396" s="100"/>
    </row>
    <row r="397" spans="1:18" ht="45" customHeight="1" x14ac:dyDescent="0.25">
      <c r="A397" s="510" t="s">
        <v>689</v>
      </c>
      <c r="B397" s="511"/>
      <c r="C397" s="511"/>
      <c r="D397" s="511"/>
      <c r="E397" s="511"/>
      <c r="F397" s="511"/>
      <c r="G397" s="512"/>
      <c r="H397" s="139">
        <f>H392+H393+H394+H395+H396</f>
        <v>39</v>
      </c>
      <c r="I397" s="139">
        <f t="shared" ref="I397:M397" si="35">I392+I393+I394+I395+I396</f>
        <v>38</v>
      </c>
      <c r="J397" s="139">
        <f t="shared" si="35"/>
        <v>3</v>
      </c>
      <c r="K397" s="139">
        <f t="shared" si="35"/>
        <v>76</v>
      </c>
      <c r="L397" s="139">
        <f t="shared" si="35"/>
        <v>34.25</v>
      </c>
      <c r="M397" s="139">
        <f t="shared" si="35"/>
        <v>0</v>
      </c>
      <c r="N397" s="156">
        <f>(N392+N393+N394+N395+N396)/4</f>
        <v>48593.5</v>
      </c>
      <c r="O397" s="156">
        <f>(O392+O393+O394+O395+O396)/4</f>
        <v>27474.325000000001</v>
      </c>
      <c r="P397" s="108"/>
      <c r="Q397" s="96"/>
      <c r="R397" s="96"/>
    </row>
    <row r="398" spans="1:18" x14ac:dyDescent="0.25">
      <c r="A398" s="108"/>
      <c r="B398" s="108"/>
      <c r="C398" s="108"/>
      <c r="D398" s="108"/>
      <c r="E398" s="108"/>
      <c r="F398" s="108"/>
      <c r="G398" s="108"/>
      <c r="H398" s="108"/>
      <c r="I398" s="108"/>
      <c r="J398" s="108"/>
      <c r="K398" s="108"/>
      <c r="L398" s="108"/>
      <c r="M398" s="108"/>
      <c r="N398" s="108"/>
      <c r="O398" s="108"/>
      <c r="P398" s="108"/>
      <c r="Q398" s="96"/>
      <c r="R398" s="96"/>
    </row>
    <row r="399" spans="1:18" x14ac:dyDescent="0.25">
      <c r="A399" s="490" t="s">
        <v>643</v>
      </c>
      <c r="B399" s="491"/>
      <c r="C399" s="491"/>
      <c r="D399" s="491"/>
      <c r="E399" s="491"/>
      <c r="F399" s="491"/>
      <c r="G399" s="491"/>
      <c r="H399" s="491"/>
      <c r="I399" s="491"/>
      <c r="J399" s="491"/>
      <c r="K399" s="99"/>
      <c r="L399" s="99"/>
      <c r="M399" s="99"/>
      <c r="N399" s="99"/>
      <c r="O399" s="99"/>
      <c r="P399" s="99"/>
      <c r="Q399" s="99"/>
      <c r="R399" s="99"/>
    </row>
    <row r="400" spans="1:18" ht="42.75" x14ac:dyDescent="0.25">
      <c r="A400" s="93"/>
      <c r="B400" s="576" t="s">
        <v>22</v>
      </c>
      <c r="C400" s="577"/>
      <c r="D400" s="577"/>
      <c r="E400" s="577"/>
      <c r="F400" s="578"/>
      <c r="G400" s="110" t="s">
        <v>23</v>
      </c>
      <c r="H400" s="110" t="s">
        <v>635</v>
      </c>
      <c r="I400" s="110" t="s">
        <v>636</v>
      </c>
      <c r="J400" s="110" t="s">
        <v>28</v>
      </c>
      <c r="K400" s="99"/>
      <c r="L400" s="99"/>
      <c r="M400" s="99"/>
      <c r="N400" s="99"/>
      <c r="O400" s="99"/>
      <c r="P400" s="99"/>
      <c r="Q400" s="99"/>
      <c r="R400" s="99"/>
    </row>
    <row r="401" spans="1:18" ht="42.75" x14ac:dyDescent="0.25">
      <c r="A401" s="93">
        <v>1</v>
      </c>
      <c r="B401" s="501" t="s">
        <v>601</v>
      </c>
      <c r="C401" s="502"/>
      <c r="D401" s="502"/>
      <c r="E401" s="502"/>
      <c r="F401" s="503"/>
      <c r="G401" s="93" t="s">
        <v>845</v>
      </c>
      <c r="H401" s="93">
        <v>254</v>
      </c>
      <c r="I401" s="93">
        <v>3</v>
      </c>
      <c r="J401" s="94">
        <v>19080</v>
      </c>
      <c r="K401" s="99"/>
      <c r="L401" s="99"/>
      <c r="M401" s="99"/>
      <c r="N401" s="99"/>
      <c r="O401" s="99"/>
      <c r="P401" s="99"/>
      <c r="Q401" s="99"/>
      <c r="R401" s="99"/>
    </row>
    <row r="402" spans="1:18" ht="85.5" x14ac:dyDescent="0.25">
      <c r="A402" s="93">
        <v>2</v>
      </c>
      <c r="B402" s="501" t="s">
        <v>614</v>
      </c>
      <c r="C402" s="502"/>
      <c r="D402" s="502"/>
      <c r="E402" s="502"/>
      <c r="F402" s="503"/>
      <c r="G402" s="93" t="s">
        <v>640</v>
      </c>
      <c r="H402" s="93">
        <v>37</v>
      </c>
      <c r="I402" s="93">
        <v>5</v>
      </c>
      <c r="J402" s="94">
        <v>26716.2</v>
      </c>
      <c r="K402" s="99"/>
      <c r="L402" s="99"/>
      <c r="M402" s="99"/>
      <c r="N402" s="99"/>
      <c r="O402" s="99"/>
      <c r="P402" s="99"/>
      <c r="Q402" s="99"/>
      <c r="R402" s="99"/>
    </row>
    <row r="403" spans="1:18" ht="71.25" x14ac:dyDescent="0.25">
      <c r="A403" s="93">
        <v>3</v>
      </c>
      <c r="B403" s="501" t="s">
        <v>601</v>
      </c>
      <c r="C403" s="502"/>
      <c r="D403" s="502"/>
      <c r="E403" s="502"/>
      <c r="F403" s="503"/>
      <c r="G403" s="93" t="s">
        <v>641</v>
      </c>
      <c r="H403" s="93">
        <v>251</v>
      </c>
      <c r="I403" s="93">
        <v>0</v>
      </c>
      <c r="J403" s="94">
        <v>23684</v>
      </c>
      <c r="K403" s="99"/>
      <c r="L403" s="99"/>
      <c r="M403" s="99"/>
      <c r="N403" s="99"/>
      <c r="O403" s="99"/>
      <c r="P403" s="99"/>
      <c r="Q403" s="99"/>
      <c r="R403" s="99"/>
    </row>
    <row r="404" spans="1:18" ht="45" x14ac:dyDescent="0.25">
      <c r="A404" s="93">
        <v>4</v>
      </c>
      <c r="B404" s="501" t="s">
        <v>609</v>
      </c>
      <c r="C404" s="502"/>
      <c r="D404" s="502"/>
      <c r="E404" s="502"/>
      <c r="F404" s="503"/>
      <c r="G404" s="148" t="s">
        <v>688</v>
      </c>
      <c r="H404" s="93"/>
      <c r="I404" s="93"/>
      <c r="J404" s="94"/>
      <c r="K404" s="99"/>
      <c r="L404" s="99"/>
      <c r="M404" s="99"/>
      <c r="N404" s="99"/>
      <c r="O404" s="99"/>
      <c r="P404" s="99"/>
      <c r="Q404" s="99"/>
      <c r="R404" s="99"/>
    </row>
    <row r="405" spans="1:18" ht="45" customHeight="1" x14ac:dyDescent="0.25">
      <c r="A405" s="510" t="s">
        <v>689</v>
      </c>
      <c r="B405" s="511"/>
      <c r="C405" s="511"/>
      <c r="D405" s="511"/>
      <c r="E405" s="511"/>
      <c r="F405" s="511"/>
      <c r="G405" s="512"/>
      <c r="H405" s="133">
        <f>H401+H402+H403+H404</f>
        <v>542</v>
      </c>
      <c r="I405" s="133">
        <f>I401+I402+I403+I404</f>
        <v>8</v>
      </c>
      <c r="J405" s="160">
        <f>(J401+J402+J403+J404)/3</f>
        <v>23160.066666666666</v>
      </c>
      <c r="K405" s="101"/>
      <c r="L405" s="101"/>
      <c r="M405" s="101"/>
      <c r="N405" s="101"/>
      <c r="O405" s="101"/>
      <c r="P405" s="101"/>
      <c r="Q405" s="101"/>
      <c r="R405" s="101"/>
    </row>
    <row r="406" spans="1:18" ht="72.75" customHeight="1" x14ac:dyDescent="0.25">
      <c r="B406" s="131"/>
      <c r="C406" s="131"/>
      <c r="D406" s="131"/>
      <c r="E406" s="131"/>
      <c r="F406" s="131"/>
      <c r="G406" s="131"/>
      <c r="H406" s="131"/>
      <c r="I406" s="131"/>
      <c r="J406" s="131"/>
      <c r="K406" s="131"/>
      <c r="L406" s="131"/>
      <c r="M406" s="131"/>
      <c r="N406" s="131"/>
      <c r="O406" s="131"/>
    </row>
    <row r="407" spans="1:18" ht="72.75" customHeight="1" x14ac:dyDescent="0.25">
      <c r="B407" s="131"/>
      <c r="C407" s="131"/>
      <c r="D407" s="131"/>
      <c r="E407" s="131"/>
      <c r="F407" s="131"/>
      <c r="G407" s="131"/>
      <c r="H407" s="131"/>
      <c r="I407" s="131"/>
      <c r="J407" s="131"/>
      <c r="K407" s="131"/>
      <c r="L407" s="131"/>
      <c r="M407" s="131"/>
      <c r="N407" s="131"/>
      <c r="O407" s="131"/>
    </row>
  </sheetData>
  <autoFilter ref="A1:R385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</autoFilter>
  <mergeCells count="452">
    <mergeCell ref="B400:F400"/>
    <mergeCell ref="B401:F401"/>
    <mergeCell ref="B402:F402"/>
    <mergeCell ref="B403:F403"/>
    <mergeCell ref="B404:F404"/>
    <mergeCell ref="A405:G405"/>
    <mergeCell ref="B393:F393"/>
    <mergeCell ref="B394:F394"/>
    <mergeCell ref="B395:F395"/>
    <mergeCell ref="B396:F396"/>
    <mergeCell ref="A397:G397"/>
    <mergeCell ref="A399:J399"/>
    <mergeCell ref="R389:R391"/>
    <mergeCell ref="I390:I391"/>
    <mergeCell ref="J390:J391"/>
    <mergeCell ref="L390:L391"/>
    <mergeCell ref="M390:M391"/>
    <mergeCell ref="B392:F392"/>
    <mergeCell ref="K388:M388"/>
    <mergeCell ref="N388:O388"/>
    <mergeCell ref="Q388:R388"/>
    <mergeCell ref="H389:H391"/>
    <mergeCell ref="I389:J389"/>
    <mergeCell ref="K389:K391"/>
    <mergeCell ref="L389:M389"/>
    <mergeCell ref="N389:N391"/>
    <mergeCell ref="O389:O391"/>
    <mergeCell ref="Q389:Q391"/>
    <mergeCell ref="B382:F382"/>
    <mergeCell ref="B383:F383"/>
    <mergeCell ref="A384:G384"/>
    <mergeCell ref="A385:G385"/>
    <mergeCell ref="A387:J387"/>
    <mergeCell ref="A388:A391"/>
    <mergeCell ref="B388:F391"/>
    <mergeCell ref="G388:G391"/>
    <mergeCell ref="H388:J388"/>
    <mergeCell ref="B376:F376"/>
    <mergeCell ref="B377:F377"/>
    <mergeCell ref="B378:F378"/>
    <mergeCell ref="B379:F379"/>
    <mergeCell ref="B380:F380"/>
    <mergeCell ref="B381:F381"/>
    <mergeCell ref="B370:F370"/>
    <mergeCell ref="B371:F371"/>
    <mergeCell ref="B372:F372"/>
    <mergeCell ref="B373:F373"/>
    <mergeCell ref="B374:F374"/>
    <mergeCell ref="B375:F375"/>
    <mergeCell ref="B364:F364"/>
    <mergeCell ref="B365:F365"/>
    <mergeCell ref="B366:F366"/>
    <mergeCell ref="B367:F367"/>
    <mergeCell ref="B368:F368"/>
    <mergeCell ref="B369:F369"/>
    <mergeCell ref="A358:G358"/>
    <mergeCell ref="A359:R359"/>
    <mergeCell ref="B360:F360"/>
    <mergeCell ref="B361:F361"/>
    <mergeCell ref="B362:F362"/>
    <mergeCell ref="B363:F363"/>
    <mergeCell ref="B352:F352"/>
    <mergeCell ref="B353:F353"/>
    <mergeCell ref="B354:F354"/>
    <mergeCell ref="B355:F355"/>
    <mergeCell ref="B356:F356"/>
    <mergeCell ref="B357:F357"/>
    <mergeCell ref="B346:F346"/>
    <mergeCell ref="B347:F347"/>
    <mergeCell ref="B348:F348"/>
    <mergeCell ref="B349:F349"/>
    <mergeCell ref="B350:F350"/>
    <mergeCell ref="B351:F351"/>
    <mergeCell ref="B340:F340"/>
    <mergeCell ref="B341:F341"/>
    <mergeCell ref="B342:F342"/>
    <mergeCell ref="B343:F343"/>
    <mergeCell ref="B344:F344"/>
    <mergeCell ref="B345:F345"/>
    <mergeCell ref="A334:G334"/>
    <mergeCell ref="B335:F335"/>
    <mergeCell ref="A336:R336"/>
    <mergeCell ref="B337:F337"/>
    <mergeCell ref="B338:F338"/>
    <mergeCell ref="B339:F339"/>
    <mergeCell ref="B328:F328"/>
    <mergeCell ref="B329:F329"/>
    <mergeCell ref="B330:F330"/>
    <mergeCell ref="B331:F331"/>
    <mergeCell ref="B332:F332"/>
    <mergeCell ref="B333:F333"/>
    <mergeCell ref="B322:F322"/>
    <mergeCell ref="B323:F323"/>
    <mergeCell ref="B324:F324"/>
    <mergeCell ref="B325:F325"/>
    <mergeCell ref="B326:F326"/>
    <mergeCell ref="B327:F327"/>
    <mergeCell ref="B316:F316"/>
    <mergeCell ref="B317:F317"/>
    <mergeCell ref="B318:F318"/>
    <mergeCell ref="B319:F319"/>
    <mergeCell ref="B320:F320"/>
    <mergeCell ref="B321:F321"/>
    <mergeCell ref="B310:F310"/>
    <mergeCell ref="B311:G311"/>
    <mergeCell ref="B312:F312"/>
    <mergeCell ref="B313:F313"/>
    <mergeCell ref="B314:F314"/>
    <mergeCell ref="B315:F315"/>
    <mergeCell ref="B305:G305"/>
    <mergeCell ref="H305:R305"/>
    <mergeCell ref="B306:F306"/>
    <mergeCell ref="B307:F307"/>
    <mergeCell ref="B308:F308"/>
    <mergeCell ref="B309:F309"/>
    <mergeCell ref="B299:F299"/>
    <mergeCell ref="B300:F300"/>
    <mergeCell ref="B301:F301"/>
    <mergeCell ref="B302:F302"/>
    <mergeCell ref="B303:F303"/>
    <mergeCell ref="B304:F304"/>
    <mergeCell ref="B294:F294"/>
    <mergeCell ref="B295:F295"/>
    <mergeCell ref="B296:G296"/>
    <mergeCell ref="H296:R296"/>
    <mergeCell ref="B297:F297"/>
    <mergeCell ref="B298:F298"/>
    <mergeCell ref="B288:F288"/>
    <mergeCell ref="B289:F289"/>
    <mergeCell ref="B290:F290"/>
    <mergeCell ref="B291:F291"/>
    <mergeCell ref="B292:F292"/>
    <mergeCell ref="B293:F293"/>
    <mergeCell ref="B282:F282"/>
    <mergeCell ref="B283:F283"/>
    <mergeCell ref="B284:F284"/>
    <mergeCell ref="B285:F285"/>
    <mergeCell ref="B286:F286"/>
    <mergeCell ref="B287:F287"/>
    <mergeCell ref="B276:F276"/>
    <mergeCell ref="B277:F277"/>
    <mergeCell ref="B278:F278"/>
    <mergeCell ref="B279:F279"/>
    <mergeCell ref="B280:F280"/>
    <mergeCell ref="B281:F281"/>
    <mergeCell ref="B271:F271"/>
    <mergeCell ref="H271:R271"/>
    <mergeCell ref="B272:F272"/>
    <mergeCell ref="B273:F273"/>
    <mergeCell ref="B274:F274"/>
    <mergeCell ref="B275:F275"/>
    <mergeCell ref="B265:F265"/>
    <mergeCell ref="B266:F266"/>
    <mergeCell ref="B267:F267"/>
    <mergeCell ref="B268:F268"/>
    <mergeCell ref="B269:F269"/>
    <mergeCell ref="B270:G270"/>
    <mergeCell ref="B259:G259"/>
    <mergeCell ref="B260:F260"/>
    <mergeCell ref="B261:F261"/>
    <mergeCell ref="B262:F262"/>
    <mergeCell ref="B263:F263"/>
    <mergeCell ref="B264:F264"/>
    <mergeCell ref="B253:F253"/>
    <mergeCell ref="B254:F254"/>
    <mergeCell ref="B255:F255"/>
    <mergeCell ref="B256:F256"/>
    <mergeCell ref="B257:F257"/>
    <mergeCell ref="B258:F258"/>
    <mergeCell ref="B247:F247"/>
    <mergeCell ref="B248:F248"/>
    <mergeCell ref="B249:F249"/>
    <mergeCell ref="B250:F250"/>
    <mergeCell ref="B251:F251"/>
    <mergeCell ref="B252:F252"/>
    <mergeCell ref="B241:G241"/>
    <mergeCell ref="B242:F242"/>
    <mergeCell ref="B243:F243"/>
    <mergeCell ref="B244:G244"/>
    <mergeCell ref="B245:F245"/>
    <mergeCell ref="B246:F246"/>
    <mergeCell ref="B235:F235"/>
    <mergeCell ref="B236:F236"/>
    <mergeCell ref="B237:F237"/>
    <mergeCell ref="B238:F238"/>
    <mergeCell ref="B239:F239"/>
    <mergeCell ref="B240:F240"/>
    <mergeCell ref="B229:F229"/>
    <mergeCell ref="B230:F230"/>
    <mergeCell ref="B231:F231"/>
    <mergeCell ref="B232:F232"/>
    <mergeCell ref="B233:F233"/>
    <mergeCell ref="B234:F234"/>
    <mergeCell ref="B223:F223"/>
    <mergeCell ref="B224:F224"/>
    <mergeCell ref="B225:F225"/>
    <mergeCell ref="B226:F226"/>
    <mergeCell ref="B227:F227"/>
    <mergeCell ref="B228:F228"/>
    <mergeCell ref="B217:F217"/>
    <mergeCell ref="B218:F218"/>
    <mergeCell ref="B219:F219"/>
    <mergeCell ref="B220:F220"/>
    <mergeCell ref="B221:F221"/>
    <mergeCell ref="B222:F222"/>
    <mergeCell ref="B211:F211"/>
    <mergeCell ref="B212:F212"/>
    <mergeCell ref="B213:F213"/>
    <mergeCell ref="B214:F214"/>
    <mergeCell ref="B215:F215"/>
    <mergeCell ref="B216:F216"/>
    <mergeCell ref="B205:F205"/>
    <mergeCell ref="B206:F206"/>
    <mergeCell ref="B207:F207"/>
    <mergeCell ref="B208:F208"/>
    <mergeCell ref="B209:F209"/>
    <mergeCell ref="B210:F210"/>
    <mergeCell ref="B199:F199"/>
    <mergeCell ref="B200:F200"/>
    <mergeCell ref="B201:F201"/>
    <mergeCell ref="B202:F202"/>
    <mergeCell ref="B203:F203"/>
    <mergeCell ref="B204:F204"/>
    <mergeCell ref="B193:F193"/>
    <mergeCell ref="B194:F194"/>
    <mergeCell ref="B195:F195"/>
    <mergeCell ref="B196:F196"/>
    <mergeCell ref="B197:F197"/>
    <mergeCell ref="B198:F198"/>
    <mergeCell ref="B187:F187"/>
    <mergeCell ref="B188:F188"/>
    <mergeCell ref="B189:F189"/>
    <mergeCell ref="B190:F190"/>
    <mergeCell ref="B191:F191"/>
    <mergeCell ref="B192:G192"/>
    <mergeCell ref="B181:F181"/>
    <mergeCell ref="B182:F182"/>
    <mergeCell ref="B183:F183"/>
    <mergeCell ref="B184:F184"/>
    <mergeCell ref="B185:F185"/>
    <mergeCell ref="B186:F186"/>
    <mergeCell ref="B175:F175"/>
    <mergeCell ref="B176:F176"/>
    <mergeCell ref="B177:F177"/>
    <mergeCell ref="B178:F178"/>
    <mergeCell ref="B179:F179"/>
    <mergeCell ref="B180:F180"/>
    <mergeCell ref="B169:F169"/>
    <mergeCell ref="B170:F170"/>
    <mergeCell ref="B171:F171"/>
    <mergeCell ref="B172:F172"/>
    <mergeCell ref="B173:F173"/>
    <mergeCell ref="B174:F174"/>
    <mergeCell ref="B163:G163"/>
    <mergeCell ref="B164:F164"/>
    <mergeCell ref="B165:F165"/>
    <mergeCell ref="B166:F166"/>
    <mergeCell ref="B167:F167"/>
    <mergeCell ref="B168:F168"/>
    <mergeCell ref="B157:F157"/>
    <mergeCell ref="B158:F158"/>
    <mergeCell ref="B159:F159"/>
    <mergeCell ref="B160:F160"/>
    <mergeCell ref="B161:F161"/>
    <mergeCell ref="B162:F162"/>
    <mergeCell ref="B151:F151"/>
    <mergeCell ref="B152:F152"/>
    <mergeCell ref="B153:F153"/>
    <mergeCell ref="B154:F154"/>
    <mergeCell ref="B155:F155"/>
    <mergeCell ref="B156:F156"/>
    <mergeCell ref="B145:F145"/>
    <mergeCell ref="B146:F146"/>
    <mergeCell ref="B147:F147"/>
    <mergeCell ref="B148:G148"/>
    <mergeCell ref="B149:F149"/>
    <mergeCell ref="B150:F150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27:F127"/>
    <mergeCell ref="B128:F128"/>
    <mergeCell ref="B129:G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B103:F103"/>
    <mergeCell ref="B104:G104"/>
    <mergeCell ref="B105:F105"/>
    <mergeCell ref="B106:F106"/>
    <mergeCell ref="B107:F107"/>
    <mergeCell ref="B108:F108"/>
    <mergeCell ref="B97:F97"/>
    <mergeCell ref="B98:F98"/>
    <mergeCell ref="B99:F99"/>
    <mergeCell ref="B100:F100"/>
    <mergeCell ref="B101:F101"/>
    <mergeCell ref="B102:F102"/>
    <mergeCell ref="B90:F90"/>
    <mergeCell ref="B91:F91"/>
    <mergeCell ref="B92:F92"/>
    <mergeCell ref="B93:F93"/>
    <mergeCell ref="B94:F94"/>
    <mergeCell ref="B95:F95"/>
    <mergeCell ref="B84:F84"/>
    <mergeCell ref="B85:F85"/>
    <mergeCell ref="B86:F86"/>
    <mergeCell ref="B87:F87"/>
    <mergeCell ref="B88:F88"/>
    <mergeCell ref="B89:F89"/>
    <mergeCell ref="B78:F78"/>
    <mergeCell ref="B79:F79"/>
    <mergeCell ref="B80:F80"/>
    <mergeCell ref="B81:F81"/>
    <mergeCell ref="B82:F82"/>
    <mergeCell ref="B83:F83"/>
    <mergeCell ref="B72:F72"/>
    <mergeCell ref="B73:F73"/>
    <mergeCell ref="B74:F74"/>
    <mergeCell ref="B75:F75"/>
    <mergeCell ref="B76:F76"/>
    <mergeCell ref="B77:F77"/>
    <mergeCell ref="B66:F66"/>
    <mergeCell ref="B67:F67"/>
    <mergeCell ref="B68:G68"/>
    <mergeCell ref="B69:F69"/>
    <mergeCell ref="B70:F70"/>
    <mergeCell ref="B71:F71"/>
    <mergeCell ref="B60:F60"/>
    <mergeCell ref="B61:F61"/>
    <mergeCell ref="B62:F62"/>
    <mergeCell ref="B63:F63"/>
    <mergeCell ref="B64:F64"/>
    <mergeCell ref="B65:F65"/>
    <mergeCell ref="B54:F54"/>
    <mergeCell ref="B55:F55"/>
    <mergeCell ref="B56:F56"/>
    <mergeCell ref="B57:F57"/>
    <mergeCell ref="B58:F58"/>
    <mergeCell ref="B59:F59"/>
    <mergeCell ref="B48:F48"/>
    <mergeCell ref="B49:F49"/>
    <mergeCell ref="B50:F50"/>
    <mergeCell ref="B51:F51"/>
    <mergeCell ref="B52:F52"/>
    <mergeCell ref="B53:F53"/>
    <mergeCell ref="B42:F42"/>
    <mergeCell ref="B43:F43"/>
    <mergeCell ref="B44:F44"/>
    <mergeCell ref="B45:F45"/>
    <mergeCell ref="B46:F46"/>
    <mergeCell ref="B47:F47"/>
    <mergeCell ref="B36:F36"/>
    <mergeCell ref="B37:F37"/>
    <mergeCell ref="B38:F38"/>
    <mergeCell ref="B39:F39"/>
    <mergeCell ref="B40:G40"/>
    <mergeCell ref="B41:F41"/>
    <mergeCell ref="B30:F30"/>
    <mergeCell ref="B31:F31"/>
    <mergeCell ref="B32:F32"/>
    <mergeCell ref="B33:F33"/>
    <mergeCell ref="B34:F34"/>
    <mergeCell ref="B35:F35"/>
    <mergeCell ref="A24:R24"/>
    <mergeCell ref="B25:G25"/>
    <mergeCell ref="B26:F26"/>
    <mergeCell ref="B27:F27"/>
    <mergeCell ref="B28:F28"/>
    <mergeCell ref="B29:F29"/>
    <mergeCell ref="L3:M3"/>
    <mergeCell ref="N3:N17"/>
    <mergeCell ref="O3:P3"/>
    <mergeCell ref="Q3:Q17"/>
    <mergeCell ref="R3:R17"/>
    <mergeCell ref="L4:L17"/>
    <mergeCell ref="M4:M17"/>
    <mergeCell ref="O4:O17"/>
    <mergeCell ref="P4:P17"/>
    <mergeCell ref="B18:G18"/>
    <mergeCell ref="A19:R19"/>
    <mergeCell ref="A20:A23"/>
    <mergeCell ref="B20:F23"/>
    <mergeCell ref="G20:G23"/>
    <mergeCell ref="H20:J20"/>
    <mergeCell ref="K20:M20"/>
    <mergeCell ref="N20:P20"/>
    <mergeCell ref="Q20:R20"/>
    <mergeCell ref="O21:P21"/>
    <mergeCell ref="Q21:Q23"/>
    <mergeCell ref="R21:R23"/>
    <mergeCell ref="L22:L23"/>
    <mergeCell ref="M22:M23"/>
    <mergeCell ref="O22:O23"/>
    <mergeCell ref="P22:P23"/>
    <mergeCell ref="H21:H23"/>
    <mergeCell ref="I21:I23"/>
    <mergeCell ref="J21:J23"/>
    <mergeCell ref="K21:K23"/>
    <mergeCell ref="L21:M21"/>
    <mergeCell ref="N21:N23"/>
    <mergeCell ref="A1:R1"/>
    <mergeCell ref="A2:A4"/>
    <mergeCell ref="B2:G4"/>
    <mergeCell ref="H2:J2"/>
    <mergeCell ref="K2:M2"/>
    <mergeCell ref="N2:P2"/>
    <mergeCell ref="Q2:R2"/>
    <mergeCell ref="H3:H17"/>
    <mergeCell ref="I3:I17"/>
    <mergeCell ref="J3:J17"/>
    <mergeCell ref="B11:G11"/>
    <mergeCell ref="B12:G12"/>
    <mergeCell ref="B13:G13"/>
    <mergeCell ref="B14:G14"/>
    <mergeCell ref="B15:G15"/>
    <mergeCell ref="B16:G16"/>
    <mergeCell ref="B5:G5"/>
    <mergeCell ref="B6:G6"/>
    <mergeCell ref="B7:G7"/>
    <mergeCell ref="B8:G8"/>
    <mergeCell ref="B9:G9"/>
    <mergeCell ref="B10:G10"/>
    <mergeCell ref="B17:G17"/>
    <mergeCell ref="K3:K17"/>
  </mergeCells>
  <pageMargins left="0.25" right="0.25" top="0.75" bottom="0.75" header="0.3" footer="0.3"/>
  <pageSetup paperSize="9" scale="48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R407"/>
  <sheetViews>
    <sheetView view="pageBreakPreview" topLeftCell="A13" zoomScale="80" zoomScaleNormal="55" zoomScaleSheetLayoutView="80" workbookViewId="0">
      <selection activeCell="L148" sqref="L148"/>
    </sheetView>
  </sheetViews>
  <sheetFormatPr defaultRowHeight="15" x14ac:dyDescent="0.25"/>
  <cols>
    <col min="1" max="1" width="16.42578125" style="131" customWidth="1"/>
    <col min="2" max="18" width="16.42578125" customWidth="1"/>
  </cols>
  <sheetData>
    <row r="1" spans="1:18" ht="77.25" customHeight="1" x14ac:dyDescent="0.25">
      <c r="A1" s="580" t="s">
        <v>976</v>
      </c>
      <c r="B1" s="580"/>
      <c r="C1" s="580"/>
      <c r="D1" s="580"/>
      <c r="E1" s="580"/>
      <c r="F1" s="580"/>
      <c r="G1" s="580"/>
      <c r="H1" s="580"/>
      <c r="I1" s="580"/>
      <c r="J1" s="580"/>
      <c r="K1" s="580"/>
      <c r="L1" s="580"/>
      <c r="M1" s="580"/>
      <c r="N1" s="580"/>
      <c r="O1" s="580"/>
      <c r="P1" s="580"/>
      <c r="Q1" s="580"/>
      <c r="R1" s="580"/>
    </row>
    <row r="2" spans="1:18" ht="94.5" customHeight="1" x14ac:dyDescent="0.25">
      <c r="A2" s="581"/>
      <c r="B2" s="582" t="s">
        <v>0</v>
      </c>
      <c r="C2" s="582"/>
      <c r="D2" s="582"/>
      <c r="E2" s="582"/>
      <c r="F2" s="582"/>
      <c r="G2" s="582"/>
      <c r="H2" s="582" t="s">
        <v>1</v>
      </c>
      <c r="I2" s="582"/>
      <c r="J2" s="582"/>
      <c r="K2" s="582" t="s">
        <v>2</v>
      </c>
      <c r="L2" s="582"/>
      <c r="M2" s="582"/>
      <c r="N2" s="582" t="s">
        <v>3</v>
      </c>
      <c r="O2" s="582"/>
      <c r="P2" s="582"/>
      <c r="Q2" s="582" t="s">
        <v>5</v>
      </c>
      <c r="R2" s="582"/>
    </row>
    <row r="3" spans="1:18" ht="33" customHeight="1" x14ac:dyDescent="0.25">
      <c r="A3" s="581"/>
      <c r="B3" s="582"/>
      <c r="C3" s="582"/>
      <c r="D3" s="582"/>
      <c r="E3" s="582"/>
      <c r="F3" s="582"/>
      <c r="G3" s="582"/>
      <c r="H3" s="583" t="s">
        <v>6</v>
      </c>
      <c r="I3" s="583" t="s">
        <v>7</v>
      </c>
      <c r="J3" s="583" t="s">
        <v>8</v>
      </c>
      <c r="K3" s="591" t="s">
        <v>17</v>
      </c>
      <c r="L3" s="582" t="s">
        <v>4</v>
      </c>
      <c r="M3" s="582"/>
      <c r="N3" s="591" t="s">
        <v>20</v>
      </c>
      <c r="O3" s="582" t="s">
        <v>4</v>
      </c>
      <c r="P3" s="582"/>
      <c r="Q3" s="583" t="s">
        <v>10</v>
      </c>
      <c r="R3" s="583" t="s">
        <v>11</v>
      </c>
    </row>
    <row r="4" spans="1:18" ht="33" customHeight="1" x14ac:dyDescent="0.25">
      <c r="A4" s="581"/>
      <c r="B4" s="582"/>
      <c r="C4" s="582"/>
      <c r="D4" s="582"/>
      <c r="E4" s="582"/>
      <c r="F4" s="582"/>
      <c r="G4" s="582"/>
      <c r="H4" s="583"/>
      <c r="I4" s="583"/>
      <c r="J4" s="583"/>
      <c r="K4" s="592"/>
      <c r="L4" s="583" t="s">
        <v>18</v>
      </c>
      <c r="M4" s="583" t="s">
        <v>19</v>
      </c>
      <c r="N4" s="592"/>
      <c r="O4" s="583" t="s">
        <v>21</v>
      </c>
      <c r="P4" s="583" t="s">
        <v>19</v>
      </c>
      <c r="Q4" s="583"/>
      <c r="R4" s="583"/>
    </row>
    <row r="5" spans="1:18" ht="33" customHeight="1" x14ac:dyDescent="0.25">
      <c r="A5" s="173"/>
      <c r="B5" s="590" t="s">
        <v>967</v>
      </c>
      <c r="C5" s="590"/>
      <c r="D5" s="590"/>
      <c r="E5" s="590"/>
      <c r="F5" s="590"/>
      <c r="G5" s="590"/>
      <c r="H5" s="583"/>
      <c r="I5" s="583"/>
      <c r="J5" s="583"/>
      <c r="K5" s="592"/>
      <c r="L5" s="583"/>
      <c r="M5" s="583"/>
      <c r="N5" s="592"/>
      <c r="O5" s="583"/>
      <c r="P5" s="583"/>
      <c r="Q5" s="583"/>
      <c r="R5" s="583"/>
    </row>
    <row r="6" spans="1:18" ht="37.5" customHeight="1" x14ac:dyDescent="0.25">
      <c r="A6" s="173"/>
      <c r="B6" s="590" t="s">
        <v>12</v>
      </c>
      <c r="C6" s="590"/>
      <c r="D6" s="590"/>
      <c r="E6" s="590"/>
      <c r="F6" s="590"/>
      <c r="G6" s="590"/>
      <c r="H6" s="583"/>
      <c r="I6" s="583"/>
      <c r="J6" s="583"/>
      <c r="K6" s="592"/>
      <c r="L6" s="583"/>
      <c r="M6" s="583"/>
      <c r="N6" s="592"/>
      <c r="O6" s="583"/>
      <c r="P6" s="583"/>
      <c r="Q6" s="583"/>
      <c r="R6" s="583"/>
    </row>
    <row r="7" spans="1:18" ht="37.5" customHeight="1" x14ac:dyDescent="0.25">
      <c r="A7" s="173"/>
      <c r="B7" s="590" t="s">
        <v>656</v>
      </c>
      <c r="C7" s="590"/>
      <c r="D7" s="590"/>
      <c r="E7" s="590"/>
      <c r="F7" s="590"/>
      <c r="G7" s="590"/>
      <c r="H7" s="583"/>
      <c r="I7" s="583"/>
      <c r="J7" s="583"/>
      <c r="K7" s="592"/>
      <c r="L7" s="583"/>
      <c r="M7" s="583"/>
      <c r="N7" s="592"/>
      <c r="O7" s="583"/>
      <c r="P7" s="583"/>
      <c r="Q7" s="583"/>
      <c r="R7" s="583"/>
    </row>
    <row r="8" spans="1:18" ht="37.5" customHeight="1" x14ac:dyDescent="0.25">
      <c r="A8" s="173"/>
      <c r="B8" s="590" t="s">
        <v>840</v>
      </c>
      <c r="C8" s="590"/>
      <c r="D8" s="590"/>
      <c r="E8" s="590"/>
      <c r="F8" s="590"/>
      <c r="G8" s="590"/>
      <c r="H8" s="583"/>
      <c r="I8" s="583"/>
      <c r="J8" s="583"/>
      <c r="K8" s="592"/>
      <c r="L8" s="583"/>
      <c r="M8" s="583"/>
      <c r="N8" s="592"/>
      <c r="O8" s="583"/>
      <c r="P8" s="583"/>
      <c r="Q8" s="583"/>
      <c r="R8" s="583"/>
    </row>
    <row r="9" spans="1:18" ht="37.5" customHeight="1" x14ac:dyDescent="0.25">
      <c r="A9" s="173"/>
      <c r="B9" s="584" t="s">
        <v>13</v>
      </c>
      <c r="C9" s="585"/>
      <c r="D9" s="585"/>
      <c r="E9" s="585"/>
      <c r="F9" s="585"/>
      <c r="G9" s="585"/>
      <c r="H9" s="583"/>
      <c r="I9" s="583"/>
      <c r="J9" s="583"/>
      <c r="K9" s="592"/>
      <c r="L9" s="583"/>
      <c r="M9" s="583"/>
      <c r="N9" s="592"/>
      <c r="O9" s="583"/>
      <c r="P9" s="583"/>
      <c r="Q9" s="583"/>
      <c r="R9" s="583"/>
    </row>
    <row r="10" spans="1:18" ht="37.5" customHeight="1" x14ac:dyDescent="0.25">
      <c r="A10" s="173"/>
      <c r="B10" s="584" t="s">
        <v>14</v>
      </c>
      <c r="C10" s="585"/>
      <c r="D10" s="585"/>
      <c r="E10" s="585"/>
      <c r="F10" s="585"/>
      <c r="G10" s="585"/>
      <c r="H10" s="583"/>
      <c r="I10" s="583"/>
      <c r="J10" s="583"/>
      <c r="K10" s="592"/>
      <c r="L10" s="583"/>
      <c r="M10" s="583"/>
      <c r="N10" s="592"/>
      <c r="O10" s="583"/>
      <c r="P10" s="583"/>
      <c r="Q10" s="583"/>
      <c r="R10" s="583"/>
    </row>
    <row r="11" spans="1:18" ht="37.5" customHeight="1" x14ac:dyDescent="0.25">
      <c r="A11" s="173"/>
      <c r="B11" s="584" t="s">
        <v>853</v>
      </c>
      <c r="C11" s="585"/>
      <c r="D11" s="585"/>
      <c r="E11" s="585"/>
      <c r="F11" s="585"/>
      <c r="G11" s="585"/>
      <c r="H11" s="583"/>
      <c r="I11" s="583"/>
      <c r="J11" s="583"/>
      <c r="K11" s="592"/>
      <c r="L11" s="583"/>
      <c r="M11" s="583"/>
      <c r="N11" s="592"/>
      <c r="O11" s="583"/>
      <c r="P11" s="583"/>
      <c r="Q11" s="583"/>
      <c r="R11" s="583"/>
    </row>
    <row r="12" spans="1:18" ht="37.5" customHeight="1" x14ac:dyDescent="0.25">
      <c r="A12" s="173"/>
      <c r="B12" s="584" t="s">
        <v>957</v>
      </c>
      <c r="C12" s="585"/>
      <c r="D12" s="585"/>
      <c r="E12" s="585"/>
      <c r="F12" s="585"/>
      <c r="G12" s="585"/>
      <c r="H12" s="583"/>
      <c r="I12" s="583"/>
      <c r="J12" s="583"/>
      <c r="K12" s="592"/>
      <c r="L12" s="583"/>
      <c r="M12" s="583"/>
      <c r="N12" s="592"/>
      <c r="O12" s="583"/>
      <c r="P12" s="583"/>
      <c r="Q12" s="583"/>
      <c r="R12" s="583"/>
    </row>
    <row r="13" spans="1:18" ht="37.5" customHeight="1" x14ac:dyDescent="0.25">
      <c r="A13" s="173"/>
      <c r="B13" s="584" t="s">
        <v>841</v>
      </c>
      <c r="C13" s="585"/>
      <c r="D13" s="585"/>
      <c r="E13" s="585"/>
      <c r="F13" s="585"/>
      <c r="G13" s="585"/>
      <c r="H13" s="583"/>
      <c r="I13" s="583"/>
      <c r="J13" s="583"/>
      <c r="K13" s="592"/>
      <c r="L13" s="583"/>
      <c r="M13" s="583"/>
      <c r="N13" s="592"/>
      <c r="O13" s="583"/>
      <c r="P13" s="583"/>
      <c r="Q13" s="583"/>
      <c r="R13" s="583"/>
    </row>
    <row r="14" spans="1:18" ht="37.5" customHeight="1" x14ac:dyDescent="0.25">
      <c r="A14" s="173"/>
      <c r="B14" s="586" t="s">
        <v>958</v>
      </c>
      <c r="C14" s="587"/>
      <c r="D14" s="587"/>
      <c r="E14" s="587"/>
      <c r="F14" s="587"/>
      <c r="G14" s="587"/>
      <c r="H14" s="583"/>
      <c r="I14" s="583"/>
      <c r="J14" s="583"/>
      <c r="K14" s="592"/>
      <c r="L14" s="583"/>
      <c r="M14" s="583"/>
      <c r="N14" s="592"/>
      <c r="O14" s="583"/>
      <c r="P14" s="583"/>
      <c r="Q14" s="583"/>
      <c r="R14" s="583"/>
    </row>
    <row r="15" spans="1:18" ht="37.5" customHeight="1" x14ac:dyDescent="0.25">
      <c r="A15" s="173"/>
      <c r="B15" s="586" t="s">
        <v>959</v>
      </c>
      <c r="C15" s="587"/>
      <c r="D15" s="587"/>
      <c r="E15" s="587"/>
      <c r="F15" s="587"/>
      <c r="G15" s="588"/>
      <c r="H15" s="583"/>
      <c r="I15" s="583"/>
      <c r="J15" s="583"/>
      <c r="K15" s="592"/>
      <c r="L15" s="583"/>
      <c r="M15" s="583"/>
      <c r="N15" s="592"/>
      <c r="O15" s="583"/>
      <c r="P15" s="583"/>
      <c r="Q15" s="583"/>
      <c r="R15" s="583"/>
    </row>
    <row r="16" spans="1:18" ht="37.5" customHeight="1" x14ac:dyDescent="0.25">
      <c r="A16" s="173"/>
      <c r="B16" s="589" t="s">
        <v>960</v>
      </c>
      <c r="C16" s="589"/>
      <c r="D16" s="589"/>
      <c r="E16" s="589"/>
      <c r="F16" s="589"/>
      <c r="G16" s="589"/>
      <c r="H16" s="583"/>
      <c r="I16" s="583"/>
      <c r="J16" s="583"/>
      <c r="K16" s="592"/>
      <c r="L16" s="583"/>
      <c r="M16" s="583"/>
      <c r="N16" s="592"/>
      <c r="O16" s="583"/>
      <c r="P16" s="583"/>
      <c r="Q16" s="583"/>
      <c r="R16" s="583"/>
    </row>
    <row r="17" spans="1:18" ht="37.5" customHeight="1" x14ac:dyDescent="0.25">
      <c r="A17" s="173"/>
      <c r="B17" s="584" t="s">
        <v>969</v>
      </c>
      <c r="C17" s="585"/>
      <c r="D17" s="585"/>
      <c r="E17" s="585"/>
      <c r="F17" s="585"/>
      <c r="G17" s="585"/>
      <c r="H17" s="583"/>
      <c r="I17" s="583"/>
      <c r="J17" s="583"/>
      <c r="K17" s="593"/>
      <c r="L17" s="583"/>
      <c r="M17" s="583"/>
      <c r="N17" s="593"/>
      <c r="O17" s="583"/>
      <c r="P17" s="583"/>
      <c r="Q17" s="583"/>
      <c r="R17" s="583"/>
    </row>
    <row r="18" spans="1:18" ht="37.5" customHeight="1" x14ac:dyDescent="0.25">
      <c r="A18" s="173"/>
      <c r="B18" s="594"/>
      <c r="C18" s="595"/>
      <c r="D18" s="595"/>
      <c r="E18" s="595"/>
      <c r="F18" s="595"/>
      <c r="G18" s="595"/>
      <c r="H18" s="174">
        <f>H385</f>
        <v>10182</v>
      </c>
      <c r="I18" s="174">
        <f t="shared" ref="I18:J18" si="0">I385</f>
        <v>8205</v>
      </c>
      <c r="J18" s="174">
        <f t="shared" si="0"/>
        <v>1977</v>
      </c>
      <c r="K18" s="174">
        <v>3799</v>
      </c>
      <c r="L18" s="175">
        <f t="shared" ref="L18:P18" si="1">L385+I397</f>
        <v>1706</v>
      </c>
      <c r="M18" s="175">
        <f t="shared" si="1"/>
        <v>481.75</v>
      </c>
      <c r="N18" s="176">
        <v>9623</v>
      </c>
      <c r="O18" s="175">
        <f t="shared" si="1"/>
        <v>2312.5</v>
      </c>
      <c r="P18" s="175">
        <f t="shared" si="1"/>
        <v>405.75</v>
      </c>
      <c r="Q18" s="176">
        <v>46461.2</v>
      </c>
      <c r="R18" s="176">
        <v>23335.3</v>
      </c>
    </row>
    <row r="19" spans="1:18" x14ac:dyDescent="0.25">
      <c r="A19" s="461" t="s">
        <v>968</v>
      </c>
      <c r="B19" s="462"/>
      <c r="C19" s="462"/>
      <c r="D19" s="462"/>
      <c r="E19" s="462"/>
      <c r="F19" s="462"/>
      <c r="G19" s="462"/>
      <c r="H19" s="462"/>
      <c r="I19" s="462"/>
      <c r="J19" s="462"/>
      <c r="K19" s="462"/>
      <c r="L19" s="462"/>
      <c r="M19" s="462"/>
      <c r="N19" s="462"/>
      <c r="O19" s="462"/>
      <c r="P19" s="462"/>
      <c r="Q19" s="462"/>
      <c r="R19" s="463"/>
    </row>
    <row r="20" spans="1:18" x14ac:dyDescent="0.25">
      <c r="A20" s="452" t="s">
        <v>649</v>
      </c>
      <c r="B20" s="566" t="s">
        <v>22</v>
      </c>
      <c r="C20" s="567"/>
      <c r="D20" s="567"/>
      <c r="E20" s="567"/>
      <c r="F20" s="568"/>
      <c r="G20" s="452" t="s">
        <v>23</v>
      </c>
      <c r="H20" s="452" t="s">
        <v>24</v>
      </c>
      <c r="I20" s="452"/>
      <c r="J20" s="452"/>
      <c r="K20" s="452" t="s">
        <v>10</v>
      </c>
      <c r="L20" s="452"/>
      <c r="M20" s="452"/>
      <c r="N20" s="452" t="s">
        <v>27</v>
      </c>
      <c r="O20" s="452"/>
      <c r="P20" s="452"/>
      <c r="Q20" s="452" t="s">
        <v>652</v>
      </c>
      <c r="R20" s="452"/>
    </row>
    <row r="21" spans="1:18" ht="69.75" customHeight="1" x14ac:dyDescent="0.25">
      <c r="A21" s="452"/>
      <c r="B21" s="569"/>
      <c r="C21" s="570"/>
      <c r="D21" s="570"/>
      <c r="E21" s="570"/>
      <c r="F21" s="571"/>
      <c r="G21" s="452"/>
      <c r="H21" s="453" t="s">
        <v>6</v>
      </c>
      <c r="I21" s="453" t="s">
        <v>650</v>
      </c>
      <c r="J21" s="453" t="s">
        <v>651</v>
      </c>
      <c r="K21" s="453" t="s">
        <v>653</v>
      </c>
      <c r="L21" s="452" t="s">
        <v>29</v>
      </c>
      <c r="M21" s="452"/>
      <c r="N21" s="453" t="s">
        <v>25</v>
      </c>
      <c r="O21" s="452" t="s">
        <v>30</v>
      </c>
      <c r="P21" s="452"/>
      <c r="Q21" s="453" t="s">
        <v>10</v>
      </c>
      <c r="R21" s="453" t="s">
        <v>27</v>
      </c>
    </row>
    <row r="22" spans="1:18" ht="100.5" customHeight="1" x14ac:dyDescent="0.25">
      <c r="A22" s="452"/>
      <c r="B22" s="569"/>
      <c r="C22" s="570"/>
      <c r="D22" s="570"/>
      <c r="E22" s="570"/>
      <c r="F22" s="571"/>
      <c r="G22" s="452"/>
      <c r="H22" s="453"/>
      <c r="I22" s="453"/>
      <c r="J22" s="453"/>
      <c r="K22" s="453"/>
      <c r="L22" s="453" t="s">
        <v>26</v>
      </c>
      <c r="M22" s="453" t="s">
        <v>9</v>
      </c>
      <c r="N22" s="453"/>
      <c r="O22" s="453" t="s">
        <v>26</v>
      </c>
      <c r="P22" s="453" t="s">
        <v>9</v>
      </c>
      <c r="Q22" s="453"/>
      <c r="R22" s="453"/>
    </row>
    <row r="23" spans="1:18" ht="81.75" customHeight="1" x14ac:dyDescent="0.25">
      <c r="A23" s="452"/>
      <c r="B23" s="572"/>
      <c r="C23" s="449"/>
      <c r="D23" s="449"/>
      <c r="E23" s="449"/>
      <c r="F23" s="573"/>
      <c r="G23" s="452"/>
      <c r="H23" s="453"/>
      <c r="I23" s="453"/>
      <c r="J23" s="453"/>
      <c r="K23" s="453"/>
      <c r="L23" s="453"/>
      <c r="M23" s="453"/>
      <c r="N23" s="453"/>
      <c r="O23" s="453"/>
      <c r="P23" s="453"/>
      <c r="Q23" s="453"/>
      <c r="R23" s="453"/>
    </row>
    <row r="24" spans="1:18" ht="70.5" customHeight="1" x14ac:dyDescent="0.25">
      <c r="A24" s="574" t="s">
        <v>647</v>
      </c>
      <c r="B24" s="574"/>
      <c r="C24" s="574"/>
      <c r="D24" s="574"/>
      <c r="E24" s="574"/>
      <c r="F24" s="574"/>
      <c r="G24" s="574"/>
      <c r="H24" s="574"/>
      <c r="I24" s="574"/>
      <c r="J24" s="574"/>
      <c r="K24" s="574"/>
      <c r="L24" s="574"/>
      <c r="M24" s="574"/>
      <c r="N24" s="574"/>
      <c r="O24" s="574"/>
      <c r="P24" s="574"/>
      <c r="Q24" s="574"/>
      <c r="R24" s="574"/>
    </row>
    <row r="25" spans="1:18" ht="63" customHeight="1" x14ac:dyDescent="0.25">
      <c r="A25" s="104">
        <v>1</v>
      </c>
      <c r="B25" s="522" t="s">
        <v>31</v>
      </c>
      <c r="C25" s="523"/>
      <c r="D25" s="523"/>
      <c r="E25" s="523"/>
      <c r="F25" s="523"/>
      <c r="G25" s="524"/>
      <c r="H25" s="133">
        <f>H26+H27+H28+H29+H30+H31+H32+H33+H34+H35+H36+H37+H38+H39</f>
        <v>255</v>
      </c>
      <c r="I25" s="133">
        <f t="shared" ref="I25:P25" si="2">I26+I27+I28+I29+I30+I31+I32+I33+I34+I35+I36+I37+I38+I39</f>
        <v>145</v>
      </c>
      <c r="J25" s="133">
        <f t="shared" si="2"/>
        <v>110</v>
      </c>
      <c r="K25" s="133">
        <f t="shared" si="2"/>
        <v>76</v>
      </c>
      <c r="L25" s="133">
        <f t="shared" si="2"/>
        <v>96</v>
      </c>
      <c r="M25" s="133">
        <f t="shared" si="2"/>
        <v>7</v>
      </c>
      <c r="N25" s="133">
        <f t="shared" si="2"/>
        <v>254</v>
      </c>
      <c r="O25" s="133">
        <f t="shared" si="2"/>
        <v>71</v>
      </c>
      <c r="P25" s="133">
        <f t="shared" si="2"/>
        <v>8.5</v>
      </c>
      <c r="Q25" s="164">
        <v>44972</v>
      </c>
      <c r="R25" s="164">
        <v>22486</v>
      </c>
    </row>
    <row r="26" spans="1:18" ht="63" customHeight="1" x14ac:dyDescent="0.25">
      <c r="A26" s="88">
        <v>1</v>
      </c>
      <c r="B26" s="459" t="s">
        <v>32</v>
      </c>
      <c r="C26" s="460"/>
      <c r="D26" s="460"/>
      <c r="E26" s="460"/>
      <c r="F26" s="465"/>
      <c r="G26" s="87" t="s">
        <v>504</v>
      </c>
      <c r="H26" s="88">
        <f>I26+J26</f>
        <v>185</v>
      </c>
      <c r="I26" s="162">
        <v>135</v>
      </c>
      <c r="J26" s="162">
        <v>50</v>
      </c>
      <c r="K26" s="162">
        <v>63</v>
      </c>
      <c r="L26" s="162">
        <v>47</v>
      </c>
      <c r="M26" s="162">
        <v>7</v>
      </c>
      <c r="N26" s="162">
        <v>158</v>
      </c>
      <c r="O26" s="162">
        <v>57</v>
      </c>
      <c r="P26" s="162">
        <v>5</v>
      </c>
      <c r="Q26" s="163">
        <v>44972</v>
      </c>
      <c r="R26" s="163">
        <v>22486</v>
      </c>
    </row>
    <row r="27" spans="1:18" ht="63" customHeight="1" x14ac:dyDescent="0.25">
      <c r="A27" s="88">
        <v>2</v>
      </c>
      <c r="B27" s="459" t="s">
        <v>33</v>
      </c>
      <c r="C27" s="460"/>
      <c r="D27" s="460"/>
      <c r="E27" s="460"/>
      <c r="F27" s="465"/>
      <c r="G27" s="87" t="s">
        <v>505</v>
      </c>
      <c r="H27" s="88">
        <f t="shared" ref="H27:H39" si="3">I27+J27</f>
        <v>55</v>
      </c>
      <c r="I27" s="162">
        <v>10</v>
      </c>
      <c r="J27" s="162">
        <v>45</v>
      </c>
      <c r="K27" s="162">
        <v>5</v>
      </c>
      <c r="L27" s="162">
        <v>16</v>
      </c>
      <c r="M27" s="162">
        <v>0</v>
      </c>
      <c r="N27" s="162">
        <v>44</v>
      </c>
      <c r="O27" s="162">
        <v>0</v>
      </c>
      <c r="P27" s="162">
        <v>0</v>
      </c>
      <c r="Q27" s="163">
        <v>44972</v>
      </c>
      <c r="R27" s="163">
        <v>22486</v>
      </c>
    </row>
    <row r="28" spans="1:18" ht="63" customHeight="1" x14ac:dyDescent="0.25">
      <c r="A28" s="88">
        <v>3</v>
      </c>
      <c r="B28" s="459" t="s">
        <v>34</v>
      </c>
      <c r="C28" s="460"/>
      <c r="D28" s="460"/>
      <c r="E28" s="460"/>
      <c r="F28" s="465"/>
      <c r="G28" s="87" t="s">
        <v>506</v>
      </c>
      <c r="H28" s="88">
        <f t="shared" si="3"/>
        <v>0</v>
      </c>
      <c r="I28" s="162">
        <v>0</v>
      </c>
      <c r="J28" s="162">
        <v>0</v>
      </c>
      <c r="K28" s="162">
        <v>2</v>
      </c>
      <c r="L28" s="162">
        <v>12</v>
      </c>
      <c r="M28" s="162">
        <v>0</v>
      </c>
      <c r="N28" s="162">
        <v>12</v>
      </c>
      <c r="O28" s="162">
        <v>4</v>
      </c>
      <c r="P28" s="162">
        <v>0</v>
      </c>
      <c r="Q28" s="163">
        <v>44972</v>
      </c>
      <c r="R28" s="163">
        <v>22486</v>
      </c>
    </row>
    <row r="29" spans="1:18" ht="63" customHeight="1" x14ac:dyDescent="0.25">
      <c r="A29" s="88">
        <v>4</v>
      </c>
      <c r="B29" s="459" t="s">
        <v>35</v>
      </c>
      <c r="C29" s="460"/>
      <c r="D29" s="460"/>
      <c r="E29" s="460"/>
      <c r="F29" s="465"/>
      <c r="G29" s="87" t="s">
        <v>499</v>
      </c>
      <c r="H29" s="88">
        <f t="shared" si="3"/>
        <v>0</v>
      </c>
      <c r="I29" s="162">
        <v>0</v>
      </c>
      <c r="J29" s="162">
        <v>0</v>
      </c>
      <c r="K29" s="162">
        <v>2</v>
      </c>
      <c r="L29" s="162">
        <v>8</v>
      </c>
      <c r="M29" s="162">
        <v>0</v>
      </c>
      <c r="N29" s="162">
        <v>9</v>
      </c>
      <c r="O29" s="162">
        <v>1</v>
      </c>
      <c r="P29" s="162">
        <v>1.5</v>
      </c>
      <c r="Q29" s="163">
        <v>44972</v>
      </c>
      <c r="R29" s="163">
        <v>22486</v>
      </c>
    </row>
    <row r="30" spans="1:18" ht="63" customHeight="1" x14ac:dyDescent="0.25">
      <c r="A30" s="88">
        <v>5</v>
      </c>
      <c r="B30" s="459" t="s">
        <v>36</v>
      </c>
      <c r="C30" s="460"/>
      <c r="D30" s="460"/>
      <c r="E30" s="460"/>
      <c r="F30" s="465"/>
      <c r="G30" s="87" t="s">
        <v>507</v>
      </c>
      <c r="H30" s="88">
        <f t="shared" si="3"/>
        <v>10</v>
      </c>
      <c r="I30" s="162">
        <v>0</v>
      </c>
      <c r="J30" s="162">
        <v>10</v>
      </c>
      <c r="K30" s="162">
        <v>1</v>
      </c>
      <c r="L30" s="162">
        <v>5</v>
      </c>
      <c r="M30" s="162">
        <v>0</v>
      </c>
      <c r="N30" s="162">
        <v>6</v>
      </c>
      <c r="O30" s="162">
        <v>1</v>
      </c>
      <c r="P30" s="162">
        <v>1</v>
      </c>
      <c r="Q30" s="163">
        <v>44972</v>
      </c>
      <c r="R30" s="163">
        <v>22486</v>
      </c>
    </row>
    <row r="31" spans="1:18" ht="63" customHeight="1" x14ac:dyDescent="0.25">
      <c r="A31" s="88">
        <v>6</v>
      </c>
      <c r="B31" s="459" t="s">
        <v>37</v>
      </c>
      <c r="C31" s="460"/>
      <c r="D31" s="460"/>
      <c r="E31" s="460"/>
      <c r="F31" s="465"/>
      <c r="G31" s="87" t="s">
        <v>500</v>
      </c>
      <c r="H31" s="88">
        <f t="shared" si="3"/>
        <v>5</v>
      </c>
      <c r="I31" s="162">
        <v>0</v>
      </c>
      <c r="J31" s="162">
        <v>5</v>
      </c>
      <c r="K31" s="162">
        <v>2</v>
      </c>
      <c r="L31" s="162">
        <v>2</v>
      </c>
      <c r="M31" s="162">
        <v>0</v>
      </c>
      <c r="N31" s="162">
        <v>6</v>
      </c>
      <c r="O31" s="162">
        <v>1</v>
      </c>
      <c r="P31" s="162">
        <v>0</v>
      </c>
      <c r="Q31" s="163">
        <v>44972</v>
      </c>
      <c r="R31" s="163">
        <v>22486</v>
      </c>
    </row>
    <row r="32" spans="1:18" ht="63" customHeight="1" x14ac:dyDescent="0.25">
      <c r="A32" s="88">
        <v>7</v>
      </c>
      <c r="B32" s="459" t="s">
        <v>38</v>
      </c>
      <c r="C32" s="460"/>
      <c r="D32" s="460"/>
      <c r="E32" s="460"/>
      <c r="F32" s="465"/>
      <c r="G32" s="87" t="s">
        <v>501</v>
      </c>
      <c r="H32" s="88">
        <f t="shared" si="3"/>
        <v>0</v>
      </c>
      <c r="I32" s="162">
        <v>0</v>
      </c>
      <c r="J32" s="162">
        <v>0</v>
      </c>
      <c r="K32" s="162">
        <v>1</v>
      </c>
      <c r="L32" s="162">
        <v>3</v>
      </c>
      <c r="M32" s="162">
        <v>0</v>
      </c>
      <c r="N32" s="162">
        <v>5</v>
      </c>
      <c r="O32" s="162">
        <v>2</v>
      </c>
      <c r="P32" s="162">
        <v>1</v>
      </c>
      <c r="Q32" s="163">
        <v>44972</v>
      </c>
      <c r="R32" s="163">
        <v>22486</v>
      </c>
    </row>
    <row r="33" spans="1:18" ht="63" customHeight="1" x14ac:dyDescent="0.25">
      <c r="A33" s="88">
        <v>8</v>
      </c>
      <c r="B33" s="459" t="s">
        <v>44</v>
      </c>
      <c r="C33" s="460"/>
      <c r="D33" s="460"/>
      <c r="E33" s="460"/>
      <c r="F33" s="465"/>
      <c r="G33" s="87" t="s">
        <v>502</v>
      </c>
      <c r="H33" s="88">
        <f t="shared" si="3"/>
        <v>0</v>
      </c>
      <c r="I33" s="162">
        <v>0</v>
      </c>
      <c r="J33" s="162">
        <v>0</v>
      </c>
      <c r="K33" s="162">
        <v>0</v>
      </c>
      <c r="L33" s="162">
        <v>2</v>
      </c>
      <c r="M33" s="162">
        <v>0</v>
      </c>
      <c r="N33" s="162">
        <v>2</v>
      </c>
      <c r="O33" s="162">
        <v>2</v>
      </c>
      <c r="P33" s="162">
        <v>0</v>
      </c>
      <c r="Q33" s="163">
        <v>44972</v>
      </c>
      <c r="R33" s="163">
        <v>22486</v>
      </c>
    </row>
    <row r="34" spans="1:18" ht="63" customHeight="1" x14ac:dyDescent="0.25">
      <c r="A34" s="88">
        <v>9</v>
      </c>
      <c r="B34" s="459" t="s">
        <v>45</v>
      </c>
      <c r="C34" s="460"/>
      <c r="D34" s="460"/>
      <c r="E34" s="460"/>
      <c r="F34" s="465"/>
      <c r="G34" s="87" t="s">
        <v>503</v>
      </c>
      <c r="H34" s="88">
        <f t="shared" si="3"/>
        <v>0</v>
      </c>
      <c r="I34" s="162">
        <v>0</v>
      </c>
      <c r="J34" s="162">
        <v>0</v>
      </c>
      <c r="K34" s="162">
        <v>0</v>
      </c>
      <c r="L34" s="162">
        <v>1</v>
      </c>
      <c r="M34" s="162">
        <v>0</v>
      </c>
      <c r="N34" s="162">
        <v>2</v>
      </c>
      <c r="O34" s="162">
        <v>2</v>
      </c>
      <c r="P34" s="162">
        <v>0</v>
      </c>
      <c r="Q34" s="163">
        <v>44972</v>
      </c>
      <c r="R34" s="163">
        <v>22486</v>
      </c>
    </row>
    <row r="35" spans="1:18" ht="63" customHeight="1" x14ac:dyDescent="0.25">
      <c r="A35" s="88">
        <v>10</v>
      </c>
      <c r="B35" s="459" t="s">
        <v>42</v>
      </c>
      <c r="C35" s="460"/>
      <c r="D35" s="460"/>
      <c r="E35" s="460"/>
      <c r="F35" s="465"/>
      <c r="G35" s="87" t="s">
        <v>53</v>
      </c>
      <c r="H35" s="88">
        <f t="shared" si="3"/>
        <v>0</v>
      </c>
      <c r="I35" s="162">
        <v>0</v>
      </c>
      <c r="J35" s="162">
        <v>0</v>
      </c>
      <c r="K35" s="162">
        <v>0</v>
      </c>
      <c r="L35" s="162">
        <v>0</v>
      </c>
      <c r="M35" s="162">
        <v>0</v>
      </c>
      <c r="N35" s="162">
        <v>4</v>
      </c>
      <c r="O35" s="162">
        <v>0</v>
      </c>
      <c r="P35" s="162">
        <v>0</v>
      </c>
      <c r="Q35" s="163">
        <v>44972</v>
      </c>
      <c r="R35" s="163">
        <v>22486</v>
      </c>
    </row>
    <row r="36" spans="1:18" ht="63" customHeight="1" x14ac:dyDescent="0.25">
      <c r="A36" s="88">
        <v>11</v>
      </c>
      <c r="B36" s="459" t="s">
        <v>43</v>
      </c>
      <c r="C36" s="460"/>
      <c r="D36" s="460"/>
      <c r="E36" s="460"/>
      <c r="F36" s="465"/>
      <c r="G36" s="87" t="s">
        <v>49</v>
      </c>
      <c r="H36" s="88">
        <f t="shared" si="3"/>
        <v>0</v>
      </c>
      <c r="I36" s="162">
        <v>0</v>
      </c>
      <c r="J36" s="162">
        <v>0</v>
      </c>
      <c r="K36" s="162">
        <v>0</v>
      </c>
      <c r="L36" s="162">
        <v>0</v>
      </c>
      <c r="M36" s="162">
        <v>0</v>
      </c>
      <c r="N36" s="162">
        <v>2</v>
      </c>
      <c r="O36" s="162">
        <v>0</v>
      </c>
      <c r="P36" s="162">
        <v>0</v>
      </c>
      <c r="Q36" s="163">
        <v>44972</v>
      </c>
      <c r="R36" s="163">
        <v>22486</v>
      </c>
    </row>
    <row r="37" spans="1:18" ht="63" customHeight="1" x14ac:dyDescent="0.25">
      <c r="A37" s="88">
        <v>12</v>
      </c>
      <c r="B37" s="459" t="s">
        <v>32</v>
      </c>
      <c r="C37" s="460"/>
      <c r="D37" s="460"/>
      <c r="E37" s="460"/>
      <c r="F37" s="465"/>
      <c r="G37" s="87" t="s">
        <v>863</v>
      </c>
      <c r="H37" s="88">
        <f t="shared" si="3"/>
        <v>0</v>
      </c>
      <c r="I37" s="162">
        <v>0</v>
      </c>
      <c r="J37" s="162">
        <v>0</v>
      </c>
      <c r="K37" s="162">
        <v>0</v>
      </c>
      <c r="L37" s="162">
        <v>0</v>
      </c>
      <c r="M37" s="162">
        <v>0</v>
      </c>
      <c r="N37" s="162">
        <v>1</v>
      </c>
      <c r="O37" s="162">
        <v>1</v>
      </c>
      <c r="P37" s="162">
        <v>0</v>
      </c>
      <c r="Q37" s="163">
        <v>44972</v>
      </c>
      <c r="R37" s="163">
        <v>22486</v>
      </c>
    </row>
    <row r="38" spans="1:18" ht="63" customHeight="1" x14ac:dyDescent="0.25">
      <c r="A38" s="88">
        <v>13</v>
      </c>
      <c r="B38" s="459" t="s">
        <v>41</v>
      </c>
      <c r="C38" s="460"/>
      <c r="D38" s="460"/>
      <c r="E38" s="460"/>
      <c r="F38" s="465"/>
      <c r="G38" s="87" t="s">
        <v>52</v>
      </c>
      <c r="H38" s="88">
        <f t="shared" si="3"/>
        <v>0</v>
      </c>
      <c r="I38" s="162">
        <v>0</v>
      </c>
      <c r="J38" s="162">
        <v>0</v>
      </c>
      <c r="K38" s="162">
        <v>0</v>
      </c>
      <c r="L38" s="162">
        <v>0</v>
      </c>
      <c r="M38" s="162">
        <v>0</v>
      </c>
      <c r="N38" s="162">
        <v>3</v>
      </c>
      <c r="O38" s="162">
        <v>0</v>
      </c>
      <c r="P38" s="162">
        <v>0</v>
      </c>
      <c r="Q38" s="163">
        <v>44972</v>
      </c>
      <c r="R38" s="163">
        <v>22486</v>
      </c>
    </row>
    <row r="39" spans="1:18" ht="63" customHeight="1" x14ac:dyDescent="0.25">
      <c r="A39" s="88">
        <v>14</v>
      </c>
      <c r="B39" s="519" t="s">
        <v>39</v>
      </c>
      <c r="C39" s="520"/>
      <c r="D39" s="520"/>
      <c r="E39" s="520"/>
      <c r="F39" s="521"/>
      <c r="G39" s="87" t="s">
        <v>864</v>
      </c>
      <c r="H39" s="88">
        <f t="shared" si="3"/>
        <v>0</v>
      </c>
      <c r="I39" s="162">
        <v>0</v>
      </c>
      <c r="J39" s="162">
        <v>0</v>
      </c>
      <c r="K39" s="162">
        <v>0</v>
      </c>
      <c r="L39" s="162">
        <v>0</v>
      </c>
      <c r="M39" s="162">
        <v>0</v>
      </c>
      <c r="N39" s="162">
        <v>0</v>
      </c>
      <c r="O39" s="162">
        <v>0</v>
      </c>
      <c r="P39" s="162">
        <v>0</v>
      </c>
      <c r="Q39" s="163">
        <v>0</v>
      </c>
      <c r="R39" s="163">
        <v>0</v>
      </c>
    </row>
    <row r="40" spans="1:18" ht="72.75" customHeight="1" x14ac:dyDescent="0.25">
      <c r="A40" s="104">
        <v>2</v>
      </c>
      <c r="B40" s="522" t="s">
        <v>54</v>
      </c>
      <c r="C40" s="523"/>
      <c r="D40" s="523"/>
      <c r="E40" s="523"/>
      <c r="F40" s="523"/>
      <c r="G40" s="524"/>
      <c r="H40" s="133">
        <f ca="1">H41+H42+H43+H44+H45+H46+H47+H48+H49+H50+H51+H52+H53+H54+H55+H56+H57+H58+H59+H60+H61+H62+H63+H64+H65+H66+H67</f>
        <v>175</v>
      </c>
      <c r="I40" s="133">
        <f t="shared" ref="I40:P40" si="4">I41+I42+I43+I44+I45+I46+I47+I48+I49+I50+I51+I52+I53+I54+I55+I56+I57+I58+I59+I60+I61+I62+I63+I64+I65+I66+I67</f>
        <v>120</v>
      </c>
      <c r="J40" s="133">
        <f t="shared" si="4"/>
        <v>55</v>
      </c>
      <c r="K40" s="133">
        <f t="shared" si="4"/>
        <v>56</v>
      </c>
      <c r="L40" s="133">
        <f t="shared" si="4"/>
        <v>21</v>
      </c>
      <c r="M40" s="133">
        <f t="shared" si="4"/>
        <v>7</v>
      </c>
      <c r="N40" s="133">
        <f t="shared" si="4"/>
        <v>165</v>
      </c>
      <c r="O40" s="133">
        <f t="shared" si="4"/>
        <v>31</v>
      </c>
      <c r="P40" s="133">
        <f t="shared" si="4"/>
        <v>0</v>
      </c>
      <c r="Q40" s="164">
        <v>24330</v>
      </c>
      <c r="R40" s="164">
        <v>16927</v>
      </c>
    </row>
    <row r="41" spans="1:18" ht="72.75" customHeight="1" x14ac:dyDescent="0.25">
      <c r="A41" s="88">
        <v>1</v>
      </c>
      <c r="B41" s="459" t="s">
        <v>55</v>
      </c>
      <c r="C41" s="460"/>
      <c r="D41" s="460"/>
      <c r="E41" s="460"/>
      <c r="F41" s="465"/>
      <c r="G41" s="87" t="s">
        <v>508</v>
      </c>
      <c r="H41" s="88">
        <f ca="1">+H41:RI6741+J41</f>
        <v>0</v>
      </c>
      <c r="I41" s="162">
        <v>80</v>
      </c>
      <c r="J41" s="162">
        <v>25</v>
      </c>
      <c r="K41" s="162">
        <v>44</v>
      </c>
      <c r="L41" s="162">
        <v>14</v>
      </c>
      <c r="M41" s="162">
        <v>7</v>
      </c>
      <c r="N41" s="162">
        <v>92</v>
      </c>
      <c r="O41" s="162">
        <v>20</v>
      </c>
      <c r="P41" s="162">
        <v>0</v>
      </c>
      <c r="Q41" s="163">
        <v>45568.2</v>
      </c>
      <c r="R41" s="163">
        <v>22863</v>
      </c>
    </row>
    <row r="42" spans="1:18" ht="72.75" customHeight="1" x14ac:dyDescent="0.25">
      <c r="A42" s="88">
        <v>2</v>
      </c>
      <c r="B42" s="459" t="s">
        <v>56</v>
      </c>
      <c r="C42" s="460"/>
      <c r="D42" s="460"/>
      <c r="E42" s="460"/>
      <c r="F42" s="465"/>
      <c r="G42" s="87" t="s">
        <v>509</v>
      </c>
      <c r="H42" s="88">
        <f t="shared" ref="H42:H67" si="5">I42+J42</f>
        <v>50</v>
      </c>
      <c r="I42" s="162">
        <v>30</v>
      </c>
      <c r="J42" s="162">
        <v>20</v>
      </c>
      <c r="K42" s="162">
        <v>8</v>
      </c>
      <c r="L42" s="162">
        <v>2</v>
      </c>
      <c r="M42" s="162">
        <v>0</v>
      </c>
      <c r="N42" s="162">
        <v>32</v>
      </c>
      <c r="O42" s="162">
        <v>2</v>
      </c>
      <c r="P42" s="162">
        <v>0</v>
      </c>
      <c r="Q42" s="163">
        <v>42235</v>
      </c>
      <c r="R42" s="163">
        <v>19332</v>
      </c>
    </row>
    <row r="43" spans="1:18" ht="72.75" customHeight="1" x14ac:dyDescent="0.25">
      <c r="A43" s="88">
        <v>3</v>
      </c>
      <c r="B43" s="459" t="s">
        <v>57</v>
      </c>
      <c r="C43" s="460"/>
      <c r="D43" s="460"/>
      <c r="E43" s="460"/>
      <c r="F43" s="465"/>
      <c r="G43" s="87" t="s">
        <v>510</v>
      </c>
      <c r="H43" s="88">
        <f t="shared" si="5"/>
        <v>20</v>
      </c>
      <c r="I43" s="162">
        <v>10</v>
      </c>
      <c r="J43" s="162">
        <v>10</v>
      </c>
      <c r="K43" s="162">
        <v>2</v>
      </c>
      <c r="L43" s="162">
        <v>2</v>
      </c>
      <c r="M43" s="162">
        <v>0</v>
      </c>
      <c r="N43" s="162">
        <v>13</v>
      </c>
      <c r="O43" s="162">
        <v>1</v>
      </c>
      <c r="P43" s="162">
        <v>0</v>
      </c>
      <c r="Q43" s="163">
        <v>38541</v>
      </c>
      <c r="R43" s="163">
        <v>20788</v>
      </c>
    </row>
    <row r="44" spans="1:18" ht="72.75" customHeight="1" x14ac:dyDescent="0.25">
      <c r="A44" s="88">
        <v>4</v>
      </c>
      <c r="B44" s="459" t="s">
        <v>58</v>
      </c>
      <c r="C44" s="460"/>
      <c r="D44" s="460"/>
      <c r="E44" s="460"/>
      <c r="F44" s="465"/>
      <c r="G44" s="87" t="s">
        <v>511</v>
      </c>
      <c r="H44" s="88">
        <f t="shared" si="5"/>
        <v>0</v>
      </c>
      <c r="I44" s="162">
        <v>0</v>
      </c>
      <c r="J44" s="162">
        <v>0</v>
      </c>
      <c r="K44" s="162">
        <v>0</v>
      </c>
      <c r="L44" s="162">
        <v>1</v>
      </c>
      <c r="M44" s="162">
        <v>0</v>
      </c>
      <c r="N44" s="162">
        <v>5</v>
      </c>
      <c r="O44" s="162">
        <v>0</v>
      </c>
      <c r="P44" s="162">
        <v>0</v>
      </c>
      <c r="Q44" s="163">
        <v>0</v>
      </c>
      <c r="R44" s="163">
        <v>20023</v>
      </c>
    </row>
    <row r="45" spans="1:18" ht="72.75" customHeight="1" x14ac:dyDescent="0.25">
      <c r="A45" s="88">
        <v>5</v>
      </c>
      <c r="B45" s="459" t="s">
        <v>59</v>
      </c>
      <c r="C45" s="460"/>
      <c r="D45" s="460"/>
      <c r="E45" s="460"/>
      <c r="F45" s="465"/>
      <c r="G45" s="87" t="s">
        <v>512</v>
      </c>
      <c r="H45" s="88">
        <f t="shared" si="5"/>
        <v>0</v>
      </c>
      <c r="I45" s="162">
        <v>0</v>
      </c>
      <c r="J45" s="162">
        <v>0</v>
      </c>
      <c r="K45" s="162">
        <v>1</v>
      </c>
      <c r="L45" s="162">
        <v>1</v>
      </c>
      <c r="M45" s="162">
        <v>0</v>
      </c>
      <c r="N45" s="166">
        <v>5</v>
      </c>
      <c r="O45" s="162">
        <v>0</v>
      </c>
      <c r="P45" s="162">
        <v>0</v>
      </c>
      <c r="Q45" s="163">
        <v>44625</v>
      </c>
      <c r="R45" s="163">
        <v>15906</v>
      </c>
    </row>
    <row r="46" spans="1:18" ht="72.75" customHeight="1" x14ac:dyDescent="0.25">
      <c r="A46" s="88">
        <v>6</v>
      </c>
      <c r="B46" s="459" t="s">
        <v>60</v>
      </c>
      <c r="C46" s="460"/>
      <c r="D46" s="460"/>
      <c r="E46" s="460"/>
      <c r="F46" s="465"/>
      <c r="G46" s="87" t="s">
        <v>513</v>
      </c>
      <c r="H46" s="88">
        <f t="shared" si="5"/>
        <v>0</v>
      </c>
      <c r="I46" s="162">
        <v>0</v>
      </c>
      <c r="J46" s="162">
        <v>0</v>
      </c>
      <c r="K46" s="162">
        <v>1</v>
      </c>
      <c r="L46" s="162">
        <v>1</v>
      </c>
      <c r="M46" s="162">
        <v>0</v>
      </c>
      <c r="N46" s="162">
        <v>5</v>
      </c>
      <c r="O46" s="162">
        <v>0</v>
      </c>
      <c r="P46" s="162">
        <v>0</v>
      </c>
      <c r="Q46" s="163">
        <v>40500</v>
      </c>
      <c r="R46" s="163">
        <v>15987</v>
      </c>
    </row>
    <row r="47" spans="1:18" ht="72.75" customHeight="1" x14ac:dyDescent="0.25">
      <c r="A47" s="88">
        <v>7</v>
      </c>
      <c r="B47" s="459" t="s">
        <v>61</v>
      </c>
      <c r="C47" s="460"/>
      <c r="D47" s="460"/>
      <c r="E47" s="460"/>
      <c r="F47" s="465"/>
      <c r="G47" s="87" t="s">
        <v>962</v>
      </c>
      <c r="H47" s="88">
        <f t="shared" si="5"/>
        <v>0</v>
      </c>
      <c r="I47" s="162">
        <v>0</v>
      </c>
      <c r="J47" s="162">
        <v>0</v>
      </c>
      <c r="K47" s="162">
        <v>0</v>
      </c>
      <c r="L47" s="162">
        <v>0</v>
      </c>
      <c r="M47" s="162">
        <v>0</v>
      </c>
      <c r="N47" s="162">
        <v>0</v>
      </c>
      <c r="O47" s="162">
        <v>1</v>
      </c>
      <c r="P47" s="162">
        <v>0</v>
      </c>
      <c r="Q47" s="163">
        <v>0</v>
      </c>
      <c r="R47" s="163">
        <v>0</v>
      </c>
    </row>
    <row r="48" spans="1:18" ht="72.75" customHeight="1" x14ac:dyDescent="0.25">
      <c r="A48" s="88">
        <v>8</v>
      </c>
      <c r="B48" s="459" t="s">
        <v>86</v>
      </c>
      <c r="C48" s="460"/>
      <c r="D48" s="460"/>
      <c r="E48" s="460"/>
      <c r="F48" s="465"/>
      <c r="G48" s="87" t="s">
        <v>759</v>
      </c>
      <c r="H48" s="88">
        <f t="shared" si="5"/>
        <v>0</v>
      </c>
      <c r="I48" s="162">
        <v>0</v>
      </c>
      <c r="J48" s="162">
        <v>0</v>
      </c>
      <c r="K48" s="162">
        <v>0</v>
      </c>
      <c r="L48" s="162">
        <v>0</v>
      </c>
      <c r="M48" s="162">
        <v>0</v>
      </c>
      <c r="N48" s="162">
        <v>1</v>
      </c>
      <c r="O48" s="162">
        <v>0</v>
      </c>
      <c r="P48" s="162">
        <v>0</v>
      </c>
      <c r="Q48" s="163">
        <v>0</v>
      </c>
      <c r="R48" s="163">
        <v>14733</v>
      </c>
    </row>
    <row r="49" spans="1:18" ht="72.75" customHeight="1" x14ac:dyDescent="0.25">
      <c r="A49" s="88">
        <v>9</v>
      </c>
      <c r="B49" s="459" t="s">
        <v>72</v>
      </c>
      <c r="C49" s="460"/>
      <c r="D49" s="460"/>
      <c r="E49" s="460"/>
      <c r="F49" s="465"/>
      <c r="G49" s="87" t="s">
        <v>963</v>
      </c>
      <c r="H49" s="88">
        <f t="shared" si="5"/>
        <v>0</v>
      </c>
      <c r="I49" s="162">
        <v>0</v>
      </c>
      <c r="J49" s="162">
        <v>0</v>
      </c>
      <c r="K49" s="162">
        <v>0</v>
      </c>
      <c r="L49" s="162">
        <v>0</v>
      </c>
      <c r="M49" s="162">
        <v>0</v>
      </c>
      <c r="N49" s="162">
        <v>1</v>
      </c>
      <c r="O49" s="162">
        <v>0</v>
      </c>
      <c r="P49" s="162">
        <v>0</v>
      </c>
      <c r="Q49" s="163">
        <v>0</v>
      </c>
      <c r="R49" s="163">
        <v>22750</v>
      </c>
    </row>
    <row r="50" spans="1:18" ht="72.75" customHeight="1" x14ac:dyDescent="0.25">
      <c r="A50" s="88">
        <v>10</v>
      </c>
      <c r="B50" s="459" t="s">
        <v>395</v>
      </c>
      <c r="C50" s="460"/>
      <c r="D50" s="460"/>
      <c r="E50" s="460"/>
      <c r="F50" s="465"/>
      <c r="G50" s="87" t="s">
        <v>964</v>
      </c>
      <c r="H50" s="88">
        <f t="shared" si="5"/>
        <v>0</v>
      </c>
      <c r="I50" s="162">
        <v>0</v>
      </c>
      <c r="J50" s="162">
        <v>0</v>
      </c>
      <c r="K50" s="162">
        <v>0</v>
      </c>
      <c r="L50" s="162">
        <v>0</v>
      </c>
      <c r="M50" s="162">
        <v>0</v>
      </c>
      <c r="N50" s="162">
        <v>1</v>
      </c>
      <c r="O50" s="162">
        <v>0</v>
      </c>
      <c r="P50" s="162">
        <v>0</v>
      </c>
      <c r="Q50" s="163">
        <v>0</v>
      </c>
      <c r="R50" s="163">
        <v>13344</v>
      </c>
    </row>
    <row r="51" spans="1:18" ht="72.75" customHeight="1" x14ac:dyDescent="0.25">
      <c r="A51" s="88">
        <v>11</v>
      </c>
      <c r="B51" s="459" t="s">
        <v>299</v>
      </c>
      <c r="C51" s="460"/>
      <c r="D51" s="460"/>
      <c r="E51" s="460"/>
      <c r="F51" s="465"/>
      <c r="G51" s="87" t="s">
        <v>762</v>
      </c>
      <c r="H51" s="88">
        <f t="shared" si="5"/>
        <v>0</v>
      </c>
      <c r="I51" s="162">
        <v>0</v>
      </c>
      <c r="J51" s="162">
        <v>0</v>
      </c>
      <c r="K51" s="162">
        <v>0</v>
      </c>
      <c r="L51" s="162">
        <v>0</v>
      </c>
      <c r="M51" s="162">
        <v>0</v>
      </c>
      <c r="N51" s="162">
        <v>1</v>
      </c>
      <c r="O51" s="162">
        <v>0</v>
      </c>
      <c r="P51" s="162">
        <v>0</v>
      </c>
      <c r="Q51" s="163">
        <v>0</v>
      </c>
      <c r="R51" s="163">
        <v>10955</v>
      </c>
    </row>
    <row r="52" spans="1:18" ht="72.75" customHeight="1" x14ac:dyDescent="0.25">
      <c r="A52" s="88">
        <v>12</v>
      </c>
      <c r="B52" s="459" t="s">
        <v>763</v>
      </c>
      <c r="C52" s="460"/>
      <c r="D52" s="460"/>
      <c r="E52" s="460"/>
      <c r="F52" s="465"/>
      <c r="G52" s="87" t="s">
        <v>764</v>
      </c>
      <c r="H52" s="88">
        <f t="shared" si="5"/>
        <v>0</v>
      </c>
      <c r="I52" s="162">
        <v>0</v>
      </c>
      <c r="J52" s="162">
        <v>0</v>
      </c>
      <c r="K52" s="162">
        <v>0</v>
      </c>
      <c r="L52" s="162">
        <v>0</v>
      </c>
      <c r="M52" s="162">
        <v>0</v>
      </c>
      <c r="N52" s="162">
        <v>1</v>
      </c>
      <c r="O52" s="162">
        <v>0</v>
      </c>
      <c r="P52" s="162">
        <v>0</v>
      </c>
      <c r="Q52" s="163">
        <v>0</v>
      </c>
      <c r="R52" s="163">
        <v>14234</v>
      </c>
    </row>
    <row r="53" spans="1:18" ht="72.75" customHeight="1" x14ac:dyDescent="0.25">
      <c r="A53" s="88">
        <v>13</v>
      </c>
      <c r="B53" s="459" t="s">
        <v>765</v>
      </c>
      <c r="C53" s="460"/>
      <c r="D53" s="460"/>
      <c r="E53" s="460"/>
      <c r="F53" s="465"/>
      <c r="G53" s="87" t="s">
        <v>766</v>
      </c>
      <c r="H53" s="88">
        <f t="shared" si="5"/>
        <v>0</v>
      </c>
      <c r="I53" s="162">
        <v>0</v>
      </c>
      <c r="J53" s="162">
        <v>0</v>
      </c>
      <c r="K53" s="162">
        <v>0</v>
      </c>
      <c r="L53" s="162">
        <v>0</v>
      </c>
      <c r="M53" s="162">
        <v>0</v>
      </c>
      <c r="N53" s="162">
        <v>1</v>
      </c>
      <c r="O53" s="162">
        <v>0</v>
      </c>
      <c r="P53" s="162">
        <v>0</v>
      </c>
      <c r="Q53" s="163">
        <v>0</v>
      </c>
      <c r="R53" s="163">
        <v>10955</v>
      </c>
    </row>
    <row r="54" spans="1:18" ht="72.75" customHeight="1" x14ac:dyDescent="0.25">
      <c r="A54" s="88">
        <v>14</v>
      </c>
      <c r="B54" s="459" t="s">
        <v>767</v>
      </c>
      <c r="C54" s="460"/>
      <c r="D54" s="460"/>
      <c r="E54" s="460"/>
      <c r="F54" s="465"/>
      <c r="G54" s="87" t="s">
        <v>768</v>
      </c>
      <c r="H54" s="88">
        <f t="shared" si="5"/>
        <v>0</v>
      </c>
      <c r="I54" s="162">
        <v>0</v>
      </c>
      <c r="J54" s="162">
        <v>0</v>
      </c>
      <c r="K54" s="162">
        <v>0</v>
      </c>
      <c r="L54" s="162">
        <v>0</v>
      </c>
      <c r="M54" s="162">
        <v>0</v>
      </c>
      <c r="N54" s="162">
        <v>1</v>
      </c>
      <c r="O54" s="162">
        <v>0</v>
      </c>
      <c r="P54" s="162">
        <v>0</v>
      </c>
      <c r="Q54" s="163">
        <v>0</v>
      </c>
      <c r="R54" s="163">
        <v>22700</v>
      </c>
    </row>
    <row r="55" spans="1:18" ht="72.75" customHeight="1" x14ac:dyDescent="0.25">
      <c r="A55" s="88">
        <v>15</v>
      </c>
      <c r="B55" s="459" t="s">
        <v>769</v>
      </c>
      <c r="C55" s="460"/>
      <c r="D55" s="460"/>
      <c r="E55" s="460"/>
      <c r="F55" s="465"/>
      <c r="G55" s="87" t="s">
        <v>770</v>
      </c>
      <c r="H55" s="88">
        <f t="shared" si="5"/>
        <v>0</v>
      </c>
      <c r="I55" s="162">
        <v>0</v>
      </c>
      <c r="J55" s="162">
        <v>0</v>
      </c>
      <c r="K55" s="162">
        <v>0</v>
      </c>
      <c r="L55" s="162">
        <v>0</v>
      </c>
      <c r="M55" s="162">
        <v>0</v>
      </c>
      <c r="N55" s="162">
        <v>1</v>
      </c>
      <c r="O55" s="162">
        <v>0</v>
      </c>
      <c r="P55" s="162">
        <v>0</v>
      </c>
      <c r="Q55" s="163">
        <v>0</v>
      </c>
      <c r="R55" s="163">
        <v>10573</v>
      </c>
    </row>
    <row r="56" spans="1:18" ht="72.75" customHeight="1" x14ac:dyDescent="0.25">
      <c r="A56" s="88">
        <v>16</v>
      </c>
      <c r="B56" s="459" t="s">
        <v>78</v>
      </c>
      <c r="C56" s="460"/>
      <c r="D56" s="460"/>
      <c r="E56" s="460"/>
      <c r="F56" s="465"/>
      <c r="G56" s="87" t="s">
        <v>79</v>
      </c>
      <c r="H56" s="88">
        <f t="shared" si="5"/>
        <v>0</v>
      </c>
      <c r="I56" s="162">
        <v>0</v>
      </c>
      <c r="J56" s="162">
        <v>0</v>
      </c>
      <c r="K56" s="162">
        <v>0</v>
      </c>
      <c r="L56" s="162">
        <v>0</v>
      </c>
      <c r="M56" s="162">
        <v>0</v>
      </c>
      <c r="N56" s="162">
        <v>1</v>
      </c>
      <c r="O56" s="162">
        <v>0</v>
      </c>
      <c r="P56" s="162">
        <v>0</v>
      </c>
      <c r="Q56" s="163">
        <v>0</v>
      </c>
      <c r="R56" s="163">
        <v>14243</v>
      </c>
    </row>
    <row r="57" spans="1:18" ht="72.75" customHeight="1" x14ac:dyDescent="0.25">
      <c r="A57" s="88">
        <v>17</v>
      </c>
      <c r="B57" s="459" t="s">
        <v>82</v>
      </c>
      <c r="C57" s="460"/>
      <c r="D57" s="460"/>
      <c r="E57" s="460"/>
      <c r="F57" s="465"/>
      <c r="G57" s="87" t="s">
        <v>771</v>
      </c>
      <c r="H57" s="88">
        <f t="shared" si="5"/>
        <v>0</v>
      </c>
      <c r="I57" s="162">
        <v>0</v>
      </c>
      <c r="J57" s="162">
        <v>0</v>
      </c>
      <c r="K57" s="162">
        <v>0</v>
      </c>
      <c r="L57" s="162">
        <v>0</v>
      </c>
      <c r="M57" s="162">
        <v>0</v>
      </c>
      <c r="N57" s="162">
        <v>1</v>
      </c>
      <c r="O57" s="162">
        <v>0</v>
      </c>
      <c r="P57" s="162">
        <v>0</v>
      </c>
      <c r="Q57" s="163">
        <v>0</v>
      </c>
      <c r="R57" s="163">
        <v>14733</v>
      </c>
    </row>
    <row r="58" spans="1:18" ht="72.75" customHeight="1" x14ac:dyDescent="0.25">
      <c r="A58" s="88">
        <v>18</v>
      </c>
      <c r="B58" s="459" t="s">
        <v>772</v>
      </c>
      <c r="C58" s="460"/>
      <c r="D58" s="460"/>
      <c r="E58" s="460"/>
      <c r="F58" s="465"/>
      <c r="G58" s="87" t="s">
        <v>773</v>
      </c>
      <c r="H58" s="88">
        <f t="shared" si="5"/>
        <v>0</v>
      </c>
      <c r="I58" s="162">
        <v>0</v>
      </c>
      <c r="J58" s="162">
        <v>0</v>
      </c>
      <c r="K58" s="162">
        <v>0</v>
      </c>
      <c r="L58" s="162">
        <v>0</v>
      </c>
      <c r="M58" s="162">
        <v>0</v>
      </c>
      <c r="N58" s="162">
        <v>1</v>
      </c>
      <c r="O58" s="162">
        <v>0</v>
      </c>
      <c r="P58" s="162">
        <v>0</v>
      </c>
      <c r="Q58" s="163">
        <v>0</v>
      </c>
      <c r="R58" s="163">
        <v>17320</v>
      </c>
    </row>
    <row r="59" spans="1:18" ht="72.75" customHeight="1" x14ac:dyDescent="0.25">
      <c r="A59" s="88">
        <v>19</v>
      </c>
      <c r="B59" s="459" t="s">
        <v>774</v>
      </c>
      <c r="C59" s="460"/>
      <c r="D59" s="460"/>
      <c r="E59" s="460"/>
      <c r="F59" s="465"/>
      <c r="G59" s="87" t="s">
        <v>775</v>
      </c>
      <c r="H59" s="88">
        <f t="shared" si="5"/>
        <v>0</v>
      </c>
      <c r="I59" s="162">
        <v>0</v>
      </c>
      <c r="J59" s="162">
        <v>0</v>
      </c>
      <c r="K59" s="162">
        <v>0</v>
      </c>
      <c r="L59" s="162">
        <v>0</v>
      </c>
      <c r="M59" s="162">
        <v>0</v>
      </c>
      <c r="N59" s="162">
        <v>1</v>
      </c>
      <c r="O59" s="162">
        <v>0</v>
      </c>
      <c r="P59" s="162">
        <v>0</v>
      </c>
      <c r="Q59" s="163">
        <v>0</v>
      </c>
      <c r="R59" s="163">
        <v>14733</v>
      </c>
    </row>
    <row r="60" spans="1:18" ht="72.75" customHeight="1" x14ac:dyDescent="0.25">
      <c r="A60" s="88">
        <v>20</v>
      </c>
      <c r="B60" s="459" t="s">
        <v>776</v>
      </c>
      <c r="C60" s="460"/>
      <c r="D60" s="460"/>
      <c r="E60" s="460"/>
      <c r="F60" s="465"/>
      <c r="G60" s="87" t="s">
        <v>777</v>
      </c>
      <c r="H60" s="88">
        <f t="shared" si="5"/>
        <v>0</v>
      </c>
      <c r="I60" s="162">
        <v>0</v>
      </c>
      <c r="J60" s="162">
        <v>0</v>
      </c>
      <c r="K60" s="162">
        <v>0</v>
      </c>
      <c r="L60" s="162">
        <v>0</v>
      </c>
      <c r="M60" s="162">
        <v>0</v>
      </c>
      <c r="N60" s="162">
        <v>1</v>
      </c>
      <c r="O60" s="162">
        <v>0</v>
      </c>
      <c r="P60" s="162">
        <v>0</v>
      </c>
      <c r="Q60" s="163">
        <v>0</v>
      </c>
      <c r="R60" s="163">
        <v>10955</v>
      </c>
    </row>
    <row r="61" spans="1:18" ht="72.75" customHeight="1" x14ac:dyDescent="0.25">
      <c r="A61" s="88">
        <v>21</v>
      </c>
      <c r="B61" s="459" t="s">
        <v>778</v>
      </c>
      <c r="C61" s="460"/>
      <c r="D61" s="460"/>
      <c r="E61" s="460"/>
      <c r="F61" s="465"/>
      <c r="G61" s="87" t="s">
        <v>779</v>
      </c>
      <c r="H61" s="88">
        <f t="shared" si="5"/>
        <v>0</v>
      </c>
      <c r="I61" s="162">
        <v>0</v>
      </c>
      <c r="J61" s="162">
        <v>0</v>
      </c>
      <c r="K61" s="162">
        <v>0</v>
      </c>
      <c r="L61" s="162">
        <v>0</v>
      </c>
      <c r="M61" s="162">
        <v>0</v>
      </c>
      <c r="N61" s="162">
        <v>0</v>
      </c>
      <c r="O61" s="162">
        <v>1</v>
      </c>
      <c r="P61" s="162">
        <v>0</v>
      </c>
      <c r="Q61" s="163">
        <v>0</v>
      </c>
      <c r="R61" s="163">
        <v>0</v>
      </c>
    </row>
    <row r="62" spans="1:18" ht="72.75" customHeight="1" x14ac:dyDescent="0.25">
      <c r="A62" s="88">
        <v>22</v>
      </c>
      <c r="B62" s="529" t="s">
        <v>66</v>
      </c>
      <c r="C62" s="529"/>
      <c r="D62" s="529"/>
      <c r="E62" s="529"/>
      <c r="F62" s="529"/>
      <c r="G62" s="86" t="s">
        <v>865</v>
      </c>
      <c r="H62" s="88">
        <f t="shared" si="5"/>
        <v>0</v>
      </c>
      <c r="I62" s="162">
        <v>0</v>
      </c>
      <c r="J62" s="162">
        <v>0</v>
      </c>
      <c r="K62" s="162">
        <v>0</v>
      </c>
      <c r="L62" s="162">
        <v>0</v>
      </c>
      <c r="M62" s="162">
        <v>0</v>
      </c>
      <c r="N62" s="162">
        <v>0</v>
      </c>
      <c r="O62" s="162">
        <v>1</v>
      </c>
      <c r="P62" s="162">
        <v>0</v>
      </c>
      <c r="Q62" s="162">
        <v>0</v>
      </c>
      <c r="R62" s="162">
        <v>0</v>
      </c>
    </row>
    <row r="63" spans="1:18" ht="72.75" customHeight="1" x14ac:dyDescent="0.25">
      <c r="A63" s="88">
        <v>23</v>
      </c>
      <c r="B63" s="529" t="s">
        <v>866</v>
      </c>
      <c r="C63" s="529"/>
      <c r="D63" s="529"/>
      <c r="E63" s="529"/>
      <c r="F63" s="529"/>
      <c r="G63" s="86" t="s">
        <v>867</v>
      </c>
      <c r="H63" s="88">
        <f t="shared" si="5"/>
        <v>0</v>
      </c>
      <c r="I63" s="162">
        <v>0</v>
      </c>
      <c r="J63" s="162">
        <v>0</v>
      </c>
      <c r="K63" s="162">
        <v>0</v>
      </c>
      <c r="L63" s="162">
        <v>0</v>
      </c>
      <c r="M63" s="162">
        <v>0</v>
      </c>
      <c r="N63" s="162">
        <v>0</v>
      </c>
      <c r="O63" s="162">
        <v>1</v>
      </c>
      <c r="P63" s="162">
        <v>0</v>
      </c>
      <c r="Q63" s="162">
        <v>0</v>
      </c>
      <c r="R63" s="162">
        <v>0</v>
      </c>
    </row>
    <row r="64" spans="1:18" ht="72.75" customHeight="1" x14ac:dyDescent="0.25">
      <c r="A64" s="88">
        <v>24</v>
      </c>
      <c r="B64" s="529" t="s">
        <v>868</v>
      </c>
      <c r="C64" s="529"/>
      <c r="D64" s="529"/>
      <c r="E64" s="529"/>
      <c r="F64" s="529"/>
      <c r="G64" s="86" t="s">
        <v>869</v>
      </c>
      <c r="H64" s="88">
        <f t="shared" si="5"/>
        <v>0</v>
      </c>
      <c r="I64" s="162">
        <v>0</v>
      </c>
      <c r="J64" s="162">
        <v>0</v>
      </c>
      <c r="K64" s="162">
        <v>0</v>
      </c>
      <c r="L64" s="162">
        <v>0</v>
      </c>
      <c r="M64" s="162">
        <v>0</v>
      </c>
      <c r="N64" s="162">
        <v>0</v>
      </c>
      <c r="O64" s="162">
        <v>1</v>
      </c>
      <c r="P64" s="162">
        <v>0</v>
      </c>
      <c r="Q64" s="162">
        <v>0</v>
      </c>
      <c r="R64" s="162">
        <v>0</v>
      </c>
    </row>
    <row r="65" spans="1:18" ht="72.75" customHeight="1" x14ac:dyDescent="0.25">
      <c r="A65" s="88">
        <v>25</v>
      </c>
      <c r="B65" s="529" t="s">
        <v>870</v>
      </c>
      <c r="C65" s="529"/>
      <c r="D65" s="529"/>
      <c r="E65" s="529"/>
      <c r="F65" s="529"/>
      <c r="G65" s="86" t="s">
        <v>871</v>
      </c>
      <c r="H65" s="88">
        <f t="shared" si="5"/>
        <v>0</v>
      </c>
      <c r="I65" s="162">
        <v>0</v>
      </c>
      <c r="J65" s="162">
        <v>0</v>
      </c>
      <c r="K65" s="162">
        <v>0</v>
      </c>
      <c r="L65" s="162">
        <v>0</v>
      </c>
      <c r="M65" s="162">
        <v>0</v>
      </c>
      <c r="N65" s="162">
        <v>0</v>
      </c>
      <c r="O65" s="162">
        <v>1</v>
      </c>
      <c r="P65" s="162">
        <v>0</v>
      </c>
      <c r="Q65" s="162">
        <v>0</v>
      </c>
      <c r="R65" s="162">
        <v>0</v>
      </c>
    </row>
    <row r="66" spans="1:18" ht="72.75" customHeight="1" x14ac:dyDescent="0.25">
      <c r="A66" s="88">
        <v>26</v>
      </c>
      <c r="B66" s="529" t="s">
        <v>872</v>
      </c>
      <c r="C66" s="529"/>
      <c r="D66" s="529"/>
      <c r="E66" s="529"/>
      <c r="F66" s="529"/>
      <c r="G66" s="86" t="s">
        <v>873</v>
      </c>
      <c r="H66" s="88">
        <f t="shared" si="5"/>
        <v>0</v>
      </c>
      <c r="I66" s="162">
        <v>0</v>
      </c>
      <c r="J66" s="162">
        <v>0</v>
      </c>
      <c r="K66" s="162">
        <v>0</v>
      </c>
      <c r="L66" s="162">
        <v>0</v>
      </c>
      <c r="M66" s="162">
        <v>0</v>
      </c>
      <c r="N66" s="162">
        <v>0</v>
      </c>
      <c r="O66" s="162">
        <v>1</v>
      </c>
      <c r="P66" s="162">
        <v>0</v>
      </c>
      <c r="Q66" s="162">
        <v>0</v>
      </c>
      <c r="R66" s="162">
        <v>0</v>
      </c>
    </row>
    <row r="67" spans="1:18" ht="72.75" customHeight="1" x14ac:dyDescent="0.25">
      <c r="A67" s="88">
        <v>27</v>
      </c>
      <c r="B67" s="529" t="s">
        <v>874</v>
      </c>
      <c r="C67" s="529"/>
      <c r="D67" s="529"/>
      <c r="E67" s="529"/>
      <c r="F67" s="529"/>
      <c r="G67" s="86" t="s">
        <v>875</v>
      </c>
      <c r="H67" s="88">
        <f t="shared" si="5"/>
        <v>0</v>
      </c>
      <c r="I67" s="162">
        <v>0</v>
      </c>
      <c r="J67" s="162">
        <v>0</v>
      </c>
      <c r="K67" s="162">
        <v>0</v>
      </c>
      <c r="L67" s="162">
        <v>0</v>
      </c>
      <c r="M67" s="162">
        <v>0</v>
      </c>
      <c r="N67" s="162">
        <v>0</v>
      </c>
      <c r="O67" s="162">
        <v>1</v>
      </c>
      <c r="P67" s="162">
        <v>0</v>
      </c>
      <c r="Q67" s="162">
        <v>0</v>
      </c>
      <c r="R67" s="162">
        <v>0</v>
      </c>
    </row>
    <row r="68" spans="1:18" ht="72.75" customHeight="1" x14ac:dyDescent="0.25">
      <c r="A68" s="104">
        <v>3</v>
      </c>
      <c r="B68" s="522" t="s">
        <v>103</v>
      </c>
      <c r="C68" s="523"/>
      <c r="D68" s="523"/>
      <c r="E68" s="523"/>
      <c r="F68" s="523"/>
      <c r="G68" s="524"/>
      <c r="H68" s="133">
        <f>H69+H70+H71+H72+H73+H74+H75+H76+H77+H78+H79+H80+H81+H82+H83+H84+H85+H86+H87+H88+H89+H90+H91+H92+H93+H94+H95+H96+H97+H98+H99+H100+H101+H102+H103</f>
        <v>415</v>
      </c>
      <c r="I68" s="172">
        <f t="shared" ref="I68:P68" si="6">I69+I70+I71+I72+I73+I74+I75+I76+I77+I78+I79+I80+I81+I82+I83+I84+I85+I86+I87+I88+I89+I90+I91+I92+I93+I94+I95+I96+I97+I98+I99+I100+I101+I102+I103</f>
        <v>215</v>
      </c>
      <c r="J68" s="172">
        <f t="shared" si="6"/>
        <v>200</v>
      </c>
      <c r="K68" s="172">
        <f t="shared" si="6"/>
        <v>199</v>
      </c>
      <c r="L68" s="172">
        <f t="shared" si="6"/>
        <v>0</v>
      </c>
      <c r="M68" s="172">
        <f t="shared" si="6"/>
        <v>0</v>
      </c>
      <c r="N68" s="172">
        <f t="shared" si="6"/>
        <v>455</v>
      </c>
      <c r="O68" s="172">
        <f t="shared" si="6"/>
        <v>0</v>
      </c>
      <c r="P68" s="172">
        <f t="shared" si="6"/>
        <v>0</v>
      </c>
      <c r="Q68" s="164">
        <v>45396.800000000003</v>
      </c>
      <c r="R68" s="164">
        <v>24323.5</v>
      </c>
    </row>
    <row r="69" spans="1:18" ht="72.75" customHeight="1" x14ac:dyDescent="0.25">
      <c r="A69" s="88">
        <v>1</v>
      </c>
      <c r="B69" s="459" t="s">
        <v>150</v>
      </c>
      <c r="C69" s="460"/>
      <c r="D69" s="460"/>
      <c r="E69" s="460"/>
      <c r="F69" s="465"/>
      <c r="G69" s="87" t="s">
        <v>515</v>
      </c>
      <c r="H69" s="88">
        <f>I69+J69</f>
        <v>155</v>
      </c>
      <c r="I69" s="162">
        <v>145</v>
      </c>
      <c r="J69" s="162">
        <v>10</v>
      </c>
      <c r="K69" s="162">
        <v>76</v>
      </c>
      <c r="L69" s="162"/>
      <c r="M69" s="162"/>
      <c r="N69" s="162">
        <v>133</v>
      </c>
      <c r="O69" s="162"/>
      <c r="P69" s="162"/>
      <c r="Q69" s="163">
        <v>40436.9</v>
      </c>
      <c r="R69" s="163">
        <v>26407</v>
      </c>
    </row>
    <row r="70" spans="1:18" ht="72.75" customHeight="1" x14ac:dyDescent="0.25">
      <c r="A70" s="88">
        <v>2</v>
      </c>
      <c r="B70" s="459" t="s">
        <v>844</v>
      </c>
      <c r="C70" s="460"/>
      <c r="D70" s="460"/>
      <c r="E70" s="460"/>
      <c r="F70" s="465"/>
      <c r="G70" s="87" t="s">
        <v>704</v>
      </c>
      <c r="H70" s="88">
        <f t="shared" ref="H70:H103" si="7">I70+J70</f>
        <v>40</v>
      </c>
      <c r="I70" s="162">
        <v>20</v>
      </c>
      <c r="J70" s="162">
        <v>20</v>
      </c>
      <c r="K70" s="162">
        <v>16</v>
      </c>
      <c r="L70" s="162"/>
      <c r="M70" s="162"/>
      <c r="N70" s="162">
        <v>46</v>
      </c>
      <c r="O70" s="162"/>
      <c r="P70" s="162"/>
      <c r="Q70" s="163">
        <v>39407.1</v>
      </c>
      <c r="R70" s="163">
        <v>23426.799999999999</v>
      </c>
    </row>
    <row r="71" spans="1:18" ht="72.75" customHeight="1" x14ac:dyDescent="0.25">
      <c r="A71" s="88">
        <v>3</v>
      </c>
      <c r="B71" s="459" t="s">
        <v>729</v>
      </c>
      <c r="C71" s="460"/>
      <c r="D71" s="460"/>
      <c r="E71" s="460"/>
      <c r="F71" s="465"/>
      <c r="G71" s="87" t="s">
        <v>706</v>
      </c>
      <c r="H71" s="88">
        <f t="shared" si="7"/>
        <v>20</v>
      </c>
      <c r="I71" s="162"/>
      <c r="J71" s="162">
        <v>20</v>
      </c>
      <c r="K71" s="162">
        <v>10</v>
      </c>
      <c r="L71" s="162"/>
      <c r="M71" s="162"/>
      <c r="N71" s="162">
        <v>22</v>
      </c>
      <c r="O71" s="162"/>
      <c r="P71" s="162"/>
      <c r="Q71" s="163">
        <v>129166.7</v>
      </c>
      <c r="R71" s="163">
        <v>22726.3</v>
      </c>
    </row>
    <row r="72" spans="1:18" ht="72.75" customHeight="1" x14ac:dyDescent="0.25">
      <c r="A72" s="88">
        <v>4</v>
      </c>
      <c r="B72" s="459" t="s">
        <v>104</v>
      </c>
      <c r="C72" s="460"/>
      <c r="D72" s="460"/>
      <c r="E72" s="460"/>
      <c r="F72" s="465"/>
      <c r="G72" s="87" t="s">
        <v>516</v>
      </c>
      <c r="H72" s="88">
        <f t="shared" si="7"/>
        <v>25</v>
      </c>
      <c r="I72" s="162">
        <v>10</v>
      </c>
      <c r="J72" s="162">
        <v>15</v>
      </c>
      <c r="K72" s="162">
        <v>9</v>
      </c>
      <c r="L72" s="162"/>
      <c r="M72" s="162"/>
      <c r="N72" s="162">
        <v>33</v>
      </c>
      <c r="O72" s="162"/>
      <c r="P72" s="162"/>
      <c r="Q72" s="163">
        <v>43287.5</v>
      </c>
      <c r="R72" s="163">
        <v>23838.7</v>
      </c>
    </row>
    <row r="73" spans="1:18" ht="72.75" customHeight="1" x14ac:dyDescent="0.25">
      <c r="A73" s="88">
        <v>5</v>
      </c>
      <c r="B73" s="459" t="s">
        <v>797</v>
      </c>
      <c r="C73" s="460"/>
      <c r="D73" s="460"/>
      <c r="E73" s="460"/>
      <c r="F73" s="465"/>
      <c r="G73" s="87" t="s">
        <v>520</v>
      </c>
      <c r="H73" s="88">
        <f t="shared" si="7"/>
        <v>20</v>
      </c>
      <c r="I73" s="162">
        <v>10</v>
      </c>
      <c r="J73" s="162">
        <v>10</v>
      </c>
      <c r="K73" s="162">
        <v>9</v>
      </c>
      <c r="L73" s="162"/>
      <c r="M73" s="162"/>
      <c r="N73" s="162">
        <v>20</v>
      </c>
      <c r="O73" s="162"/>
      <c r="P73" s="162"/>
      <c r="Q73" s="163">
        <v>38500</v>
      </c>
      <c r="R73" s="163">
        <v>24144.400000000001</v>
      </c>
    </row>
    <row r="74" spans="1:18" ht="72.75" customHeight="1" x14ac:dyDescent="0.25">
      <c r="A74" s="88">
        <v>6</v>
      </c>
      <c r="B74" s="459" t="s">
        <v>798</v>
      </c>
      <c r="C74" s="460"/>
      <c r="D74" s="460"/>
      <c r="E74" s="460"/>
      <c r="F74" s="465"/>
      <c r="G74" s="87" t="s">
        <v>517</v>
      </c>
      <c r="H74" s="88">
        <f t="shared" si="7"/>
        <v>25</v>
      </c>
      <c r="I74" s="162">
        <v>10</v>
      </c>
      <c r="J74" s="162">
        <v>15</v>
      </c>
      <c r="K74" s="162">
        <v>12</v>
      </c>
      <c r="L74" s="162"/>
      <c r="M74" s="162"/>
      <c r="N74" s="162">
        <v>19</v>
      </c>
      <c r="O74" s="162"/>
      <c r="P74" s="162"/>
      <c r="Q74" s="163">
        <v>30750</v>
      </c>
      <c r="R74" s="163">
        <v>21350</v>
      </c>
    </row>
    <row r="75" spans="1:18" ht="72.75" customHeight="1" x14ac:dyDescent="0.25">
      <c r="A75" s="88">
        <v>7</v>
      </c>
      <c r="B75" s="459" t="s">
        <v>108</v>
      </c>
      <c r="C75" s="460"/>
      <c r="D75" s="460"/>
      <c r="E75" s="460"/>
      <c r="F75" s="465"/>
      <c r="G75" s="87" t="s">
        <v>707</v>
      </c>
      <c r="H75" s="88">
        <f t="shared" si="7"/>
        <v>35</v>
      </c>
      <c r="I75" s="162">
        <v>20</v>
      </c>
      <c r="J75" s="162">
        <v>15</v>
      </c>
      <c r="K75" s="162">
        <v>15</v>
      </c>
      <c r="L75" s="162"/>
      <c r="M75" s="162"/>
      <c r="N75" s="162">
        <v>45</v>
      </c>
      <c r="O75" s="162"/>
      <c r="P75" s="162"/>
      <c r="Q75" s="163">
        <v>43358.3</v>
      </c>
      <c r="R75" s="163">
        <v>24859.5</v>
      </c>
    </row>
    <row r="76" spans="1:18" ht="72.75" customHeight="1" x14ac:dyDescent="0.25">
      <c r="A76" s="88">
        <v>8</v>
      </c>
      <c r="B76" s="459" t="s">
        <v>800</v>
      </c>
      <c r="C76" s="460"/>
      <c r="D76" s="460"/>
      <c r="E76" s="460"/>
      <c r="F76" s="465"/>
      <c r="G76" s="87" t="s">
        <v>799</v>
      </c>
      <c r="H76" s="88">
        <f t="shared" si="7"/>
        <v>20</v>
      </c>
      <c r="I76" s="162"/>
      <c r="J76" s="162">
        <v>20</v>
      </c>
      <c r="K76" s="162">
        <v>6</v>
      </c>
      <c r="L76" s="162"/>
      <c r="M76" s="162"/>
      <c r="N76" s="162">
        <v>17</v>
      </c>
      <c r="O76" s="162"/>
      <c r="P76" s="162"/>
      <c r="Q76" s="163">
        <v>43433.3</v>
      </c>
      <c r="R76" s="163">
        <v>21053.3</v>
      </c>
    </row>
    <row r="77" spans="1:18" ht="72.75" customHeight="1" x14ac:dyDescent="0.25">
      <c r="A77" s="88">
        <v>9</v>
      </c>
      <c r="B77" s="459" t="s">
        <v>801</v>
      </c>
      <c r="C77" s="460"/>
      <c r="D77" s="460"/>
      <c r="E77" s="460"/>
      <c r="F77" s="465"/>
      <c r="G77" s="87" t="s">
        <v>802</v>
      </c>
      <c r="H77" s="88">
        <f t="shared" si="7"/>
        <v>10</v>
      </c>
      <c r="I77" s="162"/>
      <c r="J77" s="162">
        <v>10</v>
      </c>
      <c r="K77" s="162">
        <v>3</v>
      </c>
      <c r="L77" s="162"/>
      <c r="M77" s="162"/>
      <c r="N77" s="162">
        <v>7</v>
      </c>
      <c r="O77" s="162"/>
      <c r="P77" s="162"/>
      <c r="Q77" s="163">
        <v>48550</v>
      </c>
      <c r="R77" s="163">
        <v>22257.1</v>
      </c>
    </row>
    <row r="78" spans="1:18" ht="72.75" customHeight="1" x14ac:dyDescent="0.25">
      <c r="A78" s="88">
        <v>10</v>
      </c>
      <c r="B78" s="459" t="s">
        <v>114</v>
      </c>
      <c r="C78" s="460"/>
      <c r="D78" s="460"/>
      <c r="E78" s="460"/>
      <c r="F78" s="465"/>
      <c r="G78" s="87" t="s">
        <v>709</v>
      </c>
      <c r="H78" s="88">
        <f t="shared" si="7"/>
        <v>30</v>
      </c>
      <c r="I78" s="162"/>
      <c r="J78" s="162">
        <v>30</v>
      </c>
      <c r="K78" s="162">
        <v>9</v>
      </c>
      <c r="L78" s="162"/>
      <c r="M78" s="162"/>
      <c r="N78" s="162">
        <v>21</v>
      </c>
      <c r="O78" s="162"/>
      <c r="P78" s="162"/>
      <c r="Q78" s="163">
        <v>39828.6</v>
      </c>
      <c r="R78" s="163">
        <v>20840</v>
      </c>
    </row>
    <row r="79" spans="1:18" ht="72.75" customHeight="1" x14ac:dyDescent="0.25">
      <c r="A79" s="88">
        <v>11</v>
      </c>
      <c r="B79" s="459" t="s">
        <v>803</v>
      </c>
      <c r="C79" s="460"/>
      <c r="D79" s="460"/>
      <c r="E79" s="460"/>
      <c r="F79" s="465"/>
      <c r="G79" s="87" t="s">
        <v>525</v>
      </c>
      <c r="H79" s="88">
        <f t="shared" si="7"/>
        <v>10</v>
      </c>
      <c r="I79" s="162"/>
      <c r="J79" s="162">
        <v>10</v>
      </c>
      <c r="K79" s="162">
        <v>6</v>
      </c>
      <c r="L79" s="162"/>
      <c r="M79" s="162"/>
      <c r="N79" s="162">
        <v>16</v>
      </c>
      <c r="O79" s="162"/>
      <c r="P79" s="162"/>
      <c r="Q79" s="163">
        <v>41666.699999999997</v>
      </c>
      <c r="R79" s="163">
        <v>20661.5</v>
      </c>
    </row>
    <row r="80" spans="1:18" ht="72.75" customHeight="1" x14ac:dyDescent="0.25">
      <c r="A80" s="88">
        <v>12</v>
      </c>
      <c r="B80" s="459" t="s">
        <v>804</v>
      </c>
      <c r="C80" s="460"/>
      <c r="D80" s="460"/>
      <c r="E80" s="460"/>
      <c r="F80" s="465"/>
      <c r="G80" s="87" t="s">
        <v>526</v>
      </c>
      <c r="H80" s="88">
        <f t="shared" si="7"/>
        <v>0</v>
      </c>
      <c r="I80" s="162"/>
      <c r="J80" s="162"/>
      <c r="K80" s="162">
        <v>5</v>
      </c>
      <c r="L80" s="162"/>
      <c r="M80" s="162"/>
      <c r="N80" s="162">
        <v>11</v>
      </c>
      <c r="O80" s="162"/>
      <c r="P80" s="162"/>
      <c r="Q80" s="163">
        <v>41050</v>
      </c>
      <c r="R80" s="163">
        <v>21570</v>
      </c>
    </row>
    <row r="81" spans="1:18" ht="72.75" customHeight="1" x14ac:dyDescent="0.25">
      <c r="A81" s="88">
        <v>13</v>
      </c>
      <c r="B81" s="459" t="s">
        <v>805</v>
      </c>
      <c r="C81" s="460"/>
      <c r="D81" s="460"/>
      <c r="E81" s="460"/>
      <c r="F81" s="465"/>
      <c r="G81" s="87" t="s">
        <v>806</v>
      </c>
      <c r="H81" s="88">
        <f t="shared" si="7"/>
        <v>10</v>
      </c>
      <c r="I81" s="162"/>
      <c r="J81" s="162">
        <v>10</v>
      </c>
      <c r="K81" s="162">
        <v>6</v>
      </c>
      <c r="L81" s="162"/>
      <c r="M81" s="162"/>
      <c r="N81" s="162">
        <v>11</v>
      </c>
      <c r="O81" s="162"/>
      <c r="P81" s="162"/>
      <c r="Q81" s="163">
        <v>33650</v>
      </c>
      <c r="R81" s="163">
        <v>19862.5</v>
      </c>
    </row>
    <row r="82" spans="1:18" ht="72.75" customHeight="1" x14ac:dyDescent="0.25">
      <c r="A82" s="88">
        <v>14</v>
      </c>
      <c r="B82" s="459" t="s">
        <v>807</v>
      </c>
      <c r="C82" s="460"/>
      <c r="D82" s="460"/>
      <c r="E82" s="460"/>
      <c r="F82" s="465"/>
      <c r="G82" s="87" t="s">
        <v>808</v>
      </c>
      <c r="H82" s="88">
        <f t="shared" si="7"/>
        <v>5</v>
      </c>
      <c r="I82" s="162"/>
      <c r="J82" s="162">
        <v>5</v>
      </c>
      <c r="K82" s="162">
        <v>9</v>
      </c>
      <c r="L82" s="162"/>
      <c r="M82" s="162"/>
      <c r="N82" s="162">
        <v>10</v>
      </c>
      <c r="O82" s="162"/>
      <c r="P82" s="162"/>
      <c r="Q82" s="163">
        <v>36800</v>
      </c>
      <c r="R82" s="163">
        <v>20633.3</v>
      </c>
    </row>
    <row r="83" spans="1:18" ht="72.75" customHeight="1" x14ac:dyDescent="0.25">
      <c r="A83" s="88">
        <v>15</v>
      </c>
      <c r="B83" s="459" t="s">
        <v>809</v>
      </c>
      <c r="C83" s="460"/>
      <c r="D83" s="460"/>
      <c r="E83" s="460"/>
      <c r="F83" s="465"/>
      <c r="G83" s="87" t="s">
        <v>810</v>
      </c>
      <c r="H83" s="88">
        <f t="shared" si="7"/>
        <v>10</v>
      </c>
      <c r="I83" s="162"/>
      <c r="J83" s="162">
        <v>10</v>
      </c>
      <c r="K83" s="162">
        <v>8</v>
      </c>
      <c r="L83" s="162"/>
      <c r="M83" s="162"/>
      <c r="N83" s="162">
        <v>13</v>
      </c>
      <c r="O83" s="162"/>
      <c r="P83" s="162"/>
      <c r="Q83" s="163">
        <v>36375</v>
      </c>
      <c r="R83" s="163">
        <v>20020</v>
      </c>
    </row>
    <row r="84" spans="1:18" ht="72.75" customHeight="1" x14ac:dyDescent="0.25">
      <c r="A84" s="88">
        <v>16</v>
      </c>
      <c r="B84" s="459" t="s">
        <v>749</v>
      </c>
      <c r="C84" s="460"/>
      <c r="D84" s="460"/>
      <c r="E84" s="460"/>
      <c r="F84" s="465"/>
      <c r="G84" s="87" t="s">
        <v>748</v>
      </c>
      <c r="H84" s="88">
        <f t="shared" si="7"/>
        <v>0</v>
      </c>
      <c r="I84" s="162"/>
      <c r="J84" s="162"/>
      <c r="K84" s="162"/>
      <c r="L84" s="162"/>
      <c r="M84" s="162"/>
      <c r="N84" s="162"/>
      <c r="O84" s="162"/>
      <c r="P84" s="162"/>
      <c r="Q84" s="163"/>
      <c r="R84" s="163"/>
    </row>
    <row r="85" spans="1:18" ht="72.75" customHeight="1" x14ac:dyDescent="0.25">
      <c r="A85" s="88">
        <v>17</v>
      </c>
      <c r="B85" s="459" t="s">
        <v>137</v>
      </c>
      <c r="C85" s="460"/>
      <c r="D85" s="460"/>
      <c r="E85" s="460"/>
      <c r="F85" s="465"/>
      <c r="G85" s="87" t="s">
        <v>811</v>
      </c>
      <c r="H85" s="88">
        <f t="shared" si="7"/>
        <v>0</v>
      </c>
      <c r="I85" s="162"/>
      <c r="J85" s="162"/>
      <c r="K85" s="162"/>
      <c r="L85" s="162"/>
      <c r="M85" s="162"/>
      <c r="N85" s="162">
        <v>1</v>
      </c>
      <c r="O85" s="162"/>
      <c r="P85" s="162"/>
      <c r="Q85" s="163"/>
      <c r="R85" s="163">
        <v>20500</v>
      </c>
    </row>
    <row r="86" spans="1:18" ht="72.75" customHeight="1" x14ac:dyDescent="0.25">
      <c r="A86" s="88">
        <v>18</v>
      </c>
      <c r="B86" s="459" t="s">
        <v>741</v>
      </c>
      <c r="C86" s="460"/>
      <c r="D86" s="460"/>
      <c r="E86" s="460"/>
      <c r="F86" s="465"/>
      <c r="G86" s="87" t="s">
        <v>716</v>
      </c>
      <c r="H86" s="88">
        <f t="shared" si="7"/>
        <v>0</v>
      </c>
      <c r="I86" s="162"/>
      <c r="J86" s="162"/>
      <c r="K86" s="162"/>
      <c r="L86" s="162"/>
      <c r="M86" s="162"/>
      <c r="N86" s="162">
        <v>4</v>
      </c>
      <c r="O86" s="162"/>
      <c r="P86" s="162"/>
      <c r="Q86" s="163"/>
      <c r="R86" s="163">
        <v>23500</v>
      </c>
    </row>
    <row r="87" spans="1:18" ht="72.75" customHeight="1" x14ac:dyDescent="0.25">
      <c r="A87" s="88">
        <v>19</v>
      </c>
      <c r="B87" s="459" t="s">
        <v>742</v>
      </c>
      <c r="C87" s="460"/>
      <c r="D87" s="460"/>
      <c r="E87" s="460"/>
      <c r="F87" s="465"/>
      <c r="G87" s="87" t="s">
        <v>717</v>
      </c>
      <c r="H87" s="88">
        <f t="shared" si="7"/>
        <v>0</v>
      </c>
      <c r="I87" s="162"/>
      <c r="J87" s="162"/>
      <c r="K87" s="162"/>
      <c r="L87" s="162"/>
      <c r="M87" s="162"/>
      <c r="N87" s="162">
        <v>4</v>
      </c>
      <c r="O87" s="162"/>
      <c r="P87" s="162"/>
      <c r="Q87" s="163"/>
      <c r="R87" s="163">
        <v>26133.3</v>
      </c>
    </row>
    <row r="88" spans="1:18" ht="72.75" customHeight="1" x14ac:dyDescent="0.25">
      <c r="A88" s="88">
        <v>20</v>
      </c>
      <c r="B88" s="459" t="s">
        <v>812</v>
      </c>
      <c r="C88" s="460"/>
      <c r="D88" s="460"/>
      <c r="E88" s="460"/>
      <c r="F88" s="465"/>
      <c r="G88" s="87" t="s">
        <v>813</v>
      </c>
      <c r="H88" s="88">
        <f t="shared" si="7"/>
        <v>0</v>
      </c>
      <c r="I88" s="162"/>
      <c r="J88" s="162"/>
      <c r="K88" s="162"/>
      <c r="L88" s="162"/>
      <c r="M88" s="162"/>
      <c r="N88" s="162">
        <v>2</v>
      </c>
      <c r="O88" s="162"/>
      <c r="P88" s="162"/>
      <c r="Q88" s="163"/>
      <c r="R88" s="163">
        <v>25100</v>
      </c>
    </row>
    <row r="89" spans="1:18" ht="72.75" customHeight="1" x14ac:dyDescent="0.25">
      <c r="A89" s="88">
        <v>21</v>
      </c>
      <c r="B89" s="459" t="s">
        <v>120</v>
      </c>
      <c r="C89" s="460"/>
      <c r="D89" s="460"/>
      <c r="E89" s="460"/>
      <c r="F89" s="465"/>
      <c r="G89" s="87" t="s">
        <v>814</v>
      </c>
      <c r="H89" s="88">
        <f t="shared" si="7"/>
        <v>0</v>
      </c>
      <c r="I89" s="162"/>
      <c r="J89" s="162"/>
      <c r="K89" s="162"/>
      <c r="L89" s="162"/>
      <c r="M89" s="162"/>
      <c r="N89" s="162">
        <v>4</v>
      </c>
      <c r="O89" s="162"/>
      <c r="P89" s="162"/>
      <c r="Q89" s="163"/>
      <c r="R89" s="163">
        <v>25625</v>
      </c>
    </row>
    <row r="90" spans="1:18" ht="72.75" customHeight="1" x14ac:dyDescent="0.25">
      <c r="A90" s="88">
        <v>22</v>
      </c>
      <c r="B90" s="459" t="s">
        <v>130</v>
      </c>
      <c r="C90" s="460"/>
      <c r="D90" s="460"/>
      <c r="E90" s="460"/>
      <c r="F90" s="465"/>
      <c r="G90" s="87" t="s">
        <v>713</v>
      </c>
      <c r="H90" s="88">
        <f t="shared" si="7"/>
        <v>0</v>
      </c>
      <c r="I90" s="162"/>
      <c r="J90" s="162"/>
      <c r="K90" s="162"/>
      <c r="L90" s="162"/>
      <c r="M90" s="162"/>
      <c r="N90" s="162">
        <v>1</v>
      </c>
      <c r="O90" s="162"/>
      <c r="P90" s="162"/>
      <c r="Q90" s="163"/>
      <c r="R90" s="163">
        <v>33100</v>
      </c>
    </row>
    <row r="91" spans="1:18" ht="72.75" customHeight="1" x14ac:dyDescent="0.25">
      <c r="A91" s="88">
        <v>23</v>
      </c>
      <c r="B91" s="459" t="s">
        <v>134</v>
      </c>
      <c r="C91" s="460"/>
      <c r="D91" s="460"/>
      <c r="E91" s="460"/>
      <c r="F91" s="465"/>
      <c r="G91" s="87" t="s">
        <v>718</v>
      </c>
      <c r="H91" s="88">
        <f t="shared" si="7"/>
        <v>0</v>
      </c>
      <c r="I91" s="162"/>
      <c r="J91" s="162"/>
      <c r="K91" s="162"/>
      <c r="L91" s="162"/>
      <c r="M91" s="162"/>
      <c r="N91" s="162">
        <v>1</v>
      </c>
      <c r="O91" s="162"/>
      <c r="P91" s="162"/>
      <c r="Q91" s="163"/>
      <c r="R91" s="163">
        <v>22500</v>
      </c>
    </row>
    <row r="92" spans="1:18" ht="72.75" customHeight="1" x14ac:dyDescent="0.25">
      <c r="A92" s="88">
        <v>24</v>
      </c>
      <c r="B92" s="459" t="s">
        <v>733</v>
      </c>
      <c r="C92" s="460"/>
      <c r="D92" s="460"/>
      <c r="E92" s="460"/>
      <c r="F92" s="465"/>
      <c r="G92" s="87" t="s">
        <v>721</v>
      </c>
      <c r="H92" s="88">
        <f t="shared" si="7"/>
        <v>0</v>
      </c>
      <c r="I92" s="162"/>
      <c r="J92" s="162"/>
      <c r="K92" s="162"/>
      <c r="L92" s="162"/>
      <c r="M92" s="162"/>
      <c r="N92" s="162">
        <v>1</v>
      </c>
      <c r="O92" s="162"/>
      <c r="P92" s="162"/>
      <c r="Q92" s="163"/>
      <c r="R92" s="163">
        <v>27800</v>
      </c>
    </row>
    <row r="93" spans="1:18" ht="72.75" customHeight="1" x14ac:dyDescent="0.25">
      <c r="A93" s="88">
        <v>25</v>
      </c>
      <c r="B93" s="459" t="s">
        <v>815</v>
      </c>
      <c r="C93" s="460"/>
      <c r="D93" s="460"/>
      <c r="E93" s="460"/>
      <c r="F93" s="465"/>
      <c r="G93" s="87" t="s">
        <v>133</v>
      </c>
      <c r="H93" s="88">
        <f t="shared" si="7"/>
        <v>0</v>
      </c>
      <c r="I93" s="162"/>
      <c r="J93" s="162"/>
      <c r="K93" s="162"/>
      <c r="L93" s="162"/>
      <c r="M93" s="162"/>
      <c r="N93" s="162">
        <v>2</v>
      </c>
      <c r="O93" s="162"/>
      <c r="P93" s="162"/>
      <c r="Q93" s="163"/>
      <c r="R93" s="163">
        <v>23350</v>
      </c>
    </row>
    <row r="94" spans="1:18" ht="72.75" customHeight="1" x14ac:dyDescent="0.25">
      <c r="A94" s="88">
        <v>26</v>
      </c>
      <c r="B94" s="459" t="s">
        <v>816</v>
      </c>
      <c r="C94" s="460"/>
      <c r="D94" s="460"/>
      <c r="E94" s="460"/>
      <c r="F94" s="465"/>
      <c r="G94" s="87" t="s">
        <v>723</v>
      </c>
      <c r="H94" s="88">
        <f t="shared" si="7"/>
        <v>0</v>
      </c>
      <c r="I94" s="162"/>
      <c r="J94" s="162"/>
      <c r="K94" s="162"/>
      <c r="L94" s="162"/>
      <c r="M94" s="162"/>
      <c r="N94" s="162">
        <v>1</v>
      </c>
      <c r="O94" s="162"/>
      <c r="P94" s="162"/>
      <c r="Q94" s="163"/>
      <c r="R94" s="163">
        <v>37300</v>
      </c>
    </row>
    <row r="95" spans="1:18" ht="72.75" customHeight="1" x14ac:dyDescent="0.25">
      <c r="A95" s="88">
        <v>27</v>
      </c>
      <c r="B95" s="459" t="s">
        <v>745</v>
      </c>
      <c r="C95" s="460"/>
      <c r="D95" s="460"/>
      <c r="E95" s="460"/>
      <c r="F95" s="465"/>
      <c r="G95" s="87" t="s">
        <v>817</v>
      </c>
      <c r="H95" s="88">
        <f t="shared" si="7"/>
        <v>0</v>
      </c>
      <c r="I95" s="162"/>
      <c r="J95" s="162"/>
      <c r="K95" s="162"/>
      <c r="L95" s="162"/>
      <c r="M95" s="162"/>
      <c r="N95" s="162">
        <v>2</v>
      </c>
      <c r="O95" s="162"/>
      <c r="P95" s="162"/>
      <c r="Q95" s="163"/>
      <c r="R95" s="163">
        <v>23150</v>
      </c>
    </row>
    <row r="96" spans="1:18" ht="72.75" customHeight="1" x14ac:dyDescent="0.25">
      <c r="A96" s="88">
        <v>28</v>
      </c>
      <c r="B96" s="116" t="s">
        <v>144</v>
      </c>
      <c r="C96" s="114"/>
      <c r="D96" s="106"/>
      <c r="E96" s="106"/>
      <c r="F96" s="107"/>
      <c r="G96" s="87" t="s">
        <v>725</v>
      </c>
      <c r="H96" s="88">
        <f t="shared" si="7"/>
        <v>0</v>
      </c>
      <c r="I96" s="162"/>
      <c r="J96" s="162"/>
      <c r="K96" s="162"/>
      <c r="L96" s="162"/>
      <c r="M96" s="162"/>
      <c r="N96" s="162">
        <v>2</v>
      </c>
      <c r="O96" s="162"/>
      <c r="P96" s="162"/>
      <c r="Q96" s="163"/>
      <c r="R96" s="163">
        <v>24500</v>
      </c>
    </row>
    <row r="97" spans="1:18" ht="72.75" customHeight="1" x14ac:dyDescent="0.25">
      <c r="A97" s="88">
        <v>29</v>
      </c>
      <c r="B97" s="459" t="s">
        <v>118</v>
      </c>
      <c r="C97" s="460"/>
      <c r="D97" s="460"/>
      <c r="E97" s="460"/>
      <c r="F97" s="465"/>
      <c r="G97" s="87" t="s">
        <v>727</v>
      </c>
      <c r="H97" s="88">
        <f t="shared" si="7"/>
        <v>0</v>
      </c>
      <c r="I97" s="162"/>
      <c r="J97" s="162"/>
      <c r="K97" s="162"/>
      <c r="L97" s="162"/>
      <c r="M97" s="162"/>
      <c r="N97" s="162">
        <v>1</v>
      </c>
      <c r="O97" s="162"/>
      <c r="P97" s="162"/>
      <c r="Q97" s="163"/>
      <c r="R97" s="163">
        <v>31700</v>
      </c>
    </row>
    <row r="98" spans="1:18" ht="72.75" customHeight="1" x14ac:dyDescent="0.25">
      <c r="A98" s="88">
        <v>30</v>
      </c>
      <c r="B98" s="459" t="s">
        <v>818</v>
      </c>
      <c r="C98" s="460"/>
      <c r="D98" s="460"/>
      <c r="E98" s="460"/>
      <c r="F98" s="465"/>
      <c r="G98" s="87" t="s">
        <v>819</v>
      </c>
      <c r="H98" s="88">
        <f t="shared" si="7"/>
        <v>0</v>
      </c>
      <c r="I98" s="162"/>
      <c r="J98" s="162"/>
      <c r="K98" s="162"/>
      <c r="L98" s="162"/>
      <c r="M98" s="162"/>
      <c r="N98" s="162">
        <v>5</v>
      </c>
      <c r="O98" s="162"/>
      <c r="P98" s="162"/>
      <c r="Q98" s="163"/>
      <c r="R98" s="163">
        <v>24275</v>
      </c>
    </row>
    <row r="99" spans="1:18" ht="72.75" customHeight="1" x14ac:dyDescent="0.25">
      <c r="A99" s="88">
        <v>31</v>
      </c>
      <c r="B99" s="519" t="s">
        <v>876</v>
      </c>
      <c r="C99" s="520"/>
      <c r="D99" s="520"/>
      <c r="E99" s="520"/>
      <c r="F99" s="521"/>
      <c r="G99" s="86" t="s">
        <v>877</v>
      </c>
      <c r="H99" s="88">
        <f t="shared" si="7"/>
        <v>0</v>
      </c>
      <c r="I99" s="162"/>
      <c r="J99" s="162"/>
      <c r="K99" s="162"/>
      <c r="L99" s="162"/>
      <c r="M99" s="162"/>
      <c r="N99" s="162"/>
      <c r="O99" s="162"/>
      <c r="P99" s="162"/>
      <c r="Q99" s="163"/>
      <c r="R99" s="163"/>
    </row>
    <row r="100" spans="1:18" ht="72.75" customHeight="1" x14ac:dyDescent="0.25">
      <c r="A100" s="88">
        <v>32</v>
      </c>
      <c r="B100" s="519" t="s">
        <v>878</v>
      </c>
      <c r="C100" s="520"/>
      <c r="D100" s="520"/>
      <c r="E100" s="520"/>
      <c r="F100" s="521"/>
      <c r="G100" s="86" t="s">
        <v>879</v>
      </c>
      <c r="H100" s="88">
        <f t="shared" si="7"/>
        <v>0</v>
      </c>
      <c r="I100" s="162"/>
      <c r="J100" s="162"/>
      <c r="K100" s="162"/>
      <c r="L100" s="162"/>
      <c r="M100" s="162"/>
      <c r="N100" s="162"/>
      <c r="O100" s="162"/>
      <c r="P100" s="162"/>
      <c r="Q100" s="163"/>
      <c r="R100" s="163"/>
    </row>
    <row r="101" spans="1:18" ht="72.75" customHeight="1" x14ac:dyDescent="0.25">
      <c r="A101" s="88">
        <v>33</v>
      </c>
      <c r="B101" s="519" t="s">
        <v>822</v>
      </c>
      <c r="C101" s="520"/>
      <c r="D101" s="520"/>
      <c r="E101" s="520"/>
      <c r="F101" s="521"/>
      <c r="G101" s="86" t="s">
        <v>880</v>
      </c>
      <c r="H101" s="88">
        <f t="shared" si="7"/>
        <v>0</v>
      </c>
      <c r="I101" s="162"/>
      <c r="J101" s="162"/>
      <c r="K101" s="162"/>
      <c r="L101" s="162"/>
      <c r="M101" s="162"/>
      <c r="N101" s="162"/>
      <c r="O101" s="162"/>
      <c r="P101" s="162"/>
      <c r="Q101" s="163"/>
      <c r="R101" s="163"/>
    </row>
    <row r="102" spans="1:18" ht="72.75" customHeight="1" x14ac:dyDescent="0.25">
      <c r="A102" s="88">
        <v>34</v>
      </c>
      <c r="B102" s="519" t="s">
        <v>826</v>
      </c>
      <c r="C102" s="520"/>
      <c r="D102" s="520"/>
      <c r="E102" s="520"/>
      <c r="F102" s="521"/>
      <c r="G102" s="86" t="s">
        <v>881</v>
      </c>
      <c r="H102" s="88">
        <f t="shared" si="7"/>
        <v>0</v>
      </c>
      <c r="I102" s="162"/>
      <c r="J102" s="162"/>
      <c r="K102" s="162"/>
      <c r="L102" s="162"/>
      <c r="M102" s="162"/>
      <c r="N102" s="162"/>
      <c r="O102" s="162"/>
      <c r="P102" s="162"/>
      <c r="Q102" s="163"/>
      <c r="R102" s="163"/>
    </row>
    <row r="103" spans="1:18" ht="72.75" customHeight="1" x14ac:dyDescent="0.25">
      <c r="A103" s="88">
        <v>35</v>
      </c>
      <c r="B103" s="519" t="s">
        <v>828</v>
      </c>
      <c r="C103" s="520"/>
      <c r="D103" s="520"/>
      <c r="E103" s="520"/>
      <c r="F103" s="521"/>
      <c r="G103" s="86" t="s">
        <v>882</v>
      </c>
      <c r="H103" s="88">
        <f t="shared" si="7"/>
        <v>0</v>
      </c>
      <c r="I103" s="162"/>
      <c r="J103" s="162"/>
      <c r="K103" s="162"/>
      <c r="L103" s="162"/>
      <c r="M103" s="162"/>
      <c r="N103" s="162"/>
      <c r="O103" s="162"/>
      <c r="P103" s="162"/>
      <c r="Q103" s="163"/>
      <c r="R103" s="163"/>
    </row>
    <row r="104" spans="1:18" ht="72.75" customHeight="1" x14ac:dyDescent="0.25">
      <c r="A104" s="104">
        <v>4</v>
      </c>
      <c r="B104" s="522" t="s">
        <v>158</v>
      </c>
      <c r="C104" s="523"/>
      <c r="D104" s="523"/>
      <c r="E104" s="523"/>
      <c r="F104" s="523"/>
      <c r="G104" s="524"/>
      <c r="H104" s="133">
        <f>H105+H106+H107+H108+H109+H110+H111+H112+H113+H114+H115+H116+H117+H118+H119+H120+H121+H122+H123+H124+H125+H126+H127+H128</f>
        <v>650</v>
      </c>
      <c r="I104" s="133">
        <f t="shared" ref="I104:P104" si="8">I105+I106+I107+I108+I109+I110+I111+I112+I113+I114+I115+I116+I117+I118+I119+I120+I121+I122+I123+I124+I125+I126+I127+I128</f>
        <v>520</v>
      </c>
      <c r="J104" s="133">
        <f t="shared" si="8"/>
        <v>130</v>
      </c>
      <c r="K104" s="133">
        <f t="shared" si="8"/>
        <v>241</v>
      </c>
      <c r="L104" s="133">
        <f t="shared" si="8"/>
        <v>444</v>
      </c>
      <c r="M104" s="133">
        <f t="shared" si="8"/>
        <v>84</v>
      </c>
      <c r="N104" s="133">
        <f t="shared" si="8"/>
        <v>815</v>
      </c>
      <c r="O104" s="133">
        <f t="shared" si="8"/>
        <v>925.5</v>
      </c>
      <c r="P104" s="133">
        <f t="shared" si="8"/>
        <v>3</v>
      </c>
      <c r="Q104" s="164">
        <v>36857</v>
      </c>
      <c r="R104" s="164">
        <v>21378</v>
      </c>
    </row>
    <row r="105" spans="1:18" ht="72.75" customHeight="1" x14ac:dyDescent="0.25">
      <c r="A105" s="88">
        <v>1</v>
      </c>
      <c r="B105" s="459" t="s">
        <v>159</v>
      </c>
      <c r="C105" s="460"/>
      <c r="D105" s="460"/>
      <c r="E105" s="460"/>
      <c r="F105" s="465"/>
      <c r="G105" s="87" t="s">
        <v>530</v>
      </c>
      <c r="H105" s="88">
        <f>I105+J105</f>
        <v>590</v>
      </c>
      <c r="I105" s="162">
        <v>505</v>
      </c>
      <c r="J105" s="162">
        <v>85</v>
      </c>
      <c r="K105" s="162">
        <v>193</v>
      </c>
      <c r="L105" s="162">
        <v>343.5</v>
      </c>
      <c r="M105" s="162">
        <v>61</v>
      </c>
      <c r="N105" s="162">
        <v>653</v>
      </c>
      <c r="O105" s="162">
        <v>732</v>
      </c>
      <c r="P105" s="162">
        <v>2</v>
      </c>
      <c r="Q105" s="163">
        <v>36750</v>
      </c>
      <c r="R105" s="163">
        <v>21040</v>
      </c>
    </row>
    <row r="106" spans="1:18" ht="72.75" customHeight="1" x14ac:dyDescent="0.25">
      <c r="A106" s="88">
        <v>2</v>
      </c>
      <c r="B106" s="459" t="s">
        <v>160</v>
      </c>
      <c r="C106" s="460"/>
      <c r="D106" s="460"/>
      <c r="E106" s="460"/>
      <c r="F106" s="465"/>
      <c r="G106" s="87" t="s">
        <v>531</v>
      </c>
      <c r="H106" s="88">
        <f t="shared" ref="H106:H128" si="9">I106+J106</f>
        <v>25</v>
      </c>
      <c r="I106" s="162">
        <v>15</v>
      </c>
      <c r="J106" s="162">
        <v>10</v>
      </c>
      <c r="K106" s="162">
        <v>19</v>
      </c>
      <c r="L106" s="162">
        <v>27.5</v>
      </c>
      <c r="M106" s="162">
        <v>2</v>
      </c>
      <c r="N106" s="162">
        <v>48</v>
      </c>
      <c r="O106" s="162">
        <v>55.25</v>
      </c>
      <c r="P106" s="162"/>
      <c r="Q106" s="163">
        <v>37500</v>
      </c>
      <c r="R106" s="163">
        <v>20950</v>
      </c>
    </row>
    <row r="107" spans="1:18" ht="72.75" customHeight="1" x14ac:dyDescent="0.25">
      <c r="A107" s="88">
        <v>3</v>
      </c>
      <c r="B107" s="459" t="s">
        <v>161</v>
      </c>
      <c r="C107" s="460"/>
      <c r="D107" s="460"/>
      <c r="E107" s="460"/>
      <c r="F107" s="465"/>
      <c r="G107" s="87" t="s">
        <v>532</v>
      </c>
      <c r="H107" s="88">
        <f t="shared" si="9"/>
        <v>0</v>
      </c>
      <c r="I107" s="162"/>
      <c r="J107" s="162"/>
      <c r="K107" s="162">
        <v>6</v>
      </c>
      <c r="L107" s="162">
        <v>6.5</v>
      </c>
      <c r="M107" s="162"/>
      <c r="N107" s="162">
        <v>11</v>
      </c>
      <c r="O107" s="162">
        <v>10</v>
      </c>
      <c r="P107" s="162"/>
      <c r="Q107" s="163">
        <v>36750</v>
      </c>
      <c r="R107" s="163">
        <v>20950</v>
      </c>
    </row>
    <row r="108" spans="1:18" ht="72.75" customHeight="1" x14ac:dyDescent="0.25">
      <c r="A108" s="88">
        <v>4</v>
      </c>
      <c r="B108" s="459" t="s">
        <v>162</v>
      </c>
      <c r="C108" s="460"/>
      <c r="D108" s="460"/>
      <c r="E108" s="460"/>
      <c r="F108" s="465"/>
      <c r="G108" s="87" t="s">
        <v>533</v>
      </c>
      <c r="H108" s="88">
        <f t="shared" si="9"/>
        <v>0</v>
      </c>
      <c r="I108" s="162"/>
      <c r="J108" s="162"/>
      <c r="K108" s="162">
        <v>6</v>
      </c>
      <c r="L108" s="162">
        <v>7.5</v>
      </c>
      <c r="M108" s="162">
        <v>1</v>
      </c>
      <c r="N108" s="162">
        <v>11</v>
      </c>
      <c r="O108" s="162">
        <v>11</v>
      </c>
      <c r="P108" s="162"/>
      <c r="Q108" s="163">
        <v>36750</v>
      </c>
      <c r="R108" s="163">
        <v>20950</v>
      </c>
    </row>
    <row r="109" spans="1:18" ht="72.75" customHeight="1" x14ac:dyDescent="0.25">
      <c r="A109" s="88">
        <v>5</v>
      </c>
      <c r="B109" s="459" t="s">
        <v>163</v>
      </c>
      <c r="C109" s="460"/>
      <c r="D109" s="460"/>
      <c r="E109" s="460"/>
      <c r="F109" s="465"/>
      <c r="G109" s="87" t="s">
        <v>534</v>
      </c>
      <c r="H109" s="88">
        <f t="shared" si="9"/>
        <v>10</v>
      </c>
      <c r="I109" s="162"/>
      <c r="J109" s="162">
        <v>10</v>
      </c>
      <c r="K109" s="162">
        <v>6</v>
      </c>
      <c r="L109" s="162">
        <v>9</v>
      </c>
      <c r="M109" s="162">
        <v>1</v>
      </c>
      <c r="N109" s="162">
        <v>15</v>
      </c>
      <c r="O109" s="162">
        <v>13</v>
      </c>
      <c r="P109" s="162"/>
      <c r="Q109" s="163">
        <v>36750</v>
      </c>
      <c r="R109" s="163">
        <v>20950</v>
      </c>
    </row>
    <row r="110" spans="1:18" ht="72.75" customHeight="1" x14ac:dyDescent="0.25">
      <c r="A110" s="88">
        <v>6</v>
      </c>
      <c r="B110" s="459" t="s">
        <v>164</v>
      </c>
      <c r="C110" s="460"/>
      <c r="D110" s="460"/>
      <c r="E110" s="460"/>
      <c r="F110" s="465"/>
      <c r="G110" s="87" t="s">
        <v>535</v>
      </c>
      <c r="H110" s="88">
        <f t="shared" si="9"/>
        <v>15</v>
      </c>
      <c r="I110" s="162"/>
      <c r="J110" s="162">
        <v>15</v>
      </c>
      <c r="K110" s="162">
        <v>6</v>
      </c>
      <c r="L110" s="162">
        <v>8</v>
      </c>
      <c r="M110" s="162"/>
      <c r="N110" s="162">
        <v>11</v>
      </c>
      <c r="O110" s="162">
        <v>12</v>
      </c>
      <c r="P110" s="162"/>
      <c r="Q110" s="163">
        <v>36750</v>
      </c>
      <c r="R110" s="163">
        <v>20950</v>
      </c>
    </row>
    <row r="111" spans="1:18" ht="72.75" customHeight="1" x14ac:dyDescent="0.25">
      <c r="A111" s="88">
        <v>7</v>
      </c>
      <c r="B111" s="459" t="s">
        <v>165</v>
      </c>
      <c r="C111" s="460"/>
      <c r="D111" s="460"/>
      <c r="E111" s="460"/>
      <c r="F111" s="465"/>
      <c r="G111" s="87" t="s">
        <v>536</v>
      </c>
      <c r="H111" s="88">
        <f t="shared" si="9"/>
        <v>10</v>
      </c>
      <c r="I111" s="162"/>
      <c r="J111" s="162">
        <v>10</v>
      </c>
      <c r="K111" s="162">
        <v>5</v>
      </c>
      <c r="L111" s="162">
        <v>9.5</v>
      </c>
      <c r="M111" s="162"/>
      <c r="N111" s="162">
        <v>19</v>
      </c>
      <c r="O111" s="162">
        <v>18</v>
      </c>
      <c r="P111" s="162"/>
      <c r="Q111" s="163">
        <v>36750</v>
      </c>
      <c r="R111" s="163">
        <v>20950</v>
      </c>
    </row>
    <row r="112" spans="1:18" ht="72.75" customHeight="1" x14ac:dyDescent="0.25">
      <c r="A112" s="88">
        <v>8</v>
      </c>
      <c r="B112" s="459" t="s">
        <v>166</v>
      </c>
      <c r="C112" s="460"/>
      <c r="D112" s="460"/>
      <c r="E112" s="460"/>
      <c r="F112" s="465"/>
      <c r="G112" s="87" t="s">
        <v>167</v>
      </c>
      <c r="H112" s="88">
        <f t="shared" si="9"/>
        <v>0</v>
      </c>
      <c r="I112" s="162"/>
      <c r="J112" s="162"/>
      <c r="K112" s="162"/>
      <c r="L112" s="162"/>
      <c r="M112" s="162"/>
      <c r="N112" s="162">
        <v>2</v>
      </c>
      <c r="O112" s="162">
        <v>3</v>
      </c>
      <c r="P112" s="162"/>
      <c r="Q112" s="163"/>
      <c r="R112" s="163">
        <v>21550</v>
      </c>
    </row>
    <row r="113" spans="1:18" ht="72.75" customHeight="1" x14ac:dyDescent="0.25">
      <c r="A113" s="88">
        <v>9</v>
      </c>
      <c r="B113" s="459" t="s">
        <v>168</v>
      </c>
      <c r="C113" s="460"/>
      <c r="D113" s="460"/>
      <c r="E113" s="460"/>
      <c r="F113" s="465"/>
      <c r="G113" s="87" t="s">
        <v>169</v>
      </c>
      <c r="H113" s="88">
        <f t="shared" si="9"/>
        <v>0</v>
      </c>
      <c r="I113" s="162"/>
      <c r="J113" s="162"/>
      <c r="K113" s="162"/>
      <c r="L113" s="162"/>
      <c r="M113" s="162"/>
      <c r="N113" s="162">
        <v>2</v>
      </c>
      <c r="O113" s="162">
        <v>3</v>
      </c>
      <c r="P113" s="162"/>
      <c r="Q113" s="163"/>
      <c r="R113" s="163">
        <v>21550</v>
      </c>
    </row>
    <row r="114" spans="1:18" ht="72.75" customHeight="1" x14ac:dyDescent="0.25">
      <c r="A114" s="88">
        <v>10</v>
      </c>
      <c r="B114" s="459" t="s">
        <v>170</v>
      </c>
      <c r="C114" s="460"/>
      <c r="D114" s="460"/>
      <c r="E114" s="460"/>
      <c r="F114" s="465"/>
      <c r="G114" s="87" t="s">
        <v>944</v>
      </c>
      <c r="H114" s="88">
        <f t="shared" si="9"/>
        <v>0</v>
      </c>
      <c r="I114" s="162"/>
      <c r="J114" s="162"/>
      <c r="K114" s="162"/>
      <c r="L114" s="162">
        <v>4.5</v>
      </c>
      <c r="M114" s="162">
        <v>3</v>
      </c>
      <c r="N114" s="162">
        <v>2</v>
      </c>
      <c r="O114" s="162">
        <v>6</v>
      </c>
      <c r="P114" s="162"/>
      <c r="Q114" s="163"/>
      <c r="R114" s="163">
        <v>21550</v>
      </c>
    </row>
    <row r="115" spans="1:18" ht="72.75" customHeight="1" x14ac:dyDescent="0.25">
      <c r="A115" s="88">
        <v>11</v>
      </c>
      <c r="B115" s="459" t="s">
        <v>172</v>
      </c>
      <c r="C115" s="460"/>
      <c r="D115" s="460"/>
      <c r="E115" s="460"/>
      <c r="F115" s="465"/>
      <c r="G115" s="87" t="s">
        <v>965</v>
      </c>
      <c r="H115" s="88">
        <f t="shared" si="9"/>
        <v>0</v>
      </c>
      <c r="I115" s="162"/>
      <c r="J115" s="162"/>
      <c r="K115" s="162"/>
      <c r="L115" s="162">
        <v>3.5</v>
      </c>
      <c r="M115" s="162">
        <v>2</v>
      </c>
      <c r="N115" s="162">
        <v>3</v>
      </c>
      <c r="O115" s="162">
        <v>6</v>
      </c>
      <c r="P115" s="162"/>
      <c r="Q115" s="163"/>
      <c r="R115" s="163">
        <v>21550</v>
      </c>
    </row>
    <row r="116" spans="1:18" ht="72.75" customHeight="1" x14ac:dyDescent="0.25">
      <c r="A116" s="88">
        <v>12</v>
      </c>
      <c r="B116" s="459" t="s">
        <v>174</v>
      </c>
      <c r="C116" s="460"/>
      <c r="D116" s="460"/>
      <c r="E116" s="460"/>
      <c r="F116" s="465"/>
      <c r="G116" s="87" t="s">
        <v>175</v>
      </c>
      <c r="H116" s="88">
        <f t="shared" si="9"/>
        <v>0</v>
      </c>
      <c r="I116" s="162"/>
      <c r="J116" s="162"/>
      <c r="K116" s="162"/>
      <c r="L116" s="162">
        <v>5</v>
      </c>
      <c r="M116" s="162">
        <v>3</v>
      </c>
      <c r="N116" s="162">
        <v>4</v>
      </c>
      <c r="O116" s="162">
        <v>6.5</v>
      </c>
      <c r="P116" s="162"/>
      <c r="Q116" s="163"/>
      <c r="R116" s="163">
        <v>21550</v>
      </c>
    </row>
    <row r="117" spans="1:18" ht="72.75" customHeight="1" x14ac:dyDescent="0.25">
      <c r="A117" s="88">
        <v>13</v>
      </c>
      <c r="B117" s="459" t="s">
        <v>176</v>
      </c>
      <c r="C117" s="460"/>
      <c r="D117" s="460"/>
      <c r="E117" s="460"/>
      <c r="F117" s="465"/>
      <c r="G117" s="87" t="s">
        <v>177</v>
      </c>
      <c r="H117" s="88">
        <f t="shared" si="9"/>
        <v>0</v>
      </c>
      <c r="I117" s="162"/>
      <c r="J117" s="162"/>
      <c r="K117" s="162"/>
      <c r="L117" s="162"/>
      <c r="M117" s="162"/>
      <c r="N117" s="162">
        <v>2</v>
      </c>
      <c r="O117" s="162">
        <v>3</v>
      </c>
      <c r="P117" s="162"/>
      <c r="Q117" s="163"/>
      <c r="R117" s="163">
        <v>21550</v>
      </c>
    </row>
    <row r="118" spans="1:18" ht="72.75" customHeight="1" x14ac:dyDescent="0.25">
      <c r="A118" s="88">
        <v>14</v>
      </c>
      <c r="B118" s="459" t="s">
        <v>178</v>
      </c>
      <c r="C118" s="460"/>
      <c r="D118" s="460"/>
      <c r="E118" s="460"/>
      <c r="F118" s="465"/>
      <c r="G118" s="87" t="s">
        <v>179</v>
      </c>
      <c r="H118" s="88">
        <f t="shared" si="9"/>
        <v>0</v>
      </c>
      <c r="I118" s="162"/>
      <c r="J118" s="162"/>
      <c r="K118" s="162"/>
      <c r="L118" s="162"/>
      <c r="M118" s="162"/>
      <c r="N118" s="162">
        <v>1</v>
      </c>
      <c r="O118" s="162">
        <v>3</v>
      </c>
      <c r="P118" s="162"/>
      <c r="Q118" s="163"/>
      <c r="R118" s="163">
        <v>21550</v>
      </c>
    </row>
    <row r="119" spans="1:18" ht="72.75" customHeight="1" x14ac:dyDescent="0.25">
      <c r="A119" s="88">
        <v>15</v>
      </c>
      <c r="B119" s="459" t="s">
        <v>180</v>
      </c>
      <c r="C119" s="460"/>
      <c r="D119" s="460"/>
      <c r="E119" s="460"/>
      <c r="F119" s="465"/>
      <c r="G119" s="87" t="s">
        <v>948</v>
      </c>
      <c r="H119" s="88">
        <f t="shared" si="9"/>
        <v>0</v>
      </c>
      <c r="I119" s="162"/>
      <c r="J119" s="162"/>
      <c r="K119" s="162"/>
      <c r="L119" s="162">
        <v>4.75</v>
      </c>
      <c r="M119" s="162">
        <v>2</v>
      </c>
      <c r="N119" s="162">
        <v>3</v>
      </c>
      <c r="O119" s="162">
        <v>6.25</v>
      </c>
      <c r="P119" s="162"/>
      <c r="Q119" s="163"/>
      <c r="R119" s="163">
        <v>21550</v>
      </c>
    </row>
    <row r="120" spans="1:18" ht="72.75" customHeight="1" x14ac:dyDescent="0.25">
      <c r="A120" s="88">
        <v>16</v>
      </c>
      <c r="B120" s="459" t="s">
        <v>182</v>
      </c>
      <c r="C120" s="460"/>
      <c r="D120" s="460"/>
      <c r="E120" s="460"/>
      <c r="F120" s="465"/>
      <c r="G120" s="87" t="s">
        <v>949</v>
      </c>
      <c r="H120" s="88">
        <f t="shared" si="9"/>
        <v>0</v>
      </c>
      <c r="I120" s="162"/>
      <c r="J120" s="162"/>
      <c r="K120" s="162"/>
      <c r="L120" s="162">
        <v>5.5</v>
      </c>
      <c r="M120" s="162">
        <v>3</v>
      </c>
      <c r="N120" s="162">
        <v>3</v>
      </c>
      <c r="O120" s="162">
        <v>7</v>
      </c>
      <c r="P120" s="162"/>
      <c r="Q120" s="163"/>
      <c r="R120" s="163">
        <v>21550</v>
      </c>
    </row>
    <row r="121" spans="1:18" ht="72.75" customHeight="1" x14ac:dyDescent="0.25">
      <c r="A121" s="88">
        <v>17</v>
      </c>
      <c r="B121" s="459" t="s">
        <v>946</v>
      </c>
      <c r="C121" s="460"/>
      <c r="D121" s="460"/>
      <c r="E121" s="460"/>
      <c r="F121" s="465"/>
      <c r="G121" s="87" t="s">
        <v>945</v>
      </c>
      <c r="H121" s="88">
        <f t="shared" si="9"/>
        <v>0</v>
      </c>
      <c r="I121" s="162"/>
      <c r="J121" s="162"/>
      <c r="K121" s="162"/>
      <c r="L121" s="162">
        <v>4.25</v>
      </c>
      <c r="M121" s="162">
        <v>2</v>
      </c>
      <c r="N121" s="162">
        <v>3</v>
      </c>
      <c r="O121" s="162">
        <v>5.5</v>
      </c>
      <c r="P121" s="162">
        <v>1</v>
      </c>
      <c r="Q121" s="163"/>
      <c r="R121" s="163">
        <v>21550</v>
      </c>
    </row>
    <row r="122" spans="1:18" ht="72.75" customHeight="1" x14ac:dyDescent="0.25">
      <c r="A122" s="88">
        <v>18</v>
      </c>
      <c r="B122" s="459" t="s">
        <v>186</v>
      </c>
      <c r="C122" s="460"/>
      <c r="D122" s="460"/>
      <c r="E122" s="460"/>
      <c r="F122" s="465"/>
      <c r="G122" s="87" t="s">
        <v>947</v>
      </c>
      <c r="H122" s="88">
        <f t="shared" si="9"/>
        <v>0</v>
      </c>
      <c r="I122" s="162"/>
      <c r="J122" s="162"/>
      <c r="K122" s="162"/>
      <c r="L122" s="162">
        <v>5</v>
      </c>
      <c r="M122" s="162">
        <v>4</v>
      </c>
      <c r="N122" s="162">
        <v>3</v>
      </c>
      <c r="O122" s="162">
        <v>7</v>
      </c>
      <c r="P122" s="162"/>
      <c r="Q122" s="163"/>
      <c r="R122" s="163">
        <v>21550</v>
      </c>
    </row>
    <row r="123" spans="1:18" ht="72.75" customHeight="1" x14ac:dyDescent="0.25">
      <c r="A123" s="88">
        <v>19</v>
      </c>
      <c r="B123" s="459" t="s">
        <v>188</v>
      </c>
      <c r="C123" s="460"/>
      <c r="D123" s="460"/>
      <c r="E123" s="460"/>
      <c r="F123" s="465"/>
      <c r="G123" s="87" t="s">
        <v>189</v>
      </c>
      <c r="H123" s="88">
        <f t="shared" si="9"/>
        <v>0</v>
      </c>
      <c r="I123" s="162"/>
      <c r="J123" s="162"/>
      <c r="K123" s="162"/>
      <c r="L123" s="162"/>
      <c r="M123" s="162"/>
      <c r="N123" s="162">
        <v>3</v>
      </c>
      <c r="O123" s="162">
        <v>3</v>
      </c>
      <c r="P123" s="162"/>
      <c r="Q123" s="163"/>
      <c r="R123" s="163">
        <v>21550</v>
      </c>
    </row>
    <row r="124" spans="1:18" ht="72.75" customHeight="1" x14ac:dyDescent="0.25">
      <c r="A124" s="88">
        <v>20</v>
      </c>
      <c r="B124" s="459" t="s">
        <v>190</v>
      </c>
      <c r="C124" s="460"/>
      <c r="D124" s="460"/>
      <c r="E124" s="460"/>
      <c r="F124" s="465"/>
      <c r="G124" s="87" t="s">
        <v>950</v>
      </c>
      <c r="H124" s="88">
        <f t="shared" si="9"/>
        <v>0</v>
      </c>
      <c r="I124" s="162"/>
      <c r="J124" s="162"/>
      <c r="K124" s="162"/>
      <c r="L124" s="162"/>
      <c r="M124" s="162"/>
      <c r="N124" s="162">
        <v>3</v>
      </c>
      <c r="O124" s="162">
        <v>3</v>
      </c>
      <c r="P124" s="162"/>
      <c r="Q124" s="163"/>
      <c r="R124" s="163">
        <v>21550</v>
      </c>
    </row>
    <row r="125" spans="1:18" ht="72.75" customHeight="1" x14ac:dyDescent="0.25">
      <c r="A125" s="88">
        <v>21</v>
      </c>
      <c r="B125" s="459" t="s">
        <v>192</v>
      </c>
      <c r="C125" s="460"/>
      <c r="D125" s="460"/>
      <c r="E125" s="460"/>
      <c r="F125" s="465"/>
      <c r="G125" s="87" t="s">
        <v>193</v>
      </c>
      <c r="H125" s="88">
        <f t="shared" si="9"/>
        <v>0</v>
      </c>
      <c r="I125" s="162"/>
      <c r="J125" s="162"/>
      <c r="K125" s="162"/>
      <c r="L125" s="162"/>
      <c r="M125" s="162"/>
      <c r="N125" s="162">
        <v>3</v>
      </c>
      <c r="O125" s="162">
        <v>3</v>
      </c>
      <c r="P125" s="162"/>
      <c r="Q125" s="163"/>
      <c r="R125" s="163">
        <v>21550</v>
      </c>
    </row>
    <row r="126" spans="1:18" ht="72.75" customHeight="1" x14ac:dyDescent="0.25">
      <c r="A126" s="88">
        <v>22</v>
      </c>
      <c r="B126" s="459" t="s">
        <v>194</v>
      </c>
      <c r="C126" s="460"/>
      <c r="D126" s="460"/>
      <c r="E126" s="460"/>
      <c r="F126" s="465"/>
      <c r="G126" s="87" t="s">
        <v>195</v>
      </c>
      <c r="H126" s="88">
        <f t="shared" si="9"/>
        <v>0</v>
      </c>
      <c r="I126" s="162"/>
      <c r="J126" s="162"/>
      <c r="K126" s="162"/>
      <c r="L126" s="162"/>
      <c r="M126" s="162"/>
      <c r="N126" s="162">
        <v>4</v>
      </c>
      <c r="O126" s="162">
        <v>3</v>
      </c>
      <c r="P126" s="162"/>
      <c r="Q126" s="163"/>
      <c r="R126" s="163">
        <v>21550</v>
      </c>
    </row>
    <row r="127" spans="1:18" ht="72.75" customHeight="1" x14ac:dyDescent="0.25">
      <c r="A127" s="88">
        <v>23</v>
      </c>
      <c r="B127" s="459" t="s">
        <v>196</v>
      </c>
      <c r="C127" s="460"/>
      <c r="D127" s="460"/>
      <c r="E127" s="460"/>
      <c r="F127" s="465"/>
      <c r="G127" s="87" t="s">
        <v>197</v>
      </c>
      <c r="H127" s="88">
        <f t="shared" si="9"/>
        <v>0</v>
      </c>
      <c r="I127" s="162"/>
      <c r="J127" s="162"/>
      <c r="K127" s="162"/>
      <c r="L127" s="162"/>
      <c r="M127" s="162"/>
      <c r="N127" s="162">
        <v>3</v>
      </c>
      <c r="O127" s="162">
        <v>3</v>
      </c>
      <c r="P127" s="162"/>
      <c r="Q127" s="163"/>
      <c r="R127" s="163">
        <v>21550</v>
      </c>
    </row>
    <row r="128" spans="1:18" ht="72.75" customHeight="1" x14ac:dyDescent="0.25">
      <c r="A128" s="88">
        <v>24</v>
      </c>
      <c r="B128" s="459" t="s">
        <v>198</v>
      </c>
      <c r="C128" s="460"/>
      <c r="D128" s="460"/>
      <c r="E128" s="460"/>
      <c r="F128" s="465"/>
      <c r="G128" s="87" t="s">
        <v>199</v>
      </c>
      <c r="H128" s="88">
        <f t="shared" si="9"/>
        <v>0</v>
      </c>
      <c r="I128" s="162"/>
      <c r="J128" s="162"/>
      <c r="K128" s="162"/>
      <c r="L128" s="162"/>
      <c r="M128" s="162"/>
      <c r="N128" s="162">
        <v>3</v>
      </c>
      <c r="O128" s="162">
        <v>3</v>
      </c>
      <c r="P128" s="162"/>
      <c r="Q128" s="163"/>
      <c r="R128" s="163">
        <v>21550</v>
      </c>
    </row>
    <row r="129" spans="1:18" ht="72.75" customHeight="1" x14ac:dyDescent="0.25">
      <c r="A129" s="104">
        <v>5</v>
      </c>
      <c r="B129" s="522" t="s">
        <v>200</v>
      </c>
      <c r="C129" s="523"/>
      <c r="D129" s="523"/>
      <c r="E129" s="523"/>
      <c r="F129" s="523"/>
      <c r="G129" s="524"/>
      <c r="H129" s="133">
        <f>H130+H131+H132+H133+H134+H135+H136+H137+H138+H139+H140+H141+H142+H143+H144+H145+H146+H147</f>
        <v>300</v>
      </c>
      <c r="I129" s="133">
        <f t="shared" ref="I129:P129" si="10">I130+I131+I132+I133+I134+I135+I136+I137+I138+I139+I140+I141+I142+I143+I144+I145+I146+I147</f>
        <v>190</v>
      </c>
      <c r="J129" s="133">
        <f t="shared" si="10"/>
        <v>110</v>
      </c>
      <c r="K129" s="133">
        <f t="shared" si="10"/>
        <v>164</v>
      </c>
      <c r="L129" s="133">
        <f t="shared" si="10"/>
        <v>54</v>
      </c>
      <c r="M129" s="133">
        <f t="shared" si="10"/>
        <v>11</v>
      </c>
      <c r="N129" s="133">
        <f t="shared" si="10"/>
        <v>440</v>
      </c>
      <c r="O129" s="133">
        <f t="shared" si="10"/>
        <v>49</v>
      </c>
      <c r="P129" s="133">
        <f t="shared" si="10"/>
        <v>5</v>
      </c>
      <c r="Q129" s="164">
        <v>44972</v>
      </c>
      <c r="R129" s="164">
        <v>22486</v>
      </c>
    </row>
    <row r="130" spans="1:18" ht="72.75" customHeight="1" x14ac:dyDescent="0.25">
      <c r="A130" s="88">
        <v>1</v>
      </c>
      <c r="B130" s="459" t="s">
        <v>201</v>
      </c>
      <c r="C130" s="460"/>
      <c r="D130" s="460"/>
      <c r="E130" s="460"/>
      <c r="F130" s="465"/>
      <c r="G130" s="87" t="s">
        <v>537</v>
      </c>
      <c r="H130" s="88">
        <f>I130+J130</f>
        <v>250</v>
      </c>
      <c r="I130" s="162">
        <v>190</v>
      </c>
      <c r="J130" s="162">
        <v>60</v>
      </c>
      <c r="K130" s="162">
        <v>116</v>
      </c>
      <c r="L130" s="162">
        <v>24</v>
      </c>
      <c r="M130" s="162">
        <v>8</v>
      </c>
      <c r="N130" s="162">
        <v>295</v>
      </c>
      <c r="O130" s="162">
        <v>20</v>
      </c>
      <c r="P130" s="162">
        <v>1</v>
      </c>
      <c r="Q130" s="163">
        <v>44370</v>
      </c>
      <c r="R130" s="163">
        <v>24260</v>
      </c>
    </row>
    <row r="131" spans="1:18" ht="72.75" customHeight="1" x14ac:dyDescent="0.25">
      <c r="A131" s="88">
        <v>2</v>
      </c>
      <c r="B131" s="459" t="s">
        <v>202</v>
      </c>
      <c r="C131" s="460"/>
      <c r="D131" s="460"/>
      <c r="E131" s="460"/>
      <c r="F131" s="465"/>
      <c r="G131" s="87" t="s">
        <v>538</v>
      </c>
      <c r="H131" s="88">
        <f t="shared" ref="H131:H147" si="11">I131+J131</f>
        <v>0</v>
      </c>
      <c r="I131" s="162">
        <v>0</v>
      </c>
      <c r="J131" s="162">
        <v>0</v>
      </c>
      <c r="K131" s="162">
        <v>7</v>
      </c>
      <c r="L131" s="162">
        <v>5</v>
      </c>
      <c r="M131" s="162">
        <v>1</v>
      </c>
      <c r="N131" s="162">
        <v>23</v>
      </c>
      <c r="O131" s="162">
        <v>6</v>
      </c>
      <c r="P131" s="162">
        <v>1</v>
      </c>
      <c r="Q131" s="163">
        <v>43682</v>
      </c>
      <c r="R131" s="163">
        <v>22745</v>
      </c>
    </row>
    <row r="132" spans="1:18" ht="72.75" customHeight="1" x14ac:dyDescent="0.25">
      <c r="A132" s="88">
        <v>3</v>
      </c>
      <c r="B132" s="459" t="s">
        <v>203</v>
      </c>
      <c r="C132" s="460"/>
      <c r="D132" s="460"/>
      <c r="E132" s="460"/>
      <c r="F132" s="465"/>
      <c r="G132" s="87" t="s">
        <v>539</v>
      </c>
      <c r="H132" s="88">
        <f t="shared" si="11"/>
        <v>0</v>
      </c>
      <c r="I132" s="162">
        <v>0</v>
      </c>
      <c r="J132" s="162">
        <v>0</v>
      </c>
      <c r="K132" s="162">
        <v>8</v>
      </c>
      <c r="L132" s="162">
        <v>4</v>
      </c>
      <c r="M132" s="162">
        <v>1</v>
      </c>
      <c r="N132" s="162">
        <v>23</v>
      </c>
      <c r="O132" s="162">
        <v>3</v>
      </c>
      <c r="P132" s="162">
        <v>0</v>
      </c>
      <c r="Q132" s="163">
        <v>43263</v>
      </c>
      <c r="R132" s="163">
        <v>22921</v>
      </c>
    </row>
    <row r="133" spans="1:18" ht="72.75" customHeight="1" x14ac:dyDescent="0.25">
      <c r="A133" s="88">
        <v>4</v>
      </c>
      <c r="B133" s="459" t="s">
        <v>204</v>
      </c>
      <c r="C133" s="460"/>
      <c r="D133" s="460"/>
      <c r="E133" s="460"/>
      <c r="F133" s="465"/>
      <c r="G133" s="87" t="s">
        <v>540</v>
      </c>
      <c r="H133" s="88">
        <f t="shared" si="11"/>
        <v>15</v>
      </c>
      <c r="I133" s="162">
        <v>0</v>
      </c>
      <c r="J133" s="162">
        <v>15</v>
      </c>
      <c r="K133" s="162">
        <v>6</v>
      </c>
      <c r="L133" s="162">
        <v>4</v>
      </c>
      <c r="M133" s="162">
        <v>0</v>
      </c>
      <c r="N133" s="162">
        <v>15</v>
      </c>
      <c r="O133" s="162">
        <v>2</v>
      </c>
      <c r="P133" s="162">
        <v>0</v>
      </c>
      <c r="Q133" s="163">
        <v>42712</v>
      </c>
      <c r="R133" s="163">
        <v>23147</v>
      </c>
    </row>
    <row r="134" spans="1:18" ht="72.75" customHeight="1" x14ac:dyDescent="0.25">
      <c r="A134" s="88">
        <v>5</v>
      </c>
      <c r="B134" s="459" t="s">
        <v>205</v>
      </c>
      <c r="C134" s="460"/>
      <c r="D134" s="460"/>
      <c r="E134" s="460"/>
      <c r="F134" s="465"/>
      <c r="G134" s="87" t="s">
        <v>541</v>
      </c>
      <c r="H134" s="88">
        <f t="shared" si="11"/>
        <v>0</v>
      </c>
      <c r="I134" s="162">
        <v>0</v>
      </c>
      <c r="J134" s="162">
        <v>0</v>
      </c>
      <c r="K134" s="162">
        <v>8</v>
      </c>
      <c r="L134" s="162">
        <v>5</v>
      </c>
      <c r="M134" s="162">
        <v>0</v>
      </c>
      <c r="N134" s="162">
        <v>21</v>
      </c>
      <c r="O134" s="162">
        <v>3</v>
      </c>
      <c r="P134" s="167">
        <v>0</v>
      </c>
      <c r="Q134" s="163">
        <v>43547</v>
      </c>
      <c r="R134" s="163">
        <v>22830</v>
      </c>
    </row>
    <row r="135" spans="1:18" ht="72.75" customHeight="1" x14ac:dyDescent="0.25">
      <c r="A135" s="88">
        <v>6</v>
      </c>
      <c r="B135" s="459" t="s">
        <v>206</v>
      </c>
      <c r="C135" s="460"/>
      <c r="D135" s="460"/>
      <c r="E135" s="460"/>
      <c r="F135" s="465"/>
      <c r="G135" s="87" t="s">
        <v>542</v>
      </c>
      <c r="H135" s="88">
        <f t="shared" si="11"/>
        <v>15</v>
      </c>
      <c r="I135" s="162">
        <v>0</v>
      </c>
      <c r="J135" s="162">
        <v>15</v>
      </c>
      <c r="K135" s="162">
        <v>6</v>
      </c>
      <c r="L135" s="162">
        <v>3</v>
      </c>
      <c r="M135" s="162">
        <v>0</v>
      </c>
      <c r="N135" s="162">
        <v>23</v>
      </c>
      <c r="O135" s="162">
        <v>2</v>
      </c>
      <c r="P135" s="162">
        <v>1</v>
      </c>
      <c r="Q135" s="163">
        <v>42377</v>
      </c>
      <c r="R135" s="163">
        <v>23810</v>
      </c>
    </row>
    <row r="136" spans="1:18" ht="72.75" customHeight="1" x14ac:dyDescent="0.25">
      <c r="A136" s="88">
        <v>7</v>
      </c>
      <c r="B136" s="459" t="s">
        <v>207</v>
      </c>
      <c r="C136" s="460"/>
      <c r="D136" s="460"/>
      <c r="E136" s="460"/>
      <c r="F136" s="465"/>
      <c r="G136" s="87" t="s">
        <v>543</v>
      </c>
      <c r="H136" s="88">
        <f t="shared" si="11"/>
        <v>20</v>
      </c>
      <c r="I136" s="162">
        <v>0</v>
      </c>
      <c r="J136" s="162">
        <v>20</v>
      </c>
      <c r="K136" s="162">
        <v>10</v>
      </c>
      <c r="L136" s="162">
        <v>7</v>
      </c>
      <c r="M136" s="162">
        <v>0</v>
      </c>
      <c r="N136" s="162">
        <v>18</v>
      </c>
      <c r="O136" s="162">
        <v>10</v>
      </c>
      <c r="P136" s="162">
        <v>0</v>
      </c>
      <c r="Q136" s="163">
        <v>43840</v>
      </c>
      <c r="R136" s="163">
        <v>22812</v>
      </c>
    </row>
    <row r="137" spans="1:18" ht="72.75" customHeight="1" x14ac:dyDescent="0.25">
      <c r="A137" s="88">
        <v>8</v>
      </c>
      <c r="B137" s="459" t="s">
        <v>208</v>
      </c>
      <c r="C137" s="460"/>
      <c r="D137" s="460"/>
      <c r="E137" s="460"/>
      <c r="F137" s="465"/>
      <c r="G137" s="87" t="s">
        <v>544</v>
      </c>
      <c r="H137" s="88">
        <f t="shared" si="11"/>
        <v>0</v>
      </c>
      <c r="I137" s="162">
        <v>0</v>
      </c>
      <c r="J137" s="162">
        <v>0</v>
      </c>
      <c r="K137" s="162">
        <v>3</v>
      </c>
      <c r="L137" s="162">
        <v>2</v>
      </c>
      <c r="M137" s="162">
        <v>1</v>
      </c>
      <c r="N137" s="162">
        <v>12</v>
      </c>
      <c r="O137" s="162">
        <v>1</v>
      </c>
      <c r="P137" s="162">
        <v>0</v>
      </c>
      <c r="Q137" s="163">
        <v>38956</v>
      </c>
      <c r="R137" s="163">
        <v>22765</v>
      </c>
    </row>
    <row r="138" spans="1:18" ht="72.75" customHeight="1" x14ac:dyDescent="0.25">
      <c r="A138" s="88">
        <v>9</v>
      </c>
      <c r="B138" s="459" t="s">
        <v>209</v>
      </c>
      <c r="C138" s="460"/>
      <c r="D138" s="460"/>
      <c r="E138" s="460"/>
      <c r="F138" s="465"/>
      <c r="G138" s="87" t="s">
        <v>883</v>
      </c>
      <c r="H138" s="88">
        <f t="shared" si="11"/>
        <v>0</v>
      </c>
      <c r="I138" s="162">
        <v>0</v>
      </c>
      <c r="J138" s="162">
        <v>0</v>
      </c>
      <c r="K138" s="162">
        <v>0</v>
      </c>
      <c r="L138" s="162">
        <v>0</v>
      </c>
      <c r="M138" s="162">
        <v>0</v>
      </c>
      <c r="N138" s="162">
        <v>0</v>
      </c>
      <c r="O138" s="162">
        <v>1</v>
      </c>
      <c r="P138" s="162">
        <v>0</v>
      </c>
      <c r="Q138" s="163">
        <v>0</v>
      </c>
      <c r="R138" s="163">
        <v>0</v>
      </c>
    </row>
    <row r="139" spans="1:18" ht="72.75" customHeight="1" x14ac:dyDescent="0.25">
      <c r="A139" s="88">
        <v>10</v>
      </c>
      <c r="B139" s="459" t="s">
        <v>210</v>
      </c>
      <c r="C139" s="460"/>
      <c r="D139" s="460"/>
      <c r="E139" s="460"/>
      <c r="F139" s="465"/>
      <c r="G139" s="87" t="s">
        <v>884</v>
      </c>
      <c r="H139" s="88">
        <f t="shared" si="11"/>
        <v>0</v>
      </c>
      <c r="I139" s="162">
        <v>0</v>
      </c>
      <c r="J139" s="162">
        <v>0</v>
      </c>
      <c r="K139" s="162">
        <v>0</v>
      </c>
      <c r="L139" s="162">
        <v>0</v>
      </c>
      <c r="M139" s="162">
        <v>0</v>
      </c>
      <c r="N139" s="162">
        <v>0</v>
      </c>
      <c r="O139" s="162">
        <v>1</v>
      </c>
      <c r="P139" s="162">
        <v>0</v>
      </c>
      <c r="Q139" s="163">
        <v>0</v>
      </c>
      <c r="R139" s="163">
        <v>0</v>
      </c>
    </row>
    <row r="140" spans="1:18" ht="72.75" customHeight="1" x14ac:dyDescent="0.25">
      <c r="A140" s="88">
        <v>11</v>
      </c>
      <c r="B140" s="459" t="s">
        <v>212</v>
      </c>
      <c r="C140" s="460"/>
      <c r="D140" s="460"/>
      <c r="E140" s="460"/>
      <c r="F140" s="465"/>
      <c r="G140" s="87" t="s">
        <v>213</v>
      </c>
      <c r="H140" s="88">
        <f t="shared" si="11"/>
        <v>0</v>
      </c>
      <c r="I140" s="162">
        <v>0</v>
      </c>
      <c r="J140" s="162">
        <v>0</v>
      </c>
      <c r="K140" s="162">
        <v>0</v>
      </c>
      <c r="L140" s="162">
        <v>0</v>
      </c>
      <c r="M140" s="162">
        <v>0</v>
      </c>
      <c r="N140" s="162">
        <v>1</v>
      </c>
      <c r="O140" s="162">
        <v>0</v>
      </c>
      <c r="P140" s="162">
        <v>1</v>
      </c>
      <c r="Q140" s="163">
        <v>0</v>
      </c>
      <c r="R140" s="163">
        <v>21847</v>
      </c>
    </row>
    <row r="141" spans="1:18" ht="72.75" customHeight="1" x14ac:dyDescent="0.25">
      <c r="A141" s="88">
        <v>12</v>
      </c>
      <c r="B141" s="459" t="s">
        <v>214</v>
      </c>
      <c r="C141" s="460"/>
      <c r="D141" s="460"/>
      <c r="E141" s="460"/>
      <c r="F141" s="465"/>
      <c r="G141" s="87" t="s">
        <v>885</v>
      </c>
      <c r="H141" s="88">
        <f t="shared" si="11"/>
        <v>0</v>
      </c>
      <c r="I141" s="162">
        <v>0</v>
      </c>
      <c r="J141" s="162">
        <v>0</v>
      </c>
      <c r="K141" s="162">
        <v>0</v>
      </c>
      <c r="L141" s="162">
        <v>0</v>
      </c>
      <c r="M141" s="162">
        <v>0</v>
      </c>
      <c r="N141" s="162">
        <v>1</v>
      </c>
      <c r="O141" s="162">
        <v>0</v>
      </c>
      <c r="P141" s="162">
        <v>1</v>
      </c>
      <c r="Q141" s="163">
        <v>0</v>
      </c>
      <c r="R141" s="163">
        <v>22930</v>
      </c>
    </row>
    <row r="142" spans="1:18" ht="72.75" customHeight="1" x14ac:dyDescent="0.25">
      <c r="A142" s="88">
        <v>13</v>
      </c>
      <c r="B142" s="459" t="s">
        <v>216</v>
      </c>
      <c r="C142" s="460"/>
      <c r="D142" s="460"/>
      <c r="E142" s="460"/>
      <c r="F142" s="465"/>
      <c r="G142" s="87" t="s">
        <v>217</v>
      </c>
      <c r="H142" s="88">
        <f t="shared" si="11"/>
        <v>0</v>
      </c>
      <c r="I142" s="162">
        <v>0</v>
      </c>
      <c r="J142" s="162">
        <v>0</v>
      </c>
      <c r="K142" s="162">
        <v>0</v>
      </c>
      <c r="L142" s="162">
        <v>0</v>
      </c>
      <c r="M142" s="162">
        <v>0</v>
      </c>
      <c r="N142" s="162">
        <v>2</v>
      </c>
      <c r="O142" s="162">
        <v>0</v>
      </c>
      <c r="P142" s="162">
        <v>0</v>
      </c>
      <c r="Q142" s="163">
        <v>0</v>
      </c>
      <c r="R142" s="163">
        <v>22418</v>
      </c>
    </row>
    <row r="143" spans="1:18" ht="72.75" customHeight="1" x14ac:dyDescent="0.25">
      <c r="A143" s="88">
        <v>14</v>
      </c>
      <c r="B143" s="459" t="s">
        <v>219</v>
      </c>
      <c r="C143" s="460"/>
      <c r="D143" s="460"/>
      <c r="E143" s="460"/>
      <c r="F143" s="465"/>
      <c r="G143" s="87" t="s">
        <v>220</v>
      </c>
      <c r="H143" s="88">
        <f t="shared" si="11"/>
        <v>0</v>
      </c>
      <c r="I143" s="162">
        <v>0</v>
      </c>
      <c r="J143" s="162">
        <v>0</v>
      </c>
      <c r="K143" s="162">
        <v>0</v>
      </c>
      <c r="L143" s="162">
        <v>0</v>
      </c>
      <c r="M143" s="162">
        <v>0</v>
      </c>
      <c r="N143" s="162">
        <v>2</v>
      </c>
      <c r="O143" s="162">
        <v>0</v>
      </c>
      <c r="P143" s="162">
        <v>0</v>
      </c>
      <c r="Q143" s="163">
        <v>0</v>
      </c>
      <c r="R143" s="163">
        <v>22798</v>
      </c>
    </row>
    <row r="144" spans="1:18" ht="72.75" customHeight="1" x14ac:dyDescent="0.25">
      <c r="A144" s="88">
        <v>15</v>
      </c>
      <c r="B144" s="459" t="s">
        <v>221</v>
      </c>
      <c r="C144" s="460"/>
      <c r="D144" s="460"/>
      <c r="E144" s="460"/>
      <c r="F144" s="465"/>
      <c r="G144" s="87" t="s">
        <v>970</v>
      </c>
      <c r="H144" s="88">
        <f t="shared" si="11"/>
        <v>0</v>
      </c>
      <c r="I144" s="162">
        <v>0</v>
      </c>
      <c r="J144" s="162">
        <v>0</v>
      </c>
      <c r="K144" s="162">
        <v>0</v>
      </c>
      <c r="L144" s="162">
        <v>0</v>
      </c>
      <c r="M144" s="162">
        <v>0</v>
      </c>
      <c r="N144" s="162">
        <v>1</v>
      </c>
      <c r="O144" s="162">
        <v>0</v>
      </c>
      <c r="P144" s="162">
        <v>0</v>
      </c>
      <c r="Q144" s="163">
        <v>0</v>
      </c>
      <c r="R144" s="163">
        <v>20477</v>
      </c>
    </row>
    <row r="145" spans="1:18" ht="72.75" customHeight="1" x14ac:dyDescent="0.25">
      <c r="A145" s="88">
        <v>16</v>
      </c>
      <c r="B145" s="459" t="s">
        <v>223</v>
      </c>
      <c r="C145" s="460"/>
      <c r="D145" s="460"/>
      <c r="E145" s="460"/>
      <c r="F145" s="465"/>
      <c r="G145" s="87" t="s">
        <v>224</v>
      </c>
      <c r="H145" s="88">
        <f t="shared" si="11"/>
        <v>0</v>
      </c>
      <c r="I145" s="162">
        <v>0</v>
      </c>
      <c r="J145" s="162">
        <v>0</v>
      </c>
      <c r="K145" s="162">
        <v>0</v>
      </c>
      <c r="L145" s="162">
        <v>0</v>
      </c>
      <c r="M145" s="162">
        <v>0</v>
      </c>
      <c r="N145" s="162">
        <v>2</v>
      </c>
      <c r="O145" s="162">
        <v>0</v>
      </c>
      <c r="P145" s="162">
        <v>0</v>
      </c>
      <c r="Q145" s="163">
        <v>0</v>
      </c>
      <c r="R145" s="163">
        <v>20570</v>
      </c>
    </row>
    <row r="146" spans="1:18" ht="72.75" customHeight="1" x14ac:dyDescent="0.25">
      <c r="A146" s="88">
        <v>17</v>
      </c>
      <c r="B146" s="459" t="s">
        <v>225</v>
      </c>
      <c r="C146" s="460"/>
      <c r="D146" s="460"/>
      <c r="E146" s="460"/>
      <c r="F146" s="465"/>
      <c r="G146" s="87" t="s">
        <v>226</v>
      </c>
      <c r="H146" s="88">
        <f t="shared" si="11"/>
        <v>0</v>
      </c>
      <c r="I146" s="162">
        <v>0</v>
      </c>
      <c r="J146" s="162">
        <v>0</v>
      </c>
      <c r="K146" s="162">
        <v>0</v>
      </c>
      <c r="L146" s="162">
        <v>0</v>
      </c>
      <c r="M146" s="162">
        <v>0</v>
      </c>
      <c r="N146" s="162">
        <v>1</v>
      </c>
      <c r="O146" s="162">
        <v>0</v>
      </c>
      <c r="P146" s="162">
        <v>0</v>
      </c>
      <c r="Q146" s="163">
        <v>0</v>
      </c>
      <c r="R146" s="163">
        <v>21305</v>
      </c>
    </row>
    <row r="147" spans="1:18" ht="72.75" customHeight="1" x14ac:dyDescent="0.25">
      <c r="A147" s="88">
        <v>18</v>
      </c>
      <c r="B147" s="529" t="s">
        <v>326</v>
      </c>
      <c r="C147" s="529"/>
      <c r="D147" s="529"/>
      <c r="E147" s="529"/>
      <c r="F147" s="529"/>
      <c r="G147" s="87" t="s">
        <v>886</v>
      </c>
      <c r="H147" s="88">
        <f t="shared" si="11"/>
        <v>0</v>
      </c>
      <c r="I147" s="162">
        <v>0</v>
      </c>
      <c r="J147" s="162">
        <v>0</v>
      </c>
      <c r="K147" s="162">
        <v>0</v>
      </c>
      <c r="L147" s="162">
        <v>0</v>
      </c>
      <c r="M147" s="162">
        <v>0</v>
      </c>
      <c r="N147" s="162">
        <v>0</v>
      </c>
      <c r="O147" s="162">
        <v>0</v>
      </c>
      <c r="P147" s="162">
        <v>0</v>
      </c>
      <c r="Q147" s="163">
        <v>0</v>
      </c>
      <c r="R147" s="163">
        <v>0</v>
      </c>
    </row>
    <row r="148" spans="1:18" ht="72.75" customHeight="1" x14ac:dyDescent="0.25">
      <c r="A148" s="104">
        <v>6</v>
      </c>
      <c r="B148" s="522" t="s">
        <v>227</v>
      </c>
      <c r="C148" s="523"/>
      <c r="D148" s="523"/>
      <c r="E148" s="523"/>
      <c r="F148" s="523"/>
      <c r="G148" s="524"/>
      <c r="H148" s="133">
        <f>H149+H150+H151+H152+H153+H154+H155+H156+H157+H158+H159+H160+H161+H162</f>
        <v>390</v>
      </c>
      <c r="I148" s="133">
        <f t="shared" ref="I148:P148" si="12">I149+I150+I151+I152+I153+I154+I155+I156+I157+I158+I159+I160+I161+I162</f>
        <v>230</v>
      </c>
      <c r="J148" s="133">
        <f t="shared" si="12"/>
        <v>160</v>
      </c>
      <c r="K148" s="133">
        <f t="shared" si="12"/>
        <v>112</v>
      </c>
      <c r="L148" s="133">
        <f t="shared" si="12"/>
        <v>137</v>
      </c>
      <c r="M148" s="133">
        <f t="shared" si="12"/>
        <v>18</v>
      </c>
      <c r="N148" s="133">
        <f t="shared" si="12"/>
        <v>409</v>
      </c>
      <c r="O148" s="133">
        <f t="shared" si="12"/>
        <v>97</v>
      </c>
      <c r="P148" s="133">
        <f t="shared" si="12"/>
        <v>4</v>
      </c>
      <c r="Q148" s="164">
        <v>44973</v>
      </c>
      <c r="R148" s="164">
        <v>22487</v>
      </c>
    </row>
    <row r="149" spans="1:18" ht="72.75" customHeight="1" x14ac:dyDescent="0.25">
      <c r="A149" s="88">
        <v>1</v>
      </c>
      <c r="B149" s="459" t="s">
        <v>228</v>
      </c>
      <c r="C149" s="460"/>
      <c r="D149" s="460"/>
      <c r="E149" s="460"/>
      <c r="F149" s="465"/>
      <c r="G149" s="87" t="s">
        <v>545</v>
      </c>
      <c r="H149" s="88">
        <f>I149+J149</f>
        <v>160</v>
      </c>
      <c r="I149" s="162">
        <v>130</v>
      </c>
      <c r="J149" s="162">
        <v>30</v>
      </c>
      <c r="K149" s="162">
        <v>52</v>
      </c>
      <c r="L149" s="162">
        <v>83</v>
      </c>
      <c r="M149" s="162">
        <v>13</v>
      </c>
      <c r="N149" s="162">
        <v>192</v>
      </c>
      <c r="O149" s="162">
        <v>63</v>
      </c>
      <c r="P149" s="162">
        <v>0</v>
      </c>
      <c r="Q149" s="163">
        <v>46005</v>
      </c>
      <c r="R149" s="163">
        <v>22772</v>
      </c>
    </row>
    <row r="150" spans="1:18" ht="72.75" customHeight="1" x14ac:dyDescent="0.25">
      <c r="A150" s="88">
        <v>2</v>
      </c>
      <c r="B150" s="459" t="s">
        <v>229</v>
      </c>
      <c r="C150" s="460"/>
      <c r="D150" s="460"/>
      <c r="E150" s="460"/>
      <c r="F150" s="465"/>
      <c r="G150" s="87" t="s">
        <v>974</v>
      </c>
      <c r="H150" s="88">
        <f t="shared" ref="H150:H162" si="13">I150+J150</f>
        <v>80</v>
      </c>
      <c r="I150" s="162">
        <v>25</v>
      </c>
      <c r="J150" s="162">
        <v>55</v>
      </c>
      <c r="K150" s="162">
        <v>21</v>
      </c>
      <c r="L150" s="162">
        <v>7</v>
      </c>
      <c r="M150" s="162">
        <v>1</v>
      </c>
      <c r="N150" s="162">
        <v>58</v>
      </c>
      <c r="O150" s="162">
        <v>4</v>
      </c>
      <c r="P150" s="162">
        <v>0</v>
      </c>
      <c r="Q150" s="163">
        <v>43923</v>
      </c>
      <c r="R150" s="163">
        <v>22212</v>
      </c>
    </row>
    <row r="151" spans="1:18" ht="72.75" customHeight="1" x14ac:dyDescent="0.25">
      <c r="A151" s="88">
        <v>3</v>
      </c>
      <c r="B151" s="459" t="s">
        <v>230</v>
      </c>
      <c r="C151" s="460"/>
      <c r="D151" s="460"/>
      <c r="E151" s="460"/>
      <c r="F151" s="465"/>
      <c r="G151" s="87" t="s">
        <v>973</v>
      </c>
      <c r="H151" s="88">
        <f t="shared" si="13"/>
        <v>25</v>
      </c>
      <c r="I151" s="162">
        <v>0</v>
      </c>
      <c r="J151" s="162">
        <v>25</v>
      </c>
      <c r="K151" s="162">
        <v>7</v>
      </c>
      <c r="L151" s="162">
        <v>8</v>
      </c>
      <c r="M151" s="162">
        <v>1</v>
      </c>
      <c r="N151" s="162">
        <v>29</v>
      </c>
      <c r="O151" s="162">
        <v>2</v>
      </c>
      <c r="P151" s="162">
        <v>0</v>
      </c>
      <c r="Q151" s="163">
        <v>43722</v>
      </c>
      <c r="R151" s="163">
        <v>22110</v>
      </c>
    </row>
    <row r="152" spans="1:18" ht="72.75" customHeight="1" x14ac:dyDescent="0.25">
      <c r="A152" s="88">
        <v>4</v>
      </c>
      <c r="B152" s="459" t="s">
        <v>231</v>
      </c>
      <c r="C152" s="460"/>
      <c r="D152" s="460"/>
      <c r="E152" s="460"/>
      <c r="F152" s="465"/>
      <c r="G152" s="87" t="s">
        <v>972</v>
      </c>
      <c r="H152" s="88">
        <f t="shared" si="13"/>
        <v>20</v>
      </c>
      <c r="I152" s="162">
        <v>10</v>
      </c>
      <c r="J152" s="162">
        <v>10</v>
      </c>
      <c r="K152" s="162">
        <v>5</v>
      </c>
      <c r="L152" s="162">
        <v>12</v>
      </c>
      <c r="M152" s="162">
        <v>2</v>
      </c>
      <c r="N152" s="162">
        <v>25</v>
      </c>
      <c r="O152" s="162">
        <v>10</v>
      </c>
      <c r="P152" s="162">
        <v>4</v>
      </c>
      <c r="Q152" s="163">
        <v>43412</v>
      </c>
      <c r="R152" s="163">
        <v>22305</v>
      </c>
    </row>
    <row r="153" spans="1:18" ht="72.75" customHeight="1" x14ac:dyDescent="0.25">
      <c r="A153" s="88">
        <v>5</v>
      </c>
      <c r="B153" s="498" t="s">
        <v>658</v>
      </c>
      <c r="C153" s="499"/>
      <c r="D153" s="499"/>
      <c r="E153" s="499"/>
      <c r="F153" s="500"/>
      <c r="G153" s="87" t="s">
        <v>887</v>
      </c>
      <c r="H153" s="88">
        <f t="shared" si="13"/>
        <v>105</v>
      </c>
      <c r="I153" s="162">
        <v>65</v>
      </c>
      <c r="J153" s="162">
        <v>40</v>
      </c>
      <c r="K153" s="162">
        <v>23</v>
      </c>
      <c r="L153" s="162">
        <v>22</v>
      </c>
      <c r="M153" s="162">
        <v>0</v>
      </c>
      <c r="N153" s="162">
        <v>77</v>
      </c>
      <c r="O153" s="162">
        <v>18</v>
      </c>
      <c r="P153" s="162">
        <v>0</v>
      </c>
      <c r="Q153" s="163">
        <v>44666</v>
      </c>
      <c r="R153" s="163">
        <v>22380</v>
      </c>
    </row>
    <row r="154" spans="1:18" ht="72.75" customHeight="1" x14ac:dyDescent="0.25">
      <c r="A154" s="88">
        <v>6</v>
      </c>
      <c r="B154" s="459" t="s">
        <v>232</v>
      </c>
      <c r="C154" s="460"/>
      <c r="D154" s="460"/>
      <c r="E154" s="460"/>
      <c r="F154" s="465"/>
      <c r="G154" s="87" t="s">
        <v>548</v>
      </c>
      <c r="H154" s="88">
        <f t="shared" si="13"/>
        <v>0</v>
      </c>
      <c r="I154" s="162">
        <v>0</v>
      </c>
      <c r="J154" s="162">
        <v>0</v>
      </c>
      <c r="K154" s="162">
        <v>4</v>
      </c>
      <c r="L154" s="162">
        <v>5</v>
      </c>
      <c r="M154" s="162">
        <v>1</v>
      </c>
      <c r="N154" s="162">
        <v>19</v>
      </c>
      <c r="O154" s="162">
        <v>0</v>
      </c>
      <c r="P154" s="162">
        <v>0</v>
      </c>
      <c r="Q154" s="163">
        <v>43621</v>
      </c>
      <c r="R154" s="163">
        <v>22185</v>
      </c>
    </row>
    <row r="155" spans="1:18" ht="72.75" customHeight="1" x14ac:dyDescent="0.25">
      <c r="A155" s="88">
        <v>7</v>
      </c>
      <c r="B155" s="459" t="s">
        <v>235</v>
      </c>
      <c r="C155" s="460"/>
      <c r="D155" s="460"/>
      <c r="E155" s="460"/>
      <c r="F155" s="465"/>
      <c r="G155" s="87" t="s">
        <v>236</v>
      </c>
      <c r="H155" s="88">
        <f t="shared" si="13"/>
        <v>0</v>
      </c>
      <c r="I155" s="162">
        <v>0</v>
      </c>
      <c r="J155" s="162">
        <v>0</v>
      </c>
      <c r="K155" s="162">
        <v>0</v>
      </c>
      <c r="L155" s="162">
        <v>0</v>
      </c>
      <c r="M155" s="162">
        <v>0</v>
      </c>
      <c r="N155" s="162">
        <v>2</v>
      </c>
      <c r="O155" s="162">
        <v>0</v>
      </c>
      <c r="P155" s="162">
        <v>0</v>
      </c>
      <c r="Q155" s="163"/>
      <c r="R155" s="163">
        <v>21485</v>
      </c>
    </row>
    <row r="156" spans="1:18" ht="72.75" customHeight="1" x14ac:dyDescent="0.25">
      <c r="A156" s="88">
        <v>8</v>
      </c>
      <c r="B156" s="459" t="s">
        <v>237</v>
      </c>
      <c r="C156" s="460"/>
      <c r="D156" s="460"/>
      <c r="E156" s="460"/>
      <c r="F156" s="465"/>
      <c r="G156" s="87" t="s">
        <v>238</v>
      </c>
      <c r="H156" s="88">
        <f t="shared" si="13"/>
        <v>0</v>
      </c>
      <c r="I156" s="162">
        <v>0</v>
      </c>
      <c r="J156" s="162">
        <v>0</v>
      </c>
      <c r="K156" s="162">
        <v>0</v>
      </c>
      <c r="L156" s="162">
        <v>0</v>
      </c>
      <c r="M156" s="162">
        <v>0</v>
      </c>
      <c r="N156" s="162">
        <v>3</v>
      </c>
      <c r="O156" s="162">
        <v>0</v>
      </c>
      <c r="P156" s="162">
        <v>0</v>
      </c>
      <c r="Q156" s="163"/>
      <c r="R156" s="163">
        <v>21258</v>
      </c>
    </row>
    <row r="157" spans="1:18" ht="72.75" customHeight="1" x14ac:dyDescent="0.25">
      <c r="A157" s="88">
        <v>9</v>
      </c>
      <c r="B157" s="459" t="s">
        <v>228</v>
      </c>
      <c r="C157" s="460"/>
      <c r="D157" s="460"/>
      <c r="E157" s="460"/>
      <c r="F157" s="465"/>
      <c r="G157" s="87" t="s">
        <v>971</v>
      </c>
      <c r="H157" s="88">
        <f t="shared" si="13"/>
        <v>0</v>
      </c>
      <c r="I157" s="162">
        <v>0</v>
      </c>
      <c r="J157" s="162">
        <v>0</v>
      </c>
      <c r="K157" s="162">
        <v>0</v>
      </c>
      <c r="L157" s="162">
        <v>0</v>
      </c>
      <c r="M157" s="162">
        <v>0</v>
      </c>
      <c r="N157" s="162">
        <v>1</v>
      </c>
      <c r="O157" s="162">
        <v>0</v>
      </c>
      <c r="P157" s="162">
        <v>0</v>
      </c>
      <c r="Q157" s="163"/>
      <c r="R157" s="163">
        <v>21013</v>
      </c>
    </row>
    <row r="158" spans="1:18" ht="72.75" customHeight="1" x14ac:dyDescent="0.25">
      <c r="A158" s="88">
        <v>10</v>
      </c>
      <c r="B158" s="459" t="s">
        <v>239</v>
      </c>
      <c r="C158" s="460"/>
      <c r="D158" s="460"/>
      <c r="E158" s="460"/>
      <c r="F158" s="465"/>
      <c r="G158" s="87" t="s">
        <v>240</v>
      </c>
      <c r="H158" s="88">
        <f t="shared" si="13"/>
        <v>0</v>
      </c>
      <c r="I158" s="162">
        <v>0</v>
      </c>
      <c r="J158" s="162">
        <v>0</v>
      </c>
      <c r="K158" s="162">
        <v>0</v>
      </c>
      <c r="L158" s="162">
        <v>0</v>
      </c>
      <c r="M158" s="162">
        <v>0</v>
      </c>
      <c r="N158" s="162">
        <v>2</v>
      </c>
      <c r="O158" s="162">
        <v>0</v>
      </c>
      <c r="P158" s="162">
        <v>0</v>
      </c>
      <c r="Q158" s="163"/>
      <c r="R158" s="163">
        <v>21042</v>
      </c>
    </row>
    <row r="159" spans="1:18" ht="72.75" customHeight="1" x14ac:dyDescent="0.25">
      <c r="A159" s="88">
        <v>11</v>
      </c>
      <c r="B159" s="459" t="s">
        <v>241</v>
      </c>
      <c r="C159" s="460"/>
      <c r="D159" s="460"/>
      <c r="E159" s="460"/>
      <c r="F159" s="465"/>
      <c r="G159" s="87" t="s">
        <v>242</v>
      </c>
      <c r="H159" s="88">
        <f t="shared" si="13"/>
        <v>0</v>
      </c>
      <c r="I159" s="162">
        <v>0</v>
      </c>
      <c r="J159" s="162">
        <v>0</v>
      </c>
      <c r="K159" s="162">
        <v>0</v>
      </c>
      <c r="L159" s="162">
        <v>0</v>
      </c>
      <c r="M159" s="162">
        <v>0</v>
      </c>
      <c r="N159" s="162">
        <v>1</v>
      </c>
      <c r="O159" s="162">
        <v>0</v>
      </c>
      <c r="P159" s="162">
        <v>0</v>
      </c>
      <c r="Q159" s="163"/>
      <c r="R159" s="163">
        <v>21003</v>
      </c>
    </row>
    <row r="160" spans="1:18" ht="72.75" customHeight="1" x14ac:dyDescent="0.25">
      <c r="A160" s="88">
        <v>12</v>
      </c>
      <c r="B160" s="498" t="s">
        <v>233</v>
      </c>
      <c r="C160" s="499"/>
      <c r="D160" s="499"/>
      <c r="E160" s="499"/>
      <c r="F160" s="500"/>
      <c r="G160" s="87" t="s">
        <v>888</v>
      </c>
      <c r="H160" s="88">
        <f t="shared" si="13"/>
        <v>0</v>
      </c>
      <c r="I160" s="162">
        <v>0</v>
      </c>
      <c r="J160" s="162">
        <v>0</v>
      </c>
      <c r="K160" s="162">
        <v>0</v>
      </c>
      <c r="L160" s="162">
        <v>0</v>
      </c>
      <c r="M160" s="162">
        <v>0</v>
      </c>
      <c r="N160" s="162">
        <v>0</v>
      </c>
      <c r="O160" s="162">
        <v>0</v>
      </c>
      <c r="P160" s="162">
        <v>0</v>
      </c>
      <c r="Q160" s="162"/>
      <c r="R160" s="162"/>
    </row>
    <row r="161" spans="1:18" ht="72.75" customHeight="1" x14ac:dyDescent="0.25">
      <c r="A161" s="88">
        <v>13</v>
      </c>
      <c r="B161" s="498" t="s">
        <v>243</v>
      </c>
      <c r="C161" s="499"/>
      <c r="D161" s="499"/>
      <c r="E161" s="499"/>
      <c r="F161" s="500"/>
      <c r="G161" s="87" t="s">
        <v>889</v>
      </c>
      <c r="H161" s="88">
        <f t="shared" si="13"/>
        <v>0</v>
      </c>
      <c r="I161" s="162">
        <v>0</v>
      </c>
      <c r="J161" s="162">
        <v>0</v>
      </c>
      <c r="K161" s="162">
        <v>0</v>
      </c>
      <c r="L161" s="162">
        <v>0</v>
      </c>
      <c r="M161" s="162">
        <v>0</v>
      </c>
      <c r="N161" s="162">
        <v>0</v>
      </c>
      <c r="O161" s="162">
        <v>0</v>
      </c>
      <c r="P161" s="162">
        <v>0</v>
      </c>
      <c r="Q161" s="162"/>
      <c r="R161" s="162"/>
    </row>
    <row r="162" spans="1:18" ht="72.75" customHeight="1" x14ac:dyDescent="0.25">
      <c r="A162" s="88">
        <v>14</v>
      </c>
      <c r="B162" s="498" t="s">
        <v>890</v>
      </c>
      <c r="C162" s="499"/>
      <c r="D162" s="499"/>
      <c r="E162" s="499"/>
      <c r="F162" s="500"/>
      <c r="G162" s="87" t="s">
        <v>891</v>
      </c>
      <c r="H162" s="88">
        <f t="shared" si="13"/>
        <v>0</v>
      </c>
      <c r="I162" s="162">
        <v>0</v>
      </c>
      <c r="J162" s="162">
        <v>0</v>
      </c>
      <c r="K162" s="162">
        <v>0</v>
      </c>
      <c r="L162" s="162">
        <v>0</v>
      </c>
      <c r="M162" s="162">
        <v>0</v>
      </c>
      <c r="N162" s="162">
        <v>0</v>
      </c>
      <c r="O162" s="162">
        <v>0</v>
      </c>
      <c r="P162" s="162">
        <v>0</v>
      </c>
      <c r="Q162" s="162"/>
      <c r="R162" s="162"/>
    </row>
    <row r="163" spans="1:18" ht="72.75" customHeight="1" x14ac:dyDescent="0.25">
      <c r="A163" s="104">
        <v>7</v>
      </c>
      <c r="B163" s="530" t="s">
        <v>247</v>
      </c>
      <c r="C163" s="531"/>
      <c r="D163" s="531"/>
      <c r="E163" s="531"/>
      <c r="F163" s="531"/>
      <c r="G163" s="532"/>
      <c r="H163" s="135">
        <f>H164+H165+H166+H167+H168+H169+H170+H171+H172+H173+H174+H175+H176+H177+H178+H179+H180+H181+H182+H183+H184+H185+H186+H187+H188+H189+H190+H191</f>
        <v>205</v>
      </c>
      <c r="I163" s="135">
        <f t="shared" ref="I163:P163" si="14">I164+I165+I166+I167+I168+I169+I170+I171+I172+I173+I174+I175+I176+I177+I178+I179+I180+I181+I182+I183+I184+I185+I186+I187+I188+I189+I190+I191</f>
        <v>135</v>
      </c>
      <c r="J163" s="135">
        <f t="shared" si="14"/>
        <v>70</v>
      </c>
      <c r="K163" s="135">
        <f t="shared" si="14"/>
        <v>69</v>
      </c>
      <c r="L163" s="135">
        <f t="shared" si="14"/>
        <v>62</v>
      </c>
      <c r="M163" s="135">
        <f t="shared" si="14"/>
        <v>12</v>
      </c>
      <c r="N163" s="135">
        <f t="shared" si="14"/>
        <v>244</v>
      </c>
      <c r="O163" s="135">
        <f t="shared" si="14"/>
        <v>30</v>
      </c>
      <c r="P163" s="135">
        <f t="shared" si="14"/>
        <v>9</v>
      </c>
      <c r="Q163" s="164">
        <v>44974.2</v>
      </c>
      <c r="R163" s="164">
        <v>22492.1</v>
      </c>
    </row>
    <row r="164" spans="1:18" ht="72.75" customHeight="1" x14ac:dyDescent="0.25">
      <c r="A164" s="88">
        <v>1</v>
      </c>
      <c r="B164" s="459" t="s">
        <v>248</v>
      </c>
      <c r="C164" s="460"/>
      <c r="D164" s="460"/>
      <c r="E164" s="460"/>
      <c r="F164" s="465"/>
      <c r="G164" s="87" t="s">
        <v>550</v>
      </c>
      <c r="H164" s="88">
        <f>I164+J164</f>
        <v>190</v>
      </c>
      <c r="I164" s="162">
        <v>135</v>
      </c>
      <c r="J164" s="162">
        <v>55</v>
      </c>
      <c r="K164" s="162">
        <v>56</v>
      </c>
      <c r="L164" s="162">
        <v>47</v>
      </c>
      <c r="M164" s="162">
        <v>6</v>
      </c>
      <c r="N164" s="162">
        <v>142</v>
      </c>
      <c r="O164" s="162">
        <v>19</v>
      </c>
      <c r="P164" s="162">
        <v>3</v>
      </c>
      <c r="Q164" s="163">
        <v>45996</v>
      </c>
      <c r="R164" s="163">
        <v>22054</v>
      </c>
    </row>
    <row r="165" spans="1:18" ht="72.75" customHeight="1" x14ac:dyDescent="0.25">
      <c r="A165" s="88">
        <v>2</v>
      </c>
      <c r="B165" s="459" t="s">
        <v>249</v>
      </c>
      <c r="C165" s="460"/>
      <c r="D165" s="460"/>
      <c r="E165" s="460"/>
      <c r="F165" s="465"/>
      <c r="G165" s="87" t="s">
        <v>551</v>
      </c>
      <c r="H165" s="88">
        <f t="shared" ref="H165:H191" si="15">I165+J165</f>
        <v>0</v>
      </c>
      <c r="I165" s="162">
        <v>0</v>
      </c>
      <c r="J165" s="162">
        <v>0</v>
      </c>
      <c r="K165" s="162">
        <v>1</v>
      </c>
      <c r="L165" s="162">
        <v>3</v>
      </c>
      <c r="M165" s="162">
        <v>1</v>
      </c>
      <c r="N165" s="162">
        <v>14</v>
      </c>
      <c r="O165" s="162">
        <v>0</v>
      </c>
      <c r="P165" s="162">
        <v>0</v>
      </c>
      <c r="Q165" s="163">
        <v>0</v>
      </c>
      <c r="R165" s="163">
        <v>18686</v>
      </c>
    </row>
    <row r="166" spans="1:18" ht="72.75" customHeight="1" x14ac:dyDescent="0.25">
      <c r="A166" s="88">
        <v>3</v>
      </c>
      <c r="B166" s="459" t="s">
        <v>250</v>
      </c>
      <c r="C166" s="460"/>
      <c r="D166" s="460"/>
      <c r="E166" s="460"/>
      <c r="F166" s="465"/>
      <c r="G166" s="87" t="s">
        <v>552</v>
      </c>
      <c r="H166" s="88">
        <f t="shared" si="15"/>
        <v>0</v>
      </c>
      <c r="I166" s="162">
        <v>0</v>
      </c>
      <c r="J166" s="162">
        <v>0</v>
      </c>
      <c r="K166" s="162">
        <v>1</v>
      </c>
      <c r="L166" s="162">
        <v>2</v>
      </c>
      <c r="M166" s="162">
        <v>1</v>
      </c>
      <c r="N166" s="162">
        <v>5</v>
      </c>
      <c r="O166" s="162">
        <v>2</v>
      </c>
      <c r="P166" s="162">
        <v>0</v>
      </c>
      <c r="Q166" s="163">
        <v>21508</v>
      </c>
      <c r="R166" s="163">
        <v>15558</v>
      </c>
    </row>
    <row r="167" spans="1:18" ht="72.75" customHeight="1" x14ac:dyDescent="0.25">
      <c r="A167" s="88">
        <v>4</v>
      </c>
      <c r="B167" s="459" t="s">
        <v>251</v>
      </c>
      <c r="C167" s="460"/>
      <c r="D167" s="460"/>
      <c r="E167" s="460"/>
      <c r="F167" s="465"/>
      <c r="G167" s="87" t="s">
        <v>553</v>
      </c>
      <c r="H167" s="88">
        <f t="shared" si="15"/>
        <v>0</v>
      </c>
      <c r="I167" s="162">
        <v>0</v>
      </c>
      <c r="J167" s="162">
        <v>0</v>
      </c>
      <c r="K167" s="162">
        <v>3</v>
      </c>
      <c r="L167" s="162">
        <v>1</v>
      </c>
      <c r="M167" s="162">
        <v>0</v>
      </c>
      <c r="N167" s="162">
        <v>13</v>
      </c>
      <c r="O167" s="162">
        <v>2</v>
      </c>
      <c r="P167" s="162">
        <v>1</v>
      </c>
      <c r="Q167" s="163">
        <v>24096</v>
      </c>
      <c r="R167" s="163">
        <v>15994</v>
      </c>
    </row>
    <row r="168" spans="1:18" ht="72.75" customHeight="1" x14ac:dyDescent="0.25">
      <c r="A168" s="88">
        <v>5</v>
      </c>
      <c r="B168" s="459" t="s">
        <v>252</v>
      </c>
      <c r="C168" s="460"/>
      <c r="D168" s="460"/>
      <c r="E168" s="460"/>
      <c r="F168" s="465"/>
      <c r="G168" s="87" t="s">
        <v>554</v>
      </c>
      <c r="H168" s="88">
        <f t="shared" si="15"/>
        <v>0</v>
      </c>
      <c r="I168" s="162">
        <v>0</v>
      </c>
      <c r="J168" s="162">
        <v>0</v>
      </c>
      <c r="K168" s="162">
        <v>1</v>
      </c>
      <c r="L168" s="162">
        <v>2</v>
      </c>
      <c r="M168" s="162">
        <v>1</v>
      </c>
      <c r="N168" s="162">
        <v>6</v>
      </c>
      <c r="O168" s="162">
        <v>1</v>
      </c>
      <c r="P168" s="162">
        <v>1</v>
      </c>
      <c r="Q168" s="163">
        <v>40719</v>
      </c>
      <c r="R168" s="163">
        <v>18444</v>
      </c>
    </row>
    <row r="169" spans="1:18" ht="72.75" customHeight="1" x14ac:dyDescent="0.25">
      <c r="A169" s="88">
        <v>6</v>
      </c>
      <c r="B169" s="459" t="s">
        <v>253</v>
      </c>
      <c r="C169" s="460"/>
      <c r="D169" s="460"/>
      <c r="E169" s="460"/>
      <c r="F169" s="465"/>
      <c r="G169" s="87" t="s">
        <v>555</v>
      </c>
      <c r="H169" s="88">
        <f t="shared" si="15"/>
        <v>5</v>
      </c>
      <c r="I169" s="162">
        <v>0</v>
      </c>
      <c r="J169" s="162">
        <v>5</v>
      </c>
      <c r="K169" s="162">
        <v>1</v>
      </c>
      <c r="L169" s="162">
        <v>1</v>
      </c>
      <c r="M169" s="162">
        <v>1</v>
      </c>
      <c r="N169" s="162">
        <v>6</v>
      </c>
      <c r="O169" s="162">
        <v>0</v>
      </c>
      <c r="P169" s="162">
        <v>0</v>
      </c>
      <c r="Q169" s="163">
        <v>39750</v>
      </c>
      <c r="R169" s="163">
        <v>18774</v>
      </c>
    </row>
    <row r="170" spans="1:18" ht="72.75" customHeight="1" x14ac:dyDescent="0.25">
      <c r="A170" s="88">
        <v>7</v>
      </c>
      <c r="B170" s="459" t="s">
        <v>254</v>
      </c>
      <c r="C170" s="460"/>
      <c r="D170" s="460"/>
      <c r="E170" s="460"/>
      <c r="F170" s="465"/>
      <c r="G170" s="87" t="s">
        <v>556</v>
      </c>
      <c r="H170" s="88">
        <f t="shared" si="15"/>
        <v>10</v>
      </c>
      <c r="I170" s="162">
        <v>0</v>
      </c>
      <c r="J170" s="162">
        <v>10</v>
      </c>
      <c r="K170" s="162">
        <v>2</v>
      </c>
      <c r="L170" s="162">
        <v>2</v>
      </c>
      <c r="M170" s="162">
        <v>0</v>
      </c>
      <c r="N170" s="162">
        <v>17</v>
      </c>
      <c r="O170" s="162">
        <v>0</v>
      </c>
      <c r="P170" s="162">
        <v>0</v>
      </c>
      <c r="Q170" s="163">
        <v>49862</v>
      </c>
      <c r="R170" s="163">
        <v>20956</v>
      </c>
    </row>
    <row r="171" spans="1:18" ht="72.75" customHeight="1" x14ac:dyDescent="0.25">
      <c r="A171" s="88">
        <v>8</v>
      </c>
      <c r="B171" s="459" t="s">
        <v>255</v>
      </c>
      <c r="C171" s="460"/>
      <c r="D171" s="460"/>
      <c r="E171" s="460"/>
      <c r="F171" s="465"/>
      <c r="G171" s="87" t="s">
        <v>557</v>
      </c>
      <c r="H171" s="88">
        <f t="shared" si="15"/>
        <v>0</v>
      </c>
      <c r="I171" s="162">
        <v>0</v>
      </c>
      <c r="J171" s="162">
        <v>0</v>
      </c>
      <c r="K171" s="162">
        <v>3</v>
      </c>
      <c r="L171" s="162">
        <v>1</v>
      </c>
      <c r="M171" s="162">
        <v>0</v>
      </c>
      <c r="N171" s="162">
        <v>12</v>
      </c>
      <c r="O171" s="162">
        <v>0</v>
      </c>
      <c r="P171" s="162">
        <v>0</v>
      </c>
      <c r="Q171" s="163">
        <v>27560</v>
      </c>
      <c r="R171" s="163">
        <v>23355</v>
      </c>
    </row>
    <row r="172" spans="1:18" ht="72.75" customHeight="1" x14ac:dyDescent="0.25">
      <c r="A172" s="88">
        <v>9</v>
      </c>
      <c r="B172" s="459" t="s">
        <v>690</v>
      </c>
      <c r="C172" s="460"/>
      <c r="D172" s="460"/>
      <c r="E172" s="460"/>
      <c r="F172" s="465"/>
      <c r="G172" s="87" t="s">
        <v>558</v>
      </c>
      <c r="H172" s="88">
        <f t="shared" si="15"/>
        <v>0</v>
      </c>
      <c r="I172" s="162">
        <v>0</v>
      </c>
      <c r="J172" s="162">
        <v>0</v>
      </c>
      <c r="K172" s="162">
        <v>1</v>
      </c>
      <c r="L172" s="162">
        <v>1</v>
      </c>
      <c r="M172" s="162">
        <v>1</v>
      </c>
      <c r="N172" s="162">
        <v>11</v>
      </c>
      <c r="O172" s="162">
        <v>0</v>
      </c>
      <c r="P172" s="162">
        <v>0</v>
      </c>
      <c r="Q172" s="163">
        <v>52628</v>
      </c>
      <c r="R172" s="163">
        <v>21079</v>
      </c>
    </row>
    <row r="173" spans="1:18" ht="72.75" customHeight="1" x14ac:dyDescent="0.25">
      <c r="A173" s="88">
        <v>10</v>
      </c>
      <c r="B173" s="459" t="s">
        <v>256</v>
      </c>
      <c r="C173" s="460"/>
      <c r="D173" s="460"/>
      <c r="E173" s="460"/>
      <c r="F173" s="465"/>
      <c r="G173" s="87" t="s">
        <v>559</v>
      </c>
      <c r="H173" s="88">
        <f t="shared" si="15"/>
        <v>0</v>
      </c>
      <c r="I173" s="162">
        <v>0</v>
      </c>
      <c r="J173" s="162">
        <v>0</v>
      </c>
      <c r="K173" s="162">
        <v>0</v>
      </c>
      <c r="L173" s="162">
        <v>2</v>
      </c>
      <c r="M173" s="162">
        <v>1</v>
      </c>
      <c r="N173" s="162">
        <v>1</v>
      </c>
      <c r="O173" s="162">
        <v>2</v>
      </c>
      <c r="P173" s="162">
        <v>2</v>
      </c>
      <c r="Q173" s="163">
        <v>34655</v>
      </c>
      <c r="R173" s="163">
        <v>20513</v>
      </c>
    </row>
    <row r="174" spans="1:18" ht="72.75" customHeight="1" x14ac:dyDescent="0.25">
      <c r="A174" s="88">
        <v>11</v>
      </c>
      <c r="B174" s="459" t="s">
        <v>269</v>
      </c>
      <c r="C174" s="460"/>
      <c r="D174" s="460"/>
      <c r="E174" s="460"/>
      <c r="F174" s="465"/>
      <c r="G174" s="87" t="s">
        <v>270</v>
      </c>
      <c r="H174" s="88">
        <f t="shared" si="15"/>
        <v>0</v>
      </c>
      <c r="I174" s="162">
        <v>0</v>
      </c>
      <c r="J174" s="162">
        <v>0</v>
      </c>
      <c r="K174" s="162">
        <v>0</v>
      </c>
      <c r="L174" s="162">
        <v>0</v>
      </c>
      <c r="M174" s="162">
        <v>0</v>
      </c>
      <c r="N174" s="162">
        <v>1</v>
      </c>
      <c r="O174" s="162">
        <v>1</v>
      </c>
      <c r="P174" s="162">
        <v>1</v>
      </c>
      <c r="Q174" s="163">
        <v>0</v>
      </c>
      <c r="R174" s="163">
        <v>14733</v>
      </c>
    </row>
    <row r="175" spans="1:18" ht="72.75" customHeight="1" x14ac:dyDescent="0.25">
      <c r="A175" s="88">
        <v>12</v>
      </c>
      <c r="B175" s="459" t="s">
        <v>271</v>
      </c>
      <c r="C175" s="460"/>
      <c r="D175" s="460"/>
      <c r="E175" s="460"/>
      <c r="F175" s="465"/>
      <c r="G175" s="87" t="s">
        <v>272</v>
      </c>
      <c r="H175" s="88">
        <f t="shared" si="15"/>
        <v>0</v>
      </c>
      <c r="I175" s="162">
        <v>0</v>
      </c>
      <c r="J175" s="162">
        <v>0</v>
      </c>
      <c r="K175" s="162">
        <v>0</v>
      </c>
      <c r="L175" s="162">
        <v>0</v>
      </c>
      <c r="M175" s="162">
        <v>0</v>
      </c>
      <c r="N175" s="162">
        <v>4</v>
      </c>
      <c r="O175" s="162">
        <v>1</v>
      </c>
      <c r="P175" s="162">
        <v>0</v>
      </c>
      <c r="Q175" s="163">
        <v>0</v>
      </c>
      <c r="R175" s="163">
        <v>18966</v>
      </c>
    </row>
    <row r="176" spans="1:18" ht="72.75" customHeight="1" x14ac:dyDescent="0.25">
      <c r="A176" s="88">
        <v>13</v>
      </c>
      <c r="B176" s="459" t="s">
        <v>273</v>
      </c>
      <c r="C176" s="460"/>
      <c r="D176" s="460"/>
      <c r="E176" s="460"/>
      <c r="F176" s="465"/>
      <c r="G176" s="87" t="s">
        <v>274</v>
      </c>
      <c r="H176" s="88">
        <f t="shared" si="15"/>
        <v>0</v>
      </c>
      <c r="I176" s="162">
        <v>0</v>
      </c>
      <c r="J176" s="162">
        <v>0</v>
      </c>
      <c r="K176" s="162">
        <v>0</v>
      </c>
      <c r="L176" s="162">
        <v>0</v>
      </c>
      <c r="M176" s="162">
        <v>0</v>
      </c>
      <c r="N176" s="162">
        <v>0</v>
      </c>
      <c r="O176" s="162">
        <v>1</v>
      </c>
      <c r="P176" s="162">
        <v>1</v>
      </c>
      <c r="Q176" s="163">
        <v>0</v>
      </c>
      <c r="R176" s="163">
        <v>0</v>
      </c>
    </row>
    <row r="177" spans="1:18" ht="72.75" customHeight="1" x14ac:dyDescent="0.25">
      <c r="A177" s="88">
        <v>14</v>
      </c>
      <c r="B177" s="459" t="s">
        <v>275</v>
      </c>
      <c r="C177" s="460"/>
      <c r="D177" s="460"/>
      <c r="E177" s="460"/>
      <c r="F177" s="465"/>
      <c r="G177" s="87" t="s">
        <v>276</v>
      </c>
      <c r="H177" s="88">
        <f t="shared" si="15"/>
        <v>0</v>
      </c>
      <c r="I177" s="162">
        <v>0</v>
      </c>
      <c r="J177" s="162">
        <v>0</v>
      </c>
      <c r="K177" s="162">
        <v>0</v>
      </c>
      <c r="L177" s="162">
        <v>0</v>
      </c>
      <c r="M177" s="162">
        <v>0</v>
      </c>
      <c r="N177" s="162">
        <v>1</v>
      </c>
      <c r="O177" s="162">
        <v>0</v>
      </c>
      <c r="P177" s="162">
        <v>0</v>
      </c>
      <c r="Q177" s="163">
        <v>0</v>
      </c>
      <c r="R177" s="163">
        <v>19590</v>
      </c>
    </row>
    <row r="178" spans="1:18" ht="72.75" customHeight="1" x14ac:dyDescent="0.25">
      <c r="A178" s="88">
        <v>15</v>
      </c>
      <c r="B178" s="459" t="s">
        <v>277</v>
      </c>
      <c r="C178" s="460"/>
      <c r="D178" s="460"/>
      <c r="E178" s="460"/>
      <c r="F178" s="465"/>
      <c r="G178" s="87" t="s">
        <v>278</v>
      </c>
      <c r="H178" s="88">
        <f t="shared" si="15"/>
        <v>0</v>
      </c>
      <c r="I178" s="162">
        <v>0</v>
      </c>
      <c r="J178" s="162">
        <v>0</v>
      </c>
      <c r="K178" s="162">
        <v>0</v>
      </c>
      <c r="L178" s="162">
        <v>0</v>
      </c>
      <c r="M178" s="162">
        <v>0</v>
      </c>
      <c r="N178" s="162">
        <v>0</v>
      </c>
      <c r="O178" s="162">
        <v>1</v>
      </c>
      <c r="P178" s="162">
        <v>0</v>
      </c>
      <c r="Q178" s="163">
        <v>0</v>
      </c>
      <c r="R178" s="163">
        <v>15872</v>
      </c>
    </row>
    <row r="179" spans="1:18" ht="72.75" customHeight="1" x14ac:dyDescent="0.25">
      <c r="A179" s="88">
        <v>16</v>
      </c>
      <c r="B179" s="459" t="s">
        <v>279</v>
      </c>
      <c r="C179" s="460"/>
      <c r="D179" s="460"/>
      <c r="E179" s="460"/>
      <c r="F179" s="465"/>
      <c r="G179" s="87" t="s">
        <v>280</v>
      </c>
      <c r="H179" s="88">
        <f t="shared" si="15"/>
        <v>0</v>
      </c>
      <c r="I179" s="162">
        <v>0</v>
      </c>
      <c r="J179" s="162">
        <v>0</v>
      </c>
      <c r="K179" s="162">
        <v>0</v>
      </c>
      <c r="L179" s="162">
        <v>0</v>
      </c>
      <c r="M179" s="162">
        <v>0</v>
      </c>
      <c r="N179" s="162">
        <v>3</v>
      </c>
      <c r="O179" s="162">
        <v>0</v>
      </c>
      <c r="P179" s="162">
        <v>0</v>
      </c>
      <c r="Q179" s="163">
        <v>0</v>
      </c>
      <c r="R179" s="163">
        <v>20279</v>
      </c>
    </row>
    <row r="180" spans="1:18" ht="72.75" customHeight="1" x14ac:dyDescent="0.25">
      <c r="A180" s="88">
        <v>17</v>
      </c>
      <c r="B180" s="459" t="s">
        <v>281</v>
      </c>
      <c r="C180" s="460"/>
      <c r="D180" s="460"/>
      <c r="E180" s="460"/>
      <c r="F180" s="465"/>
      <c r="G180" s="87" t="s">
        <v>282</v>
      </c>
      <c r="H180" s="88">
        <f t="shared" si="15"/>
        <v>0</v>
      </c>
      <c r="I180" s="162">
        <v>0</v>
      </c>
      <c r="J180" s="162">
        <v>0</v>
      </c>
      <c r="K180" s="162">
        <v>0</v>
      </c>
      <c r="L180" s="162">
        <v>0</v>
      </c>
      <c r="M180" s="162">
        <v>0</v>
      </c>
      <c r="N180" s="162">
        <v>4</v>
      </c>
      <c r="O180" s="162">
        <v>0</v>
      </c>
      <c r="P180" s="162">
        <v>0</v>
      </c>
      <c r="Q180" s="163">
        <v>0</v>
      </c>
      <c r="R180" s="163">
        <v>19408</v>
      </c>
    </row>
    <row r="181" spans="1:18" ht="72.75" customHeight="1" x14ac:dyDescent="0.25">
      <c r="A181" s="88">
        <v>18</v>
      </c>
      <c r="B181" s="459" t="s">
        <v>283</v>
      </c>
      <c r="C181" s="460"/>
      <c r="D181" s="460"/>
      <c r="E181" s="460"/>
      <c r="F181" s="465"/>
      <c r="G181" s="87" t="s">
        <v>284</v>
      </c>
      <c r="H181" s="88">
        <f t="shared" si="15"/>
        <v>0</v>
      </c>
      <c r="I181" s="162">
        <v>0</v>
      </c>
      <c r="J181" s="162">
        <v>0</v>
      </c>
      <c r="K181" s="162">
        <v>0</v>
      </c>
      <c r="L181" s="162">
        <v>0</v>
      </c>
      <c r="M181" s="162">
        <v>0</v>
      </c>
      <c r="N181" s="162">
        <v>3</v>
      </c>
      <c r="O181" s="162">
        <v>0</v>
      </c>
      <c r="P181" s="162">
        <v>0</v>
      </c>
      <c r="Q181" s="163">
        <v>0</v>
      </c>
      <c r="R181" s="163">
        <v>15989</v>
      </c>
    </row>
    <row r="182" spans="1:18" ht="72.75" customHeight="1" x14ac:dyDescent="0.25">
      <c r="A182" s="88">
        <v>19</v>
      </c>
      <c r="B182" s="459" t="s">
        <v>285</v>
      </c>
      <c r="C182" s="460"/>
      <c r="D182" s="460"/>
      <c r="E182" s="460"/>
      <c r="F182" s="465"/>
      <c r="G182" s="87" t="s">
        <v>286</v>
      </c>
      <c r="H182" s="88">
        <f t="shared" si="15"/>
        <v>0</v>
      </c>
      <c r="I182" s="162">
        <v>0</v>
      </c>
      <c r="J182" s="162">
        <v>0</v>
      </c>
      <c r="K182" s="162">
        <v>0</v>
      </c>
      <c r="L182" s="162">
        <v>0</v>
      </c>
      <c r="M182" s="162">
        <v>0</v>
      </c>
      <c r="N182" s="162">
        <v>1</v>
      </c>
      <c r="O182" s="162">
        <v>0</v>
      </c>
      <c r="P182" s="162">
        <v>0</v>
      </c>
      <c r="Q182" s="163">
        <v>0</v>
      </c>
      <c r="R182" s="163">
        <v>20902</v>
      </c>
    </row>
    <row r="183" spans="1:18" ht="72.75" customHeight="1" x14ac:dyDescent="0.25">
      <c r="A183" s="88">
        <v>20</v>
      </c>
      <c r="B183" s="529" t="s">
        <v>265</v>
      </c>
      <c r="C183" s="529"/>
      <c r="D183" s="529"/>
      <c r="E183" s="529"/>
      <c r="F183" s="529"/>
      <c r="G183" s="86" t="s">
        <v>892</v>
      </c>
      <c r="H183" s="88">
        <f t="shared" si="15"/>
        <v>0</v>
      </c>
      <c r="I183" s="162">
        <v>0</v>
      </c>
      <c r="J183" s="162">
        <v>0</v>
      </c>
      <c r="K183" s="162">
        <v>0</v>
      </c>
      <c r="L183" s="162">
        <v>0</v>
      </c>
      <c r="M183" s="162">
        <v>0</v>
      </c>
      <c r="N183" s="162">
        <v>0</v>
      </c>
      <c r="O183" s="162">
        <v>0</v>
      </c>
      <c r="P183" s="162">
        <v>0</v>
      </c>
      <c r="Q183" s="163">
        <v>0</v>
      </c>
      <c r="R183" s="163">
        <v>0</v>
      </c>
    </row>
    <row r="184" spans="1:18" ht="72.75" customHeight="1" x14ac:dyDescent="0.25">
      <c r="A184" s="88">
        <v>21</v>
      </c>
      <c r="B184" s="529" t="s">
        <v>257</v>
      </c>
      <c r="C184" s="529"/>
      <c r="D184" s="529"/>
      <c r="E184" s="529"/>
      <c r="F184" s="529"/>
      <c r="G184" s="86" t="s">
        <v>893</v>
      </c>
      <c r="H184" s="88">
        <f t="shared" si="15"/>
        <v>0</v>
      </c>
      <c r="I184" s="162">
        <v>0</v>
      </c>
      <c r="J184" s="162">
        <v>0</v>
      </c>
      <c r="K184" s="162">
        <v>0</v>
      </c>
      <c r="L184" s="162">
        <v>0</v>
      </c>
      <c r="M184" s="162">
        <v>0</v>
      </c>
      <c r="N184" s="162">
        <v>0</v>
      </c>
      <c r="O184" s="162">
        <v>0</v>
      </c>
      <c r="P184" s="162">
        <v>0</v>
      </c>
      <c r="Q184" s="163">
        <v>0</v>
      </c>
      <c r="R184" s="163">
        <v>0</v>
      </c>
    </row>
    <row r="185" spans="1:18" ht="72.75" customHeight="1" x14ac:dyDescent="0.25">
      <c r="A185" s="88">
        <v>22</v>
      </c>
      <c r="B185" s="529" t="s">
        <v>894</v>
      </c>
      <c r="C185" s="529"/>
      <c r="D185" s="529"/>
      <c r="E185" s="529"/>
      <c r="F185" s="529"/>
      <c r="G185" s="86" t="s">
        <v>895</v>
      </c>
      <c r="H185" s="88">
        <f t="shared" si="15"/>
        <v>0</v>
      </c>
      <c r="I185" s="162">
        <v>0</v>
      </c>
      <c r="J185" s="162">
        <v>0</v>
      </c>
      <c r="K185" s="162">
        <v>0</v>
      </c>
      <c r="L185" s="162">
        <v>0</v>
      </c>
      <c r="M185" s="162">
        <v>0</v>
      </c>
      <c r="N185" s="162">
        <v>0</v>
      </c>
      <c r="O185" s="162">
        <v>0</v>
      </c>
      <c r="P185" s="162">
        <v>0</v>
      </c>
      <c r="Q185" s="163">
        <v>0</v>
      </c>
      <c r="R185" s="163">
        <v>0</v>
      </c>
    </row>
    <row r="186" spans="1:18" ht="72.75" customHeight="1" x14ac:dyDescent="0.25">
      <c r="A186" s="88">
        <v>23</v>
      </c>
      <c r="B186" s="529" t="s">
        <v>896</v>
      </c>
      <c r="C186" s="529"/>
      <c r="D186" s="529"/>
      <c r="E186" s="529"/>
      <c r="F186" s="529"/>
      <c r="G186" s="86" t="s">
        <v>897</v>
      </c>
      <c r="H186" s="88">
        <f t="shared" si="15"/>
        <v>0</v>
      </c>
      <c r="I186" s="162">
        <v>0</v>
      </c>
      <c r="J186" s="162">
        <v>0</v>
      </c>
      <c r="K186" s="162">
        <v>0</v>
      </c>
      <c r="L186" s="162">
        <v>0</v>
      </c>
      <c r="M186" s="162">
        <v>0</v>
      </c>
      <c r="N186" s="162">
        <v>0</v>
      </c>
      <c r="O186" s="162">
        <v>0</v>
      </c>
      <c r="P186" s="162">
        <v>0</v>
      </c>
      <c r="Q186" s="163">
        <v>0</v>
      </c>
      <c r="R186" s="163">
        <v>0</v>
      </c>
    </row>
    <row r="187" spans="1:18" ht="72.75" customHeight="1" x14ac:dyDescent="0.25">
      <c r="A187" s="88">
        <v>24</v>
      </c>
      <c r="B187" s="529" t="s">
        <v>267</v>
      </c>
      <c r="C187" s="529"/>
      <c r="D187" s="529"/>
      <c r="E187" s="529"/>
      <c r="F187" s="529"/>
      <c r="G187" s="86" t="s">
        <v>898</v>
      </c>
      <c r="H187" s="88">
        <f t="shared" si="15"/>
        <v>0</v>
      </c>
      <c r="I187" s="162">
        <v>0</v>
      </c>
      <c r="J187" s="162">
        <v>0</v>
      </c>
      <c r="K187" s="162">
        <v>0</v>
      </c>
      <c r="L187" s="162">
        <v>0</v>
      </c>
      <c r="M187" s="162">
        <v>0</v>
      </c>
      <c r="N187" s="162">
        <v>0</v>
      </c>
      <c r="O187" s="162">
        <v>0</v>
      </c>
      <c r="P187" s="162">
        <v>0</v>
      </c>
      <c r="Q187" s="163">
        <v>0</v>
      </c>
      <c r="R187" s="163">
        <v>0</v>
      </c>
    </row>
    <row r="188" spans="1:18" ht="72.75" customHeight="1" x14ac:dyDescent="0.25">
      <c r="A188" s="88">
        <v>25</v>
      </c>
      <c r="B188" s="529" t="s">
        <v>263</v>
      </c>
      <c r="C188" s="529"/>
      <c r="D188" s="529"/>
      <c r="E188" s="529"/>
      <c r="F188" s="529"/>
      <c r="G188" s="86" t="s">
        <v>899</v>
      </c>
      <c r="H188" s="88">
        <f t="shared" si="15"/>
        <v>0</v>
      </c>
      <c r="I188" s="162">
        <v>0</v>
      </c>
      <c r="J188" s="162">
        <v>0</v>
      </c>
      <c r="K188" s="162">
        <v>0</v>
      </c>
      <c r="L188" s="162">
        <v>0</v>
      </c>
      <c r="M188" s="162">
        <v>0</v>
      </c>
      <c r="N188" s="162">
        <v>0</v>
      </c>
      <c r="O188" s="162">
        <v>0</v>
      </c>
      <c r="P188" s="162">
        <v>0</v>
      </c>
      <c r="Q188" s="163">
        <v>0</v>
      </c>
      <c r="R188" s="163">
        <v>0</v>
      </c>
    </row>
    <row r="189" spans="1:18" ht="72.75" customHeight="1" x14ac:dyDescent="0.25">
      <c r="A189" s="88">
        <v>26</v>
      </c>
      <c r="B189" s="529" t="s">
        <v>259</v>
      </c>
      <c r="C189" s="529"/>
      <c r="D189" s="529"/>
      <c r="E189" s="529"/>
      <c r="F189" s="529"/>
      <c r="G189" s="86" t="s">
        <v>900</v>
      </c>
      <c r="H189" s="88">
        <f t="shared" si="15"/>
        <v>0</v>
      </c>
      <c r="I189" s="162">
        <v>0</v>
      </c>
      <c r="J189" s="162">
        <v>0</v>
      </c>
      <c r="K189" s="162">
        <v>0</v>
      </c>
      <c r="L189" s="162">
        <v>0</v>
      </c>
      <c r="M189" s="162">
        <v>0</v>
      </c>
      <c r="N189" s="162">
        <v>0</v>
      </c>
      <c r="O189" s="162">
        <v>0</v>
      </c>
      <c r="P189" s="162">
        <v>0</v>
      </c>
      <c r="Q189" s="163">
        <v>0</v>
      </c>
      <c r="R189" s="163">
        <v>0</v>
      </c>
    </row>
    <row r="190" spans="1:18" ht="72.75" customHeight="1" x14ac:dyDescent="0.25">
      <c r="A190" s="88">
        <v>27</v>
      </c>
      <c r="B190" s="529" t="s">
        <v>901</v>
      </c>
      <c r="C190" s="529"/>
      <c r="D190" s="529"/>
      <c r="E190" s="529"/>
      <c r="F190" s="529"/>
      <c r="G190" s="86" t="s">
        <v>902</v>
      </c>
      <c r="H190" s="88">
        <f t="shared" si="15"/>
        <v>0</v>
      </c>
      <c r="I190" s="162">
        <v>0</v>
      </c>
      <c r="J190" s="162">
        <v>0</v>
      </c>
      <c r="K190" s="162">
        <v>0</v>
      </c>
      <c r="L190" s="162">
        <v>0</v>
      </c>
      <c r="M190" s="162">
        <v>0</v>
      </c>
      <c r="N190" s="162">
        <v>0</v>
      </c>
      <c r="O190" s="162">
        <v>0</v>
      </c>
      <c r="P190" s="162">
        <v>0</v>
      </c>
      <c r="Q190" s="163">
        <v>0</v>
      </c>
      <c r="R190" s="163">
        <v>0</v>
      </c>
    </row>
    <row r="191" spans="1:18" ht="72.75" customHeight="1" x14ac:dyDescent="0.25">
      <c r="A191" s="88">
        <v>28</v>
      </c>
      <c r="B191" s="529" t="s">
        <v>903</v>
      </c>
      <c r="C191" s="529"/>
      <c r="D191" s="529"/>
      <c r="E191" s="529"/>
      <c r="F191" s="529"/>
      <c r="G191" s="86" t="s">
        <v>904</v>
      </c>
      <c r="H191" s="88">
        <f t="shared" si="15"/>
        <v>0</v>
      </c>
      <c r="I191" s="162">
        <v>0</v>
      </c>
      <c r="J191" s="162">
        <v>0</v>
      </c>
      <c r="K191" s="162">
        <v>0</v>
      </c>
      <c r="L191" s="162">
        <v>0</v>
      </c>
      <c r="M191" s="162">
        <v>0</v>
      </c>
      <c r="N191" s="162">
        <v>0</v>
      </c>
      <c r="O191" s="162">
        <v>0</v>
      </c>
      <c r="P191" s="162">
        <v>0</v>
      </c>
      <c r="Q191" s="163">
        <v>0</v>
      </c>
      <c r="R191" s="163">
        <v>0</v>
      </c>
    </row>
    <row r="192" spans="1:18" ht="72.75" customHeight="1" x14ac:dyDescent="0.25">
      <c r="A192" s="104">
        <v>8</v>
      </c>
      <c r="B192" s="522" t="s">
        <v>287</v>
      </c>
      <c r="C192" s="523"/>
      <c r="D192" s="523"/>
      <c r="E192" s="523"/>
      <c r="F192" s="523"/>
      <c r="G192" s="524"/>
      <c r="H192" s="133">
        <f>H193+H194+H195+H196+H197+H198+H199+H200+H201+H202+H203+H204+H205+H206+H207+H208+H209+H210+H211+H212+H213+H214+H215+H216+H217+H218+H219+H220+H221+H222+H223+H224+H225+H226+H227+H228+H229+H230+H231+H232+H233+H234+H235+H236+H237+H238+H239+H240</f>
        <v>225</v>
      </c>
      <c r="I192" s="133">
        <f t="shared" ref="I192:P192" si="16">I193+I194+I195+I196+I197+I198+I199+I200+I201+I202+I203+I204+I205+I206+I207+I208+I209+I210+I211+I212+I213+I214+I215+I216+I217+I218+I219+I220+I221+I222+I223+I224+I225+I226+I227+I228+I229+I230+I231+I232+I233+I234+I235+I236+I237+I238+I239+I240</f>
        <v>155</v>
      </c>
      <c r="J192" s="133">
        <f t="shared" si="16"/>
        <v>70</v>
      </c>
      <c r="K192" s="133">
        <f t="shared" si="16"/>
        <v>74</v>
      </c>
      <c r="L192" s="133">
        <f t="shared" si="16"/>
        <v>7</v>
      </c>
      <c r="M192" s="133">
        <f t="shared" si="16"/>
        <v>4</v>
      </c>
      <c r="N192" s="133">
        <f t="shared" si="16"/>
        <v>282</v>
      </c>
      <c r="O192" s="133">
        <f t="shared" si="16"/>
        <v>3</v>
      </c>
      <c r="P192" s="133">
        <f t="shared" si="16"/>
        <v>0</v>
      </c>
      <c r="Q192" s="165">
        <v>44947.199999999997</v>
      </c>
      <c r="R192" s="165">
        <v>22476.400000000001</v>
      </c>
    </row>
    <row r="193" spans="1:18" ht="72.75" customHeight="1" x14ac:dyDescent="0.25">
      <c r="A193" s="88">
        <v>1</v>
      </c>
      <c r="B193" s="459" t="s">
        <v>837</v>
      </c>
      <c r="C193" s="460"/>
      <c r="D193" s="460"/>
      <c r="E193" s="460"/>
      <c r="F193" s="465"/>
      <c r="G193" s="87" t="s">
        <v>560</v>
      </c>
      <c r="H193" s="88">
        <f>I193+J193</f>
        <v>122</v>
      </c>
      <c r="I193" s="162">
        <v>122</v>
      </c>
      <c r="J193" s="162">
        <v>0</v>
      </c>
      <c r="K193" s="162">
        <v>57</v>
      </c>
      <c r="L193" s="162">
        <v>3</v>
      </c>
      <c r="M193" s="162">
        <v>2</v>
      </c>
      <c r="N193" s="162">
        <v>166</v>
      </c>
      <c r="O193" s="162">
        <v>0</v>
      </c>
      <c r="P193" s="162">
        <v>0</v>
      </c>
      <c r="Q193" s="163">
        <v>44947.199999999997</v>
      </c>
      <c r="R193" s="163">
        <v>22476.400000000001</v>
      </c>
    </row>
    <row r="194" spans="1:18" ht="72.75" customHeight="1" x14ac:dyDescent="0.25">
      <c r="A194" s="88">
        <v>2</v>
      </c>
      <c r="B194" s="459" t="s">
        <v>299</v>
      </c>
      <c r="C194" s="460"/>
      <c r="D194" s="460"/>
      <c r="E194" s="460"/>
      <c r="F194" s="465"/>
      <c r="G194" s="87" t="s">
        <v>561</v>
      </c>
      <c r="H194" s="88">
        <f t="shared" ref="H194:H240" si="17">I194+J194</f>
        <v>33</v>
      </c>
      <c r="I194" s="162">
        <v>18</v>
      </c>
      <c r="J194" s="162">
        <v>15</v>
      </c>
      <c r="K194" s="162">
        <v>4</v>
      </c>
      <c r="L194" s="162">
        <v>1</v>
      </c>
      <c r="M194" s="162">
        <v>0</v>
      </c>
      <c r="N194" s="162">
        <v>19</v>
      </c>
      <c r="O194" s="162">
        <v>0</v>
      </c>
      <c r="P194" s="162">
        <v>0</v>
      </c>
      <c r="Q194" s="163">
        <v>44947.199999999997</v>
      </c>
      <c r="R194" s="163">
        <v>22476.400000000001</v>
      </c>
    </row>
    <row r="195" spans="1:18" ht="72.75" customHeight="1" x14ac:dyDescent="0.25">
      <c r="A195" s="88">
        <v>3</v>
      </c>
      <c r="B195" s="459" t="s">
        <v>323</v>
      </c>
      <c r="C195" s="460"/>
      <c r="D195" s="460"/>
      <c r="E195" s="460"/>
      <c r="F195" s="465"/>
      <c r="G195" s="87" t="s">
        <v>562</v>
      </c>
      <c r="H195" s="88">
        <f t="shared" si="17"/>
        <v>25</v>
      </c>
      <c r="I195" s="162">
        <v>0</v>
      </c>
      <c r="J195" s="162">
        <v>25</v>
      </c>
      <c r="K195" s="162">
        <v>4</v>
      </c>
      <c r="L195" s="162">
        <v>1</v>
      </c>
      <c r="M195" s="162">
        <v>0</v>
      </c>
      <c r="N195" s="162">
        <v>17</v>
      </c>
      <c r="O195" s="162">
        <v>0</v>
      </c>
      <c r="P195" s="162">
        <v>0</v>
      </c>
      <c r="Q195" s="163">
        <v>44947.199999999997</v>
      </c>
      <c r="R195" s="163">
        <v>22476.400000000001</v>
      </c>
    </row>
    <row r="196" spans="1:18" ht="72.75" customHeight="1" x14ac:dyDescent="0.25">
      <c r="A196" s="88">
        <v>4</v>
      </c>
      <c r="B196" s="459" t="s">
        <v>338</v>
      </c>
      <c r="C196" s="460"/>
      <c r="D196" s="460"/>
      <c r="E196" s="460"/>
      <c r="F196" s="465"/>
      <c r="G196" s="87" t="s">
        <v>563</v>
      </c>
      <c r="H196" s="88">
        <f t="shared" si="17"/>
        <v>45</v>
      </c>
      <c r="I196" s="162">
        <v>15</v>
      </c>
      <c r="J196" s="162">
        <v>30</v>
      </c>
      <c r="K196" s="162">
        <v>6</v>
      </c>
      <c r="L196" s="162">
        <v>1</v>
      </c>
      <c r="M196" s="162">
        <v>1</v>
      </c>
      <c r="N196" s="162">
        <v>21</v>
      </c>
      <c r="O196" s="162">
        <v>0</v>
      </c>
      <c r="P196" s="162">
        <v>0</v>
      </c>
      <c r="Q196" s="163">
        <v>44947.199999999997</v>
      </c>
      <c r="R196" s="163">
        <v>22476.400000000001</v>
      </c>
    </row>
    <row r="197" spans="1:18" ht="72.75" customHeight="1" x14ac:dyDescent="0.25">
      <c r="A197" s="88">
        <v>5</v>
      </c>
      <c r="B197" s="459" t="s">
        <v>310</v>
      </c>
      <c r="C197" s="460"/>
      <c r="D197" s="460"/>
      <c r="E197" s="460"/>
      <c r="F197" s="465"/>
      <c r="G197" s="87" t="s">
        <v>564</v>
      </c>
      <c r="H197" s="88">
        <f t="shared" si="17"/>
        <v>0</v>
      </c>
      <c r="I197" s="162">
        <v>0</v>
      </c>
      <c r="J197" s="162">
        <v>0</v>
      </c>
      <c r="K197" s="162">
        <v>2</v>
      </c>
      <c r="L197" s="162">
        <v>0</v>
      </c>
      <c r="M197" s="162">
        <v>0</v>
      </c>
      <c r="N197" s="162">
        <v>8</v>
      </c>
      <c r="O197" s="162">
        <v>0</v>
      </c>
      <c r="P197" s="162">
        <v>0</v>
      </c>
      <c r="Q197" s="163">
        <v>44947.199999999997</v>
      </c>
      <c r="R197" s="163">
        <v>22476.400000000001</v>
      </c>
    </row>
    <row r="198" spans="1:18" ht="72.75" customHeight="1" x14ac:dyDescent="0.25">
      <c r="A198" s="88">
        <v>6</v>
      </c>
      <c r="B198" s="459" t="s">
        <v>332</v>
      </c>
      <c r="C198" s="460"/>
      <c r="D198" s="460"/>
      <c r="E198" s="460"/>
      <c r="F198" s="465"/>
      <c r="G198" s="87" t="s">
        <v>565</v>
      </c>
      <c r="H198" s="88">
        <f t="shared" si="17"/>
        <v>0</v>
      </c>
      <c r="I198" s="162">
        <v>0</v>
      </c>
      <c r="J198" s="162">
        <v>0</v>
      </c>
      <c r="K198" s="162">
        <v>1</v>
      </c>
      <c r="L198" s="162">
        <v>1</v>
      </c>
      <c r="M198" s="162">
        <v>1</v>
      </c>
      <c r="N198" s="162">
        <v>10</v>
      </c>
      <c r="O198" s="162">
        <v>0</v>
      </c>
      <c r="P198" s="162">
        <v>0</v>
      </c>
      <c r="Q198" s="163">
        <v>44947.199999999997</v>
      </c>
      <c r="R198" s="163">
        <v>22476.400000000001</v>
      </c>
    </row>
    <row r="199" spans="1:18" ht="72.75" customHeight="1" x14ac:dyDescent="0.25">
      <c r="A199" s="88">
        <v>7</v>
      </c>
      <c r="B199" s="459" t="s">
        <v>288</v>
      </c>
      <c r="C199" s="460"/>
      <c r="D199" s="460"/>
      <c r="E199" s="460"/>
      <c r="F199" s="465"/>
      <c r="G199" s="87" t="s">
        <v>289</v>
      </c>
      <c r="H199" s="88">
        <f t="shared" si="17"/>
        <v>0</v>
      </c>
      <c r="I199" s="162">
        <v>0</v>
      </c>
      <c r="J199" s="162">
        <v>0</v>
      </c>
      <c r="K199" s="162">
        <v>0</v>
      </c>
      <c r="L199" s="162">
        <v>0</v>
      </c>
      <c r="M199" s="162">
        <v>0</v>
      </c>
      <c r="N199" s="162">
        <v>2</v>
      </c>
      <c r="O199" s="162">
        <v>0</v>
      </c>
      <c r="P199" s="162">
        <v>0</v>
      </c>
      <c r="Q199" s="163">
        <v>0</v>
      </c>
      <c r="R199" s="163">
        <v>22476.400000000001</v>
      </c>
    </row>
    <row r="200" spans="1:18" ht="72.75" customHeight="1" x14ac:dyDescent="0.25">
      <c r="A200" s="88">
        <v>8</v>
      </c>
      <c r="B200" s="459" t="s">
        <v>206</v>
      </c>
      <c r="C200" s="460"/>
      <c r="D200" s="460"/>
      <c r="E200" s="460"/>
      <c r="F200" s="465"/>
      <c r="G200" s="87" t="s">
        <v>290</v>
      </c>
      <c r="H200" s="88">
        <f t="shared" si="17"/>
        <v>0</v>
      </c>
      <c r="I200" s="162">
        <v>0</v>
      </c>
      <c r="J200" s="162">
        <v>0</v>
      </c>
      <c r="K200" s="162">
        <v>0</v>
      </c>
      <c r="L200" s="162">
        <v>0</v>
      </c>
      <c r="M200" s="162">
        <v>0</v>
      </c>
      <c r="N200" s="162">
        <v>1</v>
      </c>
      <c r="O200" s="162">
        <v>0</v>
      </c>
      <c r="P200" s="162">
        <v>0</v>
      </c>
      <c r="Q200" s="163">
        <v>0</v>
      </c>
      <c r="R200" s="163">
        <v>22476.400000000001</v>
      </c>
    </row>
    <row r="201" spans="1:18" ht="72.75" customHeight="1" x14ac:dyDescent="0.25">
      <c r="A201" s="88">
        <v>9</v>
      </c>
      <c r="B201" s="459" t="s">
        <v>291</v>
      </c>
      <c r="C201" s="460"/>
      <c r="D201" s="460"/>
      <c r="E201" s="460"/>
      <c r="F201" s="465"/>
      <c r="G201" s="87" t="s">
        <v>292</v>
      </c>
      <c r="H201" s="88">
        <f t="shared" si="17"/>
        <v>0</v>
      </c>
      <c r="I201" s="162">
        <v>0</v>
      </c>
      <c r="J201" s="162">
        <v>0</v>
      </c>
      <c r="K201" s="162">
        <v>0</v>
      </c>
      <c r="L201" s="162">
        <v>0</v>
      </c>
      <c r="M201" s="162">
        <v>0</v>
      </c>
      <c r="N201" s="162">
        <v>1</v>
      </c>
      <c r="O201" s="162">
        <v>1</v>
      </c>
      <c r="P201" s="162">
        <v>0</v>
      </c>
      <c r="Q201" s="163">
        <v>0</v>
      </c>
      <c r="R201" s="163">
        <v>22476.400000000001</v>
      </c>
    </row>
    <row r="202" spans="1:18" ht="72.75" customHeight="1" x14ac:dyDescent="0.25">
      <c r="A202" s="88">
        <v>10</v>
      </c>
      <c r="B202" s="459" t="s">
        <v>293</v>
      </c>
      <c r="C202" s="460"/>
      <c r="D202" s="460"/>
      <c r="E202" s="460"/>
      <c r="F202" s="465"/>
      <c r="G202" s="87" t="s">
        <v>294</v>
      </c>
      <c r="H202" s="88">
        <f t="shared" si="17"/>
        <v>0</v>
      </c>
      <c r="I202" s="162">
        <v>0</v>
      </c>
      <c r="J202" s="162">
        <v>0</v>
      </c>
      <c r="K202" s="162">
        <v>0</v>
      </c>
      <c r="L202" s="162">
        <v>0</v>
      </c>
      <c r="M202" s="162">
        <v>0</v>
      </c>
      <c r="N202" s="162">
        <v>2</v>
      </c>
      <c r="O202" s="162">
        <v>0</v>
      </c>
      <c r="P202" s="162">
        <v>0</v>
      </c>
      <c r="Q202" s="163">
        <v>0</v>
      </c>
      <c r="R202" s="163">
        <v>22476.400000000001</v>
      </c>
    </row>
    <row r="203" spans="1:18" ht="72.75" customHeight="1" x14ac:dyDescent="0.25">
      <c r="A203" s="88">
        <v>11</v>
      </c>
      <c r="B203" s="459" t="s">
        <v>295</v>
      </c>
      <c r="C203" s="460"/>
      <c r="D203" s="460"/>
      <c r="E203" s="460"/>
      <c r="F203" s="465"/>
      <c r="G203" s="87" t="s">
        <v>296</v>
      </c>
      <c r="H203" s="88">
        <f t="shared" si="17"/>
        <v>0</v>
      </c>
      <c r="I203" s="162">
        <v>0</v>
      </c>
      <c r="J203" s="162">
        <v>0</v>
      </c>
      <c r="K203" s="162">
        <v>0</v>
      </c>
      <c r="L203" s="162">
        <v>0</v>
      </c>
      <c r="M203" s="162">
        <v>0</v>
      </c>
      <c r="N203" s="162">
        <v>1</v>
      </c>
      <c r="O203" s="162">
        <v>0</v>
      </c>
      <c r="P203" s="162">
        <v>0</v>
      </c>
      <c r="Q203" s="163">
        <v>0</v>
      </c>
      <c r="R203" s="163">
        <v>22476.400000000001</v>
      </c>
    </row>
    <row r="204" spans="1:18" ht="72.75" customHeight="1" x14ac:dyDescent="0.25">
      <c r="A204" s="88">
        <v>12</v>
      </c>
      <c r="B204" s="459" t="s">
        <v>297</v>
      </c>
      <c r="C204" s="460"/>
      <c r="D204" s="460"/>
      <c r="E204" s="460"/>
      <c r="F204" s="465"/>
      <c r="G204" s="87" t="s">
        <v>298</v>
      </c>
      <c r="H204" s="88">
        <f t="shared" si="17"/>
        <v>0</v>
      </c>
      <c r="I204" s="162">
        <v>0</v>
      </c>
      <c r="J204" s="162">
        <v>0</v>
      </c>
      <c r="K204" s="162">
        <v>0</v>
      </c>
      <c r="L204" s="162">
        <v>0</v>
      </c>
      <c r="M204" s="162">
        <v>0</v>
      </c>
      <c r="N204" s="162">
        <v>1</v>
      </c>
      <c r="O204" s="162">
        <v>0</v>
      </c>
      <c r="P204" s="162">
        <v>0</v>
      </c>
      <c r="Q204" s="163">
        <v>0</v>
      </c>
      <c r="R204" s="163">
        <v>22476.400000000001</v>
      </c>
    </row>
    <row r="205" spans="1:18" ht="72.75" customHeight="1" x14ac:dyDescent="0.25">
      <c r="A205" s="88">
        <v>13</v>
      </c>
      <c r="B205" s="459" t="s">
        <v>300</v>
      </c>
      <c r="C205" s="460"/>
      <c r="D205" s="460"/>
      <c r="E205" s="460"/>
      <c r="F205" s="465"/>
      <c r="G205" s="87" t="s">
        <v>301</v>
      </c>
      <c r="H205" s="88">
        <f t="shared" si="17"/>
        <v>0</v>
      </c>
      <c r="I205" s="162">
        <v>0</v>
      </c>
      <c r="J205" s="162">
        <v>0</v>
      </c>
      <c r="K205" s="162">
        <v>0</v>
      </c>
      <c r="L205" s="162">
        <v>0</v>
      </c>
      <c r="M205" s="162">
        <v>0</v>
      </c>
      <c r="N205" s="162">
        <v>1</v>
      </c>
      <c r="O205" s="162">
        <v>1</v>
      </c>
      <c r="P205" s="162">
        <v>0</v>
      </c>
      <c r="Q205" s="163">
        <v>0</v>
      </c>
      <c r="R205" s="163">
        <v>22476.400000000001</v>
      </c>
    </row>
    <row r="206" spans="1:18" ht="72.75" customHeight="1" x14ac:dyDescent="0.25">
      <c r="A206" s="88">
        <v>14</v>
      </c>
      <c r="B206" s="459" t="s">
        <v>302</v>
      </c>
      <c r="C206" s="460"/>
      <c r="D206" s="460"/>
      <c r="E206" s="460"/>
      <c r="F206" s="465"/>
      <c r="G206" s="87" t="s">
        <v>303</v>
      </c>
      <c r="H206" s="88">
        <f t="shared" si="17"/>
        <v>0</v>
      </c>
      <c r="I206" s="162"/>
      <c r="J206" s="162"/>
      <c r="K206" s="162"/>
      <c r="L206" s="162"/>
      <c r="M206" s="162"/>
      <c r="N206" s="162"/>
      <c r="O206" s="162"/>
      <c r="P206" s="162"/>
      <c r="Q206" s="163"/>
      <c r="R206" s="163"/>
    </row>
    <row r="207" spans="1:18" ht="72.75" customHeight="1" x14ac:dyDescent="0.25">
      <c r="A207" s="88">
        <v>15</v>
      </c>
      <c r="B207" s="459" t="s">
        <v>304</v>
      </c>
      <c r="C207" s="460"/>
      <c r="D207" s="460"/>
      <c r="E207" s="460"/>
      <c r="F207" s="465"/>
      <c r="G207" s="87" t="s">
        <v>305</v>
      </c>
      <c r="H207" s="88">
        <f t="shared" si="17"/>
        <v>0</v>
      </c>
      <c r="I207" s="162">
        <v>0</v>
      </c>
      <c r="J207" s="162">
        <v>0</v>
      </c>
      <c r="K207" s="162">
        <v>0</v>
      </c>
      <c r="L207" s="162">
        <v>0</v>
      </c>
      <c r="M207" s="162">
        <v>0</v>
      </c>
      <c r="N207" s="162">
        <v>1</v>
      </c>
      <c r="O207" s="162">
        <v>0</v>
      </c>
      <c r="P207" s="162">
        <v>0</v>
      </c>
      <c r="Q207" s="163">
        <v>0</v>
      </c>
      <c r="R207" s="163">
        <v>22476.400000000001</v>
      </c>
    </row>
    <row r="208" spans="1:18" ht="72.75" customHeight="1" x14ac:dyDescent="0.25">
      <c r="A208" s="88">
        <v>16</v>
      </c>
      <c r="B208" s="459" t="s">
        <v>306</v>
      </c>
      <c r="C208" s="460"/>
      <c r="D208" s="460"/>
      <c r="E208" s="460"/>
      <c r="F208" s="465"/>
      <c r="G208" s="87" t="s">
        <v>307</v>
      </c>
      <c r="H208" s="88">
        <f t="shared" si="17"/>
        <v>0</v>
      </c>
      <c r="I208" s="162">
        <v>0</v>
      </c>
      <c r="J208" s="162">
        <v>0</v>
      </c>
      <c r="K208" s="162">
        <v>0</v>
      </c>
      <c r="L208" s="162">
        <v>0</v>
      </c>
      <c r="M208" s="162">
        <v>0</v>
      </c>
      <c r="N208" s="162">
        <v>1</v>
      </c>
      <c r="O208" s="162">
        <v>0</v>
      </c>
      <c r="P208" s="162">
        <v>0</v>
      </c>
      <c r="Q208" s="163">
        <v>0</v>
      </c>
      <c r="R208" s="163">
        <v>22476.400000000001</v>
      </c>
    </row>
    <row r="209" spans="1:18" ht="72.75" customHeight="1" x14ac:dyDescent="0.25">
      <c r="A209" s="88">
        <v>17</v>
      </c>
      <c r="B209" s="459" t="s">
        <v>308</v>
      </c>
      <c r="C209" s="460"/>
      <c r="D209" s="460"/>
      <c r="E209" s="460"/>
      <c r="F209" s="465"/>
      <c r="G209" s="87" t="s">
        <v>309</v>
      </c>
      <c r="H209" s="88">
        <f t="shared" si="17"/>
        <v>0</v>
      </c>
      <c r="I209" s="162">
        <v>0</v>
      </c>
      <c r="J209" s="162">
        <v>0</v>
      </c>
      <c r="K209" s="162">
        <v>0</v>
      </c>
      <c r="L209" s="162">
        <v>0</v>
      </c>
      <c r="M209" s="162">
        <v>0</v>
      </c>
      <c r="N209" s="162">
        <v>2</v>
      </c>
      <c r="O209" s="162">
        <v>0</v>
      </c>
      <c r="P209" s="162">
        <v>0</v>
      </c>
      <c r="Q209" s="163">
        <v>0</v>
      </c>
      <c r="R209" s="163">
        <v>22476.400000000001</v>
      </c>
    </row>
    <row r="210" spans="1:18" ht="72.75" customHeight="1" x14ac:dyDescent="0.25">
      <c r="A210" s="88">
        <v>18</v>
      </c>
      <c r="B210" s="459" t="s">
        <v>311</v>
      </c>
      <c r="C210" s="460"/>
      <c r="D210" s="460"/>
      <c r="E210" s="460"/>
      <c r="F210" s="465"/>
      <c r="G210" s="87" t="s">
        <v>312</v>
      </c>
      <c r="H210" s="88">
        <f t="shared" si="17"/>
        <v>0</v>
      </c>
      <c r="I210" s="162">
        <v>0</v>
      </c>
      <c r="J210" s="162">
        <v>0</v>
      </c>
      <c r="K210" s="162">
        <v>0</v>
      </c>
      <c r="L210" s="162">
        <v>0</v>
      </c>
      <c r="M210" s="162">
        <v>0</v>
      </c>
      <c r="N210" s="162">
        <v>1</v>
      </c>
      <c r="O210" s="162">
        <v>0</v>
      </c>
      <c r="P210" s="162">
        <v>0</v>
      </c>
      <c r="Q210" s="163">
        <v>0</v>
      </c>
      <c r="R210" s="163">
        <v>22476.400000000001</v>
      </c>
    </row>
    <row r="211" spans="1:18" ht="72.75" customHeight="1" x14ac:dyDescent="0.25">
      <c r="A211" s="88">
        <v>19</v>
      </c>
      <c r="B211" s="459" t="s">
        <v>313</v>
      </c>
      <c r="C211" s="460"/>
      <c r="D211" s="460"/>
      <c r="E211" s="460"/>
      <c r="F211" s="465"/>
      <c r="G211" s="87" t="s">
        <v>314</v>
      </c>
      <c r="H211" s="88">
        <f t="shared" si="17"/>
        <v>0</v>
      </c>
      <c r="I211" s="162">
        <v>0</v>
      </c>
      <c r="J211" s="162">
        <v>0</v>
      </c>
      <c r="K211" s="162">
        <v>0</v>
      </c>
      <c r="L211" s="162">
        <v>0</v>
      </c>
      <c r="M211" s="162">
        <v>0</v>
      </c>
      <c r="N211" s="162">
        <v>1</v>
      </c>
      <c r="O211" s="162">
        <v>0</v>
      </c>
      <c r="P211" s="162">
        <v>0</v>
      </c>
      <c r="Q211" s="163">
        <v>0</v>
      </c>
      <c r="R211" s="163">
        <v>22476.400000000001</v>
      </c>
    </row>
    <row r="212" spans="1:18" ht="72.75" customHeight="1" x14ac:dyDescent="0.25">
      <c r="A212" s="88">
        <v>20</v>
      </c>
      <c r="B212" s="459" t="s">
        <v>315</v>
      </c>
      <c r="C212" s="460"/>
      <c r="D212" s="460"/>
      <c r="E212" s="460"/>
      <c r="F212" s="465"/>
      <c r="G212" s="87" t="s">
        <v>316</v>
      </c>
      <c r="H212" s="88">
        <f t="shared" si="17"/>
        <v>0</v>
      </c>
      <c r="I212" s="162">
        <v>0</v>
      </c>
      <c r="J212" s="162">
        <v>0</v>
      </c>
      <c r="K212" s="162">
        <v>0</v>
      </c>
      <c r="L212" s="162">
        <v>0</v>
      </c>
      <c r="M212" s="162">
        <v>0</v>
      </c>
      <c r="N212" s="162">
        <v>2</v>
      </c>
      <c r="O212" s="162">
        <v>0</v>
      </c>
      <c r="P212" s="162">
        <v>0</v>
      </c>
      <c r="Q212" s="163">
        <v>0</v>
      </c>
      <c r="R212" s="163">
        <v>22476.400000000001</v>
      </c>
    </row>
    <row r="213" spans="1:18" ht="72.75" customHeight="1" x14ac:dyDescent="0.25">
      <c r="A213" s="88">
        <v>21</v>
      </c>
      <c r="B213" s="459" t="s">
        <v>317</v>
      </c>
      <c r="C213" s="460"/>
      <c r="D213" s="460"/>
      <c r="E213" s="460"/>
      <c r="F213" s="465"/>
      <c r="G213" s="87" t="s">
        <v>318</v>
      </c>
      <c r="H213" s="88">
        <f t="shared" si="17"/>
        <v>0</v>
      </c>
      <c r="I213" s="162">
        <v>0</v>
      </c>
      <c r="J213" s="162">
        <v>0</v>
      </c>
      <c r="K213" s="162">
        <v>0</v>
      </c>
      <c r="L213" s="162">
        <v>0</v>
      </c>
      <c r="M213" s="162">
        <v>0</v>
      </c>
      <c r="N213" s="162">
        <v>1</v>
      </c>
      <c r="O213" s="162">
        <v>0</v>
      </c>
      <c r="P213" s="162">
        <v>0</v>
      </c>
      <c r="Q213" s="163">
        <v>0</v>
      </c>
      <c r="R213" s="163">
        <v>22476.400000000001</v>
      </c>
    </row>
    <row r="214" spans="1:18" ht="72.75" customHeight="1" x14ac:dyDescent="0.25">
      <c r="A214" s="88">
        <v>22</v>
      </c>
      <c r="B214" s="459" t="s">
        <v>319</v>
      </c>
      <c r="C214" s="460"/>
      <c r="D214" s="460"/>
      <c r="E214" s="460"/>
      <c r="F214" s="465"/>
      <c r="G214" s="87" t="s">
        <v>320</v>
      </c>
      <c r="H214" s="88">
        <f t="shared" si="17"/>
        <v>0</v>
      </c>
      <c r="I214" s="162">
        <v>0</v>
      </c>
      <c r="J214" s="162">
        <v>0</v>
      </c>
      <c r="K214" s="162">
        <v>0</v>
      </c>
      <c r="L214" s="162">
        <v>0</v>
      </c>
      <c r="M214" s="162">
        <v>0</v>
      </c>
      <c r="N214" s="162">
        <v>2</v>
      </c>
      <c r="O214" s="162">
        <v>0</v>
      </c>
      <c r="P214" s="162">
        <v>0</v>
      </c>
      <c r="Q214" s="163">
        <v>0</v>
      </c>
      <c r="R214" s="163">
        <v>22476.400000000001</v>
      </c>
    </row>
    <row r="215" spans="1:18" ht="72.75" customHeight="1" x14ac:dyDescent="0.25">
      <c r="A215" s="88">
        <v>23</v>
      </c>
      <c r="B215" s="459" t="s">
        <v>321</v>
      </c>
      <c r="C215" s="460"/>
      <c r="D215" s="460"/>
      <c r="E215" s="460"/>
      <c r="F215" s="465"/>
      <c r="G215" s="87" t="s">
        <v>322</v>
      </c>
      <c r="H215" s="88">
        <f t="shared" si="17"/>
        <v>0</v>
      </c>
      <c r="I215" s="162">
        <v>0</v>
      </c>
      <c r="J215" s="162">
        <v>0</v>
      </c>
      <c r="K215" s="162">
        <v>0</v>
      </c>
      <c r="L215" s="162">
        <v>0</v>
      </c>
      <c r="M215" s="162">
        <v>0</v>
      </c>
      <c r="N215" s="162">
        <v>2</v>
      </c>
      <c r="O215" s="162">
        <v>0</v>
      </c>
      <c r="P215" s="162">
        <v>0</v>
      </c>
      <c r="Q215" s="163">
        <v>0</v>
      </c>
      <c r="R215" s="163">
        <v>22476.400000000001</v>
      </c>
    </row>
    <row r="216" spans="1:18" ht="72.75" customHeight="1" x14ac:dyDescent="0.25">
      <c r="A216" s="88">
        <v>24</v>
      </c>
      <c r="B216" s="459" t="s">
        <v>324</v>
      </c>
      <c r="C216" s="460"/>
      <c r="D216" s="460"/>
      <c r="E216" s="460"/>
      <c r="F216" s="465"/>
      <c r="G216" s="87" t="s">
        <v>325</v>
      </c>
      <c r="H216" s="88">
        <f t="shared" si="17"/>
        <v>0</v>
      </c>
      <c r="I216" s="162">
        <v>0</v>
      </c>
      <c r="J216" s="162">
        <v>0</v>
      </c>
      <c r="K216" s="162">
        <v>0</v>
      </c>
      <c r="L216" s="162">
        <v>0</v>
      </c>
      <c r="M216" s="162">
        <v>0</v>
      </c>
      <c r="N216" s="162">
        <v>1</v>
      </c>
      <c r="O216" s="162">
        <v>0</v>
      </c>
      <c r="P216" s="162">
        <v>0</v>
      </c>
      <c r="Q216" s="163">
        <v>0</v>
      </c>
      <c r="R216" s="163">
        <v>22476.400000000001</v>
      </c>
    </row>
    <row r="217" spans="1:18" ht="72.75" customHeight="1" x14ac:dyDescent="0.25">
      <c r="A217" s="88">
        <v>25</v>
      </c>
      <c r="B217" s="459" t="s">
        <v>326</v>
      </c>
      <c r="C217" s="460"/>
      <c r="D217" s="460"/>
      <c r="E217" s="460"/>
      <c r="F217" s="465"/>
      <c r="G217" s="87" t="s">
        <v>327</v>
      </c>
      <c r="H217" s="88">
        <f t="shared" si="17"/>
        <v>0</v>
      </c>
      <c r="I217" s="162">
        <v>0</v>
      </c>
      <c r="J217" s="162">
        <v>0</v>
      </c>
      <c r="K217" s="162">
        <v>0</v>
      </c>
      <c r="L217" s="162">
        <v>0</v>
      </c>
      <c r="M217" s="162">
        <v>0</v>
      </c>
      <c r="N217" s="162">
        <v>1</v>
      </c>
      <c r="O217" s="162">
        <v>0</v>
      </c>
      <c r="P217" s="162">
        <v>0</v>
      </c>
      <c r="Q217" s="163">
        <v>0</v>
      </c>
      <c r="R217" s="163">
        <v>22476.400000000001</v>
      </c>
    </row>
    <row r="218" spans="1:18" ht="72.75" customHeight="1" x14ac:dyDescent="0.25">
      <c r="A218" s="88">
        <v>26</v>
      </c>
      <c r="B218" s="459" t="s">
        <v>330</v>
      </c>
      <c r="C218" s="460"/>
      <c r="D218" s="460"/>
      <c r="E218" s="460"/>
      <c r="F218" s="465"/>
      <c r="G218" s="87" t="s">
        <v>331</v>
      </c>
      <c r="H218" s="88">
        <f t="shared" si="17"/>
        <v>0</v>
      </c>
      <c r="I218" s="162">
        <v>0</v>
      </c>
      <c r="J218" s="162">
        <v>0</v>
      </c>
      <c r="K218" s="162">
        <v>0</v>
      </c>
      <c r="L218" s="162">
        <v>0</v>
      </c>
      <c r="M218" s="162">
        <v>0</v>
      </c>
      <c r="N218" s="162">
        <v>0</v>
      </c>
      <c r="O218" s="162">
        <v>1</v>
      </c>
      <c r="P218" s="162">
        <v>0</v>
      </c>
      <c r="Q218" s="163">
        <v>0</v>
      </c>
      <c r="R218" s="163">
        <v>22476.400000000001</v>
      </c>
    </row>
    <row r="219" spans="1:18" ht="72.75" customHeight="1" x14ac:dyDescent="0.25">
      <c r="A219" s="88">
        <v>27</v>
      </c>
      <c r="B219" s="459" t="s">
        <v>333</v>
      </c>
      <c r="C219" s="460"/>
      <c r="D219" s="460"/>
      <c r="E219" s="460"/>
      <c r="F219" s="465"/>
      <c r="G219" s="87" t="s">
        <v>334</v>
      </c>
      <c r="H219" s="88">
        <f t="shared" si="17"/>
        <v>0</v>
      </c>
      <c r="I219" s="162">
        <v>0</v>
      </c>
      <c r="J219" s="162">
        <v>0</v>
      </c>
      <c r="K219" s="162">
        <v>0</v>
      </c>
      <c r="L219" s="162">
        <v>0</v>
      </c>
      <c r="M219" s="162">
        <v>0</v>
      </c>
      <c r="N219" s="162">
        <v>1</v>
      </c>
      <c r="O219" s="162">
        <v>0</v>
      </c>
      <c r="P219" s="162">
        <v>0</v>
      </c>
      <c r="Q219" s="163">
        <v>0</v>
      </c>
      <c r="R219" s="163">
        <v>22476.400000000001</v>
      </c>
    </row>
    <row r="220" spans="1:18" ht="72.75" customHeight="1" x14ac:dyDescent="0.25">
      <c r="A220" s="88">
        <v>28</v>
      </c>
      <c r="B220" s="459" t="s">
        <v>336</v>
      </c>
      <c r="C220" s="460"/>
      <c r="D220" s="460"/>
      <c r="E220" s="460"/>
      <c r="F220" s="465"/>
      <c r="G220" s="87" t="s">
        <v>337</v>
      </c>
      <c r="H220" s="88">
        <f t="shared" si="17"/>
        <v>0</v>
      </c>
      <c r="I220" s="162">
        <v>0</v>
      </c>
      <c r="J220" s="162">
        <v>0</v>
      </c>
      <c r="K220" s="162">
        <v>0</v>
      </c>
      <c r="L220" s="162">
        <v>0</v>
      </c>
      <c r="M220" s="162">
        <v>0</v>
      </c>
      <c r="N220" s="162">
        <v>1</v>
      </c>
      <c r="O220" s="162">
        <v>0</v>
      </c>
      <c r="P220" s="162">
        <v>0</v>
      </c>
      <c r="Q220" s="163">
        <v>0</v>
      </c>
      <c r="R220" s="163">
        <v>22476.400000000001</v>
      </c>
    </row>
    <row r="221" spans="1:18" ht="72.75" customHeight="1" x14ac:dyDescent="0.25">
      <c r="A221" s="88">
        <v>29</v>
      </c>
      <c r="B221" s="459" t="s">
        <v>339</v>
      </c>
      <c r="C221" s="460"/>
      <c r="D221" s="460"/>
      <c r="E221" s="460"/>
      <c r="F221" s="465"/>
      <c r="G221" s="87" t="s">
        <v>340</v>
      </c>
      <c r="H221" s="88">
        <f t="shared" si="17"/>
        <v>0</v>
      </c>
      <c r="I221" s="162">
        <v>0</v>
      </c>
      <c r="J221" s="162">
        <v>0</v>
      </c>
      <c r="K221" s="162">
        <v>0</v>
      </c>
      <c r="L221" s="162">
        <v>0</v>
      </c>
      <c r="M221" s="162">
        <v>0</v>
      </c>
      <c r="N221" s="162">
        <v>2</v>
      </c>
      <c r="O221" s="162">
        <v>0</v>
      </c>
      <c r="P221" s="162">
        <v>0</v>
      </c>
      <c r="Q221" s="163">
        <v>0</v>
      </c>
      <c r="R221" s="163">
        <v>22476.400000000001</v>
      </c>
    </row>
    <row r="222" spans="1:18" ht="72.75" customHeight="1" x14ac:dyDescent="0.25">
      <c r="A222" s="88">
        <v>30</v>
      </c>
      <c r="B222" s="459" t="s">
        <v>341</v>
      </c>
      <c r="C222" s="460"/>
      <c r="D222" s="460"/>
      <c r="E222" s="460"/>
      <c r="F222" s="465"/>
      <c r="G222" s="87" t="s">
        <v>342</v>
      </c>
      <c r="H222" s="88">
        <f t="shared" si="17"/>
        <v>0</v>
      </c>
      <c r="I222" s="162">
        <v>0</v>
      </c>
      <c r="J222" s="162">
        <v>0</v>
      </c>
      <c r="K222" s="162">
        <v>0</v>
      </c>
      <c r="L222" s="162">
        <v>0</v>
      </c>
      <c r="M222" s="162">
        <v>0</v>
      </c>
      <c r="N222" s="162">
        <v>1</v>
      </c>
      <c r="O222" s="162">
        <v>0</v>
      </c>
      <c r="P222" s="162">
        <v>0</v>
      </c>
      <c r="Q222" s="163">
        <v>0</v>
      </c>
      <c r="R222" s="163">
        <v>22476.400000000001</v>
      </c>
    </row>
    <row r="223" spans="1:18" ht="72.75" customHeight="1" x14ac:dyDescent="0.25">
      <c r="A223" s="88">
        <v>31</v>
      </c>
      <c r="B223" s="459" t="s">
        <v>343</v>
      </c>
      <c r="C223" s="460"/>
      <c r="D223" s="460"/>
      <c r="E223" s="460"/>
      <c r="F223" s="465"/>
      <c r="G223" s="87" t="s">
        <v>344</v>
      </c>
      <c r="H223" s="88">
        <f t="shared" si="17"/>
        <v>0</v>
      </c>
      <c r="I223" s="162">
        <v>0</v>
      </c>
      <c r="J223" s="162">
        <v>0</v>
      </c>
      <c r="K223" s="162">
        <v>0</v>
      </c>
      <c r="L223" s="162">
        <v>0</v>
      </c>
      <c r="M223" s="162">
        <v>0</v>
      </c>
      <c r="N223" s="162">
        <v>0</v>
      </c>
      <c r="O223" s="162">
        <v>0</v>
      </c>
      <c r="P223" s="162">
        <v>0</v>
      </c>
      <c r="Q223" s="163">
        <v>0</v>
      </c>
      <c r="R223" s="163">
        <v>0</v>
      </c>
    </row>
    <row r="224" spans="1:18" ht="72.75" customHeight="1" x14ac:dyDescent="0.25">
      <c r="A224" s="88">
        <v>32</v>
      </c>
      <c r="B224" s="459" t="s">
        <v>345</v>
      </c>
      <c r="C224" s="460"/>
      <c r="D224" s="460"/>
      <c r="E224" s="460"/>
      <c r="F224" s="465"/>
      <c r="G224" s="87" t="s">
        <v>346</v>
      </c>
      <c r="H224" s="88">
        <f t="shared" si="17"/>
        <v>0</v>
      </c>
      <c r="I224" s="162">
        <v>0</v>
      </c>
      <c r="J224" s="162">
        <v>0</v>
      </c>
      <c r="K224" s="162">
        <v>0</v>
      </c>
      <c r="L224" s="162">
        <v>0</v>
      </c>
      <c r="M224" s="162">
        <v>0</v>
      </c>
      <c r="N224" s="162">
        <v>1</v>
      </c>
      <c r="O224" s="162">
        <v>0</v>
      </c>
      <c r="P224" s="162">
        <v>0</v>
      </c>
      <c r="Q224" s="163">
        <v>0</v>
      </c>
      <c r="R224" s="163">
        <v>22476.400000000001</v>
      </c>
    </row>
    <row r="225" spans="1:18" ht="72.75" customHeight="1" x14ac:dyDescent="0.25">
      <c r="A225" s="88">
        <v>33</v>
      </c>
      <c r="B225" s="459" t="s">
        <v>347</v>
      </c>
      <c r="C225" s="460"/>
      <c r="D225" s="460"/>
      <c r="E225" s="460"/>
      <c r="F225" s="465"/>
      <c r="G225" s="87" t="s">
        <v>348</v>
      </c>
      <c r="H225" s="88">
        <f t="shared" si="17"/>
        <v>0</v>
      </c>
      <c r="I225" s="162">
        <v>0</v>
      </c>
      <c r="J225" s="162">
        <v>0</v>
      </c>
      <c r="K225" s="162">
        <v>0</v>
      </c>
      <c r="L225" s="162">
        <v>0</v>
      </c>
      <c r="M225" s="162">
        <v>0</v>
      </c>
      <c r="N225" s="162">
        <v>1</v>
      </c>
      <c r="O225" s="162">
        <v>0</v>
      </c>
      <c r="P225" s="162">
        <v>0</v>
      </c>
      <c r="Q225" s="163">
        <v>0</v>
      </c>
      <c r="R225" s="163">
        <v>22476.400000000001</v>
      </c>
    </row>
    <row r="226" spans="1:18" ht="72.75" customHeight="1" x14ac:dyDescent="0.25">
      <c r="A226" s="88">
        <v>34</v>
      </c>
      <c r="B226" s="459" t="s">
        <v>349</v>
      </c>
      <c r="C226" s="460"/>
      <c r="D226" s="460"/>
      <c r="E226" s="460"/>
      <c r="F226" s="465"/>
      <c r="G226" s="87" t="s">
        <v>350</v>
      </c>
      <c r="H226" s="88">
        <f t="shared" si="17"/>
        <v>0</v>
      </c>
      <c r="I226" s="162">
        <v>0</v>
      </c>
      <c r="J226" s="162">
        <v>0</v>
      </c>
      <c r="K226" s="162">
        <v>0</v>
      </c>
      <c r="L226" s="162">
        <v>0</v>
      </c>
      <c r="M226" s="162">
        <v>0</v>
      </c>
      <c r="N226" s="162">
        <v>1</v>
      </c>
      <c r="O226" s="162">
        <v>0</v>
      </c>
      <c r="P226" s="162">
        <v>0</v>
      </c>
      <c r="Q226" s="163">
        <v>0</v>
      </c>
      <c r="R226" s="163">
        <v>22476.400000000001</v>
      </c>
    </row>
    <row r="227" spans="1:18" ht="72.75" customHeight="1" x14ac:dyDescent="0.25">
      <c r="A227" s="88">
        <v>35</v>
      </c>
      <c r="B227" s="459" t="s">
        <v>351</v>
      </c>
      <c r="C227" s="460"/>
      <c r="D227" s="460"/>
      <c r="E227" s="460"/>
      <c r="F227" s="465"/>
      <c r="G227" s="87" t="s">
        <v>352</v>
      </c>
      <c r="H227" s="88">
        <f t="shared" si="17"/>
        <v>0</v>
      </c>
      <c r="I227" s="162">
        <v>0</v>
      </c>
      <c r="J227" s="162">
        <v>0</v>
      </c>
      <c r="K227" s="162">
        <v>0</v>
      </c>
      <c r="L227" s="162">
        <v>0</v>
      </c>
      <c r="M227" s="162">
        <v>0</v>
      </c>
      <c r="N227" s="162">
        <v>1</v>
      </c>
      <c r="O227" s="162">
        <v>0</v>
      </c>
      <c r="P227" s="162">
        <v>0</v>
      </c>
      <c r="Q227" s="163">
        <v>0</v>
      </c>
      <c r="R227" s="163">
        <v>22476.400000000001</v>
      </c>
    </row>
    <row r="228" spans="1:18" ht="72.75" customHeight="1" x14ac:dyDescent="0.25">
      <c r="A228" s="88">
        <v>36</v>
      </c>
      <c r="B228" s="459" t="s">
        <v>204</v>
      </c>
      <c r="C228" s="460"/>
      <c r="D228" s="460"/>
      <c r="E228" s="460"/>
      <c r="F228" s="465"/>
      <c r="G228" s="87" t="s">
        <v>353</v>
      </c>
      <c r="H228" s="88">
        <f t="shared" si="17"/>
        <v>0</v>
      </c>
      <c r="I228" s="162">
        <v>0</v>
      </c>
      <c r="J228" s="162">
        <v>0</v>
      </c>
      <c r="K228" s="162">
        <v>0</v>
      </c>
      <c r="L228" s="162">
        <v>0</v>
      </c>
      <c r="M228" s="162">
        <v>0</v>
      </c>
      <c r="N228" s="162">
        <v>1</v>
      </c>
      <c r="O228" s="162">
        <v>0</v>
      </c>
      <c r="P228" s="162">
        <v>0</v>
      </c>
      <c r="Q228" s="163">
        <v>0</v>
      </c>
      <c r="R228" s="163">
        <v>22476.400000000001</v>
      </c>
    </row>
    <row r="229" spans="1:18" ht="72.75" customHeight="1" x14ac:dyDescent="0.25">
      <c r="A229" s="88">
        <v>37</v>
      </c>
      <c r="B229" s="459" t="s">
        <v>354</v>
      </c>
      <c r="C229" s="460"/>
      <c r="D229" s="460"/>
      <c r="E229" s="460"/>
      <c r="F229" s="465"/>
      <c r="G229" s="87" t="s">
        <v>355</v>
      </c>
      <c r="H229" s="88">
        <f t="shared" si="17"/>
        <v>0</v>
      </c>
      <c r="I229" s="162">
        <v>0</v>
      </c>
      <c r="J229" s="162">
        <v>0</v>
      </c>
      <c r="K229" s="162">
        <v>0</v>
      </c>
      <c r="L229" s="162">
        <v>0</v>
      </c>
      <c r="M229" s="162">
        <v>0</v>
      </c>
      <c r="N229" s="162">
        <v>1</v>
      </c>
      <c r="O229" s="162">
        <v>0</v>
      </c>
      <c r="P229" s="162">
        <v>0</v>
      </c>
      <c r="Q229" s="163">
        <v>0</v>
      </c>
      <c r="R229" s="163">
        <v>22476.400000000001</v>
      </c>
    </row>
    <row r="230" spans="1:18" ht="72.75" customHeight="1" x14ac:dyDescent="0.25">
      <c r="A230" s="88">
        <v>38</v>
      </c>
      <c r="B230" s="459" t="s">
        <v>356</v>
      </c>
      <c r="C230" s="460"/>
      <c r="D230" s="460"/>
      <c r="E230" s="460"/>
      <c r="F230" s="465"/>
      <c r="G230" s="87" t="s">
        <v>357</v>
      </c>
      <c r="H230" s="88">
        <f t="shared" si="17"/>
        <v>0</v>
      </c>
      <c r="I230" s="162">
        <v>0</v>
      </c>
      <c r="J230" s="162">
        <v>0</v>
      </c>
      <c r="K230" s="162">
        <v>0</v>
      </c>
      <c r="L230" s="162">
        <v>0</v>
      </c>
      <c r="M230" s="162">
        <v>0</v>
      </c>
      <c r="N230" s="162">
        <v>1</v>
      </c>
      <c r="O230" s="162">
        <v>0</v>
      </c>
      <c r="P230" s="162">
        <v>0</v>
      </c>
      <c r="Q230" s="163">
        <v>0</v>
      </c>
      <c r="R230" s="163">
        <v>22476.400000000001</v>
      </c>
    </row>
    <row r="231" spans="1:18" ht="72.75" customHeight="1" x14ac:dyDescent="0.25">
      <c r="A231" s="88">
        <v>39</v>
      </c>
      <c r="B231" s="459" t="s">
        <v>358</v>
      </c>
      <c r="C231" s="460"/>
      <c r="D231" s="460"/>
      <c r="E231" s="460"/>
      <c r="F231" s="465"/>
      <c r="G231" s="87" t="s">
        <v>359</v>
      </c>
      <c r="H231" s="88">
        <f t="shared" si="17"/>
        <v>0</v>
      </c>
      <c r="I231" s="162">
        <v>0</v>
      </c>
      <c r="J231" s="162">
        <v>0</v>
      </c>
      <c r="K231" s="162">
        <v>0</v>
      </c>
      <c r="L231" s="162">
        <v>0</v>
      </c>
      <c r="M231" s="162">
        <v>0</v>
      </c>
      <c r="N231" s="162">
        <v>2</v>
      </c>
      <c r="O231" s="162">
        <v>0</v>
      </c>
      <c r="P231" s="162">
        <v>0</v>
      </c>
      <c r="Q231" s="163">
        <v>0</v>
      </c>
      <c r="R231" s="163">
        <v>22476.400000000001</v>
      </c>
    </row>
    <row r="232" spans="1:18" ht="72.75" customHeight="1" x14ac:dyDescent="0.25">
      <c r="A232" s="88">
        <v>40</v>
      </c>
      <c r="B232" s="459" t="s">
        <v>360</v>
      </c>
      <c r="C232" s="460"/>
      <c r="D232" s="460"/>
      <c r="E232" s="460"/>
      <c r="F232" s="465"/>
      <c r="G232" s="87" t="s">
        <v>361</v>
      </c>
      <c r="H232" s="88">
        <f t="shared" si="17"/>
        <v>0</v>
      </c>
      <c r="I232" s="162">
        <v>0</v>
      </c>
      <c r="J232" s="162">
        <v>0</v>
      </c>
      <c r="K232" s="162">
        <v>0</v>
      </c>
      <c r="L232" s="162">
        <v>0</v>
      </c>
      <c r="M232" s="162">
        <v>0</v>
      </c>
      <c r="N232" s="162">
        <v>1</v>
      </c>
      <c r="O232" s="162">
        <v>0</v>
      </c>
      <c r="P232" s="162">
        <v>0</v>
      </c>
      <c r="Q232" s="163">
        <v>0</v>
      </c>
      <c r="R232" s="163">
        <v>22476.400000000001</v>
      </c>
    </row>
    <row r="233" spans="1:18" ht="72.75" customHeight="1" x14ac:dyDescent="0.25">
      <c r="A233" s="88">
        <v>41</v>
      </c>
      <c r="B233" s="459" t="s">
        <v>362</v>
      </c>
      <c r="C233" s="460"/>
      <c r="D233" s="460"/>
      <c r="E233" s="460"/>
      <c r="F233" s="465"/>
      <c r="G233" s="87" t="s">
        <v>363</v>
      </c>
      <c r="H233" s="88">
        <f t="shared" si="17"/>
        <v>0</v>
      </c>
      <c r="I233" s="162">
        <v>0</v>
      </c>
      <c r="J233" s="162">
        <v>0</v>
      </c>
      <c r="K233" s="162">
        <v>0</v>
      </c>
      <c r="L233" s="162">
        <v>0</v>
      </c>
      <c r="M233" s="162">
        <v>0</v>
      </c>
      <c r="N233" s="162">
        <v>1</v>
      </c>
      <c r="O233" s="162">
        <v>0</v>
      </c>
      <c r="P233" s="162">
        <v>0</v>
      </c>
      <c r="Q233" s="163">
        <v>0</v>
      </c>
      <c r="R233" s="163">
        <v>22476.400000000001</v>
      </c>
    </row>
    <row r="234" spans="1:18" ht="72.75" customHeight="1" x14ac:dyDescent="0.25">
      <c r="A234" s="88">
        <v>42</v>
      </c>
      <c r="B234" s="459" t="s">
        <v>364</v>
      </c>
      <c r="C234" s="460"/>
      <c r="D234" s="460"/>
      <c r="E234" s="460"/>
      <c r="F234" s="465"/>
      <c r="G234" s="87" t="s">
        <v>365</v>
      </c>
      <c r="H234" s="88">
        <f t="shared" si="17"/>
        <v>0</v>
      </c>
      <c r="I234" s="162">
        <v>0</v>
      </c>
      <c r="J234" s="162">
        <v>0</v>
      </c>
      <c r="K234" s="162">
        <v>0</v>
      </c>
      <c r="L234" s="162">
        <v>0</v>
      </c>
      <c r="M234" s="162">
        <v>0</v>
      </c>
      <c r="N234" s="162">
        <v>1</v>
      </c>
      <c r="O234" s="162">
        <v>0</v>
      </c>
      <c r="P234" s="162">
        <v>0</v>
      </c>
      <c r="Q234" s="163">
        <v>0</v>
      </c>
      <c r="R234" s="163">
        <v>22476.400000000001</v>
      </c>
    </row>
    <row r="235" spans="1:18" ht="72.75" customHeight="1" x14ac:dyDescent="0.25">
      <c r="A235" s="88">
        <v>43</v>
      </c>
      <c r="B235" s="529" t="s">
        <v>905</v>
      </c>
      <c r="C235" s="529"/>
      <c r="D235" s="529"/>
      <c r="E235" s="529"/>
      <c r="F235" s="529"/>
      <c r="G235" s="86" t="s">
        <v>906</v>
      </c>
      <c r="H235" s="88">
        <f t="shared" si="17"/>
        <v>0</v>
      </c>
      <c r="I235" s="162">
        <v>0</v>
      </c>
      <c r="J235" s="162">
        <v>0</v>
      </c>
      <c r="K235" s="162">
        <v>0</v>
      </c>
      <c r="L235" s="162">
        <v>0</v>
      </c>
      <c r="M235" s="162">
        <v>0</v>
      </c>
      <c r="N235" s="162">
        <v>0</v>
      </c>
      <c r="O235" s="162">
        <v>0</v>
      </c>
      <c r="P235" s="162">
        <v>0</v>
      </c>
      <c r="Q235" s="163">
        <v>0</v>
      </c>
      <c r="R235" s="163">
        <v>0</v>
      </c>
    </row>
    <row r="236" spans="1:18" ht="72.75" customHeight="1" x14ac:dyDescent="0.25">
      <c r="A236" s="88">
        <v>44</v>
      </c>
      <c r="B236" s="529" t="s">
        <v>907</v>
      </c>
      <c r="C236" s="529"/>
      <c r="D236" s="529"/>
      <c r="E236" s="529"/>
      <c r="F236" s="529"/>
      <c r="G236" s="86" t="s">
        <v>908</v>
      </c>
      <c r="H236" s="88">
        <f t="shared" si="17"/>
        <v>0</v>
      </c>
      <c r="I236" s="162">
        <v>0</v>
      </c>
      <c r="J236" s="162">
        <v>0</v>
      </c>
      <c r="K236" s="162">
        <v>0</v>
      </c>
      <c r="L236" s="162">
        <v>0</v>
      </c>
      <c r="M236" s="162">
        <v>0</v>
      </c>
      <c r="N236" s="162">
        <v>0</v>
      </c>
      <c r="O236" s="162">
        <v>0</v>
      </c>
      <c r="P236" s="162">
        <v>0</v>
      </c>
      <c r="Q236" s="163">
        <v>0</v>
      </c>
      <c r="R236" s="163">
        <v>0</v>
      </c>
    </row>
    <row r="237" spans="1:18" ht="72.75" customHeight="1" x14ac:dyDescent="0.25">
      <c r="A237" s="88">
        <v>45</v>
      </c>
      <c r="B237" s="529" t="s">
        <v>909</v>
      </c>
      <c r="C237" s="529"/>
      <c r="D237" s="529"/>
      <c r="E237" s="529"/>
      <c r="F237" s="529"/>
      <c r="G237" s="86" t="s">
        <v>910</v>
      </c>
      <c r="H237" s="88">
        <f t="shared" si="17"/>
        <v>0</v>
      </c>
      <c r="I237" s="162">
        <v>0</v>
      </c>
      <c r="J237" s="162">
        <v>0</v>
      </c>
      <c r="K237" s="162">
        <v>0</v>
      </c>
      <c r="L237" s="162">
        <v>0</v>
      </c>
      <c r="M237" s="162">
        <v>0</v>
      </c>
      <c r="N237" s="162">
        <v>0</v>
      </c>
      <c r="O237" s="162">
        <v>0</v>
      </c>
      <c r="P237" s="162">
        <v>0</v>
      </c>
      <c r="Q237" s="163">
        <v>0</v>
      </c>
      <c r="R237" s="163">
        <v>0</v>
      </c>
    </row>
    <row r="238" spans="1:18" ht="72.75" customHeight="1" x14ac:dyDescent="0.25">
      <c r="A238" s="88">
        <v>46</v>
      </c>
      <c r="B238" s="529" t="s">
        <v>911</v>
      </c>
      <c r="C238" s="529"/>
      <c r="D238" s="529"/>
      <c r="E238" s="529"/>
      <c r="F238" s="529"/>
      <c r="G238" s="86" t="s">
        <v>912</v>
      </c>
      <c r="H238" s="88">
        <f t="shared" si="17"/>
        <v>0</v>
      </c>
      <c r="I238" s="162">
        <v>0</v>
      </c>
      <c r="J238" s="162">
        <v>0</v>
      </c>
      <c r="K238" s="162">
        <v>0</v>
      </c>
      <c r="L238" s="162">
        <v>0</v>
      </c>
      <c r="M238" s="162">
        <v>0</v>
      </c>
      <c r="N238" s="162">
        <v>0</v>
      </c>
      <c r="O238" s="162">
        <v>0</v>
      </c>
      <c r="P238" s="162">
        <v>0</v>
      </c>
      <c r="Q238" s="163">
        <v>0</v>
      </c>
      <c r="R238" s="163">
        <v>0</v>
      </c>
    </row>
    <row r="239" spans="1:18" ht="72.75" customHeight="1" x14ac:dyDescent="0.25">
      <c r="A239" s="88">
        <v>47</v>
      </c>
      <c r="B239" s="529" t="s">
        <v>913</v>
      </c>
      <c r="C239" s="529"/>
      <c r="D239" s="529"/>
      <c r="E239" s="529"/>
      <c r="F239" s="529"/>
      <c r="G239" s="86" t="s">
        <v>914</v>
      </c>
      <c r="H239" s="88">
        <f t="shared" si="17"/>
        <v>0</v>
      </c>
      <c r="I239" s="162">
        <v>0</v>
      </c>
      <c r="J239" s="162">
        <v>0</v>
      </c>
      <c r="K239" s="162">
        <v>0</v>
      </c>
      <c r="L239" s="162">
        <v>0</v>
      </c>
      <c r="M239" s="162">
        <v>0</v>
      </c>
      <c r="N239" s="162">
        <v>0</v>
      </c>
      <c r="O239" s="162">
        <v>0</v>
      </c>
      <c r="P239" s="162">
        <v>0</v>
      </c>
      <c r="Q239" s="163">
        <v>0</v>
      </c>
      <c r="R239" s="163">
        <v>0</v>
      </c>
    </row>
    <row r="240" spans="1:18" ht="72.75" customHeight="1" x14ac:dyDescent="0.25">
      <c r="A240" s="88">
        <v>48</v>
      </c>
      <c r="B240" s="529" t="s">
        <v>916</v>
      </c>
      <c r="C240" s="529"/>
      <c r="D240" s="529"/>
      <c r="E240" s="529"/>
      <c r="F240" s="529"/>
      <c r="G240" s="86" t="s">
        <v>915</v>
      </c>
      <c r="H240" s="88">
        <f t="shared" si="17"/>
        <v>0</v>
      </c>
      <c r="I240" s="162">
        <v>0</v>
      </c>
      <c r="J240" s="162">
        <v>0</v>
      </c>
      <c r="K240" s="162">
        <v>0</v>
      </c>
      <c r="L240" s="162">
        <v>0</v>
      </c>
      <c r="M240" s="162">
        <v>0</v>
      </c>
      <c r="N240" s="162">
        <v>0</v>
      </c>
      <c r="O240" s="162">
        <v>0</v>
      </c>
      <c r="P240" s="162">
        <v>0</v>
      </c>
      <c r="Q240" s="163">
        <v>0</v>
      </c>
      <c r="R240" s="163">
        <v>0</v>
      </c>
    </row>
    <row r="241" spans="1:18" ht="72.75" customHeight="1" x14ac:dyDescent="0.25">
      <c r="A241" s="104">
        <v>9</v>
      </c>
      <c r="B241" s="522" t="s">
        <v>366</v>
      </c>
      <c r="C241" s="523"/>
      <c r="D241" s="523"/>
      <c r="E241" s="523"/>
      <c r="F241" s="523"/>
      <c r="G241" s="524"/>
      <c r="H241" s="133">
        <f>H242+H243</f>
        <v>80</v>
      </c>
      <c r="I241" s="133">
        <f t="shared" ref="I241:P241" si="18">I242+I243</f>
        <v>30</v>
      </c>
      <c r="J241" s="133">
        <f t="shared" si="18"/>
        <v>50</v>
      </c>
      <c r="K241" s="133">
        <f t="shared" si="18"/>
        <v>41</v>
      </c>
      <c r="L241" s="133">
        <f t="shared" si="18"/>
        <v>2</v>
      </c>
      <c r="M241" s="133">
        <f t="shared" si="18"/>
        <v>2</v>
      </c>
      <c r="N241" s="133">
        <f t="shared" si="18"/>
        <v>89</v>
      </c>
      <c r="O241" s="133">
        <f t="shared" si="18"/>
        <v>2</v>
      </c>
      <c r="P241" s="133">
        <f t="shared" si="18"/>
        <v>2</v>
      </c>
      <c r="Q241" s="164">
        <v>44972</v>
      </c>
      <c r="R241" s="164">
        <v>22486</v>
      </c>
    </row>
    <row r="242" spans="1:18" ht="72.75" customHeight="1" x14ac:dyDescent="0.25">
      <c r="A242" s="88">
        <v>1</v>
      </c>
      <c r="B242" s="459" t="s">
        <v>367</v>
      </c>
      <c r="C242" s="460"/>
      <c r="D242" s="460"/>
      <c r="E242" s="460"/>
      <c r="F242" s="465"/>
      <c r="G242" s="87" t="s">
        <v>566</v>
      </c>
      <c r="H242" s="162">
        <f>I242+J242</f>
        <v>60</v>
      </c>
      <c r="I242" s="162">
        <v>30</v>
      </c>
      <c r="J242" s="162">
        <v>30</v>
      </c>
      <c r="K242" s="162">
        <v>31</v>
      </c>
      <c r="L242" s="162">
        <v>2</v>
      </c>
      <c r="M242" s="162">
        <v>2</v>
      </c>
      <c r="N242" s="162">
        <v>61</v>
      </c>
      <c r="O242" s="162">
        <v>1</v>
      </c>
      <c r="P242" s="162">
        <v>1</v>
      </c>
      <c r="Q242" s="163">
        <v>44972</v>
      </c>
      <c r="R242" s="163">
        <v>22486</v>
      </c>
    </row>
    <row r="243" spans="1:18" ht="72.75" customHeight="1" x14ac:dyDescent="0.25">
      <c r="A243" s="88">
        <v>2</v>
      </c>
      <c r="B243" s="459" t="s">
        <v>368</v>
      </c>
      <c r="C243" s="460"/>
      <c r="D243" s="460"/>
      <c r="E243" s="460"/>
      <c r="F243" s="465"/>
      <c r="G243" s="87" t="s">
        <v>567</v>
      </c>
      <c r="H243" s="162">
        <f>I243+J243</f>
        <v>20</v>
      </c>
      <c r="I243" s="162">
        <v>0</v>
      </c>
      <c r="J243" s="162">
        <v>20</v>
      </c>
      <c r="K243" s="162">
        <v>10</v>
      </c>
      <c r="L243" s="162">
        <v>0</v>
      </c>
      <c r="M243" s="162">
        <v>0</v>
      </c>
      <c r="N243" s="162">
        <v>28</v>
      </c>
      <c r="O243" s="162">
        <v>1</v>
      </c>
      <c r="P243" s="162">
        <v>1</v>
      </c>
      <c r="Q243" s="163">
        <v>44972</v>
      </c>
      <c r="R243" s="163">
        <v>22486</v>
      </c>
    </row>
    <row r="244" spans="1:18" ht="72.75" customHeight="1" x14ac:dyDescent="0.25">
      <c r="A244" s="104">
        <v>10</v>
      </c>
      <c r="B244" s="522" t="s">
        <v>372</v>
      </c>
      <c r="C244" s="523"/>
      <c r="D244" s="523"/>
      <c r="E244" s="523"/>
      <c r="F244" s="523"/>
      <c r="G244" s="524"/>
      <c r="H244" s="133">
        <f>H245+H246+H247+H248+H249+H250+H251+H252+H253+H254+H255+H256+H257+H258</f>
        <v>475</v>
      </c>
      <c r="I244" s="133">
        <f t="shared" ref="I244:P244" si="19">I245+I246+I247+I248+I249+I250+I251+I252+I253+I254+I255+I256+I257+I258</f>
        <v>370</v>
      </c>
      <c r="J244" s="133">
        <f t="shared" si="19"/>
        <v>105</v>
      </c>
      <c r="K244" s="133">
        <f t="shared" si="19"/>
        <v>195</v>
      </c>
      <c r="L244" s="133">
        <f t="shared" si="19"/>
        <v>12</v>
      </c>
      <c r="M244" s="133">
        <f t="shared" si="19"/>
        <v>5</v>
      </c>
      <c r="N244" s="133">
        <f t="shared" si="19"/>
        <v>604</v>
      </c>
      <c r="O244" s="133">
        <f t="shared" si="19"/>
        <v>0</v>
      </c>
      <c r="P244" s="133">
        <f t="shared" si="19"/>
        <v>0</v>
      </c>
      <c r="Q244" s="164">
        <v>44987</v>
      </c>
      <c r="R244" s="164">
        <v>23088</v>
      </c>
    </row>
    <row r="245" spans="1:18" ht="72.75" customHeight="1" x14ac:dyDescent="0.25">
      <c r="A245" s="88">
        <v>1</v>
      </c>
      <c r="B245" s="459" t="s">
        <v>373</v>
      </c>
      <c r="C245" s="460"/>
      <c r="D245" s="460"/>
      <c r="E245" s="460"/>
      <c r="F245" s="465"/>
      <c r="G245" s="87" t="s">
        <v>568</v>
      </c>
      <c r="H245" s="162">
        <f>I245+J245</f>
        <v>370</v>
      </c>
      <c r="I245" s="162">
        <v>340</v>
      </c>
      <c r="J245" s="162">
        <v>30</v>
      </c>
      <c r="K245" s="168">
        <v>157</v>
      </c>
      <c r="L245" s="162">
        <v>9</v>
      </c>
      <c r="M245" s="162">
        <v>5</v>
      </c>
      <c r="N245" s="162">
        <v>487</v>
      </c>
      <c r="O245" s="162">
        <v>0</v>
      </c>
      <c r="P245" s="162">
        <v>0</v>
      </c>
      <c r="Q245" s="163">
        <v>43793</v>
      </c>
      <c r="R245" s="163">
        <v>26349</v>
      </c>
    </row>
    <row r="246" spans="1:18" ht="72.75" customHeight="1" x14ac:dyDescent="0.25">
      <c r="A246" s="88">
        <v>2</v>
      </c>
      <c r="B246" s="459" t="s">
        <v>374</v>
      </c>
      <c r="C246" s="460"/>
      <c r="D246" s="460"/>
      <c r="E246" s="460"/>
      <c r="F246" s="465"/>
      <c r="G246" s="87" t="s">
        <v>569</v>
      </c>
      <c r="H246" s="162">
        <f t="shared" ref="H246:H258" si="20">I246+J246</f>
        <v>20</v>
      </c>
      <c r="I246" s="162">
        <v>10</v>
      </c>
      <c r="J246" s="162">
        <v>10</v>
      </c>
      <c r="K246" s="162">
        <v>10</v>
      </c>
      <c r="L246" s="162">
        <v>0</v>
      </c>
      <c r="M246" s="162">
        <v>0</v>
      </c>
      <c r="N246" s="162">
        <v>25</v>
      </c>
      <c r="O246" s="162">
        <v>0</v>
      </c>
      <c r="P246" s="162">
        <v>0</v>
      </c>
      <c r="Q246" s="163">
        <v>43949</v>
      </c>
      <c r="R246" s="163">
        <v>22828</v>
      </c>
    </row>
    <row r="247" spans="1:18" ht="72.75" customHeight="1" x14ac:dyDescent="0.25">
      <c r="A247" s="88">
        <v>3</v>
      </c>
      <c r="B247" s="459" t="s">
        <v>375</v>
      </c>
      <c r="C247" s="460"/>
      <c r="D247" s="460"/>
      <c r="E247" s="460"/>
      <c r="F247" s="465"/>
      <c r="G247" s="87" t="s">
        <v>570</v>
      </c>
      <c r="H247" s="162">
        <f t="shared" si="20"/>
        <v>20</v>
      </c>
      <c r="I247" s="162">
        <v>10</v>
      </c>
      <c r="J247" s="162">
        <v>10</v>
      </c>
      <c r="K247" s="162">
        <v>7</v>
      </c>
      <c r="L247" s="162">
        <v>0</v>
      </c>
      <c r="M247" s="162">
        <v>0</v>
      </c>
      <c r="N247" s="162">
        <v>22</v>
      </c>
      <c r="O247" s="162">
        <v>0</v>
      </c>
      <c r="P247" s="162">
        <v>0</v>
      </c>
      <c r="Q247" s="163">
        <v>43171</v>
      </c>
      <c r="R247" s="163">
        <v>22626</v>
      </c>
    </row>
    <row r="248" spans="1:18" ht="72.75" customHeight="1" x14ac:dyDescent="0.25">
      <c r="A248" s="88">
        <v>4</v>
      </c>
      <c r="B248" s="459" t="s">
        <v>376</v>
      </c>
      <c r="C248" s="460"/>
      <c r="D248" s="460"/>
      <c r="E248" s="460"/>
      <c r="F248" s="465"/>
      <c r="G248" s="87" t="s">
        <v>571</v>
      </c>
      <c r="H248" s="162">
        <f t="shared" si="20"/>
        <v>20</v>
      </c>
      <c r="I248" s="162">
        <v>10</v>
      </c>
      <c r="J248" s="162">
        <v>10</v>
      </c>
      <c r="K248" s="162">
        <v>7</v>
      </c>
      <c r="L248" s="162">
        <v>0</v>
      </c>
      <c r="M248" s="162">
        <v>0</v>
      </c>
      <c r="N248" s="162">
        <v>24</v>
      </c>
      <c r="O248" s="162">
        <v>0</v>
      </c>
      <c r="P248" s="162">
        <v>0</v>
      </c>
      <c r="Q248" s="163">
        <v>42517</v>
      </c>
      <c r="R248" s="163">
        <v>21094</v>
      </c>
    </row>
    <row r="249" spans="1:18" ht="72.75" customHeight="1" x14ac:dyDescent="0.25">
      <c r="A249" s="88">
        <v>5</v>
      </c>
      <c r="B249" s="459" t="s">
        <v>377</v>
      </c>
      <c r="C249" s="460"/>
      <c r="D249" s="460"/>
      <c r="E249" s="460"/>
      <c r="F249" s="465"/>
      <c r="G249" s="87" t="s">
        <v>572</v>
      </c>
      <c r="H249" s="162">
        <f t="shared" si="20"/>
        <v>0</v>
      </c>
      <c r="I249" s="162">
        <v>0</v>
      </c>
      <c r="J249" s="162">
        <v>0</v>
      </c>
      <c r="K249" s="162">
        <v>4</v>
      </c>
      <c r="L249" s="162">
        <v>0</v>
      </c>
      <c r="M249" s="162">
        <v>0</v>
      </c>
      <c r="N249" s="162">
        <v>7</v>
      </c>
      <c r="O249" s="162">
        <v>0</v>
      </c>
      <c r="P249" s="162">
        <v>0</v>
      </c>
      <c r="Q249" s="163">
        <v>42621</v>
      </c>
      <c r="R249" s="163">
        <v>22224</v>
      </c>
    </row>
    <row r="250" spans="1:18" ht="72.75" customHeight="1" x14ac:dyDescent="0.25">
      <c r="A250" s="88">
        <v>6</v>
      </c>
      <c r="B250" s="459" t="s">
        <v>378</v>
      </c>
      <c r="C250" s="460"/>
      <c r="D250" s="460"/>
      <c r="E250" s="460"/>
      <c r="F250" s="465"/>
      <c r="G250" s="87" t="s">
        <v>573</v>
      </c>
      <c r="H250" s="162">
        <f t="shared" si="20"/>
        <v>15</v>
      </c>
      <c r="I250" s="162">
        <v>0</v>
      </c>
      <c r="J250" s="162">
        <v>15</v>
      </c>
      <c r="K250" s="162">
        <v>1</v>
      </c>
      <c r="L250" s="162">
        <v>0</v>
      </c>
      <c r="M250" s="162">
        <v>0</v>
      </c>
      <c r="N250" s="162">
        <v>7</v>
      </c>
      <c r="O250" s="162">
        <v>0</v>
      </c>
      <c r="P250" s="162">
        <v>0</v>
      </c>
      <c r="Q250" s="163">
        <v>73799</v>
      </c>
      <c r="R250" s="163">
        <v>21738</v>
      </c>
    </row>
    <row r="251" spans="1:18" ht="72.75" customHeight="1" x14ac:dyDescent="0.25">
      <c r="A251" s="88">
        <v>7</v>
      </c>
      <c r="B251" s="459" t="s">
        <v>379</v>
      </c>
      <c r="C251" s="460"/>
      <c r="D251" s="460"/>
      <c r="E251" s="460"/>
      <c r="F251" s="465"/>
      <c r="G251" s="87" t="s">
        <v>574</v>
      </c>
      <c r="H251" s="162">
        <f t="shared" si="20"/>
        <v>15</v>
      </c>
      <c r="I251" s="162">
        <v>0</v>
      </c>
      <c r="J251" s="162">
        <v>15</v>
      </c>
      <c r="K251" s="162">
        <v>3</v>
      </c>
      <c r="L251" s="162">
        <v>1</v>
      </c>
      <c r="M251" s="162">
        <v>0</v>
      </c>
      <c r="N251" s="162">
        <v>6</v>
      </c>
      <c r="O251" s="162">
        <v>0</v>
      </c>
      <c r="P251" s="162">
        <v>0</v>
      </c>
      <c r="Q251" s="163">
        <v>35880</v>
      </c>
      <c r="R251" s="163">
        <v>18395</v>
      </c>
    </row>
    <row r="252" spans="1:18" ht="72.75" customHeight="1" x14ac:dyDescent="0.25">
      <c r="A252" s="88">
        <v>8</v>
      </c>
      <c r="B252" s="459" t="s">
        <v>380</v>
      </c>
      <c r="C252" s="460"/>
      <c r="D252" s="460"/>
      <c r="E252" s="460"/>
      <c r="F252" s="465"/>
      <c r="G252" s="87" t="s">
        <v>575</v>
      </c>
      <c r="H252" s="162">
        <f t="shared" si="20"/>
        <v>0</v>
      </c>
      <c r="I252" s="162">
        <v>0</v>
      </c>
      <c r="J252" s="162">
        <v>0</v>
      </c>
      <c r="K252" s="162">
        <v>2</v>
      </c>
      <c r="L252" s="162">
        <v>0</v>
      </c>
      <c r="M252" s="162">
        <v>0</v>
      </c>
      <c r="N252" s="162">
        <v>6</v>
      </c>
      <c r="O252" s="162">
        <v>0</v>
      </c>
      <c r="P252" s="162">
        <v>0</v>
      </c>
      <c r="Q252" s="163">
        <v>36350</v>
      </c>
      <c r="R252" s="163">
        <v>28721</v>
      </c>
    </row>
    <row r="253" spans="1:18" ht="72.75" customHeight="1" x14ac:dyDescent="0.25">
      <c r="A253" s="88">
        <v>9</v>
      </c>
      <c r="B253" s="459" t="s">
        <v>381</v>
      </c>
      <c r="C253" s="460"/>
      <c r="D253" s="460"/>
      <c r="E253" s="460"/>
      <c r="F253" s="465"/>
      <c r="G253" s="87" t="s">
        <v>576</v>
      </c>
      <c r="H253" s="162">
        <f t="shared" si="20"/>
        <v>0</v>
      </c>
      <c r="I253" s="162">
        <v>0</v>
      </c>
      <c r="J253" s="162">
        <v>0</v>
      </c>
      <c r="K253" s="162">
        <v>2</v>
      </c>
      <c r="L253" s="162">
        <v>0</v>
      </c>
      <c r="M253" s="162">
        <v>0</v>
      </c>
      <c r="N253" s="162">
        <v>7</v>
      </c>
      <c r="O253" s="162">
        <v>0</v>
      </c>
      <c r="P253" s="162">
        <v>0</v>
      </c>
      <c r="Q253" s="163">
        <v>19822</v>
      </c>
      <c r="R253" s="163">
        <v>23998</v>
      </c>
    </row>
    <row r="254" spans="1:18" ht="72.75" customHeight="1" x14ac:dyDescent="0.25">
      <c r="A254" s="88">
        <v>10</v>
      </c>
      <c r="B254" s="459" t="s">
        <v>382</v>
      </c>
      <c r="C254" s="460"/>
      <c r="D254" s="460"/>
      <c r="E254" s="460"/>
      <c r="F254" s="465"/>
      <c r="G254" s="87" t="s">
        <v>577</v>
      </c>
      <c r="H254" s="162">
        <f t="shared" si="20"/>
        <v>15</v>
      </c>
      <c r="I254" s="162">
        <v>0</v>
      </c>
      <c r="J254" s="162">
        <v>15</v>
      </c>
      <c r="K254" s="162">
        <v>2</v>
      </c>
      <c r="L254" s="162">
        <v>2</v>
      </c>
      <c r="M254" s="162">
        <v>0</v>
      </c>
      <c r="N254" s="162">
        <v>7</v>
      </c>
      <c r="O254" s="162">
        <v>0</v>
      </c>
      <c r="P254" s="162">
        <v>0</v>
      </c>
      <c r="Q254" s="163">
        <v>46496</v>
      </c>
      <c r="R254" s="163">
        <v>24638</v>
      </c>
    </row>
    <row r="255" spans="1:18" ht="72.75" customHeight="1" x14ac:dyDescent="0.25">
      <c r="A255" s="88">
        <v>11</v>
      </c>
      <c r="B255" s="459" t="s">
        <v>383</v>
      </c>
      <c r="C255" s="460"/>
      <c r="D255" s="460"/>
      <c r="E255" s="460"/>
      <c r="F255" s="465"/>
      <c r="G255" s="87" t="s">
        <v>384</v>
      </c>
      <c r="H255" s="162">
        <f t="shared" si="20"/>
        <v>0</v>
      </c>
      <c r="I255" s="162">
        <v>0</v>
      </c>
      <c r="J255" s="162">
        <v>0</v>
      </c>
      <c r="K255" s="162">
        <v>0</v>
      </c>
      <c r="L255" s="162">
        <v>0</v>
      </c>
      <c r="M255" s="162">
        <v>0</v>
      </c>
      <c r="N255" s="162">
        <v>2</v>
      </c>
      <c r="O255" s="162">
        <v>0</v>
      </c>
      <c r="P255" s="162">
        <v>0</v>
      </c>
      <c r="Q255" s="163"/>
      <c r="R255" s="163">
        <v>28004</v>
      </c>
    </row>
    <row r="256" spans="1:18" ht="72.75" customHeight="1" x14ac:dyDescent="0.25">
      <c r="A256" s="88">
        <v>12</v>
      </c>
      <c r="B256" s="459" t="s">
        <v>385</v>
      </c>
      <c r="C256" s="460"/>
      <c r="D256" s="460"/>
      <c r="E256" s="460"/>
      <c r="F256" s="465"/>
      <c r="G256" s="87" t="s">
        <v>386</v>
      </c>
      <c r="H256" s="162">
        <f t="shared" si="20"/>
        <v>0</v>
      </c>
      <c r="I256" s="162">
        <v>0</v>
      </c>
      <c r="J256" s="162">
        <v>0</v>
      </c>
      <c r="K256" s="162">
        <v>0</v>
      </c>
      <c r="L256" s="162">
        <v>0</v>
      </c>
      <c r="M256" s="162">
        <v>0</v>
      </c>
      <c r="N256" s="162">
        <v>2</v>
      </c>
      <c r="O256" s="162">
        <v>0</v>
      </c>
      <c r="P256" s="162">
        <v>0</v>
      </c>
      <c r="Q256" s="163"/>
      <c r="R256" s="163">
        <v>17956</v>
      </c>
    </row>
    <row r="257" spans="1:18" ht="72.75" customHeight="1" x14ac:dyDescent="0.25">
      <c r="A257" s="88">
        <v>13</v>
      </c>
      <c r="B257" s="459" t="s">
        <v>387</v>
      </c>
      <c r="C257" s="460"/>
      <c r="D257" s="460"/>
      <c r="E257" s="460"/>
      <c r="F257" s="465"/>
      <c r="G257" s="87" t="s">
        <v>388</v>
      </c>
      <c r="H257" s="162">
        <f t="shared" si="20"/>
        <v>0</v>
      </c>
      <c r="I257" s="162">
        <v>0</v>
      </c>
      <c r="J257" s="162">
        <v>0</v>
      </c>
      <c r="K257" s="162">
        <v>0</v>
      </c>
      <c r="L257" s="162">
        <v>0</v>
      </c>
      <c r="M257" s="162">
        <v>0</v>
      </c>
      <c r="N257" s="162">
        <v>1</v>
      </c>
      <c r="O257" s="162">
        <v>0</v>
      </c>
      <c r="P257" s="162">
        <v>0</v>
      </c>
      <c r="Q257" s="163"/>
      <c r="R257" s="163">
        <v>22336</v>
      </c>
    </row>
    <row r="258" spans="1:18" ht="72.75" customHeight="1" x14ac:dyDescent="0.25">
      <c r="A258" s="88">
        <v>14</v>
      </c>
      <c r="B258" s="459" t="s">
        <v>389</v>
      </c>
      <c r="C258" s="460"/>
      <c r="D258" s="460"/>
      <c r="E258" s="460"/>
      <c r="F258" s="465"/>
      <c r="G258" s="87" t="s">
        <v>390</v>
      </c>
      <c r="H258" s="162">
        <f t="shared" si="20"/>
        <v>0</v>
      </c>
      <c r="I258" s="162">
        <v>0</v>
      </c>
      <c r="J258" s="162">
        <v>0</v>
      </c>
      <c r="K258" s="162">
        <v>0</v>
      </c>
      <c r="L258" s="162">
        <v>0</v>
      </c>
      <c r="M258" s="162">
        <v>0</v>
      </c>
      <c r="N258" s="162">
        <v>1</v>
      </c>
      <c r="O258" s="162">
        <v>0</v>
      </c>
      <c r="P258" s="162">
        <v>0</v>
      </c>
      <c r="Q258" s="163"/>
      <c r="R258" s="163">
        <v>18930</v>
      </c>
    </row>
    <row r="259" spans="1:18" ht="72.75" customHeight="1" x14ac:dyDescent="0.25">
      <c r="A259" s="104">
        <v>11</v>
      </c>
      <c r="B259" s="522" t="s">
        <v>391</v>
      </c>
      <c r="C259" s="523"/>
      <c r="D259" s="523"/>
      <c r="E259" s="523"/>
      <c r="F259" s="523"/>
      <c r="G259" s="524"/>
      <c r="H259" s="133">
        <f>H260+H261+H262+H263+H264+H265+H266+H267+H268+H269</f>
        <v>340</v>
      </c>
      <c r="I259" s="133">
        <f t="shared" ref="I259:P259" si="21">I260+I261+I262+I263+I264+I265+I266+I267+I268+I269</f>
        <v>260</v>
      </c>
      <c r="J259" s="133">
        <f t="shared" si="21"/>
        <v>80</v>
      </c>
      <c r="K259" s="133">
        <f t="shared" si="21"/>
        <v>194</v>
      </c>
      <c r="L259" s="133">
        <f t="shared" si="21"/>
        <v>48</v>
      </c>
      <c r="M259" s="133">
        <f t="shared" si="21"/>
        <v>2</v>
      </c>
      <c r="N259" s="133">
        <f t="shared" si="21"/>
        <v>594</v>
      </c>
      <c r="O259" s="133">
        <f t="shared" si="21"/>
        <v>78</v>
      </c>
      <c r="P259" s="133">
        <f t="shared" si="21"/>
        <v>0</v>
      </c>
      <c r="Q259" s="164">
        <v>44973</v>
      </c>
      <c r="R259" s="164">
        <v>22483</v>
      </c>
    </row>
    <row r="260" spans="1:18" ht="72.75" customHeight="1" x14ac:dyDescent="0.25">
      <c r="A260" s="88">
        <v>1</v>
      </c>
      <c r="B260" s="459" t="s">
        <v>392</v>
      </c>
      <c r="C260" s="460"/>
      <c r="D260" s="460"/>
      <c r="E260" s="460"/>
      <c r="F260" s="465"/>
      <c r="G260" s="87" t="s">
        <v>578</v>
      </c>
      <c r="H260" s="88">
        <f>I260+J260</f>
        <v>295</v>
      </c>
      <c r="I260" s="162">
        <v>235</v>
      </c>
      <c r="J260" s="162">
        <v>60</v>
      </c>
      <c r="K260" s="162">
        <v>136</v>
      </c>
      <c r="L260" s="162">
        <v>29</v>
      </c>
      <c r="M260" s="162">
        <v>1</v>
      </c>
      <c r="N260" s="162">
        <v>428</v>
      </c>
      <c r="O260" s="162">
        <v>56</v>
      </c>
      <c r="P260" s="162"/>
      <c r="Q260" s="163">
        <v>44973</v>
      </c>
      <c r="R260" s="163">
        <v>22483</v>
      </c>
    </row>
    <row r="261" spans="1:18" ht="72.75" customHeight="1" x14ac:dyDescent="0.25">
      <c r="A261" s="88">
        <v>2</v>
      </c>
      <c r="B261" s="459" t="s">
        <v>393</v>
      </c>
      <c r="C261" s="460"/>
      <c r="D261" s="460"/>
      <c r="E261" s="460"/>
      <c r="F261" s="465"/>
      <c r="G261" s="87" t="s">
        <v>579</v>
      </c>
      <c r="H261" s="88">
        <f t="shared" ref="H261:H269" si="22">I261+J261</f>
        <v>45</v>
      </c>
      <c r="I261" s="162">
        <v>25</v>
      </c>
      <c r="J261" s="162">
        <v>20</v>
      </c>
      <c r="K261" s="162">
        <v>9</v>
      </c>
      <c r="L261" s="162">
        <v>6</v>
      </c>
      <c r="M261" s="162"/>
      <c r="N261" s="162">
        <v>27</v>
      </c>
      <c r="O261" s="162">
        <v>6</v>
      </c>
      <c r="P261" s="162"/>
      <c r="Q261" s="163">
        <v>44973</v>
      </c>
      <c r="R261" s="163">
        <v>22483</v>
      </c>
    </row>
    <row r="262" spans="1:18" ht="72.75" customHeight="1" x14ac:dyDescent="0.25">
      <c r="A262" s="88">
        <v>3</v>
      </c>
      <c r="B262" s="459" t="s">
        <v>394</v>
      </c>
      <c r="C262" s="460"/>
      <c r="D262" s="460"/>
      <c r="E262" s="460"/>
      <c r="F262" s="465"/>
      <c r="G262" s="87" t="s">
        <v>580</v>
      </c>
      <c r="H262" s="88">
        <f t="shared" si="22"/>
        <v>0</v>
      </c>
      <c r="I262" s="162"/>
      <c r="J262" s="162"/>
      <c r="K262" s="162">
        <v>11</v>
      </c>
      <c r="L262" s="162">
        <v>3</v>
      </c>
      <c r="M262" s="162"/>
      <c r="N262" s="162">
        <v>40</v>
      </c>
      <c r="O262" s="162">
        <v>3</v>
      </c>
      <c r="P262" s="162"/>
      <c r="Q262" s="163">
        <v>44973</v>
      </c>
      <c r="R262" s="163">
        <v>22483</v>
      </c>
    </row>
    <row r="263" spans="1:18" ht="72.75" customHeight="1" x14ac:dyDescent="0.25">
      <c r="A263" s="88">
        <v>4</v>
      </c>
      <c r="B263" s="459" t="s">
        <v>395</v>
      </c>
      <c r="C263" s="460"/>
      <c r="D263" s="460"/>
      <c r="E263" s="460"/>
      <c r="F263" s="465"/>
      <c r="G263" s="87" t="s">
        <v>581</v>
      </c>
      <c r="H263" s="88">
        <f t="shared" si="22"/>
        <v>0</v>
      </c>
      <c r="I263" s="162"/>
      <c r="J263" s="162"/>
      <c r="K263" s="162">
        <v>4</v>
      </c>
      <c r="L263" s="162">
        <v>1</v>
      </c>
      <c r="M263" s="162">
        <v>1</v>
      </c>
      <c r="N263" s="162">
        <v>10</v>
      </c>
      <c r="O263" s="162">
        <v>2</v>
      </c>
      <c r="P263" s="162"/>
      <c r="Q263" s="163">
        <v>44973</v>
      </c>
      <c r="R263" s="163">
        <v>22483</v>
      </c>
    </row>
    <row r="264" spans="1:18" ht="72.75" customHeight="1" x14ac:dyDescent="0.25">
      <c r="A264" s="88">
        <v>5</v>
      </c>
      <c r="B264" s="459" t="s">
        <v>396</v>
      </c>
      <c r="C264" s="460"/>
      <c r="D264" s="460"/>
      <c r="E264" s="460"/>
      <c r="F264" s="465"/>
      <c r="G264" s="87" t="s">
        <v>582</v>
      </c>
      <c r="H264" s="88">
        <f t="shared" si="22"/>
        <v>0</v>
      </c>
      <c r="I264" s="162"/>
      <c r="J264" s="162"/>
      <c r="K264" s="162">
        <v>7</v>
      </c>
      <c r="L264" s="162">
        <v>2</v>
      </c>
      <c r="M264" s="162"/>
      <c r="N264" s="162">
        <v>17</v>
      </c>
      <c r="O264" s="162">
        <v>2</v>
      </c>
      <c r="P264" s="162"/>
      <c r="Q264" s="163">
        <v>44973</v>
      </c>
      <c r="R264" s="163">
        <v>22483</v>
      </c>
    </row>
    <row r="265" spans="1:18" ht="72.75" customHeight="1" x14ac:dyDescent="0.25">
      <c r="A265" s="88">
        <v>6</v>
      </c>
      <c r="B265" s="459" t="s">
        <v>397</v>
      </c>
      <c r="C265" s="460"/>
      <c r="D265" s="460"/>
      <c r="E265" s="460"/>
      <c r="F265" s="465"/>
      <c r="G265" s="87" t="s">
        <v>583</v>
      </c>
      <c r="H265" s="88">
        <f t="shared" si="22"/>
        <v>0</v>
      </c>
      <c r="I265" s="162"/>
      <c r="J265" s="162"/>
      <c r="K265" s="162">
        <v>5</v>
      </c>
      <c r="L265" s="162">
        <v>1</v>
      </c>
      <c r="M265" s="162"/>
      <c r="N265" s="162">
        <v>13</v>
      </c>
      <c r="O265" s="162">
        <v>3</v>
      </c>
      <c r="P265" s="162"/>
      <c r="Q265" s="163">
        <v>44973</v>
      </c>
      <c r="R265" s="163">
        <v>22483</v>
      </c>
    </row>
    <row r="266" spans="1:18" ht="72.75" customHeight="1" x14ac:dyDescent="0.25">
      <c r="A266" s="88">
        <v>7</v>
      </c>
      <c r="B266" s="459" t="s">
        <v>398</v>
      </c>
      <c r="C266" s="460"/>
      <c r="D266" s="460"/>
      <c r="E266" s="460"/>
      <c r="F266" s="465"/>
      <c r="G266" s="87" t="s">
        <v>584</v>
      </c>
      <c r="H266" s="88">
        <f t="shared" si="22"/>
        <v>0</v>
      </c>
      <c r="I266" s="162"/>
      <c r="J266" s="162"/>
      <c r="K266" s="162">
        <v>10</v>
      </c>
      <c r="L266" s="162">
        <v>2</v>
      </c>
      <c r="M266" s="162"/>
      <c r="N266" s="162">
        <v>30</v>
      </c>
      <c r="O266" s="162">
        <v>1</v>
      </c>
      <c r="P266" s="162"/>
      <c r="Q266" s="163">
        <v>44973</v>
      </c>
      <c r="R266" s="163">
        <v>22483</v>
      </c>
    </row>
    <row r="267" spans="1:18" ht="72.75" customHeight="1" x14ac:dyDescent="0.25">
      <c r="A267" s="88">
        <v>8</v>
      </c>
      <c r="B267" s="459" t="s">
        <v>399</v>
      </c>
      <c r="C267" s="460"/>
      <c r="D267" s="460"/>
      <c r="E267" s="460"/>
      <c r="F267" s="465"/>
      <c r="G267" s="87" t="s">
        <v>585</v>
      </c>
      <c r="H267" s="88">
        <f t="shared" si="22"/>
        <v>0</v>
      </c>
      <c r="I267" s="162"/>
      <c r="J267" s="162"/>
      <c r="K267" s="162">
        <v>7</v>
      </c>
      <c r="L267" s="162">
        <v>2</v>
      </c>
      <c r="M267" s="162"/>
      <c r="N267" s="162">
        <v>14</v>
      </c>
      <c r="O267" s="162">
        <v>3</v>
      </c>
      <c r="P267" s="162"/>
      <c r="Q267" s="163">
        <v>44973</v>
      </c>
      <c r="R267" s="163">
        <v>22483</v>
      </c>
    </row>
    <row r="268" spans="1:18" ht="72.75" customHeight="1" x14ac:dyDescent="0.25">
      <c r="A268" s="88">
        <v>9</v>
      </c>
      <c r="B268" s="459" t="s">
        <v>400</v>
      </c>
      <c r="C268" s="460"/>
      <c r="D268" s="460"/>
      <c r="E268" s="460"/>
      <c r="F268" s="465"/>
      <c r="G268" s="87" t="s">
        <v>586</v>
      </c>
      <c r="H268" s="88">
        <f t="shared" si="22"/>
        <v>0</v>
      </c>
      <c r="I268" s="162"/>
      <c r="J268" s="162"/>
      <c r="K268" s="162">
        <v>5</v>
      </c>
      <c r="L268" s="162">
        <v>2</v>
      </c>
      <c r="M268" s="162"/>
      <c r="N268" s="162">
        <v>13</v>
      </c>
      <c r="O268" s="162">
        <v>2</v>
      </c>
      <c r="P268" s="162"/>
      <c r="Q268" s="163">
        <v>44973</v>
      </c>
      <c r="R268" s="163">
        <v>22483</v>
      </c>
    </row>
    <row r="269" spans="1:18" ht="72.75" customHeight="1" x14ac:dyDescent="0.25">
      <c r="A269" s="88">
        <v>10</v>
      </c>
      <c r="B269" s="459" t="s">
        <v>401</v>
      </c>
      <c r="C269" s="460"/>
      <c r="D269" s="460"/>
      <c r="E269" s="460"/>
      <c r="F269" s="465"/>
      <c r="G269" s="87" t="s">
        <v>402</v>
      </c>
      <c r="H269" s="88">
        <f t="shared" si="22"/>
        <v>0</v>
      </c>
      <c r="I269" s="162"/>
      <c r="J269" s="162"/>
      <c r="K269" s="162"/>
      <c r="L269" s="162"/>
      <c r="M269" s="162"/>
      <c r="N269" s="162">
        <v>2</v>
      </c>
      <c r="O269" s="162"/>
      <c r="P269" s="162"/>
      <c r="Q269" s="163"/>
      <c r="R269" s="163">
        <v>22483</v>
      </c>
    </row>
    <row r="270" spans="1:18" ht="72.75" customHeight="1" x14ac:dyDescent="0.25">
      <c r="A270" s="104">
        <v>12</v>
      </c>
      <c r="B270" s="522" t="s">
        <v>403</v>
      </c>
      <c r="C270" s="523"/>
      <c r="D270" s="523"/>
      <c r="E270" s="523"/>
      <c r="F270" s="523"/>
      <c r="G270" s="524"/>
      <c r="H270" s="133">
        <f>H272+H273+H274+H275+H276+H277+H278+H279+H280+H281+H282+H283+H284+H285+H286+H287+H288+H289+H290+H291+H292+H293+H294+H295+H297+H298+H299+H300+H301+H302+H303+H304+H306+H307+H308+H309+H310</f>
        <v>105</v>
      </c>
      <c r="I270" s="133">
        <f t="shared" ref="I270:P270" si="23">I272+I273+I274+I275+I276+I277+I278+I279+I280+I281+I282+I283+I284+I285+I286+I287+I288+I289+I290+I291+I292+I293+I294+I295+I297+I298+I299+I300+I301+I302+I303+I304+I306+I307+I308+I309+I310</f>
        <v>65</v>
      </c>
      <c r="J270" s="133">
        <f t="shared" si="23"/>
        <v>40</v>
      </c>
      <c r="K270" s="133">
        <f t="shared" si="23"/>
        <v>37</v>
      </c>
      <c r="L270" s="133">
        <f t="shared" si="23"/>
        <v>15</v>
      </c>
      <c r="M270" s="133">
        <f t="shared" si="23"/>
        <v>3</v>
      </c>
      <c r="N270" s="133">
        <f t="shared" si="23"/>
        <v>85</v>
      </c>
      <c r="O270" s="133">
        <f t="shared" si="23"/>
        <v>30</v>
      </c>
      <c r="P270" s="133">
        <f t="shared" si="23"/>
        <v>9</v>
      </c>
      <c r="Q270" s="164">
        <v>45010</v>
      </c>
      <c r="R270" s="164">
        <v>23372</v>
      </c>
    </row>
    <row r="271" spans="1:18" ht="72.75" customHeight="1" x14ac:dyDescent="0.25">
      <c r="A271" s="104">
        <v>1</v>
      </c>
      <c r="B271" s="525" t="s">
        <v>430</v>
      </c>
      <c r="C271" s="526"/>
      <c r="D271" s="526"/>
      <c r="E271" s="526"/>
      <c r="F271" s="527"/>
      <c r="G271" s="137"/>
      <c r="H271" s="525"/>
      <c r="I271" s="526"/>
      <c r="J271" s="526"/>
      <c r="K271" s="526"/>
      <c r="L271" s="526"/>
      <c r="M271" s="526"/>
      <c r="N271" s="526"/>
      <c r="O271" s="526"/>
      <c r="P271" s="526"/>
      <c r="Q271" s="526"/>
      <c r="R271" s="527"/>
    </row>
    <row r="272" spans="1:18" ht="72.75" customHeight="1" x14ac:dyDescent="0.25">
      <c r="A272" s="88">
        <v>1</v>
      </c>
      <c r="B272" s="459" t="s">
        <v>430</v>
      </c>
      <c r="C272" s="460"/>
      <c r="D272" s="460"/>
      <c r="E272" s="460"/>
      <c r="F272" s="465"/>
      <c r="G272" s="87" t="s">
        <v>861</v>
      </c>
      <c r="H272" s="88">
        <f>I272+J272</f>
        <v>95</v>
      </c>
      <c r="I272" s="162">
        <v>65</v>
      </c>
      <c r="J272" s="162">
        <v>30</v>
      </c>
      <c r="K272" s="162">
        <v>33</v>
      </c>
      <c r="L272" s="162">
        <v>12</v>
      </c>
      <c r="M272" s="162">
        <v>0</v>
      </c>
      <c r="N272" s="162">
        <v>61</v>
      </c>
      <c r="O272" s="162">
        <v>5</v>
      </c>
      <c r="P272" s="162">
        <v>0</v>
      </c>
      <c r="Q272" s="163">
        <v>44946</v>
      </c>
      <c r="R272" s="163">
        <v>21899</v>
      </c>
    </row>
    <row r="273" spans="1:18" ht="72.75" customHeight="1" x14ac:dyDescent="0.25">
      <c r="A273" s="88">
        <v>2</v>
      </c>
      <c r="B273" s="459" t="s">
        <v>431</v>
      </c>
      <c r="C273" s="460"/>
      <c r="D273" s="460"/>
      <c r="E273" s="460"/>
      <c r="F273" s="465"/>
      <c r="G273" s="87" t="s">
        <v>432</v>
      </c>
      <c r="H273" s="88">
        <f t="shared" ref="H273:H295" si="24">I273+J273</f>
        <v>0</v>
      </c>
      <c r="I273" s="162"/>
      <c r="J273" s="162"/>
      <c r="K273" s="162"/>
      <c r="L273" s="162"/>
      <c r="M273" s="162"/>
      <c r="N273" s="162">
        <v>1</v>
      </c>
      <c r="O273" s="162"/>
      <c r="P273" s="162"/>
      <c r="Q273" s="163"/>
      <c r="R273" s="163">
        <v>22325</v>
      </c>
    </row>
    <row r="274" spans="1:18" ht="72.75" customHeight="1" x14ac:dyDescent="0.25">
      <c r="A274" s="88">
        <v>3</v>
      </c>
      <c r="B274" s="459" t="s">
        <v>433</v>
      </c>
      <c r="C274" s="460"/>
      <c r="D274" s="460"/>
      <c r="E274" s="460"/>
      <c r="F274" s="465"/>
      <c r="G274" s="87" t="s">
        <v>434</v>
      </c>
      <c r="H274" s="88">
        <f t="shared" si="24"/>
        <v>0</v>
      </c>
      <c r="I274" s="162"/>
      <c r="J274" s="162"/>
      <c r="K274" s="162"/>
      <c r="L274" s="162"/>
      <c r="M274" s="162"/>
      <c r="N274" s="162">
        <v>1</v>
      </c>
      <c r="O274" s="162"/>
      <c r="P274" s="162"/>
      <c r="Q274" s="163"/>
      <c r="R274" s="163">
        <v>30731</v>
      </c>
    </row>
    <row r="275" spans="1:18" ht="72.75" customHeight="1" x14ac:dyDescent="0.25">
      <c r="A275" s="88">
        <v>4</v>
      </c>
      <c r="B275" s="459" t="s">
        <v>435</v>
      </c>
      <c r="C275" s="460"/>
      <c r="D275" s="460"/>
      <c r="E275" s="460"/>
      <c r="F275" s="465"/>
      <c r="G275" s="87" t="s">
        <v>436</v>
      </c>
      <c r="H275" s="88">
        <f t="shared" si="24"/>
        <v>0</v>
      </c>
      <c r="I275" s="162"/>
      <c r="J275" s="162"/>
      <c r="K275" s="162"/>
      <c r="L275" s="162"/>
      <c r="M275" s="162"/>
      <c r="N275" s="162">
        <v>1</v>
      </c>
      <c r="O275" s="162"/>
      <c r="P275" s="162"/>
      <c r="Q275" s="163"/>
      <c r="R275" s="163">
        <v>24813</v>
      </c>
    </row>
    <row r="276" spans="1:18" ht="72.75" customHeight="1" x14ac:dyDescent="0.25">
      <c r="A276" s="88">
        <v>5</v>
      </c>
      <c r="B276" s="459" t="s">
        <v>439</v>
      </c>
      <c r="C276" s="460"/>
      <c r="D276" s="460"/>
      <c r="E276" s="460"/>
      <c r="F276" s="465"/>
      <c r="G276" s="87" t="s">
        <v>440</v>
      </c>
      <c r="H276" s="88">
        <f t="shared" si="24"/>
        <v>0</v>
      </c>
      <c r="I276" s="162"/>
      <c r="J276" s="162"/>
      <c r="K276" s="162"/>
      <c r="L276" s="162"/>
      <c r="M276" s="162"/>
      <c r="N276" s="162">
        <v>1</v>
      </c>
      <c r="O276" s="162"/>
      <c r="P276" s="162"/>
      <c r="Q276" s="163"/>
      <c r="R276" s="163">
        <v>23275</v>
      </c>
    </row>
    <row r="277" spans="1:18" ht="72.75" customHeight="1" x14ac:dyDescent="0.25">
      <c r="A277" s="88">
        <v>6</v>
      </c>
      <c r="B277" s="459" t="s">
        <v>443</v>
      </c>
      <c r="C277" s="460"/>
      <c r="D277" s="460"/>
      <c r="E277" s="460"/>
      <c r="F277" s="465"/>
      <c r="G277" s="87" t="s">
        <v>444</v>
      </c>
      <c r="H277" s="88">
        <f t="shared" si="24"/>
        <v>0</v>
      </c>
      <c r="I277" s="162"/>
      <c r="J277" s="162"/>
      <c r="K277" s="162"/>
      <c r="L277" s="162"/>
      <c r="M277" s="162"/>
      <c r="N277" s="162">
        <v>1</v>
      </c>
      <c r="O277" s="162"/>
      <c r="P277" s="162"/>
      <c r="Q277" s="163"/>
      <c r="R277" s="163">
        <v>23525</v>
      </c>
    </row>
    <row r="278" spans="1:18" ht="72.75" customHeight="1" x14ac:dyDescent="0.25">
      <c r="A278" s="88">
        <v>7</v>
      </c>
      <c r="B278" s="459" t="s">
        <v>445</v>
      </c>
      <c r="C278" s="460"/>
      <c r="D278" s="460"/>
      <c r="E278" s="460"/>
      <c r="F278" s="465"/>
      <c r="G278" s="87" t="s">
        <v>446</v>
      </c>
      <c r="H278" s="88">
        <f t="shared" si="24"/>
        <v>0</v>
      </c>
      <c r="I278" s="162"/>
      <c r="J278" s="162"/>
      <c r="K278" s="162"/>
      <c r="L278" s="162"/>
      <c r="M278" s="162"/>
      <c r="N278" s="162">
        <v>1</v>
      </c>
      <c r="O278" s="162"/>
      <c r="P278" s="162"/>
      <c r="Q278" s="163"/>
      <c r="R278" s="163">
        <v>23025</v>
      </c>
    </row>
    <row r="279" spans="1:18" ht="72.75" customHeight="1" x14ac:dyDescent="0.25">
      <c r="A279" s="88">
        <v>8</v>
      </c>
      <c r="B279" s="459" t="s">
        <v>447</v>
      </c>
      <c r="C279" s="460"/>
      <c r="D279" s="460"/>
      <c r="E279" s="460"/>
      <c r="F279" s="465"/>
      <c r="G279" s="87" t="s">
        <v>448</v>
      </c>
      <c r="H279" s="88">
        <f t="shared" si="24"/>
        <v>0</v>
      </c>
      <c r="I279" s="162"/>
      <c r="J279" s="162"/>
      <c r="K279" s="162"/>
      <c r="L279" s="162"/>
      <c r="M279" s="162"/>
      <c r="N279" s="162">
        <v>1</v>
      </c>
      <c r="O279" s="162"/>
      <c r="P279" s="162"/>
      <c r="Q279" s="163"/>
      <c r="R279" s="163">
        <v>23525</v>
      </c>
    </row>
    <row r="280" spans="1:18" ht="72.75" customHeight="1" x14ac:dyDescent="0.25">
      <c r="A280" s="88">
        <v>9</v>
      </c>
      <c r="B280" s="459" t="s">
        <v>449</v>
      </c>
      <c r="C280" s="460"/>
      <c r="D280" s="460"/>
      <c r="E280" s="460"/>
      <c r="F280" s="465"/>
      <c r="G280" s="87" t="s">
        <v>450</v>
      </c>
      <c r="H280" s="88">
        <f t="shared" si="24"/>
        <v>0</v>
      </c>
      <c r="I280" s="162"/>
      <c r="J280" s="162"/>
      <c r="K280" s="162"/>
      <c r="L280" s="162"/>
      <c r="M280" s="162"/>
      <c r="N280" s="162"/>
      <c r="O280" s="162"/>
      <c r="P280" s="162"/>
      <c r="Q280" s="163"/>
      <c r="R280" s="163"/>
    </row>
    <row r="281" spans="1:18" ht="72.75" customHeight="1" x14ac:dyDescent="0.25">
      <c r="A281" s="88">
        <v>10</v>
      </c>
      <c r="B281" s="459" t="s">
        <v>451</v>
      </c>
      <c r="C281" s="460"/>
      <c r="D281" s="460"/>
      <c r="E281" s="460"/>
      <c r="F281" s="465"/>
      <c r="G281" s="87" t="s">
        <v>452</v>
      </c>
      <c r="H281" s="88">
        <f t="shared" si="24"/>
        <v>0</v>
      </c>
      <c r="I281" s="162"/>
      <c r="J281" s="162"/>
      <c r="K281" s="162"/>
      <c r="L281" s="162"/>
      <c r="M281" s="162"/>
      <c r="N281" s="162">
        <v>1</v>
      </c>
      <c r="O281" s="162"/>
      <c r="P281" s="162"/>
      <c r="Q281" s="163"/>
      <c r="R281" s="163">
        <v>22775</v>
      </c>
    </row>
    <row r="282" spans="1:18" ht="72.75" customHeight="1" x14ac:dyDescent="0.25">
      <c r="A282" s="88">
        <v>11</v>
      </c>
      <c r="B282" s="459" t="s">
        <v>453</v>
      </c>
      <c r="C282" s="460"/>
      <c r="D282" s="460"/>
      <c r="E282" s="460"/>
      <c r="F282" s="465"/>
      <c r="G282" s="87" t="s">
        <v>454</v>
      </c>
      <c r="H282" s="88">
        <f t="shared" si="24"/>
        <v>0</v>
      </c>
      <c r="I282" s="162"/>
      <c r="J282" s="162"/>
      <c r="K282" s="162"/>
      <c r="L282" s="162"/>
      <c r="M282" s="162"/>
      <c r="N282" s="162"/>
      <c r="O282" s="162"/>
      <c r="P282" s="162"/>
      <c r="Q282" s="163"/>
      <c r="R282" s="163"/>
    </row>
    <row r="283" spans="1:18" ht="72.75" customHeight="1" x14ac:dyDescent="0.25">
      <c r="A283" s="88">
        <v>12</v>
      </c>
      <c r="B283" s="459" t="s">
        <v>457</v>
      </c>
      <c r="C283" s="460"/>
      <c r="D283" s="460"/>
      <c r="E283" s="460"/>
      <c r="F283" s="465"/>
      <c r="G283" s="87" t="s">
        <v>458</v>
      </c>
      <c r="H283" s="88">
        <f t="shared" si="24"/>
        <v>0</v>
      </c>
      <c r="I283" s="162"/>
      <c r="J283" s="162"/>
      <c r="K283" s="162"/>
      <c r="L283" s="162"/>
      <c r="M283" s="162"/>
      <c r="N283" s="162">
        <v>1</v>
      </c>
      <c r="O283" s="162"/>
      <c r="P283" s="162"/>
      <c r="Q283" s="163"/>
      <c r="R283" s="163">
        <v>22525</v>
      </c>
    </row>
    <row r="284" spans="1:18" ht="72.75" customHeight="1" x14ac:dyDescent="0.25">
      <c r="A284" s="88">
        <v>13</v>
      </c>
      <c r="B284" s="459" t="s">
        <v>459</v>
      </c>
      <c r="C284" s="460"/>
      <c r="D284" s="460"/>
      <c r="E284" s="460"/>
      <c r="F284" s="465"/>
      <c r="G284" s="87" t="s">
        <v>460</v>
      </c>
      <c r="H284" s="88">
        <f t="shared" si="24"/>
        <v>0</v>
      </c>
      <c r="I284" s="162"/>
      <c r="J284" s="162"/>
      <c r="K284" s="162"/>
      <c r="L284" s="162"/>
      <c r="M284" s="162"/>
      <c r="N284" s="162">
        <v>1</v>
      </c>
      <c r="O284" s="162"/>
      <c r="P284" s="162"/>
      <c r="Q284" s="163"/>
      <c r="R284" s="163">
        <v>24463</v>
      </c>
    </row>
    <row r="285" spans="1:18" ht="72.75" customHeight="1" x14ac:dyDescent="0.25">
      <c r="A285" s="88">
        <v>14</v>
      </c>
      <c r="B285" s="459" t="s">
        <v>461</v>
      </c>
      <c r="C285" s="460"/>
      <c r="D285" s="460"/>
      <c r="E285" s="460"/>
      <c r="F285" s="465"/>
      <c r="G285" s="87" t="s">
        <v>462</v>
      </c>
      <c r="H285" s="88">
        <f t="shared" si="24"/>
        <v>0</v>
      </c>
      <c r="I285" s="162"/>
      <c r="J285" s="162"/>
      <c r="K285" s="162"/>
      <c r="L285" s="162"/>
      <c r="M285" s="162"/>
      <c r="N285" s="162">
        <v>1</v>
      </c>
      <c r="O285" s="162"/>
      <c r="P285" s="162"/>
      <c r="Q285" s="163"/>
      <c r="R285" s="163">
        <v>32071</v>
      </c>
    </row>
    <row r="286" spans="1:18" ht="72.75" customHeight="1" x14ac:dyDescent="0.25">
      <c r="A286" s="88">
        <v>15</v>
      </c>
      <c r="B286" s="529" t="s">
        <v>934</v>
      </c>
      <c r="C286" s="529"/>
      <c r="D286" s="529"/>
      <c r="E286" s="529"/>
      <c r="F286" s="529"/>
      <c r="G286" s="86" t="s">
        <v>935</v>
      </c>
      <c r="H286" s="88">
        <f t="shared" si="24"/>
        <v>0</v>
      </c>
      <c r="I286" s="162"/>
      <c r="J286" s="162"/>
      <c r="K286" s="162"/>
      <c r="L286" s="162"/>
      <c r="M286" s="162"/>
      <c r="N286" s="162">
        <v>1</v>
      </c>
      <c r="O286" s="162"/>
      <c r="P286" s="162"/>
      <c r="Q286" s="163"/>
      <c r="R286" s="163">
        <v>22525</v>
      </c>
    </row>
    <row r="287" spans="1:18" ht="72.75" customHeight="1" x14ac:dyDescent="0.25">
      <c r="A287" s="88">
        <v>16</v>
      </c>
      <c r="B287" s="529" t="s">
        <v>455</v>
      </c>
      <c r="C287" s="529"/>
      <c r="D287" s="529"/>
      <c r="E287" s="529"/>
      <c r="F287" s="529"/>
      <c r="G287" s="86" t="s">
        <v>917</v>
      </c>
      <c r="H287" s="88">
        <f t="shared" si="24"/>
        <v>0</v>
      </c>
      <c r="I287" s="162"/>
      <c r="J287" s="162"/>
      <c r="K287" s="162"/>
      <c r="L287" s="162"/>
      <c r="M287" s="162"/>
      <c r="N287" s="162"/>
      <c r="O287" s="162"/>
      <c r="P287" s="162"/>
      <c r="Q287" s="163"/>
      <c r="R287" s="163"/>
    </row>
    <row r="288" spans="1:18" ht="72.75" customHeight="1" x14ac:dyDescent="0.25">
      <c r="A288" s="88">
        <v>17</v>
      </c>
      <c r="B288" s="529" t="s">
        <v>918</v>
      </c>
      <c r="C288" s="529"/>
      <c r="D288" s="529"/>
      <c r="E288" s="529"/>
      <c r="F288" s="529"/>
      <c r="G288" s="86" t="s">
        <v>919</v>
      </c>
      <c r="H288" s="88">
        <f t="shared" si="24"/>
        <v>0</v>
      </c>
      <c r="I288" s="162"/>
      <c r="J288" s="162"/>
      <c r="K288" s="162"/>
      <c r="L288" s="162"/>
      <c r="M288" s="162"/>
      <c r="N288" s="162"/>
      <c r="O288" s="162"/>
      <c r="P288" s="162"/>
      <c r="Q288" s="163"/>
      <c r="R288" s="163"/>
    </row>
    <row r="289" spans="1:18" ht="72.75" customHeight="1" x14ac:dyDescent="0.25">
      <c r="A289" s="88">
        <v>18</v>
      </c>
      <c r="B289" s="529" t="s">
        <v>920</v>
      </c>
      <c r="C289" s="529"/>
      <c r="D289" s="529"/>
      <c r="E289" s="529"/>
      <c r="F289" s="529"/>
      <c r="G289" s="86" t="s">
        <v>921</v>
      </c>
      <c r="H289" s="88">
        <f t="shared" si="24"/>
        <v>0</v>
      </c>
      <c r="I289" s="162"/>
      <c r="J289" s="162"/>
      <c r="K289" s="162"/>
      <c r="L289" s="162"/>
      <c r="M289" s="162"/>
      <c r="N289" s="162"/>
      <c r="O289" s="162"/>
      <c r="P289" s="162"/>
      <c r="Q289" s="163"/>
      <c r="R289" s="163"/>
    </row>
    <row r="290" spans="1:18" ht="72.75" customHeight="1" x14ac:dyDescent="0.25">
      <c r="A290" s="88">
        <v>19</v>
      </c>
      <c r="B290" s="529" t="s">
        <v>922</v>
      </c>
      <c r="C290" s="529"/>
      <c r="D290" s="529"/>
      <c r="E290" s="529"/>
      <c r="F290" s="529"/>
      <c r="G290" s="86" t="s">
        <v>923</v>
      </c>
      <c r="H290" s="88">
        <f t="shared" si="24"/>
        <v>0</v>
      </c>
      <c r="I290" s="162"/>
      <c r="J290" s="162"/>
      <c r="K290" s="162"/>
      <c r="L290" s="162"/>
      <c r="M290" s="162"/>
      <c r="N290" s="162"/>
      <c r="O290" s="162"/>
      <c r="P290" s="162"/>
      <c r="Q290" s="163"/>
      <c r="R290" s="163"/>
    </row>
    <row r="291" spans="1:18" ht="72.75" customHeight="1" x14ac:dyDescent="0.25">
      <c r="A291" s="88">
        <v>20</v>
      </c>
      <c r="B291" s="529" t="s">
        <v>924</v>
      </c>
      <c r="C291" s="529"/>
      <c r="D291" s="529"/>
      <c r="E291" s="529"/>
      <c r="F291" s="529"/>
      <c r="G291" s="86" t="s">
        <v>925</v>
      </c>
      <c r="H291" s="88">
        <f t="shared" si="24"/>
        <v>0</v>
      </c>
      <c r="I291" s="162"/>
      <c r="J291" s="162"/>
      <c r="K291" s="162"/>
      <c r="L291" s="162"/>
      <c r="M291" s="162"/>
      <c r="N291" s="162"/>
      <c r="O291" s="162"/>
      <c r="P291" s="162"/>
      <c r="Q291" s="163"/>
      <c r="R291" s="163"/>
    </row>
    <row r="292" spans="1:18" ht="72.75" customHeight="1" x14ac:dyDescent="0.25">
      <c r="A292" s="88">
        <v>21</v>
      </c>
      <c r="B292" s="529" t="s">
        <v>926</v>
      </c>
      <c r="C292" s="529"/>
      <c r="D292" s="529"/>
      <c r="E292" s="529"/>
      <c r="F292" s="529"/>
      <c r="G292" s="86" t="s">
        <v>927</v>
      </c>
      <c r="H292" s="88">
        <f t="shared" si="24"/>
        <v>0</v>
      </c>
      <c r="I292" s="162"/>
      <c r="J292" s="162"/>
      <c r="K292" s="162"/>
      <c r="L292" s="162"/>
      <c r="M292" s="162"/>
      <c r="N292" s="162"/>
      <c r="O292" s="162"/>
      <c r="P292" s="162"/>
      <c r="Q292" s="163"/>
      <c r="R292" s="163"/>
    </row>
    <row r="293" spans="1:18" ht="72.75" customHeight="1" x14ac:dyDescent="0.25">
      <c r="A293" s="88">
        <v>22</v>
      </c>
      <c r="B293" s="529" t="s">
        <v>928</v>
      </c>
      <c r="C293" s="529"/>
      <c r="D293" s="529"/>
      <c r="E293" s="529"/>
      <c r="F293" s="529"/>
      <c r="G293" s="86" t="s">
        <v>929</v>
      </c>
      <c r="H293" s="88">
        <f t="shared" si="24"/>
        <v>0</v>
      </c>
      <c r="I293" s="162"/>
      <c r="J293" s="162"/>
      <c r="K293" s="162"/>
      <c r="L293" s="162"/>
      <c r="M293" s="162"/>
      <c r="N293" s="162"/>
      <c r="O293" s="162"/>
      <c r="P293" s="162"/>
      <c r="Q293" s="163"/>
      <c r="R293" s="163"/>
    </row>
    <row r="294" spans="1:18" ht="72.75" customHeight="1" x14ac:dyDescent="0.25">
      <c r="A294" s="88">
        <v>23</v>
      </c>
      <c r="B294" s="529" t="s">
        <v>930</v>
      </c>
      <c r="C294" s="529"/>
      <c r="D294" s="529"/>
      <c r="E294" s="529"/>
      <c r="F294" s="529"/>
      <c r="G294" s="86" t="s">
        <v>931</v>
      </c>
      <c r="H294" s="88">
        <f t="shared" si="24"/>
        <v>0</v>
      </c>
      <c r="I294" s="162"/>
      <c r="J294" s="162"/>
      <c r="K294" s="162"/>
      <c r="L294" s="162"/>
      <c r="M294" s="162"/>
      <c r="N294" s="162"/>
      <c r="O294" s="162"/>
      <c r="P294" s="162"/>
      <c r="Q294" s="163"/>
      <c r="R294" s="163"/>
    </row>
    <row r="295" spans="1:18" ht="72.75" customHeight="1" x14ac:dyDescent="0.25">
      <c r="A295" s="88">
        <v>24</v>
      </c>
      <c r="B295" s="529" t="s">
        <v>932</v>
      </c>
      <c r="C295" s="529"/>
      <c r="D295" s="529"/>
      <c r="E295" s="529"/>
      <c r="F295" s="529"/>
      <c r="G295" s="86" t="s">
        <v>933</v>
      </c>
      <c r="H295" s="88">
        <f t="shared" si="24"/>
        <v>0</v>
      </c>
      <c r="I295" s="162"/>
      <c r="J295" s="162"/>
      <c r="K295" s="162"/>
      <c r="L295" s="162"/>
      <c r="M295" s="162"/>
      <c r="N295" s="162"/>
      <c r="O295" s="162"/>
      <c r="P295" s="162"/>
      <c r="Q295" s="163"/>
      <c r="R295" s="163"/>
    </row>
    <row r="296" spans="1:18" ht="72.75" customHeight="1" x14ac:dyDescent="0.25">
      <c r="A296" s="104">
        <v>2</v>
      </c>
      <c r="B296" s="525" t="s">
        <v>404</v>
      </c>
      <c r="C296" s="526"/>
      <c r="D296" s="526"/>
      <c r="E296" s="526"/>
      <c r="F296" s="526"/>
      <c r="G296" s="527"/>
      <c r="H296" s="525"/>
      <c r="I296" s="526"/>
      <c r="J296" s="526"/>
      <c r="K296" s="526"/>
      <c r="L296" s="526"/>
      <c r="M296" s="526"/>
      <c r="N296" s="526"/>
      <c r="O296" s="526"/>
      <c r="P296" s="526"/>
      <c r="Q296" s="526"/>
      <c r="R296" s="527"/>
    </row>
    <row r="297" spans="1:18" ht="72.75" customHeight="1" x14ac:dyDescent="0.25">
      <c r="A297" s="88">
        <v>1</v>
      </c>
      <c r="B297" s="459" t="s">
        <v>404</v>
      </c>
      <c r="C297" s="460"/>
      <c r="D297" s="460"/>
      <c r="E297" s="460"/>
      <c r="F297" s="465"/>
      <c r="G297" s="87" t="s">
        <v>587</v>
      </c>
      <c r="H297" s="162">
        <f>I297+J297</f>
        <v>10</v>
      </c>
      <c r="I297" s="162"/>
      <c r="J297" s="162">
        <v>10</v>
      </c>
      <c r="K297" s="162">
        <v>3</v>
      </c>
      <c r="L297" s="162">
        <v>2</v>
      </c>
      <c r="M297" s="162">
        <v>2</v>
      </c>
      <c r="N297" s="162">
        <v>8</v>
      </c>
      <c r="O297" s="162">
        <v>7</v>
      </c>
      <c r="P297" s="162">
        <v>2</v>
      </c>
      <c r="Q297" s="163">
        <v>44652</v>
      </c>
      <c r="R297" s="163">
        <v>23703</v>
      </c>
    </row>
    <row r="298" spans="1:18" ht="72.75" customHeight="1" x14ac:dyDescent="0.25">
      <c r="A298" s="88">
        <v>2</v>
      </c>
      <c r="B298" s="459" t="s">
        <v>405</v>
      </c>
      <c r="C298" s="460"/>
      <c r="D298" s="460"/>
      <c r="E298" s="460"/>
      <c r="F298" s="465"/>
      <c r="G298" s="87" t="s">
        <v>406</v>
      </c>
      <c r="H298" s="162">
        <f t="shared" ref="H298:H304" si="25">I298+J298</f>
        <v>0</v>
      </c>
      <c r="I298" s="162"/>
      <c r="J298" s="162"/>
      <c r="K298" s="162"/>
      <c r="L298" s="162"/>
      <c r="M298" s="162"/>
      <c r="N298" s="162"/>
      <c r="O298" s="162">
        <v>1</v>
      </c>
      <c r="P298" s="162">
        <v>0</v>
      </c>
      <c r="Q298" s="163"/>
      <c r="R298" s="163"/>
    </row>
    <row r="299" spans="1:18" ht="72.75" customHeight="1" x14ac:dyDescent="0.25">
      <c r="A299" s="88">
        <v>3</v>
      </c>
      <c r="B299" s="459" t="s">
        <v>415</v>
      </c>
      <c r="C299" s="460"/>
      <c r="D299" s="460"/>
      <c r="E299" s="460"/>
      <c r="F299" s="465"/>
      <c r="G299" s="87" t="s">
        <v>416</v>
      </c>
      <c r="H299" s="162">
        <f t="shared" si="25"/>
        <v>0</v>
      </c>
      <c r="I299" s="162"/>
      <c r="J299" s="162"/>
      <c r="K299" s="162"/>
      <c r="L299" s="162"/>
      <c r="M299" s="162"/>
      <c r="N299" s="162"/>
      <c r="O299" s="162">
        <v>1</v>
      </c>
      <c r="P299" s="162">
        <v>0</v>
      </c>
      <c r="Q299" s="163"/>
      <c r="R299" s="163"/>
    </row>
    <row r="300" spans="1:18" ht="72.75" customHeight="1" x14ac:dyDescent="0.25">
      <c r="A300" s="88">
        <v>4</v>
      </c>
      <c r="B300" s="528" t="s">
        <v>936</v>
      </c>
      <c r="C300" s="528"/>
      <c r="D300" s="528"/>
      <c r="E300" s="528"/>
      <c r="F300" s="528"/>
      <c r="G300" s="87" t="s">
        <v>937</v>
      </c>
      <c r="H300" s="162">
        <f t="shared" si="25"/>
        <v>0</v>
      </c>
      <c r="I300" s="162"/>
      <c r="J300" s="162"/>
      <c r="K300" s="162"/>
      <c r="L300" s="162"/>
      <c r="M300" s="162"/>
      <c r="N300" s="162"/>
      <c r="O300" s="162">
        <v>1</v>
      </c>
      <c r="P300" s="162">
        <v>0</v>
      </c>
      <c r="Q300" s="163"/>
      <c r="R300" s="163"/>
    </row>
    <row r="301" spans="1:18" ht="72.75" customHeight="1" x14ac:dyDescent="0.25">
      <c r="A301" s="88">
        <v>5</v>
      </c>
      <c r="B301" s="528" t="s">
        <v>417</v>
      </c>
      <c r="C301" s="528"/>
      <c r="D301" s="528"/>
      <c r="E301" s="528"/>
      <c r="F301" s="528"/>
      <c r="G301" s="87" t="s">
        <v>938</v>
      </c>
      <c r="H301" s="162">
        <f t="shared" si="25"/>
        <v>0</v>
      </c>
      <c r="I301" s="162"/>
      <c r="J301" s="162"/>
      <c r="K301" s="162"/>
      <c r="L301" s="162"/>
      <c r="M301" s="162"/>
      <c r="N301" s="162"/>
      <c r="O301" s="162">
        <v>1</v>
      </c>
      <c r="P301" s="162">
        <v>0</v>
      </c>
      <c r="Q301" s="163"/>
      <c r="R301" s="163"/>
    </row>
    <row r="302" spans="1:18" ht="72.75" customHeight="1" x14ac:dyDescent="0.25">
      <c r="A302" s="88">
        <v>6</v>
      </c>
      <c r="B302" s="528" t="s">
        <v>411</v>
      </c>
      <c r="C302" s="528"/>
      <c r="D302" s="528"/>
      <c r="E302" s="528"/>
      <c r="F302" s="528"/>
      <c r="G302" s="87" t="s">
        <v>939</v>
      </c>
      <c r="H302" s="162">
        <f t="shared" si="25"/>
        <v>0</v>
      </c>
      <c r="I302" s="162"/>
      <c r="J302" s="162"/>
      <c r="K302" s="162"/>
      <c r="L302" s="162"/>
      <c r="M302" s="162"/>
      <c r="N302" s="162"/>
      <c r="O302" s="162">
        <v>1</v>
      </c>
      <c r="P302" s="162">
        <v>0</v>
      </c>
      <c r="Q302" s="163"/>
      <c r="R302" s="163"/>
    </row>
    <row r="303" spans="1:18" ht="72.75" customHeight="1" x14ac:dyDescent="0.25">
      <c r="A303" s="88">
        <v>7</v>
      </c>
      <c r="B303" s="528" t="s">
        <v>407</v>
      </c>
      <c r="C303" s="528"/>
      <c r="D303" s="528"/>
      <c r="E303" s="528"/>
      <c r="F303" s="528"/>
      <c r="G303" s="87" t="s">
        <v>940</v>
      </c>
      <c r="H303" s="162">
        <f t="shared" si="25"/>
        <v>0</v>
      </c>
      <c r="I303" s="162"/>
      <c r="J303" s="162"/>
      <c r="K303" s="162"/>
      <c r="L303" s="162"/>
      <c r="M303" s="162"/>
      <c r="N303" s="162"/>
      <c r="O303" s="162">
        <v>1</v>
      </c>
      <c r="P303" s="162">
        <v>0</v>
      </c>
      <c r="Q303" s="163"/>
      <c r="R303" s="163"/>
    </row>
    <row r="304" spans="1:18" ht="72.75" customHeight="1" x14ac:dyDescent="0.25">
      <c r="A304" s="88">
        <v>8</v>
      </c>
      <c r="B304" s="528" t="s">
        <v>421</v>
      </c>
      <c r="C304" s="528"/>
      <c r="D304" s="528"/>
      <c r="E304" s="528"/>
      <c r="F304" s="528"/>
      <c r="G304" s="87" t="s">
        <v>941</v>
      </c>
      <c r="H304" s="162">
        <f t="shared" si="25"/>
        <v>0</v>
      </c>
      <c r="I304" s="162"/>
      <c r="J304" s="162"/>
      <c r="K304" s="162"/>
      <c r="L304" s="162"/>
      <c r="M304" s="162"/>
      <c r="N304" s="162"/>
      <c r="O304" s="162">
        <v>1</v>
      </c>
      <c r="P304" s="162">
        <v>0</v>
      </c>
      <c r="Q304" s="163"/>
      <c r="R304" s="163"/>
    </row>
    <row r="305" spans="1:18" ht="72.75" customHeight="1" x14ac:dyDescent="0.25">
      <c r="A305" s="104">
        <v>3</v>
      </c>
      <c r="B305" s="525" t="s">
        <v>423</v>
      </c>
      <c r="C305" s="526"/>
      <c r="D305" s="526"/>
      <c r="E305" s="526"/>
      <c r="F305" s="526"/>
      <c r="G305" s="527"/>
      <c r="H305" s="525"/>
      <c r="I305" s="526"/>
      <c r="J305" s="526"/>
      <c r="K305" s="526"/>
      <c r="L305" s="526"/>
      <c r="M305" s="526"/>
      <c r="N305" s="526"/>
      <c r="O305" s="526"/>
      <c r="P305" s="526"/>
      <c r="Q305" s="526"/>
      <c r="R305" s="527"/>
    </row>
    <row r="306" spans="1:18" ht="71.25" customHeight="1" x14ac:dyDescent="0.25">
      <c r="A306" s="88">
        <v>1</v>
      </c>
      <c r="B306" s="519" t="s">
        <v>423</v>
      </c>
      <c r="C306" s="520"/>
      <c r="D306" s="520"/>
      <c r="E306" s="520"/>
      <c r="F306" s="521"/>
      <c r="G306" s="86" t="s">
        <v>588</v>
      </c>
      <c r="H306" s="88">
        <f>I306+J306</f>
        <v>0</v>
      </c>
      <c r="I306" s="162"/>
      <c r="J306" s="162"/>
      <c r="K306" s="162">
        <v>1</v>
      </c>
      <c r="L306" s="162">
        <v>1</v>
      </c>
      <c r="M306" s="162">
        <v>1</v>
      </c>
      <c r="N306" s="162">
        <v>3</v>
      </c>
      <c r="O306" s="162">
        <v>6</v>
      </c>
      <c r="P306" s="162">
        <v>4</v>
      </c>
      <c r="Q306" s="163">
        <v>47925</v>
      </c>
      <c r="R306" s="163">
        <v>23552</v>
      </c>
    </row>
    <row r="307" spans="1:18" ht="72.75" customHeight="1" x14ac:dyDescent="0.25">
      <c r="A307" s="88">
        <v>3</v>
      </c>
      <c r="B307" s="519" t="s">
        <v>424</v>
      </c>
      <c r="C307" s="520"/>
      <c r="D307" s="520"/>
      <c r="E307" s="520"/>
      <c r="F307" s="521"/>
      <c r="G307" s="86" t="s">
        <v>589</v>
      </c>
      <c r="H307" s="88">
        <f t="shared" ref="H307:H310" si="26">I307+J307</f>
        <v>0</v>
      </c>
      <c r="I307" s="162"/>
      <c r="J307" s="162"/>
      <c r="K307" s="162"/>
      <c r="L307" s="162"/>
      <c r="M307" s="162"/>
      <c r="N307" s="162">
        <v>1</v>
      </c>
      <c r="O307" s="162">
        <v>2</v>
      </c>
      <c r="P307" s="162">
        <v>2</v>
      </c>
      <c r="Q307" s="163"/>
      <c r="R307" s="163">
        <v>23870</v>
      </c>
    </row>
    <row r="308" spans="1:18" ht="72.75" customHeight="1" x14ac:dyDescent="0.25">
      <c r="A308" s="88">
        <v>3</v>
      </c>
      <c r="B308" s="519" t="s">
        <v>427</v>
      </c>
      <c r="C308" s="520"/>
      <c r="D308" s="520"/>
      <c r="E308" s="520"/>
      <c r="F308" s="521"/>
      <c r="G308" s="86" t="s">
        <v>428</v>
      </c>
      <c r="H308" s="88">
        <f t="shared" si="26"/>
        <v>0</v>
      </c>
      <c r="I308" s="162"/>
      <c r="J308" s="162"/>
      <c r="K308" s="162"/>
      <c r="L308" s="162"/>
      <c r="M308" s="162"/>
      <c r="N308" s="162"/>
      <c r="O308" s="162">
        <v>1</v>
      </c>
      <c r="P308" s="162">
        <v>0</v>
      </c>
      <c r="Q308" s="163"/>
      <c r="R308" s="163"/>
    </row>
    <row r="309" spans="1:18" ht="72.75" customHeight="1" x14ac:dyDescent="0.25">
      <c r="A309" s="88">
        <v>4</v>
      </c>
      <c r="B309" s="519" t="s">
        <v>423</v>
      </c>
      <c r="C309" s="520"/>
      <c r="D309" s="520"/>
      <c r="E309" s="520"/>
      <c r="F309" s="521"/>
      <c r="G309" s="86" t="s">
        <v>429</v>
      </c>
      <c r="H309" s="88">
        <f t="shared" si="26"/>
        <v>0</v>
      </c>
      <c r="I309" s="162"/>
      <c r="J309" s="162"/>
      <c r="K309" s="162"/>
      <c r="L309" s="162"/>
      <c r="M309" s="162"/>
      <c r="N309" s="162"/>
      <c r="O309" s="162">
        <v>1</v>
      </c>
      <c r="P309" s="162">
        <v>0</v>
      </c>
      <c r="Q309" s="163"/>
      <c r="R309" s="163"/>
    </row>
    <row r="310" spans="1:18" ht="72.75" customHeight="1" x14ac:dyDescent="0.25">
      <c r="A310" s="88">
        <v>5</v>
      </c>
      <c r="B310" s="519" t="s">
        <v>942</v>
      </c>
      <c r="C310" s="520"/>
      <c r="D310" s="520"/>
      <c r="E310" s="520"/>
      <c r="F310" s="520"/>
      <c r="G310" s="86" t="s">
        <v>943</v>
      </c>
      <c r="H310" s="88">
        <f t="shared" si="26"/>
        <v>0</v>
      </c>
      <c r="I310" s="162"/>
      <c r="J310" s="162"/>
      <c r="K310" s="162"/>
      <c r="L310" s="162"/>
      <c r="M310" s="162"/>
      <c r="N310" s="162"/>
      <c r="O310" s="162">
        <v>1</v>
      </c>
      <c r="P310" s="162">
        <v>1</v>
      </c>
      <c r="Q310" s="163"/>
      <c r="R310" s="163"/>
    </row>
    <row r="311" spans="1:18" ht="72.75" customHeight="1" x14ac:dyDescent="0.25">
      <c r="A311" s="104">
        <v>13</v>
      </c>
      <c r="B311" s="522" t="s">
        <v>463</v>
      </c>
      <c r="C311" s="523"/>
      <c r="D311" s="523"/>
      <c r="E311" s="523"/>
      <c r="F311" s="523"/>
      <c r="G311" s="524"/>
      <c r="H311" s="133">
        <f>H312+H313+H314+H315+H316+H317+H318+H319+H320+H321+H322+H323+H324+H325+H326+H327+H328+H329+H330+H331+H333</f>
        <v>230</v>
      </c>
      <c r="I311" s="133">
        <f t="shared" ref="I311:P311" si="27">I312+I313+I314+I315+I316+I317+I318+I319+I320+I321+I322+I323+I324+I325+I326+I327+I328+I329+I330+I331+I333</f>
        <v>150</v>
      </c>
      <c r="J311" s="133">
        <f t="shared" si="27"/>
        <v>80</v>
      </c>
      <c r="K311" s="133">
        <f t="shared" si="27"/>
        <v>99</v>
      </c>
      <c r="L311" s="133">
        <f t="shared" si="27"/>
        <v>14</v>
      </c>
      <c r="M311" s="133">
        <f t="shared" si="27"/>
        <v>14</v>
      </c>
      <c r="N311" s="133">
        <f t="shared" si="27"/>
        <v>322</v>
      </c>
      <c r="O311" s="133">
        <f t="shared" si="27"/>
        <v>0</v>
      </c>
      <c r="P311" s="133">
        <f t="shared" si="27"/>
        <v>0</v>
      </c>
      <c r="Q311" s="164">
        <v>44990.5</v>
      </c>
      <c r="R311" s="164">
        <v>22486</v>
      </c>
    </row>
    <row r="312" spans="1:18" ht="72.75" customHeight="1" x14ac:dyDescent="0.25">
      <c r="A312" s="88">
        <v>1</v>
      </c>
      <c r="B312" s="459" t="s">
        <v>464</v>
      </c>
      <c r="C312" s="460"/>
      <c r="D312" s="460"/>
      <c r="E312" s="460"/>
      <c r="F312" s="465"/>
      <c r="G312" s="87" t="s">
        <v>591</v>
      </c>
      <c r="H312" s="88">
        <f>I312+J312</f>
        <v>130</v>
      </c>
      <c r="I312" s="162">
        <v>130</v>
      </c>
      <c r="J312" s="162">
        <v>0</v>
      </c>
      <c r="K312" s="162">
        <v>74</v>
      </c>
      <c r="L312" s="162">
        <v>6</v>
      </c>
      <c r="M312" s="162">
        <v>6</v>
      </c>
      <c r="N312" s="162">
        <v>199</v>
      </c>
      <c r="O312" s="162">
        <v>0</v>
      </c>
      <c r="P312" s="162">
        <v>0</v>
      </c>
      <c r="Q312" s="163">
        <v>44990.5</v>
      </c>
      <c r="R312" s="163">
        <v>22486</v>
      </c>
    </row>
    <row r="313" spans="1:18" ht="72.75" customHeight="1" x14ac:dyDescent="0.25">
      <c r="A313" s="88">
        <v>2</v>
      </c>
      <c r="B313" s="459" t="s">
        <v>465</v>
      </c>
      <c r="C313" s="460"/>
      <c r="D313" s="460"/>
      <c r="E313" s="460"/>
      <c r="F313" s="465"/>
      <c r="G313" s="87" t="s">
        <v>951</v>
      </c>
      <c r="H313" s="88">
        <f t="shared" ref="H313:H333" si="28">I313+J313</f>
        <v>40</v>
      </c>
      <c r="I313" s="162">
        <v>10</v>
      </c>
      <c r="J313" s="162">
        <v>30</v>
      </c>
      <c r="K313" s="162">
        <v>6</v>
      </c>
      <c r="L313" s="162">
        <v>1</v>
      </c>
      <c r="M313" s="162">
        <v>1</v>
      </c>
      <c r="N313" s="162">
        <v>28</v>
      </c>
      <c r="O313" s="162">
        <v>0</v>
      </c>
      <c r="P313" s="162">
        <v>0</v>
      </c>
      <c r="Q313" s="163">
        <v>44861</v>
      </c>
      <c r="R313" s="163">
        <v>22434</v>
      </c>
    </row>
    <row r="314" spans="1:18" ht="72.75" customHeight="1" x14ac:dyDescent="0.25">
      <c r="A314" s="88">
        <v>3</v>
      </c>
      <c r="B314" s="459" t="s">
        <v>466</v>
      </c>
      <c r="C314" s="460"/>
      <c r="D314" s="460"/>
      <c r="E314" s="460"/>
      <c r="F314" s="465"/>
      <c r="G314" s="87" t="s">
        <v>593</v>
      </c>
      <c r="H314" s="88">
        <f t="shared" si="28"/>
        <v>40</v>
      </c>
      <c r="I314" s="162">
        <v>10</v>
      </c>
      <c r="J314" s="162">
        <v>30</v>
      </c>
      <c r="K314" s="162">
        <v>9</v>
      </c>
      <c r="L314" s="162">
        <v>4</v>
      </c>
      <c r="M314" s="162">
        <v>4</v>
      </c>
      <c r="N314" s="162">
        <v>34</v>
      </c>
      <c r="O314" s="162">
        <v>0</v>
      </c>
      <c r="P314" s="162">
        <v>0</v>
      </c>
      <c r="Q314" s="163">
        <v>44764</v>
      </c>
      <c r="R314" s="163">
        <v>22443</v>
      </c>
    </row>
    <row r="315" spans="1:18" ht="72.75" customHeight="1" x14ac:dyDescent="0.25">
      <c r="A315" s="88">
        <v>4</v>
      </c>
      <c r="B315" s="459" t="s">
        <v>467</v>
      </c>
      <c r="C315" s="460"/>
      <c r="D315" s="460"/>
      <c r="E315" s="460"/>
      <c r="F315" s="465"/>
      <c r="G315" s="87" t="s">
        <v>594</v>
      </c>
      <c r="H315" s="88">
        <f t="shared" si="28"/>
        <v>20</v>
      </c>
      <c r="I315" s="162">
        <v>0</v>
      </c>
      <c r="J315" s="162">
        <v>20</v>
      </c>
      <c r="K315" s="162">
        <v>7</v>
      </c>
      <c r="L315" s="162">
        <v>1</v>
      </c>
      <c r="M315" s="162">
        <v>1</v>
      </c>
      <c r="N315" s="162">
        <v>9</v>
      </c>
      <c r="O315" s="162">
        <v>0</v>
      </c>
      <c r="P315" s="162">
        <v>0</v>
      </c>
      <c r="Q315" s="163">
        <v>44634</v>
      </c>
      <c r="R315" s="163">
        <v>22445</v>
      </c>
    </row>
    <row r="316" spans="1:18" ht="72.75" customHeight="1" x14ac:dyDescent="0.25">
      <c r="A316" s="88">
        <v>5</v>
      </c>
      <c r="B316" s="459" t="s">
        <v>468</v>
      </c>
      <c r="C316" s="460"/>
      <c r="D316" s="460"/>
      <c r="E316" s="460"/>
      <c r="F316" s="465"/>
      <c r="G316" s="87" t="s">
        <v>595</v>
      </c>
      <c r="H316" s="88">
        <f t="shared" si="28"/>
        <v>0</v>
      </c>
      <c r="I316" s="162">
        <v>0</v>
      </c>
      <c r="J316" s="162">
        <v>0</v>
      </c>
      <c r="K316" s="162">
        <v>3</v>
      </c>
      <c r="L316" s="162">
        <v>2</v>
      </c>
      <c r="M316" s="162">
        <v>2</v>
      </c>
      <c r="N316" s="162">
        <v>13</v>
      </c>
      <c r="O316" s="162">
        <v>0</v>
      </c>
      <c r="P316" s="162">
        <v>0</v>
      </c>
      <c r="Q316" s="163">
        <v>44523</v>
      </c>
      <c r="R316" s="163">
        <v>22291</v>
      </c>
    </row>
    <row r="317" spans="1:18" ht="72.75" customHeight="1" x14ac:dyDescent="0.25">
      <c r="A317" s="88">
        <v>6</v>
      </c>
      <c r="B317" s="459" t="s">
        <v>469</v>
      </c>
      <c r="C317" s="460"/>
      <c r="D317" s="460"/>
      <c r="E317" s="460"/>
      <c r="F317" s="465"/>
      <c r="G317" s="87" t="s">
        <v>596</v>
      </c>
      <c r="H317" s="88">
        <f t="shared" si="28"/>
        <v>0</v>
      </c>
      <c r="I317" s="162">
        <v>0</v>
      </c>
      <c r="J317" s="162">
        <v>0</v>
      </c>
      <c r="K317" s="162">
        <v>0</v>
      </c>
      <c r="L317" s="162">
        <v>0</v>
      </c>
      <c r="M317" s="162">
        <v>0</v>
      </c>
      <c r="N317" s="162">
        <v>3</v>
      </c>
      <c r="O317" s="162">
        <v>0</v>
      </c>
      <c r="P317" s="162">
        <v>0</v>
      </c>
      <c r="Q317" s="163">
        <v>0</v>
      </c>
      <c r="R317" s="163">
        <v>21929</v>
      </c>
    </row>
    <row r="318" spans="1:18" ht="72.75" customHeight="1" x14ac:dyDescent="0.25">
      <c r="A318" s="88">
        <v>7</v>
      </c>
      <c r="B318" s="459" t="s">
        <v>470</v>
      </c>
      <c r="C318" s="460"/>
      <c r="D318" s="460"/>
      <c r="E318" s="460"/>
      <c r="F318" s="465"/>
      <c r="G318" s="87" t="s">
        <v>471</v>
      </c>
      <c r="H318" s="88">
        <f t="shared" si="28"/>
        <v>0</v>
      </c>
      <c r="I318" s="162">
        <v>0</v>
      </c>
      <c r="J318" s="162">
        <v>0</v>
      </c>
      <c r="K318" s="162">
        <v>0</v>
      </c>
      <c r="L318" s="162">
        <v>0</v>
      </c>
      <c r="M318" s="162">
        <v>0</v>
      </c>
      <c r="N318" s="162">
        <v>1</v>
      </c>
      <c r="O318" s="162">
        <v>0</v>
      </c>
      <c r="P318" s="162">
        <v>0</v>
      </c>
      <c r="Q318" s="163">
        <v>0</v>
      </c>
      <c r="R318" s="163">
        <v>21832</v>
      </c>
    </row>
    <row r="319" spans="1:18" ht="72.75" customHeight="1" x14ac:dyDescent="0.25">
      <c r="A319" s="88">
        <v>8</v>
      </c>
      <c r="B319" s="459" t="s">
        <v>472</v>
      </c>
      <c r="C319" s="460"/>
      <c r="D319" s="460"/>
      <c r="E319" s="460"/>
      <c r="F319" s="465"/>
      <c r="G319" s="87" t="s">
        <v>473</v>
      </c>
      <c r="H319" s="88">
        <f t="shared" si="28"/>
        <v>0</v>
      </c>
      <c r="I319" s="162">
        <v>0</v>
      </c>
      <c r="J319" s="162">
        <v>0</v>
      </c>
      <c r="K319" s="162">
        <v>0</v>
      </c>
      <c r="L319" s="162">
        <v>0</v>
      </c>
      <c r="M319" s="162">
        <v>0</v>
      </c>
      <c r="N319" s="162">
        <v>4</v>
      </c>
      <c r="O319" s="162">
        <v>0</v>
      </c>
      <c r="P319" s="162">
        <v>0</v>
      </c>
      <c r="Q319" s="163">
        <v>0</v>
      </c>
      <c r="R319" s="163">
        <v>21848</v>
      </c>
    </row>
    <row r="320" spans="1:18" ht="72.75" customHeight="1" x14ac:dyDescent="0.25">
      <c r="A320" s="88">
        <v>9</v>
      </c>
      <c r="B320" s="459" t="s">
        <v>474</v>
      </c>
      <c r="C320" s="460"/>
      <c r="D320" s="460"/>
      <c r="E320" s="460"/>
      <c r="F320" s="465"/>
      <c r="G320" s="87" t="s">
        <v>475</v>
      </c>
      <c r="H320" s="88">
        <f t="shared" si="28"/>
        <v>0</v>
      </c>
      <c r="I320" s="162">
        <v>0</v>
      </c>
      <c r="J320" s="162">
        <v>0</v>
      </c>
      <c r="K320" s="162">
        <v>0</v>
      </c>
      <c r="L320" s="162">
        <v>0</v>
      </c>
      <c r="M320" s="162">
        <v>0</v>
      </c>
      <c r="N320" s="162">
        <v>3</v>
      </c>
      <c r="O320" s="162">
        <v>0</v>
      </c>
      <c r="P320" s="162">
        <v>0</v>
      </c>
      <c r="Q320" s="163">
        <v>0</v>
      </c>
      <c r="R320" s="163">
        <v>21851</v>
      </c>
    </row>
    <row r="321" spans="1:18" ht="72.75" customHeight="1" x14ac:dyDescent="0.25">
      <c r="A321" s="88">
        <v>10</v>
      </c>
      <c r="B321" s="459" t="s">
        <v>476</v>
      </c>
      <c r="C321" s="460"/>
      <c r="D321" s="460"/>
      <c r="E321" s="460"/>
      <c r="F321" s="465"/>
      <c r="G321" s="87" t="s">
        <v>477</v>
      </c>
      <c r="H321" s="88">
        <f t="shared" si="28"/>
        <v>0</v>
      </c>
      <c r="I321" s="162">
        <v>0</v>
      </c>
      <c r="J321" s="162">
        <v>0</v>
      </c>
      <c r="K321" s="162">
        <v>0</v>
      </c>
      <c r="L321" s="162">
        <v>0</v>
      </c>
      <c r="M321" s="162">
        <v>0</v>
      </c>
      <c r="N321" s="162">
        <v>1</v>
      </c>
      <c r="O321" s="162">
        <v>0</v>
      </c>
      <c r="P321" s="162">
        <v>0</v>
      </c>
      <c r="Q321" s="163">
        <v>0</v>
      </c>
      <c r="R321" s="163">
        <v>21878</v>
      </c>
    </row>
    <row r="322" spans="1:18" ht="72.75" customHeight="1" x14ac:dyDescent="0.25">
      <c r="A322" s="88">
        <v>11</v>
      </c>
      <c r="B322" s="459" t="s">
        <v>478</v>
      </c>
      <c r="C322" s="460"/>
      <c r="D322" s="460"/>
      <c r="E322" s="460"/>
      <c r="F322" s="465"/>
      <c r="G322" s="87" t="s">
        <v>479</v>
      </c>
      <c r="H322" s="88">
        <f t="shared" si="28"/>
        <v>0</v>
      </c>
      <c r="I322" s="162">
        <v>0</v>
      </c>
      <c r="J322" s="162">
        <v>0</v>
      </c>
      <c r="K322" s="162">
        <v>0</v>
      </c>
      <c r="L322" s="162">
        <v>0</v>
      </c>
      <c r="M322" s="162">
        <v>0</v>
      </c>
      <c r="N322" s="162">
        <v>4</v>
      </c>
      <c r="O322" s="162">
        <v>0</v>
      </c>
      <c r="P322" s="162">
        <v>0</v>
      </c>
      <c r="Q322" s="163">
        <v>0</v>
      </c>
      <c r="R322" s="163">
        <v>21843</v>
      </c>
    </row>
    <row r="323" spans="1:18" ht="72.75" customHeight="1" x14ac:dyDescent="0.25">
      <c r="A323" s="88">
        <v>12</v>
      </c>
      <c r="B323" s="459" t="s">
        <v>480</v>
      </c>
      <c r="C323" s="460"/>
      <c r="D323" s="460"/>
      <c r="E323" s="460"/>
      <c r="F323" s="465"/>
      <c r="G323" s="87" t="s">
        <v>481</v>
      </c>
      <c r="H323" s="88">
        <f t="shared" si="28"/>
        <v>0</v>
      </c>
      <c r="I323" s="162">
        <v>0</v>
      </c>
      <c r="J323" s="162">
        <v>0</v>
      </c>
      <c r="K323" s="162">
        <v>0</v>
      </c>
      <c r="L323" s="162">
        <v>0</v>
      </c>
      <c r="M323" s="162">
        <v>0</v>
      </c>
      <c r="N323" s="162">
        <v>4</v>
      </c>
      <c r="O323" s="162">
        <v>0</v>
      </c>
      <c r="P323" s="162">
        <v>0</v>
      </c>
      <c r="Q323" s="163">
        <v>0</v>
      </c>
      <c r="R323" s="163">
        <v>21827</v>
      </c>
    </row>
    <row r="324" spans="1:18" ht="72.75" customHeight="1" x14ac:dyDescent="0.25">
      <c r="A324" s="88">
        <v>13</v>
      </c>
      <c r="B324" s="459" t="s">
        <v>482</v>
      </c>
      <c r="C324" s="460"/>
      <c r="D324" s="460"/>
      <c r="E324" s="460"/>
      <c r="F324" s="465"/>
      <c r="G324" s="87" t="s">
        <v>483</v>
      </c>
      <c r="H324" s="88">
        <f t="shared" si="28"/>
        <v>0</v>
      </c>
      <c r="I324" s="162">
        <v>0</v>
      </c>
      <c r="J324" s="162">
        <v>0</v>
      </c>
      <c r="K324" s="162">
        <v>0</v>
      </c>
      <c r="L324" s="162">
        <v>0</v>
      </c>
      <c r="M324" s="162">
        <v>0</v>
      </c>
      <c r="N324" s="162">
        <v>2</v>
      </c>
      <c r="O324" s="162">
        <v>0</v>
      </c>
      <c r="P324" s="162">
        <v>0</v>
      </c>
      <c r="Q324" s="163">
        <v>0</v>
      </c>
      <c r="R324" s="163">
        <v>21849</v>
      </c>
    </row>
    <row r="325" spans="1:18" ht="72.75" customHeight="1" x14ac:dyDescent="0.25">
      <c r="A325" s="88">
        <v>14</v>
      </c>
      <c r="B325" s="459" t="s">
        <v>484</v>
      </c>
      <c r="C325" s="460"/>
      <c r="D325" s="460"/>
      <c r="E325" s="460"/>
      <c r="F325" s="465"/>
      <c r="G325" s="87" t="s">
        <v>497</v>
      </c>
      <c r="H325" s="88">
        <f t="shared" si="28"/>
        <v>0</v>
      </c>
      <c r="I325" s="162">
        <v>0</v>
      </c>
      <c r="J325" s="162">
        <v>0</v>
      </c>
      <c r="K325" s="162">
        <v>0</v>
      </c>
      <c r="L325" s="162">
        <v>0</v>
      </c>
      <c r="M325" s="162">
        <v>0</v>
      </c>
      <c r="N325" s="162">
        <v>2</v>
      </c>
      <c r="O325" s="162">
        <v>0</v>
      </c>
      <c r="P325" s="162">
        <v>0</v>
      </c>
      <c r="Q325" s="163">
        <v>0</v>
      </c>
      <c r="R325" s="163">
        <v>21801</v>
      </c>
    </row>
    <row r="326" spans="1:18" ht="72.75" customHeight="1" x14ac:dyDescent="0.25">
      <c r="A326" s="88">
        <v>15</v>
      </c>
      <c r="B326" s="459" t="s">
        <v>485</v>
      </c>
      <c r="C326" s="460"/>
      <c r="D326" s="460"/>
      <c r="E326" s="460"/>
      <c r="F326" s="465"/>
      <c r="G326" s="87" t="s">
        <v>486</v>
      </c>
      <c r="H326" s="88">
        <f t="shared" si="28"/>
        <v>0</v>
      </c>
      <c r="I326" s="162">
        <v>0</v>
      </c>
      <c r="J326" s="162">
        <v>0</v>
      </c>
      <c r="K326" s="162">
        <v>0</v>
      </c>
      <c r="L326" s="162">
        <v>0</v>
      </c>
      <c r="M326" s="162">
        <v>0</v>
      </c>
      <c r="N326" s="162">
        <v>4</v>
      </c>
      <c r="O326" s="162">
        <v>0</v>
      </c>
      <c r="P326" s="162">
        <v>0</v>
      </c>
      <c r="Q326" s="163">
        <v>0</v>
      </c>
      <c r="R326" s="163">
        <v>21815</v>
      </c>
    </row>
    <row r="327" spans="1:18" ht="72.75" customHeight="1" x14ac:dyDescent="0.25">
      <c r="A327" s="88">
        <v>16</v>
      </c>
      <c r="B327" s="459" t="s">
        <v>487</v>
      </c>
      <c r="C327" s="460"/>
      <c r="D327" s="460"/>
      <c r="E327" s="460"/>
      <c r="F327" s="465"/>
      <c r="G327" s="87" t="s">
        <v>862</v>
      </c>
      <c r="H327" s="88">
        <f t="shared" si="28"/>
        <v>0</v>
      </c>
      <c r="I327" s="162">
        <v>0</v>
      </c>
      <c r="J327" s="162">
        <v>0</v>
      </c>
      <c r="K327" s="162">
        <v>0</v>
      </c>
      <c r="L327" s="162">
        <v>0</v>
      </c>
      <c r="M327" s="162">
        <v>0</v>
      </c>
      <c r="N327" s="162">
        <v>2</v>
      </c>
      <c r="O327" s="162">
        <v>0</v>
      </c>
      <c r="P327" s="162">
        <v>0</v>
      </c>
      <c r="Q327" s="163">
        <v>0</v>
      </c>
      <c r="R327" s="163">
        <v>21566</v>
      </c>
    </row>
    <row r="328" spans="1:18" ht="72.75" customHeight="1" x14ac:dyDescent="0.25">
      <c r="A328" s="88">
        <v>17</v>
      </c>
      <c r="B328" s="459" t="s">
        <v>489</v>
      </c>
      <c r="C328" s="460"/>
      <c r="D328" s="460"/>
      <c r="E328" s="460"/>
      <c r="F328" s="465"/>
      <c r="G328" s="87" t="s">
        <v>490</v>
      </c>
      <c r="H328" s="88">
        <f t="shared" si="28"/>
        <v>0</v>
      </c>
      <c r="I328" s="162">
        <v>0</v>
      </c>
      <c r="J328" s="162">
        <v>0</v>
      </c>
      <c r="K328" s="162">
        <v>0</v>
      </c>
      <c r="L328" s="162">
        <v>0</v>
      </c>
      <c r="M328" s="162">
        <v>0</v>
      </c>
      <c r="N328" s="162">
        <v>4</v>
      </c>
      <c r="O328" s="162">
        <v>0</v>
      </c>
      <c r="P328" s="162">
        <v>0</v>
      </c>
      <c r="Q328" s="163">
        <v>0</v>
      </c>
      <c r="R328" s="163">
        <v>21833</v>
      </c>
    </row>
    <row r="329" spans="1:18" ht="72.75" customHeight="1" x14ac:dyDescent="0.25">
      <c r="A329" s="88">
        <v>18</v>
      </c>
      <c r="B329" s="459" t="s">
        <v>491</v>
      </c>
      <c r="C329" s="460"/>
      <c r="D329" s="460"/>
      <c r="E329" s="460"/>
      <c r="F329" s="465"/>
      <c r="G329" s="87" t="s">
        <v>492</v>
      </c>
      <c r="H329" s="88">
        <f t="shared" si="28"/>
        <v>0</v>
      </c>
      <c r="I329" s="162">
        <v>0</v>
      </c>
      <c r="J329" s="162">
        <v>0</v>
      </c>
      <c r="K329" s="162">
        <v>0</v>
      </c>
      <c r="L329" s="162">
        <v>0</v>
      </c>
      <c r="M329" s="162">
        <v>0</v>
      </c>
      <c r="N329" s="162">
        <v>3</v>
      </c>
      <c r="O329" s="162">
        <v>0</v>
      </c>
      <c r="P329" s="162">
        <v>0</v>
      </c>
      <c r="Q329" s="163">
        <v>0</v>
      </c>
      <c r="R329" s="163">
        <v>21556</v>
      </c>
    </row>
    <row r="330" spans="1:18" ht="72.75" customHeight="1" x14ac:dyDescent="0.25">
      <c r="A330" s="88">
        <v>19</v>
      </c>
      <c r="B330" s="459" t="s">
        <v>493</v>
      </c>
      <c r="C330" s="460"/>
      <c r="D330" s="460"/>
      <c r="E330" s="460"/>
      <c r="F330" s="465"/>
      <c r="G330" s="87" t="s">
        <v>494</v>
      </c>
      <c r="H330" s="88">
        <f t="shared" si="28"/>
        <v>0</v>
      </c>
      <c r="I330" s="162">
        <v>0</v>
      </c>
      <c r="J330" s="162">
        <v>0</v>
      </c>
      <c r="K330" s="162">
        <v>0</v>
      </c>
      <c r="L330" s="162">
        <v>0</v>
      </c>
      <c r="M330" s="162">
        <v>0</v>
      </c>
      <c r="N330" s="162">
        <v>1</v>
      </c>
      <c r="O330" s="162">
        <v>0</v>
      </c>
      <c r="P330" s="162">
        <v>0</v>
      </c>
      <c r="Q330" s="163">
        <v>0</v>
      </c>
      <c r="R330" s="163">
        <v>21566</v>
      </c>
    </row>
    <row r="331" spans="1:18" ht="72.75" customHeight="1" x14ac:dyDescent="0.25">
      <c r="A331" s="88">
        <v>20</v>
      </c>
      <c r="B331" s="459" t="s">
        <v>495</v>
      </c>
      <c r="C331" s="460"/>
      <c r="D331" s="460"/>
      <c r="E331" s="460"/>
      <c r="F331" s="465"/>
      <c r="G331" s="87" t="s">
        <v>496</v>
      </c>
      <c r="H331" s="88">
        <f t="shared" si="28"/>
        <v>0</v>
      </c>
      <c r="I331" s="162">
        <v>0</v>
      </c>
      <c r="J331" s="162">
        <v>0</v>
      </c>
      <c r="K331" s="162">
        <v>0</v>
      </c>
      <c r="L331" s="162">
        <v>0</v>
      </c>
      <c r="M331" s="162">
        <v>0</v>
      </c>
      <c r="N331" s="162">
        <v>1</v>
      </c>
      <c r="O331" s="162">
        <v>0</v>
      </c>
      <c r="P331" s="162">
        <v>0</v>
      </c>
      <c r="Q331" s="163">
        <v>0</v>
      </c>
      <c r="R331" s="163">
        <v>21566</v>
      </c>
    </row>
    <row r="332" spans="1:18" ht="72.75" customHeight="1" x14ac:dyDescent="0.25">
      <c r="A332" s="88">
        <v>21</v>
      </c>
      <c r="B332" s="519" t="s">
        <v>952</v>
      </c>
      <c r="C332" s="520"/>
      <c r="D332" s="520"/>
      <c r="E332" s="520"/>
      <c r="F332" s="521"/>
      <c r="G332" s="86" t="s">
        <v>953</v>
      </c>
      <c r="H332" s="88">
        <f t="shared" si="28"/>
        <v>0</v>
      </c>
      <c r="I332" s="162">
        <v>0</v>
      </c>
      <c r="J332" s="162">
        <v>0</v>
      </c>
      <c r="K332" s="162">
        <v>0</v>
      </c>
      <c r="L332" s="162">
        <v>0</v>
      </c>
      <c r="M332" s="162">
        <v>0</v>
      </c>
      <c r="N332" s="162">
        <v>0</v>
      </c>
      <c r="O332" s="162">
        <v>0</v>
      </c>
      <c r="P332" s="162">
        <v>0</v>
      </c>
      <c r="Q332" s="162">
        <v>0</v>
      </c>
      <c r="R332" s="162">
        <v>0</v>
      </c>
    </row>
    <row r="333" spans="1:18" ht="72.75" customHeight="1" x14ac:dyDescent="0.25">
      <c r="A333" s="88">
        <v>22</v>
      </c>
      <c r="B333" s="519" t="s">
        <v>954</v>
      </c>
      <c r="C333" s="520"/>
      <c r="D333" s="520"/>
      <c r="E333" s="520"/>
      <c r="F333" s="521"/>
      <c r="G333" s="86" t="s">
        <v>955</v>
      </c>
      <c r="H333" s="88">
        <f t="shared" si="28"/>
        <v>0</v>
      </c>
      <c r="I333" s="162">
        <v>0</v>
      </c>
      <c r="J333" s="162">
        <v>0</v>
      </c>
      <c r="K333" s="162">
        <v>0</v>
      </c>
      <c r="L333" s="162">
        <v>0</v>
      </c>
      <c r="M333" s="162">
        <v>0</v>
      </c>
      <c r="N333" s="162">
        <v>0</v>
      </c>
      <c r="O333" s="162">
        <v>0</v>
      </c>
      <c r="P333" s="162">
        <v>0</v>
      </c>
      <c r="Q333" s="162">
        <v>0</v>
      </c>
      <c r="R333" s="162">
        <v>0</v>
      </c>
    </row>
    <row r="334" spans="1:18" ht="45" customHeight="1" x14ac:dyDescent="0.25">
      <c r="A334" s="575" t="s">
        <v>654</v>
      </c>
      <c r="B334" s="575"/>
      <c r="C334" s="575"/>
      <c r="D334" s="575"/>
      <c r="E334" s="575"/>
      <c r="F334" s="575"/>
      <c r="G334" s="575"/>
      <c r="H334" s="133">
        <f>I334+J334</f>
        <v>3845</v>
      </c>
      <c r="I334" s="133">
        <f t="shared" ref="I334:P334" si="29">I25+I40+I68+I104+I129+I148+I163+I192+I241+I244+I259+I270+I311</f>
        <v>2585</v>
      </c>
      <c r="J334" s="133">
        <f t="shared" si="29"/>
        <v>1260</v>
      </c>
      <c r="K334" s="133">
        <f t="shared" si="29"/>
        <v>1557</v>
      </c>
      <c r="L334" s="133">
        <f t="shared" si="29"/>
        <v>912</v>
      </c>
      <c r="M334" s="133">
        <f t="shared" si="29"/>
        <v>169</v>
      </c>
      <c r="N334" s="133">
        <f t="shared" si="29"/>
        <v>4758</v>
      </c>
      <c r="O334" s="133">
        <f t="shared" si="29"/>
        <v>1316.5</v>
      </c>
      <c r="P334" s="133">
        <f t="shared" si="29"/>
        <v>40.5</v>
      </c>
      <c r="Q334" s="134"/>
      <c r="R334" s="134"/>
    </row>
    <row r="335" spans="1:18" ht="72.75" customHeight="1" x14ac:dyDescent="0.25">
      <c r="A335" s="110">
        <v>14</v>
      </c>
      <c r="B335" s="576" t="s">
        <v>597</v>
      </c>
      <c r="C335" s="577"/>
      <c r="D335" s="577"/>
      <c r="E335" s="577"/>
      <c r="F335" s="578"/>
      <c r="G335" s="92" t="s">
        <v>598</v>
      </c>
      <c r="H335" s="110">
        <f>I335+J335</f>
        <v>180</v>
      </c>
      <c r="I335" s="161">
        <v>125</v>
      </c>
      <c r="J335" s="161">
        <v>55</v>
      </c>
      <c r="K335" s="161">
        <v>90</v>
      </c>
      <c r="L335" s="161">
        <v>3</v>
      </c>
      <c r="M335" s="161">
        <v>0</v>
      </c>
      <c r="N335" s="161">
        <v>209</v>
      </c>
      <c r="O335" s="161">
        <v>0</v>
      </c>
      <c r="P335" s="161">
        <v>0</v>
      </c>
      <c r="Q335" s="161">
        <v>44972.6</v>
      </c>
      <c r="R335" s="169">
        <v>22486.400000000001</v>
      </c>
    </row>
    <row r="336" spans="1:18" ht="70.5" customHeight="1" x14ac:dyDescent="0.25">
      <c r="A336" s="579" t="s">
        <v>859</v>
      </c>
      <c r="B336" s="579"/>
      <c r="C336" s="579"/>
      <c r="D336" s="579"/>
      <c r="E336" s="579"/>
      <c r="F336" s="579"/>
      <c r="G336" s="579"/>
      <c r="H336" s="579"/>
      <c r="I336" s="579"/>
      <c r="J336" s="579"/>
      <c r="K336" s="579"/>
      <c r="L336" s="579"/>
      <c r="M336" s="579"/>
      <c r="N336" s="579"/>
      <c r="O336" s="579"/>
      <c r="P336" s="579"/>
      <c r="Q336" s="579"/>
      <c r="R336" s="579"/>
    </row>
    <row r="337" spans="1:18" ht="99.75" x14ac:dyDescent="0.25">
      <c r="A337" s="93">
        <v>1</v>
      </c>
      <c r="B337" s="482" t="s">
        <v>599</v>
      </c>
      <c r="C337" s="483"/>
      <c r="D337" s="483"/>
      <c r="E337" s="483"/>
      <c r="F337" s="484"/>
      <c r="G337" s="92" t="s">
        <v>600</v>
      </c>
      <c r="H337" s="93">
        <f>I337+J337</f>
        <v>660</v>
      </c>
      <c r="I337" s="161">
        <v>640</v>
      </c>
      <c r="J337" s="161">
        <v>20</v>
      </c>
      <c r="K337" s="161">
        <v>163</v>
      </c>
      <c r="L337" s="161">
        <v>0</v>
      </c>
      <c r="M337" s="161">
        <v>0</v>
      </c>
      <c r="N337" s="161">
        <v>294</v>
      </c>
      <c r="O337" s="161">
        <v>0</v>
      </c>
      <c r="P337" s="161">
        <v>0</v>
      </c>
      <c r="Q337" s="169">
        <v>45989.9</v>
      </c>
      <c r="R337" s="169">
        <v>22908.799999999999</v>
      </c>
    </row>
    <row r="338" spans="1:18" ht="128.25" x14ac:dyDescent="0.25">
      <c r="A338" s="93">
        <v>2</v>
      </c>
      <c r="B338" s="482" t="s">
        <v>601</v>
      </c>
      <c r="C338" s="483"/>
      <c r="D338" s="483"/>
      <c r="E338" s="483"/>
      <c r="F338" s="484"/>
      <c r="G338" s="92" t="s">
        <v>602</v>
      </c>
      <c r="H338" s="93">
        <f t="shared" ref="H338:H357" si="30">I338+J338</f>
        <v>535</v>
      </c>
      <c r="I338" s="161">
        <v>535</v>
      </c>
      <c r="J338" s="161"/>
      <c r="K338" s="161">
        <v>202</v>
      </c>
      <c r="L338" s="161"/>
      <c r="M338" s="161">
        <v>173</v>
      </c>
      <c r="N338" s="161">
        <v>323</v>
      </c>
      <c r="O338" s="161"/>
      <c r="P338" s="161">
        <v>248</v>
      </c>
      <c r="Q338" s="169">
        <v>46634.7</v>
      </c>
      <c r="R338" s="169">
        <v>22686.7</v>
      </c>
    </row>
    <row r="339" spans="1:18" ht="85.5" x14ac:dyDescent="0.25">
      <c r="A339" s="93">
        <v>3</v>
      </c>
      <c r="B339" s="482" t="s">
        <v>603</v>
      </c>
      <c r="C339" s="483"/>
      <c r="D339" s="483"/>
      <c r="E339" s="483"/>
      <c r="F339" s="484"/>
      <c r="G339" s="92" t="s">
        <v>702</v>
      </c>
      <c r="H339" s="93">
        <f t="shared" si="30"/>
        <v>525</v>
      </c>
      <c r="I339" s="161">
        <v>495</v>
      </c>
      <c r="J339" s="161">
        <v>30</v>
      </c>
      <c r="K339" s="161">
        <v>132</v>
      </c>
      <c r="L339" s="161">
        <v>129</v>
      </c>
      <c r="M339" s="161">
        <v>8</v>
      </c>
      <c r="N339" s="161">
        <v>353</v>
      </c>
      <c r="O339" s="161">
        <v>148</v>
      </c>
      <c r="P339" s="161">
        <v>11</v>
      </c>
      <c r="Q339" s="169">
        <v>59622</v>
      </c>
      <c r="R339" s="169">
        <v>22669</v>
      </c>
    </row>
    <row r="340" spans="1:18" ht="99.75" x14ac:dyDescent="0.25">
      <c r="A340" s="93">
        <v>4</v>
      </c>
      <c r="B340" s="482" t="s">
        <v>601</v>
      </c>
      <c r="C340" s="483"/>
      <c r="D340" s="483"/>
      <c r="E340" s="483"/>
      <c r="F340" s="484"/>
      <c r="G340" s="92" t="s">
        <v>605</v>
      </c>
      <c r="H340" s="92">
        <f t="shared" si="30"/>
        <v>325</v>
      </c>
      <c r="I340" s="170">
        <v>325</v>
      </c>
      <c r="J340" s="170">
        <v>0</v>
      </c>
      <c r="K340" s="170">
        <v>99</v>
      </c>
      <c r="L340" s="170">
        <v>3</v>
      </c>
      <c r="M340" s="170">
        <v>2.5</v>
      </c>
      <c r="N340" s="170">
        <v>209</v>
      </c>
      <c r="O340" s="170">
        <v>5</v>
      </c>
      <c r="P340" s="170">
        <v>1</v>
      </c>
      <c r="Q340" s="171">
        <v>47517.3</v>
      </c>
      <c r="R340" s="171">
        <v>22836.9</v>
      </c>
    </row>
    <row r="341" spans="1:18" ht="42.75" x14ac:dyDescent="0.25">
      <c r="A341" s="93">
        <v>5</v>
      </c>
      <c r="B341" s="482" t="s">
        <v>614</v>
      </c>
      <c r="C341" s="483"/>
      <c r="D341" s="483"/>
      <c r="E341" s="483"/>
      <c r="F341" s="484"/>
      <c r="G341" s="92" t="s">
        <v>606</v>
      </c>
      <c r="H341" s="92">
        <f t="shared" si="30"/>
        <v>250</v>
      </c>
      <c r="I341" s="170">
        <v>235</v>
      </c>
      <c r="J341" s="170">
        <v>15</v>
      </c>
      <c r="K341" s="170">
        <v>105</v>
      </c>
      <c r="L341" s="170">
        <v>15</v>
      </c>
      <c r="M341" s="170">
        <v>0</v>
      </c>
      <c r="N341" s="170">
        <v>188</v>
      </c>
      <c r="O341" s="170">
        <v>51</v>
      </c>
      <c r="P341" s="170">
        <v>0</v>
      </c>
      <c r="Q341" s="171">
        <v>49081.3</v>
      </c>
      <c r="R341" s="171">
        <v>26380.2</v>
      </c>
    </row>
    <row r="342" spans="1:18" ht="142.5" x14ac:dyDescent="0.25">
      <c r="A342" s="93">
        <v>6</v>
      </c>
      <c r="B342" s="482" t="s">
        <v>601</v>
      </c>
      <c r="C342" s="483"/>
      <c r="D342" s="483"/>
      <c r="E342" s="483"/>
      <c r="F342" s="484"/>
      <c r="G342" s="92" t="s">
        <v>608</v>
      </c>
      <c r="H342" s="92">
        <f t="shared" si="30"/>
        <v>286</v>
      </c>
      <c r="I342" s="170">
        <v>280</v>
      </c>
      <c r="J342" s="170">
        <v>6</v>
      </c>
      <c r="K342" s="170">
        <v>123</v>
      </c>
      <c r="L342" s="170">
        <v>63</v>
      </c>
      <c r="M342" s="170">
        <v>5.5</v>
      </c>
      <c r="N342" s="170">
        <v>387</v>
      </c>
      <c r="O342" s="170">
        <v>29.5</v>
      </c>
      <c r="P342" s="170"/>
      <c r="Q342" s="171">
        <v>46789.3</v>
      </c>
      <c r="R342" s="171">
        <v>23596.9</v>
      </c>
    </row>
    <row r="343" spans="1:18" ht="85.5" x14ac:dyDescent="0.25">
      <c r="A343" s="93">
        <v>7</v>
      </c>
      <c r="B343" s="482" t="s">
        <v>609</v>
      </c>
      <c r="C343" s="483"/>
      <c r="D343" s="483"/>
      <c r="E343" s="483"/>
      <c r="F343" s="484"/>
      <c r="G343" s="92" t="s">
        <v>610</v>
      </c>
      <c r="H343" s="92">
        <f t="shared" si="30"/>
        <v>315</v>
      </c>
      <c r="I343" s="170">
        <v>300</v>
      </c>
      <c r="J343" s="170">
        <v>15</v>
      </c>
      <c r="K343" s="170">
        <v>35</v>
      </c>
      <c r="L343" s="170">
        <v>74</v>
      </c>
      <c r="M343" s="170">
        <v>2</v>
      </c>
      <c r="N343" s="170">
        <v>114</v>
      </c>
      <c r="O343" s="170">
        <v>89</v>
      </c>
      <c r="P343" s="170">
        <v>2</v>
      </c>
      <c r="Q343" s="171">
        <v>54209.4</v>
      </c>
      <c r="R343" s="171">
        <v>30156.7</v>
      </c>
    </row>
    <row r="344" spans="1:18" ht="85.5" x14ac:dyDescent="0.25">
      <c r="A344" s="93">
        <v>8</v>
      </c>
      <c r="B344" s="482" t="s">
        <v>609</v>
      </c>
      <c r="C344" s="483"/>
      <c r="D344" s="483"/>
      <c r="E344" s="483"/>
      <c r="F344" s="484"/>
      <c r="G344" s="92" t="s">
        <v>612</v>
      </c>
      <c r="H344" s="92">
        <f t="shared" si="30"/>
        <v>80</v>
      </c>
      <c r="I344" s="170">
        <v>70</v>
      </c>
      <c r="J344" s="170">
        <v>10</v>
      </c>
      <c r="K344" s="170">
        <v>13</v>
      </c>
      <c r="L344" s="170">
        <v>20</v>
      </c>
      <c r="M344" s="170">
        <v>1</v>
      </c>
      <c r="N344" s="170">
        <v>17</v>
      </c>
      <c r="O344" s="170">
        <v>18</v>
      </c>
      <c r="P344" s="170"/>
      <c r="Q344" s="171">
        <v>47669.4</v>
      </c>
      <c r="R344" s="171">
        <v>24656.9</v>
      </c>
    </row>
    <row r="345" spans="1:18" ht="71.25" x14ac:dyDescent="0.25">
      <c r="A345" s="93">
        <v>9</v>
      </c>
      <c r="B345" s="482" t="s">
        <v>603</v>
      </c>
      <c r="C345" s="483"/>
      <c r="D345" s="483"/>
      <c r="E345" s="483"/>
      <c r="F345" s="484"/>
      <c r="G345" s="92" t="s">
        <v>613</v>
      </c>
      <c r="H345" s="92">
        <f t="shared" si="30"/>
        <v>90</v>
      </c>
      <c r="I345" s="170">
        <v>90</v>
      </c>
      <c r="J345" s="170">
        <v>0</v>
      </c>
      <c r="K345" s="170">
        <v>44</v>
      </c>
      <c r="L345" s="170">
        <v>0</v>
      </c>
      <c r="M345" s="170">
        <v>0</v>
      </c>
      <c r="N345" s="170">
        <v>47</v>
      </c>
      <c r="O345" s="170">
        <v>0</v>
      </c>
      <c r="P345" s="170">
        <v>0</v>
      </c>
      <c r="Q345" s="171">
        <v>52608.9</v>
      </c>
      <c r="R345" s="171">
        <v>24583.3</v>
      </c>
    </row>
    <row r="346" spans="1:18" ht="71.25" x14ac:dyDescent="0.25">
      <c r="A346" s="93">
        <v>10</v>
      </c>
      <c r="B346" s="482" t="s">
        <v>599</v>
      </c>
      <c r="C346" s="483"/>
      <c r="D346" s="483"/>
      <c r="E346" s="483"/>
      <c r="F346" s="484"/>
      <c r="G346" s="92" t="s">
        <v>615</v>
      </c>
      <c r="H346" s="92">
        <f t="shared" si="30"/>
        <v>310</v>
      </c>
      <c r="I346" s="170">
        <v>280</v>
      </c>
      <c r="J346" s="170">
        <v>30</v>
      </c>
      <c r="K346" s="170">
        <v>94</v>
      </c>
      <c r="L346" s="170">
        <v>0.5</v>
      </c>
      <c r="M346" s="170">
        <v>0.5</v>
      </c>
      <c r="N346" s="170">
        <v>192</v>
      </c>
      <c r="O346" s="170">
        <v>0</v>
      </c>
      <c r="P346" s="170">
        <v>0</v>
      </c>
      <c r="Q346" s="171">
        <v>56322</v>
      </c>
      <c r="R346" s="171">
        <v>25693</v>
      </c>
    </row>
    <row r="347" spans="1:18" ht="71.25" x14ac:dyDescent="0.25">
      <c r="A347" s="93">
        <v>11</v>
      </c>
      <c r="B347" s="482" t="s">
        <v>609</v>
      </c>
      <c r="C347" s="483"/>
      <c r="D347" s="483"/>
      <c r="E347" s="483"/>
      <c r="F347" s="484"/>
      <c r="G347" s="92" t="s">
        <v>616</v>
      </c>
      <c r="H347" s="92">
        <f t="shared" si="30"/>
        <v>35</v>
      </c>
      <c r="I347" s="170">
        <v>25</v>
      </c>
      <c r="J347" s="170">
        <v>10</v>
      </c>
      <c r="K347" s="170">
        <v>22</v>
      </c>
      <c r="L347" s="170">
        <v>15</v>
      </c>
      <c r="M347" s="170">
        <v>3</v>
      </c>
      <c r="N347" s="170">
        <v>30</v>
      </c>
      <c r="O347" s="170">
        <v>16</v>
      </c>
      <c r="P347" s="170">
        <v>3</v>
      </c>
      <c r="Q347" s="171">
        <v>68824.399999999994</v>
      </c>
      <c r="R347" s="171">
        <v>38898.300000000003</v>
      </c>
    </row>
    <row r="348" spans="1:18" ht="99.75" x14ac:dyDescent="0.25">
      <c r="A348" s="93">
        <v>12</v>
      </c>
      <c r="B348" s="482" t="s">
        <v>599</v>
      </c>
      <c r="C348" s="483"/>
      <c r="D348" s="483"/>
      <c r="E348" s="483"/>
      <c r="F348" s="484"/>
      <c r="G348" s="92" t="s">
        <v>617</v>
      </c>
      <c r="H348" s="92">
        <f t="shared" si="30"/>
        <v>210</v>
      </c>
      <c r="I348" s="170">
        <v>210</v>
      </c>
      <c r="J348" s="170"/>
      <c r="K348" s="170">
        <v>27</v>
      </c>
      <c r="L348" s="170">
        <v>5</v>
      </c>
      <c r="M348" s="170">
        <v>0</v>
      </c>
      <c r="N348" s="170">
        <v>93</v>
      </c>
      <c r="O348" s="170">
        <v>0</v>
      </c>
      <c r="P348" s="170">
        <v>1</v>
      </c>
      <c r="Q348" s="171">
        <v>45134.400000000001</v>
      </c>
      <c r="R348" s="171">
        <v>22495.1</v>
      </c>
    </row>
    <row r="349" spans="1:18" ht="71.25" x14ac:dyDescent="0.25">
      <c r="A349" s="93">
        <v>13</v>
      </c>
      <c r="B349" s="482" t="s">
        <v>609</v>
      </c>
      <c r="C349" s="483"/>
      <c r="D349" s="483"/>
      <c r="E349" s="483"/>
      <c r="F349" s="484"/>
      <c r="G349" s="92" t="s">
        <v>618</v>
      </c>
      <c r="H349" s="92">
        <f t="shared" si="30"/>
        <v>120</v>
      </c>
      <c r="I349" s="170">
        <v>120</v>
      </c>
      <c r="J349" s="170">
        <v>0</v>
      </c>
      <c r="K349" s="170">
        <v>12</v>
      </c>
      <c r="L349" s="170">
        <v>0</v>
      </c>
      <c r="M349" s="170">
        <v>0</v>
      </c>
      <c r="N349" s="170">
        <v>71</v>
      </c>
      <c r="O349" s="170">
        <v>0</v>
      </c>
      <c r="P349" s="170">
        <v>0</v>
      </c>
      <c r="Q349" s="171">
        <v>47688.2</v>
      </c>
      <c r="R349" s="171">
        <v>23958</v>
      </c>
    </row>
    <row r="350" spans="1:18" ht="71.25" x14ac:dyDescent="0.25">
      <c r="A350" s="93">
        <v>14</v>
      </c>
      <c r="B350" s="482" t="s">
        <v>609</v>
      </c>
      <c r="C350" s="483"/>
      <c r="D350" s="483"/>
      <c r="E350" s="483"/>
      <c r="F350" s="484"/>
      <c r="G350" s="92" t="s">
        <v>619</v>
      </c>
      <c r="H350" s="92">
        <f t="shared" si="30"/>
        <v>130</v>
      </c>
      <c r="I350" s="170">
        <v>115</v>
      </c>
      <c r="J350" s="170">
        <v>15</v>
      </c>
      <c r="K350" s="170">
        <v>17</v>
      </c>
      <c r="L350" s="170"/>
      <c r="M350" s="170">
        <v>3</v>
      </c>
      <c r="N350" s="170">
        <v>48</v>
      </c>
      <c r="O350" s="170"/>
      <c r="P350" s="170">
        <v>2</v>
      </c>
      <c r="Q350" s="171">
        <v>47780</v>
      </c>
      <c r="R350" s="171">
        <v>24400</v>
      </c>
    </row>
    <row r="351" spans="1:18" ht="85.5" x14ac:dyDescent="0.25">
      <c r="A351" s="93">
        <v>15</v>
      </c>
      <c r="B351" s="482" t="s">
        <v>660</v>
      </c>
      <c r="C351" s="483"/>
      <c r="D351" s="483"/>
      <c r="E351" s="483"/>
      <c r="F351" s="484"/>
      <c r="G351" s="92" t="s">
        <v>620</v>
      </c>
      <c r="H351" s="92">
        <f t="shared" si="30"/>
        <v>190</v>
      </c>
      <c r="I351" s="170">
        <v>180</v>
      </c>
      <c r="J351" s="170">
        <v>10</v>
      </c>
      <c r="K351" s="170">
        <v>4</v>
      </c>
      <c r="L351" s="170">
        <v>12.75</v>
      </c>
      <c r="M351" s="170">
        <v>11.25</v>
      </c>
      <c r="N351" s="170">
        <v>40</v>
      </c>
      <c r="O351" s="170">
        <v>55.75</v>
      </c>
      <c r="P351" s="170">
        <v>51.25</v>
      </c>
      <c r="Q351" s="171">
        <v>54433.3</v>
      </c>
      <c r="R351" s="171">
        <v>28292.7</v>
      </c>
    </row>
    <row r="352" spans="1:18" ht="85.5" x14ac:dyDescent="0.25">
      <c r="A352" s="93">
        <v>16</v>
      </c>
      <c r="B352" s="482" t="s">
        <v>661</v>
      </c>
      <c r="C352" s="483"/>
      <c r="D352" s="483"/>
      <c r="E352" s="483"/>
      <c r="F352" s="484"/>
      <c r="G352" s="92" t="s">
        <v>621</v>
      </c>
      <c r="H352" s="92">
        <f t="shared" si="30"/>
        <v>230</v>
      </c>
      <c r="I352" s="170">
        <v>210</v>
      </c>
      <c r="J352" s="170">
        <v>20</v>
      </c>
      <c r="K352" s="170">
        <v>12</v>
      </c>
      <c r="L352" s="170">
        <v>18</v>
      </c>
      <c r="M352" s="170">
        <v>0</v>
      </c>
      <c r="N352" s="170">
        <v>76</v>
      </c>
      <c r="O352" s="170">
        <v>11</v>
      </c>
      <c r="P352" s="170">
        <v>0</v>
      </c>
      <c r="Q352" s="171">
        <v>44852.1</v>
      </c>
      <c r="R352" s="171">
        <v>25394</v>
      </c>
    </row>
    <row r="353" spans="1:18" ht="85.5" x14ac:dyDescent="0.25">
      <c r="A353" s="93">
        <v>17</v>
      </c>
      <c r="B353" s="482" t="s">
        <v>662</v>
      </c>
      <c r="C353" s="483"/>
      <c r="D353" s="483"/>
      <c r="E353" s="483"/>
      <c r="F353" s="484"/>
      <c r="G353" s="92" t="s">
        <v>622</v>
      </c>
      <c r="H353" s="92">
        <f t="shared" si="30"/>
        <v>150</v>
      </c>
      <c r="I353" s="170">
        <v>150</v>
      </c>
      <c r="J353" s="170"/>
      <c r="K353" s="170">
        <v>6</v>
      </c>
      <c r="L353" s="170">
        <v>18</v>
      </c>
      <c r="M353" s="170">
        <v>0</v>
      </c>
      <c r="N353" s="170">
        <v>16</v>
      </c>
      <c r="O353" s="170">
        <v>23</v>
      </c>
      <c r="P353" s="170">
        <v>0</v>
      </c>
      <c r="Q353" s="171">
        <v>45096</v>
      </c>
      <c r="R353" s="171">
        <v>27340</v>
      </c>
    </row>
    <row r="354" spans="1:18" ht="85.5" x14ac:dyDescent="0.25">
      <c r="A354" s="93">
        <v>18</v>
      </c>
      <c r="B354" s="482" t="s">
        <v>607</v>
      </c>
      <c r="C354" s="483"/>
      <c r="D354" s="483"/>
      <c r="E354" s="483"/>
      <c r="F354" s="484"/>
      <c r="G354" s="92" t="s">
        <v>623</v>
      </c>
      <c r="H354" s="92">
        <f t="shared" si="30"/>
        <v>40</v>
      </c>
      <c r="I354" s="170"/>
      <c r="J354" s="170">
        <v>40</v>
      </c>
      <c r="K354" s="170">
        <v>18</v>
      </c>
      <c r="L354" s="170">
        <v>18</v>
      </c>
      <c r="M354" s="170">
        <v>18</v>
      </c>
      <c r="N354" s="170">
        <v>21</v>
      </c>
      <c r="O354" s="170">
        <v>21</v>
      </c>
      <c r="P354" s="170">
        <v>21</v>
      </c>
      <c r="Q354" s="171">
        <v>48798</v>
      </c>
      <c r="R354" s="171">
        <v>28800</v>
      </c>
    </row>
    <row r="355" spans="1:18" ht="85.5" x14ac:dyDescent="0.25">
      <c r="A355" s="93">
        <v>19</v>
      </c>
      <c r="B355" s="482" t="s">
        <v>601</v>
      </c>
      <c r="C355" s="483"/>
      <c r="D355" s="483"/>
      <c r="E355" s="483"/>
      <c r="F355" s="484"/>
      <c r="G355" s="92" t="s">
        <v>624</v>
      </c>
      <c r="H355" s="92">
        <f t="shared" si="30"/>
        <v>0</v>
      </c>
      <c r="I355" s="170"/>
      <c r="J355" s="170"/>
      <c r="K355" s="170">
        <v>41</v>
      </c>
      <c r="L355" s="170">
        <v>0</v>
      </c>
      <c r="M355" s="170">
        <v>0</v>
      </c>
      <c r="N355" s="170">
        <v>76</v>
      </c>
      <c r="O355" s="170">
        <v>0</v>
      </c>
      <c r="P355" s="170">
        <v>0</v>
      </c>
      <c r="Q355" s="171">
        <v>45151</v>
      </c>
      <c r="R355" s="171">
        <v>22774</v>
      </c>
    </row>
    <row r="356" spans="1:18" ht="85.5" x14ac:dyDescent="0.25">
      <c r="A356" s="93">
        <v>20</v>
      </c>
      <c r="B356" s="482" t="s">
        <v>625</v>
      </c>
      <c r="C356" s="483"/>
      <c r="D356" s="483"/>
      <c r="E356" s="483"/>
      <c r="F356" s="484"/>
      <c r="G356" s="92" t="s">
        <v>626</v>
      </c>
      <c r="H356" s="92">
        <f t="shared" si="30"/>
        <v>0</v>
      </c>
      <c r="I356" s="170">
        <v>0</v>
      </c>
      <c r="J356" s="170">
        <v>0</v>
      </c>
      <c r="K356" s="170">
        <v>34</v>
      </c>
      <c r="L356" s="170">
        <v>26</v>
      </c>
      <c r="M356" s="170">
        <v>0</v>
      </c>
      <c r="N356" s="170">
        <v>65</v>
      </c>
      <c r="O356" s="170">
        <v>46</v>
      </c>
      <c r="P356" s="170">
        <v>0</v>
      </c>
      <c r="Q356" s="171">
        <v>44972</v>
      </c>
      <c r="R356" s="171">
        <v>22486</v>
      </c>
    </row>
    <row r="357" spans="1:18" ht="85.5" x14ac:dyDescent="0.25">
      <c r="A357" s="93">
        <v>21</v>
      </c>
      <c r="B357" s="482" t="s">
        <v>601</v>
      </c>
      <c r="C357" s="483"/>
      <c r="D357" s="483"/>
      <c r="E357" s="483"/>
      <c r="F357" s="484"/>
      <c r="G357" s="92" t="s">
        <v>648</v>
      </c>
      <c r="H357" s="92">
        <f t="shared" si="30"/>
        <v>6</v>
      </c>
      <c r="I357" s="170">
        <v>0</v>
      </c>
      <c r="J357" s="170">
        <v>6</v>
      </c>
      <c r="K357" s="170">
        <v>13</v>
      </c>
      <c r="L357" s="170">
        <v>23</v>
      </c>
      <c r="M357" s="170">
        <v>0</v>
      </c>
      <c r="N357" s="170">
        <v>25</v>
      </c>
      <c r="O357" s="170">
        <v>30</v>
      </c>
      <c r="P357" s="170">
        <v>0</v>
      </c>
      <c r="Q357" s="171">
        <v>45670</v>
      </c>
      <c r="R357" s="171">
        <v>23052</v>
      </c>
    </row>
    <row r="358" spans="1:18" ht="45" customHeight="1" x14ac:dyDescent="0.25">
      <c r="A358" s="513" t="s">
        <v>645</v>
      </c>
      <c r="B358" s="513"/>
      <c r="C358" s="513"/>
      <c r="D358" s="513"/>
      <c r="E358" s="513"/>
      <c r="F358" s="513"/>
      <c r="G358" s="513"/>
      <c r="H358" s="159">
        <f>I358+J358</f>
        <v>4487</v>
      </c>
      <c r="I358" s="159">
        <f>I337+I338+I339+I340+I341+I342+I343+I344+I345+I346+I347+I348+I349+I350+I351+I352+I353+I354+I355+I356+I357</f>
        <v>4260</v>
      </c>
      <c r="J358" s="159">
        <f t="shared" ref="J358:P358" si="31">J337+J338+J339+J340+J341+J342+J343+J344+J345+J346+J347+J348+J349+J350+J351+J352+J353+J354+J355+J356+J357</f>
        <v>227</v>
      </c>
      <c r="K358" s="139">
        <f t="shared" si="31"/>
        <v>1216</v>
      </c>
      <c r="L358" s="139">
        <f t="shared" si="31"/>
        <v>440.25</v>
      </c>
      <c r="M358" s="139">
        <f t="shared" si="31"/>
        <v>227.75</v>
      </c>
      <c r="N358" s="139">
        <f t="shared" si="31"/>
        <v>2685</v>
      </c>
      <c r="O358" s="139">
        <f t="shared" si="31"/>
        <v>543.25</v>
      </c>
      <c r="P358" s="139">
        <f t="shared" si="31"/>
        <v>340.25</v>
      </c>
      <c r="Q358" s="156"/>
      <c r="R358" s="156"/>
    </row>
    <row r="359" spans="1:18" ht="70.5" customHeight="1" x14ac:dyDescent="0.25">
      <c r="A359" s="579" t="s">
        <v>860</v>
      </c>
      <c r="B359" s="579"/>
      <c r="C359" s="579"/>
      <c r="D359" s="579"/>
      <c r="E359" s="579"/>
      <c r="F359" s="579"/>
      <c r="G359" s="579"/>
      <c r="H359" s="579"/>
      <c r="I359" s="579"/>
      <c r="J359" s="579"/>
      <c r="K359" s="579"/>
      <c r="L359" s="579"/>
      <c r="M359" s="579"/>
      <c r="N359" s="579"/>
      <c r="O359" s="579"/>
      <c r="P359" s="579"/>
      <c r="Q359" s="579"/>
      <c r="R359" s="579"/>
    </row>
    <row r="360" spans="1:18" ht="42.75" x14ac:dyDescent="0.25">
      <c r="A360" s="93">
        <v>1</v>
      </c>
      <c r="B360" s="482" t="s">
        <v>601</v>
      </c>
      <c r="C360" s="483"/>
      <c r="D360" s="483"/>
      <c r="E360" s="483"/>
      <c r="F360" s="484"/>
      <c r="G360" s="92" t="s">
        <v>663</v>
      </c>
      <c r="H360" s="93">
        <f>I360+J360</f>
        <v>245</v>
      </c>
      <c r="I360" s="161">
        <v>180</v>
      </c>
      <c r="J360" s="161">
        <v>65</v>
      </c>
      <c r="K360" s="161">
        <v>53</v>
      </c>
      <c r="L360" s="161">
        <v>8</v>
      </c>
      <c r="M360" s="161">
        <v>0</v>
      </c>
      <c r="N360" s="161">
        <v>122</v>
      </c>
      <c r="O360" s="161">
        <v>0</v>
      </c>
      <c r="P360" s="161">
        <v>0</v>
      </c>
      <c r="Q360" s="169">
        <v>44679.8</v>
      </c>
      <c r="R360" s="169">
        <v>25560.75</v>
      </c>
    </row>
    <row r="361" spans="1:18" ht="42.75" x14ac:dyDescent="0.25">
      <c r="A361" s="93">
        <v>2</v>
      </c>
      <c r="B361" s="482" t="s">
        <v>614</v>
      </c>
      <c r="C361" s="483"/>
      <c r="D361" s="483"/>
      <c r="E361" s="483"/>
      <c r="F361" s="484"/>
      <c r="G361" s="92" t="s">
        <v>664</v>
      </c>
      <c r="H361" s="93">
        <f t="shared" ref="H361:H383" si="32">I361+J361</f>
        <v>210</v>
      </c>
      <c r="I361" s="161">
        <v>180</v>
      </c>
      <c r="J361" s="161">
        <v>30</v>
      </c>
      <c r="K361" s="161">
        <v>77</v>
      </c>
      <c r="L361" s="161">
        <v>75</v>
      </c>
      <c r="M361" s="161">
        <v>10</v>
      </c>
      <c r="N361" s="161">
        <v>165</v>
      </c>
      <c r="O361" s="161">
        <v>88</v>
      </c>
      <c r="P361" s="161">
        <v>4</v>
      </c>
      <c r="Q361" s="169">
        <v>46739</v>
      </c>
      <c r="R361" s="169">
        <v>22768</v>
      </c>
    </row>
    <row r="362" spans="1:18" ht="42.75" x14ac:dyDescent="0.25">
      <c r="A362" s="93">
        <v>3</v>
      </c>
      <c r="B362" s="482" t="s">
        <v>631</v>
      </c>
      <c r="C362" s="483"/>
      <c r="D362" s="483"/>
      <c r="E362" s="483"/>
      <c r="F362" s="484"/>
      <c r="G362" s="92" t="s">
        <v>665</v>
      </c>
      <c r="H362" s="93">
        <f t="shared" si="32"/>
        <v>295</v>
      </c>
      <c r="I362" s="161">
        <v>265</v>
      </c>
      <c r="J362" s="161">
        <v>30</v>
      </c>
      <c r="K362" s="161">
        <v>66</v>
      </c>
      <c r="L362" s="161">
        <v>0</v>
      </c>
      <c r="M362" s="161">
        <v>0</v>
      </c>
      <c r="N362" s="161">
        <v>189</v>
      </c>
      <c r="O362" s="161">
        <v>0</v>
      </c>
      <c r="P362" s="161">
        <v>0</v>
      </c>
      <c r="Q362" s="169">
        <v>45024.3</v>
      </c>
      <c r="R362" s="169">
        <v>22698</v>
      </c>
    </row>
    <row r="363" spans="1:18" ht="42.75" x14ac:dyDescent="0.25">
      <c r="A363" s="93">
        <v>4</v>
      </c>
      <c r="B363" s="482" t="s">
        <v>601</v>
      </c>
      <c r="C363" s="483"/>
      <c r="D363" s="483"/>
      <c r="E363" s="483"/>
      <c r="F363" s="484"/>
      <c r="G363" s="92" t="s">
        <v>666</v>
      </c>
      <c r="H363" s="93">
        <f t="shared" si="32"/>
        <v>270</v>
      </c>
      <c r="I363" s="161">
        <v>230</v>
      </c>
      <c r="J363" s="161">
        <v>40</v>
      </c>
      <c r="K363" s="161">
        <v>71</v>
      </c>
      <c r="L363" s="161">
        <v>0</v>
      </c>
      <c r="M363" s="161">
        <v>0</v>
      </c>
      <c r="N363" s="161">
        <v>115</v>
      </c>
      <c r="O363" s="161">
        <v>0</v>
      </c>
      <c r="P363" s="161">
        <v>0</v>
      </c>
      <c r="Q363" s="169">
        <v>45091</v>
      </c>
      <c r="R363" s="169">
        <v>24079</v>
      </c>
    </row>
    <row r="364" spans="1:18" ht="42.75" x14ac:dyDescent="0.25">
      <c r="A364" s="93">
        <v>5</v>
      </c>
      <c r="B364" s="482" t="s">
        <v>614</v>
      </c>
      <c r="C364" s="483"/>
      <c r="D364" s="483"/>
      <c r="E364" s="483"/>
      <c r="F364" s="484"/>
      <c r="G364" s="92" t="s">
        <v>667</v>
      </c>
      <c r="H364" s="93">
        <f t="shared" si="32"/>
        <v>160</v>
      </c>
      <c r="I364" s="161">
        <v>130</v>
      </c>
      <c r="J364" s="161">
        <v>30</v>
      </c>
      <c r="K364" s="161">
        <v>46</v>
      </c>
      <c r="L364" s="161">
        <v>11</v>
      </c>
      <c r="M364" s="161">
        <v>0</v>
      </c>
      <c r="N364" s="161">
        <v>98</v>
      </c>
      <c r="O364" s="161">
        <v>21</v>
      </c>
      <c r="P364" s="161">
        <v>0</v>
      </c>
      <c r="Q364" s="169">
        <v>45826.8</v>
      </c>
      <c r="R364" s="169">
        <v>22633.9</v>
      </c>
    </row>
    <row r="365" spans="1:18" ht="42.75" x14ac:dyDescent="0.25">
      <c r="A365" s="93">
        <v>6</v>
      </c>
      <c r="B365" s="482" t="s">
        <v>631</v>
      </c>
      <c r="C365" s="483"/>
      <c r="D365" s="483"/>
      <c r="E365" s="483"/>
      <c r="F365" s="484"/>
      <c r="G365" s="92" t="s">
        <v>668</v>
      </c>
      <c r="H365" s="93">
        <f t="shared" si="32"/>
        <v>145</v>
      </c>
      <c r="I365" s="161">
        <v>130</v>
      </c>
      <c r="J365" s="161">
        <v>15</v>
      </c>
      <c r="K365" s="161">
        <v>54</v>
      </c>
      <c r="L365" s="161">
        <v>0</v>
      </c>
      <c r="M365" s="161">
        <v>0</v>
      </c>
      <c r="N365" s="161">
        <v>88</v>
      </c>
      <c r="O365" s="161">
        <v>3</v>
      </c>
      <c r="P365" s="161">
        <v>3</v>
      </c>
      <c r="Q365" s="169">
        <v>45000</v>
      </c>
      <c r="R365" s="169">
        <v>22500</v>
      </c>
    </row>
    <row r="366" spans="1:18" ht="99.75" x14ac:dyDescent="0.25">
      <c r="A366" s="93">
        <v>7</v>
      </c>
      <c r="B366" s="482" t="s">
        <v>694</v>
      </c>
      <c r="C366" s="483"/>
      <c r="D366" s="483"/>
      <c r="E366" s="483"/>
      <c r="F366" s="484"/>
      <c r="G366" s="92" t="s">
        <v>671</v>
      </c>
      <c r="H366" s="93">
        <f t="shared" si="32"/>
        <v>135</v>
      </c>
      <c r="I366" s="161">
        <v>120</v>
      </c>
      <c r="J366" s="161">
        <v>15</v>
      </c>
      <c r="K366" s="161">
        <v>9</v>
      </c>
      <c r="L366" s="161">
        <v>3</v>
      </c>
      <c r="M366" s="161">
        <v>3</v>
      </c>
      <c r="N366" s="161">
        <v>26</v>
      </c>
      <c r="O366" s="161">
        <v>0</v>
      </c>
      <c r="P366" s="161">
        <v>0</v>
      </c>
      <c r="Q366" s="169">
        <v>44972.800000000003</v>
      </c>
      <c r="R366" s="169">
        <v>22486.400000000001</v>
      </c>
    </row>
    <row r="367" spans="1:18" ht="42.75" x14ac:dyDescent="0.25">
      <c r="A367" s="93">
        <v>8</v>
      </c>
      <c r="B367" s="482" t="s">
        <v>601</v>
      </c>
      <c r="C367" s="483"/>
      <c r="D367" s="483"/>
      <c r="E367" s="483"/>
      <c r="F367" s="484"/>
      <c r="G367" s="92" t="s">
        <v>672</v>
      </c>
      <c r="H367" s="161">
        <f t="shared" si="32"/>
        <v>20</v>
      </c>
      <c r="I367" s="161">
        <v>0</v>
      </c>
      <c r="J367" s="161">
        <v>20</v>
      </c>
      <c r="K367" s="161">
        <v>39</v>
      </c>
      <c r="L367" s="161">
        <v>34</v>
      </c>
      <c r="M367" s="161">
        <v>1</v>
      </c>
      <c r="N367" s="161">
        <v>48</v>
      </c>
      <c r="O367" s="161">
        <v>60</v>
      </c>
      <c r="P367" s="161">
        <v>2</v>
      </c>
      <c r="Q367" s="169">
        <v>44972</v>
      </c>
      <c r="R367" s="169">
        <v>22486</v>
      </c>
    </row>
    <row r="368" spans="1:18" ht="42.75" x14ac:dyDescent="0.25">
      <c r="A368" s="93">
        <v>9</v>
      </c>
      <c r="B368" s="482" t="s">
        <v>614</v>
      </c>
      <c r="C368" s="483"/>
      <c r="D368" s="483"/>
      <c r="E368" s="483"/>
      <c r="F368" s="484"/>
      <c r="G368" s="92" t="s">
        <v>673</v>
      </c>
      <c r="H368" s="93">
        <f t="shared" si="32"/>
        <v>30</v>
      </c>
      <c r="I368" s="161"/>
      <c r="J368" s="161">
        <v>30</v>
      </c>
      <c r="K368" s="161">
        <v>53</v>
      </c>
      <c r="L368" s="161"/>
      <c r="M368" s="161"/>
      <c r="N368" s="161">
        <v>62</v>
      </c>
      <c r="O368" s="161"/>
      <c r="P368" s="161">
        <v>2</v>
      </c>
      <c r="Q368" s="169">
        <v>44975.5</v>
      </c>
      <c r="R368" s="169">
        <v>22490.3</v>
      </c>
    </row>
    <row r="369" spans="1:18" ht="42.75" x14ac:dyDescent="0.25">
      <c r="A369" s="93">
        <v>10</v>
      </c>
      <c r="B369" s="482" t="s">
        <v>601</v>
      </c>
      <c r="C369" s="483"/>
      <c r="D369" s="483"/>
      <c r="E369" s="483"/>
      <c r="F369" s="484"/>
      <c r="G369" s="92" t="s">
        <v>674</v>
      </c>
      <c r="H369" s="93">
        <f t="shared" si="32"/>
        <v>30</v>
      </c>
      <c r="I369" s="161"/>
      <c r="J369" s="161">
        <v>30</v>
      </c>
      <c r="K369" s="161">
        <v>48</v>
      </c>
      <c r="L369" s="161"/>
      <c r="M369" s="161"/>
      <c r="N369" s="161">
        <v>53</v>
      </c>
      <c r="O369" s="161"/>
      <c r="P369" s="161"/>
      <c r="Q369" s="169">
        <v>45187</v>
      </c>
      <c r="R369" s="169">
        <v>22670</v>
      </c>
    </row>
    <row r="370" spans="1:18" ht="42.75" x14ac:dyDescent="0.25">
      <c r="A370" s="93">
        <v>11</v>
      </c>
      <c r="B370" s="482" t="s">
        <v>601</v>
      </c>
      <c r="C370" s="483"/>
      <c r="D370" s="483"/>
      <c r="E370" s="483"/>
      <c r="F370" s="484"/>
      <c r="G370" s="92" t="s">
        <v>675</v>
      </c>
      <c r="H370" s="93">
        <f t="shared" si="32"/>
        <v>30</v>
      </c>
      <c r="I370" s="161"/>
      <c r="J370" s="161">
        <v>30</v>
      </c>
      <c r="K370" s="161">
        <v>36</v>
      </c>
      <c r="L370" s="161"/>
      <c r="M370" s="161"/>
      <c r="N370" s="161">
        <v>45</v>
      </c>
      <c r="O370" s="161"/>
      <c r="P370" s="161"/>
      <c r="Q370" s="169">
        <v>44973.5</v>
      </c>
      <c r="R370" s="169">
        <v>24559</v>
      </c>
    </row>
    <row r="371" spans="1:18" ht="42.75" x14ac:dyDescent="0.25">
      <c r="A371" s="93">
        <v>12</v>
      </c>
      <c r="B371" s="482" t="s">
        <v>611</v>
      </c>
      <c r="C371" s="483"/>
      <c r="D371" s="483"/>
      <c r="E371" s="483"/>
      <c r="F371" s="484"/>
      <c r="G371" s="92" t="s">
        <v>676</v>
      </c>
      <c r="H371" s="93">
        <f t="shared" si="32"/>
        <v>20</v>
      </c>
      <c r="I371" s="161"/>
      <c r="J371" s="161">
        <v>20</v>
      </c>
      <c r="K371" s="161">
        <v>38</v>
      </c>
      <c r="L371" s="161"/>
      <c r="M371" s="161"/>
      <c r="N371" s="161">
        <v>59</v>
      </c>
      <c r="O371" s="161"/>
      <c r="P371" s="161"/>
      <c r="Q371" s="169">
        <v>45202</v>
      </c>
      <c r="R371" s="169">
        <v>22918</v>
      </c>
    </row>
    <row r="372" spans="1:18" ht="42.75" x14ac:dyDescent="0.25">
      <c r="A372" s="93">
        <v>13</v>
      </c>
      <c r="B372" s="482" t="s">
        <v>631</v>
      </c>
      <c r="C372" s="483"/>
      <c r="D372" s="483"/>
      <c r="E372" s="483"/>
      <c r="F372" s="484"/>
      <c r="G372" s="92" t="s">
        <v>677</v>
      </c>
      <c r="H372" s="93">
        <f t="shared" si="32"/>
        <v>20</v>
      </c>
      <c r="I372" s="161"/>
      <c r="J372" s="161">
        <v>20</v>
      </c>
      <c r="K372" s="161">
        <v>37</v>
      </c>
      <c r="L372" s="161"/>
      <c r="M372" s="161"/>
      <c r="N372" s="161">
        <v>51</v>
      </c>
      <c r="O372" s="161">
        <v>1</v>
      </c>
      <c r="P372" s="161">
        <v>1</v>
      </c>
      <c r="Q372" s="169">
        <v>44973.3</v>
      </c>
      <c r="R372" s="169">
        <v>22487.8</v>
      </c>
    </row>
    <row r="373" spans="1:18" ht="42.75" x14ac:dyDescent="0.25">
      <c r="A373" s="93">
        <v>14</v>
      </c>
      <c r="B373" s="482" t="s">
        <v>601</v>
      </c>
      <c r="C373" s="483"/>
      <c r="D373" s="483"/>
      <c r="E373" s="483"/>
      <c r="F373" s="484"/>
      <c r="G373" s="92" t="s">
        <v>678</v>
      </c>
      <c r="H373" s="93">
        <f t="shared" si="32"/>
        <v>20</v>
      </c>
      <c r="I373" s="161">
        <v>0</v>
      </c>
      <c r="J373" s="161">
        <v>20</v>
      </c>
      <c r="K373" s="161">
        <v>52</v>
      </c>
      <c r="L373" s="161">
        <v>0</v>
      </c>
      <c r="M373" s="161">
        <v>0</v>
      </c>
      <c r="N373" s="161">
        <v>81</v>
      </c>
      <c r="O373" s="161">
        <v>0</v>
      </c>
      <c r="P373" s="161">
        <v>0</v>
      </c>
      <c r="Q373" s="169">
        <v>48441</v>
      </c>
      <c r="R373" s="169">
        <v>24170</v>
      </c>
    </row>
    <row r="374" spans="1:18" ht="42.75" x14ac:dyDescent="0.25">
      <c r="A374" s="93">
        <v>15</v>
      </c>
      <c r="B374" s="482" t="s">
        <v>601</v>
      </c>
      <c r="C374" s="483"/>
      <c r="D374" s="483"/>
      <c r="E374" s="483"/>
      <c r="F374" s="484"/>
      <c r="G374" s="92" t="s">
        <v>679</v>
      </c>
      <c r="H374" s="93">
        <f t="shared" si="32"/>
        <v>10</v>
      </c>
      <c r="I374" s="161"/>
      <c r="J374" s="161">
        <v>10</v>
      </c>
      <c r="K374" s="161">
        <v>51</v>
      </c>
      <c r="L374" s="161">
        <v>10</v>
      </c>
      <c r="M374" s="161">
        <v>6</v>
      </c>
      <c r="N374" s="161">
        <v>92</v>
      </c>
      <c r="O374" s="161">
        <v>6</v>
      </c>
      <c r="P374" s="161">
        <v>5</v>
      </c>
      <c r="Q374" s="169">
        <v>45341</v>
      </c>
      <c r="R374" s="169">
        <v>25213</v>
      </c>
    </row>
    <row r="375" spans="1:18" ht="42.75" x14ac:dyDescent="0.25">
      <c r="A375" s="93">
        <v>16</v>
      </c>
      <c r="B375" s="482" t="s">
        <v>601</v>
      </c>
      <c r="C375" s="483"/>
      <c r="D375" s="483"/>
      <c r="E375" s="483"/>
      <c r="F375" s="484"/>
      <c r="G375" s="92" t="s">
        <v>680</v>
      </c>
      <c r="H375" s="93">
        <f t="shared" si="32"/>
        <v>10</v>
      </c>
      <c r="I375" s="161">
        <v>0</v>
      </c>
      <c r="J375" s="161">
        <v>10</v>
      </c>
      <c r="K375" s="161">
        <v>37</v>
      </c>
      <c r="L375" s="161">
        <v>0</v>
      </c>
      <c r="M375" s="161">
        <v>0</v>
      </c>
      <c r="N375" s="161">
        <v>61</v>
      </c>
      <c r="O375" s="161">
        <v>0</v>
      </c>
      <c r="P375" s="161">
        <v>0</v>
      </c>
      <c r="Q375" s="169">
        <v>46644</v>
      </c>
      <c r="R375" s="169">
        <v>26213</v>
      </c>
    </row>
    <row r="376" spans="1:18" ht="42.75" x14ac:dyDescent="0.25">
      <c r="A376" s="93">
        <v>17</v>
      </c>
      <c r="B376" s="482" t="s">
        <v>611</v>
      </c>
      <c r="C376" s="483"/>
      <c r="D376" s="483"/>
      <c r="E376" s="483"/>
      <c r="F376" s="484"/>
      <c r="G376" s="92" t="s">
        <v>681</v>
      </c>
      <c r="H376" s="93">
        <f t="shared" si="32"/>
        <v>0</v>
      </c>
      <c r="I376" s="161"/>
      <c r="J376" s="161"/>
      <c r="K376" s="161">
        <v>15</v>
      </c>
      <c r="L376" s="161">
        <v>53</v>
      </c>
      <c r="M376" s="161">
        <v>10</v>
      </c>
      <c r="N376" s="161">
        <v>26</v>
      </c>
      <c r="O376" s="161">
        <v>78</v>
      </c>
      <c r="P376" s="161">
        <v>2</v>
      </c>
      <c r="Q376" s="169">
        <v>45180.1</v>
      </c>
      <c r="R376" s="169">
        <v>22681.7</v>
      </c>
    </row>
    <row r="377" spans="1:18" ht="42.75" x14ac:dyDescent="0.25">
      <c r="A377" s="93">
        <v>18</v>
      </c>
      <c r="B377" s="482" t="s">
        <v>631</v>
      </c>
      <c r="C377" s="483"/>
      <c r="D377" s="483"/>
      <c r="E377" s="483"/>
      <c r="F377" s="484"/>
      <c r="G377" s="92" t="s">
        <v>682</v>
      </c>
      <c r="H377" s="93">
        <f t="shared" si="32"/>
        <v>10</v>
      </c>
      <c r="I377" s="161"/>
      <c r="J377" s="161">
        <v>10</v>
      </c>
      <c r="K377" s="161">
        <v>37</v>
      </c>
      <c r="L377" s="161">
        <v>5</v>
      </c>
      <c r="M377" s="161">
        <v>2</v>
      </c>
      <c r="N377" s="161">
        <v>51</v>
      </c>
      <c r="O377" s="161">
        <v>11</v>
      </c>
      <c r="P377" s="161">
        <v>4</v>
      </c>
      <c r="Q377" s="169">
        <v>46856</v>
      </c>
      <c r="R377" s="169">
        <v>23714</v>
      </c>
    </row>
    <row r="378" spans="1:18" ht="57" x14ac:dyDescent="0.25">
      <c r="A378" s="93">
        <v>19</v>
      </c>
      <c r="B378" s="482" t="s">
        <v>631</v>
      </c>
      <c r="C378" s="483"/>
      <c r="D378" s="483"/>
      <c r="E378" s="483"/>
      <c r="F378" s="484"/>
      <c r="G378" s="92" t="s">
        <v>683</v>
      </c>
      <c r="H378" s="93">
        <f t="shared" si="32"/>
        <v>0</v>
      </c>
      <c r="I378" s="161"/>
      <c r="J378" s="161"/>
      <c r="K378" s="161">
        <v>35</v>
      </c>
      <c r="L378" s="161">
        <v>6</v>
      </c>
      <c r="M378" s="161">
        <v>6</v>
      </c>
      <c r="N378" s="161">
        <v>38</v>
      </c>
      <c r="O378" s="161">
        <v>0</v>
      </c>
      <c r="P378" s="161">
        <v>0</v>
      </c>
      <c r="Q378" s="169">
        <v>44997.599999999999</v>
      </c>
      <c r="R378" s="169">
        <v>22647.8</v>
      </c>
    </row>
    <row r="379" spans="1:18" ht="71.25" x14ac:dyDescent="0.25">
      <c r="A379" s="93">
        <v>20</v>
      </c>
      <c r="B379" s="482" t="s">
        <v>614</v>
      </c>
      <c r="C379" s="483"/>
      <c r="D379" s="483"/>
      <c r="E379" s="483"/>
      <c r="F379" s="484"/>
      <c r="G379" s="92" t="s">
        <v>684</v>
      </c>
      <c r="H379" s="93">
        <f t="shared" si="32"/>
        <v>0</v>
      </c>
      <c r="I379" s="161"/>
      <c r="J379" s="161"/>
      <c r="K379" s="161">
        <v>22</v>
      </c>
      <c r="L379" s="161"/>
      <c r="M379" s="161"/>
      <c r="N379" s="161">
        <v>26</v>
      </c>
      <c r="O379" s="161"/>
      <c r="P379" s="161"/>
      <c r="Q379" s="169">
        <v>44972.800000000003</v>
      </c>
      <c r="R379" s="169">
        <v>22486.400000000001</v>
      </c>
    </row>
    <row r="380" spans="1:18" ht="71.25" x14ac:dyDescent="0.25">
      <c r="A380" s="93">
        <v>21</v>
      </c>
      <c r="B380" s="482" t="s">
        <v>614</v>
      </c>
      <c r="C380" s="483"/>
      <c r="D380" s="483"/>
      <c r="E380" s="483"/>
      <c r="F380" s="484"/>
      <c r="G380" s="92" t="s">
        <v>685</v>
      </c>
      <c r="H380" s="93">
        <f t="shared" si="32"/>
        <v>0</v>
      </c>
      <c r="I380" s="161">
        <v>0</v>
      </c>
      <c r="J380" s="161">
        <v>0</v>
      </c>
      <c r="K380" s="161">
        <v>12</v>
      </c>
      <c r="L380" s="161">
        <v>0</v>
      </c>
      <c r="M380" s="161">
        <v>0</v>
      </c>
      <c r="N380" s="161">
        <v>27</v>
      </c>
      <c r="O380" s="161">
        <v>0</v>
      </c>
      <c r="P380" s="161">
        <v>0</v>
      </c>
      <c r="Q380" s="169">
        <v>45111.3</v>
      </c>
      <c r="R380" s="169">
        <v>22513.3</v>
      </c>
    </row>
    <row r="381" spans="1:18" ht="71.25" x14ac:dyDescent="0.25">
      <c r="A381" s="93">
        <v>22</v>
      </c>
      <c r="B381" s="482" t="s">
        <v>601</v>
      </c>
      <c r="C381" s="483"/>
      <c r="D381" s="483"/>
      <c r="E381" s="483"/>
      <c r="F381" s="484"/>
      <c r="G381" s="92" t="s">
        <v>975</v>
      </c>
      <c r="H381" s="93">
        <f t="shared" si="32"/>
        <v>0</v>
      </c>
      <c r="I381" s="161"/>
      <c r="J381" s="161"/>
      <c r="K381" s="161">
        <v>3</v>
      </c>
      <c r="L381" s="161">
        <v>37</v>
      </c>
      <c r="M381" s="161">
        <v>2</v>
      </c>
      <c r="N381" s="161">
        <v>22</v>
      </c>
      <c r="O381" s="161">
        <v>61</v>
      </c>
      <c r="P381" s="161"/>
      <c r="Q381" s="169">
        <v>31999</v>
      </c>
      <c r="R381" s="169">
        <v>18086</v>
      </c>
    </row>
    <row r="382" spans="1:18" ht="42.75" x14ac:dyDescent="0.25">
      <c r="A382" s="93">
        <v>23</v>
      </c>
      <c r="B382" s="482" t="s">
        <v>601</v>
      </c>
      <c r="C382" s="483"/>
      <c r="D382" s="483"/>
      <c r="E382" s="483"/>
      <c r="F382" s="484"/>
      <c r="G382" s="92" t="s">
        <v>686</v>
      </c>
      <c r="H382" s="93">
        <f t="shared" si="32"/>
        <v>10</v>
      </c>
      <c r="I382" s="161"/>
      <c r="J382" s="161">
        <v>10</v>
      </c>
      <c r="K382" s="161">
        <v>20</v>
      </c>
      <c r="L382" s="161">
        <v>6</v>
      </c>
      <c r="M382" s="161">
        <v>6</v>
      </c>
      <c r="N382" s="161">
        <v>33</v>
      </c>
      <c r="O382" s="161">
        <v>0</v>
      </c>
      <c r="P382" s="161">
        <v>0</v>
      </c>
      <c r="Q382" s="169">
        <v>44972.800000000003</v>
      </c>
      <c r="R382" s="169">
        <v>22486.400000000001</v>
      </c>
    </row>
    <row r="383" spans="1:18" ht="71.25" x14ac:dyDescent="0.25">
      <c r="A383" s="93">
        <v>24</v>
      </c>
      <c r="B383" s="482" t="s">
        <v>601</v>
      </c>
      <c r="C383" s="483"/>
      <c r="D383" s="483"/>
      <c r="E383" s="483"/>
      <c r="F383" s="484"/>
      <c r="G383" s="92" t="s">
        <v>634</v>
      </c>
      <c r="H383" s="93">
        <f t="shared" si="32"/>
        <v>0</v>
      </c>
      <c r="I383" s="161"/>
      <c r="J383" s="161"/>
      <c r="K383" s="161">
        <v>19</v>
      </c>
      <c r="L383" s="161">
        <v>65.75</v>
      </c>
      <c r="M383" s="161">
        <v>36</v>
      </c>
      <c r="N383" s="161">
        <v>233</v>
      </c>
      <c r="O383" s="161">
        <v>90.5</v>
      </c>
      <c r="P383" s="161">
        <v>0</v>
      </c>
      <c r="Q383" s="169">
        <v>49978.9</v>
      </c>
      <c r="R383" s="169">
        <v>24730</v>
      </c>
    </row>
    <row r="384" spans="1:18" ht="45" customHeight="1" x14ac:dyDescent="0.25">
      <c r="A384" s="513" t="s">
        <v>646</v>
      </c>
      <c r="B384" s="513"/>
      <c r="C384" s="513"/>
      <c r="D384" s="513"/>
      <c r="E384" s="513"/>
      <c r="F384" s="513"/>
      <c r="G384" s="513"/>
      <c r="H384" s="139">
        <f>I384+J384</f>
        <v>1670</v>
      </c>
      <c r="I384" s="139">
        <f t="shared" ref="I384:P384" si="33">I360+I361+I362+I363+I364+I365+I366+I367+I368+I369+I370+I371+I372+I373+I374+I375+I376+I377+I378+I379+I380+I381+I382+I383</f>
        <v>1235</v>
      </c>
      <c r="J384" s="139">
        <f t="shared" si="33"/>
        <v>435</v>
      </c>
      <c r="K384" s="139">
        <f t="shared" si="33"/>
        <v>930</v>
      </c>
      <c r="L384" s="139">
        <f t="shared" si="33"/>
        <v>313.75</v>
      </c>
      <c r="M384" s="139">
        <f t="shared" si="33"/>
        <v>82</v>
      </c>
      <c r="N384" s="139">
        <f t="shared" si="33"/>
        <v>1811</v>
      </c>
      <c r="O384" s="139">
        <f t="shared" si="33"/>
        <v>419.5</v>
      </c>
      <c r="P384" s="139">
        <f t="shared" si="33"/>
        <v>23</v>
      </c>
      <c r="Q384" s="156"/>
      <c r="R384" s="156"/>
    </row>
    <row r="385" spans="1:18" ht="45" customHeight="1" x14ac:dyDescent="0.25">
      <c r="A385" s="513" t="s">
        <v>644</v>
      </c>
      <c r="B385" s="513"/>
      <c r="C385" s="513"/>
      <c r="D385" s="513"/>
      <c r="E385" s="513"/>
      <c r="F385" s="513"/>
      <c r="G385" s="513"/>
      <c r="H385" s="159">
        <f>I385+J385</f>
        <v>10182</v>
      </c>
      <c r="I385" s="159">
        <f>I384+I358+I335+I334</f>
        <v>8205</v>
      </c>
      <c r="J385" s="159">
        <f t="shared" ref="J385:P385" si="34">J334+J358+J335+J384</f>
        <v>1977</v>
      </c>
      <c r="K385" s="139">
        <f t="shared" si="34"/>
        <v>3793</v>
      </c>
      <c r="L385" s="139">
        <f t="shared" si="34"/>
        <v>1669</v>
      </c>
      <c r="M385" s="139">
        <f t="shared" si="34"/>
        <v>478.75</v>
      </c>
      <c r="N385" s="139">
        <f t="shared" si="34"/>
        <v>9463</v>
      </c>
      <c r="O385" s="139">
        <f t="shared" si="34"/>
        <v>2279.25</v>
      </c>
      <c r="P385" s="139">
        <f t="shared" si="34"/>
        <v>403.75</v>
      </c>
      <c r="Q385" s="156"/>
      <c r="R385" s="156"/>
    </row>
    <row r="386" spans="1:18" x14ac:dyDescent="0.25">
      <c r="A386" s="108"/>
      <c r="B386" s="35"/>
      <c r="C386" s="35"/>
      <c r="D386" s="35"/>
      <c r="E386" s="35"/>
      <c r="F386" s="35"/>
      <c r="G386" s="35"/>
      <c r="H386" s="108"/>
      <c r="I386" s="108"/>
      <c r="J386" s="108"/>
      <c r="K386" s="108"/>
      <c r="L386" s="108"/>
      <c r="M386" s="108"/>
      <c r="N386" s="108"/>
      <c r="O386" s="108"/>
      <c r="P386" s="108"/>
      <c r="Q386" s="96"/>
      <c r="R386" s="96"/>
    </row>
    <row r="387" spans="1:18" x14ac:dyDescent="0.25">
      <c r="A387" s="485" t="s">
        <v>643</v>
      </c>
      <c r="B387" s="485"/>
      <c r="C387" s="485"/>
      <c r="D387" s="485"/>
      <c r="E387" s="485"/>
      <c r="F387" s="485"/>
      <c r="G387" s="485"/>
      <c r="H387" s="485"/>
      <c r="I387" s="485"/>
      <c r="J387" s="485"/>
      <c r="K387" s="108"/>
      <c r="L387" s="108"/>
      <c r="M387" s="108"/>
      <c r="N387" s="108"/>
      <c r="O387" s="108"/>
      <c r="P387" s="108"/>
      <c r="Q387" s="96"/>
      <c r="R387" s="96"/>
    </row>
    <row r="388" spans="1:18" x14ac:dyDescent="0.25">
      <c r="A388" s="487" t="s">
        <v>649</v>
      </c>
      <c r="B388" s="487" t="s">
        <v>22</v>
      </c>
      <c r="C388" s="487"/>
      <c r="D388" s="487"/>
      <c r="E388" s="487"/>
      <c r="F388" s="487"/>
      <c r="G388" s="487" t="s">
        <v>23</v>
      </c>
      <c r="H388" s="487" t="s">
        <v>10</v>
      </c>
      <c r="I388" s="487"/>
      <c r="J388" s="487"/>
      <c r="K388" s="487" t="s">
        <v>27</v>
      </c>
      <c r="L388" s="487"/>
      <c r="M388" s="487"/>
      <c r="N388" s="487" t="s">
        <v>652</v>
      </c>
      <c r="O388" s="487"/>
      <c r="P388" s="97"/>
      <c r="Q388" s="485"/>
      <c r="R388" s="485"/>
    </row>
    <row r="389" spans="1:18" x14ac:dyDescent="0.25">
      <c r="A389" s="487"/>
      <c r="B389" s="487"/>
      <c r="C389" s="487"/>
      <c r="D389" s="487"/>
      <c r="E389" s="487"/>
      <c r="F389" s="487"/>
      <c r="G389" s="487"/>
      <c r="H389" s="488" t="s">
        <v>653</v>
      </c>
      <c r="I389" s="487" t="s">
        <v>29</v>
      </c>
      <c r="J389" s="487"/>
      <c r="K389" s="488" t="s">
        <v>25</v>
      </c>
      <c r="L389" s="487" t="s">
        <v>30</v>
      </c>
      <c r="M389" s="487"/>
      <c r="N389" s="488" t="s">
        <v>10</v>
      </c>
      <c r="O389" s="488" t="s">
        <v>27</v>
      </c>
      <c r="P389" s="97"/>
      <c r="Q389" s="489"/>
      <c r="R389" s="489"/>
    </row>
    <row r="390" spans="1:18" ht="31.5" customHeight="1" x14ac:dyDescent="0.25">
      <c r="A390" s="487"/>
      <c r="B390" s="487"/>
      <c r="C390" s="487"/>
      <c r="D390" s="487"/>
      <c r="E390" s="487"/>
      <c r="F390" s="487"/>
      <c r="G390" s="487"/>
      <c r="H390" s="488"/>
      <c r="I390" s="488" t="s">
        <v>26</v>
      </c>
      <c r="J390" s="488" t="s">
        <v>9</v>
      </c>
      <c r="K390" s="488"/>
      <c r="L390" s="488" t="s">
        <v>26</v>
      </c>
      <c r="M390" s="488" t="s">
        <v>9</v>
      </c>
      <c r="N390" s="488"/>
      <c r="O390" s="488"/>
      <c r="P390" s="98"/>
      <c r="Q390" s="489"/>
      <c r="R390" s="489"/>
    </row>
    <row r="391" spans="1:18" ht="31.5" customHeight="1" x14ac:dyDescent="0.25">
      <c r="A391" s="487"/>
      <c r="B391" s="487"/>
      <c r="C391" s="487"/>
      <c r="D391" s="487"/>
      <c r="E391" s="487"/>
      <c r="F391" s="487"/>
      <c r="G391" s="487"/>
      <c r="H391" s="488"/>
      <c r="I391" s="488"/>
      <c r="J391" s="488"/>
      <c r="K391" s="488"/>
      <c r="L391" s="488"/>
      <c r="M391" s="488"/>
      <c r="N391" s="488"/>
      <c r="O391" s="488"/>
      <c r="P391" s="98"/>
      <c r="Q391" s="489"/>
      <c r="R391" s="489"/>
    </row>
    <row r="392" spans="1:18" ht="85.5" x14ac:dyDescent="0.25">
      <c r="A392" s="93">
        <v>1</v>
      </c>
      <c r="B392" s="501" t="s">
        <v>614</v>
      </c>
      <c r="C392" s="502"/>
      <c r="D392" s="502"/>
      <c r="E392" s="502"/>
      <c r="F392" s="503"/>
      <c r="G392" s="93" t="s">
        <v>637</v>
      </c>
      <c r="H392" s="161">
        <v>22</v>
      </c>
      <c r="I392" s="161"/>
      <c r="J392" s="161">
        <v>2</v>
      </c>
      <c r="K392" s="161">
        <v>17</v>
      </c>
      <c r="L392" s="161"/>
      <c r="M392" s="161">
        <v>2</v>
      </c>
      <c r="N392" s="169">
        <v>44973.3</v>
      </c>
      <c r="O392" s="169">
        <v>23571.4</v>
      </c>
      <c r="P392" s="99"/>
      <c r="Q392" s="100"/>
      <c r="R392" s="100"/>
    </row>
    <row r="393" spans="1:18" ht="85.5" x14ac:dyDescent="0.25">
      <c r="A393" s="93">
        <v>2</v>
      </c>
      <c r="B393" s="501" t="s">
        <v>614</v>
      </c>
      <c r="C393" s="502"/>
      <c r="D393" s="502"/>
      <c r="E393" s="502"/>
      <c r="F393" s="503"/>
      <c r="G393" s="93" t="s">
        <v>639</v>
      </c>
      <c r="H393" s="161">
        <v>2</v>
      </c>
      <c r="I393" s="161">
        <v>1</v>
      </c>
      <c r="J393" s="161">
        <v>1</v>
      </c>
      <c r="K393" s="161">
        <v>3</v>
      </c>
      <c r="L393" s="161">
        <v>0</v>
      </c>
      <c r="M393" s="161">
        <v>0</v>
      </c>
      <c r="N393" s="169">
        <v>45701</v>
      </c>
      <c r="O393" s="169">
        <v>24227</v>
      </c>
      <c r="P393" s="99"/>
      <c r="Q393" s="100"/>
      <c r="R393" s="100"/>
    </row>
    <row r="394" spans="1:18" ht="71.25" x14ac:dyDescent="0.25">
      <c r="A394" s="93">
        <v>4</v>
      </c>
      <c r="B394" s="501" t="s">
        <v>601</v>
      </c>
      <c r="C394" s="502"/>
      <c r="D394" s="502"/>
      <c r="E394" s="502"/>
      <c r="F394" s="503"/>
      <c r="G394" s="93" t="s">
        <v>641</v>
      </c>
      <c r="H394" s="161"/>
      <c r="I394" s="161"/>
      <c r="J394" s="161"/>
      <c r="K394" s="161"/>
      <c r="L394" s="161"/>
      <c r="M394" s="161"/>
      <c r="N394" s="169"/>
      <c r="O394" s="169"/>
      <c r="P394" s="99"/>
      <c r="Q394" s="100"/>
      <c r="R394" s="100"/>
    </row>
    <row r="395" spans="1:18" ht="71.25" x14ac:dyDescent="0.25">
      <c r="A395" s="93">
        <v>3</v>
      </c>
      <c r="B395" s="501" t="s">
        <v>614</v>
      </c>
      <c r="C395" s="502"/>
      <c r="D395" s="502"/>
      <c r="E395" s="502"/>
      <c r="F395" s="503"/>
      <c r="G395" s="93" t="s">
        <v>627</v>
      </c>
      <c r="H395" s="161">
        <v>8</v>
      </c>
      <c r="I395" s="161">
        <v>36</v>
      </c>
      <c r="J395" s="161">
        <v>0</v>
      </c>
      <c r="K395" s="161">
        <v>25</v>
      </c>
      <c r="L395" s="161">
        <v>33.25</v>
      </c>
      <c r="M395" s="161">
        <v>0</v>
      </c>
      <c r="N395" s="169">
        <v>44973</v>
      </c>
      <c r="O395" s="169">
        <v>22486</v>
      </c>
      <c r="P395" s="99"/>
      <c r="Q395" s="100"/>
      <c r="R395" s="100"/>
    </row>
    <row r="396" spans="1:18" ht="71.25" x14ac:dyDescent="0.25">
      <c r="A396" s="93">
        <v>4</v>
      </c>
      <c r="B396" s="501" t="s">
        <v>601</v>
      </c>
      <c r="C396" s="502"/>
      <c r="D396" s="502"/>
      <c r="E396" s="502"/>
      <c r="F396" s="503"/>
      <c r="G396" s="93" t="s">
        <v>628</v>
      </c>
      <c r="H396" s="161">
        <v>7</v>
      </c>
      <c r="I396" s="161">
        <v>0</v>
      </c>
      <c r="J396" s="161">
        <v>0</v>
      </c>
      <c r="K396" s="161">
        <v>31</v>
      </c>
      <c r="L396" s="161">
        <v>0</v>
      </c>
      <c r="M396" s="161">
        <v>0</v>
      </c>
      <c r="N396" s="169">
        <v>58647</v>
      </c>
      <c r="O396" s="169">
        <v>39499</v>
      </c>
      <c r="P396" s="99"/>
      <c r="Q396" s="100"/>
      <c r="R396" s="100"/>
    </row>
    <row r="397" spans="1:18" ht="45" customHeight="1" x14ac:dyDescent="0.25">
      <c r="A397" s="510" t="s">
        <v>689</v>
      </c>
      <c r="B397" s="511"/>
      <c r="C397" s="511"/>
      <c r="D397" s="511"/>
      <c r="E397" s="511"/>
      <c r="F397" s="511"/>
      <c r="G397" s="512"/>
      <c r="H397" s="139">
        <f>H392+H393+H394+H395+H396</f>
        <v>39</v>
      </c>
      <c r="I397" s="139">
        <f t="shared" ref="I397:M397" si="35">I392+I393+I394+I395+I396</f>
        <v>37</v>
      </c>
      <c r="J397" s="139">
        <f t="shared" si="35"/>
        <v>3</v>
      </c>
      <c r="K397" s="139">
        <f t="shared" si="35"/>
        <v>76</v>
      </c>
      <c r="L397" s="139">
        <f t="shared" si="35"/>
        <v>33.25</v>
      </c>
      <c r="M397" s="139">
        <f t="shared" si="35"/>
        <v>2</v>
      </c>
      <c r="N397" s="156">
        <f>(N392+N393+N394+N395+N396)/4</f>
        <v>48573.574999999997</v>
      </c>
      <c r="O397" s="156">
        <f>(O392+O393+O394+O395+O396)/4</f>
        <v>27445.85</v>
      </c>
      <c r="P397" s="108"/>
      <c r="Q397" s="96"/>
      <c r="R397" s="96"/>
    </row>
    <row r="398" spans="1:18" x14ac:dyDescent="0.25">
      <c r="A398" s="108"/>
      <c r="B398" s="108"/>
      <c r="C398" s="108"/>
      <c r="D398" s="108"/>
      <c r="E398" s="108"/>
      <c r="F398" s="108"/>
      <c r="G398" s="108"/>
      <c r="H398" s="108"/>
      <c r="I398" s="108"/>
      <c r="J398" s="108"/>
      <c r="K398" s="108"/>
      <c r="L398" s="108"/>
      <c r="M398" s="108"/>
      <c r="N398" s="108"/>
      <c r="O398" s="108"/>
      <c r="P398" s="108"/>
      <c r="Q398" s="96"/>
      <c r="R398" s="96"/>
    </row>
    <row r="399" spans="1:18" x14ac:dyDescent="0.25">
      <c r="A399" s="490" t="s">
        <v>643</v>
      </c>
      <c r="B399" s="491"/>
      <c r="C399" s="491"/>
      <c r="D399" s="491"/>
      <c r="E399" s="491"/>
      <c r="F399" s="491"/>
      <c r="G399" s="491"/>
      <c r="H399" s="491"/>
      <c r="I399" s="491"/>
      <c r="J399" s="491"/>
      <c r="K399" s="99"/>
      <c r="L399" s="99"/>
      <c r="M399" s="99"/>
      <c r="N399" s="99"/>
      <c r="O399" s="99"/>
      <c r="P399" s="99"/>
      <c r="Q399" s="99"/>
      <c r="R399" s="99"/>
    </row>
    <row r="400" spans="1:18" ht="42.75" x14ac:dyDescent="0.25">
      <c r="A400" s="93"/>
      <c r="B400" s="576" t="s">
        <v>22</v>
      </c>
      <c r="C400" s="577"/>
      <c r="D400" s="577"/>
      <c r="E400" s="577"/>
      <c r="F400" s="578"/>
      <c r="G400" s="110" t="s">
        <v>23</v>
      </c>
      <c r="H400" s="110" t="s">
        <v>635</v>
      </c>
      <c r="I400" s="110" t="s">
        <v>636</v>
      </c>
      <c r="J400" s="110" t="s">
        <v>28</v>
      </c>
      <c r="K400" s="99"/>
      <c r="L400" s="99"/>
      <c r="M400" s="99"/>
      <c r="N400" s="99"/>
      <c r="O400" s="99"/>
      <c r="P400" s="99"/>
      <c r="Q400" s="99"/>
      <c r="R400" s="99"/>
    </row>
    <row r="401" spans="1:18" ht="42.75" x14ac:dyDescent="0.25">
      <c r="A401" s="93">
        <v>1</v>
      </c>
      <c r="B401" s="501" t="s">
        <v>601</v>
      </c>
      <c r="C401" s="502"/>
      <c r="D401" s="502"/>
      <c r="E401" s="502"/>
      <c r="F401" s="503"/>
      <c r="G401" s="93" t="s">
        <v>845</v>
      </c>
      <c r="H401" s="161">
        <v>257</v>
      </c>
      <c r="I401" s="161">
        <v>4</v>
      </c>
      <c r="J401" s="169">
        <v>20821</v>
      </c>
      <c r="K401" s="99"/>
      <c r="L401" s="99"/>
      <c r="M401" s="99"/>
      <c r="N401" s="99"/>
      <c r="O401" s="99"/>
      <c r="P401" s="99"/>
      <c r="Q401" s="99"/>
      <c r="R401" s="99"/>
    </row>
    <row r="402" spans="1:18" ht="85.5" x14ac:dyDescent="0.25">
      <c r="A402" s="93">
        <v>2</v>
      </c>
      <c r="B402" s="501" t="s">
        <v>614</v>
      </c>
      <c r="C402" s="502"/>
      <c r="D402" s="502"/>
      <c r="E402" s="502"/>
      <c r="F402" s="503"/>
      <c r="G402" s="93" t="s">
        <v>640</v>
      </c>
      <c r="H402" s="161">
        <v>38</v>
      </c>
      <c r="I402" s="161">
        <v>5</v>
      </c>
      <c r="J402" s="169">
        <v>26118.2</v>
      </c>
      <c r="K402" s="99"/>
      <c r="L402" s="99"/>
      <c r="M402" s="99"/>
      <c r="N402" s="99"/>
      <c r="O402" s="99"/>
      <c r="P402" s="99"/>
      <c r="Q402" s="99"/>
      <c r="R402" s="99"/>
    </row>
    <row r="403" spans="1:18" ht="71.25" x14ac:dyDescent="0.25">
      <c r="A403" s="93">
        <v>3</v>
      </c>
      <c r="B403" s="501" t="s">
        <v>601</v>
      </c>
      <c r="C403" s="502"/>
      <c r="D403" s="502"/>
      <c r="E403" s="502"/>
      <c r="F403" s="503"/>
      <c r="G403" s="93" t="s">
        <v>641</v>
      </c>
      <c r="H403" s="161">
        <v>251</v>
      </c>
      <c r="I403" s="161">
        <v>0</v>
      </c>
      <c r="J403" s="169">
        <v>26000</v>
      </c>
      <c r="K403" s="99"/>
      <c r="L403" s="99"/>
      <c r="M403" s="99"/>
      <c r="N403" s="99"/>
      <c r="O403" s="99"/>
      <c r="P403" s="99"/>
      <c r="Q403" s="99"/>
      <c r="R403" s="99"/>
    </row>
    <row r="404" spans="1:18" ht="45" x14ac:dyDescent="0.25">
      <c r="A404" s="93">
        <v>4</v>
      </c>
      <c r="B404" s="501" t="s">
        <v>609</v>
      </c>
      <c r="C404" s="502"/>
      <c r="D404" s="502"/>
      <c r="E404" s="502"/>
      <c r="F404" s="503"/>
      <c r="G404" s="148" t="s">
        <v>688</v>
      </c>
      <c r="H404" s="93"/>
      <c r="I404" s="93"/>
      <c r="J404" s="94"/>
      <c r="K404" s="99"/>
      <c r="L404" s="99"/>
      <c r="M404" s="99"/>
      <c r="N404" s="99"/>
      <c r="O404" s="99"/>
      <c r="P404" s="99"/>
      <c r="Q404" s="99"/>
      <c r="R404" s="99"/>
    </row>
    <row r="405" spans="1:18" ht="45" customHeight="1" x14ac:dyDescent="0.25">
      <c r="A405" s="510" t="s">
        <v>689</v>
      </c>
      <c r="B405" s="511"/>
      <c r="C405" s="511"/>
      <c r="D405" s="511"/>
      <c r="E405" s="511"/>
      <c r="F405" s="511"/>
      <c r="G405" s="512"/>
      <c r="H405" s="133">
        <f>H401+H402+H403+H404</f>
        <v>546</v>
      </c>
      <c r="I405" s="133">
        <f>I401+I402+I403+I404</f>
        <v>9</v>
      </c>
      <c r="J405" s="160">
        <f>(J401+J402+J403+J404)/3</f>
        <v>24313.066666666666</v>
      </c>
      <c r="K405" s="101"/>
      <c r="L405" s="101"/>
      <c r="M405" s="101"/>
      <c r="N405" s="101"/>
      <c r="O405" s="101"/>
      <c r="P405" s="101"/>
      <c r="Q405" s="101"/>
      <c r="R405" s="101"/>
    </row>
    <row r="406" spans="1:18" ht="72.75" customHeight="1" x14ac:dyDescent="0.25">
      <c r="B406" s="131"/>
      <c r="C406" s="131"/>
      <c r="D406" s="131"/>
      <c r="E406" s="131"/>
      <c r="F406" s="131"/>
      <c r="G406" s="131"/>
      <c r="H406" s="131"/>
      <c r="I406" s="131"/>
      <c r="J406" s="131"/>
      <c r="K406" s="131"/>
      <c r="L406" s="131"/>
      <c r="M406" s="131"/>
      <c r="N406" s="131"/>
      <c r="O406" s="131"/>
    </row>
    <row r="407" spans="1:18" ht="72.75" customHeight="1" x14ac:dyDescent="0.25">
      <c r="B407" s="131"/>
      <c r="C407" s="131"/>
      <c r="D407" s="131"/>
      <c r="E407" s="131"/>
      <c r="F407" s="131"/>
      <c r="G407" s="131"/>
      <c r="H407" s="131"/>
      <c r="I407" s="131"/>
      <c r="J407" s="131"/>
      <c r="K407" s="131"/>
      <c r="L407" s="131"/>
      <c r="M407" s="131"/>
      <c r="N407" s="131"/>
      <c r="O407" s="131"/>
    </row>
  </sheetData>
  <autoFilter ref="A1:R385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</autoFilter>
  <mergeCells count="452">
    <mergeCell ref="B400:F400"/>
    <mergeCell ref="B401:F401"/>
    <mergeCell ref="B402:F402"/>
    <mergeCell ref="B403:F403"/>
    <mergeCell ref="B404:F404"/>
    <mergeCell ref="A405:G405"/>
    <mergeCell ref="B393:F393"/>
    <mergeCell ref="B394:F394"/>
    <mergeCell ref="B395:F395"/>
    <mergeCell ref="B396:F396"/>
    <mergeCell ref="A397:G397"/>
    <mergeCell ref="A399:J399"/>
    <mergeCell ref="R389:R391"/>
    <mergeCell ref="I390:I391"/>
    <mergeCell ref="J390:J391"/>
    <mergeCell ref="L390:L391"/>
    <mergeCell ref="M390:M391"/>
    <mergeCell ref="B392:F392"/>
    <mergeCell ref="K388:M388"/>
    <mergeCell ref="N388:O388"/>
    <mergeCell ref="Q388:R388"/>
    <mergeCell ref="H389:H391"/>
    <mergeCell ref="I389:J389"/>
    <mergeCell ref="K389:K391"/>
    <mergeCell ref="L389:M389"/>
    <mergeCell ref="N389:N391"/>
    <mergeCell ref="O389:O391"/>
    <mergeCell ref="Q389:Q391"/>
    <mergeCell ref="B382:F382"/>
    <mergeCell ref="B383:F383"/>
    <mergeCell ref="A384:G384"/>
    <mergeCell ref="A385:G385"/>
    <mergeCell ref="A387:J387"/>
    <mergeCell ref="A388:A391"/>
    <mergeCell ref="B388:F391"/>
    <mergeCell ref="G388:G391"/>
    <mergeCell ref="H388:J388"/>
    <mergeCell ref="B376:F376"/>
    <mergeCell ref="B377:F377"/>
    <mergeCell ref="B378:F378"/>
    <mergeCell ref="B379:F379"/>
    <mergeCell ref="B380:F380"/>
    <mergeCell ref="B381:F381"/>
    <mergeCell ref="B370:F370"/>
    <mergeCell ref="B371:F371"/>
    <mergeCell ref="B372:F372"/>
    <mergeCell ref="B373:F373"/>
    <mergeCell ref="B374:F374"/>
    <mergeCell ref="B375:F375"/>
    <mergeCell ref="B364:F364"/>
    <mergeCell ref="B365:F365"/>
    <mergeCell ref="B366:F366"/>
    <mergeCell ref="B367:F367"/>
    <mergeCell ref="B368:F368"/>
    <mergeCell ref="B369:F369"/>
    <mergeCell ref="A358:G358"/>
    <mergeCell ref="A359:R359"/>
    <mergeCell ref="B360:F360"/>
    <mergeCell ref="B361:F361"/>
    <mergeCell ref="B362:F362"/>
    <mergeCell ref="B363:F363"/>
    <mergeCell ref="B352:F352"/>
    <mergeCell ref="B353:F353"/>
    <mergeCell ref="B354:F354"/>
    <mergeCell ref="B355:F355"/>
    <mergeCell ref="B356:F356"/>
    <mergeCell ref="B357:F357"/>
    <mergeCell ref="B346:F346"/>
    <mergeCell ref="B347:F347"/>
    <mergeCell ref="B348:F348"/>
    <mergeCell ref="B349:F349"/>
    <mergeCell ref="B350:F350"/>
    <mergeCell ref="B351:F351"/>
    <mergeCell ref="B340:F340"/>
    <mergeCell ref="B341:F341"/>
    <mergeCell ref="B342:F342"/>
    <mergeCell ref="B343:F343"/>
    <mergeCell ref="B344:F344"/>
    <mergeCell ref="B345:F345"/>
    <mergeCell ref="A334:G334"/>
    <mergeCell ref="B335:F335"/>
    <mergeCell ref="A336:R336"/>
    <mergeCell ref="B337:F337"/>
    <mergeCell ref="B338:F338"/>
    <mergeCell ref="B339:F339"/>
    <mergeCell ref="B328:F328"/>
    <mergeCell ref="B329:F329"/>
    <mergeCell ref="B330:F330"/>
    <mergeCell ref="B331:F331"/>
    <mergeCell ref="B332:F332"/>
    <mergeCell ref="B333:F333"/>
    <mergeCell ref="B322:F322"/>
    <mergeCell ref="B323:F323"/>
    <mergeCell ref="B324:F324"/>
    <mergeCell ref="B325:F325"/>
    <mergeCell ref="B326:F326"/>
    <mergeCell ref="B327:F327"/>
    <mergeCell ref="B316:F316"/>
    <mergeCell ref="B317:F317"/>
    <mergeCell ref="B318:F318"/>
    <mergeCell ref="B319:F319"/>
    <mergeCell ref="B320:F320"/>
    <mergeCell ref="B321:F321"/>
    <mergeCell ref="B310:F310"/>
    <mergeCell ref="B311:G311"/>
    <mergeCell ref="B312:F312"/>
    <mergeCell ref="B313:F313"/>
    <mergeCell ref="B314:F314"/>
    <mergeCell ref="B315:F315"/>
    <mergeCell ref="B305:G305"/>
    <mergeCell ref="H305:R305"/>
    <mergeCell ref="B306:F306"/>
    <mergeCell ref="B307:F307"/>
    <mergeCell ref="B308:F308"/>
    <mergeCell ref="B309:F309"/>
    <mergeCell ref="B299:F299"/>
    <mergeCell ref="B300:F300"/>
    <mergeCell ref="B301:F301"/>
    <mergeCell ref="B302:F302"/>
    <mergeCell ref="B303:F303"/>
    <mergeCell ref="B304:F304"/>
    <mergeCell ref="B294:F294"/>
    <mergeCell ref="B295:F295"/>
    <mergeCell ref="B296:G296"/>
    <mergeCell ref="H296:R296"/>
    <mergeCell ref="B297:F297"/>
    <mergeCell ref="B298:F298"/>
    <mergeCell ref="B288:F288"/>
    <mergeCell ref="B289:F289"/>
    <mergeCell ref="B290:F290"/>
    <mergeCell ref="B291:F291"/>
    <mergeCell ref="B292:F292"/>
    <mergeCell ref="B293:F293"/>
    <mergeCell ref="B282:F282"/>
    <mergeCell ref="B283:F283"/>
    <mergeCell ref="B284:F284"/>
    <mergeCell ref="B285:F285"/>
    <mergeCell ref="B286:F286"/>
    <mergeCell ref="B287:F287"/>
    <mergeCell ref="B276:F276"/>
    <mergeCell ref="B277:F277"/>
    <mergeCell ref="B278:F278"/>
    <mergeCell ref="B279:F279"/>
    <mergeCell ref="B280:F280"/>
    <mergeCell ref="B281:F281"/>
    <mergeCell ref="B271:F271"/>
    <mergeCell ref="H271:R271"/>
    <mergeCell ref="B272:F272"/>
    <mergeCell ref="B273:F273"/>
    <mergeCell ref="B274:F274"/>
    <mergeCell ref="B275:F275"/>
    <mergeCell ref="B265:F265"/>
    <mergeCell ref="B266:F266"/>
    <mergeCell ref="B267:F267"/>
    <mergeCell ref="B268:F268"/>
    <mergeCell ref="B269:F269"/>
    <mergeCell ref="B270:G270"/>
    <mergeCell ref="B259:G259"/>
    <mergeCell ref="B260:F260"/>
    <mergeCell ref="B261:F261"/>
    <mergeCell ref="B262:F262"/>
    <mergeCell ref="B263:F263"/>
    <mergeCell ref="B264:F264"/>
    <mergeCell ref="B253:F253"/>
    <mergeCell ref="B254:F254"/>
    <mergeCell ref="B255:F255"/>
    <mergeCell ref="B256:F256"/>
    <mergeCell ref="B257:F257"/>
    <mergeCell ref="B258:F258"/>
    <mergeCell ref="B247:F247"/>
    <mergeCell ref="B248:F248"/>
    <mergeCell ref="B249:F249"/>
    <mergeCell ref="B250:F250"/>
    <mergeCell ref="B251:F251"/>
    <mergeCell ref="B252:F252"/>
    <mergeCell ref="B241:G241"/>
    <mergeCell ref="B242:F242"/>
    <mergeCell ref="B243:F243"/>
    <mergeCell ref="B244:G244"/>
    <mergeCell ref="B245:F245"/>
    <mergeCell ref="B246:F246"/>
    <mergeCell ref="B235:F235"/>
    <mergeCell ref="B236:F236"/>
    <mergeCell ref="B237:F237"/>
    <mergeCell ref="B238:F238"/>
    <mergeCell ref="B239:F239"/>
    <mergeCell ref="B240:F240"/>
    <mergeCell ref="B229:F229"/>
    <mergeCell ref="B230:F230"/>
    <mergeCell ref="B231:F231"/>
    <mergeCell ref="B232:F232"/>
    <mergeCell ref="B233:F233"/>
    <mergeCell ref="B234:F234"/>
    <mergeCell ref="B223:F223"/>
    <mergeCell ref="B224:F224"/>
    <mergeCell ref="B225:F225"/>
    <mergeCell ref="B226:F226"/>
    <mergeCell ref="B227:F227"/>
    <mergeCell ref="B228:F228"/>
    <mergeCell ref="B217:F217"/>
    <mergeCell ref="B218:F218"/>
    <mergeCell ref="B219:F219"/>
    <mergeCell ref="B220:F220"/>
    <mergeCell ref="B221:F221"/>
    <mergeCell ref="B222:F222"/>
    <mergeCell ref="B211:F211"/>
    <mergeCell ref="B212:F212"/>
    <mergeCell ref="B213:F213"/>
    <mergeCell ref="B214:F214"/>
    <mergeCell ref="B215:F215"/>
    <mergeCell ref="B216:F216"/>
    <mergeCell ref="B205:F205"/>
    <mergeCell ref="B206:F206"/>
    <mergeCell ref="B207:F207"/>
    <mergeCell ref="B208:F208"/>
    <mergeCell ref="B209:F209"/>
    <mergeCell ref="B210:F210"/>
    <mergeCell ref="B199:F199"/>
    <mergeCell ref="B200:F200"/>
    <mergeCell ref="B201:F201"/>
    <mergeCell ref="B202:F202"/>
    <mergeCell ref="B203:F203"/>
    <mergeCell ref="B204:F204"/>
    <mergeCell ref="B193:F193"/>
    <mergeCell ref="B194:F194"/>
    <mergeCell ref="B195:F195"/>
    <mergeCell ref="B196:F196"/>
    <mergeCell ref="B197:F197"/>
    <mergeCell ref="B198:F198"/>
    <mergeCell ref="B187:F187"/>
    <mergeCell ref="B188:F188"/>
    <mergeCell ref="B189:F189"/>
    <mergeCell ref="B190:F190"/>
    <mergeCell ref="B191:F191"/>
    <mergeCell ref="B192:G192"/>
    <mergeCell ref="B181:F181"/>
    <mergeCell ref="B182:F182"/>
    <mergeCell ref="B183:F183"/>
    <mergeCell ref="B184:F184"/>
    <mergeCell ref="B185:F185"/>
    <mergeCell ref="B186:F186"/>
    <mergeCell ref="B175:F175"/>
    <mergeCell ref="B176:F176"/>
    <mergeCell ref="B177:F177"/>
    <mergeCell ref="B178:F178"/>
    <mergeCell ref="B179:F179"/>
    <mergeCell ref="B180:F180"/>
    <mergeCell ref="B169:F169"/>
    <mergeCell ref="B170:F170"/>
    <mergeCell ref="B171:F171"/>
    <mergeCell ref="B172:F172"/>
    <mergeCell ref="B173:F173"/>
    <mergeCell ref="B174:F174"/>
    <mergeCell ref="B163:G163"/>
    <mergeCell ref="B164:F164"/>
    <mergeCell ref="B165:F165"/>
    <mergeCell ref="B166:F166"/>
    <mergeCell ref="B167:F167"/>
    <mergeCell ref="B168:F168"/>
    <mergeCell ref="B157:F157"/>
    <mergeCell ref="B158:F158"/>
    <mergeCell ref="B159:F159"/>
    <mergeCell ref="B160:F160"/>
    <mergeCell ref="B161:F161"/>
    <mergeCell ref="B162:F162"/>
    <mergeCell ref="B151:F151"/>
    <mergeCell ref="B152:F152"/>
    <mergeCell ref="B153:F153"/>
    <mergeCell ref="B154:F154"/>
    <mergeCell ref="B155:F155"/>
    <mergeCell ref="B156:F156"/>
    <mergeCell ref="B145:F145"/>
    <mergeCell ref="B146:F146"/>
    <mergeCell ref="B147:F147"/>
    <mergeCell ref="B148:G148"/>
    <mergeCell ref="B149:F149"/>
    <mergeCell ref="B150:F150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27:F127"/>
    <mergeCell ref="B128:F128"/>
    <mergeCell ref="B129:G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B103:F103"/>
    <mergeCell ref="B104:G104"/>
    <mergeCell ref="B105:F105"/>
    <mergeCell ref="B106:F106"/>
    <mergeCell ref="B107:F107"/>
    <mergeCell ref="B108:F108"/>
    <mergeCell ref="B97:F97"/>
    <mergeCell ref="B98:F98"/>
    <mergeCell ref="B99:F99"/>
    <mergeCell ref="B100:F100"/>
    <mergeCell ref="B101:F101"/>
    <mergeCell ref="B102:F102"/>
    <mergeCell ref="B90:F90"/>
    <mergeCell ref="B91:F91"/>
    <mergeCell ref="B92:F92"/>
    <mergeCell ref="B93:F93"/>
    <mergeCell ref="B94:F94"/>
    <mergeCell ref="B95:F95"/>
    <mergeCell ref="B84:F84"/>
    <mergeCell ref="B85:F85"/>
    <mergeCell ref="B86:F86"/>
    <mergeCell ref="B87:F87"/>
    <mergeCell ref="B88:F88"/>
    <mergeCell ref="B89:F89"/>
    <mergeCell ref="B78:F78"/>
    <mergeCell ref="B79:F79"/>
    <mergeCell ref="B80:F80"/>
    <mergeCell ref="B81:F81"/>
    <mergeCell ref="B82:F82"/>
    <mergeCell ref="B83:F83"/>
    <mergeCell ref="B72:F72"/>
    <mergeCell ref="B73:F73"/>
    <mergeCell ref="B74:F74"/>
    <mergeCell ref="B75:F75"/>
    <mergeCell ref="B76:F76"/>
    <mergeCell ref="B77:F77"/>
    <mergeCell ref="B66:F66"/>
    <mergeCell ref="B67:F67"/>
    <mergeCell ref="B68:G68"/>
    <mergeCell ref="B69:F69"/>
    <mergeCell ref="B70:F70"/>
    <mergeCell ref="B71:F71"/>
    <mergeCell ref="B60:F60"/>
    <mergeCell ref="B61:F61"/>
    <mergeCell ref="B62:F62"/>
    <mergeCell ref="B63:F63"/>
    <mergeCell ref="B64:F64"/>
    <mergeCell ref="B65:F65"/>
    <mergeCell ref="B54:F54"/>
    <mergeCell ref="B55:F55"/>
    <mergeCell ref="B56:F56"/>
    <mergeCell ref="B57:F57"/>
    <mergeCell ref="B58:F58"/>
    <mergeCell ref="B59:F59"/>
    <mergeCell ref="B48:F48"/>
    <mergeCell ref="B49:F49"/>
    <mergeCell ref="B50:F50"/>
    <mergeCell ref="B51:F51"/>
    <mergeCell ref="B52:F52"/>
    <mergeCell ref="B53:F53"/>
    <mergeCell ref="B42:F42"/>
    <mergeCell ref="B43:F43"/>
    <mergeCell ref="B44:F44"/>
    <mergeCell ref="B45:F45"/>
    <mergeCell ref="B46:F46"/>
    <mergeCell ref="B47:F47"/>
    <mergeCell ref="B36:F36"/>
    <mergeCell ref="B37:F37"/>
    <mergeCell ref="B38:F38"/>
    <mergeCell ref="B39:F39"/>
    <mergeCell ref="B40:G40"/>
    <mergeCell ref="B41:F41"/>
    <mergeCell ref="B30:F30"/>
    <mergeCell ref="B31:F31"/>
    <mergeCell ref="B32:F32"/>
    <mergeCell ref="B33:F33"/>
    <mergeCell ref="B34:F34"/>
    <mergeCell ref="B35:F35"/>
    <mergeCell ref="A24:R24"/>
    <mergeCell ref="B25:G25"/>
    <mergeCell ref="B26:F26"/>
    <mergeCell ref="B27:F27"/>
    <mergeCell ref="B28:F28"/>
    <mergeCell ref="B29:F29"/>
    <mergeCell ref="L3:M3"/>
    <mergeCell ref="N3:N17"/>
    <mergeCell ref="O3:P3"/>
    <mergeCell ref="Q3:Q17"/>
    <mergeCell ref="R3:R17"/>
    <mergeCell ref="L4:L17"/>
    <mergeCell ref="M4:M17"/>
    <mergeCell ref="O4:O17"/>
    <mergeCell ref="P4:P17"/>
    <mergeCell ref="B18:G18"/>
    <mergeCell ref="A19:R19"/>
    <mergeCell ref="A20:A23"/>
    <mergeCell ref="B20:F23"/>
    <mergeCell ref="G20:G23"/>
    <mergeCell ref="H20:J20"/>
    <mergeCell ref="K20:M20"/>
    <mergeCell ref="N20:P20"/>
    <mergeCell ref="Q20:R20"/>
    <mergeCell ref="O21:P21"/>
    <mergeCell ref="Q21:Q23"/>
    <mergeCell ref="R21:R23"/>
    <mergeCell ref="L22:L23"/>
    <mergeCell ref="M22:M23"/>
    <mergeCell ref="O22:O23"/>
    <mergeCell ref="P22:P23"/>
    <mergeCell ref="H21:H23"/>
    <mergeCell ref="I21:I23"/>
    <mergeCell ref="J21:J23"/>
    <mergeCell ref="K21:K23"/>
    <mergeCell ref="L21:M21"/>
    <mergeCell ref="N21:N23"/>
    <mergeCell ref="A1:R1"/>
    <mergeCell ref="A2:A4"/>
    <mergeCell ref="B2:G4"/>
    <mergeCell ref="H2:J2"/>
    <mergeCell ref="K2:M2"/>
    <mergeCell ref="N2:P2"/>
    <mergeCell ref="Q2:R2"/>
    <mergeCell ref="H3:H17"/>
    <mergeCell ref="I3:I17"/>
    <mergeCell ref="J3:J17"/>
    <mergeCell ref="B11:G11"/>
    <mergeCell ref="B12:G12"/>
    <mergeCell ref="B13:G13"/>
    <mergeCell ref="B14:G14"/>
    <mergeCell ref="B15:G15"/>
    <mergeCell ref="B16:G16"/>
    <mergeCell ref="B5:G5"/>
    <mergeCell ref="B6:G6"/>
    <mergeCell ref="B7:G7"/>
    <mergeCell ref="B8:G8"/>
    <mergeCell ref="B9:G9"/>
    <mergeCell ref="B10:G10"/>
    <mergeCell ref="B17:G17"/>
    <mergeCell ref="K3:K17"/>
  </mergeCells>
  <pageMargins left="0.25" right="0.25" top="0.75" bottom="0.75" header="0.3" footer="0.3"/>
  <pageSetup paperSize="9" scale="48" fitToHeight="0" orientation="landscape" r:id="rId1"/>
  <rowBreaks count="2" manualBreakCount="2">
    <brk id="264" max="16383" man="1"/>
    <brk id="280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00000"/>
    <pageSetUpPr fitToPage="1"/>
  </sheetPr>
  <dimension ref="A1:R407"/>
  <sheetViews>
    <sheetView view="pageBreakPreview" topLeftCell="A7" zoomScale="75" zoomScaleNormal="55" zoomScaleSheetLayoutView="75" workbookViewId="0">
      <selection activeCell="L105" sqref="L105"/>
    </sheetView>
  </sheetViews>
  <sheetFormatPr defaultRowHeight="15" x14ac:dyDescent="0.25"/>
  <cols>
    <col min="1" max="1" width="16.42578125" style="131" customWidth="1"/>
    <col min="2" max="18" width="16.42578125" customWidth="1"/>
  </cols>
  <sheetData>
    <row r="1" spans="1:18" ht="77.25" customHeight="1" x14ac:dyDescent="0.25">
      <c r="A1" s="580" t="s">
        <v>978</v>
      </c>
      <c r="B1" s="580"/>
      <c r="C1" s="580"/>
      <c r="D1" s="580"/>
      <c r="E1" s="580"/>
      <c r="F1" s="580"/>
      <c r="G1" s="580"/>
      <c r="H1" s="580"/>
      <c r="I1" s="580"/>
      <c r="J1" s="580"/>
      <c r="K1" s="580"/>
      <c r="L1" s="580"/>
      <c r="M1" s="580"/>
      <c r="N1" s="580"/>
      <c r="O1" s="580"/>
      <c r="P1" s="580"/>
      <c r="Q1" s="580"/>
      <c r="R1" s="580"/>
    </row>
    <row r="2" spans="1:18" ht="94.5" customHeight="1" x14ac:dyDescent="0.25">
      <c r="A2" s="581"/>
      <c r="B2" s="582" t="s">
        <v>0</v>
      </c>
      <c r="C2" s="582"/>
      <c r="D2" s="582"/>
      <c r="E2" s="582"/>
      <c r="F2" s="582"/>
      <c r="G2" s="582"/>
      <c r="H2" s="582" t="s">
        <v>1</v>
      </c>
      <c r="I2" s="582"/>
      <c r="J2" s="582"/>
      <c r="K2" s="582" t="s">
        <v>2</v>
      </c>
      <c r="L2" s="582"/>
      <c r="M2" s="582"/>
      <c r="N2" s="582" t="s">
        <v>3</v>
      </c>
      <c r="O2" s="582"/>
      <c r="P2" s="582"/>
      <c r="Q2" s="582" t="s">
        <v>5</v>
      </c>
      <c r="R2" s="582"/>
    </row>
    <row r="3" spans="1:18" ht="33" customHeight="1" x14ac:dyDescent="0.25">
      <c r="A3" s="581"/>
      <c r="B3" s="582"/>
      <c r="C3" s="582"/>
      <c r="D3" s="582"/>
      <c r="E3" s="582"/>
      <c r="F3" s="582"/>
      <c r="G3" s="582"/>
      <c r="H3" s="583" t="s">
        <v>6</v>
      </c>
      <c r="I3" s="583" t="s">
        <v>7</v>
      </c>
      <c r="J3" s="583" t="s">
        <v>8</v>
      </c>
      <c r="K3" s="591" t="s">
        <v>17</v>
      </c>
      <c r="L3" s="582" t="s">
        <v>4</v>
      </c>
      <c r="M3" s="582"/>
      <c r="N3" s="591" t="s">
        <v>20</v>
      </c>
      <c r="O3" s="582" t="s">
        <v>4</v>
      </c>
      <c r="P3" s="582"/>
      <c r="Q3" s="583" t="s">
        <v>10</v>
      </c>
      <c r="R3" s="583" t="s">
        <v>11</v>
      </c>
    </row>
    <row r="4" spans="1:18" ht="33" customHeight="1" x14ac:dyDescent="0.25">
      <c r="A4" s="581"/>
      <c r="B4" s="582"/>
      <c r="C4" s="582"/>
      <c r="D4" s="582"/>
      <c r="E4" s="582"/>
      <c r="F4" s="582"/>
      <c r="G4" s="582"/>
      <c r="H4" s="583"/>
      <c r="I4" s="583"/>
      <c r="J4" s="583"/>
      <c r="K4" s="592"/>
      <c r="L4" s="583" t="s">
        <v>18</v>
      </c>
      <c r="M4" s="583" t="s">
        <v>19</v>
      </c>
      <c r="N4" s="592"/>
      <c r="O4" s="583" t="s">
        <v>21</v>
      </c>
      <c r="P4" s="583" t="s">
        <v>19</v>
      </c>
      <c r="Q4" s="583"/>
      <c r="R4" s="583"/>
    </row>
    <row r="5" spans="1:18" ht="33" customHeight="1" x14ac:dyDescent="0.25">
      <c r="A5" s="173"/>
      <c r="B5" s="590" t="s">
        <v>967</v>
      </c>
      <c r="C5" s="590"/>
      <c r="D5" s="590"/>
      <c r="E5" s="590"/>
      <c r="F5" s="590"/>
      <c r="G5" s="590"/>
      <c r="H5" s="583"/>
      <c r="I5" s="583"/>
      <c r="J5" s="583"/>
      <c r="K5" s="592"/>
      <c r="L5" s="583"/>
      <c r="M5" s="583"/>
      <c r="N5" s="592"/>
      <c r="O5" s="583"/>
      <c r="P5" s="583"/>
      <c r="Q5" s="583"/>
      <c r="R5" s="583"/>
    </row>
    <row r="6" spans="1:18" ht="37.5" customHeight="1" x14ac:dyDescent="0.25">
      <c r="A6" s="173"/>
      <c r="B6" s="590" t="s">
        <v>12</v>
      </c>
      <c r="C6" s="590"/>
      <c r="D6" s="590"/>
      <c r="E6" s="590"/>
      <c r="F6" s="590"/>
      <c r="G6" s="590"/>
      <c r="H6" s="583"/>
      <c r="I6" s="583"/>
      <c r="J6" s="583"/>
      <c r="K6" s="592"/>
      <c r="L6" s="583"/>
      <c r="M6" s="583"/>
      <c r="N6" s="592"/>
      <c r="O6" s="583"/>
      <c r="P6" s="583"/>
      <c r="Q6" s="583"/>
      <c r="R6" s="583"/>
    </row>
    <row r="7" spans="1:18" ht="37.5" customHeight="1" x14ac:dyDescent="0.25">
      <c r="A7" s="173"/>
      <c r="B7" s="590" t="s">
        <v>656</v>
      </c>
      <c r="C7" s="590"/>
      <c r="D7" s="590"/>
      <c r="E7" s="590"/>
      <c r="F7" s="590"/>
      <c r="G7" s="590"/>
      <c r="H7" s="583"/>
      <c r="I7" s="583"/>
      <c r="J7" s="583"/>
      <c r="K7" s="592"/>
      <c r="L7" s="583"/>
      <c r="M7" s="583"/>
      <c r="N7" s="592"/>
      <c r="O7" s="583"/>
      <c r="P7" s="583"/>
      <c r="Q7" s="583"/>
      <c r="R7" s="583"/>
    </row>
    <row r="8" spans="1:18" ht="37.5" customHeight="1" x14ac:dyDescent="0.25">
      <c r="A8" s="173"/>
      <c r="B8" s="590" t="s">
        <v>840</v>
      </c>
      <c r="C8" s="590"/>
      <c r="D8" s="590"/>
      <c r="E8" s="590"/>
      <c r="F8" s="590"/>
      <c r="G8" s="590"/>
      <c r="H8" s="583"/>
      <c r="I8" s="583"/>
      <c r="J8" s="583"/>
      <c r="K8" s="592"/>
      <c r="L8" s="583"/>
      <c r="M8" s="583"/>
      <c r="N8" s="592"/>
      <c r="O8" s="583"/>
      <c r="P8" s="583"/>
      <c r="Q8" s="583"/>
      <c r="R8" s="583"/>
    </row>
    <row r="9" spans="1:18" ht="37.5" customHeight="1" x14ac:dyDescent="0.25">
      <c r="A9" s="173"/>
      <c r="B9" s="584" t="s">
        <v>13</v>
      </c>
      <c r="C9" s="585"/>
      <c r="D9" s="585"/>
      <c r="E9" s="585"/>
      <c r="F9" s="585"/>
      <c r="G9" s="585"/>
      <c r="H9" s="583"/>
      <c r="I9" s="583"/>
      <c r="J9" s="583"/>
      <c r="K9" s="592"/>
      <c r="L9" s="583"/>
      <c r="M9" s="583"/>
      <c r="N9" s="592"/>
      <c r="O9" s="583"/>
      <c r="P9" s="583"/>
      <c r="Q9" s="583"/>
      <c r="R9" s="583"/>
    </row>
    <row r="10" spans="1:18" ht="37.5" customHeight="1" x14ac:dyDescent="0.25">
      <c r="A10" s="173"/>
      <c r="B10" s="584" t="s">
        <v>14</v>
      </c>
      <c r="C10" s="585"/>
      <c r="D10" s="585"/>
      <c r="E10" s="585"/>
      <c r="F10" s="585"/>
      <c r="G10" s="585"/>
      <c r="H10" s="583"/>
      <c r="I10" s="583"/>
      <c r="J10" s="583"/>
      <c r="K10" s="592"/>
      <c r="L10" s="583"/>
      <c r="M10" s="583"/>
      <c r="N10" s="592"/>
      <c r="O10" s="583"/>
      <c r="P10" s="583"/>
      <c r="Q10" s="583"/>
      <c r="R10" s="583"/>
    </row>
    <row r="11" spans="1:18" ht="37.5" customHeight="1" x14ac:dyDescent="0.25">
      <c r="A11" s="173"/>
      <c r="B11" s="584" t="s">
        <v>853</v>
      </c>
      <c r="C11" s="585"/>
      <c r="D11" s="585"/>
      <c r="E11" s="585"/>
      <c r="F11" s="585"/>
      <c r="G11" s="585"/>
      <c r="H11" s="583"/>
      <c r="I11" s="583"/>
      <c r="J11" s="583"/>
      <c r="K11" s="592"/>
      <c r="L11" s="583"/>
      <c r="M11" s="583"/>
      <c r="N11" s="592"/>
      <c r="O11" s="583"/>
      <c r="P11" s="583"/>
      <c r="Q11" s="583"/>
      <c r="R11" s="583"/>
    </row>
    <row r="12" spans="1:18" ht="37.5" customHeight="1" x14ac:dyDescent="0.25">
      <c r="A12" s="173"/>
      <c r="B12" s="584" t="s">
        <v>957</v>
      </c>
      <c r="C12" s="585"/>
      <c r="D12" s="585"/>
      <c r="E12" s="585"/>
      <c r="F12" s="585"/>
      <c r="G12" s="585"/>
      <c r="H12" s="583"/>
      <c r="I12" s="583"/>
      <c r="J12" s="583"/>
      <c r="K12" s="592"/>
      <c r="L12" s="583"/>
      <c r="M12" s="583"/>
      <c r="N12" s="592"/>
      <c r="O12" s="583"/>
      <c r="P12" s="583"/>
      <c r="Q12" s="583"/>
      <c r="R12" s="583"/>
    </row>
    <row r="13" spans="1:18" ht="37.5" customHeight="1" x14ac:dyDescent="0.25">
      <c r="A13" s="173"/>
      <c r="B13" s="584" t="s">
        <v>841</v>
      </c>
      <c r="C13" s="585"/>
      <c r="D13" s="585"/>
      <c r="E13" s="585"/>
      <c r="F13" s="585"/>
      <c r="G13" s="585"/>
      <c r="H13" s="583"/>
      <c r="I13" s="583"/>
      <c r="J13" s="583"/>
      <c r="K13" s="592"/>
      <c r="L13" s="583"/>
      <c r="M13" s="583"/>
      <c r="N13" s="592"/>
      <c r="O13" s="583"/>
      <c r="P13" s="583"/>
      <c r="Q13" s="583"/>
      <c r="R13" s="583"/>
    </row>
    <row r="14" spans="1:18" ht="37.5" customHeight="1" x14ac:dyDescent="0.25">
      <c r="A14" s="173"/>
      <c r="B14" s="586" t="s">
        <v>958</v>
      </c>
      <c r="C14" s="587"/>
      <c r="D14" s="587"/>
      <c r="E14" s="587"/>
      <c r="F14" s="587"/>
      <c r="G14" s="587"/>
      <c r="H14" s="583"/>
      <c r="I14" s="583"/>
      <c r="J14" s="583"/>
      <c r="K14" s="592"/>
      <c r="L14" s="583"/>
      <c r="M14" s="583"/>
      <c r="N14" s="592"/>
      <c r="O14" s="583"/>
      <c r="P14" s="583"/>
      <c r="Q14" s="583"/>
      <c r="R14" s="583"/>
    </row>
    <row r="15" spans="1:18" ht="37.5" customHeight="1" x14ac:dyDescent="0.25">
      <c r="A15" s="173"/>
      <c r="B15" s="586" t="s">
        <v>959</v>
      </c>
      <c r="C15" s="587"/>
      <c r="D15" s="587"/>
      <c r="E15" s="587"/>
      <c r="F15" s="587"/>
      <c r="G15" s="588"/>
      <c r="H15" s="583"/>
      <c r="I15" s="583"/>
      <c r="J15" s="583"/>
      <c r="K15" s="592"/>
      <c r="L15" s="583"/>
      <c r="M15" s="583"/>
      <c r="N15" s="592"/>
      <c r="O15" s="583"/>
      <c r="P15" s="583"/>
      <c r="Q15" s="583"/>
      <c r="R15" s="583"/>
    </row>
    <row r="16" spans="1:18" ht="37.5" customHeight="1" x14ac:dyDescent="0.25">
      <c r="A16" s="173"/>
      <c r="B16" s="589" t="s">
        <v>960</v>
      </c>
      <c r="C16" s="589"/>
      <c r="D16" s="589"/>
      <c r="E16" s="589"/>
      <c r="F16" s="589"/>
      <c r="G16" s="589"/>
      <c r="H16" s="583"/>
      <c r="I16" s="583"/>
      <c r="J16" s="583"/>
      <c r="K16" s="592"/>
      <c r="L16" s="583"/>
      <c r="M16" s="583"/>
      <c r="N16" s="592"/>
      <c r="O16" s="583"/>
      <c r="P16" s="583"/>
      <c r="Q16" s="583"/>
      <c r="R16" s="583"/>
    </row>
    <row r="17" spans="1:18" ht="37.5" customHeight="1" x14ac:dyDescent="0.25">
      <c r="A17" s="173"/>
      <c r="B17" s="584" t="s">
        <v>969</v>
      </c>
      <c r="C17" s="585"/>
      <c r="D17" s="585"/>
      <c r="E17" s="585"/>
      <c r="F17" s="585"/>
      <c r="G17" s="585"/>
      <c r="H17" s="583"/>
      <c r="I17" s="583"/>
      <c r="J17" s="583"/>
      <c r="K17" s="593"/>
      <c r="L17" s="583"/>
      <c r="M17" s="583"/>
      <c r="N17" s="593"/>
      <c r="O17" s="583"/>
      <c r="P17" s="583"/>
      <c r="Q17" s="583"/>
      <c r="R17" s="583"/>
    </row>
    <row r="18" spans="1:18" ht="37.5" customHeight="1" x14ac:dyDescent="0.25">
      <c r="A18" s="173"/>
      <c r="B18" s="594"/>
      <c r="C18" s="595"/>
      <c r="D18" s="595"/>
      <c r="E18" s="595"/>
      <c r="F18" s="595"/>
      <c r="G18" s="595"/>
      <c r="H18" s="174">
        <f>H385</f>
        <v>10182</v>
      </c>
      <c r="I18" s="174">
        <f t="shared" ref="I18:J18" si="0">I385</f>
        <v>8205</v>
      </c>
      <c r="J18" s="174">
        <f t="shared" si="0"/>
        <v>1977</v>
      </c>
      <c r="K18" s="174">
        <f>K385+H397</f>
        <v>3857</v>
      </c>
      <c r="L18" s="175">
        <f t="shared" ref="L18:P18" si="1">L385+I397</f>
        <v>1659.75</v>
      </c>
      <c r="M18" s="175">
        <f t="shared" si="1"/>
        <v>298.25</v>
      </c>
      <c r="N18" s="176">
        <f>N385+K397</f>
        <v>9616</v>
      </c>
      <c r="O18" s="175">
        <f t="shared" si="1"/>
        <v>2190.75</v>
      </c>
      <c r="P18" s="175">
        <f t="shared" si="1"/>
        <v>136.25</v>
      </c>
      <c r="Q18" s="176" t="s">
        <v>981</v>
      </c>
      <c r="R18" s="176" t="s">
        <v>982</v>
      </c>
    </row>
    <row r="19" spans="1:18" x14ac:dyDescent="0.25">
      <c r="A19" s="461" t="s">
        <v>977</v>
      </c>
      <c r="B19" s="462"/>
      <c r="C19" s="462"/>
      <c r="D19" s="462"/>
      <c r="E19" s="462"/>
      <c r="F19" s="462"/>
      <c r="G19" s="462"/>
      <c r="H19" s="462"/>
      <c r="I19" s="462"/>
      <c r="J19" s="462"/>
      <c r="K19" s="462"/>
      <c r="L19" s="462"/>
      <c r="M19" s="462"/>
      <c r="N19" s="462"/>
      <c r="O19" s="462"/>
      <c r="P19" s="462"/>
      <c r="Q19" s="462"/>
      <c r="R19" s="463"/>
    </row>
    <row r="20" spans="1:18" x14ac:dyDescent="0.25">
      <c r="A20" s="452" t="s">
        <v>649</v>
      </c>
      <c r="B20" s="566" t="s">
        <v>22</v>
      </c>
      <c r="C20" s="567"/>
      <c r="D20" s="567"/>
      <c r="E20" s="567"/>
      <c r="F20" s="568"/>
      <c r="G20" s="452" t="s">
        <v>23</v>
      </c>
      <c r="H20" s="452" t="s">
        <v>24</v>
      </c>
      <c r="I20" s="452"/>
      <c r="J20" s="452"/>
      <c r="K20" s="452" t="s">
        <v>10</v>
      </c>
      <c r="L20" s="452"/>
      <c r="M20" s="452"/>
      <c r="N20" s="452" t="s">
        <v>27</v>
      </c>
      <c r="O20" s="452"/>
      <c r="P20" s="452"/>
      <c r="Q20" s="452" t="s">
        <v>652</v>
      </c>
      <c r="R20" s="452"/>
    </row>
    <row r="21" spans="1:18" ht="69.75" customHeight="1" x14ac:dyDescent="0.25">
      <c r="A21" s="452"/>
      <c r="B21" s="569"/>
      <c r="C21" s="570"/>
      <c r="D21" s="570"/>
      <c r="E21" s="570"/>
      <c r="F21" s="571"/>
      <c r="G21" s="452"/>
      <c r="H21" s="453" t="s">
        <v>6</v>
      </c>
      <c r="I21" s="453" t="s">
        <v>650</v>
      </c>
      <c r="J21" s="453" t="s">
        <v>651</v>
      </c>
      <c r="K21" s="453" t="s">
        <v>653</v>
      </c>
      <c r="L21" s="452" t="s">
        <v>29</v>
      </c>
      <c r="M21" s="452"/>
      <c r="N21" s="453" t="s">
        <v>25</v>
      </c>
      <c r="O21" s="452" t="s">
        <v>30</v>
      </c>
      <c r="P21" s="452"/>
      <c r="Q21" s="453" t="s">
        <v>10</v>
      </c>
      <c r="R21" s="453" t="s">
        <v>27</v>
      </c>
    </row>
    <row r="22" spans="1:18" ht="100.5" customHeight="1" x14ac:dyDescent="0.25">
      <c r="A22" s="452"/>
      <c r="B22" s="569"/>
      <c r="C22" s="570"/>
      <c r="D22" s="570"/>
      <c r="E22" s="570"/>
      <c r="F22" s="571"/>
      <c r="G22" s="452"/>
      <c r="H22" s="453"/>
      <c r="I22" s="453"/>
      <c r="J22" s="453"/>
      <c r="K22" s="453"/>
      <c r="L22" s="453" t="s">
        <v>26</v>
      </c>
      <c r="M22" s="453" t="s">
        <v>9</v>
      </c>
      <c r="N22" s="453"/>
      <c r="O22" s="453" t="s">
        <v>26</v>
      </c>
      <c r="P22" s="453" t="s">
        <v>9</v>
      </c>
      <c r="Q22" s="453"/>
      <c r="R22" s="453"/>
    </row>
    <row r="23" spans="1:18" ht="81.75" customHeight="1" x14ac:dyDescent="0.25">
      <c r="A23" s="452"/>
      <c r="B23" s="572"/>
      <c r="C23" s="449"/>
      <c r="D23" s="449"/>
      <c r="E23" s="449"/>
      <c r="F23" s="573"/>
      <c r="G23" s="452"/>
      <c r="H23" s="453"/>
      <c r="I23" s="453"/>
      <c r="J23" s="453"/>
      <c r="K23" s="453"/>
      <c r="L23" s="453"/>
      <c r="M23" s="453"/>
      <c r="N23" s="453"/>
      <c r="O23" s="453"/>
      <c r="P23" s="453"/>
      <c r="Q23" s="453"/>
      <c r="R23" s="453"/>
    </row>
    <row r="24" spans="1:18" ht="70.5" customHeight="1" x14ac:dyDescent="0.25">
      <c r="A24" s="574" t="s">
        <v>647</v>
      </c>
      <c r="B24" s="574"/>
      <c r="C24" s="574"/>
      <c r="D24" s="574"/>
      <c r="E24" s="574"/>
      <c r="F24" s="574"/>
      <c r="G24" s="574"/>
      <c r="H24" s="574"/>
      <c r="I24" s="574"/>
      <c r="J24" s="574"/>
      <c r="K24" s="574"/>
      <c r="L24" s="574"/>
      <c r="M24" s="574"/>
      <c r="N24" s="574"/>
      <c r="O24" s="574"/>
      <c r="P24" s="574"/>
      <c r="Q24" s="574"/>
      <c r="R24" s="574"/>
    </row>
    <row r="25" spans="1:18" ht="63" customHeight="1" x14ac:dyDescent="0.25">
      <c r="A25" s="104">
        <v>1</v>
      </c>
      <c r="B25" s="522" t="s">
        <v>31</v>
      </c>
      <c r="C25" s="523"/>
      <c r="D25" s="523"/>
      <c r="E25" s="523"/>
      <c r="F25" s="523"/>
      <c r="G25" s="524"/>
      <c r="H25" s="133">
        <f>H26+H27+H28+H29+H30+H31+H32+H33+H34+H35+H36+H37+H38+H39</f>
        <v>255</v>
      </c>
      <c r="I25" s="133">
        <f t="shared" ref="I25:P25" si="2">I26+I27+I28+I29+I30+I31+I32+I33+I34+I35+I36+I37+I38+I39</f>
        <v>145</v>
      </c>
      <c r="J25" s="133">
        <f t="shared" si="2"/>
        <v>110</v>
      </c>
      <c r="K25" s="133">
        <f t="shared" si="2"/>
        <v>77</v>
      </c>
      <c r="L25" s="133">
        <f t="shared" si="2"/>
        <v>95</v>
      </c>
      <c r="M25" s="133">
        <f t="shared" si="2"/>
        <v>6</v>
      </c>
      <c r="N25" s="133">
        <f t="shared" si="2"/>
        <v>254</v>
      </c>
      <c r="O25" s="133">
        <f t="shared" si="2"/>
        <v>72</v>
      </c>
      <c r="P25" s="133">
        <f t="shared" si="2"/>
        <v>8.5</v>
      </c>
      <c r="Q25" s="164">
        <v>44972</v>
      </c>
      <c r="R25" s="164">
        <v>22486</v>
      </c>
    </row>
    <row r="26" spans="1:18" ht="63" customHeight="1" x14ac:dyDescent="0.25">
      <c r="A26" s="88">
        <v>1</v>
      </c>
      <c r="B26" s="459" t="s">
        <v>32</v>
      </c>
      <c r="C26" s="460"/>
      <c r="D26" s="460"/>
      <c r="E26" s="460"/>
      <c r="F26" s="465"/>
      <c r="G26" s="87" t="s">
        <v>504</v>
      </c>
      <c r="H26" s="88">
        <f>I26+J26</f>
        <v>185</v>
      </c>
      <c r="I26" s="162">
        <v>135</v>
      </c>
      <c r="J26" s="162">
        <v>50</v>
      </c>
      <c r="K26" s="162">
        <v>64</v>
      </c>
      <c r="L26" s="162">
        <v>46</v>
      </c>
      <c r="M26" s="162">
        <v>6</v>
      </c>
      <c r="N26" s="162">
        <v>157</v>
      </c>
      <c r="O26" s="162">
        <v>58</v>
      </c>
      <c r="P26" s="162">
        <v>5</v>
      </c>
      <c r="Q26" s="163">
        <v>44972</v>
      </c>
      <c r="R26" s="163">
        <v>22486</v>
      </c>
    </row>
    <row r="27" spans="1:18" ht="63" customHeight="1" x14ac:dyDescent="0.25">
      <c r="A27" s="88">
        <v>2</v>
      </c>
      <c r="B27" s="459" t="s">
        <v>33</v>
      </c>
      <c r="C27" s="460"/>
      <c r="D27" s="460"/>
      <c r="E27" s="460"/>
      <c r="F27" s="465"/>
      <c r="G27" s="87" t="s">
        <v>505</v>
      </c>
      <c r="H27" s="88">
        <f t="shared" ref="H27:H39" si="3">I27+J27</f>
        <v>55</v>
      </c>
      <c r="I27" s="162">
        <v>10</v>
      </c>
      <c r="J27" s="162">
        <v>45</v>
      </c>
      <c r="K27" s="162">
        <v>5</v>
      </c>
      <c r="L27" s="162">
        <v>16</v>
      </c>
      <c r="M27" s="162">
        <v>0</v>
      </c>
      <c r="N27" s="162">
        <v>44</v>
      </c>
      <c r="O27" s="162">
        <v>0</v>
      </c>
      <c r="P27" s="162">
        <v>0</v>
      </c>
      <c r="Q27" s="163">
        <v>44972</v>
      </c>
      <c r="R27" s="163">
        <v>22486</v>
      </c>
    </row>
    <row r="28" spans="1:18" ht="63" customHeight="1" x14ac:dyDescent="0.25">
      <c r="A28" s="88">
        <v>3</v>
      </c>
      <c r="B28" s="459" t="s">
        <v>34</v>
      </c>
      <c r="C28" s="460"/>
      <c r="D28" s="460"/>
      <c r="E28" s="460"/>
      <c r="F28" s="465"/>
      <c r="G28" s="87" t="s">
        <v>506</v>
      </c>
      <c r="H28" s="88">
        <f t="shared" si="3"/>
        <v>0</v>
      </c>
      <c r="I28" s="162">
        <v>0</v>
      </c>
      <c r="J28" s="162">
        <v>0</v>
      </c>
      <c r="K28" s="162">
        <v>2</v>
      </c>
      <c r="L28" s="162">
        <v>12</v>
      </c>
      <c r="M28" s="162">
        <v>0</v>
      </c>
      <c r="N28" s="162">
        <v>12</v>
      </c>
      <c r="O28" s="162">
        <v>4</v>
      </c>
      <c r="P28" s="162">
        <v>0</v>
      </c>
      <c r="Q28" s="163">
        <v>44972</v>
      </c>
      <c r="R28" s="163">
        <v>22486</v>
      </c>
    </row>
    <row r="29" spans="1:18" ht="63" customHeight="1" x14ac:dyDescent="0.25">
      <c r="A29" s="88">
        <v>4</v>
      </c>
      <c r="B29" s="459" t="s">
        <v>35</v>
      </c>
      <c r="C29" s="460"/>
      <c r="D29" s="460"/>
      <c r="E29" s="460"/>
      <c r="F29" s="465"/>
      <c r="G29" s="87" t="s">
        <v>499</v>
      </c>
      <c r="H29" s="88">
        <f t="shared" si="3"/>
        <v>0</v>
      </c>
      <c r="I29" s="162">
        <v>0</v>
      </c>
      <c r="J29" s="162">
        <v>0</v>
      </c>
      <c r="K29" s="162">
        <v>2</v>
      </c>
      <c r="L29" s="162">
        <v>8</v>
      </c>
      <c r="M29" s="162">
        <v>0</v>
      </c>
      <c r="N29" s="162">
        <v>9</v>
      </c>
      <c r="O29" s="162">
        <v>1</v>
      </c>
      <c r="P29" s="162">
        <v>1.5</v>
      </c>
      <c r="Q29" s="163">
        <v>44972</v>
      </c>
      <c r="R29" s="163">
        <v>22486</v>
      </c>
    </row>
    <row r="30" spans="1:18" ht="63" customHeight="1" x14ac:dyDescent="0.25">
      <c r="A30" s="88">
        <v>5</v>
      </c>
      <c r="B30" s="459" t="s">
        <v>36</v>
      </c>
      <c r="C30" s="460"/>
      <c r="D30" s="460"/>
      <c r="E30" s="460"/>
      <c r="F30" s="465"/>
      <c r="G30" s="87" t="s">
        <v>507</v>
      </c>
      <c r="H30" s="88">
        <f t="shared" si="3"/>
        <v>10</v>
      </c>
      <c r="I30" s="162">
        <v>0</v>
      </c>
      <c r="J30" s="162">
        <v>10</v>
      </c>
      <c r="K30" s="162">
        <v>1</v>
      </c>
      <c r="L30" s="162">
        <v>5</v>
      </c>
      <c r="M30" s="162">
        <v>0</v>
      </c>
      <c r="N30" s="162">
        <v>6</v>
      </c>
      <c r="O30" s="162">
        <v>1</v>
      </c>
      <c r="P30" s="162">
        <v>1</v>
      </c>
      <c r="Q30" s="163">
        <v>44972</v>
      </c>
      <c r="R30" s="163">
        <v>22486</v>
      </c>
    </row>
    <row r="31" spans="1:18" ht="63" customHeight="1" x14ac:dyDescent="0.25">
      <c r="A31" s="88">
        <v>6</v>
      </c>
      <c r="B31" s="459" t="s">
        <v>37</v>
      </c>
      <c r="C31" s="460"/>
      <c r="D31" s="460"/>
      <c r="E31" s="460"/>
      <c r="F31" s="465"/>
      <c r="G31" s="87" t="s">
        <v>500</v>
      </c>
      <c r="H31" s="88">
        <f t="shared" si="3"/>
        <v>5</v>
      </c>
      <c r="I31" s="162">
        <v>0</v>
      </c>
      <c r="J31" s="162">
        <v>5</v>
      </c>
      <c r="K31" s="162">
        <v>2</v>
      </c>
      <c r="L31" s="162">
        <v>2</v>
      </c>
      <c r="M31" s="162">
        <v>0</v>
      </c>
      <c r="N31" s="162">
        <v>6</v>
      </c>
      <c r="O31" s="162">
        <v>1</v>
      </c>
      <c r="P31" s="162">
        <v>0</v>
      </c>
      <c r="Q31" s="163">
        <v>44972</v>
      </c>
      <c r="R31" s="163">
        <v>22486</v>
      </c>
    </row>
    <row r="32" spans="1:18" ht="63" customHeight="1" x14ac:dyDescent="0.25">
      <c r="A32" s="88">
        <v>7</v>
      </c>
      <c r="B32" s="459" t="s">
        <v>38</v>
      </c>
      <c r="C32" s="460"/>
      <c r="D32" s="460"/>
      <c r="E32" s="460"/>
      <c r="F32" s="465"/>
      <c r="G32" s="87" t="s">
        <v>501</v>
      </c>
      <c r="H32" s="88">
        <f t="shared" si="3"/>
        <v>0</v>
      </c>
      <c r="I32" s="162">
        <v>0</v>
      </c>
      <c r="J32" s="162">
        <v>0</v>
      </c>
      <c r="K32" s="162">
        <v>1</v>
      </c>
      <c r="L32" s="162">
        <v>3</v>
      </c>
      <c r="M32" s="162">
        <v>0</v>
      </c>
      <c r="N32" s="162">
        <v>5</v>
      </c>
      <c r="O32" s="162">
        <v>2</v>
      </c>
      <c r="P32" s="162">
        <v>1</v>
      </c>
      <c r="Q32" s="163">
        <v>44972</v>
      </c>
      <c r="R32" s="163">
        <v>22486</v>
      </c>
    </row>
    <row r="33" spans="1:18" ht="63" customHeight="1" x14ac:dyDescent="0.25">
      <c r="A33" s="88">
        <v>8</v>
      </c>
      <c r="B33" s="459" t="s">
        <v>44</v>
      </c>
      <c r="C33" s="460"/>
      <c r="D33" s="460"/>
      <c r="E33" s="460"/>
      <c r="F33" s="465"/>
      <c r="G33" s="87" t="s">
        <v>502</v>
      </c>
      <c r="H33" s="88">
        <f t="shared" si="3"/>
        <v>0</v>
      </c>
      <c r="I33" s="162">
        <v>0</v>
      </c>
      <c r="J33" s="162">
        <v>0</v>
      </c>
      <c r="K33" s="162">
        <v>0</v>
      </c>
      <c r="L33" s="162">
        <v>2</v>
      </c>
      <c r="M33" s="162">
        <v>0</v>
      </c>
      <c r="N33" s="162">
        <v>2</v>
      </c>
      <c r="O33" s="162">
        <v>2</v>
      </c>
      <c r="P33" s="162">
        <v>0</v>
      </c>
      <c r="Q33" s="163">
        <v>44972</v>
      </c>
      <c r="R33" s="163">
        <v>22486</v>
      </c>
    </row>
    <row r="34" spans="1:18" ht="63" customHeight="1" x14ac:dyDescent="0.25">
      <c r="A34" s="88">
        <v>9</v>
      </c>
      <c r="B34" s="459" t="s">
        <v>45</v>
      </c>
      <c r="C34" s="460"/>
      <c r="D34" s="460"/>
      <c r="E34" s="460"/>
      <c r="F34" s="465"/>
      <c r="G34" s="87" t="s">
        <v>503</v>
      </c>
      <c r="H34" s="88">
        <f t="shared" si="3"/>
        <v>0</v>
      </c>
      <c r="I34" s="162">
        <v>0</v>
      </c>
      <c r="J34" s="162">
        <v>0</v>
      </c>
      <c r="K34" s="162">
        <v>0</v>
      </c>
      <c r="L34" s="162">
        <v>1</v>
      </c>
      <c r="M34" s="162">
        <v>0</v>
      </c>
      <c r="N34" s="162">
        <v>2</v>
      </c>
      <c r="O34" s="162">
        <v>2</v>
      </c>
      <c r="P34" s="162">
        <v>0</v>
      </c>
      <c r="Q34" s="163">
        <v>44972</v>
      </c>
      <c r="R34" s="163">
        <v>22486</v>
      </c>
    </row>
    <row r="35" spans="1:18" ht="63" customHeight="1" x14ac:dyDescent="0.25">
      <c r="A35" s="88">
        <v>10</v>
      </c>
      <c r="B35" s="459" t="s">
        <v>42</v>
      </c>
      <c r="C35" s="460"/>
      <c r="D35" s="460"/>
      <c r="E35" s="460"/>
      <c r="F35" s="465"/>
      <c r="G35" s="87" t="s">
        <v>53</v>
      </c>
      <c r="H35" s="88">
        <f t="shared" si="3"/>
        <v>0</v>
      </c>
      <c r="I35" s="162">
        <v>0</v>
      </c>
      <c r="J35" s="162">
        <v>0</v>
      </c>
      <c r="K35" s="162">
        <v>0</v>
      </c>
      <c r="L35" s="162">
        <v>0</v>
      </c>
      <c r="M35" s="162">
        <v>0</v>
      </c>
      <c r="N35" s="162">
        <v>4</v>
      </c>
      <c r="O35" s="162">
        <v>0</v>
      </c>
      <c r="P35" s="162">
        <v>0</v>
      </c>
      <c r="Q35" s="163">
        <v>44972</v>
      </c>
      <c r="R35" s="163">
        <v>22486</v>
      </c>
    </row>
    <row r="36" spans="1:18" ht="63" customHeight="1" x14ac:dyDescent="0.25">
      <c r="A36" s="88">
        <v>11</v>
      </c>
      <c r="B36" s="459" t="s">
        <v>43</v>
      </c>
      <c r="C36" s="460"/>
      <c r="D36" s="460"/>
      <c r="E36" s="460"/>
      <c r="F36" s="465"/>
      <c r="G36" s="87" t="s">
        <v>49</v>
      </c>
      <c r="H36" s="88">
        <f t="shared" si="3"/>
        <v>0</v>
      </c>
      <c r="I36" s="162">
        <v>0</v>
      </c>
      <c r="J36" s="162">
        <v>0</v>
      </c>
      <c r="K36" s="162">
        <v>0</v>
      </c>
      <c r="L36" s="162">
        <v>0</v>
      </c>
      <c r="M36" s="162">
        <v>0</v>
      </c>
      <c r="N36" s="162">
        <v>2</v>
      </c>
      <c r="O36" s="162">
        <v>0</v>
      </c>
      <c r="P36" s="162">
        <v>0</v>
      </c>
      <c r="Q36" s="163">
        <v>44972</v>
      </c>
      <c r="R36" s="163">
        <v>22486</v>
      </c>
    </row>
    <row r="37" spans="1:18" ht="63" customHeight="1" x14ac:dyDescent="0.25">
      <c r="A37" s="88">
        <v>12</v>
      </c>
      <c r="B37" s="459" t="s">
        <v>32</v>
      </c>
      <c r="C37" s="460"/>
      <c r="D37" s="460"/>
      <c r="E37" s="460"/>
      <c r="F37" s="465"/>
      <c r="G37" s="87" t="s">
        <v>863</v>
      </c>
      <c r="H37" s="88">
        <f t="shared" si="3"/>
        <v>0</v>
      </c>
      <c r="I37" s="162">
        <v>0</v>
      </c>
      <c r="J37" s="162">
        <v>0</v>
      </c>
      <c r="K37" s="162">
        <v>0</v>
      </c>
      <c r="L37" s="162">
        <v>0</v>
      </c>
      <c r="M37" s="162">
        <v>0</v>
      </c>
      <c r="N37" s="162">
        <v>1</v>
      </c>
      <c r="O37" s="162">
        <v>1</v>
      </c>
      <c r="P37" s="162">
        <v>0</v>
      </c>
      <c r="Q37" s="163">
        <v>44972</v>
      </c>
      <c r="R37" s="163">
        <v>22486</v>
      </c>
    </row>
    <row r="38" spans="1:18" ht="63" customHeight="1" x14ac:dyDescent="0.25">
      <c r="A38" s="88">
        <v>13</v>
      </c>
      <c r="B38" s="459" t="s">
        <v>41</v>
      </c>
      <c r="C38" s="460"/>
      <c r="D38" s="460"/>
      <c r="E38" s="460"/>
      <c r="F38" s="465"/>
      <c r="G38" s="87" t="s">
        <v>52</v>
      </c>
      <c r="H38" s="88">
        <f t="shared" si="3"/>
        <v>0</v>
      </c>
      <c r="I38" s="162">
        <v>0</v>
      </c>
      <c r="J38" s="162">
        <v>0</v>
      </c>
      <c r="K38" s="162">
        <v>0</v>
      </c>
      <c r="L38" s="162">
        <v>0</v>
      </c>
      <c r="M38" s="162">
        <v>0</v>
      </c>
      <c r="N38" s="162">
        <v>3</v>
      </c>
      <c r="O38" s="162">
        <v>0</v>
      </c>
      <c r="P38" s="162">
        <v>0</v>
      </c>
      <c r="Q38" s="163">
        <v>44972</v>
      </c>
      <c r="R38" s="163">
        <v>22486</v>
      </c>
    </row>
    <row r="39" spans="1:18" ht="63" customHeight="1" x14ac:dyDescent="0.25">
      <c r="A39" s="88">
        <v>14</v>
      </c>
      <c r="B39" s="519" t="s">
        <v>39</v>
      </c>
      <c r="C39" s="520"/>
      <c r="D39" s="520"/>
      <c r="E39" s="520"/>
      <c r="F39" s="521"/>
      <c r="G39" s="87" t="s">
        <v>864</v>
      </c>
      <c r="H39" s="88">
        <f t="shared" si="3"/>
        <v>0</v>
      </c>
      <c r="I39" s="162">
        <v>0</v>
      </c>
      <c r="J39" s="162">
        <v>0</v>
      </c>
      <c r="K39" s="162">
        <v>0</v>
      </c>
      <c r="L39" s="162">
        <v>0</v>
      </c>
      <c r="M39" s="162">
        <v>0</v>
      </c>
      <c r="N39" s="162">
        <v>1</v>
      </c>
      <c r="O39" s="162">
        <v>0</v>
      </c>
      <c r="P39" s="162">
        <v>0</v>
      </c>
      <c r="Q39" s="163">
        <v>44972</v>
      </c>
      <c r="R39" s="163">
        <v>22486</v>
      </c>
    </row>
    <row r="40" spans="1:18" ht="72.75" customHeight="1" x14ac:dyDescent="0.25">
      <c r="A40" s="104">
        <v>2</v>
      </c>
      <c r="B40" s="522" t="s">
        <v>54</v>
      </c>
      <c r="C40" s="523"/>
      <c r="D40" s="523"/>
      <c r="E40" s="523"/>
      <c r="F40" s="523"/>
      <c r="G40" s="524"/>
      <c r="H40" s="133">
        <f ca="1">H41+H42+H43+H44+H45+H46+H47+H48+H49+H50+H51+H52+H53+H54+H55+H56+H57+H58+H59+H60+H61+H62+H63+H64+H65+H66+H67</f>
        <v>175</v>
      </c>
      <c r="I40" s="133">
        <f t="shared" ref="I40:P40" si="4">I41+I42+I43+I44+I45+I46+I47+I48+I49+I50+I51+I52+I53+I54+I55+I56+I57+I58+I59+I60+I61+I62+I63+I64+I65+I66+I67</f>
        <v>120</v>
      </c>
      <c r="J40" s="133">
        <f t="shared" si="4"/>
        <v>55</v>
      </c>
      <c r="K40" s="133">
        <f t="shared" si="4"/>
        <v>56</v>
      </c>
      <c r="L40" s="133">
        <f t="shared" si="4"/>
        <v>21</v>
      </c>
      <c r="M40" s="133">
        <f t="shared" si="4"/>
        <v>7</v>
      </c>
      <c r="N40" s="133">
        <f t="shared" si="4"/>
        <v>165</v>
      </c>
      <c r="O40" s="133">
        <f t="shared" si="4"/>
        <v>31</v>
      </c>
      <c r="P40" s="133">
        <f t="shared" si="4"/>
        <v>0</v>
      </c>
      <c r="Q40" s="164">
        <v>24330</v>
      </c>
      <c r="R40" s="164">
        <v>16927</v>
      </c>
    </row>
    <row r="41" spans="1:18" ht="72.75" customHeight="1" x14ac:dyDescent="0.25">
      <c r="A41" s="88">
        <v>1</v>
      </c>
      <c r="B41" s="459" t="s">
        <v>55</v>
      </c>
      <c r="C41" s="460"/>
      <c r="D41" s="460"/>
      <c r="E41" s="460"/>
      <c r="F41" s="465"/>
      <c r="G41" s="87" t="s">
        <v>508</v>
      </c>
      <c r="H41" s="88">
        <f ca="1">+H41:RI6741+J41</f>
        <v>0</v>
      </c>
      <c r="I41" s="162">
        <v>80</v>
      </c>
      <c r="J41" s="162">
        <v>25</v>
      </c>
      <c r="K41" s="162">
        <v>44</v>
      </c>
      <c r="L41" s="162">
        <v>14</v>
      </c>
      <c r="M41" s="162">
        <v>7</v>
      </c>
      <c r="N41" s="162">
        <v>92</v>
      </c>
      <c r="O41" s="162">
        <v>20</v>
      </c>
      <c r="P41" s="162">
        <v>0</v>
      </c>
      <c r="Q41" s="163">
        <v>45568.2</v>
      </c>
      <c r="R41" s="163">
        <v>22863</v>
      </c>
    </row>
    <row r="42" spans="1:18" ht="72.75" customHeight="1" x14ac:dyDescent="0.25">
      <c r="A42" s="88">
        <v>2</v>
      </c>
      <c r="B42" s="459" t="s">
        <v>56</v>
      </c>
      <c r="C42" s="460"/>
      <c r="D42" s="460"/>
      <c r="E42" s="460"/>
      <c r="F42" s="465"/>
      <c r="G42" s="87" t="s">
        <v>509</v>
      </c>
      <c r="H42" s="88">
        <f t="shared" ref="H42:H67" si="5">I42+J42</f>
        <v>50</v>
      </c>
      <c r="I42" s="162">
        <v>30</v>
      </c>
      <c r="J42" s="162">
        <v>20</v>
      </c>
      <c r="K42" s="162">
        <v>8</v>
      </c>
      <c r="L42" s="162">
        <v>2</v>
      </c>
      <c r="M42" s="162">
        <v>0</v>
      </c>
      <c r="N42" s="162">
        <v>32</v>
      </c>
      <c r="O42" s="162">
        <v>2</v>
      </c>
      <c r="P42" s="162">
        <v>0</v>
      </c>
      <c r="Q42" s="163">
        <v>42235</v>
      </c>
      <c r="R42" s="163">
        <v>22872</v>
      </c>
    </row>
    <row r="43" spans="1:18" ht="72.75" customHeight="1" x14ac:dyDescent="0.25">
      <c r="A43" s="88">
        <v>3</v>
      </c>
      <c r="B43" s="459" t="s">
        <v>57</v>
      </c>
      <c r="C43" s="460"/>
      <c r="D43" s="460"/>
      <c r="E43" s="460"/>
      <c r="F43" s="465"/>
      <c r="G43" s="87" t="s">
        <v>510</v>
      </c>
      <c r="H43" s="88">
        <f t="shared" si="5"/>
        <v>20</v>
      </c>
      <c r="I43" s="162">
        <v>10</v>
      </c>
      <c r="J43" s="162">
        <v>10</v>
      </c>
      <c r="K43" s="162">
        <v>2</v>
      </c>
      <c r="L43" s="162">
        <v>2</v>
      </c>
      <c r="M43" s="162">
        <v>0</v>
      </c>
      <c r="N43" s="162">
        <v>13</v>
      </c>
      <c r="O43" s="162">
        <v>1</v>
      </c>
      <c r="P43" s="162">
        <v>0</v>
      </c>
      <c r="Q43" s="163">
        <v>44541</v>
      </c>
      <c r="R43" s="163">
        <v>20788</v>
      </c>
    </row>
    <row r="44" spans="1:18" ht="72.75" customHeight="1" x14ac:dyDescent="0.25">
      <c r="A44" s="88">
        <v>4</v>
      </c>
      <c r="B44" s="459" t="s">
        <v>58</v>
      </c>
      <c r="C44" s="460"/>
      <c r="D44" s="460"/>
      <c r="E44" s="460"/>
      <c r="F44" s="465"/>
      <c r="G44" s="87" t="s">
        <v>511</v>
      </c>
      <c r="H44" s="88">
        <f t="shared" si="5"/>
        <v>0</v>
      </c>
      <c r="I44" s="162">
        <v>0</v>
      </c>
      <c r="J44" s="162">
        <v>0</v>
      </c>
      <c r="K44" s="162">
        <v>0</v>
      </c>
      <c r="L44" s="162">
        <v>1</v>
      </c>
      <c r="M44" s="162">
        <v>0</v>
      </c>
      <c r="N44" s="162">
        <v>5</v>
      </c>
      <c r="O44" s="162">
        <v>0</v>
      </c>
      <c r="P44" s="162">
        <v>0</v>
      </c>
      <c r="Q44" s="163">
        <v>0</v>
      </c>
      <c r="R44" s="163">
        <v>20023</v>
      </c>
    </row>
    <row r="45" spans="1:18" ht="72.75" customHeight="1" x14ac:dyDescent="0.25">
      <c r="A45" s="88">
        <v>5</v>
      </c>
      <c r="B45" s="459" t="s">
        <v>59</v>
      </c>
      <c r="C45" s="460"/>
      <c r="D45" s="460"/>
      <c r="E45" s="460"/>
      <c r="F45" s="465"/>
      <c r="G45" s="87" t="s">
        <v>512</v>
      </c>
      <c r="H45" s="88">
        <f t="shared" si="5"/>
        <v>0</v>
      </c>
      <c r="I45" s="162">
        <v>0</v>
      </c>
      <c r="J45" s="162">
        <v>0</v>
      </c>
      <c r="K45" s="162">
        <v>1</v>
      </c>
      <c r="L45" s="162">
        <v>1</v>
      </c>
      <c r="M45" s="162">
        <v>0</v>
      </c>
      <c r="N45" s="166">
        <v>5</v>
      </c>
      <c r="O45" s="162">
        <v>0</v>
      </c>
      <c r="P45" s="162">
        <v>0</v>
      </c>
      <c r="Q45" s="163">
        <v>44625</v>
      </c>
      <c r="R45" s="163">
        <v>17906</v>
      </c>
    </row>
    <row r="46" spans="1:18" ht="72.75" customHeight="1" x14ac:dyDescent="0.25">
      <c r="A46" s="88">
        <v>6</v>
      </c>
      <c r="B46" s="459" t="s">
        <v>60</v>
      </c>
      <c r="C46" s="460"/>
      <c r="D46" s="460"/>
      <c r="E46" s="460"/>
      <c r="F46" s="465"/>
      <c r="G46" s="87" t="s">
        <v>513</v>
      </c>
      <c r="H46" s="88">
        <f t="shared" si="5"/>
        <v>0</v>
      </c>
      <c r="I46" s="162">
        <v>0</v>
      </c>
      <c r="J46" s="162">
        <v>0</v>
      </c>
      <c r="K46" s="162">
        <v>1</v>
      </c>
      <c r="L46" s="162">
        <v>1</v>
      </c>
      <c r="M46" s="162">
        <v>0</v>
      </c>
      <c r="N46" s="162">
        <v>5</v>
      </c>
      <c r="O46" s="162">
        <v>0</v>
      </c>
      <c r="P46" s="162">
        <v>0</v>
      </c>
      <c r="Q46" s="163">
        <v>41500</v>
      </c>
      <c r="R46" s="163">
        <v>16987</v>
      </c>
    </row>
    <row r="47" spans="1:18" ht="72.75" customHeight="1" x14ac:dyDescent="0.25">
      <c r="A47" s="88">
        <v>7</v>
      </c>
      <c r="B47" s="459" t="s">
        <v>61</v>
      </c>
      <c r="C47" s="460"/>
      <c r="D47" s="460"/>
      <c r="E47" s="460"/>
      <c r="F47" s="465"/>
      <c r="G47" s="87" t="s">
        <v>962</v>
      </c>
      <c r="H47" s="88">
        <f t="shared" si="5"/>
        <v>0</v>
      </c>
      <c r="I47" s="162">
        <v>0</v>
      </c>
      <c r="J47" s="162">
        <v>0</v>
      </c>
      <c r="K47" s="162">
        <v>0</v>
      </c>
      <c r="L47" s="162">
        <v>0</v>
      </c>
      <c r="M47" s="162">
        <v>0</v>
      </c>
      <c r="N47" s="162">
        <v>0</v>
      </c>
      <c r="O47" s="162">
        <v>1</v>
      </c>
      <c r="P47" s="162">
        <v>0</v>
      </c>
      <c r="Q47" s="163">
        <v>0</v>
      </c>
      <c r="R47" s="163">
        <v>0</v>
      </c>
    </row>
    <row r="48" spans="1:18" ht="72.75" customHeight="1" x14ac:dyDescent="0.25">
      <c r="A48" s="88">
        <v>8</v>
      </c>
      <c r="B48" s="459" t="s">
        <v>86</v>
      </c>
      <c r="C48" s="460"/>
      <c r="D48" s="460"/>
      <c r="E48" s="460"/>
      <c r="F48" s="465"/>
      <c r="G48" s="87" t="s">
        <v>759</v>
      </c>
      <c r="H48" s="88">
        <f t="shared" si="5"/>
        <v>0</v>
      </c>
      <c r="I48" s="162">
        <v>0</v>
      </c>
      <c r="J48" s="162">
        <v>0</v>
      </c>
      <c r="K48" s="162">
        <v>0</v>
      </c>
      <c r="L48" s="162">
        <v>0</v>
      </c>
      <c r="M48" s="162">
        <v>0</v>
      </c>
      <c r="N48" s="162">
        <v>1</v>
      </c>
      <c r="O48" s="162">
        <v>0</v>
      </c>
      <c r="P48" s="162">
        <v>0</v>
      </c>
      <c r="Q48" s="163">
        <v>0</v>
      </c>
      <c r="R48" s="163">
        <v>14733</v>
      </c>
    </row>
    <row r="49" spans="1:18" ht="72.75" customHeight="1" x14ac:dyDescent="0.25">
      <c r="A49" s="88">
        <v>9</v>
      </c>
      <c r="B49" s="459" t="s">
        <v>72</v>
      </c>
      <c r="C49" s="460"/>
      <c r="D49" s="460"/>
      <c r="E49" s="460"/>
      <c r="F49" s="465"/>
      <c r="G49" s="87" t="s">
        <v>963</v>
      </c>
      <c r="H49" s="88">
        <f t="shared" si="5"/>
        <v>0</v>
      </c>
      <c r="I49" s="162">
        <v>0</v>
      </c>
      <c r="J49" s="162">
        <v>0</v>
      </c>
      <c r="K49" s="162">
        <v>0</v>
      </c>
      <c r="L49" s="162">
        <v>0</v>
      </c>
      <c r="M49" s="162">
        <v>0</v>
      </c>
      <c r="N49" s="162">
        <v>1</v>
      </c>
      <c r="O49" s="162">
        <v>0</v>
      </c>
      <c r="P49" s="162">
        <v>0</v>
      </c>
      <c r="Q49" s="163">
        <v>0</v>
      </c>
      <c r="R49" s="163">
        <v>22750</v>
      </c>
    </row>
    <row r="50" spans="1:18" ht="72.75" customHeight="1" x14ac:dyDescent="0.25">
      <c r="A50" s="88">
        <v>10</v>
      </c>
      <c r="B50" s="459" t="s">
        <v>395</v>
      </c>
      <c r="C50" s="460"/>
      <c r="D50" s="460"/>
      <c r="E50" s="460"/>
      <c r="F50" s="465"/>
      <c r="G50" s="87" t="s">
        <v>964</v>
      </c>
      <c r="H50" s="88">
        <f t="shared" si="5"/>
        <v>0</v>
      </c>
      <c r="I50" s="162">
        <v>0</v>
      </c>
      <c r="J50" s="162">
        <v>0</v>
      </c>
      <c r="K50" s="162">
        <v>0</v>
      </c>
      <c r="L50" s="162">
        <v>0</v>
      </c>
      <c r="M50" s="162">
        <v>0</v>
      </c>
      <c r="N50" s="162">
        <v>1</v>
      </c>
      <c r="O50" s="162">
        <v>0</v>
      </c>
      <c r="P50" s="162">
        <v>0</v>
      </c>
      <c r="Q50" s="163">
        <v>0</v>
      </c>
      <c r="R50" s="163">
        <v>13344</v>
      </c>
    </row>
    <row r="51" spans="1:18" ht="72.75" customHeight="1" x14ac:dyDescent="0.25">
      <c r="A51" s="88">
        <v>11</v>
      </c>
      <c r="B51" s="459" t="s">
        <v>299</v>
      </c>
      <c r="C51" s="460"/>
      <c r="D51" s="460"/>
      <c r="E51" s="460"/>
      <c r="F51" s="465"/>
      <c r="G51" s="87" t="s">
        <v>762</v>
      </c>
      <c r="H51" s="88">
        <f t="shared" si="5"/>
        <v>0</v>
      </c>
      <c r="I51" s="162">
        <v>0</v>
      </c>
      <c r="J51" s="162">
        <v>0</v>
      </c>
      <c r="K51" s="162">
        <v>0</v>
      </c>
      <c r="L51" s="162">
        <v>0</v>
      </c>
      <c r="M51" s="162">
        <v>0</v>
      </c>
      <c r="N51" s="162">
        <v>1</v>
      </c>
      <c r="O51" s="162">
        <v>0</v>
      </c>
      <c r="P51" s="162">
        <v>0</v>
      </c>
      <c r="Q51" s="163">
        <v>0</v>
      </c>
      <c r="R51" s="163">
        <v>10955</v>
      </c>
    </row>
    <row r="52" spans="1:18" ht="72.75" customHeight="1" x14ac:dyDescent="0.25">
      <c r="A52" s="88">
        <v>12</v>
      </c>
      <c r="B52" s="459" t="s">
        <v>763</v>
      </c>
      <c r="C52" s="460"/>
      <c r="D52" s="460"/>
      <c r="E52" s="460"/>
      <c r="F52" s="465"/>
      <c r="G52" s="87" t="s">
        <v>764</v>
      </c>
      <c r="H52" s="88">
        <f t="shared" si="5"/>
        <v>0</v>
      </c>
      <c r="I52" s="162">
        <v>0</v>
      </c>
      <c r="J52" s="162">
        <v>0</v>
      </c>
      <c r="K52" s="162">
        <v>0</v>
      </c>
      <c r="L52" s="162">
        <v>0</v>
      </c>
      <c r="M52" s="162">
        <v>0</v>
      </c>
      <c r="N52" s="162">
        <v>1</v>
      </c>
      <c r="O52" s="162">
        <v>0</v>
      </c>
      <c r="P52" s="162">
        <v>0</v>
      </c>
      <c r="Q52" s="163">
        <v>0</v>
      </c>
      <c r="R52" s="163">
        <v>14234</v>
      </c>
    </row>
    <row r="53" spans="1:18" ht="72.75" customHeight="1" x14ac:dyDescent="0.25">
      <c r="A53" s="88">
        <v>13</v>
      </c>
      <c r="B53" s="459" t="s">
        <v>765</v>
      </c>
      <c r="C53" s="460"/>
      <c r="D53" s="460"/>
      <c r="E53" s="460"/>
      <c r="F53" s="465"/>
      <c r="G53" s="87" t="s">
        <v>766</v>
      </c>
      <c r="H53" s="88">
        <f t="shared" si="5"/>
        <v>0</v>
      </c>
      <c r="I53" s="162">
        <v>0</v>
      </c>
      <c r="J53" s="162">
        <v>0</v>
      </c>
      <c r="K53" s="162">
        <v>0</v>
      </c>
      <c r="L53" s="162">
        <v>0</v>
      </c>
      <c r="M53" s="162">
        <v>0</v>
      </c>
      <c r="N53" s="162">
        <v>1</v>
      </c>
      <c r="O53" s="162">
        <v>0</v>
      </c>
      <c r="P53" s="162">
        <v>0</v>
      </c>
      <c r="Q53" s="163">
        <v>0</v>
      </c>
      <c r="R53" s="163">
        <v>10955</v>
      </c>
    </row>
    <row r="54" spans="1:18" ht="72.75" customHeight="1" x14ac:dyDescent="0.25">
      <c r="A54" s="88">
        <v>14</v>
      </c>
      <c r="B54" s="459" t="s">
        <v>767</v>
      </c>
      <c r="C54" s="460"/>
      <c r="D54" s="460"/>
      <c r="E54" s="460"/>
      <c r="F54" s="465"/>
      <c r="G54" s="87" t="s">
        <v>768</v>
      </c>
      <c r="H54" s="88">
        <f t="shared" si="5"/>
        <v>0</v>
      </c>
      <c r="I54" s="162">
        <v>0</v>
      </c>
      <c r="J54" s="162">
        <v>0</v>
      </c>
      <c r="K54" s="162">
        <v>0</v>
      </c>
      <c r="L54" s="162">
        <v>0</v>
      </c>
      <c r="M54" s="162">
        <v>0</v>
      </c>
      <c r="N54" s="162">
        <v>1</v>
      </c>
      <c r="O54" s="162">
        <v>0</v>
      </c>
      <c r="P54" s="162">
        <v>0</v>
      </c>
      <c r="Q54" s="163">
        <v>0</v>
      </c>
      <c r="R54" s="163">
        <v>22700</v>
      </c>
    </row>
    <row r="55" spans="1:18" ht="72.75" customHeight="1" x14ac:dyDescent="0.25">
      <c r="A55" s="88">
        <v>15</v>
      </c>
      <c r="B55" s="459" t="s">
        <v>769</v>
      </c>
      <c r="C55" s="460"/>
      <c r="D55" s="460"/>
      <c r="E55" s="460"/>
      <c r="F55" s="465"/>
      <c r="G55" s="87" t="s">
        <v>770</v>
      </c>
      <c r="H55" s="88">
        <f t="shared" si="5"/>
        <v>0</v>
      </c>
      <c r="I55" s="162">
        <v>0</v>
      </c>
      <c r="J55" s="162">
        <v>0</v>
      </c>
      <c r="K55" s="162">
        <v>0</v>
      </c>
      <c r="L55" s="162">
        <v>0</v>
      </c>
      <c r="M55" s="162">
        <v>0</v>
      </c>
      <c r="N55" s="162">
        <v>1</v>
      </c>
      <c r="O55" s="162">
        <v>0</v>
      </c>
      <c r="P55" s="162">
        <v>0</v>
      </c>
      <c r="Q55" s="163">
        <v>0</v>
      </c>
      <c r="R55" s="163">
        <v>10573</v>
      </c>
    </row>
    <row r="56" spans="1:18" ht="72.75" customHeight="1" x14ac:dyDescent="0.25">
      <c r="A56" s="88">
        <v>16</v>
      </c>
      <c r="B56" s="459" t="s">
        <v>78</v>
      </c>
      <c r="C56" s="460"/>
      <c r="D56" s="460"/>
      <c r="E56" s="460"/>
      <c r="F56" s="465"/>
      <c r="G56" s="87" t="s">
        <v>79</v>
      </c>
      <c r="H56" s="88">
        <f t="shared" si="5"/>
        <v>0</v>
      </c>
      <c r="I56" s="162">
        <v>0</v>
      </c>
      <c r="J56" s="162">
        <v>0</v>
      </c>
      <c r="K56" s="162">
        <v>0</v>
      </c>
      <c r="L56" s="162">
        <v>0</v>
      </c>
      <c r="M56" s="162">
        <v>0</v>
      </c>
      <c r="N56" s="162">
        <v>1</v>
      </c>
      <c r="O56" s="162">
        <v>0</v>
      </c>
      <c r="P56" s="162">
        <v>0</v>
      </c>
      <c r="Q56" s="163">
        <v>0</v>
      </c>
      <c r="R56" s="163">
        <v>14243</v>
      </c>
    </row>
    <row r="57" spans="1:18" ht="72.75" customHeight="1" x14ac:dyDescent="0.25">
      <c r="A57" s="88">
        <v>17</v>
      </c>
      <c r="B57" s="459" t="s">
        <v>82</v>
      </c>
      <c r="C57" s="460"/>
      <c r="D57" s="460"/>
      <c r="E57" s="460"/>
      <c r="F57" s="465"/>
      <c r="G57" s="87" t="s">
        <v>771</v>
      </c>
      <c r="H57" s="88">
        <f t="shared" si="5"/>
        <v>0</v>
      </c>
      <c r="I57" s="162">
        <v>0</v>
      </c>
      <c r="J57" s="162">
        <v>0</v>
      </c>
      <c r="K57" s="162">
        <v>0</v>
      </c>
      <c r="L57" s="162">
        <v>0</v>
      </c>
      <c r="M57" s="162">
        <v>0</v>
      </c>
      <c r="N57" s="162">
        <v>1</v>
      </c>
      <c r="O57" s="162">
        <v>0</v>
      </c>
      <c r="P57" s="162">
        <v>0</v>
      </c>
      <c r="Q57" s="163">
        <v>0</v>
      </c>
      <c r="R57" s="163">
        <v>14733</v>
      </c>
    </row>
    <row r="58" spans="1:18" ht="72.75" customHeight="1" x14ac:dyDescent="0.25">
      <c r="A58" s="88">
        <v>18</v>
      </c>
      <c r="B58" s="459" t="s">
        <v>772</v>
      </c>
      <c r="C58" s="460"/>
      <c r="D58" s="460"/>
      <c r="E58" s="460"/>
      <c r="F58" s="465"/>
      <c r="G58" s="87" t="s">
        <v>773</v>
      </c>
      <c r="H58" s="88">
        <f t="shared" si="5"/>
        <v>0</v>
      </c>
      <c r="I58" s="162">
        <v>0</v>
      </c>
      <c r="J58" s="162">
        <v>0</v>
      </c>
      <c r="K58" s="162">
        <v>0</v>
      </c>
      <c r="L58" s="162">
        <v>0</v>
      </c>
      <c r="M58" s="162">
        <v>0</v>
      </c>
      <c r="N58" s="162">
        <v>1</v>
      </c>
      <c r="O58" s="162">
        <v>0</v>
      </c>
      <c r="P58" s="162">
        <v>0</v>
      </c>
      <c r="Q58" s="163">
        <v>0</v>
      </c>
      <c r="R58" s="163">
        <v>17320</v>
      </c>
    </row>
    <row r="59" spans="1:18" ht="72.75" customHeight="1" x14ac:dyDescent="0.25">
      <c r="A59" s="88">
        <v>19</v>
      </c>
      <c r="B59" s="459" t="s">
        <v>774</v>
      </c>
      <c r="C59" s="460"/>
      <c r="D59" s="460"/>
      <c r="E59" s="460"/>
      <c r="F59" s="465"/>
      <c r="G59" s="87" t="s">
        <v>775</v>
      </c>
      <c r="H59" s="88">
        <f t="shared" si="5"/>
        <v>0</v>
      </c>
      <c r="I59" s="162">
        <v>0</v>
      </c>
      <c r="J59" s="162">
        <v>0</v>
      </c>
      <c r="K59" s="162">
        <v>0</v>
      </c>
      <c r="L59" s="162">
        <v>0</v>
      </c>
      <c r="M59" s="162">
        <v>0</v>
      </c>
      <c r="N59" s="162">
        <v>1</v>
      </c>
      <c r="O59" s="162">
        <v>0</v>
      </c>
      <c r="P59" s="162">
        <v>0</v>
      </c>
      <c r="Q59" s="163">
        <v>0</v>
      </c>
      <c r="R59" s="163">
        <v>14733</v>
      </c>
    </row>
    <row r="60" spans="1:18" ht="72.75" customHeight="1" x14ac:dyDescent="0.25">
      <c r="A60" s="88">
        <v>20</v>
      </c>
      <c r="B60" s="459" t="s">
        <v>776</v>
      </c>
      <c r="C60" s="460"/>
      <c r="D60" s="460"/>
      <c r="E60" s="460"/>
      <c r="F60" s="465"/>
      <c r="G60" s="87" t="s">
        <v>777</v>
      </c>
      <c r="H60" s="88">
        <f t="shared" si="5"/>
        <v>0</v>
      </c>
      <c r="I60" s="162">
        <v>0</v>
      </c>
      <c r="J60" s="162">
        <v>0</v>
      </c>
      <c r="K60" s="162">
        <v>0</v>
      </c>
      <c r="L60" s="162">
        <v>0</v>
      </c>
      <c r="M60" s="162">
        <v>0</v>
      </c>
      <c r="N60" s="162">
        <v>1</v>
      </c>
      <c r="O60" s="162">
        <v>0</v>
      </c>
      <c r="P60" s="162">
        <v>0</v>
      </c>
      <c r="Q60" s="163">
        <v>0</v>
      </c>
      <c r="R60" s="163">
        <v>10955</v>
      </c>
    </row>
    <row r="61" spans="1:18" ht="72.75" customHeight="1" x14ac:dyDescent="0.25">
      <c r="A61" s="88">
        <v>21</v>
      </c>
      <c r="B61" s="459" t="s">
        <v>778</v>
      </c>
      <c r="C61" s="460"/>
      <c r="D61" s="460"/>
      <c r="E61" s="460"/>
      <c r="F61" s="465"/>
      <c r="G61" s="87" t="s">
        <v>779</v>
      </c>
      <c r="H61" s="88">
        <f t="shared" si="5"/>
        <v>0</v>
      </c>
      <c r="I61" s="162">
        <v>0</v>
      </c>
      <c r="J61" s="162">
        <v>0</v>
      </c>
      <c r="K61" s="162">
        <v>0</v>
      </c>
      <c r="L61" s="162">
        <v>0</v>
      </c>
      <c r="M61" s="162">
        <v>0</v>
      </c>
      <c r="N61" s="162">
        <v>0</v>
      </c>
      <c r="O61" s="162">
        <v>1</v>
      </c>
      <c r="P61" s="162">
        <v>0</v>
      </c>
      <c r="Q61" s="163">
        <v>0</v>
      </c>
      <c r="R61" s="163">
        <v>0</v>
      </c>
    </row>
    <row r="62" spans="1:18" ht="72.75" customHeight="1" x14ac:dyDescent="0.25">
      <c r="A62" s="88">
        <v>22</v>
      </c>
      <c r="B62" s="529" t="s">
        <v>66</v>
      </c>
      <c r="C62" s="529"/>
      <c r="D62" s="529"/>
      <c r="E62" s="529"/>
      <c r="F62" s="529"/>
      <c r="G62" s="86" t="s">
        <v>865</v>
      </c>
      <c r="H62" s="88">
        <f t="shared" si="5"/>
        <v>0</v>
      </c>
      <c r="I62" s="162">
        <v>0</v>
      </c>
      <c r="J62" s="162">
        <v>0</v>
      </c>
      <c r="K62" s="162">
        <v>0</v>
      </c>
      <c r="L62" s="162">
        <v>0</v>
      </c>
      <c r="M62" s="162">
        <v>0</v>
      </c>
      <c r="N62" s="162">
        <v>0</v>
      </c>
      <c r="O62" s="162">
        <v>1</v>
      </c>
      <c r="P62" s="162">
        <v>0</v>
      </c>
      <c r="Q62" s="162">
        <v>0</v>
      </c>
      <c r="R62" s="162">
        <v>0</v>
      </c>
    </row>
    <row r="63" spans="1:18" ht="72.75" customHeight="1" x14ac:dyDescent="0.25">
      <c r="A63" s="88">
        <v>23</v>
      </c>
      <c r="B63" s="529" t="s">
        <v>866</v>
      </c>
      <c r="C63" s="529"/>
      <c r="D63" s="529"/>
      <c r="E63" s="529"/>
      <c r="F63" s="529"/>
      <c r="G63" s="86" t="s">
        <v>867</v>
      </c>
      <c r="H63" s="88">
        <f t="shared" si="5"/>
        <v>0</v>
      </c>
      <c r="I63" s="162">
        <v>0</v>
      </c>
      <c r="J63" s="162">
        <v>0</v>
      </c>
      <c r="K63" s="162">
        <v>0</v>
      </c>
      <c r="L63" s="162">
        <v>0</v>
      </c>
      <c r="M63" s="162">
        <v>0</v>
      </c>
      <c r="N63" s="162">
        <v>0</v>
      </c>
      <c r="O63" s="162">
        <v>1</v>
      </c>
      <c r="P63" s="162">
        <v>0</v>
      </c>
      <c r="Q63" s="162">
        <v>0</v>
      </c>
      <c r="R63" s="162">
        <v>0</v>
      </c>
    </row>
    <row r="64" spans="1:18" ht="72.75" customHeight="1" x14ac:dyDescent="0.25">
      <c r="A64" s="88">
        <v>24</v>
      </c>
      <c r="B64" s="529" t="s">
        <v>868</v>
      </c>
      <c r="C64" s="529"/>
      <c r="D64" s="529"/>
      <c r="E64" s="529"/>
      <c r="F64" s="529"/>
      <c r="G64" s="86" t="s">
        <v>869</v>
      </c>
      <c r="H64" s="88">
        <f t="shared" si="5"/>
        <v>0</v>
      </c>
      <c r="I64" s="162">
        <v>0</v>
      </c>
      <c r="J64" s="162">
        <v>0</v>
      </c>
      <c r="K64" s="162">
        <v>0</v>
      </c>
      <c r="L64" s="162">
        <v>0</v>
      </c>
      <c r="M64" s="162">
        <v>0</v>
      </c>
      <c r="N64" s="162">
        <v>0</v>
      </c>
      <c r="O64" s="162">
        <v>1</v>
      </c>
      <c r="P64" s="162">
        <v>0</v>
      </c>
      <c r="Q64" s="162">
        <v>0</v>
      </c>
      <c r="R64" s="162">
        <v>0</v>
      </c>
    </row>
    <row r="65" spans="1:18" ht="72.75" customHeight="1" x14ac:dyDescent="0.25">
      <c r="A65" s="88">
        <v>25</v>
      </c>
      <c r="B65" s="529" t="s">
        <v>870</v>
      </c>
      <c r="C65" s="529"/>
      <c r="D65" s="529"/>
      <c r="E65" s="529"/>
      <c r="F65" s="529"/>
      <c r="G65" s="86" t="s">
        <v>871</v>
      </c>
      <c r="H65" s="88">
        <f t="shared" si="5"/>
        <v>0</v>
      </c>
      <c r="I65" s="162">
        <v>0</v>
      </c>
      <c r="J65" s="162">
        <v>0</v>
      </c>
      <c r="K65" s="162">
        <v>0</v>
      </c>
      <c r="L65" s="162">
        <v>0</v>
      </c>
      <c r="M65" s="162">
        <v>0</v>
      </c>
      <c r="N65" s="162">
        <v>0</v>
      </c>
      <c r="O65" s="162">
        <v>1</v>
      </c>
      <c r="P65" s="162">
        <v>0</v>
      </c>
      <c r="Q65" s="162">
        <v>0</v>
      </c>
      <c r="R65" s="162">
        <v>0</v>
      </c>
    </row>
    <row r="66" spans="1:18" ht="72.75" customHeight="1" x14ac:dyDescent="0.25">
      <c r="A66" s="88">
        <v>26</v>
      </c>
      <c r="B66" s="529" t="s">
        <v>872</v>
      </c>
      <c r="C66" s="529"/>
      <c r="D66" s="529"/>
      <c r="E66" s="529"/>
      <c r="F66" s="529"/>
      <c r="G66" s="86" t="s">
        <v>873</v>
      </c>
      <c r="H66" s="88">
        <f t="shared" si="5"/>
        <v>0</v>
      </c>
      <c r="I66" s="162">
        <v>0</v>
      </c>
      <c r="J66" s="162">
        <v>0</v>
      </c>
      <c r="K66" s="162">
        <v>0</v>
      </c>
      <c r="L66" s="162">
        <v>0</v>
      </c>
      <c r="M66" s="162">
        <v>0</v>
      </c>
      <c r="N66" s="162">
        <v>0</v>
      </c>
      <c r="O66" s="162">
        <v>1</v>
      </c>
      <c r="P66" s="162">
        <v>0</v>
      </c>
      <c r="Q66" s="162">
        <v>0</v>
      </c>
      <c r="R66" s="162">
        <v>0</v>
      </c>
    </row>
    <row r="67" spans="1:18" ht="72.75" customHeight="1" x14ac:dyDescent="0.25">
      <c r="A67" s="88">
        <v>27</v>
      </c>
      <c r="B67" s="529" t="s">
        <v>874</v>
      </c>
      <c r="C67" s="529"/>
      <c r="D67" s="529"/>
      <c r="E67" s="529"/>
      <c r="F67" s="529"/>
      <c r="G67" s="86" t="s">
        <v>875</v>
      </c>
      <c r="H67" s="88">
        <f t="shared" si="5"/>
        <v>0</v>
      </c>
      <c r="I67" s="162">
        <v>0</v>
      </c>
      <c r="J67" s="162">
        <v>0</v>
      </c>
      <c r="K67" s="162">
        <v>0</v>
      </c>
      <c r="L67" s="162">
        <v>0</v>
      </c>
      <c r="M67" s="162">
        <v>0</v>
      </c>
      <c r="N67" s="162">
        <v>0</v>
      </c>
      <c r="O67" s="162">
        <v>1</v>
      </c>
      <c r="P67" s="162">
        <v>0</v>
      </c>
      <c r="Q67" s="162">
        <v>0</v>
      </c>
      <c r="R67" s="162">
        <v>0</v>
      </c>
    </row>
    <row r="68" spans="1:18" ht="72.75" customHeight="1" x14ac:dyDescent="0.25">
      <c r="A68" s="104">
        <v>3</v>
      </c>
      <c r="B68" s="522" t="s">
        <v>103</v>
      </c>
      <c r="C68" s="523"/>
      <c r="D68" s="523"/>
      <c r="E68" s="523"/>
      <c r="F68" s="523"/>
      <c r="G68" s="524"/>
      <c r="H68" s="133">
        <f>H69+H70+H71+H72+H73+H74+H75+H76+H77+H78+H79+H80+H81+H82+H83+H84+H85+H86+H87+H88+H89+H90+H91+H92+H93+H94+H95+H96+H97+H98+H99+H100+H101+H102+H103</f>
        <v>415</v>
      </c>
      <c r="I68" s="172">
        <f t="shared" ref="I68:P68" si="6">I69+I70+I71+I72+I73+I74+I75+I76+I77+I78+I79+I80+I81+I82+I83+I84+I85+I86+I87+I88+I89+I90+I91+I92+I93+I94+I95+I96+I97+I98+I99+I100+I101+I102+I103</f>
        <v>215</v>
      </c>
      <c r="J68" s="172">
        <f t="shared" si="6"/>
        <v>200</v>
      </c>
      <c r="K68" s="172">
        <f t="shared" si="6"/>
        <v>197</v>
      </c>
      <c r="L68" s="172">
        <f t="shared" si="6"/>
        <v>53</v>
      </c>
      <c r="M68" s="172">
        <f t="shared" si="6"/>
        <v>0</v>
      </c>
      <c r="N68" s="172">
        <f t="shared" si="6"/>
        <v>455</v>
      </c>
      <c r="O68" s="172">
        <f t="shared" si="6"/>
        <v>68</v>
      </c>
      <c r="P68" s="172">
        <f t="shared" si="6"/>
        <v>0</v>
      </c>
      <c r="Q68" s="164">
        <v>45546.5</v>
      </c>
      <c r="R68" s="164">
        <v>23266</v>
      </c>
    </row>
    <row r="69" spans="1:18" ht="72.75" customHeight="1" x14ac:dyDescent="0.25">
      <c r="A69" s="88">
        <v>1</v>
      </c>
      <c r="B69" s="459" t="s">
        <v>150</v>
      </c>
      <c r="C69" s="460"/>
      <c r="D69" s="460"/>
      <c r="E69" s="460"/>
      <c r="F69" s="465"/>
      <c r="G69" s="87" t="s">
        <v>515</v>
      </c>
      <c r="H69" s="88">
        <f>I69+J69</f>
        <v>155</v>
      </c>
      <c r="I69" s="162">
        <v>145</v>
      </c>
      <c r="J69" s="162">
        <v>10</v>
      </c>
      <c r="K69" s="162">
        <v>75</v>
      </c>
      <c r="L69" s="162">
        <v>22</v>
      </c>
      <c r="M69" s="162">
        <v>0</v>
      </c>
      <c r="N69" s="162">
        <v>130</v>
      </c>
      <c r="O69" s="162">
        <v>18</v>
      </c>
      <c r="P69" s="162">
        <v>0</v>
      </c>
      <c r="Q69" s="163">
        <v>44975</v>
      </c>
      <c r="R69" s="163">
        <v>25587.3</v>
      </c>
    </row>
    <row r="70" spans="1:18" ht="72.75" customHeight="1" x14ac:dyDescent="0.25">
      <c r="A70" s="88">
        <v>2</v>
      </c>
      <c r="B70" s="459" t="s">
        <v>844</v>
      </c>
      <c r="C70" s="460"/>
      <c r="D70" s="460"/>
      <c r="E70" s="460"/>
      <c r="F70" s="465"/>
      <c r="G70" s="87" t="s">
        <v>704</v>
      </c>
      <c r="H70" s="88">
        <f t="shared" ref="H70:H103" si="7">I70+J70</f>
        <v>40</v>
      </c>
      <c r="I70" s="162">
        <v>20</v>
      </c>
      <c r="J70" s="162">
        <v>20</v>
      </c>
      <c r="K70" s="162">
        <v>16</v>
      </c>
      <c r="L70" s="162">
        <v>3</v>
      </c>
      <c r="M70" s="162">
        <v>0</v>
      </c>
      <c r="N70" s="162">
        <v>48</v>
      </c>
      <c r="O70" s="162">
        <v>2</v>
      </c>
      <c r="P70" s="162">
        <v>0</v>
      </c>
      <c r="Q70" s="163">
        <v>43942.9</v>
      </c>
      <c r="R70" s="163">
        <v>22337.200000000001</v>
      </c>
    </row>
    <row r="71" spans="1:18" ht="72.75" customHeight="1" x14ac:dyDescent="0.25">
      <c r="A71" s="88">
        <v>3</v>
      </c>
      <c r="B71" s="459" t="s">
        <v>729</v>
      </c>
      <c r="C71" s="460"/>
      <c r="D71" s="460"/>
      <c r="E71" s="460"/>
      <c r="F71" s="465"/>
      <c r="G71" s="87" t="s">
        <v>706</v>
      </c>
      <c r="H71" s="88">
        <f t="shared" si="7"/>
        <v>20</v>
      </c>
      <c r="I71" s="162">
        <v>0</v>
      </c>
      <c r="J71" s="162">
        <v>20</v>
      </c>
      <c r="K71" s="162">
        <v>10</v>
      </c>
      <c r="L71" s="162">
        <v>2</v>
      </c>
      <c r="M71" s="162">
        <v>0</v>
      </c>
      <c r="N71" s="162">
        <v>22</v>
      </c>
      <c r="O71" s="162">
        <v>1</v>
      </c>
      <c r="P71" s="162">
        <v>0</v>
      </c>
      <c r="Q71" s="163">
        <v>42416.6</v>
      </c>
      <c r="R71" s="163">
        <v>22426.3</v>
      </c>
    </row>
    <row r="72" spans="1:18" ht="72.75" customHeight="1" x14ac:dyDescent="0.25">
      <c r="A72" s="88">
        <v>4</v>
      </c>
      <c r="B72" s="459" t="s">
        <v>104</v>
      </c>
      <c r="C72" s="460"/>
      <c r="D72" s="460"/>
      <c r="E72" s="460"/>
      <c r="F72" s="465"/>
      <c r="G72" s="87" t="s">
        <v>516</v>
      </c>
      <c r="H72" s="88">
        <f t="shared" si="7"/>
        <v>25</v>
      </c>
      <c r="I72" s="162">
        <v>10</v>
      </c>
      <c r="J72" s="162">
        <v>15</v>
      </c>
      <c r="K72" s="162">
        <v>9</v>
      </c>
      <c r="L72" s="162">
        <v>4</v>
      </c>
      <c r="M72" s="162">
        <v>0</v>
      </c>
      <c r="N72" s="162">
        <v>34</v>
      </c>
      <c r="O72" s="162">
        <v>1</v>
      </c>
      <c r="P72" s="162">
        <v>0</v>
      </c>
      <c r="Q72" s="163">
        <v>43287.5</v>
      </c>
      <c r="R72" s="163">
        <v>21406.2</v>
      </c>
    </row>
    <row r="73" spans="1:18" ht="72.75" customHeight="1" x14ac:dyDescent="0.25">
      <c r="A73" s="88">
        <v>5</v>
      </c>
      <c r="B73" s="459" t="s">
        <v>797</v>
      </c>
      <c r="C73" s="460"/>
      <c r="D73" s="460"/>
      <c r="E73" s="460"/>
      <c r="F73" s="465"/>
      <c r="G73" s="87" t="s">
        <v>520</v>
      </c>
      <c r="H73" s="88">
        <f t="shared" si="7"/>
        <v>20</v>
      </c>
      <c r="I73" s="162">
        <v>10</v>
      </c>
      <c r="J73" s="162">
        <v>10</v>
      </c>
      <c r="K73" s="162">
        <v>9</v>
      </c>
      <c r="L73" s="162">
        <v>2</v>
      </c>
      <c r="M73" s="162">
        <v>0</v>
      </c>
      <c r="N73" s="162">
        <v>21</v>
      </c>
      <c r="O73" s="162">
        <v>3</v>
      </c>
      <c r="P73" s="162">
        <v>0</v>
      </c>
      <c r="Q73" s="163">
        <v>43177.7</v>
      </c>
      <c r="R73" s="163">
        <v>22873.599999999999</v>
      </c>
    </row>
    <row r="74" spans="1:18" ht="72.75" customHeight="1" x14ac:dyDescent="0.25">
      <c r="A74" s="88">
        <v>6</v>
      </c>
      <c r="B74" s="459" t="s">
        <v>798</v>
      </c>
      <c r="C74" s="460"/>
      <c r="D74" s="460"/>
      <c r="E74" s="460"/>
      <c r="F74" s="465"/>
      <c r="G74" s="87" t="s">
        <v>517</v>
      </c>
      <c r="H74" s="88">
        <f t="shared" si="7"/>
        <v>25</v>
      </c>
      <c r="I74" s="162">
        <v>10</v>
      </c>
      <c r="J74" s="162">
        <v>15</v>
      </c>
      <c r="K74" s="162">
        <v>11</v>
      </c>
      <c r="L74" s="162">
        <v>2</v>
      </c>
      <c r="M74" s="162">
        <v>0</v>
      </c>
      <c r="N74" s="162">
        <v>19</v>
      </c>
      <c r="O74" s="162">
        <v>4</v>
      </c>
      <c r="P74" s="162">
        <v>0</v>
      </c>
      <c r="Q74" s="163">
        <v>42088.800000000003</v>
      </c>
      <c r="R74" s="163">
        <v>21350</v>
      </c>
    </row>
    <row r="75" spans="1:18" ht="72.75" customHeight="1" x14ac:dyDescent="0.25">
      <c r="A75" s="88">
        <v>7</v>
      </c>
      <c r="B75" s="459" t="s">
        <v>108</v>
      </c>
      <c r="C75" s="460"/>
      <c r="D75" s="460"/>
      <c r="E75" s="460"/>
      <c r="F75" s="465"/>
      <c r="G75" s="87" t="s">
        <v>707</v>
      </c>
      <c r="H75" s="88">
        <f t="shared" si="7"/>
        <v>35</v>
      </c>
      <c r="I75" s="162">
        <v>20</v>
      </c>
      <c r="J75" s="162">
        <v>15</v>
      </c>
      <c r="K75" s="162">
        <v>15</v>
      </c>
      <c r="L75" s="162">
        <v>3</v>
      </c>
      <c r="M75" s="162">
        <v>0</v>
      </c>
      <c r="N75" s="162">
        <v>45</v>
      </c>
      <c r="O75" s="162">
        <v>7</v>
      </c>
      <c r="P75" s="162">
        <v>0</v>
      </c>
      <c r="Q75" s="163">
        <v>43358.3</v>
      </c>
      <c r="R75" s="163">
        <v>22108.1</v>
      </c>
    </row>
    <row r="76" spans="1:18" ht="72.75" customHeight="1" x14ac:dyDescent="0.25">
      <c r="A76" s="88">
        <v>8</v>
      </c>
      <c r="B76" s="459" t="s">
        <v>800</v>
      </c>
      <c r="C76" s="460"/>
      <c r="D76" s="460"/>
      <c r="E76" s="460"/>
      <c r="F76" s="465"/>
      <c r="G76" s="87" t="s">
        <v>799</v>
      </c>
      <c r="H76" s="88">
        <f t="shared" si="7"/>
        <v>20</v>
      </c>
      <c r="I76" s="162">
        <v>0</v>
      </c>
      <c r="J76" s="162">
        <v>20</v>
      </c>
      <c r="K76" s="162">
        <v>6</v>
      </c>
      <c r="L76" s="162">
        <v>2</v>
      </c>
      <c r="M76" s="162">
        <v>0</v>
      </c>
      <c r="N76" s="162">
        <v>17</v>
      </c>
      <c r="O76" s="162">
        <v>4</v>
      </c>
      <c r="P76" s="162">
        <v>0</v>
      </c>
      <c r="Q76" s="163">
        <v>43433.3</v>
      </c>
      <c r="R76" s="163">
        <v>21053.3</v>
      </c>
    </row>
    <row r="77" spans="1:18" ht="72.75" customHeight="1" x14ac:dyDescent="0.25">
      <c r="A77" s="88">
        <v>9</v>
      </c>
      <c r="B77" s="459" t="s">
        <v>801</v>
      </c>
      <c r="C77" s="460"/>
      <c r="D77" s="460"/>
      <c r="E77" s="460"/>
      <c r="F77" s="465"/>
      <c r="G77" s="87" t="s">
        <v>802</v>
      </c>
      <c r="H77" s="88">
        <f t="shared" si="7"/>
        <v>10</v>
      </c>
      <c r="I77" s="162">
        <v>0</v>
      </c>
      <c r="J77" s="162">
        <v>10</v>
      </c>
      <c r="K77" s="162">
        <v>2</v>
      </c>
      <c r="L77" s="162">
        <v>2</v>
      </c>
      <c r="M77" s="162">
        <v>0</v>
      </c>
      <c r="N77" s="162">
        <v>7</v>
      </c>
      <c r="O77" s="162">
        <v>0</v>
      </c>
      <c r="P77" s="162">
        <v>0</v>
      </c>
      <c r="Q77" s="163">
        <v>42500</v>
      </c>
      <c r="R77" s="163">
        <v>22257.1</v>
      </c>
    </row>
    <row r="78" spans="1:18" ht="72.75" customHeight="1" x14ac:dyDescent="0.25">
      <c r="A78" s="88">
        <v>10</v>
      </c>
      <c r="B78" s="459" t="s">
        <v>114</v>
      </c>
      <c r="C78" s="460"/>
      <c r="D78" s="460"/>
      <c r="E78" s="460"/>
      <c r="F78" s="465"/>
      <c r="G78" s="87" t="s">
        <v>709</v>
      </c>
      <c r="H78" s="88">
        <f t="shared" si="7"/>
        <v>30</v>
      </c>
      <c r="I78" s="162">
        <v>0</v>
      </c>
      <c r="J78" s="162">
        <v>30</v>
      </c>
      <c r="K78" s="162">
        <v>9</v>
      </c>
      <c r="L78" s="162">
        <v>2</v>
      </c>
      <c r="M78" s="162">
        <v>0</v>
      </c>
      <c r="N78" s="162">
        <v>21</v>
      </c>
      <c r="O78" s="162">
        <v>3</v>
      </c>
      <c r="P78" s="162">
        <v>0</v>
      </c>
      <c r="Q78" s="163">
        <v>45085.7</v>
      </c>
      <c r="R78" s="163">
        <v>20840</v>
      </c>
    </row>
    <row r="79" spans="1:18" ht="72.75" customHeight="1" x14ac:dyDescent="0.25">
      <c r="A79" s="88">
        <v>11</v>
      </c>
      <c r="B79" s="459" t="s">
        <v>803</v>
      </c>
      <c r="C79" s="460"/>
      <c r="D79" s="460"/>
      <c r="E79" s="460"/>
      <c r="F79" s="465"/>
      <c r="G79" s="87" t="s">
        <v>525</v>
      </c>
      <c r="H79" s="88">
        <f t="shared" si="7"/>
        <v>10</v>
      </c>
      <c r="I79" s="162">
        <v>0</v>
      </c>
      <c r="J79" s="162">
        <v>10</v>
      </c>
      <c r="K79" s="162">
        <v>6</v>
      </c>
      <c r="L79" s="162">
        <v>2</v>
      </c>
      <c r="M79" s="162">
        <v>0</v>
      </c>
      <c r="N79" s="162">
        <v>16</v>
      </c>
      <c r="O79" s="162">
        <v>1</v>
      </c>
      <c r="P79" s="162">
        <v>0</v>
      </c>
      <c r="Q79" s="163">
        <v>41666</v>
      </c>
      <c r="R79" s="163">
        <v>20661.5</v>
      </c>
    </row>
    <row r="80" spans="1:18" ht="72.75" customHeight="1" x14ac:dyDescent="0.25">
      <c r="A80" s="88">
        <v>12</v>
      </c>
      <c r="B80" s="459" t="s">
        <v>804</v>
      </c>
      <c r="C80" s="460"/>
      <c r="D80" s="460"/>
      <c r="E80" s="460"/>
      <c r="F80" s="465"/>
      <c r="G80" s="87" t="s">
        <v>526</v>
      </c>
      <c r="H80" s="88">
        <f t="shared" si="7"/>
        <v>0</v>
      </c>
      <c r="I80" s="162">
        <v>0</v>
      </c>
      <c r="J80" s="162">
        <v>0</v>
      </c>
      <c r="K80" s="162">
        <v>5</v>
      </c>
      <c r="L80" s="162">
        <v>2</v>
      </c>
      <c r="M80" s="162">
        <v>0</v>
      </c>
      <c r="N80" s="162">
        <v>10</v>
      </c>
      <c r="O80" s="162">
        <v>0</v>
      </c>
      <c r="P80" s="162">
        <v>0</v>
      </c>
      <c r="Q80" s="163">
        <v>41050</v>
      </c>
      <c r="R80" s="163">
        <v>22000</v>
      </c>
    </row>
    <row r="81" spans="1:18" ht="72.75" customHeight="1" x14ac:dyDescent="0.25">
      <c r="A81" s="88">
        <v>13</v>
      </c>
      <c r="B81" s="459" t="s">
        <v>805</v>
      </c>
      <c r="C81" s="460"/>
      <c r="D81" s="460"/>
      <c r="E81" s="460"/>
      <c r="F81" s="465"/>
      <c r="G81" s="87" t="s">
        <v>806</v>
      </c>
      <c r="H81" s="88">
        <f t="shared" si="7"/>
        <v>10</v>
      </c>
      <c r="I81" s="162">
        <v>0</v>
      </c>
      <c r="J81" s="162">
        <v>10</v>
      </c>
      <c r="K81" s="162">
        <v>7</v>
      </c>
      <c r="L81" s="162">
        <v>1</v>
      </c>
      <c r="M81" s="162">
        <v>0</v>
      </c>
      <c r="N81" s="162">
        <v>11</v>
      </c>
      <c r="O81" s="162">
        <v>3</v>
      </c>
      <c r="P81" s="162">
        <v>0</v>
      </c>
      <c r="Q81" s="163">
        <v>42560</v>
      </c>
      <c r="R81" s="163">
        <v>19862.5</v>
      </c>
    </row>
    <row r="82" spans="1:18" ht="72.75" customHeight="1" x14ac:dyDescent="0.25">
      <c r="A82" s="88">
        <v>14</v>
      </c>
      <c r="B82" s="459" t="s">
        <v>807</v>
      </c>
      <c r="C82" s="460"/>
      <c r="D82" s="460"/>
      <c r="E82" s="460"/>
      <c r="F82" s="465"/>
      <c r="G82" s="87" t="s">
        <v>808</v>
      </c>
      <c r="H82" s="88">
        <f t="shared" si="7"/>
        <v>5</v>
      </c>
      <c r="I82" s="162">
        <v>0</v>
      </c>
      <c r="J82" s="162">
        <v>5</v>
      </c>
      <c r="K82" s="162">
        <v>9</v>
      </c>
      <c r="L82" s="162">
        <v>2</v>
      </c>
      <c r="M82" s="162">
        <v>0</v>
      </c>
      <c r="N82" s="162">
        <v>10</v>
      </c>
      <c r="O82" s="162">
        <v>0</v>
      </c>
      <c r="P82" s="162">
        <v>0</v>
      </c>
      <c r="Q82" s="163">
        <v>44375</v>
      </c>
      <c r="R82" s="163">
        <v>20633.3</v>
      </c>
    </row>
    <row r="83" spans="1:18" ht="72.75" customHeight="1" x14ac:dyDescent="0.25">
      <c r="A83" s="88">
        <v>15</v>
      </c>
      <c r="B83" s="459" t="s">
        <v>809</v>
      </c>
      <c r="C83" s="460"/>
      <c r="D83" s="460"/>
      <c r="E83" s="460"/>
      <c r="F83" s="465"/>
      <c r="G83" s="87" t="s">
        <v>810</v>
      </c>
      <c r="H83" s="88">
        <f t="shared" si="7"/>
        <v>10</v>
      </c>
      <c r="I83" s="162">
        <v>0</v>
      </c>
      <c r="J83" s="162">
        <v>10</v>
      </c>
      <c r="K83" s="162">
        <v>8</v>
      </c>
      <c r="L83" s="162">
        <v>2</v>
      </c>
      <c r="M83" s="162">
        <v>0</v>
      </c>
      <c r="N83" s="162">
        <v>13</v>
      </c>
      <c r="O83" s="162">
        <v>4</v>
      </c>
      <c r="P83" s="162">
        <v>0</v>
      </c>
      <c r="Q83" s="163">
        <v>41525</v>
      </c>
      <c r="R83" s="163">
        <v>20020</v>
      </c>
    </row>
    <row r="84" spans="1:18" ht="72.75" customHeight="1" x14ac:dyDescent="0.25">
      <c r="A84" s="88">
        <v>16</v>
      </c>
      <c r="B84" s="459" t="s">
        <v>749</v>
      </c>
      <c r="C84" s="460"/>
      <c r="D84" s="460"/>
      <c r="E84" s="460"/>
      <c r="F84" s="465"/>
      <c r="G84" s="87" t="s">
        <v>748</v>
      </c>
      <c r="H84" s="88">
        <f t="shared" si="7"/>
        <v>0</v>
      </c>
      <c r="I84" s="162">
        <v>0</v>
      </c>
      <c r="J84" s="162">
        <v>0</v>
      </c>
      <c r="K84" s="162">
        <v>0</v>
      </c>
      <c r="L84" s="162">
        <v>0</v>
      </c>
      <c r="M84" s="162">
        <v>0</v>
      </c>
      <c r="N84" s="162">
        <v>0</v>
      </c>
      <c r="O84" s="162">
        <v>2</v>
      </c>
      <c r="P84" s="162">
        <v>0</v>
      </c>
      <c r="Q84" s="163">
        <v>0</v>
      </c>
      <c r="R84" s="163">
        <v>0</v>
      </c>
    </row>
    <row r="85" spans="1:18" ht="72.75" customHeight="1" x14ac:dyDescent="0.25">
      <c r="A85" s="88">
        <v>17</v>
      </c>
      <c r="B85" s="459" t="s">
        <v>137</v>
      </c>
      <c r="C85" s="460"/>
      <c r="D85" s="460"/>
      <c r="E85" s="460"/>
      <c r="F85" s="465"/>
      <c r="G85" s="87" t="s">
        <v>811</v>
      </c>
      <c r="H85" s="88">
        <f t="shared" si="7"/>
        <v>0</v>
      </c>
      <c r="I85" s="162">
        <v>0</v>
      </c>
      <c r="J85" s="162">
        <v>0</v>
      </c>
      <c r="K85" s="162">
        <v>0</v>
      </c>
      <c r="L85" s="162">
        <v>0</v>
      </c>
      <c r="M85" s="162">
        <v>0</v>
      </c>
      <c r="N85" s="162">
        <v>1</v>
      </c>
      <c r="O85" s="162">
        <v>2</v>
      </c>
      <c r="P85" s="162">
        <v>0</v>
      </c>
      <c r="Q85" s="163">
        <v>0</v>
      </c>
      <c r="R85" s="163">
        <v>20500</v>
      </c>
    </row>
    <row r="86" spans="1:18" ht="72.75" customHeight="1" x14ac:dyDescent="0.25">
      <c r="A86" s="88">
        <v>18</v>
      </c>
      <c r="B86" s="459" t="s">
        <v>741</v>
      </c>
      <c r="C86" s="460"/>
      <c r="D86" s="460"/>
      <c r="E86" s="460"/>
      <c r="F86" s="465"/>
      <c r="G86" s="87" t="s">
        <v>716</v>
      </c>
      <c r="H86" s="88">
        <f t="shared" si="7"/>
        <v>0</v>
      </c>
      <c r="I86" s="162">
        <v>0</v>
      </c>
      <c r="J86" s="162">
        <v>0</v>
      </c>
      <c r="K86" s="162">
        <v>0</v>
      </c>
      <c r="L86" s="162">
        <v>0</v>
      </c>
      <c r="M86" s="162">
        <v>0</v>
      </c>
      <c r="N86" s="162">
        <v>4</v>
      </c>
      <c r="O86" s="162">
        <v>0</v>
      </c>
      <c r="P86" s="162">
        <v>0</v>
      </c>
      <c r="Q86" s="163">
        <v>0</v>
      </c>
      <c r="R86" s="163">
        <v>23500</v>
      </c>
    </row>
    <row r="87" spans="1:18" ht="72.75" customHeight="1" x14ac:dyDescent="0.25">
      <c r="A87" s="88">
        <v>19</v>
      </c>
      <c r="B87" s="459" t="s">
        <v>742</v>
      </c>
      <c r="C87" s="460"/>
      <c r="D87" s="460"/>
      <c r="E87" s="460"/>
      <c r="F87" s="465"/>
      <c r="G87" s="87" t="s">
        <v>717</v>
      </c>
      <c r="H87" s="88">
        <f t="shared" si="7"/>
        <v>0</v>
      </c>
      <c r="I87" s="162">
        <v>0</v>
      </c>
      <c r="J87" s="162">
        <v>0</v>
      </c>
      <c r="K87" s="162">
        <v>0</v>
      </c>
      <c r="L87" s="162">
        <v>0</v>
      </c>
      <c r="M87" s="162">
        <v>0</v>
      </c>
      <c r="N87" s="162">
        <v>4</v>
      </c>
      <c r="O87" s="162">
        <v>0</v>
      </c>
      <c r="P87" s="162">
        <v>0</v>
      </c>
      <c r="Q87" s="163">
        <v>0</v>
      </c>
      <c r="R87" s="163">
        <v>26133.3</v>
      </c>
    </row>
    <row r="88" spans="1:18" ht="72.75" customHeight="1" x14ac:dyDescent="0.25">
      <c r="A88" s="88">
        <v>20</v>
      </c>
      <c r="B88" s="459" t="s">
        <v>812</v>
      </c>
      <c r="C88" s="460"/>
      <c r="D88" s="460"/>
      <c r="E88" s="460"/>
      <c r="F88" s="465"/>
      <c r="G88" s="87" t="s">
        <v>813</v>
      </c>
      <c r="H88" s="88">
        <f t="shared" si="7"/>
        <v>0</v>
      </c>
      <c r="I88" s="162">
        <v>0</v>
      </c>
      <c r="J88" s="162">
        <v>0</v>
      </c>
      <c r="K88" s="162">
        <v>0</v>
      </c>
      <c r="L88" s="162">
        <v>0</v>
      </c>
      <c r="M88" s="162">
        <v>0</v>
      </c>
      <c r="N88" s="162">
        <v>2</v>
      </c>
      <c r="O88" s="162">
        <v>1</v>
      </c>
      <c r="P88" s="162">
        <v>0</v>
      </c>
      <c r="Q88" s="163">
        <v>0</v>
      </c>
      <c r="R88" s="163">
        <v>25100</v>
      </c>
    </row>
    <row r="89" spans="1:18" ht="72.75" customHeight="1" x14ac:dyDescent="0.25">
      <c r="A89" s="88">
        <v>21</v>
      </c>
      <c r="B89" s="459" t="s">
        <v>120</v>
      </c>
      <c r="C89" s="460"/>
      <c r="D89" s="460"/>
      <c r="E89" s="460"/>
      <c r="F89" s="465"/>
      <c r="G89" s="87" t="s">
        <v>814</v>
      </c>
      <c r="H89" s="88">
        <f t="shared" si="7"/>
        <v>0</v>
      </c>
      <c r="I89" s="162">
        <v>0</v>
      </c>
      <c r="J89" s="162">
        <v>0</v>
      </c>
      <c r="K89" s="162">
        <v>0</v>
      </c>
      <c r="L89" s="162">
        <v>0</v>
      </c>
      <c r="M89" s="162">
        <v>0</v>
      </c>
      <c r="N89" s="162">
        <v>4</v>
      </c>
      <c r="O89" s="162">
        <v>1</v>
      </c>
      <c r="P89" s="162">
        <v>0</v>
      </c>
      <c r="Q89" s="163">
        <v>0</v>
      </c>
      <c r="R89" s="163">
        <v>25625</v>
      </c>
    </row>
    <row r="90" spans="1:18" ht="72.75" customHeight="1" x14ac:dyDescent="0.25">
      <c r="A90" s="88">
        <v>22</v>
      </c>
      <c r="B90" s="459" t="s">
        <v>130</v>
      </c>
      <c r="C90" s="460"/>
      <c r="D90" s="460"/>
      <c r="E90" s="460"/>
      <c r="F90" s="465"/>
      <c r="G90" s="87" t="s">
        <v>713</v>
      </c>
      <c r="H90" s="88">
        <f t="shared" si="7"/>
        <v>0</v>
      </c>
      <c r="I90" s="162">
        <v>0</v>
      </c>
      <c r="J90" s="162">
        <v>0</v>
      </c>
      <c r="K90" s="162">
        <v>0</v>
      </c>
      <c r="L90" s="162">
        <v>0</v>
      </c>
      <c r="M90" s="162">
        <v>0</v>
      </c>
      <c r="N90" s="162">
        <v>1</v>
      </c>
      <c r="O90" s="162">
        <v>1</v>
      </c>
      <c r="P90" s="162">
        <v>0</v>
      </c>
      <c r="Q90" s="163">
        <v>0</v>
      </c>
      <c r="R90" s="163">
        <v>33100</v>
      </c>
    </row>
    <row r="91" spans="1:18" ht="72.75" customHeight="1" x14ac:dyDescent="0.25">
      <c r="A91" s="88">
        <v>23</v>
      </c>
      <c r="B91" s="459" t="s">
        <v>134</v>
      </c>
      <c r="C91" s="460"/>
      <c r="D91" s="460"/>
      <c r="E91" s="460"/>
      <c r="F91" s="465"/>
      <c r="G91" s="87" t="s">
        <v>718</v>
      </c>
      <c r="H91" s="88">
        <f t="shared" si="7"/>
        <v>0</v>
      </c>
      <c r="I91" s="162">
        <v>0</v>
      </c>
      <c r="J91" s="162">
        <v>0</v>
      </c>
      <c r="K91" s="162">
        <v>0</v>
      </c>
      <c r="L91" s="162">
        <v>0</v>
      </c>
      <c r="M91" s="162">
        <v>0</v>
      </c>
      <c r="N91" s="162">
        <v>1</v>
      </c>
      <c r="O91" s="162">
        <v>1</v>
      </c>
      <c r="P91" s="162">
        <v>0</v>
      </c>
      <c r="Q91" s="163">
        <v>0</v>
      </c>
      <c r="R91" s="163">
        <v>22500</v>
      </c>
    </row>
    <row r="92" spans="1:18" ht="72.75" customHeight="1" x14ac:dyDescent="0.25">
      <c r="A92" s="88">
        <v>24</v>
      </c>
      <c r="B92" s="459" t="s">
        <v>733</v>
      </c>
      <c r="C92" s="460"/>
      <c r="D92" s="460"/>
      <c r="E92" s="460"/>
      <c r="F92" s="465"/>
      <c r="G92" s="87" t="s">
        <v>721</v>
      </c>
      <c r="H92" s="88">
        <f t="shared" si="7"/>
        <v>0</v>
      </c>
      <c r="I92" s="162">
        <v>0</v>
      </c>
      <c r="J92" s="162">
        <v>0</v>
      </c>
      <c r="K92" s="162">
        <v>0</v>
      </c>
      <c r="L92" s="162">
        <v>0</v>
      </c>
      <c r="M92" s="162">
        <v>0</v>
      </c>
      <c r="N92" s="162">
        <v>1</v>
      </c>
      <c r="O92" s="162">
        <v>1</v>
      </c>
      <c r="P92" s="162">
        <v>0</v>
      </c>
      <c r="Q92" s="163">
        <v>0</v>
      </c>
      <c r="R92" s="163">
        <v>27800</v>
      </c>
    </row>
    <row r="93" spans="1:18" ht="72.75" customHeight="1" x14ac:dyDescent="0.25">
      <c r="A93" s="88">
        <v>25</v>
      </c>
      <c r="B93" s="459" t="s">
        <v>815</v>
      </c>
      <c r="C93" s="460"/>
      <c r="D93" s="460"/>
      <c r="E93" s="460"/>
      <c r="F93" s="465"/>
      <c r="G93" s="87" t="s">
        <v>133</v>
      </c>
      <c r="H93" s="88">
        <f t="shared" si="7"/>
        <v>0</v>
      </c>
      <c r="I93" s="162">
        <v>0</v>
      </c>
      <c r="J93" s="162">
        <v>0</v>
      </c>
      <c r="K93" s="162">
        <v>0</v>
      </c>
      <c r="L93" s="162">
        <v>0</v>
      </c>
      <c r="M93" s="162">
        <v>0</v>
      </c>
      <c r="N93" s="162">
        <v>2</v>
      </c>
      <c r="O93" s="162">
        <v>1</v>
      </c>
      <c r="P93" s="162">
        <v>0</v>
      </c>
      <c r="Q93" s="163">
        <v>0</v>
      </c>
      <c r="R93" s="163">
        <v>23350</v>
      </c>
    </row>
    <row r="94" spans="1:18" ht="72.75" customHeight="1" x14ac:dyDescent="0.25">
      <c r="A94" s="88">
        <v>26</v>
      </c>
      <c r="B94" s="459" t="s">
        <v>816</v>
      </c>
      <c r="C94" s="460"/>
      <c r="D94" s="460"/>
      <c r="E94" s="460"/>
      <c r="F94" s="465"/>
      <c r="G94" s="87" t="s">
        <v>723</v>
      </c>
      <c r="H94" s="88">
        <f t="shared" si="7"/>
        <v>0</v>
      </c>
      <c r="I94" s="162">
        <v>0</v>
      </c>
      <c r="J94" s="162">
        <v>0</v>
      </c>
      <c r="K94" s="162">
        <v>0</v>
      </c>
      <c r="L94" s="162">
        <v>0</v>
      </c>
      <c r="M94" s="162">
        <v>0</v>
      </c>
      <c r="N94" s="162">
        <v>1</v>
      </c>
      <c r="O94" s="162">
        <v>2</v>
      </c>
      <c r="P94" s="162">
        <v>0</v>
      </c>
      <c r="Q94" s="163">
        <v>0</v>
      </c>
      <c r="R94" s="163">
        <v>37300</v>
      </c>
    </row>
    <row r="95" spans="1:18" ht="72.75" customHeight="1" x14ac:dyDescent="0.25">
      <c r="A95" s="88">
        <v>27</v>
      </c>
      <c r="B95" s="459" t="s">
        <v>745</v>
      </c>
      <c r="C95" s="460"/>
      <c r="D95" s="460"/>
      <c r="E95" s="460"/>
      <c r="F95" s="465"/>
      <c r="G95" s="87" t="s">
        <v>817</v>
      </c>
      <c r="H95" s="88">
        <f t="shared" si="7"/>
        <v>0</v>
      </c>
      <c r="I95" s="162">
        <v>0</v>
      </c>
      <c r="J95" s="162">
        <v>0</v>
      </c>
      <c r="K95" s="162">
        <v>0</v>
      </c>
      <c r="L95" s="162">
        <v>0</v>
      </c>
      <c r="M95" s="162">
        <v>0</v>
      </c>
      <c r="N95" s="162">
        <v>2</v>
      </c>
      <c r="O95" s="162">
        <v>1</v>
      </c>
      <c r="P95" s="162">
        <v>0</v>
      </c>
      <c r="Q95" s="163">
        <v>0</v>
      </c>
      <c r="R95" s="163">
        <v>23150</v>
      </c>
    </row>
    <row r="96" spans="1:18" ht="72.75" customHeight="1" x14ac:dyDescent="0.25">
      <c r="A96" s="88">
        <v>28</v>
      </c>
      <c r="B96" s="116" t="s">
        <v>144</v>
      </c>
      <c r="C96" s="114"/>
      <c r="D96" s="106"/>
      <c r="E96" s="106"/>
      <c r="F96" s="107"/>
      <c r="G96" s="87" t="s">
        <v>725</v>
      </c>
      <c r="H96" s="88">
        <f t="shared" si="7"/>
        <v>0</v>
      </c>
      <c r="I96" s="162">
        <v>0</v>
      </c>
      <c r="J96" s="162">
        <v>0</v>
      </c>
      <c r="K96" s="162">
        <v>0</v>
      </c>
      <c r="L96" s="162">
        <v>0</v>
      </c>
      <c r="M96" s="162">
        <v>0</v>
      </c>
      <c r="N96" s="162">
        <v>2</v>
      </c>
      <c r="O96" s="162">
        <v>2</v>
      </c>
      <c r="P96" s="162">
        <v>0</v>
      </c>
      <c r="Q96" s="163">
        <v>0</v>
      </c>
      <c r="R96" s="163">
        <v>24500</v>
      </c>
    </row>
    <row r="97" spans="1:18" ht="72.75" customHeight="1" x14ac:dyDescent="0.25">
      <c r="A97" s="88">
        <v>29</v>
      </c>
      <c r="B97" s="459" t="s">
        <v>118</v>
      </c>
      <c r="C97" s="460"/>
      <c r="D97" s="460"/>
      <c r="E97" s="460"/>
      <c r="F97" s="465"/>
      <c r="G97" s="87" t="s">
        <v>727</v>
      </c>
      <c r="H97" s="88">
        <f t="shared" si="7"/>
        <v>0</v>
      </c>
      <c r="I97" s="162">
        <v>0</v>
      </c>
      <c r="J97" s="162">
        <v>0</v>
      </c>
      <c r="K97" s="162">
        <v>0</v>
      </c>
      <c r="L97" s="162">
        <v>0</v>
      </c>
      <c r="M97" s="162">
        <v>0</v>
      </c>
      <c r="N97" s="162">
        <v>1</v>
      </c>
      <c r="O97" s="162">
        <v>1</v>
      </c>
      <c r="P97" s="162">
        <v>0</v>
      </c>
      <c r="Q97" s="163">
        <v>0</v>
      </c>
      <c r="R97" s="163">
        <v>31700</v>
      </c>
    </row>
    <row r="98" spans="1:18" ht="72.75" customHeight="1" x14ac:dyDescent="0.25">
      <c r="A98" s="88">
        <v>30</v>
      </c>
      <c r="B98" s="459" t="s">
        <v>818</v>
      </c>
      <c r="C98" s="460"/>
      <c r="D98" s="460"/>
      <c r="E98" s="460"/>
      <c r="F98" s="465"/>
      <c r="G98" s="87" t="s">
        <v>819</v>
      </c>
      <c r="H98" s="88">
        <f t="shared" si="7"/>
        <v>0</v>
      </c>
      <c r="I98" s="162">
        <v>0</v>
      </c>
      <c r="J98" s="162">
        <v>0</v>
      </c>
      <c r="K98" s="162">
        <v>0</v>
      </c>
      <c r="L98" s="162">
        <v>0</v>
      </c>
      <c r="M98" s="162">
        <v>0</v>
      </c>
      <c r="N98" s="162">
        <v>5</v>
      </c>
      <c r="O98" s="162">
        <v>1</v>
      </c>
      <c r="P98" s="162">
        <v>0</v>
      </c>
      <c r="Q98" s="163">
        <v>0</v>
      </c>
      <c r="R98" s="163">
        <v>24275</v>
      </c>
    </row>
    <row r="99" spans="1:18" ht="72.75" customHeight="1" x14ac:dyDescent="0.25">
      <c r="A99" s="88">
        <v>31</v>
      </c>
      <c r="B99" s="519" t="s">
        <v>876</v>
      </c>
      <c r="C99" s="520"/>
      <c r="D99" s="520"/>
      <c r="E99" s="520"/>
      <c r="F99" s="521"/>
      <c r="G99" s="86" t="s">
        <v>877</v>
      </c>
      <c r="H99" s="88">
        <f t="shared" si="7"/>
        <v>0</v>
      </c>
      <c r="I99" s="162">
        <v>0</v>
      </c>
      <c r="J99" s="162">
        <v>0</v>
      </c>
      <c r="K99" s="162">
        <v>0</v>
      </c>
      <c r="L99" s="162">
        <v>0</v>
      </c>
      <c r="M99" s="162">
        <v>0</v>
      </c>
      <c r="N99" s="162">
        <v>0</v>
      </c>
      <c r="O99" s="162">
        <v>0</v>
      </c>
      <c r="P99" s="162">
        <v>0</v>
      </c>
      <c r="Q99" s="163">
        <v>0</v>
      </c>
      <c r="R99" s="163">
        <v>0</v>
      </c>
    </row>
    <row r="100" spans="1:18" ht="72.75" customHeight="1" x14ac:dyDescent="0.25">
      <c r="A100" s="88">
        <v>32</v>
      </c>
      <c r="B100" s="519" t="s">
        <v>878</v>
      </c>
      <c r="C100" s="520"/>
      <c r="D100" s="520"/>
      <c r="E100" s="520"/>
      <c r="F100" s="521"/>
      <c r="G100" s="86" t="s">
        <v>879</v>
      </c>
      <c r="H100" s="88">
        <f t="shared" si="7"/>
        <v>0</v>
      </c>
      <c r="I100" s="162">
        <v>0</v>
      </c>
      <c r="J100" s="162">
        <v>0</v>
      </c>
      <c r="K100" s="162">
        <v>0</v>
      </c>
      <c r="L100" s="162">
        <v>0</v>
      </c>
      <c r="M100" s="162">
        <v>0</v>
      </c>
      <c r="N100" s="162">
        <v>0</v>
      </c>
      <c r="O100" s="162">
        <v>0</v>
      </c>
      <c r="P100" s="162">
        <v>0</v>
      </c>
      <c r="Q100" s="163">
        <v>0</v>
      </c>
      <c r="R100" s="163">
        <v>0</v>
      </c>
    </row>
    <row r="101" spans="1:18" ht="72.75" customHeight="1" x14ac:dyDescent="0.25">
      <c r="A101" s="88">
        <v>33</v>
      </c>
      <c r="B101" s="519" t="s">
        <v>822</v>
      </c>
      <c r="C101" s="520"/>
      <c r="D101" s="520"/>
      <c r="E101" s="520"/>
      <c r="F101" s="521"/>
      <c r="G101" s="86" t="s">
        <v>880</v>
      </c>
      <c r="H101" s="88">
        <f t="shared" si="7"/>
        <v>0</v>
      </c>
      <c r="I101" s="162">
        <v>0</v>
      </c>
      <c r="J101" s="162">
        <v>0</v>
      </c>
      <c r="K101" s="162">
        <v>0</v>
      </c>
      <c r="L101" s="162">
        <v>0</v>
      </c>
      <c r="M101" s="162">
        <v>0</v>
      </c>
      <c r="N101" s="162">
        <v>0</v>
      </c>
      <c r="O101" s="162">
        <v>0</v>
      </c>
      <c r="P101" s="162">
        <v>0</v>
      </c>
      <c r="Q101" s="163">
        <v>0</v>
      </c>
      <c r="R101" s="163">
        <v>0</v>
      </c>
    </row>
    <row r="102" spans="1:18" ht="72.75" customHeight="1" x14ac:dyDescent="0.25">
      <c r="A102" s="88">
        <v>34</v>
      </c>
      <c r="B102" s="519" t="s">
        <v>826</v>
      </c>
      <c r="C102" s="520"/>
      <c r="D102" s="520"/>
      <c r="E102" s="520"/>
      <c r="F102" s="521"/>
      <c r="G102" s="86" t="s">
        <v>881</v>
      </c>
      <c r="H102" s="88">
        <f t="shared" si="7"/>
        <v>0</v>
      </c>
      <c r="I102" s="162">
        <v>0</v>
      </c>
      <c r="J102" s="162">
        <v>0</v>
      </c>
      <c r="K102" s="162">
        <v>0</v>
      </c>
      <c r="L102" s="162">
        <v>0</v>
      </c>
      <c r="M102" s="162">
        <v>0</v>
      </c>
      <c r="N102" s="162">
        <v>0</v>
      </c>
      <c r="O102" s="162">
        <v>0</v>
      </c>
      <c r="P102" s="162">
        <v>0</v>
      </c>
      <c r="Q102" s="163">
        <v>0</v>
      </c>
      <c r="R102" s="163">
        <v>0</v>
      </c>
    </row>
    <row r="103" spans="1:18" ht="72.75" customHeight="1" x14ac:dyDescent="0.25">
      <c r="A103" s="88">
        <v>35</v>
      </c>
      <c r="B103" s="519" t="s">
        <v>828</v>
      </c>
      <c r="C103" s="520"/>
      <c r="D103" s="520"/>
      <c r="E103" s="520"/>
      <c r="F103" s="521"/>
      <c r="G103" s="86" t="s">
        <v>882</v>
      </c>
      <c r="H103" s="88">
        <f t="shared" si="7"/>
        <v>0</v>
      </c>
      <c r="I103" s="162">
        <v>0</v>
      </c>
      <c r="J103" s="162">
        <v>0</v>
      </c>
      <c r="K103" s="162">
        <v>0</v>
      </c>
      <c r="L103" s="162">
        <v>0</v>
      </c>
      <c r="M103" s="162">
        <v>0</v>
      </c>
      <c r="N103" s="162">
        <v>0</v>
      </c>
      <c r="O103" s="162">
        <v>0</v>
      </c>
      <c r="P103" s="162">
        <v>0</v>
      </c>
      <c r="Q103" s="163">
        <v>0</v>
      </c>
      <c r="R103" s="163">
        <v>0</v>
      </c>
    </row>
    <row r="104" spans="1:18" ht="72.75" customHeight="1" x14ac:dyDescent="0.25">
      <c r="A104" s="104">
        <v>4</v>
      </c>
      <c r="B104" s="522" t="s">
        <v>158</v>
      </c>
      <c r="C104" s="523"/>
      <c r="D104" s="523"/>
      <c r="E104" s="523"/>
      <c r="F104" s="523"/>
      <c r="G104" s="524"/>
      <c r="H104" s="133">
        <f>H105+H106+H107+H108+H109+H110+H111+H112+H113+H114+H115+H116+H117+H118+H119+H120+H121+H122+H123+H124+H125+H126+H127+H128</f>
        <v>650</v>
      </c>
      <c r="I104" s="133">
        <f t="shared" ref="I104:P104" si="8">I105+I106+I107+I108+I109+I110+I111+I112+I113+I114+I115+I116+I117+I118+I119+I120+I121+I122+I123+I124+I125+I126+I127+I128</f>
        <v>520</v>
      </c>
      <c r="J104" s="133">
        <f t="shared" si="8"/>
        <v>130</v>
      </c>
      <c r="K104" s="133">
        <f t="shared" si="8"/>
        <v>241</v>
      </c>
      <c r="L104" s="133">
        <f t="shared" si="8"/>
        <v>444</v>
      </c>
      <c r="M104" s="133">
        <f t="shared" si="8"/>
        <v>84</v>
      </c>
      <c r="N104" s="133">
        <f t="shared" si="8"/>
        <v>815</v>
      </c>
      <c r="O104" s="133">
        <f t="shared" si="8"/>
        <v>925.5</v>
      </c>
      <c r="P104" s="133">
        <f t="shared" si="8"/>
        <v>3</v>
      </c>
      <c r="Q104" s="164">
        <v>36907</v>
      </c>
      <c r="R104" s="164">
        <v>21428</v>
      </c>
    </row>
    <row r="105" spans="1:18" ht="72.75" customHeight="1" x14ac:dyDescent="0.25">
      <c r="A105" s="88">
        <v>1</v>
      </c>
      <c r="B105" s="459" t="s">
        <v>159</v>
      </c>
      <c r="C105" s="460"/>
      <c r="D105" s="460"/>
      <c r="E105" s="460"/>
      <c r="F105" s="465"/>
      <c r="G105" s="87" t="s">
        <v>530</v>
      </c>
      <c r="H105" s="88">
        <f>I105+J105</f>
        <v>590</v>
      </c>
      <c r="I105" s="162">
        <v>505</v>
      </c>
      <c r="J105" s="162">
        <v>85</v>
      </c>
      <c r="K105" s="162">
        <v>193</v>
      </c>
      <c r="L105" s="162">
        <v>343.5</v>
      </c>
      <c r="M105" s="162">
        <v>61</v>
      </c>
      <c r="N105" s="162">
        <v>653</v>
      </c>
      <c r="O105" s="162">
        <v>732</v>
      </c>
      <c r="P105" s="162">
        <v>2</v>
      </c>
      <c r="Q105" s="163">
        <v>36800</v>
      </c>
      <c r="R105" s="163">
        <v>21090</v>
      </c>
    </row>
    <row r="106" spans="1:18" ht="72.75" customHeight="1" x14ac:dyDescent="0.25">
      <c r="A106" s="88">
        <v>2</v>
      </c>
      <c r="B106" s="459" t="s">
        <v>160</v>
      </c>
      <c r="C106" s="460"/>
      <c r="D106" s="460"/>
      <c r="E106" s="460"/>
      <c r="F106" s="465"/>
      <c r="G106" s="87" t="s">
        <v>531</v>
      </c>
      <c r="H106" s="88">
        <f t="shared" ref="H106:H128" si="9">I106+J106</f>
        <v>25</v>
      </c>
      <c r="I106" s="162">
        <v>15</v>
      </c>
      <c r="J106" s="162">
        <v>10</v>
      </c>
      <c r="K106" s="162">
        <v>19</v>
      </c>
      <c r="L106" s="162">
        <v>27.5</v>
      </c>
      <c r="M106" s="162">
        <v>2</v>
      </c>
      <c r="N106" s="162">
        <v>48</v>
      </c>
      <c r="O106" s="162">
        <v>55.25</v>
      </c>
      <c r="P106" s="162">
        <v>0</v>
      </c>
      <c r="Q106" s="163">
        <v>37550</v>
      </c>
      <c r="R106" s="163">
        <v>21000</v>
      </c>
    </row>
    <row r="107" spans="1:18" ht="72.75" customHeight="1" x14ac:dyDescent="0.25">
      <c r="A107" s="88">
        <v>3</v>
      </c>
      <c r="B107" s="459" t="s">
        <v>161</v>
      </c>
      <c r="C107" s="460"/>
      <c r="D107" s="460"/>
      <c r="E107" s="460"/>
      <c r="F107" s="465"/>
      <c r="G107" s="87" t="s">
        <v>532</v>
      </c>
      <c r="H107" s="88">
        <f t="shared" si="9"/>
        <v>0</v>
      </c>
      <c r="I107" s="162">
        <v>0</v>
      </c>
      <c r="J107" s="162">
        <v>0</v>
      </c>
      <c r="K107" s="162">
        <v>6</v>
      </c>
      <c r="L107" s="162">
        <v>6.5</v>
      </c>
      <c r="M107" s="162">
        <v>0</v>
      </c>
      <c r="N107" s="162">
        <v>11</v>
      </c>
      <c r="O107" s="162">
        <v>10</v>
      </c>
      <c r="P107" s="162">
        <v>0</v>
      </c>
      <c r="Q107" s="163">
        <v>36800</v>
      </c>
      <c r="R107" s="163">
        <v>21000</v>
      </c>
    </row>
    <row r="108" spans="1:18" ht="72.75" customHeight="1" x14ac:dyDescent="0.25">
      <c r="A108" s="88">
        <v>4</v>
      </c>
      <c r="B108" s="459" t="s">
        <v>162</v>
      </c>
      <c r="C108" s="460"/>
      <c r="D108" s="460"/>
      <c r="E108" s="460"/>
      <c r="F108" s="465"/>
      <c r="G108" s="87" t="s">
        <v>533</v>
      </c>
      <c r="H108" s="88">
        <f t="shared" si="9"/>
        <v>0</v>
      </c>
      <c r="I108" s="162">
        <v>0</v>
      </c>
      <c r="J108" s="162">
        <v>0</v>
      </c>
      <c r="K108" s="162">
        <v>6</v>
      </c>
      <c r="L108" s="162">
        <v>7.5</v>
      </c>
      <c r="M108" s="162">
        <v>1</v>
      </c>
      <c r="N108" s="162">
        <v>11</v>
      </c>
      <c r="O108" s="162">
        <v>11</v>
      </c>
      <c r="P108" s="162">
        <v>0</v>
      </c>
      <c r="Q108" s="163">
        <v>36800</v>
      </c>
      <c r="R108" s="163">
        <v>21000</v>
      </c>
    </row>
    <row r="109" spans="1:18" ht="72.75" customHeight="1" x14ac:dyDescent="0.25">
      <c r="A109" s="88">
        <v>5</v>
      </c>
      <c r="B109" s="459" t="s">
        <v>163</v>
      </c>
      <c r="C109" s="460"/>
      <c r="D109" s="460"/>
      <c r="E109" s="460"/>
      <c r="F109" s="465"/>
      <c r="G109" s="87" t="s">
        <v>534</v>
      </c>
      <c r="H109" s="88">
        <f t="shared" si="9"/>
        <v>10</v>
      </c>
      <c r="I109" s="162">
        <v>0</v>
      </c>
      <c r="J109" s="162">
        <v>10</v>
      </c>
      <c r="K109" s="162">
        <v>6</v>
      </c>
      <c r="L109" s="162">
        <v>9</v>
      </c>
      <c r="M109" s="162">
        <v>1</v>
      </c>
      <c r="N109" s="162">
        <v>15</v>
      </c>
      <c r="O109" s="162">
        <v>13</v>
      </c>
      <c r="P109" s="162">
        <v>0</v>
      </c>
      <c r="Q109" s="163">
        <v>36800</v>
      </c>
      <c r="R109" s="163">
        <v>21000</v>
      </c>
    </row>
    <row r="110" spans="1:18" ht="72.75" customHeight="1" x14ac:dyDescent="0.25">
      <c r="A110" s="88">
        <v>6</v>
      </c>
      <c r="B110" s="459" t="s">
        <v>164</v>
      </c>
      <c r="C110" s="460"/>
      <c r="D110" s="460"/>
      <c r="E110" s="460"/>
      <c r="F110" s="465"/>
      <c r="G110" s="87" t="s">
        <v>535</v>
      </c>
      <c r="H110" s="88">
        <f t="shared" si="9"/>
        <v>15</v>
      </c>
      <c r="I110" s="162">
        <v>0</v>
      </c>
      <c r="J110" s="162">
        <v>15</v>
      </c>
      <c r="K110" s="162">
        <v>6</v>
      </c>
      <c r="L110" s="162">
        <v>8</v>
      </c>
      <c r="M110" s="162">
        <v>0</v>
      </c>
      <c r="N110" s="162">
        <v>11</v>
      </c>
      <c r="O110" s="162">
        <v>12</v>
      </c>
      <c r="P110" s="162">
        <v>0</v>
      </c>
      <c r="Q110" s="163">
        <v>36800</v>
      </c>
      <c r="R110" s="163">
        <v>21000</v>
      </c>
    </row>
    <row r="111" spans="1:18" ht="72.75" customHeight="1" x14ac:dyDescent="0.25">
      <c r="A111" s="88">
        <v>7</v>
      </c>
      <c r="B111" s="459" t="s">
        <v>165</v>
      </c>
      <c r="C111" s="460"/>
      <c r="D111" s="460"/>
      <c r="E111" s="460"/>
      <c r="F111" s="465"/>
      <c r="G111" s="87" t="s">
        <v>536</v>
      </c>
      <c r="H111" s="88">
        <f t="shared" si="9"/>
        <v>10</v>
      </c>
      <c r="I111" s="162">
        <v>0</v>
      </c>
      <c r="J111" s="162">
        <v>10</v>
      </c>
      <c r="K111" s="162">
        <v>5</v>
      </c>
      <c r="L111" s="162">
        <v>9.5</v>
      </c>
      <c r="M111" s="162">
        <v>0</v>
      </c>
      <c r="N111" s="162">
        <v>19</v>
      </c>
      <c r="O111" s="162">
        <v>18</v>
      </c>
      <c r="P111" s="162">
        <v>0</v>
      </c>
      <c r="Q111" s="163">
        <v>36800</v>
      </c>
      <c r="R111" s="163">
        <v>21000</v>
      </c>
    </row>
    <row r="112" spans="1:18" ht="72.75" customHeight="1" x14ac:dyDescent="0.25">
      <c r="A112" s="88">
        <v>8</v>
      </c>
      <c r="B112" s="459" t="s">
        <v>166</v>
      </c>
      <c r="C112" s="460"/>
      <c r="D112" s="460"/>
      <c r="E112" s="460"/>
      <c r="F112" s="465"/>
      <c r="G112" s="87" t="s">
        <v>167</v>
      </c>
      <c r="H112" s="88">
        <f t="shared" si="9"/>
        <v>0</v>
      </c>
      <c r="I112" s="162">
        <v>0</v>
      </c>
      <c r="J112" s="162">
        <v>0</v>
      </c>
      <c r="K112" s="162">
        <v>0</v>
      </c>
      <c r="L112" s="162">
        <v>0</v>
      </c>
      <c r="M112" s="162">
        <v>0</v>
      </c>
      <c r="N112" s="162">
        <v>2</v>
      </c>
      <c r="O112" s="162">
        <v>3</v>
      </c>
      <c r="P112" s="162">
        <v>0</v>
      </c>
      <c r="Q112" s="163">
        <v>0</v>
      </c>
      <c r="R112" s="163">
        <v>21600</v>
      </c>
    </row>
    <row r="113" spans="1:18" ht="72.75" customHeight="1" x14ac:dyDescent="0.25">
      <c r="A113" s="88">
        <v>9</v>
      </c>
      <c r="B113" s="459" t="s">
        <v>168</v>
      </c>
      <c r="C113" s="460"/>
      <c r="D113" s="460"/>
      <c r="E113" s="460"/>
      <c r="F113" s="465"/>
      <c r="G113" s="87" t="s">
        <v>169</v>
      </c>
      <c r="H113" s="88">
        <f t="shared" si="9"/>
        <v>0</v>
      </c>
      <c r="I113" s="162">
        <v>0</v>
      </c>
      <c r="J113" s="162">
        <v>0</v>
      </c>
      <c r="K113" s="162">
        <v>0</v>
      </c>
      <c r="L113" s="162">
        <v>0</v>
      </c>
      <c r="M113" s="162">
        <v>0</v>
      </c>
      <c r="N113" s="162">
        <v>2</v>
      </c>
      <c r="O113" s="162">
        <v>3</v>
      </c>
      <c r="P113" s="162">
        <v>0</v>
      </c>
      <c r="Q113" s="163">
        <v>0</v>
      </c>
      <c r="R113" s="163">
        <v>21600</v>
      </c>
    </row>
    <row r="114" spans="1:18" ht="72.75" customHeight="1" x14ac:dyDescent="0.25">
      <c r="A114" s="88">
        <v>10</v>
      </c>
      <c r="B114" s="459" t="s">
        <v>170</v>
      </c>
      <c r="C114" s="460"/>
      <c r="D114" s="460"/>
      <c r="E114" s="460"/>
      <c r="F114" s="465"/>
      <c r="G114" s="87" t="s">
        <v>944</v>
      </c>
      <c r="H114" s="88">
        <f t="shared" si="9"/>
        <v>0</v>
      </c>
      <c r="I114" s="162">
        <v>0</v>
      </c>
      <c r="J114" s="162">
        <v>0</v>
      </c>
      <c r="K114" s="162">
        <v>0</v>
      </c>
      <c r="L114" s="162">
        <v>4.5</v>
      </c>
      <c r="M114" s="162">
        <v>3</v>
      </c>
      <c r="N114" s="162">
        <v>2</v>
      </c>
      <c r="O114" s="162">
        <v>6</v>
      </c>
      <c r="P114" s="162">
        <v>0</v>
      </c>
      <c r="Q114" s="163">
        <v>0</v>
      </c>
      <c r="R114" s="163">
        <v>21600</v>
      </c>
    </row>
    <row r="115" spans="1:18" ht="72.75" customHeight="1" x14ac:dyDescent="0.25">
      <c r="A115" s="88">
        <v>11</v>
      </c>
      <c r="B115" s="459" t="s">
        <v>172</v>
      </c>
      <c r="C115" s="460"/>
      <c r="D115" s="460"/>
      <c r="E115" s="460"/>
      <c r="F115" s="465"/>
      <c r="G115" s="87" t="s">
        <v>965</v>
      </c>
      <c r="H115" s="88">
        <f t="shared" si="9"/>
        <v>0</v>
      </c>
      <c r="I115" s="162">
        <v>0</v>
      </c>
      <c r="J115" s="162">
        <v>0</v>
      </c>
      <c r="K115" s="162">
        <v>0</v>
      </c>
      <c r="L115" s="162">
        <v>3.5</v>
      </c>
      <c r="M115" s="162">
        <v>2</v>
      </c>
      <c r="N115" s="162">
        <v>3</v>
      </c>
      <c r="O115" s="162">
        <v>6</v>
      </c>
      <c r="P115" s="162">
        <v>0</v>
      </c>
      <c r="Q115" s="163">
        <v>0</v>
      </c>
      <c r="R115" s="163">
        <v>21600</v>
      </c>
    </row>
    <row r="116" spans="1:18" ht="72.75" customHeight="1" x14ac:dyDescent="0.25">
      <c r="A116" s="88">
        <v>12</v>
      </c>
      <c r="B116" s="459" t="s">
        <v>174</v>
      </c>
      <c r="C116" s="460"/>
      <c r="D116" s="460"/>
      <c r="E116" s="460"/>
      <c r="F116" s="465"/>
      <c r="G116" s="87" t="s">
        <v>175</v>
      </c>
      <c r="H116" s="88">
        <f t="shared" si="9"/>
        <v>0</v>
      </c>
      <c r="I116" s="162">
        <v>0</v>
      </c>
      <c r="J116" s="162">
        <v>0</v>
      </c>
      <c r="K116" s="162">
        <v>0</v>
      </c>
      <c r="L116" s="162">
        <v>0</v>
      </c>
      <c r="M116" s="162">
        <v>0</v>
      </c>
      <c r="N116" s="162">
        <v>3</v>
      </c>
      <c r="O116" s="162">
        <v>3</v>
      </c>
      <c r="P116" s="162">
        <v>0</v>
      </c>
      <c r="Q116" s="163">
        <v>0</v>
      </c>
      <c r="R116" s="163">
        <v>21600</v>
      </c>
    </row>
    <row r="117" spans="1:18" ht="72.75" customHeight="1" x14ac:dyDescent="0.25">
      <c r="A117" s="88">
        <v>13</v>
      </c>
      <c r="B117" s="459" t="s">
        <v>176</v>
      </c>
      <c r="C117" s="460"/>
      <c r="D117" s="460"/>
      <c r="E117" s="460"/>
      <c r="F117" s="465"/>
      <c r="G117" s="87" t="s">
        <v>177</v>
      </c>
      <c r="H117" s="88">
        <f t="shared" si="9"/>
        <v>0</v>
      </c>
      <c r="I117" s="162">
        <v>0</v>
      </c>
      <c r="J117" s="162">
        <v>0</v>
      </c>
      <c r="K117" s="162">
        <v>0</v>
      </c>
      <c r="L117" s="162">
        <v>0</v>
      </c>
      <c r="M117" s="162">
        <v>0</v>
      </c>
      <c r="N117" s="162">
        <v>2</v>
      </c>
      <c r="O117" s="162">
        <v>3</v>
      </c>
      <c r="P117" s="162">
        <v>0</v>
      </c>
      <c r="Q117" s="163">
        <v>0</v>
      </c>
      <c r="R117" s="163">
        <v>21600</v>
      </c>
    </row>
    <row r="118" spans="1:18" ht="72.75" customHeight="1" x14ac:dyDescent="0.25">
      <c r="A118" s="88">
        <v>14</v>
      </c>
      <c r="B118" s="459" t="s">
        <v>178</v>
      </c>
      <c r="C118" s="460"/>
      <c r="D118" s="460"/>
      <c r="E118" s="460"/>
      <c r="F118" s="465"/>
      <c r="G118" s="87" t="s">
        <v>179</v>
      </c>
      <c r="H118" s="88">
        <f t="shared" si="9"/>
        <v>0</v>
      </c>
      <c r="I118" s="162">
        <v>0</v>
      </c>
      <c r="J118" s="162">
        <v>0</v>
      </c>
      <c r="K118" s="162">
        <v>0</v>
      </c>
      <c r="L118" s="162">
        <v>0</v>
      </c>
      <c r="M118" s="162">
        <v>0</v>
      </c>
      <c r="N118" s="162">
        <v>1</v>
      </c>
      <c r="O118" s="162">
        <v>3</v>
      </c>
      <c r="P118" s="162">
        <v>0</v>
      </c>
      <c r="Q118" s="163">
        <v>0</v>
      </c>
      <c r="R118" s="163">
        <v>21600</v>
      </c>
    </row>
    <row r="119" spans="1:18" ht="72.75" customHeight="1" x14ac:dyDescent="0.25">
      <c r="A119" s="88">
        <v>15</v>
      </c>
      <c r="B119" s="459" t="s">
        <v>180</v>
      </c>
      <c r="C119" s="460"/>
      <c r="D119" s="460"/>
      <c r="E119" s="460"/>
      <c r="F119" s="465"/>
      <c r="G119" s="87" t="s">
        <v>948</v>
      </c>
      <c r="H119" s="88">
        <f t="shared" si="9"/>
        <v>0</v>
      </c>
      <c r="I119" s="162">
        <v>0</v>
      </c>
      <c r="J119" s="162">
        <v>0</v>
      </c>
      <c r="K119" s="162">
        <v>0</v>
      </c>
      <c r="L119" s="162">
        <v>4.75</v>
      </c>
      <c r="M119" s="162">
        <v>2</v>
      </c>
      <c r="N119" s="162">
        <v>3</v>
      </c>
      <c r="O119" s="162">
        <v>6.25</v>
      </c>
      <c r="P119" s="162">
        <v>0</v>
      </c>
      <c r="Q119" s="163">
        <v>0</v>
      </c>
      <c r="R119" s="163">
        <v>21600</v>
      </c>
    </row>
    <row r="120" spans="1:18" ht="72.75" customHeight="1" x14ac:dyDescent="0.25">
      <c r="A120" s="88">
        <v>16</v>
      </c>
      <c r="B120" s="459" t="s">
        <v>182</v>
      </c>
      <c r="C120" s="460"/>
      <c r="D120" s="460"/>
      <c r="E120" s="460"/>
      <c r="F120" s="465"/>
      <c r="G120" s="87" t="s">
        <v>949</v>
      </c>
      <c r="H120" s="88">
        <f t="shared" si="9"/>
        <v>0</v>
      </c>
      <c r="I120" s="162">
        <v>0</v>
      </c>
      <c r="J120" s="162">
        <v>0</v>
      </c>
      <c r="K120" s="162">
        <v>0</v>
      </c>
      <c r="L120" s="162">
        <v>5.5</v>
      </c>
      <c r="M120" s="162">
        <v>3</v>
      </c>
      <c r="N120" s="162">
        <v>3</v>
      </c>
      <c r="O120" s="162">
        <v>7</v>
      </c>
      <c r="P120" s="162">
        <v>0</v>
      </c>
      <c r="Q120" s="163">
        <v>0</v>
      </c>
      <c r="R120" s="163">
        <v>21600</v>
      </c>
    </row>
    <row r="121" spans="1:18" ht="72.75" customHeight="1" x14ac:dyDescent="0.25">
      <c r="A121" s="88">
        <v>17</v>
      </c>
      <c r="B121" s="459" t="s">
        <v>946</v>
      </c>
      <c r="C121" s="460"/>
      <c r="D121" s="460"/>
      <c r="E121" s="460"/>
      <c r="F121" s="465"/>
      <c r="G121" s="87" t="s">
        <v>945</v>
      </c>
      <c r="H121" s="88">
        <f t="shared" si="9"/>
        <v>0</v>
      </c>
      <c r="I121" s="162">
        <v>0</v>
      </c>
      <c r="J121" s="162">
        <v>0</v>
      </c>
      <c r="K121" s="162">
        <v>0</v>
      </c>
      <c r="L121" s="162">
        <v>4.25</v>
      </c>
      <c r="M121" s="162">
        <v>2</v>
      </c>
      <c r="N121" s="162">
        <v>3</v>
      </c>
      <c r="O121" s="162">
        <v>5.5</v>
      </c>
      <c r="P121" s="162">
        <v>1</v>
      </c>
      <c r="Q121" s="163">
        <v>0</v>
      </c>
      <c r="R121" s="163">
        <v>21600</v>
      </c>
    </row>
    <row r="122" spans="1:18" ht="72.75" customHeight="1" x14ac:dyDescent="0.25">
      <c r="A122" s="88">
        <v>18</v>
      </c>
      <c r="B122" s="459" t="s">
        <v>186</v>
      </c>
      <c r="C122" s="460"/>
      <c r="D122" s="460"/>
      <c r="E122" s="460"/>
      <c r="F122" s="465"/>
      <c r="G122" s="87" t="s">
        <v>947</v>
      </c>
      <c r="H122" s="88">
        <f t="shared" si="9"/>
        <v>0</v>
      </c>
      <c r="I122" s="162">
        <v>0</v>
      </c>
      <c r="J122" s="162">
        <v>0</v>
      </c>
      <c r="K122" s="162">
        <v>0</v>
      </c>
      <c r="L122" s="162">
        <v>5</v>
      </c>
      <c r="M122" s="162">
        <v>4</v>
      </c>
      <c r="N122" s="162">
        <v>3</v>
      </c>
      <c r="O122" s="162">
        <v>7</v>
      </c>
      <c r="P122" s="162">
        <v>0</v>
      </c>
      <c r="Q122" s="163">
        <v>0</v>
      </c>
      <c r="R122" s="163">
        <v>21600</v>
      </c>
    </row>
    <row r="123" spans="1:18" ht="72.75" customHeight="1" x14ac:dyDescent="0.25">
      <c r="A123" s="88">
        <v>19</v>
      </c>
      <c r="B123" s="459" t="s">
        <v>188</v>
      </c>
      <c r="C123" s="460"/>
      <c r="D123" s="460"/>
      <c r="E123" s="460"/>
      <c r="F123" s="465"/>
      <c r="G123" s="87" t="s">
        <v>189</v>
      </c>
      <c r="H123" s="88">
        <f t="shared" si="9"/>
        <v>0</v>
      </c>
      <c r="I123" s="162">
        <v>0</v>
      </c>
      <c r="J123" s="162">
        <v>0</v>
      </c>
      <c r="K123" s="162">
        <v>0</v>
      </c>
      <c r="L123" s="162">
        <v>0</v>
      </c>
      <c r="M123" s="162">
        <v>0</v>
      </c>
      <c r="N123" s="162">
        <v>3</v>
      </c>
      <c r="O123" s="162">
        <v>3</v>
      </c>
      <c r="P123" s="162">
        <v>0</v>
      </c>
      <c r="Q123" s="163">
        <v>0</v>
      </c>
      <c r="R123" s="163">
        <v>21600</v>
      </c>
    </row>
    <row r="124" spans="1:18" ht="72.75" customHeight="1" x14ac:dyDescent="0.25">
      <c r="A124" s="88">
        <v>20</v>
      </c>
      <c r="B124" s="459" t="s">
        <v>190</v>
      </c>
      <c r="C124" s="460"/>
      <c r="D124" s="460"/>
      <c r="E124" s="460"/>
      <c r="F124" s="465"/>
      <c r="G124" s="87" t="s">
        <v>950</v>
      </c>
      <c r="H124" s="88">
        <f t="shared" si="9"/>
        <v>0</v>
      </c>
      <c r="I124" s="162">
        <v>0</v>
      </c>
      <c r="J124" s="162">
        <v>0</v>
      </c>
      <c r="K124" s="162">
        <v>0</v>
      </c>
      <c r="L124" s="162">
        <v>5</v>
      </c>
      <c r="M124" s="162">
        <v>3</v>
      </c>
      <c r="N124" s="162">
        <v>4</v>
      </c>
      <c r="O124" s="162">
        <v>6.5</v>
      </c>
      <c r="P124" s="162">
        <v>0</v>
      </c>
      <c r="Q124" s="163">
        <v>0</v>
      </c>
      <c r="R124" s="163">
        <v>21600</v>
      </c>
    </row>
    <row r="125" spans="1:18" ht="72.75" customHeight="1" x14ac:dyDescent="0.25">
      <c r="A125" s="88">
        <v>21</v>
      </c>
      <c r="B125" s="459" t="s">
        <v>192</v>
      </c>
      <c r="C125" s="460"/>
      <c r="D125" s="460"/>
      <c r="E125" s="460"/>
      <c r="F125" s="465"/>
      <c r="G125" s="87" t="s">
        <v>193</v>
      </c>
      <c r="H125" s="88">
        <f t="shared" si="9"/>
        <v>0</v>
      </c>
      <c r="I125" s="162">
        <v>0</v>
      </c>
      <c r="J125" s="162">
        <v>0</v>
      </c>
      <c r="K125" s="162">
        <v>0</v>
      </c>
      <c r="L125" s="162">
        <v>0</v>
      </c>
      <c r="M125" s="162">
        <v>0</v>
      </c>
      <c r="N125" s="162">
        <v>3</v>
      </c>
      <c r="O125" s="162">
        <v>3</v>
      </c>
      <c r="P125" s="162">
        <v>0</v>
      </c>
      <c r="Q125" s="163">
        <v>0</v>
      </c>
      <c r="R125" s="163">
        <v>21600</v>
      </c>
    </row>
    <row r="126" spans="1:18" ht="72.75" customHeight="1" x14ac:dyDescent="0.25">
      <c r="A126" s="88">
        <v>22</v>
      </c>
      <c r="B126" s="459" t="s">
        <v>194</v>
      </c>
      <c r="C126" s="460"/>
      <c r="D126" s="460"/>
      <c r="E126" s="460"/>
      <c r="F126" s="465"/>
      <c r="G126" s="87" t="s">
        <v>195</v>
      </c>
      <c r="H126" s="88">
        <f t="shared" si="9"/>
        <v>0</v>
      </c>
      <c r="I126" s="162">
        <v>0</v>
      </c>
      <c r="J126" s="162">
        <v>0</v>
      </c>
      <c r="K126" s="162">
        <v>0</v>
      </c>
      <c r="L126" s="162">
        <v>0</v>
      </c>
      <c r="M126" s="162">
        <v>0</v>
      </c>
      <c r="N126" s="162">
        <v>4</v>
      </c>
      <c r="O126" s="162">
        <v>3</v>
      </c>
      <c r="P126" s="162">
        <v>0</v>
      </c>
      <c r="Q126" s="163">
        <v>0</v>
      </c>
      <c r="R126" s="163">
        <v>21600</v>
      </c>
    </row>
    <row r="127" spans="1:18" ht="72.75" customHeight="1" x14ac:dyDescent="0.25">
      <c r="A127" s="88">
        <v>23</v>
      </c>
      <c r="B127" s="459" t="s">
        <v>196</v>
      </c>
      <c r="C127" s="460"/>
      <c r="D127" s="460"/>
      <c r="E127" s="460"/>
      <c r="F127" s="465"/>
      <c r="G127" s="87" t="s">
        <v>197</v>
      </c>
      <c r="H127" s="88">
        <f t="shared" si="9"/>
        <v>0</v>
      </c>
      <c r="I127" s="162">
        <v>0</v>
      </c>
      <c r="J127" s="162">
        <v>0</v>
      </c>
      <c r="K127" s="162">
        <v>0</v>
      </c>
      <c r="L127" s="162">
        <v>0</v>
      </c>
      <c r="M127" s="162">
        <v>0</v>
      </c>
      <c r="N127" s="162">
        <v>3</v>
      </c>
      <c r="O127" s="162">
        <v>3</v>
      </c>
      <c r="P127" s="162">
        <v>0</v>
      </c>
      <c r="Q127" s="163">
        <v>0</v>
      </c>
      <c r="R127" s="163">
        <v>21600</v>
      </c>
    </row>
    <row r="128" spans="1:18" ht="72.75" customHeight="1" x14ac:dyDescent="0.25">
      <c r="A128" s="88">
        <v>24</v>
      </c>
      <c r="B128" s="459" t="s">
        <v>198</v>
      </c>
      <c r="C128" s="460"/>
      <c r="D128" s="460"/>
      <c r="E128" s="460"/>
      <c r="F128" s="465"/>
      <c r="G128" s="87" t="s">
        <v>199</v>
      </c>
      <c r="H128" s="88">
        <f t="shared" si="9"/>
        <v>0</v>
      </c>
      <c r="I128" s="162">
        <v>0</v>
      </c>
      <c r="J128" s="162">
        <v>0</v>
      </c>
      <c r="K128" s="162">
        <v>0</v>
      </c>
      <c r="L128" s="162">
        <v>0</v>
      </c>
      <c r="M128" s="162">
        <v>0</v>
      </c>
      <c r="N128" s="162">
        <v>3</v>
      </c>
      <c r="O128" s="162">
        <v>3</v>
      </c>
      <c r="P128" s="162">
        <v>0</v>
      </c>
      <c r="Q128" s="163">
        <v>0</v>
      </c>
      <c r="R128" s="163">
        <v>21600</v>
      </c>
    </row>
    <row r="129" spans="1:18" ht="72.75" customHeight="1" x14ac:dyDescent="0.25">
      <c r="A129" s="104">
        <v>5</v>
      </c>
      <c r="B129" s="522" t="s">
        <v>200</v>
      </c>
      <c r="C129" s="523"/>
      <c r="D129" s="523"/>
      <c r="E129" s="523"/>
      <c r="F129" s="523"/>
      <c r="G129" s="524"/>
      <c r="H129" s="133">
        <f>H130+H131+H132+H133+H134+H135+H136+H137+H138+H139+H140+H141+H142+H143+H144+H145+H146+H147</f>
        <v>300</v>
      </c>
      <c r="I129" s="133">
        <f t="shared" ref="I129:P129" si="10">I130+I131+I132+I133+I134+I135+I136+I137+I138+I139+I140+I141+I142+I143+I144+I145+I146+I147</f>
        <v>190</v>
      </c>
      <c r="J129" s="133">
        <f t="shared" si="10"/>
        <v>110</v>
      </c>
      <c r="K129" s="133">
        <f t="shared" si="10"/>
        <v>164</v>
      </c>
      <c r="L129" s="133">
        <f t="shared" si="10"/>
        <v>22</v>
      </c>
      <c r="M129" s="133">
        <f t="shared" si="10"/>
        <v>5</v>
      </c>
      <c r="N129" s="133">
        <f t="shared" si="10"/>
        <v>440</v>
      </c>
      <c r="O129" s="133">
        <f t="shared" si="10"/>
        <v>0</v>
      </c>
      <c r="P129" s="133">
        <f t="shared" si="10"/>
        <v>0</v>
      </c>
      <c r="Q129" s="164">
        <v>44972</v>
      </c>
      <c r="R129" s="164">
        <v>22486</v>
      </c>
    </row>
    <row r="130" spans="1:18" ht="72.75" customHeight="1" x14ac:dyDescent="0.25">
      <c r="A130" s="88">
        <v>1</v>
      </c>
      <c r="B130" s="459" t="s">
        <v>201</v>
      </c>
      <c r="C130" s="460"/>
      <c r="D130" s="460"/>
      <c r="E130" s="460"/>
      <c r="F130" s="465"/>
      <c r="G130" s="87" t="s">
        <v>537</v>
      </c>
      <c r="H130" s="88">
        <f>I130+J130</f>
        <v>250</v>
      </c>
      <c r="I130" s="162">
        <v>190</v>
      </c>
      <c r="J130" s="162">
        <v>60</v>
      </c>
      <c r="K130" s="162">
        <v>116</v>
      </c>
      <c r="L130" s="162">
        <v>11</v>
      </c>
      <c r="M130" s="162">
        <v>2</v>
      </c>
      <c r="N130" s="162">
        <v>295</v>
      </c>
      <c r="O130" s="162">
        <v>0</v>
      </c>
      <c r="P130" s="162">
        <v>0</v>
      </c>
      <c r="Q130" s="163">
        <v>44425</v>
      </c>
      <c r="R130" s="163">
        <v>24957</v>
      </c>
    </row>
    <row r="131" spans="1:18" ht="72.75" customHeight="1" x14ac:dyDescent="0.25">
      <c r="A131" s="88">
        <v>2</v>
      </c>
      <c r="B131" s="459" t="s">
        <v>202</v>
      </c>
      <c r="C131" s="460"/>
      <c r="D131" s="460"/>
      <c r="E131" s="460"/>
      <c r="F131" s="465"/>
      <c r="G131" s="87" t="s">
        <v>538</v>
      </c>
      <c r="H131" s="88">
        <f t="shared" ref="H131:H147" si="11">I131+J131</f>
        <v>0</v>
      </c>
      <c r="I131" s="162">
        <v>0</v>
      </c>
      <c r="J131" s="162">
        <v>0</v>
      </c>
      <c r="K131" s="162">
        <v>7</v>
      </c>
      <c r="L131" s="162">
        <v>2</v>
      </c>
      <c r="M131" s="162">
        <v>1</v>
      </c>
      <c r="N131" s="162">
        <v>23</v>
      </c>
      <c r="O131" s="162">
        <v>0</v>
      </c>
      <c r="P131" s="162">
        <v>0</v>
      </c>
      <c r="Q131" s="163">
        <v>43758</v>
      </c>
      <c r="R131" s="163">
        <v>23521</v>
      </c>
    </row>
    <row r="132" spans="1:18" ht="72.75" customHeight="1" x14ac:dyDescent="0.25">
      <c r="A132" s="88">
        <v>3</v>
      </c>
      <c r="B132" s="459" t="s">
        <v>203</v>
      </c>
      <c r="C132" s="460"/>
      <c r="D132" s="460"/>
      <c r="E132" s="460"/>
      <c r="F132" s="465"/>
      <c r="G132" s="87" t="s">
        <v>539</v>
      </c>
      <c r="H132" s="88">
        <f t="shared" si="11"/>
        <v>0</v>
      </c>
      <c r="I132" s="162">
        <v>0</v>
      </c>
      <c r="J132" s="162">
        <v>0</v>
      </c>
      <c r="K132" s="162">
        <v>8</v>
      </c>
      <c r="L132" s="162">
        <v>1</v>
      </c>
      <c r="M132" s="162">
        <v>1</v>
      </c>
      <c r="N132" s="162">
        <v>23</v>
      </c>
      <c r="O132" s="162">
        <v>0</v>
      </c>
      <c r="P132" s="162">
        <v>0</v>
      </c>
      <c r="Q132" s="163">
        <v>43524</v>
      </c>
      <c r="R132" s="163">
        <v>23652</v>
      </c>
    </row>
    <row r="133" spans="1:18" ht="72.75" customHeight="1" x14ac:dyDescent="0.25">
      <c r="A133" s="88">
        <v>4</v>
      </c>
      <c r="B133" s="459" t="s">
        <v>204</v>
      </c>
      <c r="C133" s="460"/>
      <c r="D133" s="460"/>
      <c r="E133" s="460"/>
      <c r="F133" s="465"/>
      <c r="G133" s="87" t="s">
        <v>540</v>
      </c>
      <c r="H133" s="88">
        <f t="shared" si="11"/>
        <v>15</v>
      </c>
      <c r="I133" s="162">
        <v>0</v>
      </c>
      <c r="J133" s="162">
        <v>15</v>
      </c>
      <c r="K133" s="162">
        <v>6</v>
      </c>
      <c r="L133" s="162">
        <v>1</v>
      </c>
      <c r="M133" s="162">
        <v>0</v>
      </c>
      <c r="N133" s="162">
        <v>15</v>
      </c>
      <c r="O133" s="162">
        <v>0</v>
      </c>
      <c r="P133" s="162">
        <v>0</v>
      </c>
      <c r="Q133" s="163">
        <v>43425</v>
      </c>
      <c r="R133" s="163">
        <v>23232</v>
      </c>
    </row>
    <row r="134" spans="1:18" ht="72.75" customHeight="1" x14ac:dyDescent="0.25">
      <c r="A134" s="88">
        <v>5</v>
      </c>
      <c r="B134" s="459" t="s">
        <v>205</v>
      </c>
      <c r="C134" s="460"/>
      <c r="D134" s="460"/>
      <c r="E134" s="460"/>
      <c r="F134" s="465"/>
      <c r="G134" s="87" t="s">
        <v>541</v>
      </c>
      <c r="H134" s="88">
        <f t="shared" si="11"/>
        <v>0</v>
      </c>
      <c r="I134" s="162">
        <v>0</v>
      </c>
      <c r="J134" s="162">
        <v>0</v>
      </c>
      <c r="K134" s="162">
        <v>8</v>
      </c>
      <c r="L134" s="162">
        <v>3</v>
      </c>
      <c r="M134" s="162">
        <v>0</v>
      </c>
      <c r="N134" s="162">
        <v>21</v>
      </c>
      <c r="O134" s="162">
        <v>0</v>
      </c>
      <c r="P134" s="167">
        <v>0</v>
      </c>
      <c r="Q134" s="163">
        <v>43652</v>
      </c>
      <c r="R134" s="163">
        <v>23652</v>
      </c>
    </row>
    <row r="135" spans="1:18" ht="72.75" customHeight="1" x14ac:dyDescent="0.25">
      <c r="A135" s="88">
        <v>6</v>
      </c>
      <c r="B135" s="459" t="s">
        <v>206</v>
      </c>
      <c r="C135" s="460"/>
      <c r="D135" s="460"/>
      <c r="E135" s="460"/>
      <c r="F135" s="465"/>
      <c r="G135" s="87" t="s">
        <v>542</v>
      </c>
      <c r="H135" s="88">
        <f t="shared" si="11"/>
        <v>15</v>
      </c>
      <c r="I135" s="162">
        <v>0</v>
      </c>
      <c r="J135" s="162">
        <v>15</v>
      </c>
      <c r="K135" s="162">
        <v>6</v>
      </c>
      <c r="L135" s="162">
        <v>1</v>
      </c>
      <c r="M135" s="162">
        <v>0</v>
      </c>
      <c r="N135" s="162">
        <v>23</v>
      </c>
      <c r="O135" s="162">
        <v>0</v>
      </c>
      <c r="P135" s="162">
        <v>0</v>
      </c>
      <c r="Q135" s="163">
        <v>43214</v>
      </c>
      <c r="R135" s="163">
        <v>23754</v>
      </c>
    </row>
    <row r="136" spans="1:18" ht="72.75" customHeight="1" x14ac:dyDescent="0.25">
      <c r="A136" s="88">
        <v>7</v>
      </c>
      <c r="B136" s="459" t="s">
        <v>207</v>
      </c>
      <c r="C136" s="460"/>
      <c r="D136" s="460"/>
      <c r="E136" s="460"/>
      <c r="F136" s="465"/>
      <c r="G136" s="87" t="s">
        <v>543</v>
      </c>
      <c r="H136" s="88">
        <f t="shared" si="11"/>
        <v>20</v>
      </c>
      <c r="I136" s="162">
        <v>0</v>
      </c>
      <c r="J136" s="162">
        <v>20</v>
      </c>
      <c r="K136" s="162">
        <v>10</v>
      </c>
      <c r="L136" s="162">
        <v>2</v>
      </c>
      <c r="M136" s="162">
        <v>0</v>
      </c>
      <c r="N136" s="162">
        <v>18</v>
      </c>
      <c r="O136" s="162">
        <v>0</v>
      </c>
      <c r="P136" s="162">
        <v>0</v>
      </c>
      <c r="Q136" s="163">
        <v>43325</v>
      </c>
      <c r="R136" s="163">
        <v>23741</v>
      </c>
    </row>
    <row r="137" spans="1:18" ht="72.75" customHeight="1" x14ac:dyDescent="0.25">
      <c r="A137" s="88">
        <v>8</v>
      </c>
      <c r="B137" s="459" t="s">
        <v>208</v>
      </c>
      <c r="C137" s="460"/>
      <c r="D137" s="460"/>
      <c r="E137" s="460"/>
      <c r="F137" s="465"/>
      <c r="G137" s="87" t="s">
        <v>544</v>
      </c>
      <c r="H137" s="88">
        <f t="shared" si="11"/>
        <v>0</v>
      </c>
      <c r="I137" s="162">
        <v>0</v>
      </c>
      <c r="J137" s="162">
        <v>0</v>
      </c>
      <c r="K137" s="162">
        <v>3</v>
      </c>
      <c r="L137" s="162">
        <v>1</v>
      </c>
      <c r="M137" s="162">
        <v>1</v>
      </c>
      <c r="N137" s="162">
        <v>12</v>
      </c>
      <c r="O137" s="162">
        <v>0</v>
      </c>
      <c r="P137" s="162">
        <v>0</v>
      </c>
      <c r="Q137" s="163">
        <v>38956</v>
      </c>
      <c r="R137" s="163">
        <v>23212</v>
      </c>
    </row>
    <row r="138" spans="1:18" ht="72.75" customHeight="1" x14ac:dyDescent="0.25">
      <c r="A138" s="88">
        <v>9</v>
      </c>
      <c r="B138" s="459" t="s">
        <v>209</v>
      </c>
      <c r="C138" s="460"/>
      <c r="D138" s="460"/>
      <c r="E138" s="460"/>
      <c r="F138" s="465"/>
      <c r="G138" s="87" t="s">
        <v>883</v>
      </c>
      <c r="H138" s="88">
        <f t="shared" si="11"/>
        <v>0</v>
      </c>
      <c r="I138" s="162">
        <v>0</v>
      </c>
      <c r="J138" s="162">
        <v>0</v>
      </c>
      <c r="K138" s="162">
        <v>0</v>
      </c>
      <c r="L138" s="162">
        <v>0</v>
      </c>
      <c r="M138" s="162">
        <v>0</v>
      </c>
      <c r="N138" s="162">
        <v>0</v>
      </c>
      <c r="O138" s="162">
        <v>0</v>
      </c>
      <c r="P138" s="162">
        <v>0</v>
      </c>
      <c r="Q138" s="163">
        <v>0</v>
      </c>
      <c r="R138" s="163">
        <v>0</v>
      </c>
    </row>
    <row r="139" spans="1:18" ht="72.75" customHeight="1" x14ac:dyDescent="0.25">
      <c r="A139" s="88">
        <v>10</v>
      </c>
      <c r="B139" s="459" t="s">
        <v>210</v>
      </c>
      <c r="C139" s="460"/>
      <c r="D139" s="460"/>
      <c r="E139" s="460"/>
      <c r="F139" s="465"/>
      <c r="G139" s="87" t="s">
        <v>884</v>
      </c>
      <c r="H139" s="88">
        <f t="shared" si="11"/>
        <v>0</v>
      </c>
      <c r="I139" s="162">
        <v>0</v>
      </c>
      <c r="J139" s="162">
        <v>0</v>
      </c>
      <c r="K139" s="162">
        <v>0</v>
      </c>
      <c r="L139" s="162">
        <v>0</v>
      </c>
      <c r="M139" s="162">
        <v>0</v>
      </c>
      <c r="N139" s="162">
        <v>0</v>
      </c>
      <c r="O139" s="162">
        <v>0</v>
      </c>
      <c r="P139" s="162">
        <v>0</v>
      </c>
      <c r="Q139" s="163">
        <v>0</v>
      </c>
      <c r="R139" s="163">
        <v>0</v>
      </c>
    </row>
    <row r="140" spans="1:18" ht="72.75" customHeight="1" x14ac:dyDescent="0.25">
      <c r="A140" s="88">
        <v>11</v>
      </c>
      <c r="B140" s="459" t="s">
        <v>212</v>
      </c>
      <c r="C140" s="460"/>
      <c r="D140" s="460"/>
      <c r="E140" s="460"/>
      <c r="F140" s="465"/>
      <c r="G140" s="87" t="s">
        <v>213</v>
      </c>
      <c r="H140" s="88">
        <f t="shared" si="11"/>
        <v>0</v>
      </c>
      <c r="I140" s="162">
        <v>0</v>
      </c>
      <c r="J140" s="162">
        <v>0</v>
      </c>
      <c r="K140" s="162">
        <v>0</v>
      </c>
      <c r="L140" s="162">
        <v>0</v>
      </c>
      <c r="M140" s="162">
        <v>0</v>
      </c>
      <c r="N140" s="162">
        <v>1</v>
      </c>
      <c r="O140" s="162">
        <v>0</v>
      </c>
      <c r="P140" s="162">
        <v>0</v>
      </c>
      <c r="Q140" s="163">
        <v>0</v>
      </c>
      <c r="R140" s="163">
        <v>22142</v>
      </c>
    </row>
    <row r="141" spans="1:18" ht="72.75" customHeight="1" x14ac:dyDescent="0.25">
      <c r="A141" s="88">
        <v>12</v>
      </c>
      <c r="B141" s="459" t="s">
        <v>214</v>
      </c>
      <c r="C141" s="460"/>
      <c r="D141" s="460"/>
      <c r="E141" s="460"/>
      <c r="F141" s="465"/>
      <c r="G141" s="87" t="s">
        <v>885</v>
      </c>
      <c r="H141" s="88">
        <f t="shared" si="11"/>
        <v>0</v>
      </c>
      <c r="I141" s="162">
        <v>0</v>
      </c>
      <c r="J141" s="162">
        <v>0</v>
      </c>
      <c r="K141" s="162">
        <v>0</v>
      </c>
      <c r="L141" s="162">
        <v>0</v>
      </c>
      <c r="M141" s="162">
        <v>0</v>
      </c>
      <c r="N141" s="162">
        <v>1</v>
      </c>
      <c r="O141" s="162">
        <v>0</v>
      </c>
      <c r="P141" s="162">
        <v>0</v>
      </c>
      <c r="Q141" s="163">
        <v>0</v>
      </c>
      <c r="R141" s="163">
        <v>22930</v>
      </c>
    </row>
    <row r="142" spans="1:18" ht="72.75" customHeight="1" x14ac:dyDescent="0.25">
      <c r="A142" s="88">
        <v>13</v>
      </c>
      <c r="B142" s="459" t="s">
        <v>216</v>
      </c>
      <c r="C142" s="460"/>
      <c r="D142" s="460"/>
      <c r="E142" s="460"/>
      <c r="F142" s="465"/>
      <c r="G142" s="87" t="s">
        <v>217</v>
      </c>
      <c r="H142" s="88">
        <f t="shared" si="11"/>
        <v>0</v>
      </c>
      <c r="I142" s="162">
        <v>0</v>
      </c>
      <c r="J142" s="162">
        <v>0</v>
      </c>
      <c r="K142" s="162">
        <v>0</v>
      </c>
      <c r="L142" s="162">
        <v>0</v>
      </c>
      <c r="M142" s="162">
        <v>0</v>
      </c>
      <c r="N142" s="162">
        <v>2</v>
      </c>
      <c r="O142" s="162">
        <v>0</v>
      </c>
      <c r="P142" s="162">
        <v>0</v>
      </c>
      <c r="Q142" s="163">
        <v>0</v>
      </c>
      <c r="R142" s="163">
        <v>22418</v>
      </c>
    </row>
    <row r="143" spans="1:18" ht="72.75" customHeight="1" x14ac:dyDescent="0.25">
      <c r="A143" s="88">
        <v>14</v>
      </c>
      <c r="B143" s="459" t="s">
        <v>219</v>
      </c>
      <c r="C143" s="460"/>
      <c r="D143" s="460"/>
      <c r="E143" s="460"/>
      <c r="F143" s="465"/>
      <c r="G143" s="87" t="s">
        <v>220</v>
      </c>
      <c r="H143" s="88">
        <f t="shared" si="11"/>
        <v>0</v>
      </c>
      <c r="I143" s="162">
        <v>0</v>
      </c>
      <c r="J143" s="162">
        <v>0</v>
      </c>
      <c r="K143" s="162">
        <v>0</v>
      </c>
      <c r="L143" s="162">
        <v>0</v>
      </c>
      <c r="M143" s="162">
        <v>0</v>
      </c>
      <c r="N143" s="162">
        <v>2</v>
      </c>
      <c r="O143" s="162">
        <v>0</v>
      </c>
      <c r="P143" s="162">
        <v>0</v>
      </c>
      <c r="Q143" s="163">
        <v>0</v>
      </c>
      <c r="R143" s="163">
        <v>22798</v>
      </c>
    </row>
    <row r="144" spans="1:18" ht="72.75" customHeight="1" x14ac:dyDescent="0.25">
      <c r="A144" s="88">
        <v>15</v>
      </c>
      <c r="B144" s="459" t="s">
        <v>221</v>
      </c>
      <c r="C144" s="460"/>
      <c r="D144" s="460"/>
      <c r="E144" s="460"/>
      <c r="F144" s="465"/>
      <c r="G144" s="87" t="s">
        <v>970</v>
      </c>
      <c r="H144" s="88">
        <f t="shared" si="11"/>
        <v>0</v>
      </c>
      <c r="I144" s="162">
        <v>0</v>
      </c>
      <c r="J144" s="162">
        <v>0</v>
      </c>
      <c r="K144" s="162">
        <v>0</v>
      </c>
      <c r="L144" s="162">
        <v>0</v>
      </c>
      <c r="M144" s="162">
        <v>0</v>
      </c>
      <c r="N144" s="162">
        <v>1</v>
      </c>
      <c r="O144" s="162">
        <v>0</v>
      </c>
      <c r="P144" s="162">
        <v>0</v>
      </c>
      <c r="Q144" s="163">
        <v>0</v>
      </c>
      <c r="R144" s="163">
        <v>21854</v>
      </c>
    </row>
    <row r="145" spans="1:18" ht="72.75" customHeight="1" x14ac:dyDescent="0.25">
      <c r="A145" s="88">
        <v>16</v>
      </c>
      <c r="B145" s="459" t="s">
        <v>223</v>
      </c>
      <c r="C145" s="460"/>
      <c r="D145" s="460"/>
      <c r="E145" s="460"/>
      <c r="F145" s="465"/>
      <c r="G145" s="87" t="s">
        <v>224</v>
      </c>
      <c r="H145" s="88">
        <f t="shared" si="11"/>
        <v>0</v>
      </c>
      <c r="I145" s="162">
        <v>0</v>
      </c>
      <c r="J145" s="162">
        <v>0</v>
      </c>
      <c r="K145" s="162">
        <v>0</v>
      </c>
      <c r="L145" s="162">
        <v>0</v>
      </c>
      <c r="M145" s="162">
        <v>0</v>
      </c>
      <c r="N145" s="162">
        <v>2</v>
      </c>
      <c r="O145" s="162">
        <v>0</v>
      </c>
      <c r="P145" s="162">
        <v>0</v>
      </c>
      <c r="Q145" s="163">
        <v>0</v>
      </c>
      <c r="R145" s="163">
        <v>20570</v>
      </c>
    </row>
    <row r="146" spans="1:18" ht="72.75" customHeight="1" x14ac:dyDescent="0.25">
      <c r="A146" s="88">
        <v>17</v>
      </c>
      <c r="B146" s="459" t="s">
        <v>225</v>
      </c>
      <c r="C146" s="460"/>
      <c r="D146" s="460"/>
      <c r="E146" s="460"/>
      <c r="F146" s="465"/>
      <c r="G146" s="87" t="s">
        <v>226</v>
      </c>
      <c r="H146" s="88">
        <f t="shared" si="11"/>
        <v>0</v>
      </c>
      <c r="I146" s="162">
        <v>0</v>
      </c>
      <c r="J146" s="162">
        <v>0</v>
      </c>
      <c r="K146" s="162">
        <v>0</v>
      </c>
      <c r="L146" s="162">
        <v>0</v>
      </c>
      <c r="M146" s="162">
        <v>0</v>
      </c>
      <c r="N146" s="162">
        <v>1</v>
      </c>
      <c r="O146" s="162">
        <v>0</v>
      </c>
      <c r="P146" s="162">
        <v>0</v>
      </c>
      <c r="Q146" s="163">
        <v>0</v>
      </c>
      <c r="R146" s="163">
        <v>21305</v>
      </c>
    </row>
    <row r="147" spans="1:18" ht="72.75" customHeight="1" x14ac:dyDescent="0.25">
      <c r="A147" s="88">
        <v>18</v>
      </c>
      <c r="B147" s="529" t="s">
        <v>326</v>
      </c>
      <c r="C147" s="529"/>
      <c r="D147" s="529"/>
      <c r="E147" s="529"/>
      <c r="F147" s="529"/>
      <c r="G147" s="87" t="s">
        <v>886</v>
      </c>
      <c r="H147" s="88">
        <f t="shared" si="11"/>
        <v>0</v>
      </c>
      <c r="I147" s="162">
        <v>0</v>
      </c>
      <c r="J147" s="162">
        <v>0</v>
      </c>
      <c r="K147" s="162">
        <v>0</v>
      </c>
      <c r="L147" s="162">
        <v>0</v>
      </c>
      <c r="M147" s="162">
        <v>0</v>
      </c>
      <c r="N147" s="162">
        <v>0</v>
      </c>
      <c r="O147" s="162">
        <v>0</v>
      </c>
      <c r="P147" s="162">
        <v>0</v>
      </c>
      <c r="Q147" s="163">
        <v>0</v>
      </c>
      <c r="R147" s="163">
        <v>0</v>
      </c>
    </row>
    <row r="148" spans="1:18" ht="72.75" customHeight="1" x14ac:dyDescent="0.25">
      <c r="A148" s="104">
        <v>6</v>
      </c>
      <c r="B148" s="522" t="s">
        <v>227</v>
      </c>
      <c r="C148" s="523"/>
      <c r="D148" s="523"/>
      <c r="E148" s="523"/>
      <c r="F148" s="523"/>
      <c r="G148" s="524"/>
      <c r="H148" s="133">
        <f>H149+H150+H151+H152+H153+H154+H155+H156+H157+H158+H159+H160+H161+H162</f>
        <v>390</v>
      </c>
      <c r="I148" s="133">
        <v>230</v>
      </c>
      <c r="J148" s="133">
        <v>160</v>
      </c>
      <c r="K148" s="133">
        <v>117</v>
      </c>
      <c r="L148" s="133">
        <v>104.5</v>
      </c>
      <c r="M148" s="133">
        <v>16</v>
      </c>
      <c r="N148" s="133">
        <v>407</v>
      </c>
      <c r="O148" s="133">
        <v>96.5</v>
      </c>
      <c r="P148" s="133">
        <v>4</v>
      </c>
      <c r="Q148" s="164">
        <v>44973</v>
      </c>
      <c r="R148" s="164">
        <v>22487</v>
      </c>
    </row>
    <row r="149" spans="1:18" ht="72.75" customHeight="1" x14ac:dyDescent="0.25">
      <c r="A149" s="88">
        <v>1</v>
      </c>
      <c r="B149" s="459" t="s">
        <v>228</v>
      </c>
      <c r="C149" s="460"/>
      <c r="D149" s="460"/>
      <c r="E149" s="460"/>
      <c r="F149" s="465"/>
      <c r="G149" s="87" t="s">
        <v>545</v>
      </c>
      <c r="H149" s="88">
        <f>I149+J149</f>
        <v>160</v>
      </c>
      <c r="I149" s="162">
        <v>130</v>
      </c>
      <c r="J149" s="162">
        <v>30</v>
      </c>
      <c r="K149" s="162">
        <v>54</v>
      </c>
      <c r="L149" s="162">
        <v>63.5</v>
      </c>
      <c r="M149" s="162">
        <v>11</v>
      </c>
      <c r="N149" s="162">
        <v>190</v>
      </c>
      <c r="O149" s="162">
        <v>56</v>
      </c>
      <c r="P149" s="162">
        <v>0</v>
      </c>
      <c r="Q149" s="163">
        <v>46612</v>
      </c>
      <c r="R149" s="163">
        <v>22623</v>
      </c>
    </row>
    <row r="150" spans="1:18" ht="72.75" customHeight="1" x14ac:dyDescent="0.25">
      <c r="A150" s="88">
        <v>2</v>
      </c>
      <c r="B150" s="459" t="s">
        <v>229</v>
      </c>
      <c r="C150" s="460"/>
      <c r="D150" s="460"/>
      <c r="E150" s="460"/>
      <c r="F150" s="465"/>
      <c r="G150" s="87" t="s">
        <v>974</v>
      </c>
      <c r="H150" s="88">
        <f t="shared" ref="H150:H162" si="12">I150+J150</f>
        <v>80</v>
      </c>
      <c r="I150" s="162">
        <v>25</v>
      </c>
      <c r="J150" s="162">
        <v>55</v>
      </c>
      <c r="K150" s="162">
        <v>22</v>
      </c>
      <c r="L150" s="162">
        <v>7.25</v>
      </c>
      <c r="M150" s="162">
        <v>1</v>
      </c>
      <c r="N150" s="162">
        <v>58</v>
      </c>
      <c r="O150" s="162">
        <v>5.25</v>
      </c>
      <c r="P150" s="162">
        <v>0</v>
      </c>
      <c r="Q150" s="163">
        <v>44330</v>
      </c>
      <c r="R150" s="163">
        <v>22120</v>
      </c>
    </row>
    <row r="151" spans="1:18" ht="72.75" customHeight="1" x14ac:dyDescent="0.25">
      <c r="A151" s="88">
        <v>3</v>
      </c>
      <c r="B151" s="459" t="s">
        <v>230</v>
      </c>
      <c r="C151" s="460"/>
      <c r="D151" s="460"/>
      <c r="E151" s="460"/>
      <c r="F151" s="465"/>
      <c r="G151" s="87" t="s">
        <v>973</v>
      </c>
      <c r="H151" s="88">
        <f t="shared" si="12"/>
        <v>25</v>
      </c>
      <c r="I151" s="162">
        <v>0</v>
      </c>
      <c r="J151" s="162">
        <v>25</v>
      </c>
      <c r="K151" s="162">
        <v>7</v>
      </c>
      <c r="L151" s="162">
        <v>6.25</v>
      </c>
      <c r="M151" s="162">
        <v>1</v>
      </c>
      <c r="N151" s="162">
        <v>29</v>
      </c>
      <c r="O151" s="162">
        <v>4.25</v>
      </c>
      <c r="P151" s="162">
        <v>0</v>
      </c>
      <c r="Q151" s="163">
        <v>44089</v>
      </c>
      <c r="R151" s="163">
        <v>22105</v>
      </c>
    </row>
    <row r="152" spans="1:18" ht="72.75" customHeight="1" x14ac:dyDescent="0.25">
      <c r="A152" s="88">
        <v>4</v>
      </c>
      <c r="B152" s="459" t="s">
        <v>231</v>
      </c>
      <c r="C152" s="460"/>
      <c r="D152" s="460"/>
      <c r="E152" s="460"/>
      <c r="F152" s="465"/>
      <c r="G152" s="87" t="s">
        <v>972</v>
      </c>
      <c r="H152" s="88">
        <f t="shared" si="12"/>
        <v>20</v>
      </c>
      <c r="I152" s="162">
        <v>10</v>
      </c>
      <c r="J152" s="162">
        <v>10</v>
      </c>
      <c r="K152" s="162">
        <v>5</v>
      </c>
      <c r="L152" s="162">
        <v>7.75</v>
      </c>
      <c r="M152" s="162">
        <v>2</v>
      </c>
      <c r="N152" s="162">
        <v>25</v>
      </c>
      <c r="O152" s="162">
        <v>9.5</v>
      </c>
      <c r="P152" s="162">
        <v>4</v>
      </c>
      <c r="Q152" s="163">
        <v>44020</v>
      </c>
      <c r="R152" s="163">
        <v>22035</v>
      </c>
    </row>
    <row r="153" spans="1:18" ht="72.75" customHeight="1" x14ac:dyDescent="0.25">
      <c r="A153" s="88">
        <v>5</v>
      </c>
      <c r="B153" s="498" t="s">
        <v>658</v>
      </c>
      <c r="C153" s="499"/>
      <c r="D153" s="499"/>
      <c r="E153" s="499"/>
      <c r="F153" s="500"/>
      <c r="G153" s="87" t="s">
        <v>887</v>
      </c>
      <c r="H153" s="88">
        <f t="shared" si="12"/>
        <v>105</v>
      </c>
      <c r="I153" s="162">
        <v>65</v>
      </c>
      <c r="J153" s="162">
        <v>40</v>
      </c>
      <c r="K153" s="162">
        <v>25</v>
      </c>
      <c r="L153" s="162">
        <v>15</v>
      </c>
      <c r="M153" s="162">
        <v>0</v>
      </c>
      <c r="N153" s="162">
        <v>77</v>
      </c>
      <c r="O153" s="162">
        <v>18</v>
      </c>
      <c r="P153" s="162">
        <v>0</v>
      </c>
      <c r="Q153" s="163">
        <v>44780</v>
      </c>
      <c r="R153" s="163">
        <v>22350</v>
      </c>
    </row>
    <row r="154" spans="1:18" ht="72.75" customHeight="1" x14ac:dyDescent="0.25">
      <c r="A154" s="88">
        <v>6</v>
      </c>
      <c r="B154" s="459" t="s">
        <v>232</v>
      </c>
      <c r="C154" s="460"/>
      <c r="D154" s="460"/>
      <c r="E154" s="460"/>
      <c r="F154" s="465"/>
      <c r="G154" s="87" t="s">
        <v>548</v>
      </c>
      <c r="H154" s="88">
        <f t="shared" si="12"/>
        <v>0</v>
      </c>
      <c r="I154" s="162">
        <v>0</v>
      </c>
      <c r="J154" s="162">
        <v>0</v>
      </c>
      <c r="K154" s="162">
        <v>4</v>
      </c>
      <c r="L154" s="162">
        <v>4.25</v>
      </c>
      <c r="M154" s="162">
        <v>1</v>
      </c>
      <c r="N154" s="162">
        <v>19</v>
      </c>
      <c r="O154" s="162">
        <v>3.5</v>
      </c>
      <c r="P154" s="162">
        <v>0</v>
      </c>
      <c r="Q154" s="163">
        <v>43989</v>
      </c>
      <c r="R154" s="163">
        <v>22012</v>
      </c>
    </row>
    <row r="155" spans="1:18" ht="72.75" customHeight="1" x14ac:dyDescent="0.25">
      <c r="A155" s="88">
        <v>7</v>
      </c>
      <c r="B155" s="459" t="s">
        <v>235</v>
      </c>
      <c r="C155" s="460"/>
      <c r="D155" s="460"/>
      <c r="E155" s="460"/>
      <c r="F155" s="465"/>
      <c r="G155" s="87" t="s">
        <v>236</v>
      </c>
      <c r="H155" s="88">
        <f t="shared" si="12"/>
        <v>0</v>
      </c>
      <c r="I155" s="162">
        <v>0</v>
      </c>
      <c r="J155" s="162">
        <v>0</v>
      </c>
      <c r="K155" s="162">
        <v>0</v>
      </c>
      <c r="L155" s="162">
        <v>0</v>
      </c>
      <c r="M155" s="162">
        <v>0</v>
      </c>
      <c r="N155" s="162">
        <v>2</v>
      </c>
      <c r="O155" s="162">
        <v>0</v>
      </c>
      <c r="P155" s="162">
        <v>0</v>
      </c>
      <c r="Q155" s="163">
        <v>0</v>
      </c>
      <c r="R155" s="163">
        <v>21413</v>
      </c>
    </row>
    <row r="156" spans="1:18" ht="72.75" customHeight="1" x14ac:dyDescent="0.25">
      <c r="A156" s="88">
        <v>8</v>
      </c>
      <c r="B156" s="459" t="s">
        <v>237</v>
      </c>
      <c r="C156" s="460"/>
      <c r="D156" s="460"/>
      <c r="E156" s="460"/>
      <c r="F156" s="465"/>
      <c r="G156" s="87" t="s">
        <v>238</v>
      </c>
      <c r="H156" s="88">
        <f t="shared" si="12"/>
        <v>0</v>
      </c>
      <c r="I156" s="162">
        <v>0</v>
      </c>
      <c r="J156" s="162">
        <v>0</v>
      </c>
      <c r="K156" s="162">
        <v>0</v>
      </c>
      <c r="L156" s="162">
        <v>0</v>
      </c>
      <c r="M156" s="162">
        <v>0</v>
      </c>
      <c r="N156" s="162">
        <v>3</v>
      </c>
      <c r="O156" s="162">
        <v>0</v>
      </c>
      <c r="P156" s="162">
        <v>0</v>
      </c>
      <c r="Q156" s="163">
        <v>0</v>
      </c>
      <c r="R156" s="163">
        <v>21280</v>
      </c>
    </row>
    <row r="157" spans="1:18" ht="72.75" customHeight="1" x14ac:dyDescent="0.25">
      <c r="A157" s="88">
        <v>9</v>
      </c>
      <c r="B157" s="459" t="s">
        <v>228</v>
      </c>
      <c r="C157" s="460"/>
      <c r="D157" s="460"/>
      <c r="E157" s="460"/>
      <c r="F157" s="465"/>
      <c r="G157" s="87" t="s">
        <v>971</v>
      </c>
      <c r="H157" s="88">
        <f t="shared" si="12"/>
        <v>0</v>
      </c>
      <c r="I157" s="162">
        <v>0</v>
      </c>
      <c r="J157" s="162">
        <v>0</v>
      </c>
      <c r="K157" s="162">
        <v>0</v>
      </c>
      <c r="L157" s="162">
        <v>0</v>
      </c>
      <c r="M157" s="162">
        <v>0</v>
      </c>
      <c r="N157" s="162">
        <v>1</v>
      </c>
      <c r="O157" s="162">
        <v>0</v>
      </c>
      <c r="P157" s="162">
        <v>0</v>
      </c>
      <c r="Q157" s="163">
        <v>0</v>
      </c>
      <c r="R157" s="163">
        <v>21002</v>
      </c>
    </row>
    <row r="158" spans="1:18" ht="72.75" customHeight="1" x14ac:dyDescent="0.25">
      <c r="A158" s="88">
        <v>10</v>
      </c>
      <c r="B158" s="459" t="s">
        <v>239</v>
      </c>
      <c r="C158" s="460"/>
      <c r="D158" s="460"/>
      <c r="E158" s="460"/>
      <c r="F158" s="465"/>
      <c r="G158" s="87" t="s">
        <v>240</v>
      </c>
      <c r="H158" s="88">
        <f t="shared" si="12"/>
        <v>0</v>
      </c>
      <c r="I158" s="162">
        <v>0</v>
      </c>
      <c r="J158" s="162">
        <v>0</v>
      </c>
      <c r="K158" s="162">
        <v>0</v>
      </c>
      <c r="L158" s="162">
        <v>0</v>
      </c>
      <c r="M158" s="162">
        <v>0</v>
      </c>
      <c r="N158" s="162">
        <v>2</v>
      </c>
      <c r="O158" s="162">
        <v>0</v>
      </c>
      <c r="P158" s="162">
        <v>0</v>
      </c>
      <c r="Q158" s="163">
        <v>0</v>
      </c>
      <c r="R158" s="163">
        <v>21035</v>
      </c>
    </row>
    <row r="159" spans="1:18" ht="72.75" customHeight="1" x14ac:dyDescent="0.25">
      <c r="A159" s="88">
        <v>11</v>
      </c>
      <c r="B159" s="459" t="s">
        <v>241</v>
      </c>
      <c r="C159" s="460"/>
      <c r="D159" s="460"/>
      <c r="E159" s="460"/>
      <c r="F159" s="465"/>
      <c r="G159" s="87" t="s">
        <v>242</v>
      </c>
      <c r="H159" s="88">
        <f t="shared" si="12"/>
        <v>0</v>
      </c>
      <c r="I159" s="162">
        <v>0</v>
      </c>
      <c r="J159" s="162">
        <v>0</v>
      </c>
      <c r="K159" s="162">
        <v>0</v>
      </c>
      <c r="L159" s="162">
        <v>0</v>
      </c>
      <c r="M159" s="162">
        <v>0</v>
      </c>
      <c r="N159" s="162">
        <v>1</v>
      </c>
      <c r="O159" s="162">
        <v>0</v>
      </c>
      <c r="P159" s="162">
        <v>0</v>
      </c>
      <c r="Q159" s="163">
        <v>0</v>
      </c>
      <c r="R159" s="163">
        <v>21010</v>
      </c>
    </row>
    <row r="160" spans="1:18" ht="72.75" customHeight="1" x14ac:dyDescent="0.25">
      <c r="A160" s="88">
        <v>12</v>
      </c>
      <c r="B160" s="498" t="s">
        <v>233</v>
      </c>
      <c r="C160" s="499"/>
      <c r="D160" s="499"/>
      <c r="E160" s="499"/>
      <c r="F160" s="500"/>
      <c r="G160" s="87" t="s">
        <v>888</v>
      </c>
      <c r="H160" s="88">
        <f t="shared" si="12"/>
        <v>0</v>
      </c>
      <c r="I160" s="162">
        <v>0</v>
      </c>
      <c r="J160" s="162">
        <v>0</v>
      </c>
      <c r="K160" s="162">
        <v>0</v>
      </c>
      <c r="L160" s="162">
        <v>0</v>
      </c>
      <c r="M160" s="162">
        <v>0</v>
      </c>
      <c r="N160" s="162">
        <v>0</v>
      </c>
      <c r="O160" s="162">
        <v>0</v>
      </c>
      <c r="P160" s="162">
        <v>0</v>
      </c>
      <c r="Q160" s="162">
        <v>0</v>
      </c>
      <c r="R160" s="162">
        <v>0</v>
      </c>
    </row>
    <row r="161" spans="1:18" ht="72.75" customHeight="1" x14ac:dyDescent="0.25">
      <c r="A161" s="88">
        <v>13</v>
      </c>
      <c r="B161" s="498" t="s">
        <v>243</v>
      </c>
      <c r="C161" s="499"/>
      <c r="D161" s="499"/>
      <c r="E161" s="499"/>
      <c r="F161" s="500"/>
      <c r="G161" s="87" t="s">
        <v>889</v>
      </c>
      <c r="H161" s="88">
        <f t="shared" si="12"/>
        <v>0</v>
      </c>
      <c r="I161" s="162">
        <v>0</v>
      </c>
      <c r="J161" s="162">
        <v>0</v>
      </c>
      <c r="K161" s="162">
        <v>0</v>
      </c>
      <c r="L161" s="162">
        <v>0</v>
      </c>
      <c r="M161" s="162">
        <v>0</v>
      </c>
      <c r="N161" s="162">
        <v>0</v>
      </c>
      <c r="O161" s="162">
        <v>0</v>
      </c>
      <c r="P161" s="162">
        <v>0</v>
      </c>
      <c r="Q161" s="162">
        <v>0</v>
      </c>
      <c r="R161" s="162">
        <v>0</v>
      </c>
    </row>
    <row r="162" spans="1:18" ht="72.75" customHeight="1" x14ac:dyDescent="0.25">
      <c r="A162" s="88">
        <v>14</v>
      </c>
      <c r="B162" s="498" t="s">
        <v>890</v>
      </c>
      <c r="C162" s="499"/>
      <c r="D162" s="499"/>
      <c r="E162" s="499"/>
      <c r="F162" s="500"/>
      <c r="G162" s="87" t="s">
        <v>891</v>
      </c>
      <c r="H162" s="88">
        <f t="shared" si="12"/>
        <v>0</v>
      </c>
      <c r="I162" s="162">
        <v>0</v>
      </c>
      <c r="J162" s="162">
        <v>0</v>
      </c>
      <c r="K162" s="162">
        <v>0</v>
      </c>
      <c r="L162" s="162">
        <v>0</v>
      </c>
      <c r="M162" s="162">
        <v>0</v>
      </c>
      <c r="N162" s="162">
        <v>0</v>
      </c>
      <c r="O162" s="162">
        <v>0</v>
      </c>
      <c r="P162" s="162">
        <v>0</v>
      </c>
      <c r="Q162" s="162">
        <v>0</v>
      </c>
      <c r="R162" s="162">
        <v>0</v>
      </c>
    </row>
    <row r="163" spans="1:18" ht="72.75" customHeight="1" x14ac:dyDescent="0.25">
      <c r="A163" s="104">
        <v>7</v>
      </c>
      <c r="B163" s="530" t="s">
        <v>247</v>
      </c>
      <c r="C163" s="531"/>
      <c r="D163" s="531"/>
      <c r="E163" s="531"/>
      <c r="F163" s="531"/>
      <c r="G163" s="532"/>
      <c r="H163" s="135">
        <f>H164+H165+H166+H167+H168+H169+H170+H171+H172+H173+H174+H175+H176+H177+H178+H179+H180+H181+H182+H183+H184+H185+H186+H187+H188+H189+H190+H191</f>
        <v>205</v>
      </c>
      <c r="I163" s="135">
        <v>135</v>
      </c>
      <c r="J163" s="135">
        <v>70</v>
      </c>
      <c r="K163" s="135">
        <v>70</v>
      </c>
      <c r="L163" s="135">
        <v>62</v>
      </c>
      <c r="M163" s="135">
        <v>12</v>
      </c>
      <c r="N163" s="135">
        <v>246</v>
      </c>
      <c r="O163" s="135">
        <v>30</v>
      </c>
      <c r="P163" s="135">
        <v>9</v>
      </c>
      <c r="Q163" s="164">
        <v>44976</v>
      </c>
      <c r="R163" s="164">
        <v>22492</v>
      </c>
    </row>
    <row r="164" spans="1:18" ht="72.75" customHeight="1" x14ac:dyDescent="0.25">
      <c r="A164" s="88">
        <v>1</v>
      </c>
      <c r="B164" s="459" t="s">
        <v>248</v>
      </c>
      <c r="C164" s="460"/>
      <c r="D164" s="460"/>
      <c r="E164" s="460"/>
      <c r="F164" s="465"/>
      <c r="G164" s="87" t="s">
        <v>550</v>
      </c>
      <c r="H164" s="88">
        <f>I164+J164</f>
        <v>190</v>
      </c>
      <c r="I164" s="162">
        <v>135</v>
      </c>
      <c r="J164" s="162">
        <v>55</v>
      </c>
      <c r="K164" s="162">
        <v>55</v>
      </c>
      <c r="L164" s="162">
        <v>47</v>
      </c>
      <c r="M164" s="162">
        <v>6</v>
      </c>
      <c r="N164" s="162">
        <v>144</v>
      </c>
      <c r="O164" s="162">
        <v>19</v>
      </c>
      <c r="P164" s="162">
        <v>3</v>
      </c>
      <c r="Q164" s="163">
        <v>48547</v>
      </c>
      <c r="R164" s="163">
        <v>24163</v>
      </c>
    </row>
    <row r="165" spans="1:18" ht="72.75" customHeight="1" x14ac:dyDescent="0.25">
      <c r="A165" s="88">
        <v>2</v>
      </c>
      <c r="B165" s="459" t="s">
        <v>249</v>
      </c>
      <c r="C165" s="460"/>
      <c r="D165" s="460"/>
      <c r="E165" s="460"/>
      <c r="F165" s="465"/>
      <c r="G165" s="87" t="s">
        <v>551</v>
      </c>
      <c r="H165" s="88">
        <f t="shared" ref="H165:H191" si="13">I165+J165</f>
        <v>0</v>
      </c>
      <c r="I165" s="162">
        <v>0</v>
      </c>
      <c r="J165" s="162">
        <v>0</v>
      </c>
      <c r="K165" s="162">
        <v>1</v>
      </c>
      <c r="L165" s="162">
        <v>3</v>
      </c>
      <c r="M165" s="162">
        <v>1</v>
      </c>
      <c r="N165" s="162">
        <v>14</v>
      </c>
      <c r="O165" s="162">
        <v>0</v>
      </c>
      <c r="P165" s="162">
        <v>0</v>
      </c>
      <c r="Q165" s="163">
        <v>0</v>
      </c>
      <c r="R165" s="163">
        <v>20858</v>
      </c>
    </row>
    <row r="166" spans="1:18" ht="72.75" customHeight="1" x14ac:dyDescent="0.25">
      <c r="A166" s="88">
        <v>3</v>
      </c>
      <c r="B166" s="459" t="s">
        <v>250</v>
      </c>
      <c r="C166" s="460"/>
      <c r="D166" s="460"/>
      <c r="E166" s="460"/>
      <c r="F166" s="465"/>
      <c r="G166" s="87" t="s">
        <v>552</v>
      </c>
      <c r="H166" s="88">
        <f t="shared" si="13"/>
        <v>0</v>
      </c>
      <c r="I166" s="162">
        <v>0</v>
      </c>
      <c r="J166" s="162">
        <v>0</v>
      </c>
      <c r="K166" s="162">
        <v>2</v>
      </c>
      <c r="L166" s="162">
        <v>2</v>
      </c>
      <c r="M166" s="162">
        <v>1</v>
      </c>
      <c r="N166" s="162">
        <v>5</v>
      </c>
      <c r="O166" s="162">
        <v>2</v>
      </c>
      <c r="P166" s="162">
        <v>0</v>
      </c>
      <c r="Q166" s="163">
        <v>31591</v>
      </c>
      <c r="R166" s="163">
        <v>17429</v>
      </c>
    </row>
    <row r="167" spans="1:18" ht="72.75" customHeight="1" x14ac:dyDescent="0.25">
      <c r="A167" s="88">
        <v>4</v>
      </c>
      <c r="B167" s="459" t="s">
        <v>251</v>
      </c>
      <c r="C167" s="460"/>
      <c r="D167" s="460"/>
      <c r="E167" s="460"/>
      <c r="F167" s="465"/>
      <c r="G167" s="87" t="s">
        <v>553</v>
      </c>
      <c r="H167" s="88">
        <f t="shared" si="13"/>
        <v>0</v>
      </c>
      <c r="I167" s="162">
        <v>0</v>
      </c>
      <c r="J167" s="162">
        <v>0</v>
      </c>
      <c r="K167" s="162">
        <v>3</v>
      </c>
      <c r="L167" s="162">
        <v>1</v>
      </c>
      <c r="M167" s="162">
        <v>0</v>
      </c>
      <c r="N167" s="162">
        <v>13</v>
      </c>
      <c r="O167" s="162">
        <v>2</v>
      </c>
      <c r="P167" s="162">
        <v>1</v>
      </c>
      <c r="Q167" s="163">
        <v>35125</v>
      </c>
      <c r="R167" s="163">
        <v>17993</v>
      </c>
    </row>
    <row r="168" spans="1:18" ht="72.75" customHeight="1" x14ac:dyDescent="0.25">
      <c r="A168" s="88">
        <v>5</v>
      </c>
      <c r="B168" s="459" t="s">
        <v>252</v>
      </c>
      <c r="C168" s="460"/>
      <c r="D168" s="460"/>
      <c r="E168" s="460"/>
      <c r="F168" s="465"/>
      <c r="G168" s="87" t="s">
        <v>554</v>
      </c>
      <c r="H168" s="88">
        <f t="shared" si="13"/>
        <v>0</v>
      </c>
      <c r="I168" s="162">
        <v>0</v>
      </c>
      <c r="J168" s="162">
        <v>0</v>
      </c>
      <c r="K168" s="162">
        <v>1</v>
      </c>
      <c r="L168" s="162">
        <v>2</v>
      </c>
      <c r="M168" s="162">
        <v>1</v>
      </c>
      <c r="N168" s="162">
        <v>6</v>
      </c>
      <c r="O168" s="162">
        <v>1</v>
      </c>
      <c r="P168" s="162">
        <v>1</v>
      </c>
      <c r="Q168" s="163">
        <v>43996</v>
      </c>
      <c r="R168" s="163">
        <v>20458</v>
      </c>
    </row>
    <row r="169" spans="1:18" ht="72.75" customHeight="1" x14ac:dyDescent="0.25">
      <c r="A169" s="88">
        <v>6</v>
      </c>
      <c r="B169" s="459" t="s">
        <v>253</v>
      </c>
      <c r="C169" s="460"/>
      <c r="D169" s="460"/>
      <c r="E169" s="460"/>
      <c r="F169" s="465"/>
      <c r="G169" s="87" t="s">
        <v>555</v>
      </c>
      <c r="H169" s="88">
        <f t="shared" si="13"/>
        <v>5</v>
      </c>
      <c r="I169" s="162">
        <v>0</v>
      </c>
      <c r="J169" s="162">
        <v>5</v>
      </c>
      <c r="K169" s="162">
        <v>1</v>
      </c>
      <c r="L169" s="162">
        <v>1</v>
      </c>
      <c r="M169" s="162">
        <v>1</v>
      </c>
      <c r="N169" s="162">
        <v>6</v>
      </c>
      <c r="O169" s="162">
        <v>0</v>
      </c>
      <c r="P169" s="162">
        <v>0</v>
      </c>
      <c r="Q169" s="163">
        <v>42815</v>
      </c>
      <c r="R169" s="163">
        <v>20821</v>
      </c>
    </row>
    <row r="170" spans="1:18" ht="72.75" customHeight="1" x14ac:dyDescent="0.25">
      <c r="A170" s="88">
        <v>7</v>
      </c>
      <c r="B170" s="459" t="s">
        <v>254</v>
      </c>
      <c r="C170" s="460"/>
      <c r="D170" s="460"/>
      <c r="E170" s="460"/>
      <c r="F170" s="465"/>
      <c r="G170" s="87" t="s">
        <v>556</v>
      </c>
      <c r="H170" s="88">
        <f t="shared" si="13"/>
        <v>10</v>
      </c>
      <c r="I170" s="162">
        <v>0</v>
      </c>
      <c r="J170" s="162">
        <v>10</v>
      </c>
      <c r="K170" s="162">
        <v>2</v>
      </c>
      <c r="L170" s="162">
        <v>2</v>
      </c>
      <c r="M170" s="162">
        <v>0</v>
      </c>
      <c r="N170" s="162">
        <v>17</v>
      </c>
      <c r="O170" s="162">
        <v>0</v>
      </c>
      <c r="P170" s="162">
        <v>0</v>
      </c>
      <c r="Q170" s="163">
        <v>51915</v>
      </c>
      <c r="R170" s="163">
        <v>23119</v>
      </c>
    </row>
    <row r="171" spans="1:18" ht="72.75" customHeight="1" x14ac:dyDescent="0.25">
      <c r="A171" s="88">
        <v>8</v>
      </c>
      <c r="B171" s="459" t="s">
        <v>255</v>
      </c>
      <c r="C171" s="460"/>
      <c r="D171" s="460"/>
      <c r="E171" s="460"/>
      <c r="F171" s="465"/>
      <c r="G171" s="87" t="s">
        <v>557</v>
      </c>
      <c r="H171" s="88">
        <f t="shared" si="13"/>
        <v>0</v>
      </c>
      <c r="I171" s="162">
        <v>0</v>
      </c>
      <c r="J171" s="162">
        <v>0</v>
      </c>
      <c r="K171" s="162">
        <v>3</v>
      </c>
      <c r="L171" s="162">
        <v>1</v>
      </c>
      <c r="M171" s="162">
        <v>0</v>
      </c>
      <c r="N171" s="162">
        <v>12</v>
      </c>
      <c r="O171" s="162">
        <v>0</v>
      </c>
      <c r="P171" s="162">
        <v>0</v>
      </c>
      <c r="Q171" s="163">
        <v>30583</v>
      </c>
      <c r="R171" s="163">
        <v>25284</v>
      </c>
    </row>
    <row r="172" spans="1:18" ht="72.75" customHeight="1" x14ac:dyDescent="0.25">
      <c r="A172" s="88">
        <v>9</v>
      </c>
      <c r="B172" s="459" t="s">
        <v>690</v>
      </c>
      <c r="C172" s="460"/>
      <c r="D172" s="460"/>
      <c r="E172" s="460"/>
      <c r="F172" s="465"/>
      <c r="G172" s="87" t="s">
        <v>558</v>
      </c>
      <c r="H172" s="88">
        <f t="shared" si="13"/>
        <v>0</v>
      </c>
      <c r="I172" s="162">
        <v>0</v>
      </c>
      <c r="J172" s="162">
        <v>0</v>
      </c>
      <c r="K172" s="162">
        <v>1</v>
      </c>
      <c r="L172" s="162">
        <v>1</v>
      </c>
      <c r="M172" s="162">
        <v>1</v>
      </c>
      <c r="N172" s="162">
        <v>11</v>
      </c>
      <c r="O172" s="162">
        <v>0</v>
      </c>
      <c r="P172" s="162">
        <v>0</v>
      </c>
      <c r="Q172" s="163">
        <v>58028</v>
      </c>
      <c r="R172" s="163">
        <v>22840</v>
      </c>
    </row>
    <row r="173" spans="1:18" ht="72.75" customHeight="1" x14ac:dyDescent="0.25">
      <c r="A173" s="88">
        <v>10</v>
      </c>
      <c r="B173" s="459" t="s">
        <v>256</v>
      </c>
      <c r="C173" s="460"/>
      <c r="D173" s="460"/>
      <c r="E173" s="460"/>
      <c r="F173" s="465"/>
      <c r="G173" s="87" t="s">
        <v>559</v>
      </c>
      <c r="H173" s="88">
        <f t="shared" si="13"/>
        <v>0</v>
      </c>
      <c r="I173" s="162">
        <v>0</v>
      </c>
      <c r="J173" s="162">
        <v>0</v>
      </c>
      <c r="K173" s="162">
        <v>1</v>
      </c>
      <c r="L173" s="162">
        <v>2</v>
      </c>
      <c r="M173" s="162">
        <v>1</v>
      </c>
      <c r="N173" s="162">
        <v>1</v>
      </c>
      <c r="O173" s="162">
        <v>2</v>
      </c>
      <c r="P173" s="162">
        <v>2</v>
      </c>
      <c r="Q173" s="163">
        <v>35033</v>
      </c>
      <c r="R173" s="163">
        <v>22428</v>
      </c>
    </row>
    <row r="174" spans="1:18" ht="72.75" customHeight="1" x14ac:dyDescent="0.25">
      <c r="A174" s="88">
        <v>11</v>
      </c>
      <c r="B174" s="459" t="s">
        <v>269</v>
      </c>
      <c r="C174" s="460"/>
      <c r="D174" s="460"/>
      <c r="E174" s="460"/>
      <c r="F174" s="465"/>
      <c r="G174" s="87" t="s">
        <v>270</v>
      </c>
      <c r="H174" s="88">
        <f t="shared" si="13"/>
        <v>0</v>
      </c>
      <c r="I174" s="162">
        <v>0</v>
      </c>
      <c r="J174" s="162">
        <v>0</v>
      </c>
      <c r="K174" s="162">
        <v>0</v>
      </c>
      <c r="L174" s="162">
        <v>0</v>
      </c>
      <c r="M174" s="162">
        <v>0</v>
      </c>
      <c r="N174" s="162">
        <v>1</v>
      </c>
      <c r="O174" s="162">
        <v>1</v>
      </c>
      <c r="P174" s="162">
        <v>1</v>
      </c>
      <c r="Q174" s="163">
        <v>0</v>
      </c>
      <c r="R174" s="163">
        <v>16486</v>
      </c>
    </row>
    <row r="175" spans="1:18" ht="72.75" customHeight="1" x14ac:dyDescent="0.25">
      <c r="A175" s="88">
        <v>12</v>
      </c>
      <c r="B175" s="459" t="s">
        <v>271</v>
      </c>
      <c r="C175" s="460"/>
      <c r="D175" s="460"/>
      <c r="E175" s="460"/>
      <c r="F175" s="465"/>
      <c r="G175" s="87" t="s">
        <v>272</v>
      </c>
      <c r="H175" s="88">
        <f t="shared" si="13"/>
        <v>0</v>
      </c>
      <c r="I175" s="162">
        <v>0</v>
      </c>
      <c r="J175" s="162">
        <v>0</v>
      </c>
      <c r="K175" s="162">
        <v>0</v>
      </c>
      <c r="L175" s="162">
        <v>0</v>
      </c>
      <c r="M175" s="162">
        <v>0</v>
      </c>
      <c r="N175" s="162">
        <v>4</v>
      </c>
      <c r="O175" s="162">
        <v>1</v>
      </c>
      <c r="P175" s="162">
        <v>0</v>
      </c>
      <c r="Q175" s="163">
        <v>0</v>
      </c>
      <c r="R175" s="163">
        <v>17975</v>
      </c>
    </row>
    <row r="176" spans="1:18" ht="72.75" customHeight="1" x14ac:dyDescent="0.25">
      <c r="A176" s="88">
        <v>13</v>
      </c>
      <c r="B176" s="459" t="s">
        <v>273</v>
      </c>
      <c r="C176" s="460"/>
      <c r="D176" s="460"/>
      <c r="E176" s="460"/>
      <c r="F176" s="465"/>
      <c r="G176" s="87" t="s">
        <v>274</v>
      </c>
      <c r="H176" s="88">
        <f t="shared" si="13"/>
        <v>0</v>
      </c>
      <c r="I176" s="162">
        <v>0</v>
      </c>
      <c r="J176" s="162">
        <v>0</v>
      </c>
      <c r="K176" s="162">
        <v>0</v>
      </c>
      <c r="L176" s="162">
        <v>0</v>
      </c>
      <c r="M176" s="162">
        <v>0</v>
      </c>
      <c r="N176" s="162">
        <v>0</v>
      </c>
      <c r="O176" s="162">
        <v>1</v>
      </c>
      <c r="P176" s="162">
        <v>1</v>
      </c>
      <c r="Q176" s="163">
        <v>0</v>
      </c>
      <c r="R176" s="163">
        <v>0</v>
      </c>
    </row>
    <row r="177" spans="1:18" ht="72.75" customHeight="1" x14ac:dyDescent="0.25">
      <c r="A177" s="88">
        <v>14</v>
      </c>
      <c r="B177" s="459" t="s">
        <v>275</v>
      </c>
      <c r="C177" s="460"/>
      <c r="D177" s="460"/>
      <c r="E177" s="460"/>
      <c r="F177" s="465"/>
      <c r="G177" s="87" t="s">
        <v>276</v>
      </c>
      <c r="H177" s="88">
        <f t="shared" si="13"/>
        <v>0</v>
      </c>
      <c r="I177" s="162">
        <v>0</v>
      </c>
      <c r="J177" s="162">
        <v>0</v>
      </c>
      <c r="K177" s="162">
        <v>0</v>
      </c>
      <c r="L177" s="162">
        <v>0</v>
      </c>
      <c r="M177" s="162">
        <v>0</v>
      </c>
      <c r="N177" s="162">
        <v>1</v>
      </c>
      <c r="O177" s="162">
        <v>0</v>
      </c>
      <c r="P177" s="162">
        <v>0</v>
      </c>
      <c r="Q177" s="163">
        <v>0</v>
      </c>
      <c r="R177" s="163">
        <v>22671</v>
      </c>
    </row>
    <row r="178" spans="1:18" ht="72.75" customHeight="1" x14ac:dyDescent="0.25">
      <c r="A178" s="88">
        <v>15</v>
      </c>
      <c r="B178" s="459" t="s">
        <v>277</v>
      </c>
      <c r="C178" s="460"/>
      <c r="D178" s="460"/>
      <c r="E178" s="460"/>
      <c r="F178" s="465"/>
      <c r="G178" s="87" t="s">
        <v>278</v>
      </c>
      <c r="H178" s="88">
        <f t="shared" si="13"/>
        <v>0</v>
      </c>
      <c r="I178" s="162">
        <v>0</v>
      </c>
      <c r="J178" s="162">
        <v>0</v>
      </c>
      <c r="K178" s="162">
        <v>0</v>
      </c>
      <c r="L178" s="162">
        <v>0</v>
      </c>
      <c r="M178" s="162">
        <v>0</v>
      </c>
      <c r="N178" s="162">
        <v>0</v>
      </c>
      <c r="O178" s="162">
        <v>1</v>
      </c>
      <c r="P178" s="162">
        <v>0</v>
      </c>
      <c r="Q178" s="163">
        <v>0</v>
      </c>
      <c r="R178" s="163">
        <v>0</v>
      </c>
    </row>
    <row r="179" spans="1:18" ht="72.75" customHeight="1" x14ac:dyDescent="0.25">
      <c r="A179" s="88">
        <v>16</v>
      </c>
      <c r="B179" s="459" t="s">
        <v>279</v>
      </c>
      <c r="C179" s="460"/>
      <c r="D179" s="460"/>
      <c r="E179" s="460"/>
      <c r="F179" s="465"/>
      <c r="G179" s="87" t="s">
        <v>280</v>
      </c>
      <c r="H179" s="88">
        <f t="shared" si="13"/>
        <v>0</v>
      </c>
      <c r="I179" s="162">
        <v>0</v>
      </c>
      <c r="J179" s="162">
        <v>0</v>
      </c>
      <c r="K179" s="162">
        <v>0</v>
      </c>
      <c r="L179" s="162">
        <v>0</v>
      </c>
      <c r="M179" s="162">
        <v>0</v>
      </c>
      <c r="N179" s="162">
        <v>3</v>
      </c>
      <c r="O179" s="162">
        <v>0</v>
      </c>
      <c r="P179" s="162">
        <v>0</v>
      </c>
      <c r="Q179" s="163">
        <v>0</v>
      </c>
      <c r="R179" s="163">
        <v>19053</v>
      </c>
    </row>
    <row r="180" spans="1:18" ht="72.75" customHeight="1" x14ac:dyDescent="0.25">
      <c r="A180" s="88">
        <v>17</v>
      </c>
      <c r="B180" s="459" t="s">
        <v>281</v>
      </c>
      <c r="C180" s="460"/>
      <c r="D180" s="460"/>
      <c r="E180" s="460"/>
      <c r="F180" s="465"/>
      <c r="G180" s="87" t="s">
        <v>282</v>
      </c>
      <c r="H180" s="88">
        <f t="shared" si="13"/>
        <v>0</v>
      </c>
      <c r="I180" s="162">
        <v>0</v>
      </c>
      <c r="J180" s="162">
        <v>0</v>
      </c>
      <c r="K180" s="162">
        <v>0</v>
      </c>
      <c r="L180" s="162">
        <v>0</v>
      </c>
      <c r="M180" s="162">
        <v>0</v>
      </c>
      <c r="N180" s="162">
        <v>4</v>
      </c>
      <c r="O180" s="162">
        <v>0</v>
      </c>
      <c r="P180" s="162">
        <v>0</v>
      </c>
      <c r="Q180" s="163">
        <v>0</v>
      </c>
      <c r="R180" s="163">
        <v>22451</v>
      </c>
    </row>
    <row r="181" spans="1:18" ht="72.75" customHeight="1" x14ac:dyDescent="0.25">
      <c r="A181" s="88">
        <v>18</v>
      </c>
      <c r="B181" s="459" t="s">
        <v>283</v>
      </c>
      <c r="C181" s="460"/>
      <c r="D181" s="460"/>
      <c r="E181" s="460"/>
      <c r="F181" s="465"/>
      <c r="G181" s="87" t="s">
        <v>284</v>
      </c>
      <c r="H181" s="88">
        <f t="shared" si="13"/>
        <v>0</v>
      </c>
      <c r="I181" s="162">
        <v>0</v>
      </c>
      <c r="J181" s="162">
        <v>0</v>
      </c>
      <c r="K181" s="162">
        <v>0</v>
      </c>
      <c r="L181" s="162">
        <v>0</v>
      </c>
      <c r="M181" s="162">
        <v>0</v>
      </c>
      <c r="N181" s="162">
        <v>3</v>
      </c>
      <c r="O181" s="162">
        <v>0</v>
      </c>
      <c r="P181" s="162">
        <v>0</v>
      </c>
      <c r="Q181" s="163">
        <v>0</v>
      </c>
      <c r="R181" s="163">
        <v>21346</v>
      </c>
    </row>
    <row r="182" spans="1:18" ht="72.75" customHeight="1" x14ac:dyDescent="0.25">
      <c r="A182" s="88">
        <v>19</v>
      </c>
      <c r="B182" s="459" t="s">
        <v>285</v>
      </c>
      <c r="C182" s="460"/>
      <c r="D182" s="460"/>
      <c r="E182" s="460"/>
      <c r="F182" s="465"/>
      <c r="G182" s="87" t="s">
        <v>286</v>
      </c>
      <c r="H182" s="88">
        <f t="shared" si="13"/>
        <v>0</v>
      </c>
      <c r="I182" s="162">
        <v>0</v>
      </c>
      <c r="J182" s="162">
        <v>0</v>
      </c>
      <c r="K182" s="162">
        <v>0</v>
      </c>
      <c r="L182" s="162">
        <v>0</v>
      </c>
      <c r="M182" s="162">
        <v>0</v>
      </c>
      <c r="N182" s="162">
        <v>1</v>
      </c>
      <c r="O182" s="162">
        <v>0</v>
      </c>
      <c r="P182" s="162">
        <v>0</v>
      </c>
      <c r="Q182" s="163">
        <v>0</v>
      </c>
      <c r="R182" s="163">
        <v>17794</v>
      </c>
    </row>
    <row r="183" spans="1:18" ht="72.75" customHeight="1" x14ac:dyDescent="0.25">
      <c r="A183" s="88">
        <v>20</v>
      </c>
      <c r="B183" s="529" t="s">
        <v>265</v>
      </c>
      <c r="C183" s="529"/>
      <c r="D183" s="529"/>
      <c r="E183" s="529"/>
      <c r="F183" s="529"/>
      <c r="G183" s="86" t="s">
        <v>892</v>
      </c>
      <c r="H183" s="88">
        <f t="shared" si="13"/>
        <v>0</v>
      </c>
      <c r="I183" s="162">
        <v>0</v>
      </c>
      <c r="J183" s="162">
        <v>0</v>
      </c>
      <c r="K183" s="162">
        <v>0</v>
      </c>
      <c r="L183" s="162">
        <v>0</v>
      </c>
      <c r="M183" s="162">
        <v>0</v>
      </c>
      <c r="N183" s="162">
        <v>0</v>
      </c>
      <c r="O183" s="162">
        <v>0</v>
      </c>
      <c r="P183" s="162">
        <v>0</v>
      </c>
      <c r="Q183" s="163">
        <v>0</v>
      </c>
      <c r="R183" s="163">
        <v>0</v>
      </c>
    </row>
    <row r="184" spans="1:18" ht="72.75" customHeight="1" x14ac:dyDescent="0.25">
      <c r="A184" s="88">
        <v>21</v>
      </c>
      <c r="B184" s="529" t="s">
        <v>257</v>
      </c>
      <c r="C184" s="529"/>
      <c r="D184" s="529"/>
      <c r="E184" s="529"/>
      <c r="F184" s="529"/>
      <c r="G184" s="86" t="s">
        <v>893</v>
      </c>
      <c r="H184" s="88">
        <f t="shared" si="13"/>
        <v>0</v>
      </c>
      <c r="I184" s="162">
        <v>0</v>
      </c>
      <c r="J184" s="162">
        <v>0</v>
      </c>
      <c r="K184" s="162">
        <v>0</v>
      </c>
      <c r="L184" s="162">
        <v>0</v>
      </c>
      <c r="M184" s="162">
        <v>0</v>
      </c>
      <c r="N184" s="162">
        <v>0</v>
      </c>
      <c r="O184" s="162">
        <v>0</v>
      </c>
      <c r="P184" s="162">
        <v>0</v>
      </c>
      <c r="Q184" s="163">
        <v>0</v>
      </c>
      <c r="R184" s="163">
        <v>0</v>
      </c>
    </row>
    <row r="185" spans="1:18" ht="72.75" customHeight="1" x14ac:dyDescent="0.25">
      <c r="A185" s="88">
        <v>22</v>
      </c>
      <c r="B185" s="529" t="s">
        <v>894</v>
      </c>
      <c r="C185" s="529"/>
      <c r="D185" s="529"/>
      <c r="E185" s="529"/>
      <c r="F185" s="529"/>
      <c r="G185" s="86" t="s">
        <v>895</v>
      </c>
      <c r="H185" s="88">
        <f t="shared" si="13"/>
        <v>0</v>
      </c>
      <c r="I185" s="162">
        <v>0</v>
      </c>
      <c r="J185" s="162">
        <v>0</v>
      </c>
      <c r="K185" s="162">
        <v>0</v>
      </c>
      <c r="L185" s="162">
        <v>0</v>
      </c>
      <c r="M185" s="162">
        <v>0</v>
      </c>
      <c r="N185" s="162">
        <v>0</v>
      </c>
      <c r="O185" s="162">
        <v>0</v>
      </c>
      <c r="P185" s="162">
        <v>0</v>
      </c>
      <c r="Q185" s="163">
        <v>0</v>
      </c>
      <c r="R185" s="163">
        <v>0</v>
      </c>
    </row>
    <row r="186" spans="1:18" ht="72.75" customHeight="1" x14ac:dyDescent="0.25">
      <c r="A186" s="88">
        <v>23</v>
      </c>
      <c r="B186" s="529" t="s">
        <v>896</v>
      </c>
      <c r="C186" s="529"/>
      <c r="D186" s="529"/>
      <c r="E186" s="529"/>
      <c r="F186" s="529"/>
      <c r="G186" s="86" t="s">
        <v>897</v>
      </c>
      <c r="H186" s="88">
        <f t="shared" si="13"/>
        <v>0</v>
      </c>
      <c r="I186" s="162">
        <v>0</v>
      </c>
      <c r="J186" s="162">
        <v>0</v>
      </c>
      <c r="K186" s="162">
        <v>0</v>
      </c>
      <c r="L186" s="162">
        <v>0</v>
      </c>
      <c r="M186" s="162">
        <v>0</v>
      </c>
      <c r="N186" s="162">
        <v>0</v>
      </c>
      <c r="O186" s="162">
        <v>0</v>
      </c>
      <c r="P186" s="162">
        <v>0</v>
      </c>
      <c r="Q186" s="163">
        <v>0</v>
      </c>
      <c r="R186" s="163">
        <v>0</v>
      </c>
    </row>
    <row r="187" spans="1:18" ht="72.75" customHeight="1" x14ac:dyDescent="0.25">
      <c r="A187" s="88">
        <v>24</v>
      </c>
      <c r="B187" s="529" t="s">
        <v>267</v>
      </c>
      <c r="C187" s="529"/>
      <c r="D187" s="529"/>
      <c r="E187" s="529"/>
      <c r="F187" s="529"/>
      <c r="G187" s="86" t="s">
        <v>898</v>
      </c>
      <c r="H187" s="88">
        <f t="shared" si="13"/>
        <v>0</v>
      </c>
      <c r="I187" s="162">
        <v>0</v>
      </c>
      <c r="J187" s="162">
        <v>0</v>
      </c>
      <c r="K187" s="162">
        <v>0</v>
      </c>
      <c r="L187" s="162">
        <v>0</v>
      </c>
      <c r="M187" s="162">
        <v>0</v>
      </c>
      <c r="N187" s="162">
        <v>0</v>
      </c>
      <c r="O187" s="162">
        <v>0</v>
      </c>
      <c r="P187" s="162">
        <v>0</v>
      </c>
      <c r="Q187" s="163">
        <v>0</v>
      </c>
      <c r="R187" s="163">
        <v>0</v>
      </c>
    </row>
    <row r="188" spans="1:18" ht="72.75" customHeight="1" x14ac:dyDescent="0.25">
      <c r="A188" s="88">
        <v>25</v>
      </c>
      <c r="B188" s="529" t="s">
        <v>263</v>
      </c>
      <c r="C188" s="529"/>
      <c r="D188" s="529"/>
      <c r="E188" s="529"/>
      <c r="F188" s="529"/>
      <c r="G188" s="86" t="s">
        <v>899</v>
      </c>
      <c r="H188" s="88">
        <f t="shared" si="13"/>
        <v>0</v>
      </c>
      <c r="I188" s="162">
        <v>0</v>
      </c>
      <c r="J188" s="162">
        <v>0</v>
      </c>
      <c r="K188" s="162">
        <v>0</v>
      </c>
      <c r="L188" s="162">
        <v>0</v>
      </c>
      <c r="M188" s="162">
        <v>0</v>
      </c>
      <c r="N188" s="162">
        <v>0</v>
      </c>
      <c r="O188" s="162">
        <v>0</v>
      </c>
      <c r="P188" s="162">
        <v>0</v>
      </c>
      <c r="Q188" s="163">
        <v>0</v>
      </c>
      <c r="R188" s="163">
        <v>0</v>
      </c>
    </row>
    <row r="189" spans="1:18" ht="72.75" customHeight="1" x14ac:dyDescent="0.25">
      <c r="A189" s="88">
        <v>26</v>
      </c>
      <c r="B189" s="529" t="s">
        <v>259</v>
      </c>
      <c r="C189" s="529"/>
      <c r="D189" s="529"/>
      <c r="E189" s="529"/>
      <c r="F189" s="529"/>
      <c r="G189" s="86" t="s">
        <v>900</v>
      </c>
      <c r="H189" s="88">
        <f t="shared" si="13"/>
        <v>0</v>
      </c>
      <c r="I189" s="162">
        <v>0</v>
      </c>
      <c r="J189" s="162">
        <v>0</v>
      </c>
      <c r="K189" s="162">
        <v>0</v>
      </c>
      <c r="L189" s="162">
        <v>0</v>
      </c>
      <c r="M189" s="162">
        <v>0</v>
      </c>
      <c r="N189" s="162">
        <v>0</v>
      </c>
      <c r="O189" s="162">
        <v>0</v>
      </c>
      <c r="P189" s="162">
        <v>0</v>
      </c>
      <c r="Q189" s="163">
        <v>0</v>
      </c>
      <c r="R189" s="163">
        <v>0</v>
      </c>
    </row>
    <row r="190" spans="1:18" ht="72.75" customHeight="1" x14ac:dyDescent="0.25">
      <c r="A190" s="88">
        <v>27</v>
      </c>
      <c r="B190" s="529" t="s">
        <v>901</v>
      </c>
      <c r="C190" s="529"/>
      <c r="D190" s="529"/>
      <c r="E190" s="529"/>
      <c r="F190" s="529"/>
      <c r="G190" s="86" t="s">
        <v>902</v>
      </c>
      <c r="H190" s="88">
        <f t="shared" si="13"/>
        <v>0</v>
      </c>
      <c r="I190" s="162">
        <v>0</v>
      </c>
      <c r="J190" s="162">
        <v>0</v>
      </c>
      <c r="K190" s="162">
        <v>0</v>
      </c>
      <c r="L190" s="162">
        <v>0</v>
      </c>
      <c r="M190" s="162">
        <v>0</v>
      </c>
      <c r="N190" s="162">
        <v>0</v>
      </c>
      <c r="O190" s="162">
        <v>0</v>
      </c>
      <c r="P190" s="162">
        <v>0</v>
      </c>
      <c r="Q190" s="163">
        <v>0</v>
      </c>
      <c r="R190" s="163">
        <v>0</v>
      </c>
    </row>
    <row r="191" spans="1:18" ht="72.75" customHeight="1" x14ac:dyDescent="0.25">
      <c r="A191" s="88">
        <v>28</v>
      </c>
      <c r="B191" s="529" t="s">
        <v>903</v>
      </c>
      <c r="C191" s="529"/>
      <c r="D191" s="529"/>
      <c r="E191" s="529"/>
      <c r="F191" s="529"/>
      <c r="G191" s="86" t="s">
        <v>904</v>
      </c>
      <c r="H191" s="88">
        <f t="shared" si="13"/>
        <v>0</v>
      </c>
      <c r="I191" s="162">
        <v>0</v>
      </c>
      <c r="J191" s="162">
        <v>0</v>
      </c>
      <c r="K191" s="162">
        <v>0</v>
      </c>
      <c r="L191" s="162">
        <v>0</v>
      </c>
      <c r="M191" s="162">
        <v>0</v>
      </c>
      <c r="N191" s="162">
        <v>0</v>
      </c>
      <c r="O191" s="162">
        <v>0</v>
      </c>
      <c r="P191" s="162">
        <v>0</v>
      </c>
      <c r="Q191" s="163">
        <v>0</v>
      </c>
      <c r="R191" s="163">
        <v>0</v>
      </c>
    </row>
    <row r="192" spans="1:18" ht="72.75" customHeight="1" x14ac:dyDescent="0.25">
      <c r="A192" s="104">
        <v>8</v>
      </c>
      <c r="B192" s="522" t="s">
        <v>287</v>
      </c>
      <c r="C192" s="523"/>
      <c r="D192" s="523"/>
      <c r="E192" s="523"/>
      <c r="F192" s="523"/>
      <c r="G192" s="524"/>
      <c r="H192" s="133">
        <f>H193+H194+H195+H196+H197+H198+H199+H200+H201+H202+H203+H204+H205+H206+H207+H208+H209+H210+H211+H212+H213+H214+H215+H216+H217+H218+H219+H220+H221+H222+H223+H224+H225+H226+H227+H228+H229+H230+H231+H232+H233+H234+H235+H236+H237+H238+H239+H240</f>
        <v>225</v>
      </c>
      <c r="I192" s="133">
        <f t="shared" ref="I192:P192" si="14">I193+I194+I195+I196+I197+I198+I199+I200+I201+I202+I203+I204+I205+I206+I207+I208+I209+I210+I211+I212+I213+I214+I215+I216+I217+I218+I219+I220+I221+I222+I223+I224+I225+I226+I227+I228+I229+I230+I231+I232+I233+I234+I235+I236+I237+I238+I239+I240</f>
        <v>155</v>
      </c>
      <c r="J192" s="133">
        <f t="shared" si="14"/>
        <v>70</v>
      </c>
      <c r="K192" s="133">
        <f t="shared" si="14"/>
        <v>76</v>
      </c>
      <c r="L192" s="133">
        <f t="shared" si="14"/>
        <v>7</v>
      </c>
      <c r="M192" s="133">
        <f t="shared" si="14"/>
        <v>4</v>
      </c>
      <c r="N192" s="133">
        <f t="shared" si="14"/>
        <v>277</v>
      </c>
      <c r="O192" s="133">
        <f t="shared" si="14"/>
        <v>1</v>
      </c>
      <c r="P192" s="133">
        <f t="shared" si="14"/>
        <v>0</v>
      </c>
      <c r="Q192" s="165">
        <v>44947.199999999997</v>
      </c>
      <c r="R192" s="165">
        <v>22476.400000000001</v>
      </c>
    </row>
    <row r="193" spans="1:18" ht="72.75" customHeight="1" x14ac:dyDescent="0.25">
      <c r="A193" s="88">
        <v>1</v>
      </c>
      <c r="B193" s="459" t="s">
        <v>837</v>
      </c>
      <c r="C193" s="460"/>
      <c r="D193" s="460"/>
      <c r="E193" s="460"/>
      <c r="F193" s="465"/>
      <c r="G193" s="87" t="s">
        <v>560</v>
      </c>
      <c r="H193" s="88">
        <f>I193+J193</f>
        <v>122</v>
      </c>
      <c r="I193" s="162">
        <v>122</v>
      </c>
      <c r="J193" s="162">
        <v>0</v>
      </c>
      <c r="K193" s="162">
        <v>59</v>
      </c>
      <c r="L193" s="162">
        <v>3</v>
      </c>
      <c r="M193" s="162">
        <v>2</v>
      </c>
      <c r="N193" s="162">
        <v>160</v>
      </c>
      <c r="O193" s="162">
        <v>0</v>
      </c>
      <c r="P193" s="162">
        <v>0</v>
      </c>
      <c r="Q193" s="163">
        <v>44947.199999999997</v>
      </c>
      <c r="R193" s="163">
        <v>22476.400000000001</v>
      </c>
    </row>
    <row r="194" spans="1:18" ht="72.75" customHeight="1" x14ac:dyDescent="0.25">
      <c r="A194" s="88">
        <v>2</v>
      </c>
      <c r="B194" s="459" t="s">
        <v>299</v>
      </c>
      <c r="C194" s="460"/>
      <c r="D194" s="460"/>
      <c r="E194" s="460"/>
      <c r="F194" s="465"/>
      <c r="G194" s="87" t="s">
        <v>561</v>
      </c>
      <c r="H194" s="88">
        <f t="shared" ref="H194:H240" si="15">I194+J194</f>
        <v>33</v>
      </c>
      <c r="I194" s="162">
        <v>18</v>
      </c>
      <c r="J194" s="162">
        <v>15</v>
      </c>
      <c r="K194" s="162">
        <v>4</v>
      </c>
      <c r="L194" s="162">
        <v>1</v>
      </c>
      <c r="M194" s="162">
        <v>0</v>
      </c>
      <c r="N194" s="162">
        <v>17</v>
      </c>
      <c r="O194" s="162">
        <v>0</v>
      </c>
      <c r="P194" s="162">
        <v>0</v>
      </c>
      <c r="Q194" s="163">
        <v>44947.199999999997</v>
      </c>
      <c r="R194" s="163">
        <v>22476.400000000001</v>
      </c>
    </row>
    <row r="195" spans="1:18" ht="72.75" customHeight="1" x14ac:dyDescent="0.25">
      <c r="A195" s="88">
        <v>3</v>
      </c>
      <c r="B195" s="459" t="s">
        <v>323</v>
      </c>
      <c r="C195" s="460"/>
      <c r="D195" s="460"/>
      <c r="E195" s="460"/>
      <c r="F195" s="465"/>
      <c r="G195" s="87" t="s">
        <v>562</v>
      </c>
      <c r="H195" s="88">
        <f t="shared" si="15"/>
        <v>25</v>
      </c>
      <c r="I195" s="162">
        <v>0</v>
      </c>
      <c r="J195" s="162">
        <v>25</v>
      </c>
      <c r="K195" s="162">
        <v>4</v>
      </c>
      <c r="L195" s="162">
        <v>1</v>
      </c>
      <c r="M195" s="162">
        <v>0</v>
      </c>
      <c r="N195" s="162">
        <v>17</v>
      </c>
      <c r="O195" s="162">
        <v>0</v>
      </c>
      <c r="P195" s="162">
        <v>0</v>
      </c>
      <c r="Q195" s="163">
        <v>44947.199999999997</v>
      </c>
      <c r="R195" s="163">
        <v>22476.400000000001</v>
      </c>
    </row>
    <row r="196" spans="1:18" ht="72.75" customHeight="1" x14ac:dyDescent="0.25">
      <c r="A196" s="88">
        <v>4</v>
      </c>
      <c r="B196" s="459" t="s">
        <v>338</v>
      </c>
      <c r="C196" s="460"/>
      <c r="D196" s="460"/>
      <c r="E196" s="460"/>
      <c r="F196" s="465"/>
      <c r="G196" s="87" t="s">
        <v>563</v>
      </c>
      <c r="H196" s="88">
        <f t="shared" si="15"/>
        <v>45</v>
      </c>
      <c r="I196" s="162">
        <v>15</v>
      </c>
      <c r="J196" s="162">
        <v>30</v>
      </c>
      <c r="K196" s="162">
        <v>6</v>
      </c>
      <c r="L196" s="162">
        <v>1</v>
      </c>
      <c r="M196" s="162">
        <v>1</v>
      </c>
      <c r="N196" s="162">
        <v>21</v>
      </c>
      <c r="O196" s="162">
        <v>0</v>
      </c>
      <c r="P196" s="162">
        <v>0</v>
      </c>
      <c r="Q196" s="163">
        <v>44947.199999999997</v>
      </c>
      <c r="R196" s="163">
        <v>22476.400000000001</v>
      </c>
    </row>
    <row r="197" spans="1:18" ht="72.75" customHeight="1" x14ac:dyDescent="0.25">
      <c r="A197" s="88">
        <v>5</v>
      </c>
      <c r="B197" s="459" t="s">
        <v>310</v>
      </c>
      <c r="C197" s="460"/>
      <c r="D197" s="460"/>
      <c r="E197" s="460"/>
      <c r="F197" s="465"/>
      <c r="G197" s="87" t="s">
        <v>564</v>
      </c>
      <c r="H197" s="88">
        <f t="shared" si="15"/>
        <v>0</v>
      </c>
      <c r="I197" s="162">
        <v>0</v>
      </c>
      <c r="J197" s="162">
        <v>0</v>
      </c>
      <c r="K197" s="162">
        <v>2</v>
      </c>
      <c r="L197" s="162">
        <v>0</v>
      </c>
      <c r="M197" s="162">
        <v>0</v>
      </c>
      <c r="N197" s="162">
        <v>8</v>
      </c>
      <c r="O197" s="162">
        <v>0</v>
      </c>
      <c r="P197" s="162">
        <v>0</v>
      </c>
      <c r="Q197" s="163">
        <v>44947.199999999997</v>
      </c>
      <c r="R197" s="163">
        <v>22476.400000000001</v>
      </c>
    </row>
    <row r="198" spans="1:18" ht="72.75" customHeight="1" x14ac:dyDescent="0.25">
      <c r="A198" s="88">
        <v>6</v>
      </c>
      <c r="B198" s="459" t="s">
        <v>332</v>
      </c>
      <c r="C198" s="460"/>
      <c r="D198" s="460"/>
      <c r="E198" s="460"/>
      <c r="F198" s="465"/>
      <c r="G198" s="87" t="s">
        <v>565</v>
      </c>
      <c r="H198" s="88">
        <f t="shared" si="15"/>
        <v>0</v>
      </c>
      <c r="I198" s="162">
        <v>0</v>
      </c>
      <c r="J198" s="162">
        <v>0</v>
      </c>
      <c r="K198" s="162">
        <v>1</v>
      </c>
      <c r="L198" s="162">
        <v>1</v>
      </c>
      <c r="M198" s="162">
        <v>1</v>
      </c>
      <c r="N198" s="162">
        <v>10</v>
      </c>
      <c r="O198" s="162">
        <v>0</v>
      </c>
      <c r="P198" s="162">
        <v>0</v>
      </c>
      <c r="Q198" s="163">
        <v>44947.199999999997</v>
      </c>
      <c r="R198" s="163">
        <v>22476.400000000001</v>
      </c>
    </row>
    <row r="199" spans="1:18" ht="72.75" customHeight="1" x14ac:dyDescent="0.25">
      <c r="A199" s="88">
        <v>7</v>
      </c>
      <c r="B199" s="459" t="s">
        <v>288</v>
      </c>
      <c r="C199" s="460"/>
      <c r="D199" s="460"/>
      <c r="E199" s="460"/>
      <c r="F199" s="465"/>
      <c r="G199" s="87" t="s">
        <v>289</v>
      </c>
      <c r="H199" s="88">
        <f t="shared" si="15"/>
        <v>0</v>
      </c>
      <c r="I199" s="162">
        <v>0</v>
      </c>
      <c r="J199" s="162">
        <v>0</v>
      </c>
      <c r="K199" s="162">
        <v>0</v>
      </c>
      <c r="L199" s="162">
        <v>0</v>
      </c>
      <c r="M199" s="162">
        <v>0</v>
      </c>
      <c r="N199" s="162">
        <v>2</v>
      </c>
      <c r="O199" s="162">
        <v>0</v>
      </c>
      <c r="P199" s="162">
        <v>0</v>
      </c>
      <c r="Q199" s="163">
        <v>0</v>
      </c>
      <c r="R199" s="163">
        <v>22476.400000000001</v>
      </c>
    </row>
    <row r="200" spans="1:18" ht="72.75" customHeight="1" x14ac:dyDescent="0.25">
      <c r="A200" s="88">
        <v>8</v>
      </c>
      <c r="B200" s="459" t="s">
        <v>206</v>
      </c>
      <c r="C200" s="460"/>
      <c r="D200" s="460"/>
      <c r="E200" s="460"/>
      <c r="F200" s="465"/>
      <c r="G200" s="87" t="s">
        <v>290</v>
      </c>
      <c r="H200" s="88">
        <f t="shared" si="15"/>
        <v>0</v>
      </c>
      <c r="I200" s="162">
        <v>0</v>
      </c>
      <c r="J200" s="162">
        <v>0</v>
      </c>
      <c r="K200" s="162">
        <v>0</v>
      </c>
      <c r="L200" s="162">
        <v>0</v>
      </c>
      <c r="M200" s="162">
        <v>0</v>
      </c>
      <c r="N200" s="162">
        <v>1</v>
      </c>
      <c r="O200" s="162">
        <v>0</v>
      </c>
      <c r="P200" s="162">
        <v>0</v>
      </c>
      <c r="Q200" s="163">
        <v>0</v>
      </c>
      <c r="R200" s="163">
        <v>22476.400000000001</v>
      </c>
    </row>
    <row r="201" spans="1:18" ht="72.75" customHeight="1" x14ac:dyDescent="0.25">
      <c r="A201" s="88">
        <v>9</v>
      </c>
      <c r="B201" s="459" t="s">
        <v>291</v>
      </c>
      <c r="C201" s="460"/>
      <c r="D201" s="460"/>
      <c r="E201" s="460"/>
      <c r="F201" s="465"/>
      <c r="G201" s="87" t="s">
        <v>292</v>
      </c>
      <c r="H201" s="88">
        <f t="shared" si="15"/>
        <v>0</v>
      </c>
      <c r="I201" s="162">
        <v>0</v>
      </c>
      <c r="J201" s="162">
        <v>0</v>
      </c>
      <c r="K201" s="162">
        <v>0</v>
      </c>
      <c r="L201" s="162">
        <v>0</v>
      </c>
      <c r="M201" s="162">
        <v>0</v>
      </c>
      <c r="N201" s="162">
        <v>1</v>
      </c>
      <c r="O201" s="162">
        <v>0</v>
      </c>
      <c r="P201" s="162">
        <v>0</v>
      </c>
      <c r="Q201" s="163">
        <v>0</v>
      </c>
      <c r="R201" s="163">
        <v>22476.400000000001</v>
      </c>
    </row>
    <row r="202" spans="1:18" ht="72.75" customHeight="1" x14ac:dyDescent="0.25">
      <c r="A202" s="88">
        <v>10</v>
      </c>
      <c r="B202" s="459" t="s">
        <v>293</v>
      </c>
      <c r="C202" s="460"/>
      <c r="D202" s="460"/>
      <c r="E202" s="460"/>
      <c r="F202" s="465"/>
      <c r="G202" s="87" t="s">
        <v>294</v>
      </c>
      <c r="H202" s="88">
        <f t="shared" si="15"/>
        <v>0</v>
      </c>
      <c r="I202" s="162">
        <v>0</v>
      </c>
      <c r="J202" s="162">
        <v>0</v>
      </c>
      <c r="K202" s="162">
        <v>0</v>
      </c>
      <c r="L202" s="162">
        <v>0</v>
      </c>
      <c r="M202" s="162">
        <v>0</v>
      </c>
      <c r="N202" s="162">
        <v>2</v>
      </c>
      <c r="O202" s="162">
        <v>0</v>
      </c>
      <c r="P202" s="162">
        <v>0</v>
      </c>
      <c r="Q202" s="163">
        <v>0</v>
      </c>
      <c r="R202" s="163">
        <v>22476.400000000001</v>
      </c>
    </row>
    <row r="203" spans="1:18" ht="72.75" customHeight="1" x14ac:dyDescent="0.25">
      <c r="A203" s="88">
        <v>11</v>
      </c>
      <c r="B203" s="459" t="s">
        <v>295</v>
      </c>
      <c r="C203" s="460"/>
      <c r="D203" s="460"/>
      <c r="E203" s="460"/>
      <c r="F203" s="465"/>
      <c r="G203" s="87" t="s">
        <v>296</v>
      </c>
      <c r="H203" s="88">
        <f t="shared" si="15"/>
        <v>0</v>
      </c>
      <c r="I203" s="162">
        <v>0</v>
      </c>
      <c r="J203" s="162">
        <v>0</v>
      </c>
      <c r="K203" s="162">
        <v>0</v>
      </c>
      <c r="L203" s="162">
        <v>0</v>
      </c>
      <c r="M203" s="162">
        <v>0</v>
      </c>
      <c r="N203" s="162">
        <v>1</v>
      </c>
      <c r="O203" s="162">
        <v>0</v>
      </c>
      <c r="P203" s="162">
        <v>0</v>
      </c>
      <c r="Q203" s="163">
        <v>0</v>
      </c>
      <c r="R203" s="163">
        <v>22476.400000000001</v>
      </c>
    </row>
    <row r="204" spans="1:18" ht="72.75" customHeight="1" x14ac:dyDescent="0.25">
      <c r="A204" s="88">
        <v>12</v>
      </c>
      <c r="B204" s="459" t="s">
        <v>297</v>
      </c>
      <c r="C204" s="460"/>
      <c r="D204" s="460"/>
      <c r="E204" s="460"/>
      <c r="F204" s="465"/>
      <c r="G204" s="87" t="s">
        <v>298</v>
      </c>
      <c r="H204" s="88">
        <f t="shared" si="15"/>
        <v>0</v>
      </c>
      <c r="I204" s="162">
        <v>0</v>
      </c>
      <c r="J204" s="162">
        <v>0</v>
      </c>
      <c r="K204" s="162">
        <v>0</v>
      </c>
      <c r="L204" s="162">
        <v>0</v>
      </c>
      <c r="M204" s="162">
        <v>0</v>
      </c>
      <c r="N204" s="162">
        <v>1</v>
      </c>
      <c r="O204" s="162">
        <v>0</v>
      </c>
      <c r="P204" s="162">
        <v>0</v>
      </c>
      <c r="Q204" s="163">
        <v>0</v>
      </c>
      <c r="R204" s="163">
        <v>22476.400000000001</v>
      </c>
    </row>
    <row r="205" spans="1:18" ht="72.75" customHeight="1" x14ac:dyDescent="0.25">
      <c r="A205" s="88">
        <v>13</v>
      </c>
      <c r="B205" s="459" t="s">
        <v>300</v>
      </c>
      <c r="C205" s="460"/>
      <c r="D205" s="460"/>
      <c r="E205" s="460"/>
      <c r="F205" s="465"/>
      <c r="G205" s="87" t="s">
        <v>301</v>
      </c>
      <c r="H205" s="88">
        <f t="shared" si="15"/>
        <v>0</v>
      </c>
      <c r="I205" s="162">
        <v>0</v>
      </c>
      <c r="J205" s="162">
        <v>0</v>
      </c>
      <c r="K205" s="162">
        <v>0</v>
      </c>
      <c r="L205" s="162">
        <v>0</v>
      </c>
      <c r="M205" s="162">
        <v>0</v>
      </c>
      <c r="N205" s="162">
        <v>2</v>
      </c>
      <c r="O205" s="162">
        <v>0</v>
      </c>
      <c r="P205" s="162">
        <v>0</v>
      </c>
      <c r="Q205" s="163">
        <v>0</v>
      </c>
      <c r="R205" s="163">
        <v>22476.400000000001</v>
      </c>
    </row>
    <row r="206" spans="1:18" ht="72.75" customHeight="1" x14ac:dyDescent="0.25">
      <c r="A206" s="88">
        <v>14</v>
      </c>
      <c r="B206" s="459" t="s">
        <v>302</v>
      </c>
      <c r="C206" s="460"/>
      <c r="D206" s="460"/>
      <c r="E206" s="460"/>
      <c r="F206" s="465"/>
      <c r="G206" s="87" t="s">
        <v>303</v>
      </c>
      <c r="H206" s="88">
        <f t="shared" si="15"/>
        <v>0</v>
      </c>
      <c r="I206" s="162">
        <v>0</v>
      </c>
      <c r="J206" s="162">
        <v>0</v>
      </c>
      <c r="K206" s="162">
        <v>0</v>
      </c>
      <c r="L206" s="162">
        <v>0</v>
      </c>
      <c r="M206" s="162">
        <v>0</v>
      </c>
      <c r="N206" s="162">
        <v>1</v>
      </c>
      <c r="O206" s="162">
        <v>0</v>
      </c>
      <c r="P206" s="162">
        <v>0</v>
      </c>
      <c r="Q206" s="163">
        <v>0</v>
      </c>
      <c r="R206" s="163">
        <v>22476.400000000001</v>
      </c>
    </row>
    <row r="207" spans="1:18" ht="72.75" customHeight="1" x14ac:dyDescent="0.25">
      <c r="A207" s="88">
        <v>15</v>
      </c>
      <c r="B207" s="459" t="s">
        <v>304</v>
      </c>
      <c r="C207" s="460"/>
      <c r="D207" s="460"/>
      <c r="E207" s="460"/>
      <c r="F207" s="465"/>
      <c r="G207" s="87" t="s">
        <v>305</v>
      </c>
      <c r="H207" s="88">
        <f t="shared" si="15"/>
        <v>0</v>
      </c>
      <c r="I207" s="162">
        <v>0</v>
      </c>
      <c r="J207" s="162">
        <v>0</v>
      </c>
      <c r="K207" s="162">
        <v>0</v>
      </c>
      <c r="L207" s="162">
        <v>0</v>
      </c>
      <c r="M207" s="162">
        <v>0</v>
      </c>
      <c r="N207" s="162">
        <v>1</v>
      </c>
      <c r="O207" s="162">
        <v>0</v>
      </c>
      <c r="P207" s="162">
        <v>0</v>
      </c>
      <c r="Q207" s="163">
        <v>0</v>
      </c>
      <c r="R207" s="163">
        <v>22476.400000000001</v>
      </c>
    </row>
    <row r="208" spans="1:18" ht="72.75" customHeight="1" x14ac:dyDescent="0.25">
      <c r="A208" s="88">
        <v>16</v>
      </c>
      <c r="B208" s="459" t="s">
        <v>306</v>
      </c>
      <c r="C208" s="460"/>
      <c r="D208" s="460"/>
      <c r="E208" s="460"/>
      <c r="F208" s="465"/>
      <c r="G208" s="87" t="s">
        <v>307</v>
      </c>
      <c r="H208" s="88">
        <f t="shared" si="15"/>
        <v>0</v>
      </c>
      <c r="I208" s="162">
        <v>0</v>
      </c>
      <c r="J208" s="162">
        <v>0</v>
      </c>
      <c r="K208" s="162">
        <v>0</v>
      </c>
      <c r="L208" s="162">
        <v>0</v>
      </c>
      <c r="M208" s="162">
        <v>0</v>
      </c>
      <c r="N208" s="162">
        <v>1</v>
      </c>
      <c r="O208" s="162">
        <v>0</v>
      </c>
      <c r="P208" s="162">
        <v>0</v>
      </c>
      <c r="Q208" s="163">
        <v>0</v>
      </c>
      <c r="R208" s="163">
        <v>22476.400000000001</v>
      </c>
    </row>
    <row r="209" spans="1:18" ht="72.75" customHeight="1" x14ac:dyDescent="0.25">
      <c r="A209" s="88">
        <v>17</v>
      </c>
      <c r="B209" s="459" t="s">
        <v>308</v>
      </c>
      <c r="C209" s="460"/>
      <c r="D209" s="460"/>
      <c r="E209" s="460"/>
      <c r="F209" s="465"/>
      <c r="G209" s="87" t="s">
        <v>309</v>
      </c>
      <c r="H209" s="88">
        <f t="shared" si="15"/>
        <v>0</v>
      </c>
      <c r="I209" s="162">
        <v>0</v>
      </c>
      <c r="J209" s="162">
        <v>0</v>
      </c>
      <c r="K209" s="162">
        <v>0</v>
      </c>
      <c r="L209" s="162">
        <v>0</v>
      </c>
      <c r="M209" s="162">
        <v>0</v>
      </c>
      <c r="N209" s="162">
        <v>2</v>
      </c>
      <c r="O209" s="162">
        <v>0</v>
      </c>
      <c r="P209" s="162">
        <v>0</v>
      </c>
      <c r="Q209" s="163">
        <v>0</v>
      </c>
      <c r="R209" s="163">
        <v>22476.400000000001</v>
      </c>
    </row>
    <row r="210" spans="1:18" ht="72.75" customHeight="1" x14ac:dyDescent="0.25">
      <c r="A210" s="88">
        <v>18</v>
      </c>
      <c r="B210" s="459" t="s">
        <v>311</v>
      </c>
      <c r="C210" s="460"/>
      <c r="D210" s="460"/>
      <c r="E210" s="460"/>
      <c r="F210" s="465"/>
      <c r="G210" s="87" t="s">
        <v>312</v>
      </c>
      <c r="H210" s="88">
        <f t="shared" si="15"/>
        <v>0</v>
      </c>
      <c r="I210" s="162">
        <v>0</v>
      </c>
      <c r="J210" s="162">
        <v>0</v>
      </c>
      <c r="K210" s="162">
        <v>0</v>
      </c>
      <c r="L210" s="162">
        <v>0</v>
      </c>
      <c r="M210" s="162">
        <v>0</v>
      </c>
      <c r="N210" s="162">
        <v>1</v>
      </c>
      <c r="O210" s="162">
        <v>0</v>
      </c>
      <c r="P210" s="162">
        <v>0</v>
      </c>
      <c r="Q210" s="163">
        <v>0</v>
      </c>
      <c r="R210" s="163">
        <v>22476.400000000001</v>
      </c>
    </row>
    <row r="211" spans="1:18" ht="72.75" customHeight="1" x14ac:dyDescent="0.25">
      <c r="A211" s="88">
        <v>19</v>
      </c>
      <c r="B211" s="459" t="s">
        <v>313</v>
      </c>
      <c r="C211" s="460"/>
      <c r="D211" s="460"/>
      <c r="E211" s="460"/>
      <c r="F211" s="465"/>
      <c r="G211" s="87" t="s">
        <v>314</v>
      </c>
      <c r="H211" s="88">
        <f t="shared" si="15"/>
        <v>0</v>
      </c>
      <c r="I211" s="162">
        <v>0</v>
      </c>
      <c r="J211" s="162">
        <v>0</v>
      </c>
      <c r="K211" s="162">
        <v>0</v>
      </c>
      <c r="L211" s="162">
        <v>0</v>
      </c>
      <c r="M211" s="162">
        <v>0</v>
      </c>
      <c r="N211" s="162">
        <v>1</v>
      </c>
      <c r="O211" s="162">
        <v>0</v>
      </c>
      <c r="P211" s="162">
        <v>0</v>
      </c>
      <c r="Q211" s="163">
        <v>0</v>
      </c>
      <c r="R211" s="163">
        <v>22476.400000000001</v>
      </c>
    </row>
    <row r="212" spans="1:18" ht="72.75" customHeight="1" x14ac:dyDescent="0.25">
      <c r="A212" s="88">
        <v>20</v>
      </c>
      <c r="B212" s="459" t="s">
        <v>315</v>
      </c>
      <c r="C212" s="460"/>
      <c r="D212" s="460"/>
      <c r="E212" s="460"/>
      <c r="F212" s="465"/>
      <c r="G212" s="87" t="s">
        <v>316</v>
      </c>
      <c r="H212" s="88">
        <f t="shared" si="15"/>
        <v>0</v>
      </c>
      <c r="I212" s="162">
        <v>0</v>
      </c>
      <c r="J212" s="162">
        <v>0</v>
      </c>
      <c r="K212" s="162">
        <v>0</v>
      </c>
      <c r="L212" s="162">
        <v>0</v>
      </c>
      <c r="M212" s="162">
        <v>0</v>
      </c>
      <c r="N212" s="162">
        <v>2</v>
      </c>
      <c r="O212" s="162">
        <v>0</v>
      </c>
      <c r="P212" s="162">
        <v>0</v>
      </c>
      <c r="Q212" s="163">
        <v>0</v>
      </c>
      <c r="R212" s="163">
        <v>22476.400000000001</v>
      </c>
    </row>
    <row r="213" spans="1:18" ht="72.75" customHeight="1" x14ac:dyDescent="0.25">
      <c r="A213" s="88">
        <v>21</v>
      </c>
      <c r="B213" s="459" t="s">
        <v>317</v>
      </c>
      <c r="C213" s="460"/>
      <c r="D213" s="460"/>
      <c r="E213" s="460"/>
      <c r="F213" s="465"/>
      <c r="G213" s="87" t="s">
        <v>318</v>
      </c>
      <c r="H213" s="88">
        <f t="shared" si="15"/>
        <v>0</v>
      </c>
      <c r="I213" s="162">
        <v>0</v>
      </c>
      <c r="J213" s="162">
        <v>0</v>
      </c>
      <c r="K213" s="162">
        <v>0</v>
      </c>
      <c r="L213" s="162">
        <v>0</v>
      </c>
      <c r="M213" s="162">
        <v>0</v>
      </c>
      <c r="N213" s="162">
        <v>1</v>
      </c>
      <c r="O213" s="162">
        <v>0</v>
      </c>
      <c r="P213" s="162">
        <v>0</v>
      </c>
      <c r="Q213" s="163">
        <v>0</v>
      </c>
      <c r="R213" s="163">
        <v>22476.400000000001</v>
      </c>
    </row>
    <row r="214" spans="1:18" ht="72.75" customHeight="1" x14ac:dyDescent="0.25">
      <c r="A214" s="88">
        <v>22</v>
      </c>
      <c r="B214" s="459" t="s">
        <v>319</v>
      </c>
      <c r="C214" s="460"/>
      <c r="D214" s="460"/>
      <c r="E214" s="460"/>
      <c r="F214" s="465"/>
      <c r="G214" s="87" t="s">
        <v>320</v>
      </c>
      <c r="H214" s="88">
        <f t="shared" si="15"/>
        <v>0</v>
      </c>
      <c r="I214" s="162">
        <v>0</v>
      </c>
      <c r="J214" s="162">
        <v>0</v>
      </c>
      <c r="K214" s="162">
        <v>0</v>
      </c>
      <c r="L214" s="162">
        <v>0</v>
      </c>
      <c r="M214" s="162">
        <v>0</v>
      </c>
      <c r="N214" s="162">
        <v>2</v>
      </c>
      <c r="O214" s="162">
        <v>0</v>
      </c>
      <c r="P214" s="162">
        <v>0</v>
      </c>
      <c r="Q214" s="163">
        <v>0</v>
      </c>
      <c r="R214" s="163">
        <v>22476.400000000001</v>
      </c>
    </row>
    <row r="215" spans="1:18" ht="72.75" customHeight="1" x14ac:dyDescent="0.25">
      <c r="A215" s="88">
        <v>23</v>
      </c>
      <c r="B215" s="459" t="s">
        <v>321</v>
      </c>
      <c r="C215" s="460"/>
      <c r="D215" s="460"/>
      <c r="E215" s="460"/>
      <c r="F215" s="465"/>
      <c r="G215" s="87" t="s">
        <v>322</v>
      </c>
      <c r="H215" s="88">
        <f t="shared" si="15"/>
        <v>0</v>
      </c>
      <c r="I215" s="162">
        <v>0</v>
      </c>
      <c r="J215" s="162">
        <v>0</v>
      </c>
      <c r="K215" s="162">
        <v>0</v>
      </c>
      <c r="L215" s="162">
        <v>0</v>
      </c>
      <c r="M215" s="162">
        <v>0</v>
      </c>
      <c r="N215" s="162">
        <v>2</v>
      </c>
      <c r="O215" s="162">
        <v>0</v>
      </c>
      <c r="P215" s="162">
        <v>0</v>
      </c>
      <c r="Q215" s="163">
        <v>0</v>
      </c>
      <c r="R215" s="163">
        <v>22476.400000000001</v>
      </c>
    </row>
    <row r="216" spans="1:18" ht="72.75" customHeight="1" x14ac:dyDescent="0.25">
      <c r="A216" s="88">
        <v>24</v>
      </c>
      <c r="B216" s="459" t="s">
        <v>324</v>
      </c>
      <c r="C216" s="460"/>
      <c r="D216" s="460"/>
      <c r="E216" s="460"/>
      <c r="F216" s="465"/>
      <c r="G216" s="87" t="s">
        <v>325</v>
      </c>
      <c r="H216" s="88">
        <f t="shared" si="15"/>
        <v>0</v>
      </c>
      <c r="I216" s="162">
        <v>0</v>
      </c>
      <c r="J216" s="162">
        <v>0</v>
      </c>
      <c r="K216" s="162">
        <v>0</v>
      </c>
      <c r="L216" s="162">
        <v>0</v>
      </c>
      <c r="M216" s="162">
        <v>0</v>
      </c>
      <c r="N216" s="162">
        <v>1</v>
      </c>
      <c r="O216" s="162">
        <v>0</v>
      </c>
      <c r="P216" s="162">
        <v>0</v>
      </c>
      <c r="Q216" s="163">
        <v>0</v>
      </c>
      <c r="R216" s="163">
        <v>22476.400000000001</v>
      </c>
    </row>
    <row r="217" spans="1:18" ht="72.75" customHeight="1" x14ac:dyDescent="0.25">
      <c r="A217" s="88">
        <v>25</v>
      </c>
      <c r="B217" s="459" t="s">
        <v>326</v>
      </c>
      <c r="C217" s="460"/>
      <c r="D217" s="460"/>
      <c r="E217" s="460"/>
      <c r="F217" s="465"/>
      <c r="G217" s="87" t="s">
        <v>327</v>
      </c>
      <c r="H217" s="88">
        <f t="shared" si="15"/>
        <v>0</v>
      </c>
      <c r="I217" s="162">
        <v>0</v>
      </c>
      <c r="J217" s="162">
        <v>0</v>
      </c>
      <c r="K217" s="162">
        <v>0</v>
      </c>
      <c r="L217" s="162">
        <v>0</v>
      </c>
      <c r="M217" s="162">
        <v>0</v>
      </c>
      <c r="N217" s="162">
        <v>1</v>
      </c>
      <c r="O217" s="162">
        <v>0</v>
      </c>
      <c r="P217" s="162">
        <v>0</v>
      </c>
      <c r="Q217" s="163">
        <v>0</v>
      </c>
      <c r="R217" s="163">
        <v>22476.400000000001</v>
      </c>
    </row>
    <row r="218" spans="1:18" ht="72.75" customHeight="1" x14ac:dyDescent="0.25">
      <c r="A218" s="88">
        <v>26</v>
      </c>
      <c r="B218" s="459" t="s">
        <v>330</v>
      </c>
      <c r="C218" s="460"/>
      <c r="D218" s="460"/>
      <c r="E218" s="460"/>
      <c r="F218" s="465"/>
      <c r="G218" s="87" t="s">
        <v>331</v>
      </c>
      <c r="H218" s="88">
        <f t="shared" si="15"/>
        <v>0</v>
      </c>
      <c r="I218" s="162">
        <v>0</v>
      </c>
      <c r="J218" s="162">
        <v>0</v>
      </c>
      <c r="K218" s="162">
        <v>0</v>
      </c>
      <c r="L218" s="162">
        <v>0</v>
      </c>
      <c r="M218" s="162">
        <v>0</v>
      </c>
      <c r="N218" s="162">
        <v>0</v>
      </c>
      <c r="O218" s="162">
        <v>1</v>
      </c>
      <c r="P218" s="162">
        <v>0</v>
      </c>
      <c r="Q218" s="163">
        <v>0</v>
      </c>
      <c r="R218" s="163">
        <v>22476.400000000001</v>
      </c>
    </row>
    <row r="219" spans="1:18" ht="72.75" customHeight="1" x14ac:dyDescent="0.25">
      <c r="A219" s="88">
        <v>27</v>
      </c>
      <c r="B219" s="459" t="s">
        <v>333</v>
      </c>
      <c r="C219" s="460"/>
      <c r="D219" s="460"/>
      <c r="E219" s="460"/>
      <c r="F219" s="465"/>
      <c r="G219" s="87" t="s">
        <v>334</v>
      </c>
      <c r="H219" s="88">
        <f t="shared" si="15"/>
        <v>0</v>
      </c>
      <c r="I219" s="162">
        <v>0</v>
      </c>
      <c r="J219" s="162">
        <v>0</v>
      </c>
      <c r="K219" s="162">
        <v>0</v>
      </c>
      <c r="L219" s="162">
        <v>0</v>
      </c>
      <c r="M219" s="162">
        <v>0</v>
      </c>
      <c r="N219" s="162">
        <v>1</v>
      </c>
      <c r="O219" s="162">
        <v>0</v>
      </c>
      <c r="P219" s="162">
        <v>0</v>
      </c>
      <c r="Q219" s="163">
        <v>0</v>
      </c>
      <c r="R219" s="163">
        <v>22476.400000000001</v>
      </c>
    </row>
    <row r="220" spans="1:18" ht="72.75" customHeight="1" x14ac:dyDescent="0.25">
      <c r="A220" s="88">
        <v>28</v>
      </c>
      <c r="B220" s="459" t="s">
        <v>336</v>
      </c>
      <c r="C220" s="460"/>
      <c r="D220" s="460"/>
      <c r="E220" s="460"/>
      <c r="F220" s="465"/>
      <c r="G220" s="87" t="s">
        <v>337</v>
      </c>
      <c r="H220" s="88">
        <f t="shared" si="15"/>
        <v>0</v>
      </c>
      <c r="I220" s="162">
        <v>0</v>
      </c>
      <c r="J220" s="162">
        <v>0</v>
      </c>
      <c r="K220" s="162">
        <v>0</v>
      </c>
      <c r="L220" s="162">
        <v>0</v>
      </c>
      <c r="M220" s="162">
        <v>0</v>
      </c>
      <c r="N220" s="162">
        <v>1</v>
      </c>
      <c r="O220" s="162">
        <v>0</v>
      </c>
      <c r="P220" s="162">
        <v>0</v>
      </c>
      <c r="Q220" s="163">
        <v>0</v>
      </c>
      <c r="R220" s="163">
        <v>22476.400000000001</v>
      </c>
    </row>
    <row r="221" spans="1:18" ht="72.75" customHeight="1" x14ac:dyDescent="0.25">
      <c r="A221" s="88">
        <v>29</v>
      </c>
      <c r="B221" s="459" t="s">
        <v>339</v>
      </c>
      <c r="C221" s="460"/>
      <c r="D221" s="460"/>
      <c r="E221" s="460"/>
      <c r="F221" s="465"/>
      <c r="G221" s="87" t="s">
        <v>340</v>
      </c>
      <c r="H221" s="88">
        <f t="shared" si="15"/>
        <v>0</v>
      </c>
      <c r="I221" s="162">
        <v>0</v>
      </c>
      <c r="J221" s="162">
        <v>0</v>
      </c>
      <c r="K221" s="162">
        <v>0</v>
      </c>
      <c r="L221" s="162">
        <v>0</v>
      </c>
      <c r="M221" s="162">
        <v>0</v>
      </c>
      <c r="N221" s="162">
        <v>2</v>
      </c>
      <c r="O221" s="162">
        <v>0</v>
      </c>
      <c r="P221" s="162">
        <v>0</v>
      </c>
      <c r="Q221" s="163">
        <v>0</v>
      </c>
      <c r="R221" s="163">
        <v>22476.400000000001</v>
      </c>
    </row>
    <row r="222" spans="1:18" ht="72.75" customHeight="1" x14ac:dyDescent="0.25">
      <c r="A222" s="88">
        <v>30</v>
      </c>
      <c r="B222" s="459" t="s">
        <v>341</v>
      </c>
      <c r="C222" s="460"/>
      <c r="D222" s="460"/>
      <c r="E222" s="460"/>
      <c r="F222" s="465"/>
      <c r="G222" s="87" t="s">
        <v>342</v>
      </c>
      <c r="H222" s="88">
        <f t="shared" si="15"/>
        <v>0</v>
      </c>
      <c r="I222" s="162">
        <v>0</v>
      </c>
      <c r="J222" s="162">
        <v>0</v>
      </c>
      <c r="K222" s="162">
        <v>0</v>
      </c>
      <c r="L222" s="162">
        <v>0</v>
      </c>
      <c r="M222" s="162">
        <v>0</v>
      </c>
      <c r="N222" s="162">
        <v>1</v>
      </c>
      <c r="O222" s="162">
        <v>0</v>
      </c>
      <c r="P222" s="162">
        <v>0</v>
      </c>
      <c r="Q222" s="163">
        <v>0</v>
      </c>
      <c r="R222" s="163">
        <v>22476.400000000001</v>
      </c>
    </row>
    <row r="223" spans="1:18" ht="72.75" customHeight="1" x14ac:dyDescent="0.25">
      <c r="A223" s="88">
        <v>31</v>
      </c>
      <c r="B223" s="459" t="s">
        <v>343</v>
      </c>
      <c r="C223" s="460"/>
      <c r="D223" s="460"/>
      <c r="E223" s="460"/>
      <c r="F223" s="465"/>
      <c r="G223" s="87" t="s">
        <v>344</v>
      </c>
      <c r="H223" s="88">
        <f t="shared" si="15"/>
        <v>0</v>
      </c>
      <c r="I223" s="162">
        <v>0</v>
      </c>
      <c r="J223" s="162">
        <v>0</v>
      </c>
      <c r="K223" s="162">
        <v>0</v>
      </c>
      <c r="L223" s="162">
        <v>0</v>
      </c>
      <c r="M223" s="162">
        <v>0</v>
      </c>
      <c r="N223" s="162">
        <v>1</v>
      </c>
      <c r="O223" s="162">
        <v>0</v>
      </c>
      <c r="P223" s="162">
        <v>0</v>
      </c>
      <c r="Q223" s="163">
        <v>0</v>
      </c>
      <c r="R223" s="163">
        <v>22476.400000000001</v>
      </c>
    </row>
    <row r="224" spans="1:18" ht="72.75" customHeight="1" x14ac:dyDescent="0.25">
      <c r="A224" s="88">
        <v>32</v>
      </c>
      <c r="B224" s="459" t="s">
        <v>345</v>
      </c>
      <c r="C224" s="460"/>
      <c r="D224" s="460"/>
      <c r="E224" s="460"/>
      <c r="F224" s="465"/>
      <c r="G224" s="87" t="s">
        <v>346</v>
      </c>
      <c r="H224" s="88">
        <f t="shared" si="15"/>
        <v>0</v>
      </c>
      <c r="I224" s="162">
        <v>0</v>
      </c>
      <c r="J224" s="162">
        <v>0</v>
      </c>
      <c r="K224" s="162">
        <v>0</v>
      </c>
      <c r="L224" s="162">
        <v>0</v>
      </c>
      <c r="M224" s="162">
        <v>0</v>
      </c>
      <c r="N224" s="162">
        <v>1</v>
      </c>
      <c r="O224" s="162">
        <v>0</v>
      </c>
      <c r="P224" s="162">
        <v>0</v>
      </c>
      <c r="Q224" s="163">
        <v>0</v>
      </c>
      <c r="R224" s="163">
        <v>22476.400000000001</v>
      </c>
    </row>
    <row r="225" spans="1:18" ht="72.75" customHeight="1" x14ac:dyDescent="0.25">
      <c r="A225" s="88">
        <v>33</v>
      </c>
      <c r="B225" s="459" t="s">
        <v>347</v>
      </c>
      <c r="C225" s="460"/>
      <c r="D225" s="460"/>
      <c r="E225" s="460"/>
      <c r="F225" s="465"/>
      <c r="G225" s="87" t="s">
        <v>348</v>
      </c>
      <c r="H225" s="88">
        <f t="shared" si="15"/>
        <v>0</v>
      </c>
      <c r="I225" s="162">
        <v>0</v>
      </c>
      <c r="J225" s="162">
        <v>0</v>
      </c>
      <c r="K225" s="162">
        <v>0</v>
      </c>
      <c r="L225" s="162">
        <v>0</v>
      </c>
      <c r="M225" s="162">
        <v>0</v>
      </c>
      <c r="N225" s="162">
        <v>1</v>
      </c>
      <c r="O225" s="162">
        <v>0</v>
      </c>
      <c r="P225" s="162">
        <v>0</v>
      </c>
      <c r="Q225" s="163">
        <v>0</v>
      </c>
      <c r="R225" s="163">
        <v>22476.400000000001</v>
      </c>
    </row>
    <row r="226" spans="1:18" ht="72.75" customHeight="1" x14ac:dyDescent="0.25">
      <c r="A226" s="88">
        <v>34</v>
      </c>
      <c r="B226" s="459" t="s">
        <v>349</v>
      </c>
      <c r="C226" s="460"/>
      <c r="D226" s="460"/>
      <c r="E226" s="460"/>
      <c r="F226" s="465"/>
      <c r="G226" s="87" t="s">
        <v>350</v>
      </c>
      <c r="H226" s="88">
        <f t="shared" si="15"/>
        <v>0</v>
      </c>
      <c r="I226" s="162">
        <v>0</v>
      </c>
      <c r="J226" s="162">
        <v>0</v>
      </c>
      <c r="K226" s="162">
        <v>0</v>
      </c>
      <c r="L226" s="162">
        <v>0</v>
      </c>
      <c r="M226" s="162">
        <v>0</v>
      </c>
      <c r="N226" s="162">
        <v>1</v>
      </c>
      <c r="O226" s="162">
        <v>0</v>
      </c>
      <c r="P226" s="162">
        <v>0</v>
      </c>
      <c r="Q226" s="163">
        <v>0</v>
      </c>
      <c r="R226" s="163">
        <v>22476.400000000001</v>
      </c>
    </row>
    <row r="227" spans="1:18" ht="72.75" customHeight="1" x14ac:dyDescent="0.25">
      <c r="A227" s="88">
        <v>35</v>
      </c>
      <c r="B227" s="459" t="s">
        <v>351</v>
      </c>
      <c r="C227" s="460"/>
      <c r="D227" s="460"/>
      <c r="E227" s="460"/>
      <c r="F227" s="465"/>
      <c r="G227" s="87" t="s">
        <v>352</v>
      </c>
      <c r="H227" s="88">
        <f t="shared" si="15"/>
        <v>0</v>
      </c>
      <c r="I227" s="162">
        <v>0</v>
      </c>
      <c r="J227" s="162">
        <v>0</v>
      </c>
      <c r="K227" s="162">
        <v>0</v>
      </c>
      <c r="L227" s="162">
        <v>0</v>
      </c>
      <c r="M227" s="162">
        <v>0</v>
      </c>
      <c r="N227" s="162">
        <v>1</v>
      </c>
      <c r="O227" s="162">
        <v>0</v>
      </c>
      <c r="P227" s="162">
        <v>0</v>
      </c>
      <c r="Q227" s="163">
        <v>0</v>
      </c>
      <c r="R227" s="163">
        <v>22476.400000000001</v>
      </c>
    </row>
    <row r="228" spans="1:18" ht="72.75" customHeight="1" x14ac:dyDescent="0.25">
      <c r="A228" s="88">
        <v>36</v>
      </c>
      <c r="B228" s="459" t="s">
        <v>204</v>
      </c>
      <c r="C228" s="460"/>
      <c r="D228" s="460"/>
      <c r="E228" s="460"/>
      <c r="F228" s="465"/>
      <c r="G228" s="87" t="s">
        <v>353</v>
      </c>
      <c r="H228" s="88">
        <f t="shared" si="15"/>
        <v>0</v>
      </c>
      <c r="I228" s="162">
        <v>0</v>
      </c>
      <c r="J228" s="162">
        <v>0</v>
      </c>
      <c r="K228" s="162">
        <v>0</v>
      </c>
      <c r="L228" s="162">
        <v>0</v>
      </c>
      <c r="M228" s="162">
        <v>0</v>
      </c>
      <c r="N228" s="162">
        <v>1</v>
      </c>
      <c r="O228" s="162">
        <v>0</v>
      </c>
      <c r="P228" s="162">
        <v>0</v>
      </c>
      <c r="Q228" s="163">
        <v>0</v>
      </c>
      <c r="R228" s="163">
        <v>22476.400000000001</v>
      </c>
    </row>
    <row r="229" spans="1:18" ht="72.75" customHeight="1" x14ac:dyDescent="0.25">
      <c r="A229" s="88">
        <v>37</v>
      </c>
      <c r="B229" s="459" t="s">
        <v>354</v>
      </c>
      <c r="C229" s="460"/>
      <c r="D229" s="460"/>
      <c r="E229" s="460"/>
      <c r="F229" s="465"/>
      <c r="G229" s="87" t="s">
        <v>355</v>
      </c>
      <c r="H229" s="88">
        <f t="shared" si="15"/>
        <v>0</v>
      </c>
      <c r="I229" s="162">
        <v>0</v>
      </c>
      <c r="J229" s="162">
        <v>0</v>
      </c>
      <c r="K229" s="162">
        <v>0</v>
      </c>
      <c r="L229" s="162">
        <v>0</v>
      </c>
      <c r="M229" s="162">
        <v>0</v>
      </c>
      <c r="N229" s="162">
        <v>1</v>
      </c>
      <c r="O229" s="162">
        <v>0</v>
      </c>
      <c r="P229" s="162">
        <v>0</v>
      </c>
      <c r="Q229" s="163">
        <v>0</v>
      </c>
      <c r="R229" s="163">
        <v>22476.400000000001</v>
      </c>
    </row>
    <row r="230" spans="1:18" ht="72.75" customHeight="1" x14ac:dyDescent="0.25">
      <c r="A230" s="88">
        <v>38</v>
      </c>
      <c r="B230" s="459" t="s">
        <v>356</v>
      </c>
      <c r="C230" s="460"/>
      <c r="D230" s="460"/>
      <c r="E230" s="460"/>
      <c r="F230" s="465"/>
      <c r="G230" s="87" t="s">
        <v>357</v>
      </c>
      <c r="H230" s="88">
        <f t="shared" si="15"/>
        <v>0</v>
      </c>
      <c r="I230" s="162">
        <v>0</v>
      </c>
      <c r="J230" s="162">
        <v>0</v>
      </c>
      <c r="K230" s="162">
        <v>0</v>
      </c>
      <c r="L230" s="162">
        <v>0</v>
      </c>
      <c r="M230" s="162">
        <v>0</v>
      </c>
      <c r="N230" s="162">
        <v>1</v>
      </c>
      <c r="O230" s="162">
        <v>0</v>
      </c>
      <c r="P230" s="162">
        <v>0</v>
      </c>
      <c r="Q230" s="163">
        <v>0</v>
      </c>
      <c r="R230" s="163">
        <v>22476.400000000001</v>
      </c>
    </row>
    <row r="231" spans="1:18" ht="72.75" customHeight="1" x14ac:dyDescent="0.25">
      <c r="A231" s="88">
        <v>39</v>
      </c>
      <c r="B231" s="459" t="s">
        <v>358</v>
      </c>
      <c r="C231" s="460"/>
      <c r="D231" s="460"/>
      <c r="E231" s="460"/>
      <c r="F231" s="465"/>
      <c r="G231" s="87" t="s">
        <v>359</v>
      </c>
      <c r="H231" s="88">
        <f t="shared" si="15"/>
        <v>0</v>
      </c>
      <c r="I231" s="162">
        <v>0</v>
      </c>
      <c r="J231" s="162">
        <v>0</v>
      </c>
      <c r="K231" s="162">
        <v>0</v>
      </c>
      <c r="L231" s="162">
        <v>0</v>
      </c>
      <c r="M231" s="162">
        <v>0</v>
      </c>
      <c r="N231" s="162">
        <v>2</v>
      </c>
      <c r="O231" s="162">
        <v>0</v>
      </c>
      <c r="P231" s="162">
        <v>0</v>
      </c>
      <c r="Q231" s="163">
        <v>0</v>
      </c>
      <c r="R231" s="163">
        <v>22476.400000000001</v>
      </c>
    </row>
    <row r="232" spans="1:18" ht="72.75" customHeight="1" x14ac:dyDescent="0.25">
      <c r="A232" s="88">
        <v>40</v>
      </c>
      <c r="B232" s="459" t="s">
        <v>360</v>
      </c>
      <c r="C232" s="460"/>
      <c r="D232" s="460"/>
      <c r="E232" s="460"/>
      <c r="F232" s="465"/>
      <c r="G232" s="87" t="s">
        <v>361</v>
      </c>
      <c r="H232" s="88">
        <f t="shared" si="15"/>
        <v>0</v>
      </c>
      <c r="I232" s="162">
        <v>0</v>
      </c>
      <c r="J232" s="162">
        <v>0</v>
      </c>
      <c r="K232" s="162">
        <v>0</v>
      </c>
      <c r="L232" s="162">
        <v>0</v>
      </c>
      <c r="M232" s="162">
        <v>0</v>
      </c>
      <c r="N232" s="162">
        <v>1</v>
      </c>
      <c r="O232" s="162">
        <v>0</v>
      </c>
      <c r="P232" s="162">
        <v>0</v>
      </c>
      <c r="Q232" s="163">
        <v>0</v>
      </c>
      <c r="R232" s="163">
        <v>22476.400000000001</v>
      </c>
    </row>
    <row r="233" spans="1:18" ht="72.75" customHeight="1" x14ac:dyDescent="0.25">
      <c r="A233" s="88">
        <v>41</v>
      </c>
      <c r="B233" s="459" t="s">
        <v>362</v>
      </c>
      <c r="C233" s="460"/>
      <c r="D233" s="460"/>
      <c r="E233" s="460"/>
      <c r="F233" s="465"/>
      <c r="G233" s="87" t="s">
        <v>363</v>
      </c>
      <c r="H233" s="88">
        <f t="shared" si="15"/>
        <v>0</v>
      </c>
      <c r="I233" s="162">
        <v>0</v>
      </c>
      <c r="J233" s="162">
        <v>0</v>
      </c>
      <c r="K233" s="162">
        <v>0</v>
      </c>
      <c r="L233" s="162">
        <v>0</v>
      </c>
      <c r="M233" s="162">
        <v>0</v>
      </c>
      <c r="N233" s="162">
        <v>1</v>
      </c>
      <c r="O233" s="162">
        <v>0</v>
      </c>
      <c r="P233" s="162">
        <v>0</v>
      </c>
      <c r="Q233" s="163">
        <v>0</v>
      </c>
      <c r="R233" s="163">
        <v>22476.400000000001</v>
      </c>
    </row>
    <row r="234" spans="1:18" ht="72.75" customHeight="1" x14ac:dyDescent="0.25">
      <c r="A234" s="88">
        <v>42</v>
      </c>
      <c r="B234" s="459" t="s">
        <v>364</v>
      </c>
      <c r="C234" s="460"/>
      <c r="D234" s="460"/>
      <c r="E234" s="460"/>
      <c r="F234" s="465"/>
      <c r="G234" s="87" t="s">
        <v>365</v>
      </c>
      <c r="H234" s="88">
        <f t="shared" si="15"/>
        <v>0</v>
      </c>
      <c r="I234" s="162">
        <v>0</v>
      </c>
      <c r="J234" s="162">
        <v>0</v>
      </c>
      <c r="K234" s="162">
        <v>0</v>
      </c>
      <c r="L234" s="162">
        <v>0</v>
      </c>
      <c r="M234" s="162">
        <v>0</v>
      </c>
      <c r="N234" s="162">
        <v>1</v>
      </c>
      <c r="O234" s="162">
        <v>0</v>
      </c>
      <c r="P234" s="162">
        <v>0</v>
      </c>
      <c r="Q234" s="163">
        <v>0</v>
      </c>
      <c r="R234" s="163">
        <v>22476.400000000001</v>
      </c>
    </row>
    <row r="235" spans="1:18" ht="72.75" customHeight="1" x14ac:dyDescent="0.25">
      <c r="A235" s="88">
        <v>43</v>
      </c>
      <c r="B235" s="529" t="s">
        <v>905</v>
      </c>
      <c r="C235" s="529"/>
      <c r="D235" s="529"/>
      <c r="E235" s="529"/>
      <c r="F235" s="529"/>
      <c r="G235" s="86" t="s">
        <v>906</v>
      </c>
      <c r="H235" s="88">
        <f t="shared" si="15"/>
        <v>0</v>
      </c>
      <c r="I235" s="162">
        <v>0</v>
      </c>
      <c r="J235" s="162">
        <v>0</v>
      </c>
      <c r="K235" s="162">
        <v>0</v>
      </c>
      <c r="L235" s="162">
        <v>0</v>
      </c>
      <c r="M235" s="162">
        <v>0</v>
      </c>
      <c r="N235" s="162">
        <v>0</v>
      </c>
      <c r="O235" s="162">
        <v>0</v>
      </c>
      <c r="P235" s="162">
        <v>0</v>
      </c>
      <c r="Q235" s="163">
        <v>0</v>
      </c>
      <c r="R235" s="163">
        <v>0</v>
      </c>
    </row>
    <row r="236" spans="1:18" ht="72.75" customHeight="1" x14ac:dyDescent="0.25">
      <c r="A236" s="88">
        <v>44</v>
      </c>
      <c r="B236" s="529" t="s">
        <v>907</v>
      </c>
      <c r="C236" s="529"/>
      <c r="D236" s="529"/>
      <c r="E236" s="529"/>
      <c r="F236" s="529"/>
      <c r="G236" s="86" t="s">
        <v>908</v>
      </c>
      <c r="H236" s="88">
        <f t="shared" si="15"/>
        <v>0</v>
      </c>
      <c r="I236" s="162">
        <v>0</v>
      </c>
      <c r="J236" s="162">
        <v>0</v>
      </c>
      <c r="K236" s="162">
        <v>0</v>
      </c>
      <c r="L236" s="162">
        <v>0</v>
      </c>
      <c r="M236" s="162">
        <v>0</v>
      </c>
      <c r="N236" s="162">
        <v>0</v>
      </c>
      <c r="O236" s="162">
        <v>0</v>
      </c>
      <c r="P236" s="162">
        <v>0</v>
      </c>
      <c r="Q236" s="163">
        <v>0</v>
      </c>
      <c r="R236" s="163">
        <v>0</v>
      </c>
    </row>
    <row r="237" spans="1:18" ht="72.75" customHeight="1" x14ac:dyDescent="0.25">
      <c r="A237" s="88">
        <v>45</v>
      </c>
      <c r="B237" s="529" t="s">
        <v>909</v>
      </c>
      <c r="C237" s="529"/>
      <c r="D237" s="529"/>
      <c r="E237" s="529"/>
      <c r="F237" s="529"/>
      <c r="G237" s="86" t="s">
        <v>910</v>
      </c>
      <c r="H237" s="88">
        <f t="shared" si="15"/>
        <v>0</v>
      </c>
      <c r="I237" s="162">
        <v>0</v>
      </c>
      <c r="J237" s="162">
        <v>0</v>
      </c>
      <c r="K237" s="162">
        <v>0</v>
      </c>
      <c r="L237" s="162">
        <v>0</v>
      </c>
      <c r="M237" s="162">
        <v>0</v>
      </c>
      <c r="N237" s="162">
        <v>0</v>
      </c>
      <c r="O237" s="162">
        <v>0</v>
      </c>
      <c r="P237" s="162">
        <v>0</v>
      </c>
      <c r="Q237" s="163">
        <v>0</v>
      </c>
      <c r="R237" s="163">
        <v>0</v>
      </c>
    </row>
    <row r="238" spans="1:18" ht="72.75" customHeight="1" x14ac:dyDescent="0.25">
      <c r="A238" s="88">
        <v>46</v>
      </c>
      <c r="B238" s="529" t="s">
        <v>911</v>
      </c>
      <c r="C238" s="529"/>
      <c r="D238" s="529"/>
      <c r="E238" s="529"/>
      <c r="F238" s="529"/>
      <c r="G238" s="86" t="s">
        <v>912</v>
      </c>
      <c r="H238" s="88">
        <f t="shared" si="15"/>
        <v>0</v>
      </c>
      <c r="I238" s="162">
        <v>0</v>
      </c>
      <c r="J238" s="162">
        <v>0</v>
      </c>
      <c r="K238" s="162">
        <v>0</v>
      </c>
      <c r="L238" s="162">
        <v>0</v>
      </c>
      <c r="M238" s="162">
        <v>0</v>
      </c>
      <c r="N238" s="162">
        <v>0</v>
      </c>
      <c r="O238" s="162">
        <v>0</v>
      </c>
      <c r="P238" s="162">
        <v>0</v>
      </c>
      <c r="Q238" s="163">
        <v>0</v>
      </c>
      <c r="R238" s="163">
        <v>0</v>
      </c>
    </row>
    <row r="239" spans="1:18" ht="72.75" customHeight="1" x14ac:dyDescent="0.25">
      <c r="A239" s="88">
        <v>47</v>
      </c>
      <c r="B239" s="529" t="s">
        <v>913</v>
      </c>
      <c r="C239" s="529"/>
      <c r="D239" s="529"/>
      <c r="E239" s="529"/>
      <c r="F239" s="529"/>
      <c r="G239" s="86" t="s">
        <v>914</v>
      </c>
      <c r="H239" s="88">
        <f t="shared" si="15"/>
        <v>0</v>
      </c>
      <c r="I239" s="162">
        <v>0</v>
      </c>
      <c r="J239" s="162">
        <v>0</v>
      </c>
      <c r="K239" s="162">
        <v>0</v>
      </c>
      <c r="L239" s="162">
        <v>0</v>
      </c>
      <c r="M239" s="162">
        <v>0</v>
      </c>
      <c r="N239" s="162">
        <v>0</v>
      </c>
      <c r="O239" s="162">
        <v>0</v>
      </c>
      <c r="P239" s="162">
        <v>0</v>
      </c>
      <c r="Q239" s="163">
        <v>0</v>
      </c>
      <c r="R239" s="163">
        <v>0</v>
      </c>
    </row>
    <row r="240" spans="1:18" ht="72.75" customHeight="1" x14ac:dyDescent="0.25">
      <c r="A240" s="88">
        <v>48</v>
      </c>
      <c r="B240" s="529" t="s">
        <v>916</v>
      </c>
      <c r="C240" s="529"/>
      <c r="D240" s="529"/>
      <c r="E240" s="529"/>
      <c r="F240" s="529"/>
      <c r="G240" s="86" t="s">
        <v>915</v>
      </c>
      <c r="H240" s="88">
        <f t="shared" si="15"/>
        <v>0</v>
      </c>
      <c r="I240" s="162">
        <v>0</v>
      </c>
      <c r="J240" s="162">
        <v>0</v>
      </c>
      <c r="K240" s="162">
        <v>0</v>
      </c>
      <c r="L240" s="162">
        <v>0</v>
      </c>
      <c r="M240" s="162">
        <v>0</v>
      </c>
      <c r="N240" s="162">
        <v>0</v>
      </c>
      <c r="O240" s="162">
        <v>0</v>
      </c>
      <c r="P240" s="162">
        <v>0</v>
      </c>
      <c r="Q240" s="163">
        <v>0</v>
      </c>
      <c r="R240" s="163">
        <v>0</v>
      </c>
    </row>
    <row r="241" spans="1:18" ht="72.75" customHeight="1" x14ac:dyDescent="0.25">
      <c r="A241" s="104">
        <v>9</v>
      </c>
      <c r="B241" s="522" t="s">
        <v>366</v>
      </c>
      <c r="C241" s="523"/>
      <c r="D241" s="523"/>
      <c r="E241" s="523"/>
      <c r="F241" s="523"/>
      <c r="G241" s="524"/>
      <c r="H241" s="133">
        <f>H242+H243</f>
        <v>80</v>
      </c>
      <c r="I241" s="133">
        <f t="shared" ref="I241:P241" si="16">I242+I243</f>
        <v>30</v>
      </c>
      <c r="J241" s="133">
        <f t="shared" si="16"/>
        <v>50</v>
      </c>
      <c r="K241" s="133">
        <f t="shared" si="16"/>
        <v>41</v>
      </c>
      <c r="L241" s="133">
        <f t="shared" si="16"/>
        <v>2</v>
      </c>
      <c r="M241" s="133">
        <f t="shared" si="16"/>
        <v>2</v>
      </c>
      <c r="N241" s="133">
        <f t="shared" si="16"/>
        <v>89</v>
      </c>
      <c r="O241" s="133">
        <f t="shared" si="16"/>
        <v>2</v>
      </c>
      <c r="P241" s="133">
        <f t="shared" si="16"/>
        <v>2</v>
      </c>
      <c r="Q241" s="164">
        <v>44972</v>
      </c>
      <c r="R241" s="164">
        <v>22486</v>
      </c>
    </row>
    <row r="242" spans="1:18" ht="72.75" customHeight="1" x14ac:dyDescent="0.25">
      <c r="A242" s="88">
        <v>1</v>
      </c>
      <c r="B242" s="459" t="s">
        <v>367</v>
      </c>
      <c r="C242" s="460"/>
      <c r="D242" s="460"/>
      <c r="E242" s="460"/>
      <c r="F242" s="465"/>
      <c r="G242" s="87" t="s">
        <v>566</v>
      </c>
      <c r="H242" s="162">
        <f>I242+J242</f>
        <v>60</v>
      </c>
      <c r="I242" s="162">
        <v>30</v>
      </c>
      <c r="J242" s="162">
        <v>30</v>
      </c>
      <c r="K242" s="162">
        <v>31</v>
      </c>
      <c r="L242" s="162">
        <v>2</v>
      </c>
      <c r="M242" s="162">
        <v>2</v>
      </c>
      <c r="N242" s="162">
        <v>61</v>
      </c>
      <c r="O242" s="162">
        <v>1</v>
      </c>
      <c r="P242" s="162">
        <v>1</v>
      </c>
      <c r="Q242" s="163">
        <v>44972</v>
      </c>
      <c r="R242" s="163">
        <v>22486</v>
      </c>
    </row>
    <row r="243" spans="1:18" ht="72.75" customHeight="1" x14ac:dyDescent="0.25">
      <c r="A243" s="88">
        <v>2</v>
      </c>
      <c r="B243" s="459" t="s">
        <v>368</v>
      </c>
      <c r="C243" s="460"/>
      <c r="D243" s="460"/>
      <c r="E243" s="460"/>
      <c r="F243" s="465"/>
      <c r="G243" s="87" t="s">
        <v>567</v>
      </c>
      <c r="H243" s="162">
        <f>I243+J243</f>
        <v>20</v>
      </c>
      <c r="I243" s="162">
        <v>0</v>
      </c>
      <c r="J243" s="162">
        <v>20</v>
      </c>
      <c r="K243" s="162">
        <v>10</v>
      </c>
      <c r="L243" s="162">
        <v>0</v>
      </c>
      <c r="M243" s="162">
        <v>0</v>
      </c>
      <c r="N243" s="162">
        <v>28</v>
      </c>
      <c r="O243" s="162">
        <v>1</v>
      </c>
      <c r="P243" s="162">
        <v>1</v>
      </c>
      <c r="Q243" s="163">
        <v>44972</v>
      </c>
      <c r="R243" s="163">
        <v>22486</v>
      </c>
    </row>
    <row r="244" spans="1:18" ht="72.75" customHeight="1" x14ac:dyDescent="0.25">
      <c r="A244" s="104">
        <v>10</v>
      </c>
      <c r="B244" s="522" t="s">
        <v>372</v>
      </c>
      <c r="C244" s="523"/>
      <c r="D244" s="523"/>
      <c r="E244" s="523"/>
      <c r="F244" s="523"/>
      <c r="G244" s="524"/>
      <c r="H244" s="133">
        <f>H245+H246+H247+H248+H249+H250+H251+H252+H253+H254+H255+H256+H257+H258</f>
        <v>475</v>
      </c>
      <c r="I244" s="133">
        <f t="shared" ref="I244:P244" si="17">I245+I246+I247+I248+I249+I250+I251+I252+I253+I254+I255+I256+I257+I258</f>
        <v>370</v>
      </c>
      <c r="J244" s="133">
        <f t="shared" si="17"/>
        <v>105</v>
      </c>
      <c r="K244" s="133">
        <f t="shared" si="17"/>
        <v>195</v>
      </c>
      <c r="L244" s="133">
        <f t="shared" si="17"/>
        <v>12</v>
      </c>
      <c r="M244" s="133">
        <f t="shared" si="17"/>
        <v>5</v>
      </c>
      <c r="N244" s="133">
        <f t="shared" si="17"/>
        <v>604</v>
      </c>
      <c r="O244" s="133">
        <f t="shared" si="17"/>
        <v>0</v>
      </c>
      <c r="P244" s="133">
        <f t="shared" si="17"/>
        <v>0</v>
      </c>
      <c r="Q244" s="164">
        <v>45327</v>
      </c>
      <c r="R244" s="164">
        <v>23362</v>
      </c>
    </row>
    <row r="245" spans="1:18" ht="72.75" customHeight="1" x14ac:dyDescent="0.25">
      <c r="A245" s="88">
        <v>1</v>
      </c>
      <c r="B245" s="459" t="s">
        <v>373</v>
      </c>
      <c r="C245" s="460"/>
      <c r="D245" s="460"/>
      <c r="E245" s="460"/>
      <c r="F245" s="465"/>
      <c r="G245" s="87" t="s">
        <v>568</v>
      </c>
      <c r="H245" s="162">
        <f>I245+J245</f>
        <v>370</v>
      </c>
      <c r="I245" s="162">
        <v>340</v>
      </c>
      <c r="J245" s="162">
        <v>30</v>
      </c>
      <c r="K245" s="168">
        <v>157</v>
      </c>
      <c r="L245" s="162">
        <v>9</v>
      </c>
      <c r="M245" s="162">
        <v>5</v>
      </c>
      <c r="N245" s="162">
        <v>487</v>
      </c>
      <c r="O245" s="162">
        <v>0</v>
      </c>
      <c r="P245" s="162">
        <v>0</v>
      </c>
      <c r="Q245" s="163">
        <v>43917</v>
      </c>
      <c r="R245" s="163">
        <v>26722</v>
      </c>
    </row>
    <row r="246" spans="1:18" ht="72.75" customHeight="1" x14ac:dyDescent="0.25">
      <c r="A246" s="88">
        <v>2</v>
      </c>
      <c r="B246" s="459" t="s">
        <v>374</v>
      </c>
      <c r="C246" s="460"/>
      <c r="D246" s="460"/>
      <c r="E246" s="460"/>
      <c r="F246" s="465"/>
      <c r="G246" s="87" t="s">
        <v>569</v>
      </c>
      <c r="H246" s="162">
        <f t="shared" ref="H246:H258" si="18">I246+J246</f>
        <v>20</v>
      </c>
      <c r="I246" s="162">
        <v>10</v>
      </c>
      <c r="J246" s="162">
        <v>10</v>
      </c>
      <c r="K246" s="162">
        <v>10</v>
      </c>
      <c r="L246" s="162">
        <v>0</v>
      </c>
      <c r="M246" s="162">
        <v>0</v>
      </c>
      <c r="N246" s="162">
        <v>25</v>
      </c>
      <c r="O246" s="162">
        <v>0</v>
      </c>
      <c r="P246" s="162">
        <v>0</v>
      </c>
      <c r="Q246" s="163">
        <v>38777</v>
      </c>
      <c r="R246" s="163">
        <v>21497</v>
      </c>
    </row>
    <row r="247" spans="1:18" ht="72.75" customHeight="1" x14ac:dyDescent="0.25">
      <c r="A247" s="88">
        <v>3</v>
      </c>
      <c r="B247" s="459" t="s">
        <v>375</v>
      </c>
      <c r="C247" s="460"/>
      <c r="D247" s="460"/>
      <c r="E247" s="460"/>
      <c r="F247" s="465"/>
      <c r="G247" s="87" t="s">
        <v>570</v>
      </c>
      <c r="H247" s="162">
        <f t="shared" si="18"/>
        <v>20</v>
      </c>
      <c r="I247" s="162">
        <v>10</v>
      </c>
      <c r="J247" s="162">
        <v>10</v>
      </c>
      <c r="K247" s="162">
        <v>7</v>
      </c>
      <c r="L247" s="162">
        <v>0</v>
      </c>
      <c r="M247" s="162">
        <v>0</v>
      </c>
      <c r="N247" s="162">
        <v>22</v>
      </c>
      <c r="O247" s="162">
        <v>0</v>
      </c>
      <c r="P247" s="162">
        <v>0</v>
      </c>
      <c r="Q247" s="163">
        <v>43999</v>
      </c>
      <c r="R247" s="163">
        <v>22953</v>
      </c>
    </row>
    <row r="248" spans="1:18" ht="72.75" customHeight="1" x14ac:dyDescent="0.25">
      <c r="A248" s="88">
        <v>4</v>
      </c>
      <c r="B248" s="459" t="s">
        <v>376</v>
      </c>
      <c r="C248" s="460"/>
      <c r="D248" s="460"/>
      <c r="E248" s="460"/>
      <c r="F248" s="465"/>
      <c r="G248" s="87" t="s">
        <v>571</v>
      </c>
      <c r="H248" s="162">
        <f t="shared" si="18"/>
        <v>20</v>
      </c>
      <c r="I248" s="162">
        <v>10</v>
      </c>
      <c r="J248" s="162">
        <v>10</v>
      </c>
      <c r="K248" s="162">
        <v>7</v>
      </c>
      <c r="L248" s="162">
        <v>0</v>
      </c>
      <c r="M248" s="162">
        <v>0</v>
      </c>
      <c r="N248" s="162">
        <v>24</v>
      </c>
      <c r="O248" s="162">
        <v>0</v>
      </c>
      <c r="P248" s="162">
        <v>0</v>
      </c>
      <c r="Q248" s="163">
        <v>50118</v>
      </c>
      <c r="R248" s="163">
        <v>24037</v>
      </c>
    </row>
    <row r="249" spans="1:18" ht="72.75" customHeight="1" x14ac:dyDescent="0.25">
      <c r="A249" s="88">
        <v>5</v>
      </c>
      <c r="B249" s="459" t="s">
        <v>377</v>
      </c>
      <c r="C249" s="460"/>
      <c r="D249" s="460"/>
      <c r="E249" s="460"/>
      <c r="F249" s="465"/>
      <c r="G249" s="87" t="s">
        <v>572</v>
      </c>
      <c r="H249" s="162">
        <f t="shared" si="18"/>
        <v>0</v>
      </c>
      <c r="I249" s="162">
        <v>0</v>
      </c>
      <c r="J249" s="162">
        <v>0</v>
      </c>
      <c r="K249" s="162">
        <v>4</v>
      </c>
      <c r="L249" s="162">
        <v>0</v>
      </c>
      <c r="M249" s="162">
        <v>0</v>
      </c>
      <c r="N249" s="162">
        <v>7</v>
      </c>
      <c r="O249" s="162">
        <v>0</v>
      </c>
      <c r="P249" s="162">
        <v>0</v>
      </c>
      <c r="Q249" s="163">
        <v>42704</v>
      </c>
      <c r="R249" s="163">
        <v>22864</v>
      </c>
    </row>
    <row r="250" spans="1:18" ht="72.75" customHeight="1" x14ac:dyDescent="0.25">
      <c r="A250" s="88">
        <v>6</v>
      </c>
      <c r="B250" s="459" t="s">
        <v>378</v>
      </c>
      <c r="C250" s="460"/>
      <c r="D250" s="460"/>
      <c r="E250" s="460"/>
      <c r="F250" s="465"/>
      <c r="G250" s="87" t="s">
        <v>573</v>
      </c>
      <c r="H250" s="162">
        <f t="shared" si="18"/>
        <v>15</v>
      </c>
      <c r="I250" s="162">
        <v>0</v>
      </c>
      <c r="J250" s="162">
        <v>15</v>
      </c>
      <c r="K250" s="162">
        <v>1</v>
      </c>
      <c r="L250" s="162">
        <v>0</v>
      </c>
      <c r="M250" s="162">
        <v>0</v>
      </c>
      <c r="N250" s="162">
        <v>7</v>
      </c>
      <c r="O250" s="162">
        <v>0</v>
      </c>
      <c r="P250" s="162">
        <v>0</v>
      </c>
      <c r="Q250" s="163">
        <v>73799</v>
      </c>
      <c r="R250" s="163">
        <v>22535</v>
      </c>
    </row>
    <row r="251" spans="1:18" ht="72.75" customHeight="1" x14ac:dyDescent="0.25">
      <c r="A251" s="88">
        <v>7</v>
      </c>
      <c r="B251" s="459" t="s">
        <v>379</v>
      </c>
      <c r="C251" s="460"/>
      <c r="D251" s="460"/>
      <c r="E251" s="460"/>
      <c r="F251" s="465"/>
      <c r="G251" s="87" t="s">
        <v>574</v>
      </c>
      <c r="H251" s="162">
        <f t="shared" si="18"/>
        <v>15</v>
      </c>
      <c r="I251" s="162">
        <v>0</v>
      </c>
      <c r="J251" s="162">
        <v>15</v>
      </c>
      <c r="K251" s="162">
        <v>3</v>
      </c>
      <c r="L251" s="162">
        <v>1</v>
      </c>
      <c r="M251" s="162">
        <v>0</v>
      </c>
      <c r="N251" s="162">
        <v>6</v>
      </c>
      <c r="O251" s="162">
        <v>0</v>
      </c>
      <c r="P251" s="162">
        <v>0</v>
      </c>
      <c r="Q251" s="163">
        <v>46212</v>
      </c>
      <c r="R251" s="163">
        <v>26591</v>
      </c>
    </row>
    <row r="252" spans="1:18" ht="72.75" customHeight="1" x14ac:dyDescent="0.25">
      <c r="A252" s="88">
        <v>8</v>
      </c>
      <c r="B252" s="459" t="s">
        <v>380</v>
      </c>
      <c r="C252" s="460"/>
      <c r="D252" s="460"/>
      <c r="E252" s="460"/>
      <c r="F252" s="465"/>
      <c r="G252" s="87" t="s">
        <v>575</v>
      </c>
      <c r="H252" s="162">
        <f t="shared" si="18"/>
        <v>0</v>
      </c>
      <c r="I252" s="162">
        <v>0</v>
      </c>
      <c r="J252" s="162">
        <v>0</v>
      </c>
      <c r="K252" s="162">
        <v>2</v>
      </c>
      <c r="L252" s="162">
        <v>0</v>
      </c>
      <c r="M252" s="162">
        <v>0</v>
      </c>
      <c r="N252" s="162">
        <v>6</v>
      </c>
      <c r="O252" s="162">
        <v>0</v>
      </c>
      <c r="P252" s="162">
        <v>0</v>
      </c>
      <c r="Q252" s="163">
        <v>47354</v>
      </c>
      <c r="R252" s="163">
        <v>30503</v>
      </c>
    </row>
    <row r="253" spans="1:18" ht="72.75" customHeight="1" x14ac:dyDescent="0.25">
      <c r="A253" s="88">
        <v>9</v>
      </c>
      <c r="B253" s="459" t="s">
        <v>381</v>
      </c>
      <c r="C253" s="460"/>
      <c r="D253" s="460"/>
      <c r="E253" s="460"/>
      <c r="F253" s="465"/>
      <c r="G253" s="87" t="s">
        <v>576</v>
      </c>
      <c r="H253" s="162">
        <f t="shared" si="18"/>
        <v>0</v>
      </c>
      <c r="I253" s="162">
        <v>0</v>
      </c>
      <c r="J253" s="162">
        <v>0</v>
      </c>
      <c r="K253" s="162">
        <v>2</v>
      </c>
      <c r="L253" s="162">
        <v>0</v>
      </c>
      <c r="M253" s="162">
        <v>0</v>
      </c>
      <c r="N253" s="162">
        <v>7</v>
      </c>
      <c r="O253" s="162">
        <v>0</v>
      </c>
      <c r="P253" s="162">
        <v>0</v>
      </c>
      <c r="Q253" s="163">
        <v>34886</v>
      </c>
      <c r="R253" s="163">
        <v>23700</v>
      </c>
    </row>
    <row r="254" spans="1:18" ht="72.75" customHeight="1" x14ac:dyDescent="0.25">
      <c r="A254" s="88">
        <v>10</v>
      </c>
      <c r="B254" s="459" t="s">
        <v>382</v>
      </c>
      <c r="C254" s="460"/>
      <c r="D254" s="460"/>
      <c r="E254" s="460"/>
      <c r="F254" s="465"/>
      <c r="G254" s="87" t="s">
        <v>577</v>
      </c>
      <c r="H254" s="162">
        <f t="shared" si="18"/>
        <v>15</v>
      </c>
      <c r="I254" s="162">
        <v>0</v>
      </c>
      <c r="J254" s="162">
        <v>15</v>
      </c>
      <c r="K254" s="162">
        <v>2</v>
      </c>
      <c r="L254" s="162">
        <v>2</v>
      </c>
      <c r="M254" s="162">
        <v>0</v>
      </c>
      <c r="N254" s="162">
        <v>7</v>
      </c>
      <c r="O254" s="162">
        <v>0</v>
      </c>
      <c r="P254" s="162">
        <v>0</v>
      </c>
      <c r="Q254" s="163">
        <v>47799</v>
      </c>
      <c r="R254" s="163">
        <v>21189</v>
      </c>
    </row>
    <row r="255" spans="1:18" ht="72.75" customHeight="1" x14ac:dyDescent="0.25">
      <c r="A255" s="88">
        <v>11</v>
      </c>
      <c r="B255" s="459" t="s">
        <v>383</v>
      </c>
      <c r="C255" s="460"/>
      <c r="D255" s="460"/>
      <c r="E255" s="460"/>
      <c r="F255" s="465"/>
      <c r="G255" s="87" t="s">
        <v>384</v>
      </c>
      <c r="H255" s="162">
        <f t="shared" si="18"/>
        <v>0</v>
      </c>
      <c r="I255" s="162">
        <v>0</v>
      </c>
      <c r="J255" s="162">
        <v>0</v>
      </c>
      <c r="K255" s="162">
        <v>0</v>
      </c>
      <c r="L255" s="162">
        <v>0</v>
      </c>
      <c r="M255" s="162">
        <v>0</v>
      </c>
      <c r="N255" s="162">
        <v>2</v>
      </c>
      <c r="O255" s="162">
        <v>0</v>
      </c>
      <c r="P255" s="162">
        <v>0</v>
      </c>
      <c r="Q255" s="163">
        <v>0</v>
      </c>
      <c r="R255" s="163">
        <v>45199</v>
      </c>
    </row>
    <row r="256" spans="1:18" ht="72.75" customHeight="1" x14ac:dyDescent="0.25">
      <c r="A256" s="88">
        <v>12</v>
      </c>
      <c r="B256" s="459" t="s">
        <v>385</v>
      </c>
      <c r="C256" s="460"/>
      <c r="D256" s="460"/>
      <c r="E256" s="460"/>
      <c r="F256" s="465"/>
      <c r="G256" s="87" t="s">
        <v>386</v>
      </c>
      <c r="H256" s="162">
        <f t="shared" si="18"/>
        <v>0</v>
      </c>
      <c r="I256" s="162">
        <v>0</v>
      </c>
      <c r="J256" s="162">
        <v>0</v>
      </c>
      <c r="K256" s="162">
        <v>0</v>
      </c>
      <c r="L256" s="162">
        <v>0</v>
      </c>
      <c r="M256" s="162">
        <v>0</v>
      </c>
      <c r="N256" s="162">
        <v>2</v>
      </c>
      <c r="O256" s="162">
        <v>0</v>
      </c>
      <c r="P256" s="162">
        <v>0</v>
      </c>
      <c r="Q256" s="163">
        <v>0</v>
      </c>
      <c r="R256" s="163">
        <v>19843</v>
      </c>
    </row>
    <row r="257" spans="1:18" ht="72.75" customHeight="1" x14ac:dyDescent="0.25">
      <c r="A257" s="88">
        <v>13</v>
      </c>
      <c r="B257" s="459" t="s">
        <v>387</v>
      </c>
      <c r="C257" s="460"/>
      <c r="D257" s="460"/>
      <c r="E257" s="460"/>
      <c r="F257" s="465"/>
      <c r="G257" s="87" t="s">
        <v>388</v>
      </c>
      <c r="H257" s="162">
        <f t="shared" si="18"/>
        <v>0</v>
      </c>
      <c r="I257" s="162">
        <v>0</v>
      </c>
      <c r="J257" s="162">
        <v>0</v>
      </c>
      <c r="K257" s="162">
        <v>0</v>
      </c>
      <c r="L257" s="162">
        <v>0</v>
      </c>
      <c r="M257" s="162">
        <v>0</v>
      </c>
      <c r="N257" s="162">
        <v>1</v>
      </c>
      <c r="O257" s="162">
        <v>0</v>
      </c>
      <c r="P257" s="162">
        <v>0</v>
      </c>
      <c r="Q257" s="163">
        <v>0</v>
      </c>
      <c r="R257" s="163">
        <v>24101</v>
      </c>
    </row>
    <row r="258" spans="1:18" ht="72.75" customHeight="1" x14ac:dyDescent="0.25">
      <c r="A258" s="88">
        <v>14</v>
      </c>
      <c r="B258" s="459" t="s">
        <v>389</v>
      </c>
      <c r="C258" s="460"/>
      <c r="D258" s="460"/>
      <c r="E258" s="460"/>
      <c r="F258" s="465"/>
      <c r="G258" s="87" t="s">
        <v>390</v>
      </c>
      <c r="H258" s="162">
        <f t="shared" si="18"/>
        <v>0</v>
      </c>
      <c r="I258" s="162">
        <v>0</v>
      </c>
      <c r="J258" s="162">
        <v>0</v>
      </c>
      <c r="K258" s="162">
        <v>0</v>
      </c>
      <c r="L258" s="162">
        <v>0</v>
      </c>
      <c r="M258" s="162">
        <v>0</v>
      </c>
      <c r="N258" s="162">
        <v>1</v>
      </c>
      <c r="O258" s="162">
        <v>0</v>
      </c>
      <c r="P258" s="162">
        <v>0</v>
      </c>
      <c r="Q258" s="163">
        <v>0</v>
      </c>
      <c r="R258" s="163">
        <v>18930</v>
      </c>
    </row>
    <row r="259" spans="1:18" ht="72.75" customHeight="1" x14ac:dyDescent="0.25">
      <c r="A259" s="104">
        <v>11</v>
      </c>
      <c r="B259" s="522" t="s">
        <v>391</v>
      </c>
      <c r="C259" s="523"/>
      <c r="D259" s="523"/>
      <c r="E259" s="523"/>
      <c r="F259" s="523"/>
      <c r="G259" s="524"/>
      <c r="H259" s="133">
        <f>H260+H261+H262+H263+H264+H265+H266+H267+H268+H269</f>
        <v>340</v>
      </c>
      <c r="I259" s="133">
        <f t="shared" ref="I259:P259" si="19">I260+I261+I262+I263+I264+I265+I266+I267+I268+I269</f>
        <v>260</v>
      </c>
      <c r="J259" s="133">
        <f t="shared" si="19"/>
        <v>80</v>
      </c>
      <c r="K259" s="133">
        <f t="shared" si="19"/>
        <v>194</v>
      </c>
      <c r="L259" s="133">
        <f t="shared" si="19"/>
        <v>41</v>
      </c>
      <c r="M259" s="133">
        <f t="shared" si="19"/>
        <v>1</v>
      </c>
      <c r="N259" s="133">
        <f t="shared" si="19"/>
        <v>591</v>
      </c>
      <c r="O259" s="133">
        <f t="shared" si="19"/>
        <v>0</v>
      </c>
      <c r="P259" s="133">
        <f t="shared" si="19"/>
        <v>0</v>
      </c>
      <c r="Q259" s="164">
        <v>44973</v>
      </c>
      <c r="R259" s="164">
        <v>22483</v>
      </c>
    </row>
    <row r="260" spans="1:18" ht="72.75" customHeight="1" x14ac:dyDescent="0.25">
      <c r="A260" s="88">
        <v>1</v>
      </c>
      <c r="B260" s="459" t="s">
        <v>392</v>
      </c>
      <c r="C260" s="460"/>
      <c r="D260" s="460"/>
      <c r="E260" s="460"/>
      <c r="F260" s="465"/>
      <c r="G260" s="87" t="s">
        <v>578</v>
      </c>
      <c r="H260" s="88">
        <f>I260+J260</f>
        <v>295</v>
      </c>
      <c r="I260" s="162">
        <v>235</v>
      </c>
      <c r="J260" s="162">
        <v>60</v>
      </c>
      <c r="K260" s="162">
        <v>136</v>
      </c>
      <c r="L260" s="162">
        <v>39</v>
      </c>
      <c r="M260" s="162">
        <v>1</v>
      </c>
      <c r="N260" s="162">
        <v>426</v>
      </c>
      <c r="O260" s="162">
        <v>0</v>
      </c>
      <c r="P260" s="162">
        <v>0</v>
      </c>
      <c r="Q260" s="163">
        <v>44973</v>
      </c>
      <c r="R260" s="163">
        <v>22483</v>
      </c>
    </row>
    <row r="261" spans="1:18" ht="72.75" customHeight="1" x14ac:dyDescent="0.25">
      <c r="A261" s="88">
        <v>2</v>
      </c>
      <c r="B261" s="459" t="s">
        <v>393</v>
      </c>
      <c r="C261" s="460"/>
      <c r="D261" s="460"/>
      <c r="E261" s="460"/>
      <c r="F261" s="465"/>
      <c r="G261" s="87" t="s">
        <v>579</v>
      </c>
      <c r="H261" s="88">
        <f t="shared" ref="H261:H269" si="20">I261+J261</f>
        <v>45</v>
      </c>
      <c r="I261" s="162">
        <v>25</v>
      </c>
      <c r="J261" s="162">
        <v>20</v>
      </c>
      <c r="K261" s="162">
        <v>9</v>
      </c>
      <c r="L261" s="162">
        <v>2</v>
      </c>
      <c r="M261" s="162">
        <v>0</v>
      </c>
      <c r="N261" s="162">
        <v>27</v>
      </c>
      <c r="O261" s="162">
        <v>0</v>
      </c>
      <c r="P261" s="162">
        <v>0</v>
      </c>
      <c r="Q261" s="163">
        <v>44973</v>
      </c>
      <c r="R261" s="163">
        <v>22483</v>
      </c>
    </row>
    <row r="262" spans="1:18" ht="72.75" customHeight="1" x14ac:dyDescent="0.25">
      <c r="A262" s="88">
        <v>3</v>
      </c>
      <c r="B262" s="459" t="s">
        <v>394</v>
      </c>
      <c r="C262" s="460"/>
      <c r="D262" s="460"/>
      <c r="E262" s="460"/>
      <c r="F262" s="465"/>
      <c r="G262" s="87" t="s">
        <v>580</v>
      </c>
      <c r="H262" s="88">
        <f t="shared" si="20"/>
        <v>0</v>
      </c>
      <c r="I262" s="162">
        <v>0</v>
      </c>
      <c r="J262" s="162">
        <v>0</v>
      </c>
      <c r="K262" s="162">
        <v>11</v>
      </c>
      <c r="L262" s="162">
        <v>0</v>
      </c>
      <c r="M262" s="162">
        <v>0</v>
      </c>
      <c r="N262" s="162">
        <v>40</v>
      </c>
      <c r="O262" s="162">
        <v>0</v>
      </c>
      <c r="P262" s="162">
        <v>0</v>
      </c>
      <c r="Q262" s="163">
        <v>44973</v>
      </c>
      <c r="R262" s="163">
        <v>22483</v>
      </c>
    </row>
    <row r="263" spans="1:18" ht="72.75" customHeight="1" x14ac:dyDescent="0.25">
      <c r="A263" s="88">
        <v>4</v>
      </c>
      <c r="B263" s="459" t="s">
        <v>395</v>
      </c>
      <c r="C263" s="460"/>
      <c r="D263" s="460"/>
      <c r="E263" s="460"/>
      <c r="F263" s="465"/>
      <c r="G263" s="87" t="s">
        <v>581</v>
      </c>
      <c r="H263" s="88">
        <f t="shared" si="20"/>
        <v>0</v>
      </c>
      <c r="I263" s="162">
        <v>0</v>
      </c>
      <c r="J263" s="162">
        <v>0</v>
      </c>
      <c r="K263" s="162">
        <v>4</v>
      </c>
      <c r="L263" s="162">
        <v>0</v>
      </c>
      <c r="M263" s="162">
        <v>0</v>
      </c>
      <c r="N263" s="162">
        <v>10</v>
      </c>
      <c r="O263" s="162">
        <v>0</v>
      </c>
      <c r="P263" s="162">
        <v>0</v>
      </c>
      <c r="Q263" s="163">
        <v>44973</v>
      </c>
      <c r="R263" s="163">
        <v>22483</v>
      </c>
    </row>
    <row r="264" spans="1:18" ht="72.75" customHeight="1" x14ac:dyDescent="0.25">
      <c r="A264" s="88">
        <v>5</v>
      </c>
      <c r="B264" s="459" t="s">
        <v>396</v>
      </c>
      <c r="C264" s="460"/>
      <c r="D264" s="460"/>
      <c r="E264" s="460"/>
      <c r="F264" s="465"/>
      <c r="G264" s="87" t="s">
        <v>582</v>
      </c>
      <c r="H264" s="88">
        <f t="shared" si="20"/>
        <v>0</v>
      </c>
      <c r="I264" s="162">
        <v>0</v>
      </c>
      <c r="J264" s="162">
        <v>0</v>
      </c>
      <c r="K264" s="162">
        <v>7</v>
      </c>
      <c r="L264" s="162">
        <v>0</v>
      </c>
      <c r="M264" s="162">
        <v>0</v>
      </c>
      <c r="N264" s="162">
        <v>17</v>
      </c>
      <c r="O264" s="162">
        <v>0</v>
      </c>
      <c r="P264" s="162">
        <v>0</v>
      </c>
      <c r="Q264" s="163">
        <v>44973</v>
      </c>
      <c r="R264" s="163">
        <v>22483</v>
      </c>
    </row>
    <row r="265" spans="1:18" ht="72.75" customHeight="1" x14ac:dyDescent="0.25">
      <c r="A265" s="88">
        <v>6</v>
      </c>
      <c r="B265" s="459" t="s">
        <v>397</v>
      </c>
      <c r="C265" s="460"/>
      <c r="D265" s="460"/>
      <c r="E265" s="460"/>
      <c r="F265" s="465"/>
      <c r="G265" s="87" t="s">
        <v>583</v>
      </c>
      <c r="H265" s="88">
        <f t="shared" si="20"/>
        <v>0</v>
      </c>
      <c r="I265" s="162">
        <v>0</v>
      </c>
      <c r="J265" s="162">
        <v>0</v>
      </c>
      <c r="K265" s="162">
        <v>5</v>
      </c>
      <c r="L265" s="162">
        <v>0</v>
      </c>
      <c r="M265" s="162">
        <v>0</v>
      </c>
      <c r="N265" s="162">
        <v>13</v>
      </c>
      <c r="O265" s="162">
        <v>0</v>
      </c>
      <c r="P265" s="162">
        <v>0</v>
      </c>
      <c r="Q265" s="163">
        <v>44973</v>
      </c>
      <c r="R265" s="163">
        <v>22483</v>
      </c>
    </row>
    <row r="266" spans="1:18" ht="72.75" customHeight="1" x14ac:dyDescent="0.25">
      <c r="A266" s="88">
        <v>7</v>
      </c>
      <c r="B266" s="459" t="s">
        <v>398</v>
      </c>
      <c r="C266" s="460"/>
      <c r="D266" s="460"/>
      <c r="E266" s="460"/>
      <c r="F266" s="465"/>
      <c r="G266" s="87" t="s">
        <v>584</v>
      </c>
      <c r="H266" s="88">
        <f t="shared" si="20"/>
        <v>0</v>
      </c>
      <c r="I266" s="162">
        <v>0</v>
      </c>
      <c r="J266" s="162">
        <v>0</v>
      </c>
      <c r="K266" s="162">
        <v>10</v>
      </c>
      <c r="L266" s="162">
        <v>0</v>
      </c>
      <c r="M266" s="162">
        <v>0</v>
      </c>
      <c r="N266" s="162">
        <v>30</v>
      </c>
      <c r="O266" s="162">
        <v>0</v>
      </c>
      <c r="P266" s="162">
        <v>0</v>
      </c>
      <c r="Q266" s="163">
        <v>44973</v>
      </c>
      <c r="R266" s="163">
        <v>22483</v>
      </c>
    </row>
    <row r="267" spans="1:18" ht="72.75" customHeight="1" x14ac:dyDescent="0.25">
      <c r="A267" s="88">
        <v>8</v>
      </c>
      <c r="B267" s="459" t="s">
        <v>399</v>
      </c>
      <c r="C267" s="460"/>
      <c r="D267" s="460"/>
      <c r="E267" s="460"/>
      <c r="F267" s="465"/>
      <c r="G267" s="87" t="s">
        <v>585</v>
      </c>
      <c r="H267" s="88">
        <f t="shared" si="20"/>
        <v>0</v>
      </c>
      <c r="I267" s="162">
        <v>0</v>
      </c>
      <c r="J267" s="162">
        <v>0</v>
      </c>
      <c r="K267" s="162">
        <v>7</v>
      </c>
      <c r="L267" s="162">
        <v>0</v>
      </c>
      <c r="M267" s="162">
        <v>0</v>
      </c>
      <c r="N267" s="162">
        <v>13</v>
      </c>
      <c r="O267" s="162">
        <v>0</v>
      </c>
      <c r="P267" s="162">
        <v>0</v>
      </c>
      <c r="Q267" s="163">
        <v>44973</v>
      </c>
      <c r="R267" s="163">
        <v>22483</v>
      </c>
    </row>
    <row r="268" spans="1:18" ht="72.75" customHeight="1" x14ac:dyDescent="0.25">
      <c r="A268" s="88">
        <v>9</v>
      </c>
      <c r="B268" s="459" t="s">
        <v>400</v>
      </c>
      <c r="C268" s="460"/>
      <c r="D268" s="460"/>
      <c r="E268" s="460"/>
      <c r="F268" s="465"/>
      <c r="G268" s="87" t="s">
        <v>586</v>
      </c>
      <c r="H268" s="88">
        <f t="shared" si="20"/>
        <v>0</v>
      </c>
      <c r="I268" s="162">
        <v>0</v>
      </c>
      <c r="J268" s="162">
        <v>0</v>
      </c>
      <c r="K268" s="162">
        <v>5</v>
      </c>
      <c r="L268" s="162">
        <v>0</v>
      </c>
      <c r="M268" s="162">
        <v>0</v>
      </c>
      <c r="N268" s="162">
        <v>13</v>
      </c>
      <c r="O268" s="162">
        <v>0</v>
      </c>
      <c r="P268" s="162">
        <v>0</v>
      </c>
      <c r="Q268" s="163">
        <v>44973</v>
      </c>
      <c r="R268" s="163">
        <v>22483</v>
      </c>
    </row>
    <row r="269" spans="1:18" ht="72.75" customHeight="1" x14ac:dyDescent="0.25">
      <c r="A269" s="88">
        <v>10</v>
      </c>
      <c r="B269" s="459" t="s">
        <v>401</v>
      </c>
      <c r="C269" s="460"/>
      <c r="D269" s="460"/>
      <c r="E269" s="460"/>
      <c r="F269" s="465"/>
      <c r="G269" s="87" t="s">
        <v>402</v>
      </c>
      <c r="H269" s="88">
        <f t="shared" si="20"/>
        <v>0</v>
      </c>
      <c r="I269" s="162">
        <v>0</v>
      </c>
      <c r="J269" s="162">
        <v>0</v>
      </c>
      <c r="K269" s="162">
        <v>0</v>
      </c>
      <c r="L269" s="162">
        <v>0</v>
      </c>
      <c r="M269" s="162">
        <v>0</v>
      </c>
      <c r="N269" s="162">
        <v>2</v>
      </c>
      <c r="O269" s="162">
        <v>0</v>
      </c>
      <c r="P269" s="162">
        <v>0</v>
      </c>
      <c r="Q269" s="163">
        <v>0</v>
      </c>
      <c r="R269" s="163">
        <v>22483</v>
      </c>
    </row>
    <row r="270" spans="1:18" ht="72.75" customHeight="1" x14ac:dyDescent="0.25">
      <c r="A270" s="104">
        <v>12</v>
      </c>
      <c r="B270" s="522" t="s">
        <v>403</v>
      </c>
      <c r="C270" s="523"/>
      <c r="D270" s="523"/>
      <c r="E270" s="523"/>
      <c r="F270" s="523"/>
      <c r="G270" s="524"/>
      <c r="H270" s="133">
        <f>H272+H273+H274+H275+H276+H277+H278+H279+H280+H281+H282+H283+H284+H285+H286+H287+H288+H289+H290+H291+H292+H293+H294+H295+H297+H298+H299+H300+H301+H302+H303+H304+H306+H307+H308+H309+H310</f>
        <v>105</v>
      </c>
      <c r="I270" s="133">
        <f t="shared" ref="I270:P270" si="21">I272+I273+I274+I275+I276+I277+I278+I279+I280+I281+I282+I283+I284+I285+I286+I287+I288+I289+I290+I291+I292+I293+I294+I295+I297+I298+I299+I300+I301+I302+I303+I304+I306+I307+I308+I309+I310</f>
        <v>65</v>
      </c>
      <c r="J270" s="133">
        <f t="shared" si="21"/>
        <v>40</v>
      </c>
      <c r="K270" s="133">
        <f t="shared" si="21"/>
        <v>38</v>
      </c>
      <c r="L270" s="133">
        <f t="shared" si="21"/>
        <v>15</v>
      </c>
      <c r="M270" s="133">
        <f t="shared" si="21"/>
        <v>2</v>
      </c>
      <c r="N270" s="133">
        <f t="shared" si="21"/>
        <v>89</v>
      </c>
      <c r="O270" s="133">
        <f t="shared" si="21"/>
        <v>30</v>
      </c>
      <c r="P270" s="133">
        <f t="shared" si="21"/>
        <v>8</v>
      </c>
      <c r="Q270" s="164">
        <v>45010</v>
      </c>
      <c r="R270" s="164">
        <v>23372</v>
      </c>
    </row>
    <row r="271" spans="1:18" ht="72.75" customHeight="1" x14ac:dyDescent="0.25">
      <c r="A271" s="104">
        <v>1</v>
      </c>
      <c r="B271" s="525" t="s">
        <v>430</v>
      </c>
      <c r="C271" s="526"/>
      <c r="D271" s="526"/>
      <c r="E271" s="526"/>
      <c r="F271" s="527"/>
      <c r="G271" s="137"/>
      <c r="H271" s="525"/>
      <c r="I271" s="526"/>
      <c r="J271" s="526"/>
      <c r="K271" s="526"/>
      <c r="L271" s="526"/>
      <c r="M271" s="526"/>
      <c r="N271" s="526"/>
      <c r="O271" s="526"/>
      <c r="P271" s="526"/>
      <c r="Q271" s="526"/>
      <c r="R271" s="527"/>
    </row>
    <row r="272" spans="1:18" ht="72.75" customHeight="1" x14ac:dyDescent="0.25">
      <c r="A272" s="88">
        <v>1</v>
      </c>
      <c r="B272" s="459" t="s">
        <v>430</v>
      </c>
      <c r="C272" s="460"/>
      <c r="D272" s="460"/>
      <c r="E272" s="460"/>
      <c r="F272" s="465"/>
      <c r="G272" s="87" t="s">
        <v>861</v>
      </c>
      <c r="H272" s="88">
        <f>I272+J272</f>
        <v>95</v>
      </c>
      <c r="I272" s="162">
        <v>65</v>
      </c>
      <c r="J272" s="162">
        <v>30</v>
      </c>
      <c r="K272" s="162">
        <v>33</v>
      </c>
      <c r="L272" s="162">
        <v>12</v>
      </c>
      <c r="M272" s="162">
        <v>0</v>
      </c>
      <c r="N272" s="162">
        <v>64</v>
      </c>
      <c r="O272" s="162">
        <v>5</v>
      </c>
      <c r="P272" s="162">
        <v>0</v>
      </c>
      <c r="Q272" s="163">
        <v>44945</v>
      </c>
      <c r="R272" s="163">
        <v>21900</v>
      </c>
    </row>
    <row r="273" spans="1:18" ht="72.75" customHeight="1" x14ac:dyDescent="0.25">
      <c r="A273" s="88">
        <v>2</v>
      </c>
      <c r="B273" s="459" t="s">
        <v>431</v>
      </c>
      <c r="C273" s="460"/>
      <c r="D273" s="460"/>
      <c r="E273" s="460"/>
      <c r="F273" s="465"/>
      <c r="G273" s="87" t="s">
        <v>432</v>
      </c>
      <c r="H273" s="88">
        <f t="shared" ref="H273:H295" si="22">I273+J273</f>
        <v>0</v>
      </c>
      <c r="I273" s="162"/>
      <c r="J273" s="162"/>
      <c r="K273" s="162"/>
      <c r="L273" s="162"/>
      <c r="M273" s="162"/>
      <c r="N273" s="162">
        <v>1</v>
      </c>
      <c r="O273" s="162"/>
      <c r="P273" s="162"/>
      <c r="Q273" s="163"/>
      <c r="R273" s="163">
        <v>22325</v>
      </c>
    </row>
    <row r="274" spans="1:18" ht="72.75" customHeight="1" x14ac:dyDescent="0.25">
      <c r="A274" s="88">
        <v>3</v>
      </c>
      <c r="B274" s="459" t="s">
        <v>433</v>
      </c>
      <c r="C274" s="460"/>
      <c r="D274" s="460"/>
      <c r="E274" s="460"/>
      <c r="F274" s="465"/>
      <c r="G274" s="87" t="s">
        <v>434</v>
      </c>
      <c r="H274" s="88">
        <f t="shared" si="22"/>
        <v>0</v>
      </c>
      <c r="I274" s="162"/>
      <c r="J274" s="162"/>
      <c r="K274" s="162"/>
      <c r="L274" s="162"/>
      <c r="M274" s="162"/>
      <c r="N274" s="162">
        <v>1</v>
      </c>
      <c r="O274" s="162"/>
      <c r="P274" s="162"/>
      <c r="Q274" s="163"/>
      <c r="R274" s="163">
        <v>30731</v>
      </c>
    </row>
    <row r="275" spans="1:18" ht="72.75" customHeight="1" x14ac:dyDescent="0.25">
      <c r="A275" s="88">
        <v>4</v>
      </c>
      <c r="B275" s="459" t="s">
        <v>435</v>
      </c>
      <c r="C275" s="460"/>
      <c r="D275" s="460"/>
      <c r="E275" s="460"/>
      <c r="F275" s="465"/>
      <c r="G275" s="87" t="s">
        <v>436</v>
      </c>
      <c r="H275" s="88">
        <f t="shared" si="22"/>
        <v>0</v>
      </c>
      <c r="I275" s="162"/>
      <c r="J275" s="162"/>
      <c r="K275" s="162"/>
      <c r="L275" s="162"/>
      <c r="M275" s="162"/>
      <c r="N275" s="162">
        <v>1</v>
      </c>
      <c r="O275" s="162"/>
      <c r="P275" s="162"/>
      <c r="Q275" s="163"/>
      <c r="R275" s="163">
        <v>24813</v>
      </c>
    </row>
    <row r="276" spans="1:18" ht="72.75" customHeight="1" x14ac:dyDescent="0.25">
      <c r="A276" s="88">
        <v>5</v>
      </c>
      <c r="B276" s="459" t="s">
        <v>439</v>
      </c>
      <c r="C276" s="460"/>
      <c r="D276" s="460"/>
      <c r="E276" s="460"/>
      <c r="F276" s="465"/>
      <c r="G276" s="87" t="s">
        <v>440</v>
      </c>
      <c r="H276" s="88">
        <f t="shared" si="22"/>
        <v>0</v>
      </c>
      <c r="I276" s="162"/>
      <c r="J276" s="162"/>
      <c r="K276" s="162"/>
      <c r="L276" s="162"/>
      <c r="M276" s="162"/>
      <c r="N276" s="162">
        <v>1</v>
      </c>
      <c r="O276" s="162"/>
      <c r="P276" s="162"/>
      <c r="Q276" s="163"/>
      <c r="R276" s="163">
        <v>23275</v>
      </c>
    </row>
    <row r="277" spans="1:18" ht="72.75" customHeight="1" x14ac:dyDescent="0.25">
      <c r="A277" s="88">
        <v>6</v>
      </c>
      <c r="B277" s="459" t="s">
        <v>443</v>
      </c>
      <c r="C277" s="460"/>
      <c r="D277" s="460"/>
      <c r="E277" s="460"/>
      <c r="F277" s="465"/>
      <c r="G277" s="87" t="s">
        <v>444</v>
      </c>
      <c r="H277" s="88">
        <f t="shared" si="22"/>
        <v>0</v>
      </c>
      <c r="I277" s="162"/>
      <c r="J277" s="162"/>
      <c r="K277" s="162"/>
      <c r="L277" s="162"/>
      <c r="M277" s="162"/>
      <c r="N277" s="162">
        <v>1</v>
      </c>
      <c r="O277" s="162"/>
      <c r="P277" s="162"/>
      <c r="Q277" s="163"/>
      <c r="R277" s="163">
        <v>23525</v>
      </c>
    </row>
    <row r="278" spans="1:18" ht="72.75" customHeight="1" x14ac:dyDescent="0.25">
      <c r="A278" s="88">
        <v>7</v>
      </c>
      <c r="B278" s="459" t="s">
        <v>445</v>
      </c>
      <c r="C278" s="460"/>
      <c r="D278" s="460"/>
      <c r="E278" s="460"/>
      <c r="F278" s="465"/>
      <c r="G278" s="87" t="s">
        <v>446</v>
      </c>
      <c r="H278" s="88">
        <f t="shared" si="22"/>
        <v>0</v>
      </c>
      <c r="I278" s="162"/>
      <c r="J278" s="162"/>
      <c r="K278" s="162"/>
      <c r="L278" s="162"/>
      <c r="M278" s="162"/>
      <c r="N278" s="162">
        <v>1</v>
      </c>
      <c r="O278" s="162"/>
      <c r="P278" s="162"/>
      <c r="Q278" s="163"/>
      <c r="R278" s="163">
        <v>23025</v>
      </c>
    </row>
    <row r="279" spans="1:18" ht="72.75" customHeight="1" x14ac:dyDescent="0.25">
      <c r="A279" s="88">
        <v>8</v>
      </c>
      <c r="B279" s="459" t="s">
        <v>447</v>
      </c>
      <c r="C279" s="460"/>
      <c r="D279" s="460"/>
      <c r="E279" s="460"/>
      <c r="F279" s="465"/>
      <c r="G279" s="87" t="s">
        <v>448</v>
      </c>
      <c r="H279" s="88">
        <f t="shared" si="22"/>
        <v>0</v>
      </c>
      <c r="I279" s="162"/>
      <c r="J279" s="162"/>
      <c r="K279" s="162"/>
      <c r="L279" s="162"/>
      <c r="M279" s="162"/>
      <c r="N279" s="162">
        <v>1</v>
      </c>
      <c r="O279" s="162"/>
      <c r="P279" s="162"/>
      <c r="Q279" s="163"/>
      <c r="R279" s="163">
        <v>23525</v>
      </c>
    </row>
    <row r="280" spans="1:18" ht="72.75" customHeight="1" x14ac:dyDescent="0.25">
      <c r="A280" s="88">
        <v>9</v>
      </c>
      <c r="B280" s="459" t="s">
        <v>449</v>
      </c>
      <c r="C280" s="460"/>
      <c r="D280" s="460"/>
      <c r="E280" s="460"/>
      <c r="F280" s="465"/>
      <c r="G280" s="87" t="s">
        <v>450</v>
      </c>
      <c r="H280" s="88">
        <f t="shared" si="22"/>
        <v>0</v>
      </c>
      <c r="I280" s="162"/>
      <c r="J280" s="162"/>
      <c r="K280" s="162"/>
      <c r="L280" s="162"/>
      <c r="M280" s="162"/>
      <c r="N280" s="162">
        <v>0</v>
      </c>
      <c r="O280" s="162"/>
      <c r="P280" s="162"/>
      <c r="Q280" s="163"/>
      <c r="R280" s="163">
        <v>0</v>
      </c>
    </row>
    <row r="281" spans="1:18" ht="72.75" customHeight="1" x14ac:dyDescent="0.25">
      <c r="A281" s="88">
        <v>10</v>
      </c>
      <c r="B281" s="459" t="s">
        <v>451</v>
      </c>
      <c r="C281" s="460"/>
      <c r="D281" s="460"/>
      <c r="E281" s="460"/>
      <c r="F281" s="465"/>
      <c r="G281" s="87" t="s">
        <v>452</v>
      </c>
      <c r="H281" s="88">
        <f t="shared" si="22"/>
        <v>0</v>
      </c>
      <c r="I281" s="162"/>
      <c r="J281" s="162"/>
      <c r="K281" s="162"/>
      <c r="L281" s="162"/>
      <c r="M281" s="162"/>
      <c r="N281" s="162">
        <v>1</v>
      </c>
      <c r="O281" s="162"/>
      <c r="P281" s="162"/>
      <c r="Q281" s="163"/>
      <c r="R281" s="163">
        <v>22775</v>
      </c>
    </row>
    <row r="282" spans="1:18" ht="72.75" customHeight="1" x14ac:dyDescent="0.25">
      <c r="A282" s="88">
        <v>11</v>
      </c>
      <c r="B282" s="459" t="s">
        <v>453</v>
      </c>
      <c r="C282" s="460"/>
      <c r="D282" s="460"/>
      <c r="E282" s="460"/>
      <c r="F282" s="465"/>
      <c r="G282" s="87" t="s">
        <v>454</v>
      </c>
      <c r="H282" s="88">
        <f t="shared" si="22"/>
        <v>0</v>
      </c>
      <c r="I282" s="162"/>
      <c r="J282" s="162"/>
      <c r="K282" s="162"/>
      <c r="L282" s="162"/>
      <c r="M282" s="162"/>
      <c r="N282" s="162">
        <v>0</v>
      </c>
      <c r="O282" s="162"/>
      <c r="P282" s="162"/>
      <c r="Q282" s="163"/>
      <c r="R282" s="163">
        <v>0</v>
      </c>
    </row>
    <row r="283" spans="1:18" ht="72.75" customHeight="1" x14ac:dyDescent="0.25">
      <c r="A283" s="88">
        <v>12</v>
      </c>
      <c r="B283" s="459" t="s">
        <v>457</v>
      </c>
      <c r="C283" s="460"/>
      <c r="D283" s="460"/>
      <c r="E283" s="460"/>
      <c r="F283" s="465"/>
      <c r="G283" s="87" t="s">
        <v>458</v>
      </c>
      <c r="H283" s="88">
        <f t="shared" si="22"/>
        <v>0</v>
      </c>
      <c r="I283" s="162"/>
      <c r="J283" s="162"/>
      <c r="K283" s="162"/>
      <c r="L283" s="162"/>
      <c r="M283" s="162"/>
      <c r="N283" s="162">
        <v>1</v>
      </c>
      <c r="O283" s="162"/>
      <c r="P283" s="162"/>
      <c r="Q283" s="163"/>
      <c r="R283" s="163">
        <v>22525</v>
      </c>
    </row>
    <row r="284" spans="1:18" ht="72.75" customHeight="1" x14ac:dyDescent="0.25">
      <c r="A284" s="88">
        <v>13</v>
      </c>
      <c r="B284" s="459" t="s">
        <v>459</v>
      </c>
      <c r="C284" s="460"/>
      <c r="D284" s="460"/>
      <c r="E284" s="460"/>
      <c r="F284" s="465"/>
      <c r="G284" s="87" t="s">
        <v>460</v>
      </c>
      <c r="H284" s="88">
        <f t="shared" si="22"/>
        <v>0</v>
      </c>
      <c r="I284" s="162"/>
      <c r="J284" s="162"/>
      <c r="K284" s="162"/>
      <c r="L284" s="162"/>
      <c r="M284" s="162"/>
      <c r="N284" s="162">
        <v>1</v>
      </c>
      <c r="O284" s="162"/>
      <c r="P284" s="162"/>
      <c r="Q284" s="163"/>
      <c r="R284" s="163">
        <v>24463</v>
      </c>
    </row>
    <row r="285" spans="1:18" ht="72.75" customHeight="1" x14ac:dyDescent="0.25">
      <c r="A285" s="88">
        <v>14</v>
      </c>
      <c r="B285" s="459" t="s">
        <v>461</v>
      </c>
      <c r="C285" s="460"/>
      <c r="D285" s="460"/>
      <c r="E285" s="460"/>
      <c r="F285" s="465"/>
      <c r="G285" s="87" t="s">
        <v>462</v>
      </c>
      <c r="H285" s="88">
        <f t="shared" si="22"/>
        <v>0</v>
      </c>
      <c r="I285" s="162"/>
      <c r="J285" s="162"/>
      <c r="K285" s="162"/>
      <c r="L285" s="162"/>
      <c r="M285" s="162"/>
      <c r="N285" s="162">
        <v>1</v>
      </c>
      <c r="O285" s="162"/>
      <c r="P285" s="162"/>
      <c r="Q285" s="163"/>
      <c r="R285" s="163">
        <v>32071</v>
      </c>
    </row>
    <row r="286" spans="1:18" ht="72.75" customHeight="1" x14ac:dyDescent="0.25">
      <c r="A286" s="88">
        <v>15</v>
      </c>
      <c r="B286" s="529" t="s">
        <v>934</v>
      </c>
      <c r="C286" s="529"/>
      <c r="D286" s="529"/>
      <c r="E286" s="529"/>
      <c r="F286" s="529"/>
      <c r="G286" s="86" t="s">
        <v>935</v>
      </c>
      <c r="H286" s="88">
        <f t="shared" si="22"/>
        <v>0</v>
      </c>
      <c r="I286" s="162"/>
      <c r="J286" s="162"/>
      <c r="K286" s="162"/>
      <c r="L286" s="162"/>
      <c r="M286" s="162"/>
      <c r="N286" s="162">
        <v>1</v>
      </c>
      <c r="O286" s="162"/>
      <c r="P286" s="162"/>
      <c r="Q286" s="163"/>
      <c r="R286" s="163">
        <v>22525</v>
      </c>
    </row>
    <row r="287" spans="1:18" ht="72.75" customHeight="1" x14ac:dyDescent="0.25">
      <c r="A287" s="88">
        <v>16</v>
      </c>
      <c r="B287" s="529" t="s">
        <v>455</v>
      </c>
      <c r="C287" s="529"/>
      <c r="D287" s="529"/>
      <c r="E287" s="529"/>
      <c r="F287" s="529"/>
      <c r="G287" s="86" t="s">
        <v>917</v>
      </c>
      <c r="H287" s="88">
        <f t="shared" si="22"/>
        <v>0</v>
      </c>
      <c r="I287" s="162"/>
      <c r="J287" s="162"/>
      <c r="K287" s="162"/>
      <c r="L287" s="162"/>
      <c r="M287" s="162"/>
      <c r="N287" s="162">
        <v>0</v>
      </c>
      <c r="O287" s="162"/>
      <c r="P287" s="162"/>
      <c r="Q287" s="163"/>
      <c r="R287" s="163">
        <v>0</v>
      </c>
    </row>
    <row r="288" spans="1:18" ht="72.75" customHeight="1" x14ac:dyDescent="0.25">
      <c r="A288" s="88">
        <v>17</v>
      </c>
      <c r="B288" s="529" t="s">
        <v>918</v>
      </c>
      <c r="C288" s="529"/>
      <c r="D288" s="529"/>
      <c r="E288" s="529"/>
      <c r="F288" s="529"/>
      <c r="G288" s="86" t="s">
        <v>919</v>
      </c>
      <c r="H288" s="88">
        <f t="shared" si="22"/>
        <v>0</v>
      </c>
      <c r="I288" s="162"/>
      <c r="J288" s="162"/>
      <c r="K288" s="162"/>
      <c r="L288" s="162"/>
      <c r="M288" s="162"/>
      <c r="N288" s="162">
        <v>0</v>
      </c>
      <c r="O288" s="162"/>
      <c r="P288" s="162"/>
      <c r="Q288" s="163"/>
      <c r="R288" s="163">
        <v>0</v>
      </c>
    </row>
    <row r="289" spans="1:18" ht="72.75" customHeight="1" x14ac:dyDescent="0.25">
      <c r="A289" s="88">
        <v>18</v>
      </c>
      <c r="B289" s="529" t="s">
        <v>920</v>
      </c>
      <c r="C289" s="529"/>
      <c r="D289" s="529"/>
      <c r="E289" s="529"/>
      <c r="F289" s="529"/>
      <c r="G289" s="86" t="s">
        <v>921</v>
      </c>
      <c r="H289" s="88">
        <f t="shared" si="22"/>
        <v>0</v>
      </c>
      <c r="I289" s="162"/>
      <c r="J289" s="162"/>
      <c r="K289" s="162"/>
      <c r="L289" s="162"/>
      <c r="M289" s="162"/>
      <c r="N289" s="162">
        <v>0</v>
      </c>
      <c r="O289" s="162"/>
      <c r="P289" s="162"/>
      <c r="Q289" s="163"/>
      <c r="R289" s="163">
        <v>0</v>
      </c>
    </row>
    <row r="290" spans="1:18" ht="72.75" customHeight="1" x14ac:dyDescent="0.25">
      <c r="A290" s="88">
        <v>19</v>
      </c>
      <c r="B290" s="529" t="s">
        <v>922</v>
      </c>
      <c r="C290" s="529"/>
      <c r="D290" s="529"/>
      <c r="E290" s="529"/>
      <c r="F290" s="529"/>
      <c r="G290" s="86" t="s">
        <v>923</v>
      </c>
      <c r="H290" s="88">
        <f t="shared" si="22"/>
        <v>0</v>
      </c>
      <c r="I290" s="162"/>
      <c r="J290" s="162"/>
      <c r="K290" s="162"/>
      <c r="L290" s="162"/>
      <c r="M290" s="162"/>
      <c r="N290" s="162">
        <v>0</v>
      </c>
      <c r="O290" s="162"/>
      <c r="P290" s="162"/>
      <c r="Q290" s="163"/>
      <c r="R290" s="163">
        <v>0</v>
      </c>
    </row>
    <row r="291" spans="1:18" ht="72.75" customHeight="1" x14ac:dyDescent="0.25">
      <c r="A291" s="88">
        <v>20</v>
      </c>
      <c r="B291" s="529" t="s">
        <v>924</v>
      </c>
      <c r="C291" s="529"/>
      <c r="D291" s="529"/>
      <c r="E291" s="529"/>
      <c r="F291" s="529"/>
      <c r="G291" s="86" t="s">
        <v>925</v>
      </c>
      <c r="H291" s="88">
        <f t="shared" si="22"/>
        <v>0</v>
      </c>
      <c r="I291" s="162"/>
      <c r="J291" s="162"/>
      <c r="K291" s="162"/>
      <c r="L291" s="162"/>
      <c r="M291" s="162"/>
      <c r="N291" s="162">
        <v>0</v>
      </c>
      <c r="O291" s="162"/>
      <c r="P291" s="162"/>
      <c r="Q291" s="163"/>
      <c r="R291" s="163">
        <v>0</v>
      </c>
    </row>
    <row r="292" spans="1:18" ht="72.75" customHeight="1" x14ac:dyDescent="0.25">
      <c r="A292" s="88">
        <v>21</v>
      </c>
      <c r="B292" s="529" t="s">
        <v>926</v>
      </c>
      <c r="C292" s="529"/>
      <c r="D292" s="529"/>
      <c r="E292" s="529"/>
      <c r="F292" s="529"/>
      <c r="G292" s="86" t="s">
        <v>927</v>
      </c>
      <c r="H292" s="88">
        <f t="shared" si="22"/>
        <v>0</v>
      </c>
      <c r="I292" s="162"/>
      <c r="J292" s="162"/>
      <c r="K292" s="162"/>
      <c r="L292" s="162"/>
      <c r="M292" s="162"/>
      <c r="N292" s="162">
        <v>0</v>
      </c>
      <c r="O292" s="162"/>
      <c r="P292" s="162"/>
      <c r="Q292" s="163"/>
      <c r="R292" s="163">
        <v>0</v>
      </c>
    </row>
    <row r="293" spans="1:18" ht="72.75" customHeight="1" x14ac:dyDescent="0.25">
      <c r="A293" s="88">
        <v>22</v>
      </c>
      <c r="B293" s="529" t="s">
        <v>928</v>
      </c>
      <c r="C293" s="529"/>
      <c r="D293" s="529"/>
      <c r="E293" s="529"/>
      <c r="F293" s="529"/>
      <c r="G293" s="86" t="s">
        <v>929</v>
      </c>
      <c r="H293" s="88">
        <f t="shared" si="22"/>
        <v>0</v>
      </c>
      <c r="I293" s="162"/>
      <c r="J293" s="162"/>
      <c r="K293" s="162"/>
      <c r="L293" s="162"/>
      <c r="M293" s="162"/>
      <c r="N293" s="162">
        <v>0</v>
      </c>
      <c r="O293" s="162"/>
      <c r="P293" s="162"/>
      <c r="Q293" s="163"/>
      <c r="R293" s="163">
        <v>0</v>
      </c>
    </row>
    <row r="294" spans="1:18" ht="72.75" customHeight="1" x14ac:dyDescent="0.25">
      <c r="A294" s="88">
        <v>23</v>
      </c>
      <c r="B294" s="529" t="s">
        <v>930</v>
      </c>
      <c r="C294" s="529"/>
      <c r="D294" s="529"/>
      <c r="E294" s="529"/>
      <c r="F294" s="529"/>
      <c r="G294" s="86" t="s">
        <v>931</v>
      </c>
      <c r="H294" s="88">
        <f t="shared" si="22"/>
        <v>0</v>
      </c>
      <c r="I294" s="162"/>
      <c r="J294" s="162"/>
      <c r="K294" s="162"/>
      <c r="L294" s="162"/>
      <c r="M294" s="162"/>
      <c r="N294" s="162">
        <v>0</v>
      </c>
      <c r="O294" s="162"/>
      <c r="P294" s="162"/>
      <c r="Q294" s="163"/>
      <c r="R294" s="163">
        <v>0</v>
      </c>
    </row>
    <row r="295" spans="1:18" ht="72.75" customHeight="1" x14ac:dyDescent="0.25">
      <c r="A295" s="88">
        <v>24</v>
      </c>
      <c r="B295" s="529" t="s">
        <v>932</v>
      </c>
      <c r="C295" s="529"/>
      <c r="D295" s="529"/>
      <c r="E295" s="529"/>
      <c r="F295" s="529"/>
      <c r="G295" s="86" t="s">
        <v>933</v>
      </c>
      <c r="H295" s="88">
        <f t="shared" si="22"/>
        <v>0</v>
      </c>
      <c r="I295" s="162"/>
      <c r="J295" s="162"/>
      <c r="K295" s="162"/>
      <c r="L295" s="162"/>
      <c r="M295" s="162"/>
      <c r="N295" s="162">
        <v>0</v>
      </c>
      <c r="O295" s="162"/>
      <c r="P295" s="162"/>
      <c r="Q295" s="163"/>
      <c r="R295" s="163"/>
    </row>
    <row r="296" spans="1:18" ht="72.75" customHeight="1" x14ac:dyDescent="0.25">
      <c r="A296" s="104">
        <v>2</v>
      </c>
      <c r="B296" s="525" t="s">
        <v>404</v>
      </c>
      <c r="C296" s="526"/>
      <c r="D296" s="526"/>
      <c r="E296" s="526"/>
      <c r="F296" s="526"/>
      <c r="G296" s="527"/>
      <c r="H296" s="525"/>
      <c r="I296" s="526"/>
      <c r="J296" s="526"/>
      <c r="K296" s="526"/>
      <c r="L296" s="526"/>
      <c r="M296" s="526"/>
      <c r="N296" s="526"/>
      <c r="O296" s="526"/>
      <c r="P296" s="526"/>
      <c r="Q296" s="526"/>
      <c r="R296" s="527"/>
    </row>
    <row r="297" spans="1:18" ht="72.75" customHeight="1" x14ac:dyDescent="0.25">
      <c r="A297" s="88">
        <v>1</v>
      </c>
      <c r="B297" s="459" t="s">
        <v>404</v>
      </c>
      <c r="C297" s="460"/>
      <c r="D297" s="460"/>
      <c r="E297" s="460"/>
      <c r="F297" s="465"/>
      <c r="G297" s="87" t="s">
        <v>587</v>
      </c>
      <c r="H297" s="162">
        <f>I297+J297</f>
        <v>10</v>
      </c>
      <c r="I297" s="162">
        <v>0</v>
      </c>
      <c r="J297" s="162">
        <v>10</v>
      </c>
      <c r="K297" s="162">
        <v>4</v>
      </c>
      <c r="L297" s="162">
        <v>2</v>
      </c>
      <c r="M297" s="162">
        <v>1</v>
      </c>
      <c r="N297" s="162">
        <v>8</v>
      </c>
      <c r="O297" s="162">
        <v>7</v>
      </c>
      <c r="P297" s="162">
        <v>2</v>
      </c>
      <c r="Q297" s="163">
        <v>44689</v>
      </c>
      <c r="R297" s="163">
        <v>23708</v>
      </c>
    </row>
    <row r="298" spans="1:18" ht="72.75" customHeight="1" x14ac:dyDescent="0.25">
      <c r="A298" s="88">
        <v>2</v>
      </c>
      <c r="B298" s="459" t="s">
        <v>405</v>
      </c>
      <c r="C298" s="460"/>
      <c r="D298" s="460"/>
      <c r="E298" s="460"/>
      <c r="F298" s="465"/>
      <c r="G298" s="87" t="s">
        <v>406</v>
      </c>
      <c r="H298" s="162">
        <f t="shared" ref="H298:H304" si="23">I298+J298</f>
        <v>0</v>
      </c>
      <c r="I298" s="162">
        <v>0</v>
      </c>
      <c r="J298" s="162">
        <v>0</v>
      </c>
      <c r="K298" s="162">
        <v>0</v>
      </c>
      <c r="L298" s="162">
        <v>0</v>
      </c>
      <c r="M298" s="162">
        <v>0</v>
      </c>
      <c r="N298" s="162">
        <v>0</v>
      </c>
      <c r="O298" s="162">
        <v>1</v>
      </c>
      <c r="P298" s="162">
        <v>0</v>
      </c>
      <c r="Q298" s="163">
        <v>0</v>
      </c>
      <c r="R298" s="163">
        <v>0</v>
      </c>
    </row>
    <row r="299" spans="1:18" ht="72.75" customHeight="1" x14ac:dyDescent="0.25">
      <c r="A299" s="88">
        <v>3</v>
      </c>
      <c r="B299" s="459" t="s">
        <v>415</v>
      </c>
      <c r="C299" s="460"/>
      <c r="D299" s="460"/>
      <c r="E299" s="460"/>
      <c r="F299" s="465"/>
      <c r="G299" s="87" t="s">
        <v>416</v>
      </c>
      <c r="H299" s="162">
        <f t="shared" si="23"/>
        <v>0</v>
      </c>
      <c r="I299" s="162">
        <v>0</v>
      </c>
      <c r="J299" s="162">
        <v>0</v>
      </c>
      <c r="K299" s="162">
        <v>0</v>
      </c>
      <c r="L299" s="162">
        <v>0</v>
      </c>
      <c r="M299" s="162">
        <v>0</v>
      </c>
      <c r="N299" s="162">
        <v>0</v>
      </c>
      <c r="O299" s="162">
        <v>1</v>
      </c>
      <c r="P299" s="162">
        <v>0</v>
      </c>
      <c r="Q299" s="163">
        <v>0</v>
      </c>
      <c r="R299" s="163">
        <v>0</v>
      </c>
    </row>
    <row r="300" spans="1:18" ht="72.75" customHeight="1" x14ac:dyDescent="0.25">
      <c r="A300" s="88">
        <v>4</v>
      </c>
      <c r="B300" s="528" t="s">
        <v>936</v>
      </c>
      <c r="C300" s="528"/>
      <c r="D300" s="528"/>
      <c r="E300" s="528"/>
      <c r="F300" s="528"/>
      <c r="G300" s="87" t="s">
        <v>937</v>
      </c>
      <c r="H300" s="162">
        <f t="shared" si="23"/>
        <v>0</v>
      </c>
      <c r="I300" s="162">
        <v>0</v>
      </c>
      <c r="J300" s="162">
        <v>0</v>
      </c>
      <c r="K300" s="162">
        <v>0</v>
      </c>
      <c r="L300" s="162">
        <v>0</v>
      </c>
      <c r="M300" s="162">
        <v>0</v>
      </c>
      <c r="N300" s="162">
        <v>0</v>
      </c>
      <c r="O300" s="162">
        <v>1</v>
      </c>
      <c r="P300" s="162">
        <v>0</v>
      </c>
      <c r="Q300" s="163">
        <v>0</v>
      </c>
      <c r="R300" s="163">
        <v>0</v>
      </c>
    </row>
    <row r="301" spans="1:18" ht="72.75" customHeight="1" x14ac:dyDescent="0.25">
      <c r="A301" s="88">
        <v>5</v>
      </c>
      <c r="B301" s="528" t="s">
        <v>417</v>
      </c>
      <c r="C301" s="528"/>
      <c r="D301" s="528"/>
      <c r="E301" s="528"/>
      <c r="F301" s="528"/>
      <c r="G301" s="87" t="s">
        <v>938</v>
      </c>
      <c r="H301" s="162">
        <f t="shared" si="23"/>
        <v>0</v>
      </c>
      <c r="I301" s="162">
        <v>0</v>
      </c>
      <c r="J301" s="162">
        <v>0</v>
      </c>
      <c r="K301" s="162">
        <v>0</v>
      </c>
      <c r="L301" s="162">
        <v>0</v>
      </c>
      <c r="M301" s="162">
        <v>0</v>
      </c>
      <c r="N301" s="162">
        <v>0</v>
      </c>
      <c r="O301" s="162">
        <v>1</v>
      </c>
      <c r="P301" s="162">
        <v>0</v>
      </c>
      <c r="Q301" s="163">
        <v>0</v>
      </c>
      <c r="R301" s="163">
        <v>0</v>
      </c>
    </row>
    <row r="302" spans="1:18" ht="72.75" customHeight="1" x14ac:dyDescent="0.25">
      <c r="A302" s="88">
        <v>6</v>
      </c>
      <c r="B302" s="528" t="s">
        <v>411</v>
      </c>
      <c r="C302" s="528"/>
      <c r="D302" s="528"/>
      <c r="E302" s="528"/>
      <c r="F302" s="528"/>
      <c r="G302" s="87" t="s">
        <v>939</v>
      </c>
      <c r="H302" s="162">
        <f t="shared" si="23"/>
        <v>0</v>
      </c>
      <c r="I302" s="162">
        <v>0</v>
      </c>
      <c r="J302" s="162">
        <v>0</v>
      </c>
      <c r="K302" s="162">
        <v>0</v>
      </c>
      <c r="L302" s="162">
        <v>0</v>
      </c>
      <c r="M302" s="162">
        <v>0</v>
      </c>
      <c r="N302" s="162">
        <v>0</v>
      </c>
      <c r="O302" s="162">
        <v>1</v>
      </c>
      <c r="P302" s="162">
        <v>0</v>
      </c>
      <c r="Q302" s="163">
        <v>0</v>
      </c>
      <c r="R302" s="163">
        <v>0</v>
      </c>
    </row>
    <row r="303" spans="1:18" ht="72.75" customHeight="1" x14ac:dyDescent="0.25">
      <c r="A303" s="88">
        <v>7</v>
      </c>
      <c r="B303" s="528" t="s">
        <v>407</v>
      </c>
      <c r="C303" s="528"/>
      <c r="D303" s="528"/>
      <c r="E303" s="528"/>
      <c r="F303" s="528"/>
      <c r="G303" s="87" t="s">
        <v>940</v>
      </c>
      <c r="H303" s="162">
        <f t="shared" si="23"/>
        <v>0</v>
      </c>
      <c r="I303" s="162">
        <v>0</v>
      </c>
      <c r="J303" s="162">
        <v>0</v>
      </c>
      <c r="K303" s="162">
        <v>0</v>
      </c>
      <c r="L303" s="162">
        <v>0</v>
      </c>
      <c r="M303" s="162">
        <v>0</v>
      </c>
      <c r="N303" s="162">
        <v>0</v>
      </c>
      <c r="O303" s="162">
        <v>1</v>
      </c>
      <c r="P303" s="162">
        <v>0</v>
      </c>
      <c r="Q303" s="163">
        <v>0</v>
      </c>
      <c r="R303" s="163">
        <v>0</v>
      </c>
    </row>
    <row r="304" spans="1:18" ht="72.75" customHeight="1" x14ac:dyDescent="0.25">
      <c r="A304" s="88">
        <v>8</v>
      </c>
      <c r="B304" s="528" t="s">
        <v>421</v>
      </c>
      <c r="C304" s="528"/>
      <c r="D304" s="528"/>
      <c r="E304" s="528"/>
      <c r="F304" s="528"/>
      <c r="G304" s="87" t="s">
        <v>941</v>
      </c>
      <c r="H304" s="162">
        <f t="shared" si="23"/>
        <v>0</v>
      </c>
      <c r="I304" s="162">
        <v>0</v>
      </c>
      <c r="J304" s="162">
        <v>0</v>
      </c>
      <c r="K304" s="162">
        <v>0</v>
      </c>
      <c r="L304" s="162">
        <v>0</v>
      </c>
      <c r="M304" s="162">
        <v>0</v>
      </c>
      <c r="N304" s="162">
        <v>0</v>
      </c>
      <c r="O304" s="162">
        <v>1</v>
      </c>
      <c r="P304" s="162">
        <v>0</v>
      </c>
      <c r="Q304" s="163">
        <v>0</v>
      </c>
      <c r="R304" s="163"/>
    </row>
    <row r="305" spans="1:18" ht="72.75" customHeight="1" x14ac:dyDescent="0.25">
      <c r="A305" s="104">
        <v>3</v>
      </c>
      <c r="B305" s="525" t="s">
        <v>423</v>
      </c>
      <c r="C305" s="526"/>
      <c r="D305" s="526"/>
      <c r="E305" s="526"/>
      <c r="F305" s="526"/>
      <c r="G305" s="527"/>
      <c r="H305" s="525"/>
      <c r="I305" s="526"/>
      <c r="J305" s="526"/>
      <c r="K305" s="526"/>
      <c r="L305" s="526"/>
      <c r="M305" s="526"/>
      <c r="N305" s="526"/>
      <c r="O305" s="526"/>
      <c r="P305" s="526"/>
      <c r="Q305" s="526"/>
      <c r="R305" s="527"/>
    </row>
    <row r="306" spans="1:18" ht="71.25" customHeight="1" x14ac:dyDescent="0.25">
      <c r="A306" s="88">
        <v>1</v>
      </c>
      <c r="B306" s="519" t="s">
        <v>423</v>
      </c>
      <c r="C306" s="520"/>
      <c r="D306" s="520"/>
      <c r="E306" s="520"/>
      <c r="F306" s="521"/>
      <c r="G306" s="86" t="s">
        <v>588</v>
      </c>
      <c r="H306" s="88">
        <f>I306+J306</f>
        <v>0</v>
      </c>
      <c r="I306" s="162">
        <v>0</v>
      </c>
      <c r="J306" s="162">
        <v>0</v>
      </c>
      <c r="K306" s="162">
        <v>1</v>
      </c>
      <c r="L306" s="162">
        <v>1</v>
      </c>
      <c r="M306" s="162">
        <v>1</v>
      </c>
      <c r="N306" s="162">
        <v>4</v>
      </c>
      <c r="O306" s="162">
        <v>6</v>
      </c>
      <c r="P306" s="162">
        <v>3</v>
      </c>
      <c r="Q306" s="163">
        <v>48105</v>
      </c>
      <c r="R306" s="163">
        <v>23554</v>
      </c>
    </row>
    <row r="307" spans="1:18" ht="72.75" customHeight="1" x14ac:dyDescent="0.25">
      <c r="A307" s="88">
        <v>3</v>
      </c>
      <c r="B307" s="519" t="s">
        <v>424</v>
      </c>
      <c r="C307" s="520"/>
      <c r="D307" s="520"/>
      <c r="E307" s="520"/>
      <c r="F307" s="521"/>
      <c r="G307" s="86" t="s">
        <v>589</v>
      </c>
      <c r="H307" s="88">
        <f t="shared" ref="H307:H310" si="24">I307+J307</f>
        <v>0</v>
      </c>
      <c r="I307" s="162">
        <v>0</v>
      </c>
      <c r="J307" s="162">
        <v>0</v>
      </c>
      <c r="K307" s="162">
        <v>0</v>
      </c>
      <c r="L307" s="162">
        <v>0</v>
      </c>
      <c r="M307" s="162">
        <v>0</v>
      </c>
      <c r="N307" s="162">
        <v>1</v>
      </c>
      <c r="O307" s="162">
        <v>2</v>
      </c>
      <c r="P307" s="162">
        <v>2</v>
      </c>
      <c r="Q307" s="163">
        <v>0</v>
      </c>
      <c r="R307" s="163">
        <v>23870</v>
      </c>
    </row>
    <row r="308" spans="1:18" ht="72.75" customHeight="1" x14ac:dyDescent="0.25">
      <c r="A308" s="88">
        <v>3</v>
      </c>
      <c r="B308" s="519" t="s">
        <v>427</v>
      </c>
      <c r="C308" s="520"/>
      <c r="D308" s="520"/>
      <c r="E308" s="520"/>
      <c r="F308" s="521"/>
      <c r="G308" s="86" t="s">
        <v>428</v>
      </c>
      <c r="H308" s="88">
        <f t="shared" si="24"/>
        <v>0</v>
      </c>
      <c r="I308" s="162">
        <v>0</v>
      </c>
      <c r="J308" s="162">
        <v>0</v>
      </c>
      <c r="K308" s="162">
        <v>0</v>
      </c>
      <c r="L308" s="162">
        <v>0</v>
      </c>
      <c r="M308" s="162">
        <v>0</v>
      </c>
      <c r="N308" s="162">
        <v>0</v>
      </c>
      <c r="O308" s="162">
        <v>1</v>
      </c>
      <c r="P308" s="162">
        <v>0</v>
      </c>
      <c r="Q308" s="163">
        <v>0</v>
      </c>
      <c r="R308" s="163">
        <v>0</v>
      </c>
    </row>
    <row r="309" spans="1:18" ht="72.75" customHeight="1" x14ac:dyDescent="0.25">
      <c r="A309" s="88">
        <v>4</v>
      </c>
      <c r="B309" s="519" t="s">
        <v>423</v>
      </c>
      <c r="C309" s="520"/>
      <c r="D309" s="520"/>
      <c r="E309" s="520"/>
      <c r="F309" s="521"/>
      <c r="G309" s="86" t="s">
        <v>429</v>
      </c>
      <c r="H309" s="88">
        <f t="shared" si="24"/>
        <v>0</v>
      </c>
      <c r="I309" s="162">
        <v>0</v>
      </c>
      <c r="J309" s="162">
        <v>0</v>
      </c>
      <c r="K309" s="162">
        <v>0</v>
      </c>
      <c r="L309" s="162">
        <v>0</v>
      </c>
      <c r="M309" s="162">
        <v>0</v>
      </c>
      <c r="N309" s="162">
        <v>0</v>
      </c>
      <c r="O309" s="162">
        <v>1</v>
      </c>
      <c r="P309" s="162">
        <v>0</v>
      </c>
      <c r="Q309" s="163">
        <v>0</v>
      </c>
      <c r="R309" s="163">
        <v>0</v>
      </c>
    </row>
    <row r="310" spans="1:18" ht="72.75" customHeight="1" x14ac:dyDescent="0.25">
      <c r="A310" s="88">
        <v>5</v>
      </c>
      <c r="B310" s="519" t="s">
        <v>942</v>
      </c>
      <c r="C310" s="520"/>
      <c r="D310" s="520"/>
      <c r="E310" s="520"/>
      <c r="F310" s="520"/>
      <c r="G310" s="86" t="s">
        <v>943</v>
      </c>
      <c r="H310" s="88">
        <f t="shared" si="24"/>
        <v>0</v>
      </c>
      <c r="I310" s="162">
        <v>0</v>
      </c>
      <c r="J310" s="162">
        <v>0</v>
      </c>
      <c r="K310" s="162">
        <v>0</v>
      </c>
      <c r="L310" s="162">
        <v>0</v>
      </c>
      <c r="M310" s="162">
        <v>0</v>
      </c>
      <c r="N310" s="162">
        <v>0</v>
      </c>
      <c r="O310" s="162">
        <v>1</v>
      </c>
      <c r="P310" s="162">
        <v>1</v>
      </c>
      <c r="Q310" s="163">
        <v>0</v>
      </c>
      <c r="R310" s="163">
        <v>0</v>
      </c>
    </row>
    <row r="311" spans="1:18" ht="72.75" customHeight="1" x14ac:dyDescent="0.25">
      <c r="A311" s="104">
        <v>13</v>
      </c>
      <c r="B311" s="522" t="s">
        <v>463</v>
      </c>
      <c r="C311" s="523"/>
      <c r="D311" s="523"/>
      <c r="E311" s="523"/>
      <c r="F311" s="523"/>
      <c r="G311" s="524"/>
      <c r="H311" s="133">
        <f>H312+H313+H314+H315+H316+H317+H318+H319+H320+H321+H322+H323+H324+H325+H326+H327+H328+H329+H330+H331+H333</f>
        <v>230</v>
      </c>
      <c r="I311" s="133">
        <f t="shared" ref="I311:P311" si="25">I312+I313+I314+I315+I316+I317+I318+I319+I320+I321+I322+I323+I324+I325+I326+I327+I328+I329+I330+I331+I333</f>
        <v>150</v>
      </c>
      <c r="J311" s="133">
        <f t="shared" si="25"/>
        <v>80</v>
      </c>
      <c r="K311" s="133">
        <f t="shared" si="25"/>
        <v>99</v>
      </c>
      <c r="L311" s="133">
        <f t="shared" si="25"/>
        <v>14</v>
      </c>
      <c r="M311" s="133">
        <f t="shared" si="25"/>
        <v>14</v>
      </c>
      <c r="N311" s="133">
        <f t="shared" si="25"/>
        <v>322</v>
      </c>
      <c r="O311" s="133">
        <f t="shared" si="25"/>
        <v>0</v>
      </c>
      <c r="P311" s="133">
        <f t="shared" si="25"/>
        <v>0</v>
      </c>
      <c r="Q311" s="164">
        <v>45218.2</v>
      </c>
      <c r="R311" s="164">
        <v>22538.7</v>
      </c>
    </row>
    <row r="312" spans="1:18" ht="72.75" customHeight="1" x14ac:dyDescent="0.25">
      <c r="A312" s="88">
        <v>1</v>
      </c>
      <c r="B312" s="459" t="s">
        <v>464</v>
      </c>
      <c r="C312" s="460"/>
      <c r="D312" s="460"/>
      <c r="E312" s="460"/>
      <c r="F312" s="465"/>
      <c r="G312" s="87" t="s">
        <v>591</v>
      </c>
      <c r="H312" s="88">
        <f>I312+J312</f>
        <v>130</v>
      </c>
      <c r="I312" s="162">
        <v>130</v>
      </c>
      <c r="J312" s="162">
        <v>0</v>
      </c>
      <c r="K312" s="162">
        <v>74</v>
      </c>
      <c r="L312" s="162">
        <v>6</v>
      </c>
      <c r="M312" s="162">
        <v>6</v>
      </c>
      <c r="N312" s="162">
        <v>199</v>
      </c>
      <c r="O312" s="162">
        <v>0</v>
      </c>
      <c r="P312" s="162">
        <v>0</v>
      </c>
      <c r="Q312" s="163">
        <v>45218.2</v>
      </c>
      <c r="R312" s="163">
        <v>22538.7</v>
      </c>
    </row>
    <row r="313" spans="1:18" ht="72.75" customHeight="1" x14ac:dyDescent="0.25">
      <c r="A313" s="88">
        <v>2</v>
      </c>
      <c r="B313" s="459" t="s">
        <v>465</v>
      </c>
      <c r="C313" s="460"/>
      <c r="D313" s="460"/>
      <c r="E313" s="460"/>
      <c r="F313" s="465"/>
      <c r="G313" s="87" t="s">
        <v>951</v>
      </c>
      <c r="H313" s="88">
        <f t="shared" ref="H313:H333" si="26">I313+J313</f>
        <v>40</v>
      </c>
      <c r="I313" s="162">
        <v>10</v>
      </c>
      <c r="J313" s="162">
        <v>30</v>
      </c>
      <c r="K313" s="162">
        <v>6</v>
      </c>
      <c r="L313" s="162">
        <v>1</v>
      </c>
      <c r="M313" s="162">
        <v>1</v>
      </c>
      <c r="N313" s="162">
        <v>28</v>
      </c>
      <c r="O313" s="162">
        <v>0</v>
      </c>
      <c r="P313" s="162">
        <v>0</v>
      </c>
      <c r="Q313" s="163">
        <v>44961</v>
      </c>
      <c r="R313" s="163">
        <v>22564</v>
      </c>
    </row>
    <row r="314" spans="1:18" ht="72.75" customHeight="1" x14ac:dyDescent="0.25">
      <c r="A314" s="88">
        <v>3</v>
      </c>
      <c r="B314" s="459" t="s">
        <v>466</v>
      </c>
      <c r="C314" s="460"/>
      <c r="D314" s="460"/>
      <c r="E314" s="460"/>
      <c r="F314" s="465"/>
      <c r="G314" s="87" t="s">
        <v>593</v>
      </c>
      <c r="H314" s="88">
        <f t="shared" si="26"/>
        <v>40</v>
      </c>
      <c r="I314" s="162">
        <v>10</v>
      </c>
      <c r="J314" s="162">
        <v>30</v>
      </c>
      <c r="K314" s="162">
        <v>9</v>
      </c>
      <c r="L314" s="162">
        <v>4</v>
      </c>
      <c r="M314" s="162">
        <v>4</v>
      </c>
      <c r="N314" s="162">
        <v>34</v>
      </c>
      <c r="O314" s="162">
        <v>0</v>
      </c>
      <c r="P314" s="162">
        <v>0</v>
      </c>
      <c r="Q314" s="163">
        <v>44864</v>
      </c>
      <c r="R314" s="163">
        <v>22543</v>
      </c>
    </row>
    <row r="315" spans="1:18" ht="72.75" customHeight="1" x14ac:dyDescent="0.25">
      <c r="A315" s="88">
        <v>4</v>
      </c>
      <c r="B315" s="459" t="s">
        <v>467</v>
      </c>
      <c r="C315" s="460"/>
      <c r="D315" s="460"/>
      <c r="E315" s="460"/>
      <c r="F315" s="465"/>
      <c r="G315" s="87" t="s">
        <v>594</v>
      </c>
      <c r="H315" s="88">
        <f t="shared" si="26"/>
        <v>20</v>
      </c>
      <c r="I315" s="162">
        <v>0</v>
      </c>
      <c r="J315" s="162">
        <v>20</v>
      </c>
      <c r="K315" s="162">
        <v>7</v>
      </c>
      <c r="L315" s="162">
        <v>1</v>
      </c>
      <c r="M315" s="162">
        <v>1</v>
      </c>
      <c r="N315" s="162">
        <v>9</v>
      </c>
      <c r="O315" s="162">
        <v>0</v>
      </c>
      <c r="P315" s="162">
        <v>0</v>
      </c>
      <c r="Q315" s="163">
        <v>44734</v>
      </c>
      <c r="R315" s="163">
        <v>22545</v>
      </c>
    </row>
    <row r="316" spans="1:18" ht="72.75" customHeight="1" x14ac:dyDescent="0.25">
      <c r="A316" s="88">
        <v>5</v>
      </c>
      <c r="B316" s="459" t="s">
        <v>468</v>
      </c>
      <c r="C316" s="460"/>
      <c r="D316" s="460"/>
      <c r="E316" s="460"/>
      <c r="F316" s="465"/>
      <c r="G316" s="87" t="s">
        <v>595</v>
      </c>
      <c r="H316" s="88">
        <f t="shared" si="26"/>
        <v>0</v>
      </c>
      <c r="I316" s="162">
        <v>0</v>
      </c>
      <c r="J316" s="162">
        <v>0</v>
      </c>
      <c r="K316" s="162">
        <v>3</v>
      </c>
      <c r="L316" s="162">
        <v>2</v>
      </c>
      <c r="M316" s="162">
        <v>2</v>
      </c>
      <c r="N316" s="162">
        <v>13</v>
      </c>
      <c r="O316" s="162">
        <v>0</v>
      </c>
      <c r="P316" s="162">
        <v>0</v>
      </c>
      <c r="Q316" s="163">
        <v>44623</v>
      </c>
      <c r="R316" s="163">
        <v>22291</v>
      </c>
    </row>
    <row r="317" spans="1:18" ht="72.75" customHeight="1" x14ac:dyDescent="0.25">
      <c r="A317" s="88">
        <v>6</v>
      </c>
      <c r="B317" s="459" t="s">
        <v>469</v>
      </c>
      <c r="C317" s="460"/>
      <c r="D317" s="460"/>
      <c r="E317" s="460"/>
      <c r="F317" s="465"/>
      <c r="G317" s="87" t="s">
        <v>596</v>
      </c>
      <c r="H317" s="88">
        <f t="shared" si="26"/>
        <v>0</v>
      </c>
      <c r="I317" s="162">
        <v>0</v>
      </c>
      <c r="J317" s="162">
        <v>0</v>
      </c>
      <c r="K317" s="162">
        <v>0</v>
      </c>
      <c r="L317" s="162">
        <v>0</v>
      </c>
      <c r="M317" s="162">
        <v>0</v>
      </c>
      <c r="N317" s="162">
        <v>3</v>
      </c>
      <c r="O317" s="162">
        <v>0</v>
      </c>
      <c r="P317" s="162">
        <v>0</v>
      </c>
      <c r="Q317" s="163">
        <v>0</v>
      </c>
      <c r="R317" s="163">
        <v>21929</v>
      </c>
    </row>
    <row r="318" spans="1:18" ht="72.75" customHeight="1" x14ac:dyDescent="0.25">
      <c r="A318" s="88">
        <v>7</v>
      </c>
      <c r="B318" s="459" t="s">
        <v>470</v>
      </c>
      <c r="C318" s="460"/>
      <c r="D318" s="460"/>
      <c r="E318" s="460"/>
      <c r="F318" s="465"/>
      <c r="G318" s="87" t="s">
        <v>471</v>
      </c>
      <c r="H318" s="88">
        <f t="shared" si="26"/>
        <v>0</v>
      </c>
      <c r="I318" s="162">
        <v>0</v>
      </c>
      <c r="J318" s="162">
        <v>0</v>
      </c>
      <c r="K318" s="162">
        <v>0</v>
      </c>
      <c r="L318" s="162">
        <v>0</v>
      </c>
      <c r="M318" s="162">
        <v>0</v>
      </c>
      <c r="N318" s="162">
        <v>1</v>
      </c>
      <c r="O318" s="162">
        <v>0</v>
      </c>
      <c r="P318" s="162">
        <v>0</v>
      </c>
      <c r="Q318" s="163">
        <v>0</v>
      </c>
      <c r="R318" s="163">
        <v>21832</v>
      </c>
    </row>
    <row r="319" spans="1:18" ht="72.75" customHeight="1" x14ac:dyDescent="0.25">
      <c r="A319" s="88">
        <v>8</v>
      </c>
      <c r="B319" s="459" t="s">
        <v>472</v>
      </c>
      <c r="C319" s="460"/>
      <c r="D319" s="460"/>
      <c r="E319" s="460"/>
      <c r="F319" s="465"/>
      <c r="G319" s="87" t="s">
        <v>473</v>
      </c>
      <c r="H319" s="88">
        <f t="shared" si="26"/>
        <v>0</v>
      </c>
      <c r="I319" s="162">
        <v>0</v>
      </c>
      <c r="J319" s="162">
        <v>0</v>
      </c>
      <c r="K319" s="162">
        <v>0</v>
      </c>
      <c r="L319" s="162">
        <v>0</v>
      </c>
      <c r="M319" s="162">
        <v>0</v>
      </c>
      <c r="N319" s="162">
        <v>4</v>
      </c>
      <c r="O319" s="162">
        <v>0</v>
      </c>
      <c r="P319" s="162">
        <v>0</v>
      </c>
      <c r="Q319" s="163">
        <v>0</v>
      </c>
      <c r="R319" s="163">
        <v>21848</v>
      </c>
    </row>
    <row r="320" spans="1:18" ht="72.75" customHeight="1" x14ac:dyDescent="0.25">
      <c r="A320" s="88">
        <v>9</v>
      </c>
      <c r="B320" s="459" t="s">
        <v>474</v>
      </c>
      <c r="C320" s="460"/>
      <c r="D320" s="460"/>
      <c r="E320" s="460"/>
      <c r="F320" s="465"/>
      <c r="G320" s="87" t="s">
        <v>475</v>
      </c>
      <c r="H320" s="88">
        <f t="shared" si="26"/>
        <v>0</v>
      </c>
      <c r="I320" s="162">
        <v>0</v>
      </c>
      <c r="J320" s="162">
        <v>0</v>
      </c>
      <c r="K320" s="162">
        <v>0</v>
      </c>
      <c r="L320" s="162">
        <v>0</v>
      </c>
      <c r="M320" s="162">
        <v>0</v>
      </c>
      <c r="N320" s="162">
        <v>3</v>
      </c>
      <c r="O320" s="162">
        <v>0</v>
      </c>
      <c r="P320" s="162">
        <v>0</v>
      </c>
      <c r="Q320" s="163">
        <v>0</v>
      </c>
      <c r="R320" s="163">
        <v>21851</v>
      </c>
    </row>
    <row r="321" spans="1:18" ht="72.75" customHeight="1" x14ac:dyDescent="0.25">
      <c r="A321" s="88">
        <v>10</v>
      </c>
      <c r="B321" s="459" t="s">
        <v>476</v>
      </c>
      <c r="C321" s="460"/>
      <c r="D321" s="460"/>
      <c r="E321" s="460"/>
      <c r="F321" s="465"/>
      <c r="G321" s="87" t="s">
        <v>477</v>
      </c>
      <c r="H321" s="88">
        <f t="shared" si="26"/>
        <v>0</v>
      </c>
      <c r="I321" s="162">
        <v>0</v>
      </c>
      <c r="J321" s="162">
        <v>0</v>
      </c>
      <c r="K321" s="162">
        <v>0</v>
      </c>
      <c r="L321" s="162">
        <v>0</v>
      </c>
      <c r="M321" s="162">
        <v>0</v>
      </c>
      <c r="N321" s="162">
        <v>1</v>
      </c>
      <c r="O321" s="162">
        <v>0</v>
      </c>
      <c r="P321" s="162">
        <v>0</v>
      </c>
      <c r="Q321" s="163">
        <v>0</v>
      </c>
      <c r="R321" s="163">
        <v>21878</v>
      </c>
    </row>
    <row r="322" spans="1:18" ht="72.75" customHeight="1" x14ac:dyDescent="0.25">
      <c r="A322" s="88">
        <v>11</v>
      </c>
      <c r="B322" s="459" t="s">
        <v>478</v>
      </c>
      <c r="C322" s="460"/>
      <c r="D322" s="460"/>
      <c r="E322" s="460"/>
      <c r="F322" s="465"/>
      <c r="G322" s="87" t="s">
        <v>479</v>
      </c>
      <c r="H322" s="88">
        <f t="shared" si="26"/>
        <v>0</v>
      </c>
      <c r="I322" s="162">
        <v>0</v>
      </c>
      <c r="J322" s="162">
        <v>0</v>
      </c>
      <c r="K322" s="162">
        <v>0</v>
      </c>
      <c r="L322" s="162">
        <v>0</v>
      </c>
      <c r="M322" s="162">
        <v>0</v>
      </c>
      <c r="N322" s="162">
        <v>4</v>
      </c>
      <c r="O322" s="162">
        <v>0</v>
      </c>
      <c r="P322" s="162">
        <v>0</v>
      </c>
      <c r="Q322" s="163">
        <v>0</v>
      </c>
      <c r="R322" s="163">
        <v>21843</v>
      </c>
    </row>
    <row r="323" spans="1:18" ht="72.75" customHeight="1" x14ac:dyDescent="0.25">
      <c r="A323" s="88">
        <v>12</v>
      </c>
      <c r="B323" s="459" t="s">
        <v>480</v>
      </c>
      <c r="C323" s="460"/>
      <c r="D323" s="460"/>
      <c r="E323" s="460"/>
      <c r="F323" s="465"/>
      <c r="G323" s="87" t="s">
        <v>481</v>
      </c>
      <c r="H323" s="88">
        <f t="shared" si="26"/>
        <v>0</v>
      </c>
      <c r="I323" s="162">
        <v>0</v>
      </c>
      <c r="J323" s="162">
        <v>0</v>
      </c>
      <c r="K323" s="162">
        <v>0</v>
      </c>
      <c r="L323" s="162">
        <v>0</v>
      </c>
      <c r="M323" s="162">
        <v>0</v>
      </c>
      <c r="N323" s="162">
        <v>4</v>
      </c>
      <c r="O323" s="162">
        <v>0</v>
      </c>
      <c r="P323" s="162">
        <v>0</v>
      </c>
      <c r="Q323" s="163">
        <v>0</v>
      </c>
      <c r="R323" s="163">
        <v>21827</v>
      </c>
    </row>
    <row r="324" spans="1:18" ht="72.75" customHeight="1" x14ac:dyDescent="0.25">
      <c r="A324" s="88">
        <v>13</v>
      </c>
      <c r="B324" s="459" t="s">
        <v>482</v>
      </c>
      <c r="C324" s="460"/>
      <c r="D324" s="460"/>
      <c r="E324" s="460"/>
      <c r="F324" s="465"/>
      <c r="G324" s="87" t="s">
        <v>483</v>
      </c>
      <c r="H324" s="88">
        <f t="shared" si="26"/>
        <v>0</v>
      </c>
      <c r="I324" s="162">
        <v>0</v>
      </c>
      <c r="J324" s="162">
        <v>0</v>
      </c>
      <c r="K324" s="162">
        <v>0</v>
      </c>
      <c r="L324" s="162">
        <v>0</v>
      </c>
      <c r="M324" s="162">
        <v>0</v>
      </c>
      <c r="N324" s="162">
        <v>2</v>
      </c>
      <c r="O324" s="162">
        <v>0</v>
      </c>
      <c r="P324" s="162">
        <v>0</v>
      </c>
      <c r="Q324" s="163">
        <v>0</v>
      </c>
      <c r="R324" s="163">
        <v>21849</v>
      </c>
    </row>
    <row r="325" spans="1:18" ht="72.75" customHeight="1" x14ac:dyDescent="0.25">
      <c r="A325" s="88">
        <v>14</v>
      </c>
      <c r="B325" s="459" t="s">
        <v>484</v>
      </c>
      <c r="C325" s="460"/>
      <c r="D325" s="460"/>
      <c r="E325" s="460"/>
      <c r="F325" s="465"/>
      <c r="G325" s="87" t="s">
        <v>497</v>
      </c>
      <c r="H325" s="88">
        <f t="shared" si="26"/>
        <v>0</v>
      </c>
      <c r="I325" s="162">
        <v>0</v>
      </c>
      <c r="J325" s="162">
        <v>0</v>
      </c>
      <c r="K325" s="162">
        <v>0</v>
      </c>
      <c r="L325" s="162">
        <v>0</v>
      </c>
      <c r="M325" s="162">
        <v>0</v>
      </c>
      <c r="N325" s="162">
        <v>2</v>
      </c>
      <c r="O325" s="162">
        <v>0</v>
      </c>
      <c r="P325" s="162">
        <v>0</v>
      </c>
      <c r="Q325" s="163">
        <v>0</v>
      </c>
      <c r="R325" s="163">
        <v>21801</v>
      </c>
    </row>
    <row r="326" spans="1:18" ht="72.75" customHeight="1" x14ac:dyDescent="0.25">
      <c r="A326" s="88">
        <v>15</v>
      </c>
      <c r="B326" s="459" t="s">
        <v>485</v>
      </c>
      <c r="C326" s="460"/>
      <c r="D326" s="460"/>
      <c r="E326" s="460"/>
      <c r="F326" s="465"/>
      <c r="G326" s="87" t="s">
        <v>486</v>
      </c>
      <c r="H326" s="88">
        <f t="shared" si="26"/>
        <v>0</v>
      </c>
      <c r="I326" s="162">
        <v>0</v>
      </c>
      <c r="J326" s="162">
        <v>0</v>
      </c>
      <c r="K326" s="162">
        <v>0</v>
      </c>
      <c r="L326" s="162">
        <v>0</v>
      </c>
      <c r="M326" s="162">
        <v>0</v>
      </c>
      <c r="N326" s="162">
        <v>4</v>
      </c>
      <c r="O326" s="162">
        <v>0</v>
      </c>
      <c r="P326" s="162">
        <v>0</v>
      </c>
      <c r="Q326" s="163">
        <v>0</v>
      </c>
      <c r="R326" s="163">
        <v>21815</v>
      </c>
    </row>
    <row r="327" spans="1:18" ht="72.75" customHeight="1" x14ac:dyDescent="0.25">
      <c r="A327" s="88">
        <v>16</v>
      </c>
      <c r="B327" s="459" t="s">
        <v>487</v>
      </c>
      <c r="C327" s="460"/>
      <c r="D327" s="460"/>
      <c r="E327" s="460"/>
      <c r="F327" s="465"/>
      <c r="G327" s="87" t="s">
        <v>862</v>
      </c>
      <c r="H327" s="88">
        <f t="shared" si="26"/>
        <v>0</v>
      </c>
      <c r="I327" s="162">
        <v>0</v>
      </c>
      <c r="J327" s="162">
        <v>0</v>
      </c>
      <c r="K327" s="162">
        <v>0</v>
      </c>
      <c r="L327" s="162">
        <v>0</v>
      </c>
      <c r="M327" s="162">
        <v>0</v>
      </c>
      <c r="N327" s="162">
        <v>2</v>
      </c>
      <c r="O327" s="162">
        <v>0</v>
      </c>
      <c r="P327" s="162">
        <v>0</v>
      </c>
      <c r="Q327" s="163">
        <v>0</v>
      </c>
      <c r="R327" s="163">
        <v>21566</v>
      </c>
    </row>
    <row r="328" spans="1:18" ht="72.75" customHeight="1" x14ac:dyDescent="0.25">
      <c r="A328" s="88">
        <v>17</v>
      </c>
      <c r="B328" s="459" t="s">
        <v>489</v>
      </c>
      <c r="C328" s="460"/>
      <c r="D328" s="460"/>
      <c r="E328" s="460"/>
      <c r="F328" s="465"/>
      <c r="G328" s="87" t="s">
        <v>490</v>
      </c>
      <c r="H328" s="88">
        <f t="shared" si="26"/>
        <v>0</v>
      </c>
      <c r="I328" s="162">
        <v>0</v>
      </c>
      <c r="J328" s="162">
        <v>0</v>
      </c>
      <c r="K328" s="162">
        <v>0</v>
      </c>
      <c r="L328" s="162">
        <v>0</v>
      </c>
      <c r="M328" s="162">
        <v>0</v>
      </c>
      <c r="N328" s="162">
        <v>4</v>
      </c>
      <c r="O328" s="162">
        <v>0</v>
      </c>
      <c r="P328" s="162">
        <v>0</v>
      </c>
      <c r="Q328" s="163">
        <v>0</v>
      </c>
      <c r="R328" s="163">
        <v>21833</v>
      </c>
    </row>
    <row r="329" spans="1:18" ht="72.75" customHeight="1" x14ac:dyDescent="0.25">
      <c r="A329" s="88">
        <v>18</v>
      </c>
      <c r="B329" s="459" t="s">
        <v>491</v>
      </c>
      <c r="C329" s="460"/>
      <c r="D329" s="460"/>
      <c r="E329" s="460"/>
      <c r="F329" s="465"/>
      <c r="G329" s="87" t="s">
        <v>492</v>
      </c>
      <c r="H329" s="88">
        <f t="shared" si="26"/>
        <v>0</v>
      </c>
      <c r="I329" s="162">
        <v>0</v>
      </c>
      <c r="J329" s="162">
        <v>0</v>
      </c>
      <c r="K329" s="162">
        <v>0</v>
      </c>
      <c r="L329" s="162">
        <v>0</v>
      </c>
      <c r="M329" s="162">
        <v>0</v>
      </c>
      <c r="N329" s="162">
        <v>3</v>
      </c>
      <c r="O329" s="162">
        <v>0</v>
      </c>
      <c r="P329" s="162">
        <v>0</v>
      </c>
      <c r="Q329" s="163">
        <v>0</v>
      </c>
      <c r="R329" s="163">
        <v>21556</v>
      </c>
    </row>
    <row r="330" spans="1:18" ht="72.75" customHeight="1" x14ac:dyDescent="0.25">
      <c r="A330" s="88">
        <v>19</v>
      </c>
      <c r="B330" s="459" t="s">
        <v>493</v>
      </c>
      <c r="C330" s="460"/>
      <c r="D330" s="460"/>
      <c r="E330" s="460"/>
      <c r="F330" s="465"/>
      <c r="G330" s="87" t="s">
        <v>494</v>
      </c>
      <c r="H330" s="88">
        <f t="shared" si="26"/>
        <v>0</v>
      </c>
      <c r="I330" s="162">
        <v>0</v>
      </c>
      <c r="J330" s="162">
        <v>0</v>
      </c>
      <c r="K330" s="162">
        <v>0</v>
      </c>
      <c r="L330" s="162">
        <v>0</v>
      </c>
      <c r="M330" s="162">
        <v>0</v>
      </c>
      <c r="N330" s="162">
        <v>1</v>
      </c>
      <c r="O330" s="162">
        <v>0</v>
      </c>
      <c r="P330" s="162">
        <v>0</v>
      </c>
      <c r="Q330" s="163">
        <v>0</v>
      </c>
      <c r="R330" s="163">
        <v>21566</v>
      </c>
    </row>
    <row r="331" spans="1:18" ht="72.75" customHeight="1" x14ac:dyDescent="0.25">
      <c r="A331" s="88">
        <v>20</v>
      </c>
      <c r="B331" s="459" t="s">
        <v>495</v>
      </c>
      <c r="C331" s="460"/>
      <c r="D331" s="460"/>
      <c r="E331" s="460"/>
      <c r="F331" s="465"/>
      <c r="G331" s="87" t="s">
        <v>496</v>
      </c>
      <c r="H331" s="88">
        <f t="shared" si="26"/>
        <v>0</v>
      </c>
      <c r="I331" s="162">
        <v>0</v>
      </c>
      <c r="J331" s="162">
        <v>0</v>
      </c>
      <c r="K331" s="162">
        <v>0</v>
      </c>
      <c r="L331" s="162">
        <v>0</v>
      </c>
      <c r="M331" s="162"/>
      <c r="N331" s="162">
        <v>1</v>
      </c>
      <c r="O331" s="162">
        <v>0</v>
      </c>
      <c r="P331" s="162">
        <v>0</v>
      </c>
      <c r="Q331" s="163">
        <v>0</v>
      </c>
      <c r="R331" s="163">
        <v>21566</v>
      </c>
    </row>
    <row r="332" spans="1:18" ht="72.75" customHeight="1" x14ac:dyDescent="0.25">
      <c r="A332" s="88">
        <v>21</v>
      </c>
      <c r="B332" s="519" t="s">
        <v>952</v>
      </c>
      <c r="C332" s="520"/>
      <c r="D332" s="520"/>
      <c r="E332" s="520"/>
      <c r="F332" s="521"/>
      <c r="G332" s="86" t="s">
        <v>953</v>
      </c>
      <c r="H332" s="88">
        <f t="shared" si="26"/>
        <v>0</v>
      </c>
      <c r="I332" s="162">
        <v>0</v>
      </c>
      <c r="J332" s="162">
        <v>0</v>
      </c>
      <c r="K332" s="162">
        <v>0</v>
      </c>
      <c r="L332" s="162">
        <v>0</v>
      </c>
      <c r="M332" s="162">
        <v>0</v>
      </c>
      <c r="N332" s="162">
        <v>0</v>
      </c>
      <c r="O332" s="162">
        <v>0</v>
      </c>
      <c r="P332" s="162">
        <v>0</v>
      </c>
      <c r="Q332" s="162">
        <v>0</v>
      </c>
      <c r="R332" s="162">
        <v>0</v>
      </c>
    </row>
    <row r="333" spans="1:18" ht="72.75" customHeight="1" x14ac:dyDescent="0.25">
      <c r="A333" s="88">
        <v>22</v>
      </c>
      <c r="B333" s="519" t="s">
        <v>954</v>
      </c>
      <c r="C333" s="520"/>
      <c r="D333" s="520"/>
      <c r="E333" s="520"/>
      <c r="F333" s="521"/>
      <c r="G333" s="86" t="s">
        <v>955</v>
      </c>
      <c r="H333" s="88">
        <f t="shared" si="26"/>
        <v>0</v>
      </c>
      <c r="I333" s="162">
        <v>0</v>
      </c>
      <c r="J333" s="162">
        <v>0</v>
      </c>
      <c r="K333" s="162">
        <v>0</v>
      </c>
      <c r="L333" s="162">
        <v>0</v>
      </c>
      <c r="M333" s="162">
        <v>0</v>
      </c>
      <c r="N333" s="162">
        <v>0</v>
      </c>
      <c r="O333" s="162">
        <v>0</v>
      </c>
      <c r="P333" s="162">
        <v>0</v>
      </c>
      <c r="Q333" s="162">
        <v>0</v>
      </c>
      <c r="R333" s="162">
        <v>0</v>
      </c>
    </row>
    <row r="334" spans="1:18" ht="45" customHeight="1" x14ac:dyDescent="0.25">
      <c r="A334" s="575" t="s">
        <v>654</v>
      </c>
      <c r="B334" s="575"/>
      <c r="C334" s="575"/>
      <c r="D334" s="575"/>
      <c r="E334" s="575"/>
      <c r="F334" s="575"/>
      <c r="G334" s="575"/>
      <c r="H334" s="133">
        <f>I334+J334</f>
        <v>3845</v>
      </c>
      <c r="I334" s="133">
        <f t="shared" ref="I334:P334" si="27">I25+I40+I68+I104+I129+I148+I163+I192+I241+I244+I259+I270+I311</f>
        <v>2585</v>
      </c>
      <c r="J334" s="133">
        <f t="shared" si="27"/>
        <v>1260</v>
      </c>
      <c r="K334" s="133">
        <f t="shared" si="27"/>
        <v>1565</v>
      </c>
      <c r="L334" s="133">
        <f t="shared" si="27"/>
        <v>892.5</v>
      </c>
      <c r="M334" s="133">
        <f t="shared" si="27"/>
        <v>158</v>
      </c>
      <c r="N334" s="133">
        <f t="shared" si="27"/>
        <v>4754</v>
      </c>
      <c r="O334" s="133">
        <f t="shared" si="27"/>
        <v>1256</v>
      </c>
      <c r="P334" s="133">
        <f t="shared" si="27"/>
        <v>34.5</v>
      </c>
      <c r="Q334" s="134"/>
      <c r="R334" s="134"/>
    </row>
    <row r="335" spans="1:18" ht="72.75" customHeight="1" x14ac:dyDescent="0.25">
      <c r="A335" s="110">
        <v>14</v>
      </c>
      <c r="B335" s="576" t="s">
        <v>597</v>
      </c>
      <c r="C335" s="577"/>
      <c r="D335" s="577"/>
      <c r="E335" s="577"/>
      <c r="F335" s="578"/>
      <c r="G335" s="92" t="s">
        <v>598</v>
      </c>
      <c r="H335" s="110">
        <f>I335+J335</f>
        <v>180</v>
      </c>
      <c r="I335" s="161">
        <v>125</v>
      </c>
      <c r="J335" s="161">
        <v>55</v>
      </c>
      <c r="K335" s="161">
        <v>93</v>
      </c>
      <c r="L335" s="161">
        <v>3</v>
      </c>
      <c r="M335" s="161">
        <v>0</v>
      </c>
      <c r="N335" s="161">
        <v>246</v>
      </c>
      <c r="O335" s="161">
        <v>0</v>
      </c>
      <c r="P335" s="161">
        <v>0</v>
      </c>
      <c r="Q335" s="161">
        <v>44972.6</v>
      </c>
      <c r="R335" s="169">
        <v>22486.400000000001</v>
      </c>
    </row>
    <row r="336" spans="1:18" ht="70.5" customHeight="1" x14ac:dyDescent="0.25">
      <c r="A336" s="579" t="s">
        <v>859</v>
      </c>
      <c r="B336" s="579"/>
      <c r="C336" s="579"/>
      <c r="D336" s="579"/>
      <c r="E336" s="579"/>
      <c r="F336" s="579"/>
      <c r="G336" s="579"/>
      <c r="H336" s="579"/>
      <c r="I336" s="579"/>
      <c r="J336" s="579"/>
      <c r="K336" s="579"/>
      <c r="L336" s="579"/>
      <c r="M336" s="579"/>
      <c r="N336" s="579"/>
      <c r="O336" s="579"/>
      <c r="P336" s="579"/>
      <c r="Q336" s="579"/>
      <c r="R336" s="579"/>
    </row>
    <row r="337" spans="1:18" ht="99.75" x14ac:dyDescent="0.25">
      <c r="A337" s="93">
        <v>1</v>
      </c>
      <c r="B337" s="482" t="s">
        <v>599</v>
      </c>
      <c r="C337" s="483"/>
      <c r="D337" s="483"/>
      <c r="E337" s="483"/>
      <c r="F337" s="484"/>
      <c r="G337" s="92" t="s">
        <v>600</v>
      </c>
      <c r="H337" s="93">
        <f>I337+J337</f>
        <v>660</v>
      </c>
      <c r="I337" s="161">
        <v>640</v>
      </c>
      <c r="J337" s="161">
        <v>20</v>
      </c>
      <c r="K337" s="161">
        <v>163</v>
      </c>
      <c r="L337" s="161">
        <v>0</v>
      </c>
      <c r="M337" s="161">
        <v>0</v>
      </c>
      <c r="N337" s="161">
        <v>294</v>
      </c>
      <c r="O337" s="161">
        <v>0</v>
      </c>
      <c r="P337" s="161">
        <v>0</v>
      </c>
      <c r="Q337" s="169">
        <v>45989.9</v>
      </c>
      <c r="R337" s="169">
        <v>22908.799999999999</v>
      </c>
    </row>
    <row r="338" spans="1:18" ht="128.25" x14ac:dyDescent="0.25">
      <c r="A338" s="93">
        <v>2</v>
      </c>
      <c r="B338" s="482" t="s">
        <v>601</v>
      </c>
      <c r="C338" s="483"/>
      <c r="D338" s="483"/>
      <c r="E338" s="483"/>
      <c r="F338" s="484"/>
      <c r="G338" s="92" t="s">
        <v>602</v>
      </c>
      <c r="H338" s="93">
        <f t="shared" ref="H338:H357" si="28">I338+J338</f>
        <v>535</v>
      </c>
      <c r="I338" s="161">
        <v>535</v>
      </c>
      <c r="J338" s="161">
        <v>0</v>
      </c>
      <c r="K338" s="161">
        <v>202</v>
      </c>
      <c r="L338" s="161">
        <v>0</v>
      </c>
      <c r="M338" s="161">
        <v>0</v>
      </c>
      <c r="N338" s="161">
        <v>323</v>
      </c>
      <c r="O338" s="161">
        <v>0</v>
      </c>
      <c r="P338" s="161">
        <v>0</v>
      </c>
      <c r="Q338" s="169">
        <v>46711.3</v>
      </c>
      <c r="R338" s="169">
        <v>22856.400000000001</v>
      </c>
    </row>
    <row r="339" spans="1:18" ht="85.5" x14ac:dyDescent="0.25">
      <c r="A339" s="93">
        <v>3</v>
      </c>
      <c r="B339" s="482" t="s">
        <v>603</v>
      </c>
      <c r="C339" s="483"/>
      <c r="D339" s="483"/>
      <c r="E339" s="483"/>
      <c r="F339" s="484"/>
      <c r="G339" s="92" t="s">
        <v>702</v>
      </c>
      <c r="H339" s="93">
        <f t="shared" si="28"/>
        <v>525</v>
      </c>
      <c r="I339" s="161">
        <v>495</v>
      </c>
      <c r="J339" s="161">
        <v>30</v>
      </c>
      <c r="K339" s="161">
        <v>131</v>
      </c>
      <c r="L339" s="161">
        <v>129</v>
      </c>
      <c r="M339" s="161">
        <v>8</v>
      </c>
      <c r="N339" s="161">
        <v>351</v>
      </c>
      <c r="O339" s="161">
        <v>148</v>
      </c>
      <c r="P339" s="161">
        <v>19</v>
      </c>
      <c r="Q339" s="169">
        <v>59150</v>
      </c>
      <c r="R339" s="169">
        <v>22486</v>
      </c>
    </row>
    <row r="340" spans="1:18" ht="99.75" x14ac:dyDescent="0.25">
      <c r="A340" s="93">
        <v>4</v>
      </c>
      <c r="B340" s="482" t="s">
        <v>601</v>
      </c>
      <c r="C340" s="483"/>
      <c r="D340" s="483"/>
      <c r="E340" s="483"/>
      <c r="F340" s="484"/>
      <c r="G340" s="92" t="s">
        <v>605</v>
      </c>
      <c r="H340" s="92">
        <f t="shared" si="28"/>
        <v>325</v>
      </c>
      <c r="I340" s="170">
        <v>325</v>
      </c>
      <c r="J340" s="170">
        <v>0</v>
      </c>
      <c r="K340" s="170">
        <v>99</v>
      </c>
      <c r="L340" s="170">
        <v>4.5</v>
      </c>
      <c r="M340" s="170">
        <v>4</v>
      </c>
      <c r="N340" s="170">
        <v>209</v>
      </c>
      <c r="O340" s="170">
        <v>21</v>
      </c>
      <c r="P340" s="170">
        <v>1</v>
      </c>
      <c r="Q340" s="171">
        <v>47704.3</v>
      </c>
      <c r="R340" s="171">
        <v>22977.3</v>
      </c>
    </row>
    <row r="341" spans="1:18" ht="42.75" x14ac:dyDescent="0.25">
      <c r="A341" s="93">
        <v>5</v>
      </c>
      <c r="B341" s="482" t="s">
        <v>614</v>
      </c>
      <c r="C341" s="483"/>
      <c r="D341" s="483"/>
      <c r="E341" s="483"/>
      <c r="F341" s="484"/>
      <c r="G341" s="92" t="s">
        <v>606</v>
      </c>
      <c r="H341" s="92">
        <f t="shared" si="28"/>
        <v>250</v>
      </c>
      <c r="I341" s="170">
        <v>235</v>
      </c>
      <c r="J341" s="170">
        <v>15</v>
      </c>
      <c r="K341" s="170">
        <v>102</v>
      </c>
      <c r="L341" s="170">
        <v>10</v>
      </c>
      <c r="M341" s="170">
        <v>0</v>
      </c>
      <c r="N341" s="170">
        <v>226</v>
      </c>
      <c r="O341" s="170">
        <v>13</v>
      </c>
      <c r="P341" s="170">
        <v>0</v>
      </c>
      <c r="Q341" s="171">
        <v>49081.3</v>
      </c>
      <c r="R341" s="171">
        <v>26380.2</v>
      </c>
    </row>
    <row r="342" spans="1:18" ht="142.5" x14ac:dyDescent="0.25">
      <c r="A342" s="93">
        <v>6</v>
      </c>
      <c r="B342" s="482" t="s">
        <v>601</v>
      </c>
      <c r="C342" s="483"/>
      <c r="D342" s="483"/>
      <c r="E342" s="483"/>
      <c r="F342" s="484"/>
      <c r="G342" s="92" t="s">
        <v>608</v>
      </c>
      <c r="H342" s="92">
        <f t="shared" si="28"/>
        <v>286</v>
      </c>
      <c r="I342" s="170">
        <v>280</v>
      </c>
      <c r="J342" s="170">
        <v>6</v>
      </c>
      <c r="K342" s="170">
        <v>122</v>
      </c>
      <c r="L342" s="170">
        <v>7</v>
      </c>
      <c r="M342" s="170">
        <v>5.5</v>
      </c>
      <c r="N342" s="170">
        <v>384</v>
      </c>
      <c r="O342" s="170">
        <v>0</v>
      </c>
      <c r="P342" s="170">
        <v>0</v>
      </c>
      <c r="Q342" s="171">
        <v>46888.5</v>
      </c>
      <c r="R342" s="171">
        <v>23636.9</v>
      </c>
    </row>
    <row r="343" spans="1:18" ht="85.5" x14ac:dyDescent="0.25">
      <c r="A343" s="93">
        <v>7</v>
      </c>
      <c r="B343" s="482" t="s">
        <v>609</v>
      </c>
      <c r="C343" s="483"/>
      <c r="D343" s="483"/>
      <c r="E343" s="483"/>
      <c r="F343" s="484"/>
      <c r="G343" s="92" t="s">
        <v>610</v>
      </c>
      <c r="H343" s="92">
        <f t="shared" si="28"/>
        <v>315</v>
      </c>
      <c r="I343" s="170">
        <v>300</v>
      </c>
      <c r="J343" s="170">
        <v>15</v>
      </c>
      <c r="K343" s="170">
        <v>35</v>
      </c>
      <c r="L343" s="170">
        <v>74</v>
      </c>
      <c r="M343" s="170">
        <v>2</v>
      </c>
      <c r="N343" s="170">
        <v>116</v>
      </c>
      <c r="O343" s="170">
        <v>89</v>
      </c>
      <c r="P343" s="170">
        <v>0</v>
      </c>
      <c r="Q343" s="171">
        <v>54217.599999999999</v>
      </c>
      <c r="R343" s="171">
        <v>30184.1</v>
      </c>
    </row>
    <row r="344" spans="1:18" ht="85.5" x14ac:dyDescent="0.25">
      <c r="A344" s="93">
        <v>8</v>
      </c>
      <c r="B344" s="482" t="s">
        <v>609</v>
      </c>
      <c r="C344" s="483"/>
      <c r="D344" s="483"/>
      <c r="E344" s="483"/>
      <c r="F344" s="484"/>
      <c r="G344" s="92" t="s">
        <v>612</v>
      </c>
      <c r="H344" s="92">
        <f t="shared" si="28"/>
        <v>80</v>
      </c>
      <c r="I344" s="170">
        <v>70</v>
      </c>
      <c r="J344" s="170">
        <v>10</v>
      </c>
      <c r="K344" s="170">
        <v>13</v>
      </c>
      <c r="L344" s="170">
        <v>14</v>
      </c>
      <c r="M344" s="170">
        <v>11</v>
      </c>
      <c r="N344" s="170">
        <v>17</v>
      </c>
      <c r="O344" s="170">
        <v>3</v>
      </c>
      <c r="P344" s="170">
        <v>2</v>
      </c>
      <c r="Q344" s="171">
        <v>47669.5</v>
      </c>
      <c r="R344" s="171">
        <v>24656.9</v>
      </c>
    </row>
    <row r="345" spans="1:18" ht="92.25" customHeight="1" x14ac:dyDescent="0.25">
      <c r="A345" s="93">
        <v>9</v>
      </c>
      <c r="B345" s="482" t="s">
        <v>603</v>
      </c>
      <c r="C345" s="483"/>
      <c r="D345" s="483"/>
      <c r="E345" s="483"/>
      <c r="F345" s="484"/>
      <c r="G345" s="92" t="s">
        <v>613</v>
      </c>
      <c r="H345" s="92">
        <f t="shared" si="28"/>
        <v>90</v>
      </c>
      <c r="I345" s="170">
        <v>90</v>
      </c>
      <c r="J345" s="170">
        <v>0</v>
      </c>
      <c r="K345" s="170">
        <v>44</v>
      </c>
      <c r="L345" s="170">
        <v>0</v>
      </c>
      <c r="M345" s="170">
        <v>0</v>
      </c>
      <c r="N345" s="170">
        <v>47</v>
      </c>
      <c r="O345" s="170">
        <v>0</v>
      </c>
      <c r="P345" s="170">
        <v>0</v>
      </c>
      <c r="Q345" s="171">
        <v>52608.9</v>
      </c>
      <c r="R345" s="171">
        <v>24583.3</v>
      </c>
    </row>
    <row r="346" spans="1:18" ht="86.25" customHeight="1" x14ac:dyDescent="0.25">
      <c r="A346" s="93">
        <v>10</v>
      </c>
      <c r="B346" s="482" t="s">
        <v>599</v>
      </c>
      <c r="C346" s="483"/>
      <c r="D346" s="483"/>
      <c r="E346" s="483"/>
      <c r="F346" s="484"/>
      <c r="G346" s="92" t="s">
        <v>615</v>
      </c>
      <c r="H346" s="92">
        <f t="shared" si="28"/>
        <v>310</v>
      </c>
      <c r="I346" s="170">
        <v>280</v>
      </c>
      <c r="J346" s="170">
        <v>30</v>
      </c>
      <c r="K346" s="170">
        <v>94</v>
      </c>
      <c r="L346" s="170">
        <v>0.5</v>
      </c>
      <c r="M346" s="170">
        <v>0.5</v>
      </c>
      <c r="N346" s="170">
        <v>192</v>
      </c>
      <c r="O346" s="170">
        <v>0</v>
      </c>
      <c r="P346" s="170">
        <v>0</v>
      </c>
      <c r="Q346" s="171">
        <v>60340</v>
      </c>
      <c r="R346" s="171">
        <v>25339</v>
      </c>
    </row>
    <row r="347" spans="1:18" ht="96" customHeight="1" x14ac:dyDescent="0.25">
      <c r="A347" s="93">
        <v>11</v>
      </c>
      <c r="B347" s="482" t="s">
        <v>609</v>
      </c>
      <c r="C347" s="483"/>
      <c r="D347" s="483"/>
      <c r="E347" s="483"/>
      <c r="F347" s="484"/>
      <c r="G347" s="92" t="s">
        <v>616</v>
      </c>
      <c r="H347" s="92">
        <f t="shared" si="28"/>
        <v>35</v>
      </c>
      <c r="I347" s="170">
        <v>25</v>
      </c>
      <c r="J347" s="170">
        <v>10</v>
      </c>
      <c r="K347" s="170">
        <v>22</v>
      </c>
      <c r="L347" s="170">
        <v>15</v>
      </c>
      <c r="M347" s="170">
        <v>3</v>
      </c>
      <c r="N347" s="170">
        <v>30</v>
      </c>
      <c r="O347" s="170">
        <v>16</v>
      </c>
      <c r="P347" s="170">
        <v>3</v>
      </c>
      <c r="Q347" s="171">
        <v>68824.399999999994</v>
      </c>
      <c r="R347" s="171">
        <v>38898.300000000003</v>
      </c>
    </row>
    <row r="348" spans="1:18" ht="99.75" x14ac:dyDescent="0.25">
      <c r="A348" s="93">
        <v>12</v>
      </c>
      <c r="B348" s="482" t="s">
        <v>599</v>
      </c>
      <c r="C348" s="483"/>
      <c r="D348" s="483"/>
      <c r="E348" s="483"/>
      <c r="F348" s="484"/>
      <c r="G348" s="92" t="s">
        <v>617</v>
      </c>
      <c r="H348" s="92">
        <f t="shared" si="28"/>
        <v>210</v>
      </c>
      <c r="I348" s="170">
        <v>210</v>
      </c>
      <c r="J348" s="170"/>
      <c r="K348" s="170">
        <v>29</v>
      </c>
      <c r="L348" s="170">
        <v>19</v>
      </c>
      <c r="M348" s="170">
        <v>0</v>
      </c>
      <c r="N348" s="170">
        <v>94</v>
      </c>
      <c r="O348" s="170">
        <v>14</v>
      </c>
      <c r="P348" s="170">
        <v>0</v>
      </c>
      <c r="Q348" s="171">
        <v>44988.2</v>
      </c>
      <c r="R348" s="171">
        <v>22487.200000000001</v>
      </c>
    </row>
    <row r="349" spans="1:18" ht="86.25" customHeight="1" x14ac:dyDescent="0.25">
      <c r="A349" s="93">
        <v>13</v>
      </c>
      <c r="B349" s="482" t="s">
        <v>609</v>
      </c>
      <c r="C349" s="483"/>
      <c r="D349" s="483"/>
      <c r="E349" s="483"/>
      <c r="F349" s="484"/>
      <c r="G349" s="92" t="s">
        <v>618</v>
      </c>
      <c r="H349" s="92">
        <f t="shared" si="28"/>
        <v>120</v>
      </c>
      <c r="I349" s="170">
        <v>120</v>
      </c>
      <c r="J349" s="170">
        <v>0</v>
      </c>
      <c r="K349" s="170">
        <v>13</v>
      </c>
      <c r="L349" s="170">
        <v>0</v>
      </c>
      <c r="M349" s="170">
        <v>0</v>
      </c>
      <c r="N349" s="170">
        <v>73</v>
      </c>
      <c r="O349" s="170">
        <v>0</v>
      </c>
      <c r="P349" s="170">
        <v>0</v>
      </c>
      <c r="Q349" s="171">
        <v>54090.9</v>
      </c>
      <c r="R349" s="171">
        <v>23683.3</v>
      </c>
    </row>
    <row r="350" spans="1:18" ht="71.25" x14ac:dyDescent="0.25">
      <c r="A350" s="93">
        <v>14</v>
      </c>
      <c r="B350" s="482" t="s">
        <v>609</v>
      </c>
      <c r="C350" s="483"/>
      <c r="D350" s="483"/>
      <c r="E350" s="483"/>
      <c r="F350" s="484"/>
      <c r="G350" s="92" t="s">
        <v>619</v>
      </c>
      <c r="H350" s="92">
        <f t="shared" si="28"/>
        <v>130</v>
      </c>
      <c r="I350" s="170">
        <v>115</v>
      </c>
      <c r="J350" s="170">
        <v>15</v>
      </c>
      <c r="K350" s="170">
        <v>17</v>
      </c>
      <c r="L350" s="170">
        <v>0</v>
      </c>
      <c r="M350" s="170">
        <v>3</v>
      </c>
      <c r="N350" s="170">
        <v>48</v>
      </c>
      <c r="O350" s="170">
        <v>0</v>
      </c>
      <c r="P350" s="170">
        <v>2</v>
      </c>
      <c r="Q350" s="171">
        <v>47780</v>
      </c>
      <c r="R350" s="171">
        <v>24400</v>
      </c>
    </row>
    <row r="351" spans="1:18" ht="85.5" x14ac:dyDescent="0.25">
      <c r="A351" s="93">
        <v>15</v>
      </c>
      <c r="B351" s="482" t="s">
        <v>660</v>
      </c>
      <c r="C351" s="483"/>
      <c r="D351" s="483"/>
      <c r="E351" s="483"/>
      <c r="F351" s="484"/>
      <c r="G351" s="92" t="s">
        <v>620</v>
      </c>
      <c r="H351" s="92">
        <f t="shared" si="28"/>
        <v>190</v>
      </c>
      <c r="I351" s="170">
        <v>180</v>
      </c>
      <c r="J351" s="170">
        <v>10</v>
      </c>
      <c r="K351" s="170">
        <v>4</v>
      </c>
      <c r="L351" s="170">
        <v>12.75</v>
      </c>
      <c r="M351" s="170">
        <v>11.25</v>
      </c>
      <c r="N351" s="170">
        <v>40</v>
      </c>
      <c r="O351" s="170">
        <v>55.75</v>
      </c>
      <c r="P351" s="170">
        <v>51.25</v>
      </c>
      <c r="Q351" s="171">
        <v>54300</v>
      </c>
      <c r="R351" s="171">
        <v>28292.7</v>
      </c>
    </row>
    <row r="352" spans="1:18" ht="85.5" x14ac:dyDescent="0.25">
      <c r="A352" s="93">
        <v>16</v>
      </c>
      <c r="B352" s="482" t="s">
        <v>661</v>
      </c>
      <c r="C352" s="483"/>
      <c r="D352" s="483"/>
      <c r="E352" s="483"/>
      <c r="F352" s="484"/>
      <c r="G352" s="92" t="s">
        <v>621</v>
      </c>
      <c r="H352" s="92">
        <f t="shared" si="28"/>
        <v>230</v>
      </c>
      <c r="I352" s="170">
        <v>210</v>
      </c>
      <c r="J352" s="170">
        <v>20</v>
      </c>
      <c r="K352" s="170">
        <v>12</v>
      </c>
      <c r="L352" s="170">
        <v>18</v>
      </c>
      <c r="M352" s="170">
        <v>0</v>
      </c>
      <c r="N352" s="170">
        <v>76</v>
      </c>
      <c r="O352" s="170">
        <v>11</v>
      </c>
      <c r="P352" s="170">
        <v>0</v>
      </c>
      <c r="Q352" s="171">
        <v>45134.5</v>
      </c>
      <c r="R352" s="171">
        <v>25481.3</v>
      </c>
    </row>
    <row r="353" spans="1:18" ht="85.5" x14ac:dyDescent="0.25">
      <c r="A353" s="93">
        <v>17</v>
      </c>
      <c r="B353" s="482" t="s">
        <v>662</v>
      </c>
      <c r="C353" s="483"/>
      <c r="D353" s="483"/>
      <c r="E353" s="483"/>
      <c r="F353" s="484"/>
      <c r="G353" s="92" t="s">
        <v>622</v>
      </c>
      <c r="H353" s="92">
        <f t="shared" si="28"/>
        <v>150</v>
      </c>
      <c r="I353" s="170">
        <v>150</v>
      </c>
      <c r="J353" s="170">
        <v>0</v>
      </c>
      <c r="K353" s="170">
        <v>6</v>
      </c>
      <c r="L353" s="170">
        <v>15</v>
      </c>
      <c r="M353" s="170">
        <v>0</v>
      </c>
      <c r="N353" s="170">
        <v>16</v>
      </c>
      <c r="O353" s="170">
        <v>4</v>
      </c>
      <c r="P353" s="170">
        <v>0</v>
      </c>
      <c r="Q353" s="171">
        <v>45009</v>
      </c>
      <c r="R353" s="171">
        <v>25017</v>
      </c>
    </row>
    <row r="354" spans="1:18" ht="85.5" x14ac:dyDescent="0.25">
      <c r="A354" s="93">
        <v>18</v>
      </c>
      <c r="B354" s="482" t="s">
        <v>607</v>
      </c>
      <c r="C354" s="483"/>
      <c r="D354" s="483"/>
      <c r="E354" s="483"/>
      <c r="F354" s="484"/>
      <c r="G354" s="92" t="s">
        <v>623</v>
      </c>
      <c r="H354" s="92">
        <f t="shared" si="28"/>
        <v>40</v>
      </c>
      <c r="I354" s="170"/>
      <c r="J354" s="170">
        <v>40</v>
      </c>
      <c r="K354" s="170">
        <v>18</v>
      </c>
      <c r="L354" s="170">
        <v>1.5</v>
      </c>
      <c r="M354" s="170">
        <v>1.5</v>
      </c>
      <c r="N354" s="170">
        <v>21</v>
      </c>
      <c r="O354" s="170">
        <v>0.5</v>
      </c>
      <c r="P354" s="170">
        <v>0.5</v>
      </c>
      <c r="Q354" s="171">
        <v>48798</v>
      </c>
      <c r="R354" s="177" t="s">
        <v>979</v>
      </c>
    </row>
    <row r="355" spans="1:18" ht="85.5" x14ac:dyDescent="0.25">
      <c r="A355" s="93">
        <v>19</v>
      </c>
      <c r="B355" s="482" t="s">
        <v>601</v>
      </c>
      <c r="C355" s="483"/>
      <c r="D355" s="483"/>
      <c r="E355" s="483"/>
      <c r="F355" s="484"/>
      <c r="G355" s="92" t="s">
        <v>624</v>
      </c>
      <c r="H355" s="92">
        <f t="shared" si="28"/>
        <v>0</v>
      </c>
      <c r="I355" s="170"/>
      <c r="J355" s="170"/>
      <c r="K355" s="170">
        <v>42</v>
      </c>
      <c r="L355" s="170">
        <v>0</v>
      </c>
      <c r="M355" s="170">
        <v>0</v>
      </c>
      <c r="N355" s="170">
        <v>79</v>
      </c>
      <c r="O355" s="170">
        <v>0</v>
      </c>
      <c r="P355" s="170">
        <v>0</v>
      </c>
      <c r="Q355" s="177" t="s">
        <v>980</v>
      </c>
      <c r="R355" s="177">
        <v>22.774000000000001</v>
      </c>
    </row>
    <row r="356" spans="1:18" ht="85.5" x14ac:dyDescent="0.25">
      <c r="A356" s="93">
        <v>20</v>
      </c>
      <c r="B356" s="482" t="s">
        <v>625</v>
      </c>
      <c r="C356" s="483"/>
      <c r="D356" s="483"/>
      <c r="E356" s="483"/>
      <c r="F356" s="484"/>
      <c r="G356" s="92" t="s">
        <v>626</v>
      </c>
      <c r="H356" s="92">
        <f t="shared" si="28"/>
        <v>0</v>
      </c>
      <c r="I356" s="170">
        <v>0</v>
      </c>
      <c r="J356" s="170">
        <v>0</v>
      </c>
      <c r="K356" s="170">
        <v>37</v>
      </c>
      <c r="L356" s="170">
        <v>46</v>
      </c>
      <c r="M356" s="170">
        <v>0</v>
      </c>
      <c r="N356" s="170">
        <v>42</v>
      </c>
      <c r="O356" s="170">
        <v>62</v>
      </c>
      <c r="P356" s="170">
        <v>0</v>
      </c>
      <c r="Q356" s="171">
        <v>44972</v>
      </c>
      <c r="R356" s="171">
        <v>22486</v>
      </c>
    </row>
    <row r="357" spans="1:18" ht="85.5" x14ac:dyDescent="0.25">
      <c r="A357" s="93">
        <v>21</v>
      </c>
      <c r="B357" s="482" t="s">
        <v>601</v>
      </c>
      <c r="C357" s="483"/>
      <c r="D357" s="483"/>
      <c r="E357" s="483"/>
      <c r="F357" s="484"/>
      <c r="G357" s="92" t="s">
        <v>648</v>
      </c>
      <c r="H357" s="92">
        <f t="shared" si="28"/>
        <v>6</v>
      </c>
      <c r="I357" s="170">
        <v>0</v>
      </c>
      <c r="J357" s="170">
        <v>6</v>
      </c>
      <c r="K357" s="170">
        <v>14</v>
      </c>
      <c r="L357" s="170">
        <v>7</v>
      </c>
      <c r="M357" s="170">
        <v>1</v>
      </c>
      <c r="N357" s="170">
        <v>26</v>
      </c>
      <c r="O357" s="170">
        <v>10</v>
      </c>
      <c r="P357" s="170">
        <v>0</v>
      </c>
      <c r="Q357" s="171">
        <v>45231</v>
      </c>
      <c r="R357" s="171">
        <v>23428</v>
      </c>
    </row>
    <row r="358" spans="1:18" ht="45" customHeight="1" x14ac:dyDescent="0.25">
      <c r="A358" s="513" t="s">
        <v>645</v>
      </c>
      <c r="B358" s="513"/>
      <c r="C358" s="513"/>
      <c r="D358" s="513"/>
      <c r="E358" s="513"/>
      <c r="F358" s="513"/>
      <c r="G358" s="513"/>
      <c r="H358" s="159">
        <f>I358+J358</f>
        <v>4487</v>
      </c>
      <c r="I358" s="159">
        <f>I337+I338+I339+I340+I341+I342+I343+I344+I345+I346+I347+I348+I349+I350+I351+I352+I353+I354+I355+I356+I357</f>
        <v>4260</v>
      </c>
      <c r="J358" s="159">
        <f t="shared" ref="J358:P358" si="29">J337+J338+J339+J340+J341+J342+J343+J344+J345+J346+J347+J348+J349+J350+J351+J352+J353+J354+J355+J356+J357</f>
        <v>227</v>
      </c>
      <c r="K358" s="139">
        <f t="shared" si="29"/>
        <v>1219</v>
      </c>
      <c r="L358" s="139">
        <f t="shared" si="29"/>
        <v>373.25</v>
      </c>
      <c r="M358" s="139">
        <f t="shared" si="29"/>
        <v>50.75</v>
      </c>
      <c r="N358" s="139">
        <f t="shared" si="29"/>
        <v>2704</v>
      </c>
      <c r="O358" s="139">
        <f t="shared" si="29"/>
        <v>447.25</v>
      </c>
      <c r="P358" s="139">
        <f t="shared" si="29"/>
        <v>78.75</v>
      </c>
      <c r="Q358" s="156"/>
      <c r="R358" s="156"/>
    </row>
    <row r="359" spans="1:18" ht="70.5" customHeight="1" x14ac:dyDescent="0.25">
      <c r="A359" s="579" t="s">
        <v>860</v>
      </c>
      <c r="B359" s="579"/>
      <c r="C359" s="579"/>
      <c r="D359" s="579"/>
      <c r="E359" s="579"/>
      <c r="F359" s="579"/>
      <c r="G359" s="579"/>
      <c r="H359" s="579"/>
      <c r="I359" s="579"/>
      <c r="J359" s="579"/>
      <c r="K359" s="579"/>
      <c r="L359" s="579"/>
      <c r="M359" s="579"/>
      <c r="N359" s="579"/>
      <c r="O359" s="579"/>
      <c r="P359" s="579"/>
      <c r="Q359" s="579"/>
      <c r="R359" s="579"/>
    </row>
    <row r="360" spans="1:18" ht="42.75" x14ac:dyDescent="0.25">
      <c r="A360" s="93">
        <v>1</v>
      </c>
      <c r="B360" s="482" t="s">
        <v>601</v>
      </c>
      <c r="C360" s="483"/>
      <c r="D360" s="483"/>
      <c r="E360" s="483"/>
      <c r="F360" s="484"/>
      <c r="G360" s="92" t="s">
        <v>663</v>
      </c>
      <c r="H360" s="93">
        <f>I360+J360</f>
        <v>245</v>
      </c>
      <c r="I360" s="161">
        <v>180</v>
      </c>
      <c r="J360" s="161">
        <v>65</v>
      </c>
      <c r="K360" s="161">
        <v>46</v>
      </c>
      <c r="L360" s="161">
        <v>7</v>
      </c>
      <c r="M360" s="161">
        <v>0</v>
      </c>
      <c r="N360" s="161">
        <v>115</v>
      </c>
      <c r="O360" s="161">
        <v>0</v>
      </c>
      <c r="P360" s="161">
        <v>0</v>
      </c>
      <c r="Q360" s="169">
        <v>45753</v>
      </c>
      <c r="R360" s="169">
        <v>25810.400000000001</v>
      </c>
    </row>
    <row r="361" spans="1:18" ht="42.75" x14ac:dyDescent="0.25">
      <c r="A361" s="93">
        <v>2</v>
      </c>
      <c r="B361" s="482" t="s">
        <v>614</v>
      </c>
      <c r="C361" s="483"/>
      <c r="D361" s="483"/>
      <c r="E361" s="483"/>
      <c r="F361" s="484"/>
      <c r="G361" s="92" t="s">
        <v>664</v>
      </c>
      <c r="H361" s="93">
        <f t="shared" ref="H361:H383" si="30">I361+J361</f>
        <v>210</v>
      </c>
      <c r="I361" s="161">
        <v>180</v>
      </c>
      <c r="J361" s="161">
        <v>30</v>
      </c>
      <c r="K361" s="161">
        <v>78</v>
      </c>
      <c r="L361" s="161">
        <v>75</v>
      </c>
      <c r="M361" s="161">
        <v>10</v>
      </c>
      <c r="N361" s="161">
        <v>166</v>
      </c>
      <c r="O361" s="161">
        <v>88</v>
      </c>
      <c r="P361" s="161">
        <v>2</v>
      </c>
      <c r="Q361" s="169">
        <v>47700</v>
      </c>
      <c r="R361" s="169">
        <v>22772</v>
      </c>
    </row>
    <row r="362" spans="1:18" ht="42.75" x14ac:dyDescent="0.25">
      <c r="A362" s="93">
        <v>3</v>
      </c>
      <c r="B362" s="482" t="s">
        <v>631</v>
      </c>
      <c r="C362" s="483"/>
      <c r="D362" s="483"/>
      <c r="E362" s="483"/>
      <c r="F362" s="484"/>
      <c r="G362" s="92" t="s">
        <v>665</v>
      </c>
      <c r="H362" s="93">
        <f t="shared" si="30"/>
        <v>295</v>
      </c>
      <c r="I362" s="161">
        <v>265</v>
      </c>
      <c r="J362" s="161">
        <v>30</v>
      </c>
      <c r="K362" s="161">
        <v>65</v>
      </c>
      <c r="L362" s="161">
        <v>13</v>
      </c>
      <c r="M362" s="161">
        <v>0</v>
      </c>
      <c r="N362" s="161">
        <v>189</v>
      </c>
      <c r="O362" s="161">
        <v>20</v>
      </c>
      <c r="P362" s="161">
        <v>0</v>
      </c>
      <c r="Q362" s="169">
        <v>45056</v>
      </c>
      <c r="R362" s="169">
        <v>22998</v>
      </c>
    </row>
    <row r="363" spans="1:18" ht="42.75" x14ac:dyDescent="0.25">
      <c r="A363" s="93">
        <v>4</v>
      </c>
      <c r="B363" s="482" t="s">
        <v>601</v>
      </c>
      <c r="C363" s="483"/>
      <c r="D363" s="483"/>
      <c r="E363" s="483"/>
      <c r="F363" s="484"/>
      <c r="G363" s="92" t="s">
        <v>666</v>
      </c>
      <c r="H363" s="93">
        <f t="shared" si="30"/>
        <v>270</v>
      </c>
      <c r="I363" s="161">
        <v>230</v>
      </c>
      <c r="J363" s="161">
        <v>40</v>
      </c>
      <c r="K363" s="161">
        <v>71</v>
      </c>
      <c r="L363" s="161">
        <v>0</v>
      </c>
      <c r="M363" s="161">
        <v>0</v>
      </c>
      <c r="N363" s="161">
        <v>115</v>
      </c>
      <c r="O363" s="161">
        <v>0</v>
      </c>
      <c r="P363" s="161">
        <v>0</v>
      </c>
      <c r="Q363" s="169">
        <v>45210</v>
      </c>
      <c r="R363" s="169">
        <v>24120</v>
      </c>
    </row>
    <row r="364" spans="1:18" ht="42.75" x14ac:dyDescent="0.25">
      <c r="A364" s="93">
        <v>5</v>
      </c>
      <c r="B364" s="482" t="s">
        <v>614</v>
      </c>
      <c r="C364" s="483"/>
      <c r="D364" s="483"/>
      <c r="E364" s="483"/>
      <c r="F364" s="484"/>
      <c r="G364" s="92" t="s">
        <v>667</v>
      </c>
      <c r="H364" s="93">
        <f t="shared" si="30"/>
        <v>160</v>
      </c>
      <c r="I364" s="161">
        <v>130</v>
      </c>
      <c r="J364" s="161">
        <v>30</v>
      </c>
      <c r="K364" s="161">
        <v>46</v>
      </c>
      <c r="L364" s="161">
        <v>18.75</v>
      </c>
      <c r="M364" s="161">
        <v>0</v>
      </c>
      <c r="N364" s="161">
        <v>99</v>
      </c>
      <c r="O364" s="161">
        <v>50.75</v>
      </c>
      <c r="P364" s="161">
        <v>0</v>
      </c>
      <c r="Q364" s="169">
        <v>45848.800000000003</v>
      </c>
      <c r="R364" s="169">
        <v>22642</v>
      </c>
    </row>
    <row r="365" spans="1:18" ht="42.75" x14ac:dyDescent="0.25">
      <c r="A365" s="93">
        <v>6</v>
      </c>
      <c r="B365" s="482" t="s">
        <v>631</v>
      </c>
      <c r="C365" s="483"/>
      <c r="D365" s="483"/>
      <c r="E365" s="483"/>
      <c r="F365" s="484"/>
      <c r="G365" s="92" t="s">
        <v>668</v>
      </c>
      <c r="H365" s="93">
        <f t="shared" si="30"/>
        <v>145</v>
      </c>
      <c r="I365" s="161">
        <v>130</v>
      </c>
      <c r="J365" s="161">
        <v>15</v>
      </c>
      <c r="K365" s="161">
        <v>55</v>
      </c>
      <c r="L365" s="161">
        <v>0</v>
      </c>
      <c r="M365" s="161">
        <v>0</v>
      </c>
      <c r="N365" s="161">
        <v>92</v>
      </c>
      <c r="O365" s="161">
        <v>1</v>
      </c>
      <c r="P365" s="161">
        <v>1</v>
      </c>
      <c r="Q365" s="169">
        <v>45000</v>
      </c>
      <c r="R365" s="169">
        <v>22500</v>
      </c>
    </row>
    <row r="366" spans="1:18" ht="99.75" x14ac:dyDescent="0.25">
      <c r="A366" s="93">
        <v>7</v>
      </c>
      <c r="B366" s="482" t="s">
        <v>694</v>
      </c>
      <c r="C366" s="483"/>
      <c r="D366" s="483"/>
      <c r="E366" s="483"/>
      <c r="F366" s="484"/>
      <c r="G366" s="92" t="s">
        <v>671</v>
      </c>
      <c r="H366" s="93">
        <f t="shared" si="30"/>
        <v>135</v>
      </c>
      <c r="I366" s="161">
        <v>120</v>
      </c>
      <c r="J366" s="161">
        <v>15</v>
      </c>
      <c r="K366" s="161">
        <v>9</v>
      </c>
      <c r="L366" s="161">
        <v>3</v>
      </c>
      <c r="M366" s="161">
        <v>3</v>
      </c>
      <c r="N366" s="161">
        <v>27</v>
      </c>
      <c r="O366" s="161">
        <v>0</v>
      </c>
      <c r="P366" s="161">
        <v>0</v>
      </c>
      <c r="Q366" s="169">
        <v>44972.800000000003</v>
      </c>
      <c r="R366" s="169">
        <v>27717.599999999999</v>
      </c>
    </row>
    <row r="367" spans="1:18" ht="42.75" x14ac:dyDescent="0.25">
      <c r="A367" s="93">
        <v>8</v>
      </c>
      <c r="B367" s="482" t="s">
        <v>601</v>
      </c>
      <c r="C367" s="483"/>
      <c r="D367" s="483"/>
      <c r="E367" s="483"/>
      <c r="F367" s="484"/>
      <c r="G367" s="92" t="s">
        <v>672</v>
      </c>
      <c r="H367" s="161">
        <f t="shared" si="30"/>
        <v>20</v>
      </c>
      <c r="I367" s="161">
        <v>0</v>
      </c>
      <c r="J367" s="161">
        <v>20</v>
      </c>
      <c r="K367" s="161">
        <v>38</v>
      </c>
      <c r="L367" s="161">
        <v>37</v>
      </c>
      <c r="M367" s="161">
        <v>2</v>
      </c>
      <c r="N367" s="161">
        <v>47</v>
      </c>
      <c r="O367" s="161">
        <v>59</v>
      </c>
      <c r="P367" s="161">
        <v>0</v>
      </c>
      <c r="Q367" s="169">
        <v>44972</v>
      </c>
      <c r="R367" s="169">
        <v>22486</v>
      </c>
    </row>
    <row r="368" spans="1:18" ht="42.75" x14ac:dyDescent="0.25">
      <c r="A368" s="93">
        <v>9</v>
      </c>
      <c r="B368" s="482" t="s">
        <v>614</v>
      </c>
      <c r="C368" s="483"/>
      <c r="D368" s="483"/>
      <c r="E368" s="483"/>
      <c r="F368" s="484"/>
      <c r="G368" s="92" t="s">
        <v>673</v>
      </c>
      <c r="H368" s="93">
        <f t="shared" si="30"/>
        <v>30</v>
      </c>
      <c r="I368" s="161">
        <v>0</v>
      </c>
      <c r="J368" s="161">
        <v>30</v>
      </c>
      <c r="K368" s="161">
        <v>64</v>
      </c>
      <c r="L368" s="161">
        <v>0</v>
      </c>
      <c r="M368" s="161">
        <v>0</v>
      </c>
      <c r="N368" s="161">
        <v>70</v>
      </c>
      <c r="O368" s="161">
        <v>0</v>
      </c>
      <c r="P368" s="161">
        <v>3</v>
      </c>
      <c r="Q368" s="169">
        <v>44993.1</v>
      </c>
      <c r="R368" s="169">
        <v>23705.599999999999</v>
      </c>
    </row>
    <row r="369" spans="1:18" ht="42.75" x14ac:dyDescent="0.25">
      <c r="A369" s="93">
        <v>10</v>
      </c>
      <c r="B369" s="482" t="s">
        <v>601</v>
      </c>
      <c r="C369" s="483"/>
      <c r="D369" s="483"/>
      <c r="E369" s="483"/>
      <c r="F369" s="484"/>
      <c r="G369" s="92" t="s">
        <v>674</v>
      </c>
      <c r="H369" s="93">
        <f t="shared" si="30"/>
        <v>30</v>
      </c>
      <c r="I369" s="161">
        <v>0</v>
      </c>
      <c r="J369" s="161">
        <v>30</v>
      </c>
      <c r="K369" s="161">
        <v>46</v>
      </c>
      <c r="L369" s="161">
        <v>0</v>
      </c>
      <c r="M369" s="161">
        <v>0</v>
      </c>
      <c r="N369" s="161">
        <v>53</v>
      </c>
      <c r="O369" s="161">
        <v>0</v>
      </c>
      <c r="P369" s="161">
        <v>0</v>
      </c>
      <c r="Q369" s="169">
        <v>45454.5</v>
      </c>
      <c r="R369" s="169">
        <v>23311</v>
      </c>
    </row>
    <row r="370" spans="1:18" ht="42.75" x14ac:dyDescent="0.25">
      <c r="A370" s="93">
        <v>11</v>
      </c>
      <c r="B370" s="482" t="s">
        <v>601</v>
      </c>
      <c r="C370" s="483"/>
      <c r="D370" s="483"/>
      <c r="E370" s="483"/>
      <c r="F370" s="484"/>
      <c r="G370" s="92" t="s">
        <v>675</v>
      </c>
      <c r="H370" s="93">
        <f t="shared" si="30"/>
        <v>30</v>
      </c>
      <c r="I370" s="161">
        <v>0</v>
      </c>
      <c r="J370" s="161">
        <v>30</v>
      </c>
      <c r="K370" s="161">
        <v>36</v>
      </c>
      <c r="L370" s="161"/>
      <c r="M370" s="161"/>
      <c r="N370" s="161">
        <v>45</v>
      </c>
      <c r="O370" s="161"/>
      <c r="P370" s="161"/>
      <c r="Q370" s="169">
        <v>44973.5</v>
      </c>
      <c r="R370" s="169">
        <v>24559</v>
      </c>
    </row>
    <row r="371" spans="1:18" ht="42.75" x14ac:dyDescent="0.25">
      <c r="A371" s="93">
        <v>12</v>
      </c>
      <c r="B371" s="482" t="s">
        <v>611</v>
      </c>
      <c r="C371" s="483"/>
      <c r="D371" s="483"/>
      <c r="E371" s="483"/>
      <c r="F371" s="484"/>
      <c r="G371" s="92" t="s">
        <v>676</v>
      </c>
      <c r="H371" s="93">
        <f t="shared" si="30"/>
        <v>20</v>
      </c>
      <c r="I371" s="161">
        <v>0</v>
      </c>
      <c r="J371" s="161">
        <v>20</v>
      </c>
      <c r="K371" s="161">
        <v>39</v>
      </c>
      <c r="L371" s="161">
        <v>0</v>
      </c>
      <c r="M371" s="161">
        <v>0</v>
      </c>
      <c r="N371" s="161">
        <v>68</v>
      </c>
      <c r="O371" s="161">
        <v>0</v>
      </c>
      <c r="P371" s="161">
        <v>0</v>
      </c>
      <c r="Q371" s="169">
        <v>47153</v>
      </c>
      <c r="R371" s="169">
        <v>23992</v>
      </c>
    </row>
    <row r="372" spans="1:18" ht="42.75" x14ac:dyDescent="0.25">
      <c r="A372" s="93">
        <v>13</v>
      </c>
      <c r="B372" s="482" t="s">
        <v>631</v>
      </c>
      <c r="C372" s="483"/>
      <c r="D372" s="483"/>
      <c r="E372" s="483"/>
      <c r="F372" s="484"/>
      <c r="G372" s="92" t="s">
        <v>677</v>
      </c>
      <c r="H372" s="93">
        <f t="shared" si="30"/>
        <v>20</v>
      </c>
      <c r="I372" s="161">
        <v>0</v>
      </c>
      <c r="J372" s="161">
        <v>20</v>
      </c>
      <c r="K372" s="161">
        <v>37</v>
      </c>
      <c r="L372" s="161">
        <v>0</v>
      </c>
      <c r="M372" s="161">
        <v>0</v>
      </c>
      <c r="N372" s="161">
        <v>51</v>
      </c>
      <c r="O372" s="161">
        <v>1</v>
      </c>
      <c r="P372" s="161">
        <v>1</v>
      </c>
      <c r="Q372" s="169">
        <v>44973.3</v>
      </c>
      <c r="R372" s="169">
        <v>22486.400000000001</v>
      </c>
    </row>
    <row r="373" spans="1:18" ht="42.75" x14ac:dyDescent="0.25">
      <c r="A373" s="93">
        <v>14</v>
      </c>
      <c r="B373" s="482" t="s">
        <v>601</v>
      </c>
      <c r="C373" s="483"/>
      <c r="D373" s="483"/>
      <c r="E373" s="483"/>
      <c r="F373" s="484"/>
      <c r="G373" s="92" t="s">
        <v>678</v>
      </c>
      <c r="H373" s="93">
        <f t="shared" si="30"/>
        <v>20</v>
      </c>
      <c r="I373" s="161">
        <v>0</v>
      </c>
      <c r="J373" s="161">
        <v>20</v>
      </c>
      <c r="K373" s="161">
        <v>60</v>
      </c>
      <c r="L373" s="161">
        <v>0</v>
      </c>
      <c r="M373" s="161">
        <v>0</v>
      </c>
      <c r="N373" s="161">
        <v>84</v>
      </c>
      <c r="O373" s="161">
        <v>0</v>
      </c>
      <c r="P373" s="161">
        <v>0</v>
      </c>
      <c r="Q373" s="178">
        <v>47.363</v>
      </c>
      <c r="R373" s="178">
        <v>24.248999999999999</v>
      </c>
    </row>
    <row r="374" spans="1:18" ht="42.75" x14ac:dyDescent="0.25">
      <c r="A374" s="93">
        <v>15</v>
      </c>
      <c r="B374" s="482" t="s">
        <v>601</v>
      </c>
      <c r="C374" s="483"/>
      <c r="D374" s="483"/>
      <c r="E374" s="483"/>
      <c r="F374" s="484"/>
      <c r="G374" s="92" t="s">
        <v>679</v>
      </c>
      <c r="H374" s="93">
        <f t="shared" si="30"/>
        <v>10</v>
      </c>
      <c r="I374" s="161"/>
      <c r="J374" s="161">
        <v>10</v>
      </c>
      <c r="K374" s="161">
        <v>51</v>
      </c>
      <c r="L374" s="161">
        <v>10</v>
      </c>
      <c r="M374" s="161">
        <v>5</v>
      </c>
      <c r="N374" s="161">
        <v>94</v>
      </c>
      <c r="O374" s="161">
        <v>6</v>
      </c>
      <c r="P374" s="161">
        <v>3</v>
      </c>
      <c r="Q374" s="169">
        <v>45410</v>
      </c>
      <c r="R374" s="169">
        <v>25222</v>
      </c>
    </row>
    <row r="375" spans="1:18" ht="42.75" x14ac:dyDescent="0.25">
      <c r="A375" s="93">
        <v>16</v>
      </c>
      <c r="B375" s="482" t="s">
        <v>601</v>
      </c>
      <c r="C375" s="483"/>
      <c r="D375" s="483"/>
      <c r="E375" s="483"/>
      <c r="F375" s="484"/>
      <c r="G375" s="92" t="s">
        <v>680</v>
      </c>
      <c r="H375" s="93">
        <f t="shared" si="30"/>
        <v>10</v>
      </c>
      <c r="I375" s="161">
        <v>0</v>
      </c>
      <c r="J375" s="161">
        <v>10</v>
      </c>
      <c r="K375" s="161">
        <v>35</v>
      </c>
      <c r="L375" s="161">
        <v>0</v>
      </c>
      <c r="M375" s="161">
        <v>0</v>
      </c>
      <c r="N375" s="161">
        <v>62</v>
      </c>
      <c r="O375" s="161">
        <v>0</v>
      </c>
      <c r="P375" s="161">
        <v>0</v>
      </c>
      <c r="Q375" s="169">
        <v>47579</v>
      </c>
      <c r="R375" s="169">
        <v>26305</v>
      </c>
    </row>
    <row r="376" spans="1:18" ht="42.75" x14ac:dyDescent="0.25">
      <c r="A376" s="93">
        <v>17</v>
      </c>
      <c r="B376" s="482" t="s">
        <v>611</v>
      </c>
      <c r="C376" s="483"/>
      <c r="D376" s="483"/>
      <c r="E376" s="483"/>
      <c r="F376" s="484"/>
      <c r="G376" s="92" t="s">
        <v>681</v>
      </c>
      <c r="H376" s="93">
        <f t="shared" si="30"/>
        <v>0</v>
      </c>
      <c r="I376" s="161">
        <v>0</v>
      </c>
      <c r="J376" s="161">
        <v>0</v>
      </c>
      <c r="K376" s="161">
        <v>17</v>
      </c>
      <c r="L376" s="161">
        <v>51</v>
      </c>
      <c r="M376" s="161">
        <v>10</v>
      </c>
      <c r="N376" s="161">
        <v>28</v>
      </c>
      <c r="O376" s="161">
        <v>76</v>
      </c>
      <c r="P376" s="161">
        <v>2</v>
      </c>
      <c r="Q376" s="169">
        <v>45282.3</v>
      </c>
      <c r="R376" s="169">
        <v>22812.799999999999</v>
      </c>
    </row>
    <row r="377" spans="1:18" ht="42.75" x14ac:dyDescent="0.25">
      <c r="A377" s="93">
        <v>18</v>
      </c>
      <c r="B377" s="482" t="s">
        <v>631</v>
      </c>
      <c r="C377" s="483"/>
      <c r="D377" s="483"/>
      <c r="E377" s="483"/>
      <c r="F377" s="484"/>
      <c r="G377" s="92" t="s">
        <v>682</v>
      </c>
      <c r="H377" s="93">
        <f t="shared" si="30"/>
        <v>10</v>
      </c>
      <c r="I377" s="161">
        <v>0</v>
      </c>
      <c r="J377" s="161">
        <v>10</v>
      </c>
      <c r="K377" s="161">
        <v>37</v>
      </c>
      <c r="L377" s="161">
        <v>14</v>
      </c>
      <c r="M377" s="161">
        <v>7</v>
      </c>
      <c r="N377" s="161">
        <v>51</v>
      </c>
      <c r="O377" s="161">
        <v>16</v>
      </c>
      <c r="P377" s="161">
        <v>8</v>
      </c>
      <c r="Q377" s="169">
        <v>47775</v>
      </c>
      <c r="R377" s="169">
        <v>24544</v>
      </c>
    </row>
    <row r="378" spans="1:18" ht="57" x14ac:dyDescent="0.25">
      <c r="A378" s="93">
        <v>19</v>
      </c>
      <c r="B378" s="482" t="s">
        <v>631</v>
      </c>
      <c r="C378" s="483"/>
      <c r="D378" s="483"/>
      <c r="E378" s="483"/>
      <c r="F378" s="484"/>
      <c r="G378" s="92" t="s">
        <v>683</v>
      </c>
      <c r="H378" s="93">
        <f t="shared" si="30"/>
        <v>0</v>
      </c>
      <c r="I378" s="161">
        <v>0</v>
      </c>
      <c r="J378" s="161">
        <v>0</v>
      </c>
      <c r="K378" s="161">
        <v>36</v>
      </c>
      <c r="L378" s="161">
        <v>4.5</v>
      </c>
      <c r="M378" s="161">
        <v>4.5</v>
      </c>
      <c r="N378" s="161">
        <v>38</v>
      </c>
      <c r="O378" s="161">
        <v>0</v>
      </c>
      <c r="P378" s="161">
        <v>0</v>
      </c>
      <c r="Q378" s="169">
        <v>44998.1</v>
      </c>
      <c r="R378" s="169">
        <v>22726.5</v>
      </c>
    </row>
    <row r="379" spans="1:18" ht="71.25" x14ac:dyDescent="0.25">
      <c r="A379" s="93">
        <v>20</v>
      </c>
      <c r="B379" s="482" t="s">
        <v>614</v>
      </c>
      <c r="C379" s="483"/>
      <c r="D379" s="483"/>
      <c r="E379" s="483"/>
      <c r="F379" s="484"/>
      <c r="G379" s="92" t="s">
        <v>684</v>
      </c>
      <c r="H379" s="93">
        <f t="shared" si="30"/>
        <v>0</v>
      </c>
      <c r="I379" s="161"/>
      <c r="J379" s="161"/>
      <c r="K379" s="161">
        <v>22</v>
      </c>
      <c r="L379" s="161">
        <v>18</v>
      </c>
      <c r="M379" s="161">
        <v>0</v>
      </c>
      <c r="N379" s="161">
        <v>26</v>
      </c>
      <c r="O379" s="161">
        <v>18</v>
      </c>
      <c r="P379" s="161">
        <v>1</v>
      </c>
      <c r="Q379" s="169">
        <v>44972.800000000003</v>
      </c>
      <c r="R379" s="169">
        <v>22486.400000000001</v>
      </c>
    </row>
    <row r="380" spans="1:18" ht="71.25" x14ac:dyDescent="0.25">
      <c r="A380" s="93">
        <v>21</v>
      </c>
      <c r="B380" s="482" t="s">
        <v>614</v>
      </c>
      <c r="C380" s="483"/>
      <c r="D380" s="483"/>
      <c r="E380" s="483"/>
      <c r="F380" s="484"/>
      <c r="G380" s="92" t="s">
        <v>685</v>
      </c>
      <c r="H380" s="93">
        <f t="shared" si="30"/>
        <v>0</v>
      </c>
      <c r="I380" s="161">
        <v>0</v>
      </c>
      <c r="J380" s="161">
        <v>0</v>
      </c>
      <c r="K380" s="161">
        <v>12</v>
      </c>
      <c r="L380" s="161">
        <v>0</v>
      </c>
      <c r="M380" s="161">
        <v>0</v>
      </c>
      <c r="N380" s="161">
        <v>27</v>
      </c>
      <c r="O380" s="161">
        <v>1</v>
      </c>
      <c r="P380" s="161">
        <v>0</v>
      </c>
      <c r="Q380" s="169">
        <v>44972.800000000003</v>
      </c>
      <c r="R380" s="169">
        <v>22542.6</v>
      </c>
    </row>
    <row r="381" spans="1:18" ht="71.25" x14ac:dyDescent="0.25">
      <c r="A381" s="93">
        <v>22</v>
      </c>
      <c r="B381" s="482" t="s">
        <v>601</v>
      </c>
      <c r="C381" s="483"/>
      <c r="D381" s="483"/>
      <c r="E381" s="483"/>
      <c r="F381" s="484"/>
      <c r="G381" s="92" t="s">
        <v>975</v>
      </c>
      <c r="H381" s="93">
        <f t="shared" si="30"/>
        <v>0</v>
      </c>
      <c r="I381" s="161"/>
      <c r="J381" s="161"/>
      <c r="K381" s="161">
        <v>3</v>
      </c>
      <c r="L381" s="161">
        <v>29</v>
      </c>
      <c r="M381" s="161">
        <v>1</v>
      </c>
      <c r="N381" s="161">
        <v>23</v>
      </c>
      <c r="O381" s="161">
        <v>27</v>
      </c>
      <c r="P381" s="161"/>
      <c r="Q381" s="169">
        <v>44849</v>
      </c>
      <c r="R381" s="169">
        <v>23511</v>
      </c>
    </row>
    <row r="382" spans="1:18" ht="62.25" customHeight="1" x14ac:dyDescent="0.25">
      <c r="A382" s="93">
        <v>23</v>
      </c>
      <c r="B382" s="482" t="s">
        <v>601</v>
      </c>
      <c r="C382" s="483"/>
      <c r="D382" s="483"/>
      <c r="E382" s="483"/>
      <c r="F382" s="484"/>
      <c r="G382" s="92" t="s">
        <v>686</v>
      </c>
      <c r="H382" s="93">
        <f t="shared" si="30"/>
        <v>10</v>
      </c>
      <c r="I382" s="161">
        <v>0</v>
      </c>
      <c r="J382" s="161">
        <v>10</v>
      </c>
      <c r="K382" s="161">
        <v>19</v>
      </c>
      <c r="L382" s="161">
        <v>7</v>
      </c>
      <c r="M382" s="161">
        <v>7</v>
      </c>
      <c r="N382" s="161">
        <v>33</v>
      </c>
      <c r="O382" s="161">
        <v>0</v>
      </c>
      <c r="P382" s="161">
        <v>0</v>
      </c>
      <c r="Q382" s="169">
        <v>44972.800000000003</v>
      </c>
      <c r="R382" s="169">
        <v>22486.400000000001</v>
      </c>
    </row>
    <row r="383" spans="1:18" ht="71.25" x14ac:dyDescent="0.25">
      <c r="A383" s="93">
        <v>24</v>
      </c>
      <c r="B383" s="482" t="s">
        <v>601</v>
      </c>
      <c r="C383" s="483"/>
      <c r="D383" s="483"/>
      <c r="E383" s="483"/>
      <c r="F383" s="484"/>
      <c r="G383" s="92" t="s">
        <v>634</v>
      </c>
      <c r="H383" s="93">
        <f t="shared" si="30"/>
        <v>0</v>
      </c>
      <c r="I383" s="161">
        <v>0</v>
      </c>
      <c r="J383" s="161">
        <v>0</v>
      </c>
      <c r="K383" s="161">
        <v>19</v>
      </c>
      <c r="L383" s="161">
        <v>65.75</v>
      </c>
      <c r="M383" s="161">
        <v>36</v>
      </c>
      <c r="N383" s="161">
        <v>233</v>
      </c>
      <c r="O383" s="161">
        <v>90.5</v>
      </c>
      <c r="P383" s="161">
        <v>0</v>
      </c>
      <c r="Q383" s="169">
        <v>49981.3</v>
      </c>
      <c r="R383" s="169">
        <v>24730</v>
      </c>
    </row>
    <row r="384" spans="1:18" ht="45" customHeight="1" x14ac:dyDescent="0.25">
      <c r="A384" s="513" t="s">
        <v>646</v>
      </c>
      <c r="B384" s="513"/>
      <c r="C384" s="513"/>
      <c r="D384" s="513"/>
      <c r="E384" s="513"/>
      <c r="F384" s="513"/>
      <c r="G384" s="513"/>
      <c r="H384" s="139">
        <f>I384+J384</f>
        <v>1670</v>
      </c>
      <c r="I384" s="139">
        <f t="shared" ref="I384:P384" si="31">I360+I361+I362+I363+I364+I365+I366+I367+I368+I369+I370+I371+I372+I373+I374+I375+I376+I377+I378+I379+I380+I381+I382+I383</f>
        <v>1235</v>
      </c>
      <c r="J384" s="139">
        <f t="shared" si="31"/>
        <v>435</v>
      </c>
      <c r="K384" s="139">
        <f t="shared" si="31"/>
        <v>941</v>
      </c>
      <c r="L384" s="139">
        <f t="shared" si="31"/>
        <v>353</v>
      </c>
      <c r="M384" s="139">
        <f t="shared" si="31"/>
        <v>85.5</v>
      </c>
      <c r="N384" s="139">
        <f t="shared" si="31"/>
        <v>1836</v>
      </c>
      <c r="O384" s="139">
        <f t="shared" si="31"/>
        <v>454.25</v>
      </c>
      <c r="P384" s="139">
        <f t="shared" si="31"/>
        <v>21</v>
      </c>
      <c r="Q384" s="156"/>
      <c r="R384" s="156"/>
    </row>
    <row r="385" spans="1:18" ht="45" customHeight="1" x14ac:dyDescent="0.25">
      <c r="A385" s="513" t="s">
        <v>644</v>
      </c>
      <c r="B385" s="513"/>
      <c r="C385" s="513"/>
      <c r="D385" s="513"/>
      <c r="E385" s="513"/>
      <c r="F385" s="513"/>
      <c r="G385" s="513"/>
      <c r="H385" s="159">
        <f>I385+J385</f>
        <v>10182</v>
      </c>
      <c r="I385" s="159">
        <f>I384+I358+I335+I334</f>
        <v>8205</v>
      </c>
      <c r="J385" s="159">
        <f t="shared" ref="J385:P385" si="32">J334+J358+J335+J384</f>
        <v>1977</v>
      </c>
      <c r="K385" s="139">
        <f t="shared" si="32"/>
        <v>3818</v>
      </c>
      <c r="L385" s="139">
        <f t="shared" si="32"/>
        <v>1621.75</v>
      </c>
      <c r="M385" s="139">
        <f t="shared" si="32"/>
        <v>294.25</v>
      </c>
      <c r="N385" s="139">
        <f t="shared" si="32"/>
        <v>9540</v>
      </c>
      <c r="O385" s="139">
        <f t="shared" si="32"/>
        <v>2157.5</v>
      </c>
      <c r="P385" s="139">
        <f t="shared" si="32"/>
        <v>134.25</v>
      </c>
      <c r="Q385" s="156"/>
      <c r="R385" s="156"/>
    </row>
    <row r="386" spans="1:18" x14ac:dyDescent="0.25">
      <c r="A386" s="108"/>
      <c r="B386" s="35"/>
      <c r="C386" s="35"/>
      <c r="D386" s="35"/>
      <c r="E386" s="35"/>
      <c r="F386" s="35"/>
      <c r="G386" s="35"/>
      <c r="H386" s="108"/>
      <c r="I386" s="108"/>
      <c r="J386" s="108"/>
      <c r="K386" s="108"/>
      <c r="L386" s="108"/>
      <c r="M386" s="108"/>
      <c r="N386" s="108"/>
      <c r="O386" s="108"/>
      <c r="P386" s="108"/>
      <c r="Q386" s="96"/>
      <c r="R386" s="96"/>
    </row>
    <row r="387" spans="1:18" x14ac:dyDescent="0.25">
      <c r="A387" s="485" t="s">
        <v>643</v>
      </c>
      <c r="B387" s="485"/>
      <c r="C387" s="485"/>
      <c r="D387" s="485"/>
      <c r="E387" s="485"/>
      <c r="F387" s="485"/>
      <c r="G387" s="485"/>
      <c r="H387" s="485"/>
      <c r="I387" s="485"/>
      <c r="J387" s="485"/>
      <c r="K387" s="108"/>
      <c r="L387" s="108"/>
      <c r="M387" s="108"/>
      <c r="N387" s="108"/>
      <c r="O387" s="108"/>
      <c r="P387" s="108"/>
      <c r="Q387" s="96"/>
      <c r="R387" s="96"/>
    </row>
    <row r="388" spans="1:18" x14ac:dyDescent="0.25">
      <c r="A388" s="487" t="s">
        <v>649</v>
      </c>
      <c r="B388" s="487" t="s">
        <v>22</v>
      </c>
      <c r="C388" s="487"/>
      <c r="D388" s="487"/>
      <c r="E388" s="487"/>
      <c r="F388" s="487"/>
      <c r="G388" s="487" t="s">
        <v>23</v>
      </c>
      <c r="H388" s="487" t="s">
        <v>10</v>
      </c>
      <c r="I388" s="487"/>
      <c r="J388" s="487"/>
      <c r="K388" s="487" t="s">
        <v>27</v>
      </c>
      <c r="L388" s="487"/>
      <c r="M388" s="487"/>
      <c r="N388" s="487" t="s">
        <v>652</v>
      </c>
      <c r="O388" s="487"/>
      <c r="P388" s="97"/>
      <c r="Q388" s="485"/>
      <c r="R388" s="485"/>
    </row>
    <row r="389" spans="1:18" x14ac:dyDescent="0.25">
      <c r="A389" s="487"/>
      <c r="B389" s="487"/>
      <c r="C389" s="487"/>
      <c r="D389" s="487"/>
      <c r="E389" s="487"/>
      <c r="F389" s="487"/>
      <c r="G389" s="487"/>
      <c r="H389" s="488" t="s">
        <v>653</v>
      </c>
      <c r="I389" s="487" t="s">
        <v>29</v>
      </c>
      <c r="J389" s="487"/>
      <c r="K389" s="488" t="s">
        <v>25</v>
      </c>
      <c r="L389" s="487" t="s">
        <v>30</v>
      </c>
      <c r="M389" s="487"/>
      <c r="N389" s="488" t="s">
        <v>10</v>
      </c>
      <c r="O389" s="488" t="s">
        <v>27</v>
      </c>
      <c r="P389" s="97"/>
      <c r="Q389" s="489"/>
      <c r="R389" s="489"/>
    </row>
    <row r="390" spans="1:18" ht="31.5" customHeight="1" x14ac:dyDescent="0.25">
      <c r="A390" s="487"/>
      <c r="B390" s="487"/>
      <c r="C390" s="487"/>
      <c r="D390" s="487"/>
      <c r="E390" s="487"/>
      <c r="F390" s="487"/>
      <c r="G390" s="487"/>
      <c r="H390" s="488"/>
      <c r="I390" s="488" t="s">
        <v>26</v>
      </c>
      <c r="J390" s="488" t="s">
        <v>9</v>
      </c>
      <c r="K390" s="488"/>
      <c r="L390" s="488" t="s">
        <v>26</v>
      </c>
      <c r="M390" s="488" t="s">
        <v>9</v>
      </c>
      <c r="N390" s="488"/>
      <c r="O390" s="488"/>
      <c r="P390" s="98"/>
      <c r="Q390" s="489"/>
      <c r="R390" s="489"/>
    </row>
    <row r="391" spans="1:18" ht="31.5" customHeight="1" x14ac:dyDescent="0.25">
      <c r="A391" s="487"/>
      <c r="B391" s="487"/>
      <c r="C391" s="487"/>
      <c r="D391" s="487"/>
      <c r="E391" s="487"/>
      <c r="F391" s="487"/>
      <c r="G391" s="487"/>
      <c r="H391" s="488"/>
      <c r="I391" s="488"/>
      <c r="J391" s="488"/>
      <c r="K391" s="488"/>
      <c r="L391" s="488"/>
      <c r="M391" s="488"/>
      <c r="N391" s="488"/>
      <c r="O391" s="488"/>
      <c r="P391" s="98"/>
      <c r="Q391" s="489"/>
      <c r="R391" s="489"/>
    </row>
    <row r="392" spans="1:18" ht="85.5" x14ac:dyDescent="0.25">
      <c r="A392" s="93">
        <v>1</v>
      </c>
      <c r="B392" s="501" t="s">
        <v>614</v>
      </c>
      <c r="C392" s="502"/>
      <c r="D392" s="502"/>
      <c r="E392" s="502"/>
      <c r="F392" s="503"/>
      <c r="G392" s="93" t="s">
        <v>637</v>
      </c>
      <c r="H392" s="161">
        <v>22</v>
      </c>
      <c r="I392" s="161">
        <v>0</v>
      </c>
      <c r="J392" s="161">
        <v>2</v>
      </c>
      <c r="K392" s="161">
        <v>17</v>
      </c>
      <c r="L392" s="161">
        <v>0</v>
      </c>
      <c r="M392" s="161">
        <v>2</v>
      </c>
      <c r="N392" s="169">
        <v>45829.599999999999</v>
      </c>
      <c r="O392" s="169">
        <v>24656.400000000001</v>
      </c>
      <c r="P392" s="99"/>
      <c r="Q392" s="100"/>
      <c r="R392" s="100"/>
    </row>
    <row r="393" spans="1:18" ht="85.5" x14ac:dyDescent="0.25">
      <c r="A393" s="93">
        <v>2</v>
      </c>
      <c r="B393" s="501" t="s">
        <v>614</v>
      </c>
      <c r="C393" s="502"/>
      <c r="D393" s="502"/>
      <c r="E393" s="502"/>
      <c r="F393" s="503"/>
      <c r="G393" s="93" t="s">
        <v>639</v>
      </c>
      <c r="H393" s="161">
        <v>2</v>
      </c>
      <c r="I393" s="161">
        <v>2</v>
      </c>
      <c r="J393" s="161">
        <v>2</v>
      </c>
      <c r="K393" s="161">
        <v>3</v>
      </c>
      <c r="L393" s="161">
        <v>0</v>
      </c>
      <c r="M393" s="161">
        <v>0</v>
      </c>
      <c r="N393" s="169">
        <v>45855</v>
      </c>
      <c r="O393" s="169">
        <v>24201</v>
      </c>
      <c r="P393" s="99"/>
      <c r="Q393" s="100"/>
      <c r="R393" s="100"/>
    </row>
    <row r="394" spans="1:18" ht="71.25" x14ac:dyDescent="0.25">
      <c r="A394" s="93">
        <v>4</v>
      </c>
      <c r="B394" s="501" t="s">
        <v>601</v>
      </c>
      <c r="C394" s="502"/>
      <c r="D394" s="502"/>
      <c r="E394" s="502"/>
      <c r="F394" s="503"/>
      <c r="G394" s="93" t="s">
        <v>641</v>
      </c>
      <c r="H394" s="161"/>
      <c r="I394" s="161"/>
      <c r="J394" s="161"/>
      <c r="K394" s="161"/>
      <c r="L394" s="161"/>
      <c r="M394" s="161"/>
      <c r="N394" s="169"/>
      <c r="O394" s="169"/>
      <c r="P394" s="99"/>
      <c r="Q394" s="100"/>
      <c r="R394" s="100"/>
    </row>
    <row r="395" spans="1:18" ht="71.25" x14ac:dyDescent="0.25">
      <c r="A395" s="93">
        <v>3</v>
      </c>
      <c r="B395" s="501" t="s">
        <v>614</v>
      </c>
      <c r="C395" s="502"/>
      <c r="D395" s="502"/>
      <c r="E395" s="502"/>
      <c r="F395" s="503"/>
      <c r="G395" s="93" t="s">
        <v>627</v>
      </c>
      <c r="H395" s="161">
        <v>8</v>
      </c>
      <c r="I395" s="161">
        <v>36</v>
      </c>
      <c r="J395" s="161">
        <v>0</v>
      </c>
      <c r="K395" s="161">
        <v>25</v>
      </c>
      <c r="L395" s="161">
        <v>33.25</v>
      </c>
      <c r="M395" s="161">
        <v>0</v>
      </c>
      <c r="N395" s="169">
        <v>44973</v>
      </c>
      <c r="O395" s="169">
        <v>22486</v>
      </c>
      <c r="P395" s="99"/>
      <c r="Q395" s="100"/>
      <c r="R395" s="100"/>
    </row>
    <row r="396" spans="1:18" ht="71.25" x14ac:dyDescent="0.25">
      <c r="A396" s="93">
        <v>4</v>
      </c>
      <c r="B396" s="501" t="s">
        <v>601</v>
      </c>
      <c r="C396" s="502"/>
      <c r="D396" s="502"/>
      <c r="E396" s="502"/>
      <c r="F396" s="503"/>
      <c r="G396" s="93" t="s">
        <v>628</v>
      </c>
      <c r="H396" s="161">
        <v>7</v>
      </c>
      <c r="I396" s="161">
        <v>0</v>
      </c>
      <c r="J396" s="161">
        <v>0</v>
      </c>
      <c r="K396" s="161">
        <v>31</v>
      </c>
      <c r="L396" s="161">
        <v>0</v>
      </c>
      <c r="M396" s="161">
        <v>0</v>
      </c>
      <c r="N396" s="169">
        <v>58647</v>
      </c>
      <c r="O396" s="169">
        <v>39499</v>
      </c>
      <c r="P396" s="99"/>
      <c r="Q396" s="100"/>
      <c r="R396" s="100"/>
    </row>
    <row r="397" spans="1:18" ht="45" customHeight="1" x14ac:dyDescent="0.25">
      <c r="A397" s="510" t="s">
        <v>689</v>
      </c>
      <c r="B397" s="511"/>
      <c r="C397" s="511"/>
      <c r="D397" s="511"/>
      <c r="E397" s="511"/>
      <c r="F397" s="511"/>
      <c r="G397" s="512"/>
      <c r="H397" s="139">
        <f>H392+H393+H394+H395+H396</f>
        <v>39</v>
      </c>
      <c r="I397" s="139">
        <f t="shared" ref="I397:M397" si="33">I392+I393+I394+I395+I396</f>
        <v>38</v>
      </c>
      <c r="J397" s="139">
        <f t="shared" si="33"/>
        <v>4</v>
      </c>
      <c r="K397" s="139">
        <f t="shared" si="33"/>
        <v>76</v>
      </c>
      <c r="L397" s="139">
        <f t="shared" si="33"/>
        <v>33.25</v>
      </c>
      <c r="M397" s="139">
        <f t="shared" si="33"/>
        <v>2</v>
      </c>
      <c r="N397" s="156">
        <f>(N392+N393+N394+N395+N396)/4</f>
        <v>48826.15</v>
      </c>
      <c r="O397" s="156">
        <f>(O392+O393+O394+O395+O396)/4</f>
        <v>27710.6</v>
      </c>
      <c r="P397" s="108"/>
      <c r="Q397" s="96"/>
      <c r="R397" s="96"/>
    </row>
    <row r="398" spans="1:18" x14ac:dyDescent="0.25">
      <c r="A398" s="108"/>
      <c r="B398" s="108"/>
      <c r="C398" s="108"/>
      <c r="D398" s="108"/>
      <c r="E398" s="108"/>
      <c r="F398" s="108"/>
      <c r="G398" s="108"/>
      <c r="H398" s="108"/>
      <c r="I398" s="108"/>
      <c r="J398" s="108"/>
      <c r="K398" s="108"/>
      <c r="L398" s="108"/>
      <c r="M398" s="108"/>
      <c r="N398" s="108"/>
      <c r="O398" s="108"/>
      <c r="P398" s="108"/>
      <c r="Q398" s="96"/>
      <c r="R398" s="96"/>
    </row>
    <row r="399" spans="1:18" x14ac:dyDescent="0.25">
      <c r="A399" s="490" t="s">
        <v>643</v>
      </c>
      <c r="B399" s="491"/>
      <c r="C399" s="491"/>
      <c r="D399" s="491"/>
      <c r="E399" s="491"/>
      <c r="F399" s="491"/>
      <c r="G399" s="491"/>
      <c r="H399" s="491"/>
      <c r="I399" s="491"/>
      <c r="J399" s="491"/>
      <c r="K399" s="99"/>
      <c r="L399" s="99"/>
      <c r="M399" s="99"/>
      <c r="N399" s="99"/>
      <c r="O399" s="99"/>
      <c r="P399" s="99"/>
      <c r="Q399" s="99"/>
      <c r="R399" s="99"/>
    </row>
    <row r="400" spans="1:18" ht="42.75" x14ac:dyDescent="0.25">
      <c r="A400" s="93"/>
      <c r="B400" s="576" t="s">
        <v>22</v>
      </c>
      <c r="C400" s="577"/>
      <c r="D400" s="577"/>
      <c r="E400" s="577"/>
      <c r="F400" s="578"/>
      <c r="G400" s="110" t="s">
        <v>23</v>
      </c>
      <c r="H400" s="110" t="s">
        <v>635</v>
      </c>
      <c r="I400" s="110" t="s">
        <v>636</v>
      </c>
      <c r="J400" s="110" t="s">
        <v>28</v>
      </c>
      <c r="K400" s="99"/>
      <c r="L400" s="99"/>
      <c r="M400" s="99"/>
      <c r="N400" s="99"/>
      <c r="O400" s="99"/>
      <c r="P400" s="99"/>
      <c r="Q400" s="99"/>
      <c r="R400" s="99"/>
    </row>
    <row r="401" spans="1:18" ht="42.75" x14ac:dyDescent="0.25">
      <c r="A401" s="93">
        <v>1</v>
      </c>
      <c r="B401" s="501" t="s">
        <v>601</v>
      </c>
      <c r="C401" s="502"/>
      <c r="D401" s="502"/>
      <c r="E401" s="502"/>
      <c r="F401" s="503"/>
      <c r="G401" s="93" t="s">
        <v>845</v>
      </c>
      <c r="H401" s="161">
        <v>263</v>
      </c>
      <c r="I401" s="161">
        <v>2</v>
      </c>
      <c r="J401" s="169">
        <v>20207</v>
      </c>
      <c r="K401" s="99"/>
      <c r="L401" s="99"/>
      <c r="M401" s="99"/>
      <c r="N401" s="99"/>
      <c r="O401" s="99"/>
      <c r="P401" s="99"/>
      <c r="Q401" s="99"/>
      <c r="R401" s="99"/>
    </row>
    <row r="402" spans="1:18" ht="85.5" x14ac:dyDescent="0.25">
      <c r="A402" s="93">
        <v>2</v>
      </c>
      <c r="B402" s="501" t="s">
        <v>614</v>
      </c>
      <c r="C402" s="502"/>
      <c r="D402" s="502"/>
      <c r="E402" s="502"/>
      <c r="F402" s="503"/>
      <c r="G402" s="93" t="s">
        <v>640</v>
      </c>
      <c r="H402" s="161">
        <v>38</v>
      </c>
      <c r="I402" s="161">
        <v>5</v>
      </c>
      <c r="J402" s="169">
        <v>25444.7</v>
      </c>
      <c r="K402" s="99"/>
      <c r="L402" s="99"/>
      <c r="M402" s="99"/>
      <c r="N402" s="99"/>
      <c r="O402" s="99"/>
      <c r="P402" s="99"/>
      <c r="Q402" s="99"/>
      <c r="R402" s="99"/>
    </row>
    <row r="403" spans="1:18" ht="71.25" x14ac:dyDescent="0.25">
      <c r="A403" s="93">
        <v>3</v>
      </c>
      <c r="B403" s="501" t="s">
        <v>601</v>
      </c>
      <c r="C403" s="502"/>
      <c r="D403" s="502"/>
      <c r="E403" s="502"/>
      <c r="F403" s="503"/>
      <c r="G403" s="93" t="s">
        <v>641</v>
      </c>
      <c r="H403" s="161">
        <v>250</v>
      </c>
      <c r="I403" s="161">
        <v>0</v>
      </c>
      <c r="J403" s="169">
        <v>25000</v>
      </c>
      <c r="K403" s="99"/>
      <c r="L403" s="99"/>
      <c r="M403" s="99"/>
      <c r="N403" s="99"/>
      <c r="O403" s="99"/>
      <c r="P403" s="99"/>
      <c r="Q403" s="99"/>
      <c r="R403" s="99"/>
    </row>
    <row r="404" spans="1:18" ht="45" x14ac:dyDescent="0.25">
      <c r="A404" s="93">
        <v>4</v>
      </c>
      <c r="B404" s="501" t="s">
        <v>609</v>
      </c>
      <c r="C404" s="502"/>
      <c r="D404" s="502"/>
      <c r="E404" s="502"/>
      <c r="F404" s="503"/>
      <c r="G404" s="148" t="s">
        <v>688</v>
      </c>
      <c r="H404" s="93"/>
      <c r="I404" s="93"/>
      <c r="J404" s="94"/>
      <c r="K404" s="99"/>
      <c r="L404" s="99"/>
      <c r="M404" s="99"/>
      <c r="N404" s="99"/>
      <c r="O404" s="99"/>
      <c r="P404" s="99"/>
      <c r="Q404" s="99"/>
      <c r="R404" s="99"/>
    </row>
    <row r="405" spans="1:18" ht="45" customHeight="1" x14ac:dyDescent="0.25">
      <c r="A405" s="510" t="s">
        <v>689</v>
      </c>
      <c r="B405" s="511"/>
      <c r="C405" s="511"/>
      <c r="D405" s="511"/>
      <c r="E405" s="511"/>
      <c r="F405" s="511"/>
      <c r="G405" s="512"/>
      <c r="H405" s="133">
        <f>H401+H402+H403+H404</f>
        <v>551</v>
      </c>
      <c r="I405" s="133">
        <f>I401+I402+I403+I404</f>
        <v>7</v>
      </c>
      <c r="J405" s="160">
        <f>(J401+J402+J403+J404)/3</f>
        <v>23550.566666666666</v>
      </c>
      <c r="K405" s="101"/>
      <c r="L405" s="101"/>
      <c r="M405" s="101"/>
      <c r="N405" s="101"/>
      <c r="O405" s="101"/>
      <c r="P405" s="101"/>
      <c r="Q405" s="101"/>
      <c r="R405" s="101"/>
    </row>
    <row r="406" spans="1:18" ht="72.75" customHeight="1" x14ac:dyDescent="0.25">
      <c r="B406" s="131"/>
      <c r="C406" s="131"/>
      <c r="D406" s="131"/>
      <c r="E406" s="131"/>
      <c r="F406" s="131"/>
      <c r="G406" s="131"/>
      <c r="H406" s="131"/>
      <c r="I406" s="131"/>
      <c r="J406" s="131"/>
      <c r="K406" s="131"/>
      <c r="L406" s="131"/>
      <c r="M406" s="131"/>
      <c r="N406" s="131"/>
      <c r="O406" s="131"/>
    </row>
    <row r="407" spans="1:18" ht="72.75" customHeight="1" x14ac:dyDescent="0.25">
      <c r="B407" s="131"/>
      <c r="C407" s="131"/>
      <c r="D407" s="131"/>
      <c r="E407" s="131"/>
      <c r="F407" s="131"/>
      <c r="G407" s="131"/>
      <c r="H407" s="131"/>
      <c r="I407" s="131"/>
      <c r="J407" s="131"/>
      <c r="K407" s="131"/>
      <c r="L407" s="131"/>
      <c r="M407" s="131"/>
      <c r="N407" s="131"/>
      <c r="O407" s="131"/>
    </row>
  </sheetData>
  <autoFilter ref="A1:R385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</autoFilter>
  <mergeCells count="452">
    <mergeCell ref="B400:F400"/>
    <mergeCell ref="B401:F401"/>
    <mergeCell ref="B402:F402"/>
    <mergeCell ref="B403:F403"/>
    <mergeCell ref="B404:F404"/>
    <mergeCell ref="A405:G405"/>
    <mergeCell ref="B393:F393"/>
    <mergeCell ref="B394:F394"/>
    <mergeCell ref="B395:F395"/>
    <mergeCell ref="B396:F396"/>
    <mergeCell ref="A397:G397"/>
    <mergeCell ref="A399:J399"/>
    <mergeCell ref="R389:R391"/>
    <mergeCell ref="I390:I391"/>
    <mergeCell ref="J390:J391"/>
    <mergeCell ref="L390:L391"/>
    <mergeCell ref="M390:M391"/>
    <mergeCell ref="B392:F392"/>
    <mergeCell ref="K388:M388"/>
    <mergeCell ref="N388:O388"/>
    <mergeCell ref="Q388:R388"/>
    <mergeCell ref="H389:H391"/>
    <mergeCell ref="I389:J389"/>
    <mergeCell ref="K389:K391"/>
    <mergeCell ref="L389:M389"/>
    <mergeCell ref="N389:N391"/>
    <mergeCell ref="O389:O391"/>
    <mergeCell ref="Q389:Q391"/>
    <mergeCell ref="B382:F382"/>
    <mergeCell ref="B383:F383"/>
    <mergeCell ref="A384:G384"/>
    <mergeCell ref="A385:G385"/>
    <mergeCell ref="A387:J387"/>
    <mergeCell ref="A388:A391"/>
    <mergeCell ref="B388:F391"/>
    <mergeCell ref="G388:G391"/>
    <mergeCell ref="H388:J388"/>
    <mergeCell ref="B376:F376"/>
    <mergeCell ref="B377:F377"/>
    <mergeCell ref="B378:F378"/>
    <mergeCell ref="B379:F379"/>
    <mergeCell ref="B380:F380"/>
    <mergeCell ref="B381:F381"/>
    <mergeCell ref="B370:F370"/>
    <mergeCell ref="B371:F371"/>
    <mergeCell ref="B372:F372"/>
    <mergeCell ref="B373:F373"/>
    <mergeCell ref="B374:F374"/>
    <mergeCell ref="B375:F375"/>
    <mergeCell ref="B364:F364"/>
    <mergeCell ref="B365:F365"/>
    <mergeCell ref="B366:F366"/>
    <mergeCell ref="B367:F367"/>
    <mergeCell ref="B368:F368"/>
    <mergeCell ref="B369:F369"/>
    <mergeCell ref="A358:G358"/>
    <mergeCell ref="A359:R359"/>
    <mergeCell ref="B360:F360"/>
    <mergeCell ref="B361:F361"/>
    <mergeCell ref="B362:F362"/>
    <mergeCell ref="B363:F363"/>
    <mergeCell ref="B352:F352"/>
    <mergeCell ref="B353:F353"/>
    <mergeCell ref="B354:F354"/>
    <mergeCell ref="B355:F355"/>
    <mergeCell ref="B356:F356"/>
    <mergeCell ref="B357:F357"/>
    <mergeCell ref="B346:F346"/>
    <mergeCell ref="B347:F347"/>
    <mergeCell ref="B348:F348"/>
    <mergeCell ref="B349:F349"/>
    <mergeCell ref="B350:F350"/>
    <mergeCell ref="B351:F351"/>
    <mergeCell ref="B340:F340"/>
    <mergeCell ref="B341:F341"/>
    <mergeCell ref="B342:F342"/>
    <mergeCell ref="B343:F343"/>
    <mergeCell ref="B344:F344"/>
    <mergeCell ref="B345:F345"/>
    <mergeCell ref="A334:G334"/>
    <mergeCell ref="B335:F335"/>
    <mergeCell ref="A336:R336"/>
    <mergeCell ref="B337:F337"/>
    <mergeCell ref="B338:F338"/>
    <mergeCell ref="B339:F339"/>
    <mergeCell ref="B328:F328"/>
    <mergeCell ref="B329:F329"/>
    <mergeCell ref="B330:F330"/>
    <mergeCell ref="B331:F331"/>
    <mergeCell ref="B332:F332"/>
    <mergeCell ref="B333:F333"/>
    <mergeCell ref="B322:F322"/>
    <mergeCell ref="B323:F323"/>
    <mergeCell ref="B324:F324"/>
    <mergeCell ref="B325:F325"/>
    <mergeCell ref="B326:F326"/>
    <mergeCell ref="B327:F327"/>
    <mergeCell ref="B316:F316"/>
    <mergeCell ref="B317:F317"/>
    <mergeCell ref="B318:F318"/>
    <mergeCell ref="B319:F319"/>
    <mergeCell ref="B320:F320"/>
    <mergeCell ref="B321:F321"/>
    <mergeCell ref="B310:F310"/>
    <mergeCell ref="B311:G311"/>
    <mergeCell ref="B312:F312"/>
    <mergeCell ref="B313:F313"/>
    <mergeCell ref="B314:F314"/>
    <mergeCell ref="B315:F315"/>
    <mergeCell ref="B305:G305"/>
    <mergeCell ref="H305:R305"/>
    <mergeCell ref="B306:F306"/>
    <mergeCell ref="B307:F307"/>
    <mergeCell ref="B308:F308"/>
    <mergeCell ref="B309:F309"/>
    <mergeCell ref="B299:F299"/>
    <mergeCell ref="B300:F300"/>
    <mergeCell ref="B301:F301"/>
    <mergeCell ref="B302:F302"/>
    <mergeCell ref="B303:F303"/>
    <mergeCell ref="B304:F304"/>
    <mergeCell ref="B294:F294"/>
    <mergeCell ref="B295:F295"/>
    <mergeCell ref="B296:G296"/>
    <mergeCell ref="H296:R296"/>
    <mergeCell ref="B297:F297"/>
    <mergeCell ref="B298:F298"/>
    <mergeCell ref="B288:F288"/>
    <mergeCell ref="B289:F289"/>
    <mergeCell ref="B290:F290"/>
    <mergeCell ref="B291:F291"/>
    <mergeCell ref="B292:F292"/>
    <mergeCell ref="B293:F293"/>
    <mergeCell ref="B282:F282"/>
    <mergeCell ref="B283:F283"/>
    <mergeCell ref="B284:F284"/>
    <mergeCell ref="B285:F285"/>
    <mergeCell ref="B286:F286"/>
    <mergeCell ref="B287:F287"/>
    <mergeCell ref="B276:F276"/>
    <mergeCell ref="B277:F277"/>
    <mergeCell ref="B278:F278"/>
    <mergeCell ref="B279:F279"/>
    <mergeCell ref="B280:F280"/>
    <mergeCell ref="B281:F281"/>
    <mergeCell ref="B271:F271"/>
    <mergeCell ref="H271:R271"/>
    <mergeCell ref="B272:F272"/>
    <mergeCell ref="B273:F273"/>
    <mergeCell ref="B274:F274"/>
    <mergeCell ref="B275:F275"/>
    <mergeCell ref="B265:F265"/>
    <mergeCell ref="B266:F266"/>
    <mergeCell ref="B267:F267"/>
    <mergeCell ref="B268:F268"/>
    <mergeCell ref="B269:F269"/>
    <mergeCell ref="B270:G270"/>
    <mergeCell ref="B259:G259"/>
    <mergeCell ref="B260:F260"/>
    <mergeCell ref="B261:F261"/>
    <mergeCell ref="B262:F262"/>
    <mergeCell ref="B263:F263"/>
    <mergeCell ref="B264:F264"/>
    <mergeCell ref="B253:F253"/>
    <mergeCell ref="B254:F254"/>
    <mergeCell ref="B255:F255"/>
    <mergeCell ref="B256:F256"/>
    <mergeCell ref="B257:F257"/>
    <mergeCell ref="B258:F258"/>
    <mergeCell ref="B247:F247"/>
    <mergeCell ref="B248:F248"/>
    <mergeCell ref="B249:F249"/>
    <mergeCell ref="B250:F250"/>
    <mergeCell ref="B251:F251"/>
    <mergeCell ref="B252:F252"/>
    <mergeCell ref="B241:G241"/>
    <mergeCell ref="B242:F242"/>
    <mergeCell ref="B243:F243"/>
    <mergeCell ref="B244:G244"/>
    <mergeCell ref="B245:F245"/>
    <mergeCell ref="B246:F246"/>
    <mergeCell ref="B235:F235"/>
    <mergeCell ref="B236:F236"/>
    <mergeCell ref="B237:F237"/>
    <mergeCell ref="B238:F238"/>
    <mergeCell ref="B239:F239"/>
    <mergeCell ref="B240:F240"/>
    <mergeCell ref="B229:F229"/>
    <mergeCell ref="B230:F230"/>
    <mergeCell ref="B231:F231"/>
    <mergeCell ref="B232:F232"/>
    <mergeCell ref="B233:F233"/>
    <mergeCell ref="B234:F234"/>
    <mergeCell ref="B223:F223"/>
    <mergeCell ref="B224:F224"/>
    <mergeCell ref="B225:F225"/>
    <mergeCell ref="B226:F226"/>
    <mergeCell ref="B227:F227"/>
    <mergeCell ref="B228:F228"/>
    <mergeCell ref="B217:F217"/>
    <mergeCell ref="B218:F218"/>
    <mergeCell ref="B219:F219"/>
    <mergeCell ref="B220:F220"/>
    <mergeCell ref="B221:F221"/>
    <mergeCell ref="B222:F222"/>
    <mergeCell ref="B211:F211"/>
    <mergeCell ref="B212:F212"/>
    <mergeCell ref="B213:F213"/>
    <mergeCell ref="B214:F214"/>
    <mergeCell ref="B215:F215"/>
    <mergeCell ref="B216:F216"/>
    <mergeCell ref="B205:F205"/>
    <mergeCell ref="B206:F206"/>
    <mergeCell ref="B207:F207"/>
    <mergeCell ref="B208:F208"/>
    <mergeCell ref="B209:F209"/>
    <mergeCell ref="B210:F210"/>
    <mergeCell ref="B199:F199"/>
    <mergeCell ref="B200:F200"/>
    <mergeCell ref="B201:F201"/>
    <mergeCell ref="B202:F202"/>
    <mergeCell ref="B203:F203"/>
    <mergeCell ref="B204:F204"/>
    <mergeCell ref="B193:F193"/>
    <mergeCell ref="B194:F194"/>
    <mergeCell ref="B195:F195"/>
    <mergeCell ref="B196:F196"/>
    <mergeCell ref="B197:F197"/>
    <mergeCell ref="B198:F198"/>
    <mergeCell ref="B187:F187"/>
    <mergeCell ref="B188:F188"/>
    <mergeCell ref="B189:F189"/>
    <mergeCell ref="B190:F190"/>
    <mergeCell ref="B191:F191"/>
    <mergeCell ref="B192:G192"/>
    <mergeCell ref="B181:F181"/>
    <mergeCell ref="B182:F182"/>
    <mergeCell ref="B183:F183"/>
    <mergeCell ref="B184:F184"/>
    <mergeCell ref="B185:F185"/>
    <mergeCell ref="B186:F186"/>
    <mergeCell ref="B175:F175"/>
    <mergeCell ref="B176:F176"/>
    <mergeCell ref="B177:F177"/>
    <mergeCell ref="B178:F178"/>
    <mergeCell ref="B179:F179"/>
    <mergeCell ref="B180:F180"/>
    <mergeCell ref="B169:F169"/>
    <mergeCell ref="B170:F170"/>
    <mergeCell ref="B171:F171"/>
    <mergeCell ref="B172:F172"/>
    <mergeCell ref="B173:F173"/>
    <mergeCell ref="B174:F174"/>
    <mergeCell ref="B163:G163"/>
    <mergeCell ref="B164:F164"/>
    <mergeCell ref="B165:F165"/>
    <mergeCell ref="B166:F166"/>
    <mergeCell ref="B167:F167"/>
    <mergeCell ref="B168:F168"/>
    <mergeCell ref="B157:F157"/>
    <mergeCell ref="B158:F158"/>
    <mergeCell ref="B159:F159"/>
    <mergeCell ref="B160:F160"/>
    <mergeCell ref="B161:F161"/>
    <mergeCell ref="B162:F162"/>
    <mergeCell ref="B151:F151"/>
    <mergeCell ref="B152:F152"/>
    <mergeCell ref="B153:F153"/>
    <mergeCell ref="B154:F154"/>
    <mergeCell ref="B155:F155"/>
    <mergeCell ref="B156:F156"/>
    <mergeCell ref="B145:F145"/>
    <mergeCell ref="B146:F146"/>
    <mergeCell ref="B147:F147"/>
    <mergeCell ref="B148:G148"/>
    <mergeCell ref="B149:F149"/>
    <mergeCell ref="B150:F150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27:F127"/>
    <mergeCell ref="B128:F128"/>
    <mergeCell ref="B129:G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B103:F103"/>
    <mergeCell ref="B104:G104"/>
    <mergeCell ref="B105:F105"/>
    <mergeCell ref="B106:F106"/>
    <mergeCell ref="B107:F107"/>
    <mergeCell ref="B108:F108"/>
    <mergeCell ref="B97:F97"/>
    <mergeCell ref="B98:F98"/>
    <mergeCell ref="B99:F99"/>
    <mergeCell ref="B100:F100"/>
    <mergeCell ref="B101:F101"/>
    <mergeCell ref="B102:F102"/>
    <mergeCell ref="B90:F90"/>
    <mergeCell ref="B91:F91"/>
    <mergeCell ref="B92:F92"/>
    <mergeCell ref="B93:F93"/>
    <mergeCell ref="B94:F94"/>
    <mergeCell ref="B95:F95"/>
    <mergeCell ref="B84:F84"/>
    <mergeCell ref="B85:F85"/>
    <mergeCell ref="B86:F86"/>
    <mergeCell ref="B87:F87"/>
    <mergeCell ref="B88:F88"/>
    <mergeCell ref="B89:F89"/>
    <mergeCell ref="B78:F78"/>
    <mergeCell ref="B79:F79"/>
    <mergeCell ref="B80:F80"/>
    <mergeCell ref="B81:F81"/>
    <mergeCell ref="B82:F82"/>
    <mergeCell ref="B83:F83"/>
    <mergeCell ref="B72:F72"/>
    <mergeCell ref="B73:F73"/>
    <mergeCell ref="B74:F74"/>
    <mergeCell ref="B75:F75"/>
    <mergeCell ref="B76:F76"/>
    <mergeCell ref="B77:F77"/>
    <mergeCell ref="B66:F66"/>
    <mergeCell ref="B67:F67"/>
    <mergeCell ref="B68:G68"/>
    <mergeCell ref="B69:F69"/>
    <mergeCell ref="B70:F70"/>
    <mergeCell ref="B71:F71"/>
    <mergeCell ref="B60:F60"/>
    <mergeCell ref="B61:F61"/>
    <mergeCell ref="B62:F62"/>
    <mergeCell ref="B63:F63"/>
    <mergeCell ref="B64:F64"/>
    <mergeCell ref="B65:F65"/>
    <mergeCell ref="B54:F54"/>
    <mergeCell ref="B55:F55"/>
    <mergeCell ref="B56:F56"/>
    <mergeCell ref="B57:F57"/>
    <mergeCell ref="B58:F58"/>
    <mergeCell ref="B59:F59"/>
    <mergeCell ref="B48:F48"/>
    <mergeCell ref="B49:F49"/>
    <mergeCell ref="B50:F50"/>
    <mergeCell ref="B51:F51"/>
    <mergeCell ref="B52:F52"/>
    <mergeCell ref="B53:F53"/>
    <mergeCell ref="B42:F42"/>
    <mergeCell ref="B43:F43"/>
    <mergeCell ref="B44:F44"/>
    <mergeCell ref="B45:F45"/>
    <mergeCell ref="B46:F46"/>
    <mergeCell ref="B47:F47"/>
    <mergeCell ref="B36:F36"/>
    <mergeCell ref="B37:F37"/>
    <mergeCell ref="B38:F38"/>
    <mergeCell ref="B39:F39"/>
    <mergeCell ref="B40:G40"/>
    <mergeCell ref="B41:F41"/>
    <mergeCell ref="B30:F30"/>
    <mergeCell ref="B31:F31"/>
    <mergeCell ref="B32:F32"/>
    <mergeCell ref="B33:F33"/>
    <mergeCell ref="B34:F34"/>
    <mergeCell ref="B35:F35"/>
    <mergeCell ref="A24:R24"/>
    <mergeCell ref="B25:G25"/>
    <mergeCell ref="B26:F26"/>
    <mergeCell ref="B27:F27"/>
    <mergeCell ref="B28:F28"/>
    <mergeCell ref="B29:F29"/>
    <mergeCell ref="L3:M3"/>
    <mergeCell ref="N3:N17"/>
    <mergeCell ref="O3:P3"/>
    <mergeCell ref="Q3:Q17"/>
    <mergeCell ref="R3:R17"/>
    <mergeCell ref="L4:L17"/>
    <mergeCell ref="M4:M17"/>
    <mergeCell ref="O4:O17"/>
    <mergeCell ref="P4:P17"/>
    <mergeCell ref="B18:G18"/>
    <mergeCell ref="A19:R19"/>
    <mergeCell ref="A20:A23"/>
    <mergeCell ref="B20:F23"/>
    <mergeCell ref="G20:G23"/>
    <mergeCell ref="H20:J20"/>
    <mergeCell ref="K20:M20"/>
    <mergeCell ref="N20:P20"/>
    <mergeCell ref="Q20:R20"/>
    <mergeCell ref="O21:P21"/>
    <mergeCell ref="Q21:Q23"/>
    <mergeCell ref="R21:R23"/>
    <mergeCell ref="L22:L23"/>
    <mergeCell ref="M22:M23"/>
    <mergeCell ref="O22:O23"/>
    <mergeCell ref="P22:P23"/>
    <mergeCell ref="H21:H23"/>
    <mergeCell ref="I21:I23"/>
    <mergeCell ref="J21:J23"/>
    <mergeCell ref="K21:K23"/>
    <mergeCell ref="L21:M21"/>
    <mergeCell ref="N21:N23"/>
    <mergeCell ref="A1:R1"/>
    <mergeCell ref="A2:A4"/>
    <mergeCell ref="B2:G4"/>
    <mergeCell ref="H2:J2"/>
    <mergeCell ref="K2:M2"/>
    <mergeCell ref="N2:P2"/>
    <mergeCell ref="Q2:R2"/>
    <mergeCell ref="H3:H17"/>
    <mergeCell ref="I3:I17"/>
    <mergeCell ref="J3:J17"/>
    <mergeCell ref="B11:G11"/>
    <mergeCell ref="B12:G12"/>
    <mergeCell ref="B13:G13"/>
    <mergeCell ref="B14:G14"/>
    <mergeCell ref="B15:G15"/>
    <mergeCell ref="B16:G16"/>
    <mergeCell ref="B5:G5"/>
    <mergeCell ref="B6:G6"/>
    <mergeCell ref="B7:G7"/>
    <mergeCell ref="B8:G8"/>
    <mergeCell ref="B9:G9"/>
    <mergeCell ref="B10:G10"/>
    <mergeCell ref="B17:G17"/>
    <mergeCell ref="K3:K17"/>
  </mergeCells>
  <pageMargins left="0.25" right="0.25" top="0.75" bottom="0.75" header="0.3" footer="0.3"/>
  <pageSetup paperSize="9" scale="48" fitToHeight="0" orientation="landscape" r:id="rId1"/>
  <rowBreaks count="2" manualBreakCount="2">
    <brk id="264" max="16383" man="1"/>
    <brk id="280" max="16383" man="1"/>
  </rowBreak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00000"/>
    <pageSetUpPr fitToPage="1"/>
  </sheetPr>
  <dimension ref="A1:R407"/>
  <sheetViews>
    <sheetView view="pageBreakPreview" topLeftCell="A4" zoomScale="77" zoomScaleNormal="55" zoomScaleSheetLayoutView="77" workbookViewId="0">
      <selection activeCell="N352" sqref="N352"/>
    </sheetView>
  </sheetViews>
  <sheetFormatPr defaultRowHeight="15" x14ac:dyDescent="0.25"/>
  <cols>
    <col min="1" max="1" width="16.42578125" style="131" customWidth="1"/>
    <col min="2" max="18" width="16.42578125" customWidth="1"/>
  </cols>
  <sheetData>
    <row r="1" spans="1:18" ht="77.25" customHeight="1" x14ac:dyDescent="0.25">
      <c r="A1" s="580" t="s">
        <v>985</v>
      </c>
      <c r="B1" s="580"/>
      <c r="C1" s="580"/>
      <c r="D1" s="580"/>
      <c r="E1" s="580"/>
      <c r="F1" s="580"/>
      <c r="G1" s="580"/>
      <c r="H1" s="580"/>
      <c r="I1" s="580"/>
      <c r="J1" s="580"/>
      <c r="K1" s="580"/>
      <c r="L1" s="580"/>
      <c r="M1" s="580"/>
      <c r="N1" s="580"/>
      <c r="O1" s="580"/>
      <c r="P1" s="580"/>
      <c r="Q1" s="580"/>
      <c r="R1" s="580"/>
    </row>
    <row r="2" spans="1:18" ht="94.5" customHeight="1" x14ac:dyDescent="0.25">
      <c r="A2" s="581"/>
      <c r="B2" s="582" t="s">
        <v>0</v>
      </c>
      <c r="C2" s="582"/>
      <c r="D2" s="582"/>
      <c r="E2" s="582"/>
      <c r="F2" s="582"/>
      <c r="G2" s="582"/>
      <c r="H2" s="582" t="s">
        <v>1</v>
      </c>
      <c r="I2" s="582"/>
      <c r="J2" s="582"/>
      <c r="K2" s="582" t="s">
        <v>2</v>
      </c>
      <c r="L2" s="582"/>
      <c r="M2" s="582"/>
      <c r="N2" s="582" t="s">
        <v>3</v>
      </c>
      <c r="O2" s="582"/>
      <c r="P2" s="582"/>
      <c r="Q2" s="582" t="s">
        <v>5</v>
      </c>
      <c r="R2" s="582"/>
    </row>
    <row r="3" spans="1:18" ht="33" customHeight="1" x14ac:dyDescent="0.25">
      <c r="A3" s="581"/>
      <c r="B3" s="582"/>
      <c r="C3" s="582"/>
      <c r="D3" s="582"/>
      <c r="E3" s="582"/>
      <c r="F3" s="582"/>
      <c r="G3" s="582"/>
      <c r="H3" s="583" t="s">
        <v>6</v>
      </c>
      <c r="I3" s="583" t="s">
        <v>7</v>
      </c>
      <c r="J3" s="583" t="s">
        <v>8</v>
      </c>
      <c r="K3" s="591" t="s">
        <v>17</v>
      </c>
      <c r="L3" s="582" t="s">
        <v>4</v>
      </c>
      <c r="M3" s="582"/>
      <c r="N3" s="591" t="s">
        <v>20</v>
      </c>
      <c r="O3" s="582" t="s">
        <v>4</v>
      </c>
      <c r="P3" s="582"/>
      <c r="Q3" s="583" t="s">
        <v>10</v>
      </c>
      <c r="R3" s="583" t="s">
        <v>11</v>
      </c>
    </row>
    <row r="4" spans="1:18" ht="33" customHeight="1" x14ac:dyDescent="0.25">
      <c r="A4" s="581"/>
      <c r="B4" s="582"/>
      <c r="C4" s="582"/>
      <c r="D4" s="582"/>
      <c r="E4" s="582"/>
      <c r="F4" s="582"/>
      <c r="G4" s="582"/>
      <c r="H4" s="583"/>
      <c r="I4" s="583"/>
      <c r="J4" s="583"/>
      <c r="K4" s="592"/>
      <c r="L4" s="583" t="s">
        <v>18</v>
      </c>
      <c r="M4" s="583" t="s">
        <v>19</v>
      </c>
      <c r="N4" s="592"/>
      <c r="O4" s="583" t="s">
        <v>21</v>
      </c>
      <c r="P4" s="583" t="s">
        <v>19</v>
      </c>
      <c r="Q4" s="583"/>
      <c r="R4" s="583"/>
    </row>
    <row r="5" spans="1:18" ht="33" customHeight="1" x14ac:dyDescent="0.25">
      <c r="A5" s="173"/>
      <c r="B5" s="590" t="s">
        <v>967</v>
      </c>
      <c r="C5" s="590"/>
      <c r="D5" s="590"/>
      <c r="E5" s="590"/>
      <c r="F5" s="590"/>
      <c r="G5" s="590"/>
      <c r="H5" s="583"/>
      <c r="I5" s="583"/>
      <c r="J5" s="583"/>
      <c r="K5" s="592"/>
      <c r="L5" s="583"/>
      <c r="M5" s="583"/>
      <c r="N5" s="592"/>
      <c r="O5" s="583"/>
      <c r="P5" s="583"/>
      <c r="Q5" s="583"/>
      <c r="R5" s="583"/>
    </row>
    <row r="6" spans="1:18" ht="37.5" customHeight="1" x14ac:dyDescent="0.25">
      <c r="A6" s="173"/>
      <c r="B6" s="590" t="s">
        <v>12</v>
      </c>
      <c r="C6" s="590"/>
      <c r="D6" s="590"/>
      <c r="E6" s="590"/>
      <c r="F6" s="590"/>
      <c r="G6" s="590"/>
      <c r="H6" s="583"/>
      <c r="I6" s="583"/>
      <c r="J6" s="583"/>
      <c r="K6" s="592"/>
      <c r="L6" s="583"/>
      <c r="M6" s="583"/>
      <c r="N6" s="592"/>
      <c r="O6" s="583"/>
      <c r="P6" s="583"/>
      <c r="Q6" s="583"/>
      <c r="R6" s="583"/>
    </row>
    <row r="7" spans="1:18" ht="37.5" customHeight="1" x14ac:dyDescent="0.25">
      <c r="A7" s="173"/>
      <c r="B7" s="590" t="s">
        <v>656</v>
      </c>
      <c r="C7" s="590"/>
      <c r="D7" s="590"/>
      <c r="E7" s="590"/>
      <c r="F7" s="590"/>
      <c r="G7" s="590"/>
      <c r="H7" s="583"/>
      <c r="I7" s="583"/>
      <c r="J7" s="583"/>
      <c r="K7" s="592"/>
      <c r="L7" s="583"/>
      <c r="M7" s="583"/>
      <c r="N7" s="592"/>
      <c r="O7" s="583"/>
      <c r="P7" s="583"/>
      <c r="Q7" s="583"/>
      <c r="R7" s="583"/>
    </row>
    <row r="8" spans="1:18" ht="37.5" customHeight="1" x14ac:dyDescent="0.25">
      <c r="A8" s="173"/>
      <c r="B8" s="590" t="s">
        <v>840</v>
      </c>
      <c r="C8" s="590"/>
      <c r="D8" s="590"/>
      <c r="E8" s="590"/>
      <c r="F8" s="590"/>
      <c r="G8" s="590"/>
      <c r="H8" s="583"/>
      <c r="I8" s="583"/>
      <c r="J8" s="583"/>
      <c r="K8" s="592"/>
      <c r="L8" s="583"/>
      <c r="M8" s="583"/>
      <c r="N8" s="592"/>
      <c r="O8" s="583"/>
      <c r="P8" s="583"/>
      <c r="Q8" s="583"/>
      <c r="R8" s="583"/>
    </row>
    <row r="9" spans="1:18" ht="37.5" customHeight="1" x14ac:dyDescent="0.25">
      <c r="A9" s="173"/>
      <c r="B9" s="584" t="s">
        <v>13</v>
      </c>
      <c r="C9" s="585"/>
      <c r="D9" s="585"/>
      <c r="E9" s="585"/>
      <c r="F9" s="585"/>
      <c r="G9" s="585"/>
      <c r="H9" s="583"/>
      <c r="I9" s="583"/>
      <c r="J9" s="583"/>
      <c r="K9" s="592"/>
      <c r="L9" s="583"/>
      <c r="M9" s="583"/>
      <c r="N9" s="592"/>
      <c r="O9" s="583"/>
      <c r="P9" s="583"/>
      <c r="Q9" s="583"/>
      <c r="R9" s="583"/>
    </row>
    <row r="10" spans="1:18" ht="37.5" customHeight="1" x14ac:dyDescent="0.25">
      <c r="A10" s="173"/>
      <c r="B10" s="584" t="s">
        <v>14</v>
      </c>
      <c r="C10" s="585"/>
      <c r="D10" s="585"/>
      <c r="E10" s="585"/>
      <c r="F10" s="585"/>
      <c r="G10" s="585"/>
      <c r="H10" s="583"/>
      <c r="I10" s="583"/>
      <c r="J10" s="583"/>
      <c r="K10" s="592"/>
      <c r="L10" s="583"/>
      <c r="M10" s="583"/>
      <c r="N10" s="592"/>
      <c r="O10" s="583"/>
      <c r="P10" s="583"/>
      <c r="Q10" s="583"/>
      <c r="R10" s="583"/>
    </row>
    <row r="11" spans="1:18" ht="37.5" customHeight="1" x14ac:dyDescent="0.25">
      <c r="A11" s="173"/>
      <c r="B11" s="584" t="s">
        <v>853</v>
      </c>
      <c r="C11" s="585"/>
      <c r="D11" s="585"/>
      <c r="E11" s="585"/>
      <c r="F11" s="585"/>
      <c r="G11" s="585"/>
      <c r="H11" s="583"/>
      <c r="I11" s="583"/>
      <c r="J11" s="583"/>
      <c r="K11" s="592"/>
      <c r="L11" s="583"/>
      <c r="M11" s="583"/>
      <c r="N11" s="592"/>
      <c r="O11" s="583"/>
      <c r="P11" s="583"/>
      <c r="Q11" s="583"/>
      <c r="R11" s="583"/>
    </row>
    <row r="12" spans="1:18" ht="37.5" customHeight="1" x14ac:dyDescent="0.25">
      <c r="A12" s="173"/>
      <c r="B12" s="584" t="s">
        <v>957</v>
      </c>
      <c r="C12" s="585"/>
      <c r="D12" s="585"/>
      <c r="E12" s="585"/>
      <c r="F12" s="585"/>
      <c r="G12" s="585"/>
      <c r="H12" s="583"/>
      <c r="I12" s="583"/>
      <c r="J12" s="583"/>
      <c r="K12" s="592"/>
      <c r="L12" s="583"/>
      <c r="M12" s="583"/>
      <c r="N12" s="592"/>
      <c r="O12" s="583"/>
      <c r="P12" s="583"/>
      <c r="Q12" s="583"/>
      <c r="R12" s="583"/>
    </row>
    <row r="13" spans="1:18" ht="37.5" customHeight="1" x14ac:dyDescent="0.25">
      <c r="A13" s="173"/>
      <c r="B13" s="584" t="s">
        <v>841</v>
      </c>
      <c r="C13" s="585"/>
      <c r="D13" s="585"/>
      <c r="E13" s="585"/>
      <c r="F13" s="585"/>
      <c r="G13" s="585"/>
      <c r="H13" s="583"/>
      <c r="I13" s="583"/>
      <c r="J13" s="583"/>
      <c r="K13" s="592"/>
      <c r="L13" s="583"/>
      <c r="M13" s="583"/>
      <c r="N13" s="592"/>
      <c r="O13" s="583"/>
      <c r="P13" s="583"/>
      <c r="Q13" s="583"/>
      <c r="R13" s="583"/>
    </row>
    <row r="14" spans="1:18" ht="37.5" customHeight="1" x14ac:dyDescent="0.25">
      <c r="A14" s="173"/>
      <c r="B14" s="586" t="s">
        <v>958</v>
      </c>
      <c r="C14" s="587"/>
      <c r="D14" s="587"/>
      <c r="E14" s="587"/>
      <c r="F14" s="587"/>
      <c r="G14" s="587"/>
      <c r="H14" s="583"/>
      <c r="I14" s="583"/>
      <c r="J14" s="583"/>
      <c r="K14" s="592"/>
      <c r="L14" s="583"/>
      <c r="M14" s="583"/>
      <c r="N14" s="592"/>
      <c r="O14" s="583"/>
      <c r="P14" s="583"/>
      <c r="Q14" s="583"/>
      <c r="R14" s="583"/>
    </row>
    <row r="15" spans="1:18" ht="37.5" customHeight="1" x14ac:dyDescent="0.25">
      <c r="A15" s="173"/>
      <c r="B15" s="586" t="s">
        <v>959</v>
      </c>
      <c r="C15" s="587"/>
      <c r="D15" s="587"/>
      <c r="E15" s="587"/>
      <c r="F15" s="587"/>
      <c r="G15" s="588"/>
      <c r="H15" s="583"/>
      <c r="I15" s="583"/>
      <c r="J15" s="583"/>
      <c r="K15" s="592"/>
      <c r="L15" s="583"/>
      <c r="M15" s="583"/>
      <c r="N15" s="592"/>
      <c r="O15" s="583"/>
      <c r="P15" s="583"/>
      <c r="Q15" s="583"/>
      <c r="R15" s="583"/>
    </row>
    <row r="16" spans="1:18" ht="37.5" customHeight="1" x14ac:dyDescent="0.25">
      <c r="A16" s="173"/>
      <c r="B16" s="589" t="s">
        <v>960</v>
      </c>
      <c r="C16" s="589"/>
      <c r="D16" s="589"/>
      <c r="E16" s="589"/>
      <c r="F16" s="589"/>
      <c r="G16" s="589"/>
      <c r="H16" s="583"/>
      <c r="I16" s="583"/>
      <c r="J16" s="583"/>
      <c r="K16" s="592"/>
      <c r="L16" s="583"/>
      <c r="M16" s="583"/>
      <c r="N16" s="592"/>
      <c r="O16" s="583"/>
      <c r="P16" s="583"/>
      <c r="Q16" s="583"/>
      <c r="R16" s="583"/>
    </row>
    <row r="17" spans="1:18" ht="37.5" customHeight="1" x14ac:dyDescent="0.25">
      <c r="A17" s="173"/>
      <c r="B17" s="584" t="s">
        <v>969</v>
      </c>
      <c r="C17" s="585"/>
      <c r="D17" s="585"/>
      <c r="E17" s="585"/>
      <c r="F17" s="585"/>
      <c r="G17" s="585"/>
      <c r="H17" s="583"/>
      <c r="I17" s="583"/>
      <c r="J17" s="583"/>
      <c r="K17" s="593"/>
      <c r="L17" s="583"/>
      <c r="M17" s="583"/>
      <c r="N17" s="593"/>
      <c r="O17" s="583"/>
      <c r="P17" s="583"/>
      <c r="Q17" s="583"/>
      <c r="R17" s="583"/>
    </row>
    <row r="18" spans="1:18" ht="37.5" customHeight="1" x14ac:dyDescent="0.25">
      <c r="A18" s="173"/>
      <c r="B18" s="594"/>
      <c r="C18" s="595"/>
      <c r="D18" s="595"/>
      <c r="E18" s="595"/>
      <c r="F18" s="595"/>
      <c r="G18" s="595"/>
      <c r="H18" s="174">
        <f>H385</f>
        <v>10182</v>
      </c>
      <c r="I18" s="174">
        <f t="shared" ref="I18:J18" si="0">I385</f>
        <v>8205</v>
      </c>
      <c r="J18" s="174">
        <f t="shared" si="0"/>
        <v>1977</v>
      </c>
      <c r="K18" s="174">
        <f>K385+H397</f>
        <v>3848</v>
      </c>
      <c r="L18" s="175">
        <f t="shared" ref="L18:P18" si="1">L385+I397</f>
        <v>1632.75</v>
      </c>
      <c r="M18" s="175">
        <f t="shared" si="1"/>
        <v>301.75</v>
      </c>
      <c r="N18" s="176">
        <f>N385+K397</f>
        <v>9652</v>
      </c>
      <c r="O18" s="175">
        <f t="shared" si="1"/>
        <v>2167.5</v>
      </c>
      <c r="P18" s="175">
        <f t="shared" si="1"/>
        <v>221.25</v>
      </c>
      <c r="Q18" s="176" t="s">
        <v>981</v>
      </c>
      <c r="R18" s="176" t="s">
        <v>982</v>
      </c>
    </row>
    <row r="19" spans="1:18" x14ac:dyDescent="0.25">
      <c r="A19" s="461" t="s">
        <v>986</v>
      </c>
      <c r="B19" s="462"/>
      <c r="C19" s="462"/>
      <c r="D19" s="462"/>
      <c r="E19" s="462"/>
      <c r="F19" s="462"/>
      <c r="G19" s="462"/>
      <c r="H19" s="462"/>
      <c r="I19" s="462"/>
      <c r="J19" s="462"/>
      <c r="K19" s="462"/>
      <c r="L19" s="462"/>
      <c r="M19" s="462"/>
      <c r="N19" s="462"/>
      <c r="O19" s="462"/>
      <c r="P19" s="462"/>
      <c r="Q19" s="462"/>
      <c r="R19" s="463"/>
    </row>
    <row r="20" spans="1:18" x14ac:dyDescent="0.25">
      <c r="A20" s="452" t="s">
        <v>649</v>
      </c>
      <c r="B20" s="566" t="s">
        <v>22</v>
      </c>
      <c r="C20" s="567"/>
      <c r="D20" s="567"/>
      <c r="E20" s="567"/>
      <c r="F20" s="568"/>
      <c r="G20" s="452" t="s">
        <v>23</v>
      </c>
      <c r="H20" s="452" t="s">
        <v>24</v>
      </c>
      <c r="I20" s="452"/>
      <c r="J20" s="452"/>
      <c r="K20" s="452" t="s">
        <v>10</v>
      </c>
      <c r="L20" s="452"/>
      <c r="M20" s="452"/>
      <c r="N20" s="452" t="s">
        <v>27</v>
      </c>
      <c r="O20" s="452"/>
      <c r="P20" s="452"/>
      <c r="Q20" s="452" t="s">
        <v>652</v>
      </c>
      <c r="R20" s="452"/>
    </row>
    <row r="21" spans="1:18" ht="69.75" customHeight="1" x14ac:dyDescent="0.25">
      <c r="A21" s="452"/>
      <c r="B21" s="569"/>
      <c r="C21" s="570"/>
      <c r="D21" s="570"/>
      <c r="E21" s="570"/>
      <c r="F21" s="571"/>
      <c r="G21" s="452"/>
      <c r="H21" s="453" t="s">
        <v>6</v>
      </c>
      <c r="I21" s="453" t="s">
        <v>650</v>
      </c>
      <c r="J21" s="453" t="s">
        <v>651</v>
      </c>
      <c r="K21" s="453" t="s">
        <v>653</v>
      </c>
      <c r="L21" s="452" t="s">
        <v>29</v>
      </c>
      <c r="M21" s="452"/>
      <c r="N21" s="453" t="s">
        <v>25</v>
      </c>
      <c r="O21" s="452" t="s">
        <v>30</v>
      </c>
      <c r="P21" s="452"/>
      <c r="Q21" s="453" t="s">
        <v>10</v>
      </c>
      <c r="R21" s="453" t="s">
        <v>27</v>
      </c>
    </row>
    <row r="22" spans="1:18" ht="100.5" customHeight="1" x14ac:dyDescent="0.25">
      <c r="A22" s="452"/>
      <c r="B22" s="569"/>
      <c r="C22" s="570"/>
      <c r="D22" s="570"/>
      <c r="E22" s="570"/>
      <c r="F22" s="571"/>
      <c r="G22" s="452"/>
      <c r="H22" s="453"/>
      <c r="I22" s="453"/>
      <c r="J22" s="453"/>
      <c r="K22" s="453"/>
      <c r="L22" s="453" t="s">
        <v>26</v>
      </c>
      <c r="M22" s="453" t="s">
        <v>9</v>
      </c>
      <c r="N22" s="453"/>
      <c r="O22" s="453" t="s">
        <v>26</v>
      </c>
      <c r="P22" s="453" t="s">
        <v>9</v>
      </c>
      <c r="Q22" s="453"/>
      <c r="R22" s="453"/>
    </row>
    <row r="23" spans="1:18" ht="81.75" customHeight="1" x14ac:dyDescent="0.25">
      <c r="A23" s="452"/>
      <c r="B23" s="572"/>
      <c r="C23" s="449"/>
      <c r="D23" s="449"/>
      <c r="E23" s="449"/>
      <c r="F23" s="573"/>
      <c r="G23" s="452"/>
      <c r="H23" s="453"/>
      <c r="I23" s="453"/>
      <c r="J23" s="453"/>
      <c r="K23" s="453"/>
      <c r="L23" s="453"/>
      <c r="M23" s="453"/>
      <c r="N23" s="453"/>
      <c r="O23" s="453"/>
      <c r="P23" s="453"/>
      <c r="Q23" s="453"/>
      <c r="R23" s="453"/>
    </row>
    <row r="24" spans="1:18" ht="70.5" customHeight="1" x14ac:dyDescent="0.25">
      <c r="A24" s="574" t="s">
        <v>647</v>
      </c>
      <c r="B24" s="574"/>
      <c r="C24" s="574"/>
      <c r="D24" s="574"/>
      <c r="E24" s="574"/>
      <c r="F24" s="574"/>
      <c r="G24" s="574"/>
      <c r="H24" s="574"/>
      <c r="I24" s="574"/>
      <c r="J24" s="574"/>
      <c r="K24" s="574"/>
      <c r="L24" s="574"/>
      <c r="M24" s="574"/>
      <c r="N24" s="574"/>
      <c r="O24" s="574"/>
      <c r="P24" s="574"/>
      <c r="Q24" s="574"/>
      <c r="R24" s="574"/>
    </row>
    <row r="25" spans="1:18" ht="63" customHeight="1" x14ac:dyDescent="0.25">
      <c r="A25" s="104">
        <v>1</v>
      </c>
      <c r="B25" s="522" t="s">
        <v>31</v>
      </c>
      <c r="C25" s="523"/>
      <c r="D25" s="523"/>
      <c r="E25" s="523"/>
      <c r="F25" s="523"/>
      <c r="G25" s="524"/>
      <c r="H25" s="133">
        <f>H26+H27+H28+H29+H30+H31+H32+H33+H34+H35+H36+H37+H38+H39</f>
        <v>255</v>
      </c>
      <c r="I25" s="133">
        <f t="shared" ref="I25:P25" si="2">I26+I27+I28+I29+I30+I31+I32+I33+I34+I35+I36+I37+I38+I39</f>
        <v>145</v>
      </c>
      <c r="J25" s="133">
        <f t="shared" si="2"/>
        <v>110</v>
      </c>
      <c r="K25" s="133">
        <f t="shared" si="2"/>
        <v>75</v>
      </c>
      <c r="L25" s="133">
        <f t="shared" si="2"/>
        <v>97</v>
      </c>
      <c r="M25" s="133">
        <f t="shared" si="2"/>
        <v>9</v>
      </c>
      <c r="N25" s="133">
        <f t="shared" si="2"/>
        <v>253</v>
      </c>
      <c r="O25" s="133">
        <f t="shared" si="2"/>
        <v>73</v>
      </c>
      <c r="P25" s="133">
        <f t="shared" si="2"/>
        <v>5</v>
      </c>
      <c r="Q25" s="164">
        <v>44972</v>
      </c>
      <c r="R25" s="164">
        <v>22486</v>
      </c>
    </row>
    <row r="26" spans="1:18" ht="63" customHeight="1" x14ac:dyDescent="0.25">
      <c r="A26" s="88">
        <v>1</v>
      </c>
      <c r="B26" s="459" t="s">
        <v>32</v>
      </c>
      <c r="C26" s="460"/>
      <c r="D26" s="460"/>
      <c r="E26" s="460"/>
      <c r="F26" s="465"/>
      <c r="G26" s="87" t="s">
        <v>504</v>
      </c>
      <c r="H26" s="88">
        <f>I26+J26</f>
        <v>185</v>
      </c>
      <c r="I26" s="162">
        <v>135</v>
      </c>
      <c r="J26" s="162">
        <v>50</v>
      </c>
      <c r="K26" s="162">
        <v>61</v>
      </c>
      <c r="L26" s="162">
        <v>49</v>
      </c>
      <c r="M26" s="162">
        <v>9</v>
      </c>
      <c r="N26" s="162">
        <v>159</v>
      </c>
      <c r="O26" s="162">
        <v>55</v>
      </c>
      <c r="P26" s="162">
        <v>3</v>
      </c>
      <c r="Q26" s="163">
        <v>44972</v>
      </c>
      <c r="R26" s="163">
        <v>22486</v>
      </c>
    </row>
    <row r="27" spans="1:18" ht="63" customHeight="1" x14ac:dyDescent="0.25">
      <c r="A27" s="88">
        <v>2</v>
      </c>
      <c r="B27" s="459" t="s">
        <v>33</v>
      </c>
      <c r="C27" s="460"/>
      <c r="D27" s="460"/>
      <c r="E27" s="460"/>
      <c r="F27" s="465"/>
      <c r="G27" s="87" t="s">
        <v>505</v>
      </c>
      <c r="H27" s="88">
        <f t="shared" ref="H27:H39" si="3">I27+J27</f>
        <v>55</v>
      </c>
      <c r="I27" s="162">
        <v>10</v>
      </c>
      <c r="J27" s="162">
        <v>45</v>
      </c>
      <c r="K27" s="162">
        <v>6</v>
      </c>
      <c r="L27" s="162">
        <v>15</v>
      </c>
      <c r="M27" s="162">
        <v>0</v>
      </c>
      <c r="N27" s="162">
        <v>41</v>
      </c>
      <c r="O27" s="162">
        <v>3</v>
      </c>
      <c r="P27" s="162">
        <v>0</v>
      </c>
      <c r="Q27" s="163">
        <v>44972</v>
      </c>
      <c r="R27" s="163">
        <v>22486</v>
      </c>
    </row>
    <row r="28" spans="1:18" ht="63" customHeight="1" x14ac:dyDescent="0.25">
      <c r="A28" s="88">
        <v>3</v>
      </c>
      <c r="B28" s="459" t="s">
        <v>34</v>
      </c>
      <c r="C28" s="460"/>
      <c r="D28" s="460"/>
      <c r="E28" s="460"/>
      <c r="F28" s="465"/>
      <c r="G28" s="87" t="s">
        <v>506</v>
      </c>
      <c r="H28" s="88">
        <f t="shared" si="3"/>
        <v>0</v>
      </c>
      <c r="I28" s="162">
        <v>0</v>
      </c>
      <c r="J28" s="162">
        <v>0</v>
      </c>
      <c r="K28" s="162">
        <v>2</v>
      </c>
      <c r="L28" s="162">
        <v>12</v>
      </c>
      <c r="M28" s="162">
        <v>0</v>
      </c>
      <c r="N28" s="162">
        <v>11</v>
      </c>
      <c r="O28" s="162">
        <v>6</v>
      </c>
      <c r="P28" s="162">
        <v>0</v>
      </c>
      <c r="Q28" s="163">
        <v>44972</v>
      </c>
      <c r="R28" s="163">
        <v>22486</v>
      </c>
    </row>
    <row r="29" spans="1:18" ht="63" customHeight="1" x14ac:dyDescent="0.25">
      <c r="A29" s="88">
        <v>4</v>
      </c>
      <c r="B29" s="459" t="s">
        <v>35</v>
      </c>
      <c r="C29" s="460"/>
      <c r="D29" s="460"/>
      <c r="E29" s="460"/>
      <c r="F29" s="465"/>
      <c r="G29" s="87" t="s">
        <v>499</v>
      </c>
      <c r="H29" s="88">
        <f t="shared" si="3"/>
        <v>0</v>
      </c>
      <c r="I29" s="162">
        <v>0</v>
      </c>
      <c r="J29" s="162">
        <v>0</v>
      </c>
      <c r="K29" s="162">
        <v>2</v>
      </c>
      <c r="L29" s="162">
        <v>8</v>
      </c>
      <c r="M29" s="162">
        <v>0</v>
      </c>
      <c r="N29" s="162">
        <v>10</v>
      </c>
      <c r="O29" s="162">
        <v>0</v>
      </c>
      <c r="P29" s="162">
        <v>0</v>
      </c>
      <c r="Q29" s="163">
        <v>44972</v>
      </c>
      <c r="R29" s="163">
        <v>22486</v>
      </c>
    </row>
    <row r="30" spans="1:18" ht="63" customHeight="1" x14ac:dyDescent="0.25">
      <c r="A30" s="88">
        <v>5</v>
      </c>
      <c r="B30" s="459" t="s">
        <v>36</v>
      </c>
      <c r="C30" s="460"/>
      <c r="D30" s="460"/>
      <c r="E30" s="460"/>
      <c r="F30" s="465"/>
      <c r="G30" s="87" t="s">
        <v>507</v>
      </c>
      <c r="H30" s="88">
        <f t="shared" si="3"/>
        <v>10</v>
      </c>
      <c r="I30" s="162">
        <v>0</v>
      </c>
      <c r="J30" s="162">
        <v>10</v>
      </c>
      <c r="K30" s="162">
        <v>1</v>
      </c>
      <c r="L30" s="162">
        <v>5</v>
      </c>
      <c r="M30" s="162">
        <v>0</v>
      </c>
      <c r="N30" s="162">
        <v>7</v>
      </c>
      <c r="O30" s="162">
        <v>0</v>
      </c>
      <c r="P30" s="162">
        <v>0</v>
      </c>
      <c r="Q30" s="163">
        <v>44972</v>
      </c>
      <c r="R30" s="163">
        <v>22486</v>
      </c>
    </row>
    <row r="31" spans="1:18" ht="63" customHeight="1" x14ac:dyDescent="0.25">
      <c r="A31" s="88">
        <v>6</v>
      </c>
      <c r="B31" s="459" t="s">
        <v>37</v>
      </c>
      <c r="C31" s="460"/>
      <c r="D31" s="460"/>
      <c r="E31" s="460"/>
      <c r="F31" s="465"/>
      <c r="G31" s="87" t="s">
        <v>500</v>
      </c>
      <c r="H31" s="88">
        <f t="shared" si="3"/>
        <v>5</v>
      </c>
      <c r="I31" s="162">
        <v>0</v>
      </c>
      <c r="J31" s="162">
        <v>5</v>
      </c>
      <c r="K31" s="162">
        <v>2</v>
      </c>
      <c r="L31" s="162">
        <v>2</v>
      </c>
      <c r="M31" s="162">
        <v>0</v>
      </c>
      <c r="N31" s="162">
        <v>6</v>
      </c>
      <c r="O31" s="162">
        <v>1</v>
      </c>
      <c r="P31" s="162">
        <v>0</v>
      </c>
      <c r="Q31" s="163">
        <v>44972</v>
      </c>
      <c r="R31" s="163">
        <v>22486</v>
      </c>
    </row>
    <row r="32" spans="1:18" ht="63" customHeight="1" x14ac:dyDescent="0.25">
      <c r="A32" s="88">
        <v>7</v>
      </c>
      <c r="B32" s="459" t="s">
        <v>38</v>
      </c>
      <c r="C32" s="460"/>
      <c r="D32" s="460"/>
      <c r="E32" s="460"/>
      <c r="F32" s="465"/>
      <c r="G32" s="87" t="s">
        <v>501</v>
      </c>
      <c r="H32" s="88">
        <f t="shared" si="3"/>
        <v>0</v>
      </c>
      <c r="I32" s="162">
        <v>0</v>
      </c>
      <c r="J32" s="162">
        <v>0</v>
      </c>
      <c r="K32" s="162">
        <v>1</v>
      </c>
      <c r="L32" s="162">
        <v>3</v>
      </c>
      <c r="M32" s="162">
        <v>0</v>
      </c>
      <c r="N32" s="162">
        <v>4</v>
      </c>
      <c r="O32" s="162">
        <v>3</v>
      </c>
      <c r="P32" s="162">
        <v>2</v>
      </c>
      <c r="Q32" s="163">
        <v>44972</v>
      </c>
      <c r="R32" s="163">
        <v>22486</v>
      </c>
    </row>
    <row r="33" spans="1:18" ht="63" customHeight="1" x14ac:dyDescent="0.25">
      <c r="A33" s="88">
        <v>8</v>
      </c>
      <c r="B33" s="459" t="s">
        <v>44</v>
      </c>
      <c r="C33" s="460"/>
      <c r="D33" s="460"/>
      <c r="E33" s="460"/>
      <c r="F33" s="465"/>
      <c r="G33" s="87" t="s">
        <v>502</v>
      </c>
      <c r="H33" s="88">
        <f t="shared" si="3"/>
        <v>0</v>
      </c>
      <c r="I33" s="162">
        <v>0</v>
      </c>
      <c r="J33" s="162">
        <v>0</v>
      </c>
      <c r="K33" s="162">
        <v>0</v>
      </c>
      <c r="L33" s="162">
        <v>2</v>
      </c>
      <c r="M33" s="162">
        <v>0</v>
      </c>
      <c r="N33" s="162">
        <v>2</v>
      </c>
      <c r="O33" s="162">
        <v>2</v>
      </c>
      <c r="P33" s="162">
        <v>0</v>
      </c>
      <c r="Q33" s="163">
        <v>0</v>
      </c>
      <c r="R33" s="163">
        <v>22486</v>
      </c>
    </row>
    <row r="34" spans="1:18" ht="63" customHeight="1" x14ac:dyDescent="0.25">
      <c r="A34" s="88">
        <v>9</v>
      </c>
      <c r="B34" s="459" t="s">
        <v>45</v>
      </c>
      <c r="C34" s="460"/>
      <c r="D34" s="460"/>
      <c r="E34" s="460"/>
      <c r="F34" s="465"/>
      <c r="G34" s="87" t="s">
        <v>503</v>
      </c>
      <c r="H34" s="88">
        <f t="shared" si="3"/>
        <v>0</v>
      </c>
      <c r="I34" s="162">
        <v>0</v>
      </c>
      <c r="J34" s="162">
        <v>0</v>
      </c>
      <c r="K34" s="162">
        <v>0</v>
      </c>
      <c r="L34" s="162">
        <v>1</v>
      </c>
      <c r="M34" s="162">
        <v>0</v>
      </c>
      <c r="N34" s="162">
        <v>2</v>
      </c>
      <c r="O34" s="162">
        <v>2</v>
      </c>
      <c r="P34" s="162">
        <v>0</v>
      </c>
      <c r="Q34" s="163">
        <v>0</v>
      </c>
      <c r="R34" s="163">
        <v>22486</v>
      </c>
    </row>
    <row r="35" spans="1:18" ht="63" customHeight="1" x14ac:dyDescent="0.25">
      <c r="A35" s="88">
        <v>10</v>
      </c>
      <c r="B35" s="459" t="s">
        <v>42</v>
      </c>
      <c r="C35" s="460"/>
      <c r="D35" s="460"/>
      <c r="E35" s="460"/>
      <c r="F35" s="465"/>
      <c r="G35" s="87" t="s">
        <v>53</v>
      </c>
      <c r="H35" s="88">
        <f t="shared" si="3"/>
        <v>0</v>
      </c>
      <c r="I35" s="162">
        <v>0</v>
      </c>
      <c r="J35" s="162">
        <v>0</v>
      </c>
      <c r="K35" s="162">
        <v>0</v>
      </c>
      <c r="L35" s="162">
        <v>0</v>
      </c>
      <c r="M35" s="162">
        <v>0</v>
      </c>
      <c r="N35" s="162">
        <v>4</v>
      </c>
      <c r="O35" s="162">
        <v>0</v>
      </c>
      <c r="P35" s="162">
        <v>0</v>
      </c>
      <c r="Q35" s="163">
        <v>0</v>
      </c>
      <c r="R35" s="163">
        <v>22486</v>
      </c>
    </row>
    <row r="36" spans="1:18" ht="63" customHeight="1" x14ac:dyDescent="0.25">
      <c r="A36" s="88">
        <v>11</v>
      </c>
      <c r="B36" s="459" t="s">
        <v>43</v>
      </c>
      <c r="C36" s="460"/>
      <c r="D36" s="460"/>
      <c r="E36" s="460"/>
      <c r="F36" s="465"/>
      <c r="G36" s="87" t="s">
        <v>49</v>
      </c>
      <c r="H36" s="88">
        <f t="shared" si="3"/>
        <v>0</v>
      </c>
      <c r="I36" s="162">
        <v>0</v>
      </c>
      <c r="J36" s="162">
        <v>0</v>
      </c>
      <c r="K36" s="162">
        <v>0</v>
      </c>
      <c r="L36" s="162">
        <v>0</v>
      </c>
      <c r="M36" s="162">
        <v>0</v>
      </c>
      <c r="N36" s="162">
        <v>2</v>
      </c>
      <c r="O36" s="162">
        <v>0</v>
      </c>
      <c r="P36" s="162">
        <v>0</v>
      </c>
      <c r="Q36" s="163">
        <v>0</v>
      </c>
      <c r="R36" s="163">
        <v>22486</v>
      </c>
    </row>
    <row r="37" spans="1:18" ht="63" customHeight="1" x14ac:dyDescent="0.25">
      <c r="A37" s="88">
        <v>12</v>
      </c>
      <c r="B37" s="459" t="s">
        <v>32</v>
      </c>
      <c r="C37" s="460"/>
      <c r="D37" s="460"/>
      <c r="E37" s="460"/>
      <c r="F37" s="465"/>
      <c r="G37" s="87" t="s">
        <v>863</v>
      </c>
      <c r="H37" s="88">
        <f t="shared" si="3"/>
        <v>0</v>
      </c>
      <c r="I37" s="162">
        <v>0</v>
      </c>
      <c r="J37" s="162">
        <v>0</v>
      </c>
      <c r="K37" s="162">
        <v>0</v>
      </c>
      <c r="L37" s="162">
        <v>0</v>
      </c>
      <c r="M37" s="162">
        <v>0</v>
      </c>
      <c r="N37" s="162">
        <v>1</v>
      </c>
      <c r="O37" s="162">
        <v>1</v>
      </c>
      <c r="P37" s="162">
        <v>0</v>
      </c>
      <c r="Q37" s="163">
        <v>0</v>
      </c>
      <c r="R37" s="163">
        <v>22486</v>
      </c>
    </row>
    <row r="38" spans="1:18" ht="63" customHeight="1" x14ac:dyDescent="0.25">
      <c r="A38" s="88">
        <v>13</v>
      </c>
      <c r="B38" s="459" t="s">
        <v>41</v>
      </c>
      <c r="C38" s="460"/>
      <c r="D38" s="460"/>
      <c r="E38" s="460"/>
      <c r="F38" s="465"/>
      <c r="G38" s="87" t="s">
        <v>52</v>
      </c>
      <c r="H38" s="88">
        <f t="shared" si="3"/>
        <v>0</v>
      </c>
      <c r="I38" s="162">
        <v>0</v>
      </c>
      <c r="J38" s="162">
        <v>0</v>
      </c>
      <c r="K38" s="162">
        <v>0</v>
      </c>
      <c r="L38" s="162">
        <v>0</v>
      </c>
      <c r="M38" s="162">
        <v>0</v>
      </c>
      <c r="N38" s="162">
        <v>3</v>
      </c>
      <c r="O38" s="162">
        <v>0</v>
      </c>
      <c r="P38" s="162">
        <v>0</v>
      </c>
      <c r="Q38" s="163">
        <v>0</v>
      </c>
      <c r="R38" s="163">
        <v>22486</v>
      </c>
    </row>
    <row r="39" spans="1:18" ht="63" customHeight="1" x14ac:dyDescent="0.25">
      <c r="A39" s="88">
        <v>14</v>
      </c>
      <c r="B39" s="519" t="s">
        <v>39</v>
      </c>
      <c r="C39" s="520"/>
      <c r="D39" s="520"/>
      <c r="E39" s="520"/>
      <c r="F39" s="521"/>
      <c r="G39" s="87" t="s">
        <v>864</v>
      </c>
      <c r="H39" s="88">
        <f t="shared" si="3"/>
        <v>0</v>
      </c>
      <c r="I39" s="162">
        <v>0</v>
      </c>
      <c r="J39" s="162">
        <v>0</v>
      </c>
      <c r="K39" s="162">
        <v>0</v>
      </c>
      <c r="L39" s="162">
        <v>0</v>
      </c>
      <c r="M39" s="162">
        <v>0</v>
      </c>
      <c r="N39" s="162">
        <v>1</v>
      </c>
      <c r="O39" s="162">
        <v>0</v>
      </c>
      <c r="P39" s="162">
        <v>0</v>
      </c>
      <c r="Q39" s="163">
        <v>0</v>
      </c>
      <c r="R39" s="163">
        <v>22486</v>
      </c>
    </row>
    <row r="40" spans="1:18" ht="72.75" customHeight="1" x14ac:dyDescent="0.25">
      <c r="A40" s="104">
        <v>2</v>
      </c>
      <c r="B40" s="522" t="s">
        <v>54</v>
      </c>
      <c r="C40" s="523"/>
      <c r="D40" s="523"/>
      <c r="E40" s="523"/>
      <c r="F40" s="523"/>
      <c r="G40" s="524"/>
      <c r="H40" s="133">
        <f ca="1">H41+H42+H43+H44+H45+H46+H47+H48+H49+H50+H51+H52+H53+H54+H55+H56+H57+H58+H59+H60+H61+H62+H63+H64+H65+H66+H67</f>
        <v>175</v>
      </c>
      <c r="I40" s="133">
        <f t="shared" ref="I40:P40" si="4">I41+I42+I43+I44+I45+I46+I47+I48+I49+I50+I51+I52+I53+I54+I55+I56+I57+I58+I59+I60+I61+I62+I63+I64+I65+I66+I67</f>
        <v>120</v>
      </c>
      <c r="J40" s="133">
        <f t="shared" si="4"/>
        <v>55</v>
      </c>
      <c r="K40" s="133">
        <f t="shared" si="4"/>
        <v>58</v>
      </c>
      <c r="L40" s="133">
        <f t="shared" si="4"/>
        <v>19</v>
      </c>
      <c r="M40" s="133">
        <f t="shared" si="4"/>
        <v>7</v>
      </c>
      <c r="N40" s="133">
        <f t="shared" si="4"/>
        <v>167</v>
      </c>
      <c r="O40" s="133">
        <f t="shared" si="4"/>
        <v>30</v>
      </c>
      <c r="P40" s="133">
        <f t="shared" si="4"/>
        <v>0</v>
      </c>
      <c r="Q40" s="164">
        <v>24330</v>
      </c>
      <c r="R40" s="164">
        <v>16927</v>
      </c>
    </row>
    <row r="41" spans="1:18" ht="72.75" customHeight="1" x14ac:dyDescent="0.25">
      <c r="A41" s="88">
        <v>1</v>
      </c>
      <c r="B41" s="459" t="s">
        <v>55</v>
      </c>
      <c r="C41" s="460"/>
      <c r="D41" s="460"/>
      <c r="E41" s="460"/>
      <c r="F41" s="465"/>
      <c r="G41" s="87" t="s">
        <v>508</v>
      </c>
      <c r="H41" s="88">
        <f ca="1">+H41:RI6741+J41</f>
        <v>0</v>
      </c>
      <c r="I41" s="162">
        <v>85</v>
      </c>
      <c r="J41" s="162">
        <v>25</v>
      </c>
      <c r="K41" s="162">
        <v>46</v>
      </c>
      <c r="L41" s="162">
        <v>12</v>
      </c>
      <c r="M41" s="162">
        <v>7</v>
      </c>
      <c r="N41" s="162">
        <v>90</v>
      </c>
      <c r="O41" s="162">
        <v>18</v>
      </c>
      <c r="P41" s="162">
        <v>0</v>
      </c>
      <c r="Q41" s="163">
        <v>45568.2</v>
      </c>
      <c r="R41" s="163">
        <v>22863</v>
      </c>
    </row>
    <row r="42" spans="1:18" ht="72.75" customHeight="1" x14ac:dyDescent="0.25">
      <c r="A42" s="88">
        <v>2</v>
      </c>
      <c r="B42" s="459" t="s">
        <v>56</v>
      </c>
      <c r="C42" s="460"/>
      <c r="D42" s="460"/>
      <c r="E42" s="460"/>
      <c r="F42" s="465"/>
      <c r="G42" s="87" t="s">
        <v>509</v>
      </c>
      <c r="H42" s="88">
        <f t="shared" ref="H42:H67" si="5">I42+J42</f>
        <v>50</v>
      </c>
      <c r="I42" s="162">
        <v>30</v>
      </c>
      <c r="J42" s="162">
        <v>20</v>
      </c>
      <c r="K42" s="162">
        <v>7</v>
      </c>
      <c r="L42" s="162">
        <v>2</v>
      </c>
      <c r="M42" s="162">
        <v>0</v>
      </c>
      <c r="N42" s="162">
        <v>31</v>
      </c>
      <c r="O42" s="162">
        <v>0</v>
      </c>
      <c r="P42" s="162">
        <v>0</v>
      </c>
      <c r="Q42" s="163">
        <v>42235</v>
      </c>
      <c r="R42" s="163">
        <v>22872</v>
      </c>
    </row>
    <row r="43" spans="1:18" ht="72.75" customHeight="1" x14ac:dyDescent="0.25">
      <c r="A43" s="88">
        <v>3</v>
      </c>
      <c r="B43" s="459" t="s">
        <v>57</v>
      </c>
      <c r="C43" s="460"/>
      <c r="D43" s="460"/>
      <c r="E43" s="460"/>
      <c r="F43" s="465"/>
      <c r="G43" s="87" t="s">
        <v>510</v>
      </c>
      <c r="H43" s="88">
        <f t="shared" si="5"/>
        <v>15</v>
      </c>
      <c r="I43" s="162">
        <v>5</v>
      </c>
      <c r="J43" s="162">
        <v>10</v>
      </c>
      <c r="K43" s="162">
        <v>2</v>
      </c>
      <c r="L43" s="162">
        <v>2</v>
      </c>
      <c r="M43" s="162">
        <v>0</v>
      </c>
      <c r="N43" s="162">
        <v>18</v>
      </c>
      <c r="O43" s="162">
        <v>0</v>
      </c>
      <c r="P43" s="162">
        <v>0</v>
      </c>
      <c r="Q43" s="163">
        <v>44541</v>
      </c>
      <c r="R43" s="163">
        <v>20788</v>
      </c>
    </row>
    <row r="44" spans="1:18" ht="72.75" customHeight="1" x14ac:dyDescent="0.25">
      <c r="A44" s="88">
        <v>4</v>
      </c>
      <c r="B44" s="459" t="s">
        <v>58</v>
      </c>
      <c r="C44" s="460"/>
      <c r="D44" s="460"/>
      <c r="E44" s="460"/>
      <c r="F44" s="465"/>
      <c r="G44" s="87" t="s">
        <v>511</v>
      </c>
      <c r="H44" s="88">
        <f t="shared" si="5"/>
        <v>0</v>
      </c>
      <c r="I44" s="162">
        <v>0</v>
      </c>
      <c r="J44" s="162">
        <v>0</v>
      </c>
      <c r="K44" s="162">
        <v>1</v>
      </c>
      <c r="L44" s="162">
        <v>1</v>
      </c>
      <c r="M44" s="162">
        <v>0</v>
      </c>
      <c r="N44" s="162">
        <v>6</v>
      </c>
      <c r="O44" s="162">
        <v>0</v>
      </c>
      <c r="P44" s="162">
        <v>0</v>
      </c>
      <c r="Q44" s="163">
        <v>17250</v>
      </c>
      <c r="R44" s="163">
        <v>20023</v>
      </c>
    </row>
    <row r="45" spans="1:18" ht="72.75" customHeight="1" x14ac:dyDescent="0.25">
      <c r="A45" s="88">
        <v>5</v>
      </c>
      <c r="B45" s="459" t="s">
        <v>59</v>
      </c>
      <c r="C45" s="460"/>
      <c r="D45" s="460"/>
      <c r="E45" s="460"/>
      <c r="F45" s="465"/>
      <c r="G45" s="87" t="s">
        <v>512</v>
      </c>
      <c r="H45" s="88">
        <f t="shared" si="5"/>
        <v>0</v>
      </c>
      <c r="I45" s="162">
        <v>0</v>
      </c>
      <c r="J45" s="162">
        <v>0</v>
      </c>
      <c r="K45" s="162">
        <v>1</v>
      </c>
      <c r="L45" s="162">
        <v>1</v>
      </c>
      <c r="M45" s="162">
        <v>0</v>
      </c>
      <c r="N45" s="166">
        <v>6</v>
      </c>
      <c r="O45" s="162">
        <v>0</v>
      </c>
      <c r="P45" s="162">
        <v>0</v>
      </c>
      <c r="Q45" s="163">
        <v>44625</v>
      </c>
      <c r="R45" s="163">
        <v>17906</v>
      </c>
    </row>
    <row r="46" spans="1:18" ht="72.75" customHeight="1" x14ac:dyDescent="0.25">
      <c r="A46" s="88">
        <v>6</v>
      </c>
      <c r="B46" s="459" t="s">
        <v>60</v>
      </c>
      <c r="C46" s="460"/>
      <c r="D46" s="460"/>
      <c r="E46" s="460"/>
      <c r="F46" s="465"/>
      <c r="G46" s="87" t="s">
        <v>513</v>
      </c>
      <c r="H46" s="88">
        <f t="shared" si="5"/>
        <v>0</v>
      </c>
      <c r="I46" s="162">
        <v>0</v>
      </c>
      <c r="J46" s="162">
        <v>0</v>
      </c>
      <c r="K46" s="162">
        <v>1</v>
      </c>
      <c r="L46" s="162">
        <v>1</v>
      </c>
      <c r="M46" s="162">
        <v>0</v>
      </c>
      <c r="N46" s="162">
        <v>7</v>
      </c>
      <c r="O46" s="162">
        <v>0</v>
      </c>
      <c r="P46" s="162">
        <v>0</v>
      </c>
      <c r="Q46" s="163">
        <v>41500</v>
      </c>
      <c r="R46" s="163">
        <v>16987</v>
      </c>
    </row>
    <row r="47" spans="1:18" ht="72.75" customHeight="1" x14ac:dyDescent="0.25">
      <c r="A47" s="88">
        <v>7</v>
      </c>
      <c r="B47" s="459" t="s">
        <v>61</v>
      </c>
      <c r="C47" s="460"/>
      <c r="D47" s="460"/>
      <c r="E47" s="460"/>
      <c r="F47" s="465"/>
      <c r="G47" s="87" t="s">
        <v>962</v>
      </c>
      <c r="H47" s="88">
        <f t="shared" si="5"/>
        <v>0</v>
      </c>
      <c r="I47" s="162">
        <v>0</v>
      </c>
      <c r="J47" s="162">
        <v>0</v>
      </c>
      <c r="K47" s="162">
        <v>0</v>
      </c>
      <c r="L47" s="162">
        <v>0</v>
      </c>
      <c r="M47" s="162">
        <v>0</v>
      </c>
      <c r="N47" s="162">
        <v>0</v>
      </c>
      <c r="O47" s="162">
        <v>1</v>
      </c>
      <c r="P47" s="162">
        <v>0</v>
      </c>
      <c r="Q47" s="163">
        <v>0</v>
      </c>
      <c r="R47" s="163">
        <v>0</v>
      </c>
    </row>
    <row r="48" spans="1:18" ht="72.75" customHeight="1" x14ac:dyDescent="0.25">
      <c r="A48" s="88">
        <v>8</v>
      </c>
      <c r="B48" s="459" t="s">
        <v>86</v>
      </c>
      <c r="C48" s="460"/>
      <c r="D48" s="460"/>
      <c r="E48" s="460"/>
      <c r="F48" s="465"/>
      <c r="G48" s="87" t="s">
        <v>759</v>
      </c>
      <c r="H48" s="88">
        <f t="shared" si="5"/>
        <v>0</v>
      </c>
      <c r="I48" s="162">
        <v>0</v>
      </c>
      <c r="J48" s="162">
        <v>0</v>
      </c>
      <c r="K48" s="162">
        <v>0</v>
      </c>
      <c r="L48" s="162">
        <v>0</v>
      </c>
      <c r="M48" s="162">
        <v>0</v>
      </c>
      <c r="N48" s="162">
        <v>1</v>
      </c>
      <c r="O48" s="162">
        <v>0</v>
      </c>
      <c r="P48" s="162">
        <v>0</v>
      </c>
      <c r="Q48" s="163">
        <v>0</v>
      </c>
      <c r="R48" s="163">
        <v>14733</v>
      </c>
    </row>
    <row r="49" spans="1:18" ht="72.75" customHeight="1" x14ac:dyDescent="0.25">
      <c r="A49" s="88">
        <v>9</v>
      </c>
      <c r="B49" s="459" t="s">
        <v>72</v>
      </c>
      <c r="C49" s="460"/>
      <c r="D49" s="460"/>
      <c r="E49" s="460"/>
      <c r="F49" s="465"/>
      <c r="G49" s="87" t="s">
        <v>963</v>
      </c>
      <c r="H49" s="88">
        <f t="shared" si="5"/>
        <v>0</v>
      </c>
      <c r="I49" s="162">
        <v>0</v>
      </c>
      <c r="J49" s="162">
        <v>0</v>
      </c>
      <c r="K49" s="162">
        <v>0</v>
      </c>
      <c r="L49" s="162">
        <v>0</v>
      </c>
      <c r="M49" s="162">
        <v>0</v>
      </c>
      <c r="N49" s="162">
        <v>1</v>
      </c>
      <c r="O49" s="162">
        <v>0</v>
      </c>
      <c r="P49" s="162">
        <v>0</v>
      </c>
      <c r="Q49" s="163">
        <v>0</v>
      </c>
      <c r="R49" s="163">
        <v>22750</v>
      </c>
    </row>
    <row r="50" spans="1:18" ht="72.75" customHeight="1" x14ac:dyDescent="0.25">
      <c r="A50" s="88">
        <v>10</v>
      </c>
      <c r="B50" s="459" t="s">
        <v>395</v>
      </c>
      <c r="C50" s="460"/>
      <c r="D50" s="460"/>
      <c r="E50" s="460"/>
      <c r="F50" s="465"/>
      <c r="G50" s="87" t="s">
        <v>964</v>
      </c>
      <c r="H50" s="88">
        <f t="shared" si="5"/>
        <v>0</v>
      </c>
      <c r="I50" s="162">
        <v>0</v>
      </c>
      <c r="J50" s="162">
        <v>0</v>
      </c>
      <c r="K50" s="162">
        <v>0</v>
      </c>
      <c r="L50" s="162">
        <v>0</v>
      </c>
      <c r="M50" s="162">
        <v>0</v>
      </c>
      <c r="N50" s="162">
        <v>0</v>
      </c>
      <c r="O50" s="162">
        <v>1</v>
      </c>
      <c r="P50" s="162">
        <v>0</v>
      </c>
      <c r="Q50" s="163">
        <v>0</v>
      </c>
      <c r="R50" s="163">
        <v>0</v>
      </c>
    </row>
    <row r="51" spans="1:18" ht="72.75" customHeight="1" x14ac:dyDescent="0.25">
      <c r="A51" s="88">
        <v>11</v>
      </c>
      <c r="B51" s="459" t="s">
        <v>299</v>
      </c>
      <c r="C51" s="460"/>
      <c r="D51" s="460"/>
      <c r="E51" s="460"/>
      <c r="F51" s="465"/>
      <c r="G51" s="87" t="s">
        <v>762</v>
      </c>
      <c r="H51" s="88">
        <f t="shared" si="5"/>
        <v>0</v>
      </c>
      <c r="I51" s="162">
        <v>0</v>
      </c>
      <c r="J51" s="162">
        <v>0</v>
      </c>
      <c r="K51" s="162">
        <v>0</v>
      </c>
      <c r="L51" s="162">
        <v>0</v>
      </c>
      <c r="M51" s="162">
        <v>0</v>
      </c>
      <c r="N51" s="162">
        <v>1</v>
      </c>
      <c r="O51" s="162">
        <v>0</v>
      </c>
      <c r="P51" s="162">
        <v>0</v>
      </c>
      <c r="Q51" s="163">
        <v>0</v>
      </c>
      <c r="R51" s="163">
        <v>10955</v>
      </c>
    </row>
    <row r="52" spans="1:18" ht="72.75" customHeight="1" x14ac:dyDescent="0.25">
      <c r="A52" s="88">
        <v>12</v>
      </c>
      <c r="B52" s="459" t="s">
        <v>763</v>
      </c>
      <c r="C52" s="460"/>
      <c r="D52" s="460"/>
      <c r="E52" s="460"/>
      <c r="F52" s="465"/>
      <c r="G52" s="87" t="s">
        <v>764</v>
      </c>
      <c r="H52" s="88">
        <f t="shared" si="5"/>
        <v>0</v>
      </c>
      <c r="I52" s="162">
        <v>0</v>
      </c>
      <c r="J52" s="162">
        <v>0</v>
      </c>
      <c r="K52" s="162">
        <v>0</v>
      </c>
      <c r="L52" s="162">
        <v>0</v>
      </c>
      <c r="M52" s="162">
        <v>0</v>
      </c>
      <c r="N52" s="162">
        <v>0</v>
      </c>
      <c r="O52" s="162">
        <v>1</v>
      </c>
      <c r="P52" s="162">
        <v>0</v>
      </c>
      <c r="Q52" s="163">
        <v>0</v>
      </c>
      <c r="R52" s="163">
        <v>0</v>
      </c>
    </row>
    <row r="53" spans="1:18" ht="72.75" customHeight="1" x14ac:dyDescent="0.25">
      <c r="A53" s="88">
        <v>13</v>
      </c>
      <c r="B53" s="459" t="s">
        <v>765</v>
      </c>
      <c r="C53" s="460"/>
      <c r="D53" s="460"/>
      <c r="E53" s="460"/>
      <c r="F53" s="465"/>
      <c r="G53" s="87" t="s">
        <v>766</v>
      </c>
      <c r="H53" s="88">
        <f t="shared" si="5"/>
        <v>0</v>
      </c>
      <c r="I53" s="162">
        <v>0</v>
      </c>
      <c r="J53" s="162">
        <v>0</v>
      </c>
      <c r="K53" s="162">
        <v>0</v>
      </c>
      <c r="L53" s="162">
        <v>0</v>
      </c>
      <c r="M53" s="162">
        <v>0</v>
      </c>
      <c r="N53" s="162">
        <v>0</v>
      </c>
      <c r="O53" s="162">
        <v>1</v>
      </c>
      <c r="P53" s="162">
        <v>0</v>
      </c>
      <c r="Q53" s="163">
        <v>0</v>
      </c>
      <c r="R53" s="163">
        <v>0</v>
      </c>
    </row>
    <row r="54" spans="1:18" ht="72.75" customHeight="1" x14ac:dyDescent="0.25">
      <c r="A54" s="88">
        <v>14</v>
      </c>
      <c r="B54" s="459" t="s">
        <v>767</v>
      </c>
      <c r="C54" s="460"/>
      <c r="D54" s="460"/>
      <c r="E54" s="460"/>
      <c r="F54" s="465"/>
      <c r="G54" s="87" t="s">
        <v>768</v>
      </c>
      <c r="H54" s="88">
        <f t="shared" si="5"/>
        <v>0</v>
      </c>
      <c r="I54" s="162">
        <v>0</v>
      </c>
      <c r="J54" s="162">
        <v>0</v>
      </c>
      <c r="K54" s="162">
        <v>0</v>
      </c>
      <c r="L54" s="162">
        <v>0</v>
      </c>
      <c r="M54" s="162">
        <v>0</v>
      </c>
      <c r="N54" s="162">
        <v>0</v>
      </c>
      <c r="O54" s="162">
        <v>1</v>
      </c>
      <c r="P54" s="162">
        <v>0</v>
      </c>
      <c r="Q54" s="163">
        <v>0</v>
      </c>
      <c r="R54" s="163">
        <v>0</v>
      </c>
    </row>
    <row r="55" spans="1:18" ht="72.75" customHeight="1" x14ac:dyDescent="0.25">
      <c r="A55" s="88">
        <v>15</v>
      </c>
      <c r="B55" s="459" t="s">
        <v>769</v>
      </c>
      <c r="C55" s="460"/>
      <c r="D55" s="460"/>
      <c r="E55" s="460"/>
      <c r="F55" s="465"/>
      <c r="G55" s="87" t="s">
        <v>770</v>
      </c>
      <c r="H55" s="88">
        <f t="shared" si="5"/>
        <v>0</v>
      </c>
      <c r="I55" s="162">
        <v>0</v>
      </c>
      <c r="J55" s="162">
        <v>0</v>
      </c>
      <c r="K55" s="162">
        <v>0</v>
      </c>
      <c r="L55" s="162">
        <v>0</v>
      </c>
      <c r="M55" s="162">
        <v>0</v>
      </c>
      <c r="N55" s="162">
        <v>0</v>
      </c>
      <c r="O55" s="162">
        <v>1</v>
      </c>
      <c r="P55" s="162">
        <v>0</v>
      </c>
      <c r="Q55" s="163">
        <v>0</v>
      </c>
      <c r="R55" s="163">
        <v>0</v>
      </c>
    </row>
    <row r="56" spans="1:18" ht="72.75" customHeight="1" x14ac:dyDescent="0.25">
      <c r="A56" s="88">
        <v>16</v>
      </c>
      <c r="B56" s="459" t="s">
        <v>78</v>
      </c>
      <c r="C56" s="460"/>
      <c r="D56" s="460"/>
      <c r="E56" s="460"/>
      <c r="F56" s="465"/>
      <c r="G56" s="87" t="s">
        <v>79</v>
      </c>
      <c r="H56" s="88">
        <f t="shared" si="5"/>
        <v>0</v>
      </c>
      <c r="I56" s="162">
        <v>0</v>
      </c>
      <c r="J56" s="162">
        <v>0</v>
      </c>
      <c r="K56" s="162">
        <v>0</v>
      </c>
      <c r="L56" s="162">
        <v>0</v>
      </c>
      <c r="M56" s="162">
        <v>0</v>
      </c>
      <c r="N56" s="162">
        <v>1</v>
      </c>
      <c r="O56" s="162">
        <v>0</v>
      </c>
      <c r="P56" s="162">
        <v>0</v>
      </c>
      <c r="Q56" s="163">
        <v>0</v>
      </c>
      <c r="R56" s="163">
        <v>14243</v>
      </c>
    </row>
    <row r="57" spans="1:18" ht="72.75" customHeight="1" x14ac:dyDescent="0.25">
      <c r="A57" s="88">
        <v>17</v>
      </c>
      <c r="B57" s="459" t="s">
        <v>82</v>
      </c>
      <c r="C57" s="460"/>
      <c r="D57" s="460"/>
      <c r="E57" s="460"/>
      <c r="F57" s="465"/>
      <c r="G57" s="87" t="s">
        <v>771</v>
      </c>
      <c r="H57" s="88">
        <f t="shared" si="5"/>
        <v>0</v>
      </c>
      <c r="I57" s="162">
        <v>0</v>
      </c>
      <c r="J57" s="162">
        <v>0</v>
      </c>
      <c r="K57" s="162">
        <v>0</v>
      </c>
      <c r="L57" s="162">
        <v>0</v>
      </c>
      <c r="M57" s="162">
        <v>0</v>
      </c>
      <c r="N57" s="162">
        <v>1</v>
      </c>
      <c r="O57" s="162">
        <v>0</v>
      </c>
      <c r="P57" s="162">
        <v>0</v>
      </c>
      <c r="Q57" s="163">
        <v>0</v>
      </c>
      <c r="R57" s="163">
        <v>14733</v>
      </c>
    </row>
    <row r="58" spans="1:18" ht="72.75" customHeight="1" x14ac:dyDescent="0.25">
      <c r="A58" s="88">
        <v>18</v>
      </c>
      <c r="B58" s="459" t="s">
        <v>772</v>
      </c>
      <c r="C58" s="460"/>
      <c r="D58" s="460"/>
      <c r="E58" s="460"/>
      <c r="F58" s="465"/>
      <c r="G58" s="87" t="s">
        <v>773</v>
      </c>
      <c r="H58" s="88">
        <f t="shared" si="5"/>
        <v>0</v>
      </c>
      <c r="I58" s="162">
        <v>0</v>
      </c>
      <c r="J58" s="162">
        <v>0</v>
      </c>
      <c r="K58" s="162">
        <v>0</v>
      </c>
      <c r="L58" s="162">
        <v>0</v>
      </c>
      <c r="M58" s="162">
        <v>0</v>
      </c>
      <c r="N58" s="162">
        <v>1</v>
      </c>
      <c r="O58" s="162">
        <v>0</v>
      </c>
      <c r="P58" s="162">
        <v>0</v>
      </c>
      <c r="Q58" s="163">
        <v>0</v>
      </c>
      <c r="R58" s="163">
        <v>17320</v>
      </c>
    </row>
    <row r="59" spans="1:18" ht="72.75" customHeight="1" x14ac:dyDescent="0.25">
      <c r="A59" s="88">
        <v>19</v>
      </c>
      <c r="B59" s="459" t="s">
        <v>774</v>
      </c>
      <c r="C59" s="460"/>
      <c r="D59" s="460"/>
      <c r="E59" s="460"/>
      <c r="F59" s="465"/>
      <c r="G59" s="87" t="s">
        <v>775</v>
      </c>
      <c r="H59" s="88">
        <f t="shared" si="5"/>
        <v>0</v>
      </c>
      <c r="I59" s="162">
        <v>0</v>
      </c>
      <c r="J59" s="162">
        <v>0</v>
      </c>
      <c r="K59" s="162">
        <v>0</v>
      </c>
      <c r="L59" s="162">
        <v>0</v>
      </c>
      <c r="M59" s="162">
        <v>0</v>
      </c>
      <c r="N59" s="162">
        <v>1</v>
      </c>
      <c r="O59" s="162">
        <v>0</v>
      </c>
      <c r="P59" s="162">
        <v>0</v>
      </c>
      <c r="Q59" s="163">
        <v>0</v>
      </c>
      <c r="R59" s="163">
        <v>14733</v>
      </c>
    </row>
    <row r="60" spans="1:18" ht="72.75" customHeight="1" x14ac:dyDescent="0.25">
      <c r="A60" s="88">
        <v>20</v>
      </c>
      <c r="B60" s="459" t="s">
        <v>776</v>
      </c>
      <c r="C60" s="460"/>
      <c r="D60" s="460"/>
      <c r="E60" s="460"/>
      <c r="F60" s="465"/>
      <c r="G60" s="87" t="s">
        <v>777</v>
      </c>
      <c r="H60" s="88">
        <f t="shared" si="5"/>
        <v>0</v>
      </c>
      <c r="I60" s="162">
        <v>0</v>
      </c>
      <c r="J60" s="162">
        <v>0</v>
      </c>
      <c r="K60" s="162">
        <v>0</v>
      </c>
      <c r="L60" s="162">
        <v>0</v>
      </c>
      <c r="M60" s="162">
        <v>0</v>
      </c>
      <c r="N60" s="162">
        <v>1</v>
      </c>
      <c r="O60" s="162">
        <v>0</v>
      </c>
      <c r="P60" s="162">
        <v>0</v>
      </c>
      <c r="Q60" s="163">
        <v>0</v>
      </c>
      <c r="R60" s="163">
        <v>10955</v>
      </c>
    </row>
    <row r="61" spans="1:18" ht="72.75" customHeight="1" x14ac:dyDescent="0.25">
      <c r="A61" s="88">
        <v>21</v>
      </c>
      <c r="B61" s="459" t="s">
        <v>778</v>
      </c>
      <c r="C61" s="460"/>
      <c r="D61" s="460"/>
      <c r="E61" s="460"/>
      <c r="F61" s="465"/>
      <c r="G61" s="87" t="s">
        <v>779</v>
      </c>
      <c r="H61" s="88">
        <f t="shared" si="5"/>
        <v>0</v>
      </c>
      <c r="I61" s="162">
        <v>0</v>
      </c>
      <c r="J61" s="162">
        <v>0</v>
      </c>
      <c r="K61" s="162">
        <v>0</v>
      </c>
      <c r="L61" s="162">
        <v>0</v>
      </c>
      <c r="M61" s="162">
        <v>0</v>
      </c>
      <c r="N61" s="162">
        <v>1</v>
      </c>
      <c r="O61" s="162">
        <v>0</v>
      </c>
      <c r="P61" s="162">
        <v>0</v>
      </c>
      <c r="Q61" s="163">
        <v>0</v>
      </c>
      <c r="R61" s="163">
        <v>10753</v>
      </c>
    </row>
    <row r="62" spans="1:18" ht="72.75" customHeight="1" x14ac:dyDescent="0.25">
      <c r="A62" s="88">
        <v>22</v>
      </c>
      <c r="B62" s="529" t="s">
        <v>66</v>
      </c>
      <c r="C62" s="529"/>
      <c r="D62" s="529"/>
      <c r="E62" s="529"/>
      <c r="F62" s="529"/>
      <c r="G62" s="86" t="s">
        <v>865</v>
      </c>
      <c r="H62" s="88">
        <f t="shared" si="5"/>
        <v>0</v>
      </c>
      <c r="I62" s="162">
        <v>0</v>
      </c>
      <c r="J62" s="162">
        <v>0</v>
      </c>
      <c r="K62" s="162">
        <v>0</v>
      </c>
      <c r="L62" s="162">
        <v>0</v>
      </c>
      <c r="M62" s="162">
        <v>0</v>
      </c>
      <c r="N62" s="162">
        <v>0</v>
      </c>
      <c r="O62" s="162">
        <v>1</v>
      </c>
      <c r="P62" s="162">
        <v>0</v>
      </c>
      <c r="Q62" s="162">
        <v>0</v>
      </c>
      <c r="R62" s="162">
        <v>0</v>
      </c>
    </row>
    <row r="63" spans="1:18" ht="72.75" customHeight="1" x14ac:dyDescent="0.25">
      <c r="A63" s="88">
        <v>23</v>
      </c>
      <c r="B63" s="529" t="s">
        <v>866</v>
      </c>
      <c r="C63" s="529"/>
      <c r="D63" s="529"/>
      <c r="E63" s="529"/>
      <c r="F63" s="529"/>
      <c r="G63" s="86" t="s">
        <v>867</v>
      </c>
      <c r="H63" s="88">
        <f t="shared" si="5"/>
        <v>0</v>
      </c>
      <c r="I63" s="162">
        <v>0</v>
      </c>
      <c r="J63" s="162">
        <v>0</v>
      </c>
      <c r="K63" s="162">
        <v>0</v>
      </c>
      <c r="L63" s="162">
        <v>0</v>
      </c>
      <c r="M63" s="162">
        <v>0</v>
      </c>
      <c r="N63" s="162">
        <v>0</v>
      </c>
      <c r="O63" s="162">
        <v>1</v>
      </c>
      <c r="P63" s="162">
        <v>0</v>
      </c>
      <c r="Q63" s="162">
        <v>0</v>
      </c>
      <c r="R63" s="162">
        <v>0</v>
      </c>
    </row>
    <row r="64" spans="1:18" ht="72.75" customHeight="1" x14ac:dyDescent="0.25">
      <c r="A64" s="88">
        <v>24</v>
      </c>
      <c r="B64" s="529" t="s">
        <v>868</v>
      </c>
      <c r="C64" s="529"/>
      <c r="D64" s="529"/>
      <c r="E64" s="529"/>
      <c r="F64" s="529"/>
      <c r="G64" s="86" t="s">
        <v>869</v>
      </c>
      <c r="H64" s="88">
        <f t="shared" si="5"/>
        <v>0</v>
      </c>
      <c r="I64" s="162">
        <v>0</v>
      </c>
      <c r="J64" s="162">
        <v>0</v>
      </c>
      <c r="K64" s="162">
        <v>0</v>
      </c>
      <c r="L64" s="162">
        <v>0</v>
      </c>
      <c r="M64" s="162">
        <v>0</v>
      </c>
      <c r="N64" s="162">
        <v>0</v>
      </c>
      <c r="O64" s="162">
        <v>1</v>
      </c>
      <c r="P64" s="162">
        <v>0</v>
      </c>
      <c r="Q64" s="162">
        <v>0</v>
      </c>
      <c r="R64" s="162">
        <v>0</v>
      </c>
    </row>
    <row r="65" spans="1:18" ht="72.75" customHeight="1" x14ac:dyDescent="0.25">
      <c r="A65" s="88">
        <v>25</v>
      </c>
      <c r="B65" s="529" t="s">
        <v>870</v>
      </c>
      <c r="C65" s="529"/>
      <c r="D65" s="529"/>
      <c r="E65" s="529"/>
      <c r="F65" s="529"/>
      <c r="G65" s="86" t="s">
        <v>871</v>
      </c>
      <c r="H65" s="88">
        <f t="shared" si="5"/>
        <v>0</v>
      </c>
      <c r="I65" s="162">
        <v>0</v>
      </c>
      <c r="J65" s="162">
        <v>0</v>
      </c>
      <c r="K65" s="162">
        <v>0</v>
      </c>
      <c r="L65" s="162">
        <v>0</v>
      </c>
      <c r="M65" s="162">
        <v>0</v>
      </c>
      <c r="N65" s="162">
        <v>0</v>
      </c>
      <c r="O65" s="162">
        <v>1</v>
      </c>
      <c r="P65" s="162">
        <v>0</v>
      </c>
      <c r="Q65" s="162">
        <v>0</v>
      </c>
      <c r="R65" s="162">
        <v>0</v>
      </c>
    </row>
    <row r="66" spans="1:18" ht="72.75" customHeight="1" x14ac:dyDescent="0.25">
      <c r="A66" s="88">
        <v>26</v>
      </c>
      <c r="B66" s="529" t="s">
        <v>872</v>
      </c>
      <c r="C66" s="529"/>
      <c r="D66" s="529"/>
      <c r="E66" s="529"/>
      <c r="F66" s="529"/>
      <c r="G66" s="86" t="s">
        <v>873</v>
      </c>
      <c r="H66" s="88">
        <f t="shared" si="5"/>
        <v>0</v>
      </c>
      <c r="I66" s="162">
        <v>0</v>
      </c>
      <c r="J66" s="162">
        <v>0</v>
      </c>
      <c r="K66" s="162">
        <v>0</v>
      </c>
      <c r="L66" s="162">
        <v>0</v>
      </c>
      <c r="M66" s="162">
        <v>0</v>
      </c>
      <c r="N66" s="162">
        <v>0</v>
      </c>
      <c r="O66" s="162">
        <v>1</v>
      </c>
      <c r="P66" s="162">
        <v>0</v>
      </c>
      <c r="Q66" s="162">
        <v>0</v>
      </c>
      <c r="R66" s="162">
        <v>0</v>
      </c>
    </row>
    <row r="67" spans="1:18" ht="72.75" customHeight="1" x14ac:dyDescent="0.25">
      <c r="A67" s="88">
        <v>27</v>
      </c>
      <c r="B67" s="529" t="s">
        <v>874</v>
      </c>
      <c r="C67" s="529"/>
      <c r="D67" s="529"/>
      <c r="E67" s="529"/>
      <c r="F67" s="529"/>
      <c r="G67" s="86" t="s">
        <v>875</v>
      </c>
      <c r="H67" s="88">
        <f t="shared" si="5"/>
        <v>0</v>
      </c>
      <c r="I67" s="162">
        <v>0</v>
      </c>
      <c r="J67" s="162">
        <v>0</v>
      </c>
      <c r="K67" s="162">
        <v>0</v>
      </c>
      <c r="L67" s="162">
        <v>0</v>
      </c>
      <c r="M67" s="162">
        <v>0</v>
      </c>
      <c r="N67" s="162">
        <v>0</v>
      </c>
      <c r="O67" s="162">
        <v>1</v>
      </c>
      <c r="P67" s="162">
        <v>0</v>
      </c>
      <c r="Q67" s="162">
        <v>0</v>
      </c>
      <c r="R67" s="162">
        <v>0</v>
      </c>
    </row>
    <row r="68" spans="1:18" ht="72.75" customHeight="1" x14ac:dyDescent="0.25">
      <c r="A68" s="104">
        <v>3</v>
      </c>
      <c r="B68" s="522" t="s">
        <v>103</v>
      </c>
      <c r="C68" s="523"/>
      <c r="D68" s="523"/>
      <c r="E68" s="523"/>
      <c r="F68" s="523"/>
      <c r="G68" s="524"/>
      <c r="H68" s="133">
        <f>H69+H70+H71+H72+H73+H74+H75+H76+H77+H78+H79+H80+H81+H82+H83+H84+H85+H86+H87+H88+H89+H90+H91+H92+H93+H94+H95+H96+H97+H98+H99+H100+H101+H102+H103</f>
        <v>415</v>
      </c>
      <c r="I68" s="172">
        <f t="shared" ref="I68:P68" si="6">I69+I70+I71+I72+I73+I74+I75+I76+I77+I78+I79+I80+I81+I82+I83+I84+I85+I86+I87+I88+I89+I90+I91+I92+I93+I94+I95+I96+I97+I98+I99+I100+I101+I102+I103</f>
        <v>215</v>
      </c>
      <c r="J68" s="172">
        <f t="shared" si="6"/>
        <v>200</v>
      </c>
      <c r="K68" s="172">
        <f t="shared" si="6"/>
        <v>196</v>
      </c>
      <c r="L68" s="172">
        <f t="shared" si="6"/>
        <v>53</v>
      </c>
      <c r="M68" s="172">
        <f t="shared" si="6"/>
        <v>0</v>
      </c>
      <c r="N68" s="172">
        <f t="shared" si="6"/>
        <v>453</v>
      </c>
      <c r="O68" s="172">
        <f t="shared" si="6"/>
        <v>68</v>
      </c>
      <c r="P68" s="172">
        <f t="shared" si="6"/>
        <v>0</v>
      </c>
      <c r="Q68" s="164">
        <v>45722.8</v>
      </c>
      <c r="R68" s="164">
        <v>25715.8</v>
      </c>
    </row>
    <row r="69" spans="1:18" ht="72.75" customHeight="1" x14ac:dyDescent="0.25">
      <c r="A69" s="88">
        <v>1</v>
      </c>
      <c r="B69" s="459" t="s">
        <v>150</v>
      </c>
      <c r="C69" s="460"/>
      <c r="D69" s="460"/>
      <c r="E69" s="460"/>
      <c r="F69" s="465"/>
      <c r="G69" s="87" t="s">
        <v>515</v>
      </c>
      <c r="H69" s="88">
        <f>I69+J69</f>
        <v>155</v>
      </c>
      <c r="I69" s="162">
        <v>145</v>
      </c>
      <c r="J69" s="162">
        <v>10</v>
      </c>
      <c r="K69" s="162">
        <v>75</v>
      </c>
      <c r="L69" s="162">
        <v>22</v>
      </c>
      <c r="M69" s="162">
        <v>0</v>
      </c>
      <c r="N69" s="162">
        <v>129</v>
      </c>
      <c r="O69" s="162">
        <v>18</v>
      </c>
      <c r="P69" s="162">
        <v>0</v>
      </c>
      <c r="Q69" s="163">
        <v>50498.2</v>
      </c>
      <c r="R69" s="163">
        <v>28013</v>
      </c>
    </row>
    <row r="70" spans="1:18" ht="72.75" customHeight="1" x14ac:dyDescent="0.25">
      <c r="A70" s="88">
        <v>2</v>
      </c>
      <c r="B70" s="459" t="s">
        <v>844</v>
      </c>
      <c r="C70" s="460"/>
      <c r="D70" s="460"/>
      <c r="E70" s="460"/>
      <c r="F70" s="465"/>
      <c r="G70" s="87" t="s">
        <v>704</v>
      </c>
      <c r="H70" s="88">
        <f t="shared" ref="H70:H103" si="7">I70+J70</f>
        <v>40</v>
      </c>
      <c r="I70" s="162">
        <v>20</v>
      </c>
      <c r="J70" s="162">
        <v>20</v>
      </c>
      <c r="K70" s="162">
        <v>16</v>
      </c>
      <c r="L70" s="162">
        <v>3</v>
      </c>
      <c r="M70" s="162">
        <v>0</v>
      </c>
      <c r="N70" s="162">
        <v>48</v>
      </c>
      <c r="O70" s="162">
        <v>2</v>
      </c>
      <c r="P70" s="162">
        <v>0</v>
      </c>
      <c r="Q70" s="163">
        <v>44700</v>
      </c>
      <c r="R70" s="163">
        <v>24963.4</v>
      </c>
    </row>
    <row r="71" spans="1:18" ht="72.75" customHeight="1" x14ac:dyDescent="0.25">
      <c r="A71" s="88">
        <v>3</v>
      </c>
      <c r="B71" s="459" t="s">
        <v>729</v>
      </c>
      <c r="C71" s="460"/>
      <c r="D71" s="460"/>
      <c r="E71" s="460"/>
      <c r="F71" s="465"/>
      <c r="G71" s="87" t="s">
        <v>706</v>
      </c>
      <c r="H71" s="88">
        <f t="shared" si="7"/>
        <v>20</v>
      </c>
      <c r="I71" s="162">
        <v>0</v>
      </c>
      <c r="J71" s="162">
        <v>20</v>
      </c>
      <c r="K71" s="162">
        <v>10</v>
      </c>
      <c r="L71" s="162">
        <v>2</v>
      </c>
      <c r="M71" s="162">
        <v>0</v>
      </c>
      <c r="N71" s="162">
        <v>22</v>
      </c>
      <c r="O71" s="162">
        <v>1</v>
      </c>
      <c r="P71" s="162">
        <v>0</v>
      </c>
      <c r="Q71" s="163">
        <v>44633.3</v>
      </c>
      <c r="R71" s="163">
        <v>26421.1</v>
      </c>
    </row>
    <row r="72" spans="1:18" ht="72.75" customHeight="1" x14ac:dyDescent="0.25">
      <c r="A72" s="88">
        <v>4</v>
      </c>
      <c r="B72" s="459" t="s">
        <v>104</v>
      </c>
      <c r="C72" s="460"/>
      <c r="D72" s="460"/>
      <c r="E72" s="460"/>
      <c r="F72" s="465"/>
      <c r="G72" s="87" t="s">
        <v>516</v>
      </c>
      <c r="H72" s="88">
        <f t="shared" si="7"/>
        <v>25</v>
      </c>
      <c r="I72" s="162">
        <v>10</v>
      </c>
      <c r="J72" s="162">
        <v>15</v>
      </c>
      <c r="K72" s="162">
        <v>9</v>
      </c>
      <c r="L72" s="162">
        <v>4</v>
      </c>
      <c r="M72" s="162">
        <v>0</v>
      </c>
      <c r="N72" s="162">
        <v>34</v>
      </c>
      <c r="O72" s="162">
        <v>1</v>
      </c>
      <c r="P72" s="162">
        <v>0</v>
      </c>
      <c r="Q72" s="163">
        <v>49471.4</v>
      </c>
      <c r="R72" s="163">
        <v>24237.5</v>
      </c>
    </row>
    <row r="73" spans="1:18" ht="72.75" customHeight="1" x14ac:dyDescent="0.25">
      <c r="A73" s="88">
        <v>5</v>
      </c>
      <c r="B73" s="459" t="s">
        <v>797</v>
      </c>
      <c r="C73" s="460"/>
      <c r="D73" s="460"/>
      <c r="E73" s="460"/>
      <c r="F73" s="465"/>
      <c r="G73" s="87" t="s">
        <v>520</v>
      </c>
      <c r="H73" s="88">
        <f t="shared" si="7"/>
        <v>20</v>
      </c>
      <c r="I73" s="162">
        <v>10</v>
      </c>
      <c r="J73" s="162">
        <v>10</v>
      </c>
      <c r="K73" s="162">
        <v>9</v>
      </c>
      <c r="L73" s="162">
        <v>2</v>
      </c>
      <c r="M73" s="162">
        <v>0</v>
      </c>
      <c r="N73" s="162">
        <v>20</v>
      </c>
      <c r="O73" s="162">
        <v>3</v>
      </c>
      <c r="P73" s="162">
        <v>0</v>
      </c>
      <c r="Q73" s="163">
        <v>48575</v>
      </c>
      <c r="R73" s="163">
        <v>27162.5</v>
      </c>
    </row>
    <row r="74" spans="1:18" ht="72.75" customHeight="1" x14ac:dyDescent="0.25">
      <c r="A74" s="88">
        <v>6</v>
      </c>
      <c r="B74" s="459" t="s">
        <v>798</v>
      </c>
      <c r="C74" s="460"/>
      <c r="D74" s="460"/>
      <c r="E74" s="460"/>
      <c r="F74" s="465"/>
      <c r="G74" s="87" t="s">
        <v>517</v>
      </c>
      <c r="H74" s="88">
        <f t="shared" si="7"/>
        <v>25</v>
      </c>
      <c r="I74" s="162">
        <v>10</v>
      </c>
      <c r="J74" s="162">
        <v>15</v>
      </c>
      <c r="K74" s="162">
        <v>11</v>
      </c>
      <c r="L74" s="162">
        <v>2</v>
      </c>
      <c r="M74" s="162">
        <v>0</v>
      </c>
      <c r="N74" s="162">
        <v>19</v>
      </c>
      <c r="O74" s="162">
        <v>4</v>
      </c>
      <c r="P74" s="162">
        <v>0</v>
      </c>
      <c r="Q74" s="163">
        <v>41090.9</v>
      </c>
      <c r="R74" s="163">
        <v>25850</v>
      </c>
    </row>
    <row r="75" spans="1:18" ht="72.75" customHeight="1" x14ac:dyDescent="0.25">
      <c r="A75" s="88">
        <v>7</v>
      </c>
      <c r="B75" s="459" t="s">
        <v>108</v>
      </c>
      <c r="C75" s="460"/>
      <c r="D75" s="460"/>
      <c r="E75" s="460"/>
      <c r="F75" s="465"/>
      <c r="G75" s="87" t="s">
        <v>707</v>
      </c>
      <c r="H75" s="88">
        <f t="shared" si="7"/>
        <v>35</v>
      </c>
      <c r="I75" s="162">
        <v>20</v>
      </c>
      <c r="J75" s="162">
        <v>15</v>
      </c>
      <c r="K75" s="162">
        <v>15</v>
      </c>
      <c r="L75" s="162">
        <v>3</v>
      </c>
      <c r="M75" s="162">
        <v>0</v>
      </c>
      <c r="N75" s="162">
        <v>45</v>
      </c>
      <c r="O75" s="162">
        <v>7</v>
      </c>
      <c r="P75" s="162">
        <v>0</v>
      </c>
      <c r="Q75" s="163">
        <v>41676.9</v>
      </c>
      <c r="R75" s="163">
        <v>24378.400000000001</v>
      </c>
    </row>
    <row r="76" spans="1:18" ht="72.75" customHeight="1" x14ac:dyDescent="0.25">
      <c r="A76" s="88">
        <v>8</v>
      </c>
      <c r="B76" s="459" t="s">
        <v>800</v>
      </c>
      <c r="C76" s="460"/>
      <c r="D76" s="460"/>
      <c r="E76" s="460"/>
      <c r="F76" s="465"/>
      <c r="G76" s="87" t="s">
        <v>799</v>
      </c>
      <c r="H76" s="88">
        <f t="shared" si="7"/>
        <v>20</v>
      </c>
      <c r="I76" s="162">
        <v>0</v>
      </c>
      <c r="J76" s="162">
        <v>20</v>
      </c>
      <c r="K76" s="162">
        <v>6</v>
      </c>
      <c r="L76" s="162">
        <v>2</v>
      </c>
      <c r="M76" s="162">
        <v>0</v>
      </c>
      <c r="N76" s="162">
        <v>17</v>
      </c>
      <c r="O76" s="162">
        <v>4</v>
      </c>
      <c r="P76" s="162">
        <v>0</v>
      </c>
      <c r="Q76" s="163">
        <v>43433.3</v>
      </c>
      <c r="R76" s="163">
        <v>24218.799999999999</v>
      </c>
    </row>
    <row r="77" spans="1:18" ht="72.75" customHeight="1" x14ac:dyDescent="0.25">
      <c r="A77" s="88">
        <v>9</v>
      </c>
      <c r="B77" s="459" t="s">
        <v>801</v>
      </c>
      <c r="C77" s="460"/>
      <c r="D77" s="460"/>
      <c r="E77" s="460"/>
      <c r="F77" s="465"/>
      <c r="G77" s="87" t="s">
        <v>802</v>
      </c>
      <c r="H77" s="88">
        <f t="shared" si="7"/>
        <v>10</v>
      </c>
      <c r="I77" s="162">
        <v>0</v>
      </c>
      <c r="J77" s="162">
        <v>10</v>
      </c>
      <c r="K77" s="162">
        <v>2</v>
      </c>
      <c r="L77" s="162">
        <v>2</v>
      </c>
      <c r="M77" s="162">
        <v>0</v>
      </c>
      <c r="N77" s="162">
        <v>7</v>
      </c>
      <c r="O77" s="162">
        <v>0</v>
      </c>
      <c r="P77" s="162">
        <v>0</v>
      </c>
      <c r="Q77" s="163">
        <v>42500</v>
      </c>
      <c r="R77" s="163">
        <v>26785.7</v>
      </c>
    </row>
    <row r="78" spans="1:18" ht="72.75" customHeight="1" x14ac:dyDescent="0.25">
      <c r="A78" s="88">
        <v>10</v>
      </c>
      <c r="B78" s="459" t="s">
        <v>114</v>
      </c>
      <c r="C78" s="460"/>
      <c r="D78" s="460"/>
      <c r="E78" s="460"/>
      <c r="F78" s="465"/>
      <c r="G78" s="87" t="s">
        <v>709</v>
      </c>
      <c r="H78" s="88">
        <f t="shared" si="7"/>
        <v>30</v>
      </c>
      <c r="I78" s="162">
        <v>0</v>
      </c>
      <c r="J78" s="162">
        <v>30</v>
      </c>
      <c r="K78" s="162">
        <v>9</v>
      </c>
      <c r="L78" s="162">
        <v>2</v>
      </c>
      <c r="M78" s="162">
        <v>0</v>
      </c>
      <c r="N78" s="162">
        <v>21</v>
      </c>
      <c r="O78" s="162">
        <v>3</v>
      </c>
      <c r="P78" s="162">
        <v>0</v>
      </c>
      <c r="Q78" s="163">
        <v>44737.5</v>
      </c>
      <c r="R78" s="163">
        <v>23465</v>
      </c>
    </row>
    <row r="79" spans="1:18" ht="72.75" customHeight="1" x14ac:dyDescent="0.25">
      <c r="A79" s="88">
        <v>11</v>
      </c>
      <c r="B79" s="459" t="s">
        <v>803</v>
      </c>
      <c r="C79" s="460"/>
      <c r="D79" s="460"/>
      <c r="E79" s="460"/>
      <c r="F79" s="465"/>
      <c r="G79" s="87" t="s">
        <v>525</v>
      </c>
      <c r="H79" s="88">
        <f t="shared" si="7"/>
        <v>10</v>
      </c>
      <c r="I79" s="162">
        <v>0</v>
      </c>
      <c r="J79" s="162">
        <v>10</v>
      </c>
      <c r="K79" s="162">
        <v>5</v>
      </c>
      <c r="L79" s="162">
        <v>2</v>
      </c>
      <c r="M79" s="162">
        <v>0</v>
      </c>
      <c r="N79" s="162">
        <v>16</v>
      </c>
      <c r="O79" s="162">
        <v>1</v>
      </c>
      <c r="P79" s="162">
        <v>0</v>
      </c>
      <c r="Q79" s="163">
        <v>42866.7</v>
      </c>
      <c r="R79" s="163">
        <v>23861.5</v>
      </c>
    </row>
    <row r="80" spans="1:18" ht="72.75" customHeight="1" x14ac:dyDescent="0.25">
      <c r="A80" s="88">
        <v>12</v>
      </c>
      <c r="B80" s="459" t="s">
        <v>804</v>
      </c>
      <c r="C80" s="460"/>
      <c r="D80" s="460"/>
      <c r="E80" s="460"/>
      <c r="F80" s="465"/>
      <c r="G80" s="87" t="s">
        <v>526</v>
      </c>
      <c r="H80" s="88">
        <f t="shared" si="7"/>
        <v>0</v>
      </c>
      <c r="I80" s="162">
        <v>0</v>
      </c>
      <c r="J80" s="162">
        <v>0</v>
      </c>
      <c r="K80" s="162">
        <v>5</v>
      </c>
      <c r="L80" s="162">
        <v>2</v>
      </c>
      <c r="M80" s="162">
        <v>0</v>
      </c>
      <c r="N80" s="162">
        <v>10</v>
      </c>
      <c r="O80" s="162">
        <v>0</v>
      </c>
      <c r="P80" s="162">
        <v>0</v>
      </c>
      <c r="Q80" s="163">
        <v>41050</v>
      </c>
      <c r="R80" s="163">
        <v>23500</v>
      </c>
    </row>
    <row r="81" spans="1:18" ht="72.75" customHeight="1" x14ac:dyDescent="0.25">
      <c r="A81" s="88">
        <v>13</v>
      </c>
      <c r="B81" s="459" t="s">
        <v>805</v>
      </c>
      <c r="C81" s="460"/>
      <c r="D81" s="460"/>
      <c r="E81" s="460"/>
      <c r="F81" s="465"/>
      <c r="G81" s="87" t="s">
        <v>806</v>
      </c>
      <c r="H81" s="88">
        <f t="shared" si="7"/>
        <v>10</v>
      </c>
      <c r="I81" s="162">
        <v>0</v>
      </c>
      <c r="J81" s="162">
        <v>10</v>
      </c>
      <c r="K81" s="162">
        <v>7</v>
      </c>
      <c r="L81" s="162">
        <v>1</v>
      </c>
      <c r="M81" s="162">
        <v>0</v>
      </c>
      <c r="N81" s="162">
        <v>11</v>
      </c>
      <c r="O81" s="162">
        <v>3</v>
      </c>
      <c r="P81" s="162">
        <v>0</v>
      </c>
      <c r="Q81" s="163">
        <v>42560</v>
      </c>
      <c r="R81" s="163">
        <v>23625</v>
      </c>
    </row>
    <row r="82" spans="1:18" ht="72.75" customHeight="1" x14ac:dyDescent="0.25">
      <c r="A82" s="88">
        <v>14</v>
      </c>
      <c r="B82" s="459" t="s">
        <v>807</v>
      </c>
      <c r="C82" s="460"/>
      <c r="D82" s="460"/>
      <c r="E82" s="460"/>
      <c r="F82" s="465"/>
      <c r="G82" s="87" t="s">
        <v>808</v>
      </c>
      <c r="H82" s="88">
        <f t="shared" si="7"/>
        <v>5</v>
      </c>
      <c r="I82" s="162">
        <v>0</v>
      </c>
      <c r="J82" s="162">
        <v>5</v>
      </c>
      <c r="K82" s="162">
        <v>9</v>
      </c>
      <c r="L82" s="162">
        <v>2</v>
      </c>
      <c r="M82" s="162">
        <v>0</v>
      </c>
      <c r="N82" s="162">
        <v>9</v>
      </c>
      <c r="O82" s="162">
        <v>0</v>
      </c>
      <c r="P82" s="162">
        <v>0</v>
      </c>
      <c r="Q82" s="163">
        <v>44375</v>
      </c>
      <c r="R82" s="163">
        <v>25400</v>
      </c>
    </row>
    <row r="83" spans="1:18" ht="72.75" customHeight="1" x14ac:dyDescent="0.25">
      <c r="A83" s="88">
        <v>15</v>
      </c>
      <c r="B83" s="459" t="s">
        <v>809</v>
      </c>
      <c r="C83" s="460"/>
      <c r="D83" s="460"/>
      <c r="E83" s="460"/>
      <c r="F83" s="465"/>
      <c r="G83" s="87" t="s">
        <v>810</v>
      </c>
      <c r="H83" s="88">
        <f t="shared" si="7"/>
        <v>10</v>
      </c>
      <c r="I83" s="162">
        <v>0</v>
      </c>
      <c r="J83" s="162">
        <v>10</v>
      </c>
      <c r="K83" s="162">
        <v>8</v>
      </c>
      <c r="L83" s="162">
        <v>2</v>
      </c>
      <c r="M83" s="162">
        <v>0</v>
      </c>
      <c r="N83" s="162">
        <v>13</v>
      </c>
      <c r="O83" s="162">
        <v>4</v>
      </c>
      <c r="P83" s="162">
        <v>0</v>
      </c>
      <c r="Q83" s="163">
        <v>41525</v>
      </c>
      <c r="R83" s="163">
        <v>25000</v>
      </c>
    </row>
    <row r="84" spans="1:18" ht="72.75" customHeight="1" x14ac:dyDescent="0.25">
      <c r="A84" s="88">
        <v>16</v>
      </c>
      <c r="B84" s="459" t="s">
        <v>749</v>
      </c>
      <c r="C84" s="460"/>
      <c r="D84" s="460"/>
      <c r="E84" s="460"/>
      <c r="F84" s="465"/>
      <c r="G84" s="87" t="s">
        <v>748</v>
      </c>
      <c r="H84" s="88">
        <f t="shared" si="7"/>
        <v>0</v>
      </c>
      <c r="I84" s="162">
        <v>0</v>
      </c>
      <c r="J84" s="162">
        <v>0</v>
      </c>
      <c r="K84" s="162">
        <v>0</v>
      </c>
      <c r="L84" s="162">
        <v>0</v>
      </c>
      <c r="M84" s="162">
        <v>0</v>
      </c>
      <c r="N84" s="162">
        <v>0</v>
      </c>
      <c r="O84" s="162">
        <v>2</v>
      </c>
      <c r="P84" s="162">
        <v>0</v>
      </c>
      <c r="Q84" s="163">
        <v>0</v>
      </c>
      <c r="R84" s="163">
        <v>0</v>
      </c>
    </row>
    <row r="85" spans="1:18" ht="72.75" customHeight="1" x14ac:dyDescent="0.25">
      <c r="A85" s="88">
        <v>17</v>
      </c>
      <c r="B85" s="459" t="s">
        <v>137</v>
      </c>
      <c r="C85" s="460"/>
      <c r="D85" s="460"/>
      <c r="E85" s="460"/>
      <c r="F85" s="465"/>
      <c r="G85" s="87" t="s">
        <v>811</v>
      </c>
      <c r="H85" s="88">
        <f t="shared" si="7"/>
        <v>0</v>
      </c>
      <c r="I85" s="162">
        <v>0</v>
      </c>
      <c r="J85" s="162">
        <v>0</v>
      </c>
      <c r="K85" s="162">
        <v>0</v>
      </c>
      <c r="L85" s="162">
        <v>0</v>
      </c>
      <c r="M85" s="162">
        <v>0</v>
      </c>
      <c r="N85" s="162">
        <v>2</v>
      </c>
      <c r="O85" s="162">
        <v>2</v>
      </c>
      <c r="P85" s="162">
        <v>0</v>
      </c>
      <c r="Q85" s="163">
        <v>0</v>
      </c>
      <c r="R85" s="163">
        <v>26150</v>
      </c>
    </row>
    <row r="86" spans="1:18" ht="72.75" customHeight="1" x14ac:dyDescent="0.25">
      <c r="A86" s="88">
        <v>18</v>
      </c>
      <c r="B86" s="459" t="s">
        <v>741</v>
      </c>
      <c r="C86" s="460"/>
      <c r="D86" s="460"/>
      <c r="E86" s="460"/>
      <c r="F86" s="465"/>
      <c r="G86" s="87" t="s">
        <v>716</v>
      </c>
      <c r="H86" s="88">
        <f t="shared" si="7"/>
        <v>0</v>
      </c>
      <c r="I86" s="162">
        <v>0</v>
      </c>
      <c r="J86" s="162">
        <v>0</v>
      </c>
      <c r="K86" s="162">
        <v>0</v>
      </c>
      <c r="L86" s="162">
        <v>0</v>
      </c>
      <c r="M86" s="162">
        <v>0</v>
      </c>
      <c r="N86" s="162">
        <v>4</v>
      </c>
      <c r="O86" s="162">
        <v>0</v>
      </c>
      <c r="P86" s="162">
        <v>0</v>
      </c>
      <c r="Q86" s="163">
        <v>0</v>
      </c>
      <c r="R86" s="163">
        <v>23500</v>
      </c>
    </row>
    <row r="87" spans="1:18" ht="72.75" customHeight="1" x14ac:dyDescent="0.25">
      <c r="A87" s="88">
        <v>19</v>
      </c>
      <c r="B87" s="459" t="s">
        <v>742</v>
      </c>
      <c r="C87" s="460"/>
      <c r="D87" s="460"/>
      <c r="E87" s="460"/>
      <c r="F87" s="465"/>
      <c r="G87" s="87" t="s">
        <v>717</v>
      </c>
      <c r="H87" s="88">
        <f t="shared" si="7"/>
        <v>0</v>
      </c>
      <c r="I87" s="162">
        <v>0</v>
      </c>
      <c r="J87" s="162">
        <v>0</v>
      </c>
      <c r="K87" s="162">
        <v>0</v>
      </c>
      <c r="L87" s="162">
        <v>0</v>
      </c>
      <c r="M87" s="162">
        <v>0</v>
      </c>
      <c r="N87" s="162">
        <v>4</v>
      </c>
      <c r="O87" s="162">
        <v>0</v>
      </c>
      <c r="P87" s="162">
        <v>0</v>
      </c>
      <c r="Q87" s="163">
        <v>0</v>
      </c>
      <c r="R87" s="163">
        <v>26133</v>
      </c>
    </row>
    <row r="88" spans="1:18" ht="72.75" customHeight="1" x14ac:dyDescent="0.25">
      <c r="A88" s="88">
        <v>20</v>
      </c>
      <c r="B88" s="459" t="s">
        <v>812</v>
      </c>
      <c r="C88" s="460"/>
      <c r="D88" s="460"/>
      <c r="E88" s="460"/>
      <c r="F88" s="465"/>
      <c r="G88" s="87" t="s">
        <v>813</v>
      </c>
      <c r="H88" s="88">
        <f t="shared" si="7"/>
        <v>0</v>
      </c>
      <c r="I88" s="162">
        <v>0</v>
      </c>
      <c r="J88" s="162">
        <v>0</v>
      </c>
      <c r="K88" s="162">
        <v>0</v>
      </c>
      <c r="L88" s="162">
        <v>0</v>
      </c>
      <c r="M88" s="162">
        <v>0</v>
      </c>
      <c r="N88" s="162">
        <v>2</v>
      </c>
      <c r="O88" s="162">
        <v>1</v>
      </c>
      <c r="P88" s="162">
        <v>0</v>
      </c>
      <c r="Q88" s="163">
        <v>0</v>
      </c>
      <c r="R88" s="163">
        <v>26300</v>
      </c>
    </row>
    <row r="89" spans="1:18" ht="72.75" customHeight="1" x14ac:dyDescent="0.25">
      <c r="A89" s="88">
        <v>21</v>
      </c>
      <c r="B89" s="459" t="s">
        <v>120</v>
      </c>
      <c r="C89" s="460"/>
      <c r="D89" s="460"/>
      <c r="E89" s="460"/>
      <c r="F89" s="465"/>
      <c r="G89" s="87" t="s">
        <v>814</v>
      </c>
      <c r="H89" s="88">
        <f t="shared" si="7"/>
        <v>0</v>
      </c>
      <c r="I89" s="162">
        <v>0</v>
      </c>
      <c r="J89" s="162">
        <v>0</v>
      </c>
      <c r="K89" s="162">
        <v>0</v>
      </c>
      <c r="L89" s="162">
        <v>0</v>
      </c>
      <c r="M89" s="162">
        <v>0</v>
      </c>
      <c r="N89" s="162">
        <v>4</v>
      </c>
      <c r="O89" s="162">
        <v>1</v>
      </c>
      <c r="P89" s="162">
        <v>0</v>
      </c>
      <c r="Q89" s="163">
        <v>0</v>
      </c>
      <c r="R89" s="163">
        <v>25625</v>
      </c>
    </row>
    <row r="90" spans="1:18" ht="72.75" customHeight="1" x14ac:dyDescent="0.25">
      <c r="A90" s="88">
        <v>22</v>
      </c>
      <c r="B90" s="459" t="s">
        <v>130</v>
      </c>
      <c r="C90" s="460"/>
      <c r="D90" s="460"/>
      <c r="E90" s="460"/>
      <c r="F90" s="465"/>
      <c r="G90" s="87" t="s">
        <v>713</v>
      </c>
      <c r="H90" s="88">
        <f t="shared" si="7"/>
        <v>0</v>
      </c>
      <c r="I90" s="162">
        <v>0</v>
      </c>
      <c r="J90" s="162">
        <v>0</v>
      </c>
      <c r="K90" s="162">
        <v>0</v>
      </c>
      <c r="L90" s="162">
        <v>0</v>
      </c>
      <c r="M90" s="162">
        <v>0</v>
      </c>
      <c r="N90" s="162">
        <v>1</v>
      </c>
      <c r="O90" s="162">
        <v>1</v>
      </c>
      <c r="P90" s="162">
        <v>0</v>
      </c>
      <c r="Q90" s="163">
        <v>0</v>
      </c>
      <c r="R90" s="163">
        <v>33100</v>
      </c>
    </row>
    <row r="91" spans="1:18" ht="72.75" customHeight="1" x14ac:dyDescent="0.25">
      <c r="A91" s="88">
        <v>23</v>
      </c>
      <c r="B91" s="459" t="s">
        <v>134</v>
      </c>
      <c r="C91" s="460"/>
      <c r="D91" s="460"/>
      <c r="E91" s="460"/>
      <c r="F91" s="465"/>
      <c r="G91" s="87" t="s">
        <v>718</v>
      </c>
      <c r="H91" s="88">
        <f t="shared" si="7"/>
        <v>0</v>
      </c>
      <c r="I91" s="162">
        <v>0</v>
      </c>
      <c r="J91" s="162">
        <v>0</v>
      </c>
      <c r="K91" s="162">
        <v>0</v>
      </c>
      <c r="L91" s="162">
        <v>0</v>
      </c>
      <c r="M91" s="162">
        <v>0</v>
      </c>
      <c r="N91" s="162">
        <v>1</v>
      </c>
      <c r="O91" s="162">
        <v>1</v>
      </c>
      <c r="P91" s="162">
        <v>0</v>
      </c>
      <c r="Q91" s="163">
        <v>0</v>
      </c>
      <c r="R91" s="163">
        <v>22500</v>
      </c>
    </row>
    <row r="92" spans="1:18" ht="72.75" customHeight="1" x14ac:dyDescent="0.25">
      <c r="A92" s="88">
        <v>24</v>
      </c>
      <c r="B92" s="459" t="s">
        <v>733</v>
      </c>
      <c r="C92" s="460"/>
      <c r="D92" s="460"/>
      <c r="E92" s="460"/>
      <c r="F92" s="465"/>
      <c r="G92" s="87" t="s">
        <v>721</v>
      </c>
      <c r="H92" s="88">
        <f t="shared" si="7"/>
        <v>0</v>
      </c>
      <c r="I92" s="162">
        <v>0</v>
      </c>
      <c r="J92" s="162">
        <v>0</v>
      </c>
      <c r="K92" s="162">
        <v>0</v>
      </c>
      <c r="L92" s="162">
        <v>0</v>
      </c>
      <c r="M92" s="162">
        <v>0</v>
      </c>
      <c r="N92" s="162">
        <v>1</v>
      </c>
      <c r="O92" s="162">
        <v>1</v>
      </c>
      <c r="P92" s="162">
        <v>0</v>
      </c>
      <c r="Q92" s="163">
        <v>0</v>
      </c>
      <c r="R92" s="163">
        <v>27800</v>
      </c>
    </row>
    <row r="93" spans="1:18" ht="72.75" customHeight="1" x14ac:dyDescent="0.25">
      <c r="A93" s="88">
        <v>25</v>
      </c>
      <c r="B93" s="459" t="s">
        <v>815</v>
      </c>
      <c r="C93" s="460"/>
      <c r="D93" s="460"/>
      <c r="E93" s="460"/>
      <c r="F93" s="465"/>
      <c r="G93" s="87" t="s">
        <v>133</v>
      </c>
      <c r="H93" s="88">
        <f t="shared" si="7"/>
        <v>0</v>
      </c>
      <c r="I93" s="162">
        <v>0</v>
      </c>
      <c r="J93" s="162">
        <v>0</v>
      </c>
      <c r="K93" s="162">
        <v>0</v>
      </c>
      <c r="L93" s="162">
        <v>0</v>
      </c>
      <c r="M93" s="162">
        <v>0</v>
      </c>
      <c r="N93" s="162">
        <v>2</v>
      </c>
      <c r="O93" s="162">
        <v>1</v>
      </c>
      <c r="P93" s="162">
        <v>0</v>
      </c>
      <c r="Q93" s="163">
        <v>0</v>
      </c>
      <c r="R93" s="163">
        <v>23350</v>
      </c>
    </row>
    <row r="94" spans="1:18" ht="72.75" customHeight="1" x14ac:dyDescent="0.25">
      <c r="A94" s="88">
        <v>26</v>
      </c>
      <c r="B94" s="459" t="s">
        <v>816</v>
      </c>
      <c r="C94" s="460"/>
      <c r="D94" s="460"/>
      <c r="E94" s="460"/>
      <c r="F94" s="465"/>
      <c r="G94" s="87" t="s">
        <v>723</v>
      </c>
      <c r="H94" s="88">
        <f t="shared" si="7"/>
        <v>0</v>
      </c>
      <c r="I94" s="162">
        <v>0</v>
      </c>
      <c r="J94" s="162">
        <v>0</v>
      </c>
      <c r="K94" s="162">
        <v>0</v>
      </c>
      <c r="L94" s="162">
        <v>0</v>
      </c>
      <c r="M94" s="162">
        <v>0</v>
      </c>
      <c r="N94" s="162">
        <v>1</v>
      </c>
      <c r="O94" s="162">
        <v>2</v>
      </c>
      <c r="P94" s="162">
        <v>0</v>
      </c>
      <c r="Q94" s="163">
        <v>0</v>
      </c>
      <c r="R94" s="163">
        <v>37300</v>
      </c>
    </row>
    <row r="95" spans="1:18" ht="72.75" customHeight="1" x14ac:dyDescent="0.25">
      <c r="A95" s="88">
        <v>27</v>
      </c>
      <c r="B95" s="459" t="s">
        <v>745</v>
      </c>
      <c r="C95" s="460"/>
      <c r="D95" s="460"/>
      <c r="E95" s="460"/>
      <c r="F95" s="465"/>
      <c r="G95" s="87" t="s">
        <v>817</v>
      </c>
      <c r="H95" s="88">
        <f t="shared" si="7"/>
        <v>0</v>
      </c>
      <c r="I95" s="162">
        <v>0</v>
      </c>
      <c r="J95" s="162">
        <v>0</v>
      </c>
      <c r="K95" s="162">
        <v>0</v>
      </c>
      <c r="L95" s="162">
        <v>0</v>
      </c>
      <c r="M95" s="162">
        <v>0</v>
      </c>
      <c r="N95" s="162">
        <v>2</v>
      </c>
      <c r="O95" s="162">
        <v>1</v>
      </c>
      <c r="P95" s="162">
        <v>0</v>
      </c>
      <c r="Q95" s="163">
        <v>0</v>
      </c>
      <c r="R95" s="163">
        <v>23150</v>
      </c>
    </row>
    <row r="96" spans="1:18" ht="72.75" customHeight="1" x14ac:dyDescent="0.25">
      <c r="A96" s="88">
        <v>28</v>
      </c>
      <c r="B96" s="116" t="s">
        <v>144</v>
      </c>
      <c r="C96" s="114"/>
      <c r="D96" s="106"/>
      <c r="E96" s="106"/>
      <c r="F96" s="107"/>
      <c r="G96" s="87" t="s">
        <v>725</v>
      </c>
      <c r="H96" s="88">
        <f t="shared" si="7"/>
        <v>0</v>
      </c>
      <c r="I96" s="162">
        <v>0</v>
      </c>
      <c r="J96" s="162">
        <v>0</v>
      </c>
      <c r="K96" s="162">
        <v>0</v>
      </c>
      <c r="L96" s="162">
        <v>0</v>
      </c>
      <c r="M96" s="162">
        <v>0</v>
      </c>
      <c r="N96" s="162">
        <v>2</v>
      </c>
      <c r="O96" s="162">
        <v>2</v>
      </c>
      <c r="P96" s="162">
        <v>0</v>
      </c>
      <c r="Q96" s="163">
        <v>0</v>
      </c>
      <c r="R96" s="163">
        <v>24500</v>
      </c>
    </row>
    <row r="97" spans="1:18" ht="72.75" customHeight="1" x14ac:dyDescent="0.25">
      <c r="A97" s="88">
        <v>29</v>
      </c>
      <c r="B97" s="459" t="s">
        <v>118</v>
      </c>
      <c r="C97" s="460"/>
      <c r="D97" s="460"/>
      <c r="E97" s="460"/>
      <c r="F97" s="465"/>
      <c r="G97" s="87" t="s">
        <v>727</v>
      </c>
      <c r="H97" s="88">
        <f t="shared" si="7"/>
        <v>0</v>
      </c>
      <c r="I97" s="162">
        <v>0</v>
      </c>
      <c r="J97" s="162">
        <v>0</v>
      </c>
      <c r="K97" s="162">
        <v>0</v>
      </c>
      <c r="L97" s="162">
        <v>0</v>
      </c>
      <c r="M97" s="162">
        <v>0</v>
      </c>
      <c r="N97" s="162">
        <v>1</v>
      </c>
      <c r="O97" s="162">
        <v>1</v>
      </c>
      <c r="P97" s="162">
        <v>0</v>
      </c>
      <c r="Q97" s="163">
        <v>0</v>
      </c>
      <c r="R97" s="163">
        <v>31700</v>
      </c>
    </row>
    <row r="98" spans="1:18" ht="72.75" customHeight="1" x14ac:dyDescent="0.25">
      <c r="A98" s="88">
        <v>30</v>
      </c>
      <c r="B98" s="459" t="s">
        <v>818</v>
      </c>
      <c r="C98" s="460"/>
      <c r="D98" s="460"/>
      <c r="E98" s="460"/>
      <c r="F98" s="465"/>
      <c r="G98" s="87" t="s">
        <v>819</v>
      </c>
      <c r="H98" s="88">
        <f t="shared" si="7"/>
        <v>0</v>
      </c>
      <c r="I98" s="162">
        <v>0</v>
      </c>
      <c r="J98" s="162">
        <v>0</v>
      </c>
      <c r="K98" s="162">
        <v>0</v>
      </c>
      <c r="L98" s="162">
        <v>0</v>
      </c>
      <c r="M98" s="162">
        <v>0</v>
      </c>
      <c r="N98" s="162">
        <v>5</v>
      </c>
      <c r="O98" s="162">
        <v>1</v>
      </c>
      <c r="P98" s="162">
        <v>0</v>
      </c>
      <c r="Q98" s="163">
        <v>0</v>
      </c>
      <c r="R98" s="163">
        <v>24275</v>
      </c>
    </row>
    <row r="99" spans="1:18" ht="72.75" customHeight="1" x14ac:dyDescent="0.25">
      <c r="A99" s="88">
        <v>31</v>
      </c>
      <c r="B99" s="519" t="s">
        <v>876</v>
      </c>
      <c r="C99" s="520"/>
      <c r="D99" s="520"/>
      <c r="E99" s="520"/>
      <c r="F99" s="521"/>
      <c r="G99" s="86" t="s">
        <v>877</v>
      </c>
      <c r="H99" s="88">
        <f t="shared" si="7"/>
        <v>0</v>
      </c>
      <c r="I99" s="162">
        <v>0</v>
      </c>
      <c r="J99" s="162">
        <v>0</v>
      </c>
      <c r="K99" s="162">
        <v>0</v>
      </c>
      <c r="L99" s="162">
        <v>0</v>
      </c>
      <c r="M99" s="162">
        <v>0</v>
      </c>
      <c r="N99" s="162">
        <v>0</v>
      </c>
      <c r="O99" s="162">
        <v>0</v>
      </c>
      <c r="P99" s="162">
        <v>0</v>
      </c>
      <c r="Q99" s="163">
        <v>0</v>
      </c>
      <c r="R99" s="163">
        <v>0</v>
      </c>
    </row>
    <row r="100" spans="1:18" ht="72.75" customHeight="1" x14ac:dyDescent="0.25">
      <c r="A100" s="88">
        <v>32</v>
      </c>
      <c r="B100" s="519" t="s">
        <v>878</v>
      </c>
      <c r="C100" s="520"/>
      <c r="D100" s="520"/>
      <c r="E100" s="520"/>
      <c r="F100" s="521"/>
      <c r="G100" s="86" t="s">
        <v>879</v>
      </c>
      <c r="H100" s="88">
        <f t="shared" si="7"/>
        <v>0</v>
      </c>
      <c r="I100" s="162">
        <v>0</v>
      </c>
      <c r="J100" s="162">
        <v>0</v>
      </c>
      <c r="K100" s="162">
        <v>0</v>
      </c>
      <c r="L100" s="162">
        <v>0</v>
      </c>
      <c r="M100" s="162">
        <v>0</v>
      </c>
      <c r="N100" s="162">
        <v>0</v>
      </c>
      <c r="O100" s="162">
        <v>0</v>
      </c>
      <c r="P100" s="162">
        <v>0</v>
      </c>
      <c r="Q100" s="163">
        <v>0</v>
      </c>
      <c r="R100" s="163">
        <v>0</v>
      </c>
    </row>
    <row r="101" spans="1:18" ht="72.75" customHeight="1" x14ac:dyDescent="0.25">
      <c r="A101" s="88">
        <v>33</v>
      </c>
      <c r="B101" s="519" t="s">
        <v>822</v>
      </c>
      <c r="C101" s="520"/>
      <c r="D101" s="520"/>
      <c r="E101" s="520"/>
      <c r="F101" s="521"/>
      <c r="G101" s="86" t="s">
        <v>880</v>
      </c>
      <c r="H101" s="88">
        <f t="shared" si="7"/>
        <v>0</v>
      </c>
      <c r="I101" s="162">
        <v>0</v>
      </c>
      <c r="J101" s="162">
        <v>0</v>
      </c>
      <c r="K101" s="162">
        <v>0</v>
      </c>
      <c r="L101" s="162">
        <v>0</v>
      </c>
      <c r="M101" s="162">
        <v>0</v>
      </c>
      <c r="N101" s="162">
        <v>0</v>
      </c>
      <c r="O101" s="162">
        <v>0</v>
      </c>
      <c r="P101" s="162">
        <v>0</v>
      </c>
      <c r="Q101" s="163">
        <v>0</v>
      </c>
      <c r="R101" s="163">
        <v>0</v>
      </c>
    </row>
    <row r="102" spans="1:18" ht="72.75" customHeight="1" x14ac:dyDescent="0.25">
      <c r="A102" s="88">
        <v>34</v>
      </c>
      <c r="B102" s="519" t="s">
        <v>826</v>
      </c>
      <c r="C102" s="520"/>
      <c r="D102" s="520"/>
      <c r="E102" s="520"/>
      <c r="F102" s="521"/>
      <c r="G102" s="86" t="s">
        <v>881</v>
      </c>
      <c r="H102" s="88">
        <f t="shared" si="7"/>
        <v>0</v>
      </c>
      <c r="I102" s="162">
        <v>0</v>
      </c>
      <c r="J102" s="162">
        <v>0</v>
      </c>
      <c r="K102" s="162">
        <v>0</v>
      </c>
      <c r="L102" s="162">
        <v>0</v>
      </c>
      <c r="M102" s="162">
        <v>0</v>
      </c>
      <c r="N102" s="162">
        <v>0</v>
      </c>
      <c r="O102" s="162">
        <v>0</v>
      </c>
      <c r="P102" s="162">
        <v>0</v>
      </c>
      <c r="Q102" s="163">
        <v>0</v>
      </c>
      <c r="R102" s="163">
        <v>0</v>
      </c>
    </row>
    <row r="103" spans="1:18" ht="72.75" customHeight="1" x14ac:dyDescent="0.25">
      <c r="A103" s="88">
        <v>35</v>
      </c>
      <c r="B103" s="519" t="s">
        <v>828</v>
      </c>
      <c r="C103" s="520"/>
      <c r="D103" s="520"/>
      <c r="E103" s="520"/>
      <c r="F103" s="521"/>
      <c r="G103" s="86" t="s">
        <v>882</v>
      </c>
      <c r="H103" s="88">
        <f t="shared" si="7"/>
        <v>0</v>
      </c>
      <c r="I103" s="162">
        <v>0</v>
      </c>
      <c r="J103" s="162">
        <v>0</v>
      </c>
      <c r="K103" s="162">
        <v>0</v>
      </c>
      <c r="L103" s="162">
        <v>0</v>
      </c>
      <c r="M103" s="162">
        <v>0</v>
      </c>
      <c r="N103" s="162">
        <v>0</v>
      </c>
      <c r="O103" s="162">
        <v>0</v>
      </c>
      <c r="P103" s="162">
        <v>0</v>
      </c>
      <c r="Q103" s="163">
        <v>0</v>
      </c>
      <c r="R103" s="163">
        <v>0</v>
      </c>
    </row>
    <row r="104" spans="1:18" ht="72.75" customHeight="1" x14ac:dyDescent="0.25">
      <c r="A104" s="104">
        <v>4</v>
      </c>
      <c r="B104" s="522" t="s">
        <v>158</v>
      </c>
      <c r="C104" s="523"/>
      <c r="D104" s="523"/>
      <c r="E104" s="523"/>
      <c r="F104" s="523"/>
      <c r="G104" s="524"/>
      <c r="H104" s="133">
        <f>H105+H106+H107+H108+H109+H110+H111+H112+H113+H114+H115+H116+H117+H118+H119+H120+H121+H122+H123+H124+H125+H126+H127+H128</f>
        <v>650</v>
      </c>
      <c r="I104" s="133">
        <f t="shared" ref="I104:P104" si="8">I105+I106+I107+I108+I109+I110+I111+I112+I113+I114+I115+I116+I117+I118+I119+I120+I121+I122+I123+I124+I125+I126+I127+I128</f>
        <v>520</v>
      </c>
      <c r="J104" s="133">
        <f t="shared" si="8"/>
        <v>130</v>
      </c>
      <c r="K104" s="133">
        <f t="shared" si="8"/>
        <v>245</v>
      </c>
      <c r="L104" s="133">
        <f t="shared" si="8"/>
        <v>444</v>
      </c>
      <c r="M104" s="133">
        <f t="shared" si="8"/>
        <v>84</v>
      </c>
      <c r="N104" s="133">
        <f t="shared" si="8"/>
        <v>811</v>
      </c>
      <c r="O104" s="133">
        <f t="shared" si="8"/>
        <v>925.5</v>
      </c>
      <c r="P104" s="133">
        <f t="shared" si="8"/>
        <v>3</v>
      </c>
      <c r="Q104" s="164">
        <v>36932.800000000003</v>
      </c>
      <c r="R104" s="164">
        <v>22297.5</v>
      </c>
    </row>
    <row r="105" spans="1:18" ht="72.75" customHeight="1" x14ac:dyDescent="0.25">
      <c r="A105" s="88">
        <v>1</v>
      </c>
      <c r="B105" s="459" t="s">
        <v>159</v>
      </c>
      <c r="C105" s="460"/>
      <c r="D105" s="460"/>
      <c r="E105" s="460"/>
      <c r="F105" s="465"/>
      <c r="G105" s="87" t="s">
        <v>530</v>
      </c>
      <c r="H105" s="88">
        <f>I105+J105</f>
        <v>590</v>
      </c>
      <c r="I105" s="162">
        <v>505</v>
      </c>
      <c r="J105" s="162">
        <v>85</v>
      </c>
      <c r="K105" s="162">
        <v>190</v>
      </c>
      <c r="L105" s="162">
        <v>343.5</v>
      </c>
      <c r="M105" s="162">
        <v>61</v>
      </c>
      <c r="N105" s="162">
        <v>654</v>
      </c>
      <c r="O105" s="162">
        <v>732</v>
      </c>
      <c r="P105" s="162">
        <v>2</v>
      </c>
      <c r="Q105" s="163">
        <v>36880</v>
      </c>
      <c r="R105" s="163">
        <v>22450</v>
      </c>
    </row>
    <row r="106" spans="1:18" ht="72.75" customHeight="1" x14ac:dyDescent="0.25">
      <c r="A106" s="88">
        <v>2</v>
      </c>
      <c r="B106" s="459" t="s">
        <v>160</v>
      </c>
      <c r="C106" s="460"/>
      <c r="D106" s="460"/>
      <c r="E106" s="460"/>
      <c r="F106" s="465"/>
      <c r="G106" s="87" t="s">
        <v>531</v>
      </c>
      <c r="H106" s="88">
        <f t="shared" ref="H106:H128" si="9">I106+J106</f>
        <v>25</v>
      </c>
      <c r="I106" s="162">
        <v>15</v>
      </c>
      <c r="J106" s="162">
        <v>10</v>
      </c>
      <c r="K106" s="162">
        <v>19</v>
      </c>
      <c r="L106" s="162">
        <v>27.5</v>
      </c>
      <c r="M106" s="162">
        <v>2</v>
      </c>
      <c r="N106" s="162">
        <v>36</v>
      </c>
      <c r="O106" s="162">
        <v>55.25</v>
      </c>
      <c r="P106" s="162">
        <v>0</v>
      </c>
      <c r="Q106" s="163">
        <v>37650</v>
      </c>
      <c r="R106" s="163">
        <v>23100</v>
      </c>
    </row>
    <row r="107" spans="1:18" ht="72.75" customHeight="1" x14ac:dyDescent="0.25">
      <c r="A107" s="88">
        <v>3</v>
      </c>
      <c r="B107" s="459" t="s">
        <v>161</v>
      </c>
      <c r="C107" s="460"/>
      <c r="D107" s="460"/>
      <c r="E107" s="460"/>
      <c r="F107" s="465"/>
      <c r="G107" s="87" t="s">
        <v>532</v>
      </c>
      <c r="H107" s="88">
        <f t="shared" si="9"/>
        <v>0</v>
      </c>
      <c r="I107" s="162">
        <v>0</v>
      </c>
      <c r="J107" s="162">
        <v>0</v>
      </c>
      <c r="K107" s="162">
        <v>6</v>
      </c>
      <c r="L107" s="162">
        <v>6.5</v>
      </c>
      <c r="M107" s="162">
        <v>0</v>
      </c>
      <c r="N107" s="162">
        <v>12</v>
      </c>
      <c r="O107" s="162">
        <v>10</v>
      </c>
      <c r="P107" s="162">
        <v>0</v>
      </c>
      <c r="Q107" s="163">
        <v>36800</v>
      </c>
      <c r="R107" s="163">
        <v>23050</v>
      </c>
    </row>
    <row r="108" spans="1:18" ht="72.75" customHeight="1" x14ac:dyDescent="0.25">
      <c r="A108" s="88">
        <v>4</v>
      </c>
      <c r="B108" s="459" t="s">
        <v>162</v>
      </c>
      <c r="C108" s="460"/>
      <c r="D108" s="460"/>
      <c r="E108" s="460"/>
      <c r="F108" s="465"/>
      <c r="G108" s="87" t="s">
        <v>533</v>
      </c>
      <c r="H108" s="88">
        <f t="shared" si="9"/>
        <v>0</v>
      </c>
      <c r="I108" s="162">
        <v>0</v>
      </c>
      <c r="J108" s="162">
        <v>0</v>
      </c>
      <c r="K108" s="162">
        <v>6</v>
      </c>
      <c r="L108" s="162">
        <v>7.5</v>
      </c>
      <c r="M108" s="162">
        <v>1</v>
      </c>
      <c r="N108" s="162">
        <v>10</v>
      </c>
      <c r="O108" s="162">
        <v>11</v>
      </c>
      <c r="P108" s="162">
        <v>0</v>
      </c>
      <c r="Q108" s="163">
        <v>36800</v>
      </c>
      <c r="R108" s="163">
        <v>23050</v>
      </c>
    </row>
    <row r="109" spans="1:18" ht="72.75" customHeight="1" x14ac:dyDescent="0.25">
      <c r="A109" s="88">
        <v>5</v>
      </c>
      <c r="B109" s="459" t="s">
        <v>163</v>
      </c>
      <c r="C109" s="460"/>
      <c r="D109" s="460"/>
      <c r="E109" s="460"/>
      <c r="F109" s="465"/>
      <c r="G109" s="87" t="s">
        <v>534</v>
      </c>
      <c r="H109" s="88">
        <f t="shared" si="9"/>
        <v>10</v>
      </c>
      <c r="I109" s="162">
        <v>0</v>
      </c>
      <c r="J109" s="162">
        <v>10</v>
      </c>
      <c r="K109" s="162">
        <v>7</v>
      </c>
      <c r="L109" s="162">
        <v>9</v>
      </c>
      <c r="M109" s="162">
        <v>1</v>
      </c>
      <c r="N109" s="162">
        <v>17</v>
      </c>
      <c r="O109" s="162">
        <v>13</v>
      </c>
      <c r="P109" s="162">
        <v>0</v>
      </c>
      <c r="Q109" s="163">
        <v>36800</v>
      </c>
      <c r="R109" s="163">
        <v>23050</v>
      </c>
    </row>
    <row r="110" spans="1:18" ht="72.75" customHeight="1" x14ac:dyDescent="0.25">
      <c r="A110" s="88">
        <v>6</v>
      </c>
      <c r="B110" s="459" t="s">
        <v>164</v>
      </c>
      <c r="C110" s="460"/>
      <c r="D110" s="460"/>
      <c r="E110" s="460"/>
      <c r="F110" s="465"/>
      <c r="G110" s="87" t="s">
        <v>535</v>
      </c>
      <c r="H110" s="88">
        <f t="shared" si="9"/>
        <v>15</v>
      </c>
      <c r="I110" s="162">
        <v>0</v>
      </c>
      <c r="J110" s="162">
        <v>15</v>
      </c>
      <c r="K110" s="162">
        <v>6</v>
      </c>
      <c r="L110" s="162">
        <v>8</v>
      </c>
      <c r="M110" s="162">
        <v>0</v>
      </c>
      <c r="N110" s="162">
        <v>11</v>
      </c>
      <c r="O110" s="162">
        <v>12</v>
      </c>
      <c r="P110" s="162">
        <v>0</v>
      </c>
      <c r="Q110" s="163">
        <v>36800</v>
      </c>
      <c r="R110" s="163">
        <v>23050</v>
      </c>
    </row>
    <row r="111" spans="1:18" ht="72.75" customHeight="1" x14ac:dyDescent="0.25">
      <c r="A111" s="88">
        <v>7</v>
      </c>
      <c r="B111" s="459" t="s">
        <v>165</v>
      </c>
      <c r="C111" s="460"/>
      <c r="D111" s="460"/>
      <c r="E111" s="460"/>
      <c r="F111" s="465"/>
      <c r="G111" s="87" t="s">
        <v>536</v>
      </c>
      <c r="H111" s="88">
        <f t="shared" si="9"/>
        <v>10</v>
      </c>
      <c r="I111" s="162">
        <v>0</v>
      </c>
      <c r="J111" s="162">
        <v>10</v>
      </c>
      <c r="K111" s="162">
        <v>6</v>
      </c>
      <c r="L111" s="162">
        <v>9.5</v>
      </c>
      <c r="M111" s="162">
        <v>0</v>
      </c>
      <c r="N111" s="162">
        <v>19</v>
      </c>
      <c r="O111" s="162">
        <v>18</v>
      </c>
      <c r="P111" s="162">
        <v>0</v>
      </c>
      <c r="Q111" s="163">
        <v>36800</v>
      </c>
      <c r="R111" s="163">
        <v>23050</v>
      </c>
    </row>
    <row r="112" spans="1:18" ht="72.75" customHeight="1" x14ac:dyDescent="0.25">
      <c r="A112" s="88">
        <v>8</v>
      </c>
      <c r="B112" s="459" t="s">
        <v>166</v>
      </c>
      <c r="C112" s="460"/>
      <c r="D112" s="460"/>
      <c r="E112" s="460"/>
      <c r="F112" s="465"/>
      <c r="G112" s="87" t="s">
        <v>167</v>
      </c>
      <c r="H112" s="88">
        <f t="shared" si="9"/>
        <v>0</v>
      </c>
      <c r="I112" s="162">
        <v>0</v>
      </c>
      <c r="J112" s="162">
        <v>0</v>
      </c>
      <c r="K112" s="162">
        <v>0</v>
      </c>
      <c r="L112" s="162">
        <v>0</v>
      </c>
      <c r="M112" s="162">
        <v>0</v>
      </c>
      <c r="N112" s="162">
        <v>3</v>
      </c>
      <c r="O112" s="162">
        <v>3</v>
      </c>
      <c r="P112" s="162">
        <v>0</v>
      </c>
      <c r="Q112" s="163">
        <v>0</v>
      </c>
      <c r="R112" s="163">
        <v>22020</v>
      </c>
    </row>
    <row r="113" spans="1:18" ht="72.75" customHeight="1" x14ac:dyDescent="0.25">
      <c r="A113" s="88">
        <v>9</v>
      </c>
      <c r="B113" s="459" t="s">
        <v>168</v>
      </c>
      <c r="C113" s="460"/>
      <c r="D113" s="460"/>
      <c r="E113" s="460"/>
      <c r="F113" s="465"/>
      <c r="G113" s="87" t="s">
        <v>169</v>
      </c>
      <c r="H113" s="88">
        <f t="shared" si="9"/>
        <v>0</v>
      </c>
      <c r="I113" s="162">
        <v>0</v>
      </c>
      <c r="J113" s="162">
        <v>0</v>
      </c>
      <c r="K113" s="162">
        <v>0</v>
      </c>
      <c r="L113" s="162">
        <v>0</v>
      </c>
      <c r="M113" s="162">
        <v>0</v>
      </c>
      <c r="N113" s="162">
        <v>3</v>
      </c>
      <c r="O113" s="162">
        <v>3</v>
      </c>
      <c r="P113" s="162">
        <v>0</v>
      </c>
      <c r="Q113" s="163">
        <v>0</v>
      </c>
      <c r="R113" s="163">
        <v>22020</v>
      </c>
    </row>
    <row r="114" spans="1:18" ht="72.75" customHeight="1" x14ac:dyDescent="0.25">
      <c r="A114" s="88">
        <v>10</v>
      </c>
      <c r="B114" s="459" t="s">
        <v>170</v>
      </c>
      <c r="C114" s="460"/>
      <c r="D114" s="460"/>
      <c r="E114" s="460"/>
      <c r="F114" s="465"/>
      <c r="G114" s="87" t="s">
        <v>944</v>
      </c>
      <c r="H114" s="88">
        <f t="shared" si="9"/>
        <v>0</v>
      </c>
      <c r="I114" s="162">
        <v>0</v>
      </c>
      <c r="J114" s="162">
        <v>0</v>
      </c>
      <c r="K114" s="162">
        <v>0</v>
      </c>
      <c r="L114" s="162">
        <v>4.5</v>
      </c>
      <c r="M114" s="162">
        <v>3</v>
      </c>
      <c r="N114" s="162">
        <v>2</v>
      </c>
      <c r="O114" s="162">
        <v>6</v>
      </c>
      <c r="P114" s="162">
        <v>0</v>
      </c>
      <c r="Q114" s="163">
        <v>0</v>
      </c>
      <c r="R114" s="163">
        <v>22020</v>
      </c>
    </row>
    <row r="115" spans="1:18" ht="72.75" customHeight="1" x14ac:dyDescent="0.25">
      <c r="A115" s="88">
        <v>11</v>
      </c>
      <c r="B115" s="459" t="s">
        <v>172</v>
      </c>
      <c r="C115" s="460"/>
      <c r="D115" s="460"/>
      <c r="E115" s="460"/>
      <c r="F115" s="465"/>
      <c r="G115" s="87" t="s">
        <v>965</v>
      </c>
      <c r="H115" s="88">
        <f t="shared" si="9"/>
        <v>0</v>
      </c>
      <c r="I115" s="162">
        <v>0</v>
      </c>
      <c r="J115" s="162">
        <v>0</v>
      </c>
      <c r="K115" s="162">
        <v>1</v>
      </c>
      <c r="L115" s="162">
        <v>3.5</v>
      </c>
      <c r="M115" s="162">
        <v>2</v>
      </c>
      <c r="N115" s="162">
        <v>3</v>
      </c>
      <c r="O115" s="162">
        <v>6</v>
      </c>
      <c r="P115" s="162">
        <v>0</v>
      </c>
      <c r="Q115" s="163">
        <v>0</v>
      </c>
      <c r="R115" s="163">
        <v>22020</v>
      </c>
    </row>
    <row r="116" spans="1:18" ht="72.75" customHeight="1" x14ac:dyDescent="0.25">
      <c r="A116" s="88">
        <v>12</v>
      </c>
      <c r="B116" s="459" t="s">
        <v>174</v>
      </c>
      <c r="C116" s="460"/>
      <c r="D116" s="460"/>
      <c r="E116" s="460"/>
      <c r="F116" s="465"/>
      <c r="G116" s="87" t="s">
        <v>175</v>
      </c>
      <c r="H116" s="88">
        <f t="shared" si="9"/>
        <v>0</v>
      </c>
      <c r="I116" s="162">
        <v>0</v>
      </c>
      <c r="J116" s="162">
        <v>0</v>
      </c>
      <c r="K116" s="162">
        <v>0</v>
      </c>
      <c r="L116" s="162">
        <v>0</v>
      </c>
      <c r="M116" s="162">
        <v>0</v>
      </c>
      <c r="N116" s="162">
        <v>3</v>
      </c>
      <c r="O116" s="162">
        <v>3</v>
      </c>
      <c r="P116" s="162">
        <v>0</v>
      </c>
      <c r="Q116" s="163">
        <v>0</v>
      </c>
      <c r="R116" s="163">
        <v>22020</v>
      </c>
    </row>
    <row r="117" spans="1:18" ht="72.75" customHeight="1" x14ac:dyDescent="0.25">
      <c r="A117" s="88">
        <v>13</v>
      </c>
      <c r="B117" s="459" t="s">
        <v>176</v>
      </c>
      <c r="C117" s="460"/>
      <c r="D117" s="460"/>
      <c r="E117" s="460"/>
      <c r="F117" s="465"/>
      <c r="G117" s="87" t="s">
        <v>177</v>
      </c>
      <c r="H117" s="88">
        <f t="shared" si="9"/>
        <v>0</v>
      </c>
      <c r="I117" s="162">
        <v>0</v>
      </c>
      <c r="J117" s="162">
        <v>0</v>
      </c>
      <c r="K117" s="162">
        <v>0</v>
      </c>
      <c r="L117" s="162">
        <v>0</v>
      </c>
      <c r="M117" s="162">
        <v>0</v>
      </c>
      <c r="N117" s="162">
        <v>3</v>
      </c>
      <c r="O117" s="162">
        <v>3</v>
      </c>
      <c r="P117" s="162">
        <v>0</v>
      </c>
      <c r="Q117" s="163">
        <v>0</v>
      </c>
      <c r="R117" s="163">
        <v>22020</v>
      </c>
    </row>
    <row r="118" spans="1:18" ht="72.75" customHeight="1" x14ac:dyDescent="0.25">
      <c r="A118" s="88">
        <v>14</v>
      </c>
      <c r="B118" s="459" t="s">
        <v>178</v>
      </c>
      <c r="C118" s="460"/>
      <c r="D118" s="460"/>
      <c r="E118" s="460"/>
      <c r="F118" s="465"/>
      <c r="G118" s="87" t="s">
        <v>179</v>
      </c>
      <c r="H118" s="88">
        <f t="shared" si="9"/>
        <v>0</v>
      </c>
      <c r="I118" s="162">
        <v>0</v>
      </c>
      <c r="J118" s="162">
        <v>0</v>
      </c>
      <c r="K118" s="162">
        <v>0</v>
      </c>
      <c r="L118" s="162">
        <v>0</v>
      </c>
      <c r="M118" s="162">
        <v>0</v>
      </c>
      <c r="N118" s="162">
        <v>3</v>
      </c>
      <c r="O118" s="162">
        <v>3</v>
      </c>
      <c r="P118" s="162">
        <v>0</v>
      </c>
      <c r="Q118" s="163">
        <v>0</v>
      </c>
      <c r="R118" s="163">
        <v>22020</v>
      </c>
    </row>
    <row r="119" spans="1:18" ht="72.75" customHeight="1" x14ac:dyDescent="0.25">
      <c r="A119" s="88">
        <v>15</v>
      </c>
      <c r="B119" s="459" t="s">
        <v>180</v>
      </c>
      <c r="C119" s="460"/>
      <c r="D119" s="460"/>
      <c r="E119" s="460"/>
      <c r="F119" s="465"/>
      <c r="G119" s="87" t="s">
        <v>948</v>
      </c>
      <c r="H119" s="88">
        <f t="shared" si="9"/>
        <v>0</v>
      </c>
      <c r="I119" s="162">
        <v>0</v>
      </c>
      <c r="J119" s="162">
        <v>0</v>
      </c>
      <c r="K119" s="162">
        <v>1</v>
      </c>
      <c r="L119" s="162">
        <v>4.75</v>
      </c>
      <c r="M119" s="162">
        <v>2</v>
      </c>
      <c r="N119" s="162">
        <v>4</v>
      </c>
      <c r="O119" s="162">
        <v>6.25</v>
      </c>
      <c r="P119" s="162">
        <v>0</v>
      </c>
      <c r="Q119" s="163">
        <v>0</v>
      </c>
      <c r="R119" s="163">
        <v>22020</v>
      </c>
    </row>
    <row r="120" spans="1:18" ht="72.75" customHeight="1" x14ac:dyDescent="0.25">
      <c r="A120" s="88">
        <v>16</v>
      </c>
      <c r="B120" s="459" t="s">
        <v>182</v>
      </c>
      <c r="C120" s="460"/>
      <c r="D120" s="460"/>
      <c r="E120" s="460"/>
      <c r="F120" s="465"/>
      <c r="G120" s="87" t="s">
        <v>949</v>
      </c>
      <c r="H120" s="88">
        <f t="shared" si="9"/>
        <v>0</v>
      </c>
      <c r="I120" s="162">
        <v>0</v>
      </c>
      <c r="J120" s="162">
        <v>0</v>
      </c>
      <c r="K120" s="162">
        <v>1</v>
      </c>
      <c r="L120" s="162">
        <v>5.5</v>
      </c>
      <c r="M120" s="162">
        <v>3</v>
      </c>
      <c r="N120" s="162">
        <v>5</v>
      </c>
      <c r="O120" s="162">
        <v>7</v>
      </c>
      <c r="P120" s="162">
        <v>0</v>
      </c>
      <c r="Q120" s="163">
        <v>0</v>
      </c>
      <c r="R120" s="163">
        <v>22020</v>
      </c>
    </row>
    <row r="121" spans="1:18" ht="72.75" customHeight="1" x14ac:dyDescent="0.25">
      <c r="A121" s="88">
        <v>17</v>
      </c>
      <c r="B121" s="459" t="s">
        <v>946</v>
      </c>
      <c r="C121" s="460"/>
      <c r="D121" s="460"/>
      <c r="E121" s="460"/>
      <c r="F121" s="465"/>
      <c r="G121" s="87" t="s">
        <v>945</v>
      </c>
      <c r="H121" s="88">
        <f t="shared" si="9"/>
        <v>0</v>
      </c>
      <c r="I121" s="162">
        <v>0</v>
      </c>
      <c r="J121" s="162">
        <v>0</v>
      </c>
      <c r="K121" s="162">
        <v>1</v>
      </c>
      <c r="L121" s="162">
        <v>4.25</v>
      </c>
      <c r="M121" s="162">
        <v>2</v>
      </c>
      <c r="N121" s="162">
        <v>4</v>
      </c>
      <c r="O121" s="162">
        <v>5.5</v>
      </c>
      <c r="P121" s="162">
        <v>1</v>
      </c>
      <c r="Q121" s="163">
        <v>0</v>
      </c>
      <c r="R121" s="163">
        <v>22020</v>
      </c>
    </row>
    <row r="122" spans="1:18" ht="72.75" customHeight="1" x14ac:dyDescent="0.25">
      <c r="A122" s="88">
        <v>18</v>
      </c>
      <c r="B122" s="459" t="s">
        <v>186</v>
      </c>
      <c r="C122" s="460"/>
      <c r="D122" s="460"/>
      <c r="E122" s="460"/>
      <c r="F122" s="465"/>
      <c r="G122" s="87" t="s">
        <v>947</v>
      </c>
      <c r="H122" s="88">
        <f t="shared" si="9"/>
        <v>0</v>
      </c>
      <c r="I122" s="162">
        <v>0</v>
      </c>
      <c r="J122" s="162">
        <v>0</v>
      </c>
      <c r="K122" s="162">
        <v>0</v>
      </c>
      <c r="L122" s="162">
        <v>5</v>
      </c>
      <c r="M122" s="162">
        <v>4</v>
      </c>
      <c r="N122" s="162">
        <v>3</v>
      </c>
      <c r="O122" s="162">
        <v>7</v>
      </c>
      <c r="P122" s="162">
        <v>0</v>
      </c>
      <c r="Q122" s="163">
        <v>0</v>
      </c>
      <c r="R122" s="163">
        <v>22020</v>
      </c>
    </row>
    <row r="123" spans="1:18" ht="72.75" customHeight="1" x14ac:dyDescent="0.25">
      <c r="A123" s="88">
        <v>19</v>
      </c>
      <c r="B123" s="459" t="s">
        <v>188</v>
      </c>
      <c r="C123" s="460"/>
      <c r="D123" s="460"/>
      <c r="E123" s="460"/>
      <c r="F123" s="465"/>
      <c r="G123" s="87" t="s">
        <v>189</v>
      </c>
      <c r="H123" s="88">
        <f t="shared" si="9"/>
        <v>0</v>
      </c>
      <c r="I123" s="162">
        <v>0</v>
      </c>
      <c r="J123" s="162">
        <v>0</v>
      </c>
      <c r="K123" s="162">
        <v>0</v>
      </c>
      <c r="L123" s="162">
        <v>0</v>
      </c>
      <c r="M123" s="162">
        <v>0</v>
      </c>
      <c r="N123" s="162">
        <v>2</v>
      </c>
      <c r="O123" s="162">
        <v>3</v>
      </c>
      <c r="P123" s="162">
        <v>0</v>
      </c>
      <c r="Q123" s="163">
        <v>0</v>
      </c>
      <c r="R123" s="163">
        <v>22020</v>
      </c>
    </row>
    <row r="124" spans="1:18" ht="72.75" customHeight="1" x14ac:dyDescent="0.25">
      <c r="A124" s="88">
        <v>20</v>
      </c>
      <c r="B124" s="459" t="s">
        <v>190</v>
      </c>
      <c r="C124" s="460"/>
      <c r="D124" s="460"/>
      <c r="E124" s="460"/>
      <c r="F124" s="465"/>
      <c r="G124" s="87" t="s">
        <v>950</v>
      </c>
      <c r="H124" s="88">
        <f t="shared" si="9"/>
        <v>0</v>
      </c>
      <c r="I124" s="162">
        <v>0</v>
      </c>
      <c r="J124" s="162">
        <v>0</v>
      </c>
      <c r="K124" s="162">
        <v>1</v>
      </c>
      <c r="L124" s="162">
        <v>5</v>
      </c>
      <c r="M124" s="162">
        <v>3</v>
      </c>
      <c r="N124" s="162">
        <v>2</v>
      </c>
      <c r="O124" s="162">
        <v>6.5</v>
      </c>
      <c r="P124" s="162">
        <v>0</v>
      </c>
      <c r="Q124" s="163">
        <v>0</v>
      </c>
      <c r="R124" s="163">
        <v>22020</v>
      </c>
    </row>
    <row r="125" spans="1:18" ht="72.75" customHeight="1" x14ac:dyDescent="0.25">
      <c r="A125" s="88">
        <v>21</v>
      </c>
      <c r="B125" s="459" t="s">
        <v>192</v>
      </c>
      <c r="C125" s="460"/>
      <c r="D125" s="460"/>
      <c r="E125" s="460"/>
      <c r="F125" s="465"/>
      <c r="G125" s="87" t="s">
        <v>193</v>
      </c>
      <c r="H125" s="88">
        <f t="shared" si="9"/>
        <v>0</v>
      </c>
      <c r="I125" s="162">
        <v>0</v>
      </c>
      <c r="J125" s="162">
        <v>0</v>
      </c>
      <c r="K125" s="162">
        <v>0</v>
      </c>
      <c r="L125" s="162">
        <v>0</v>
      </c>
      <c r="M125" s="162">
        <v>0</v>
      </c>
      <c r="N125" s="162">
        <v>3</v>
      </c>
      <c r="O125" s="162">
        <v>3</v>
      </c>
      <c r="P125" s="162">
        <v>0</v>
      </c>
      <c r="Q125" s="163">
        <v>0</v>
      </c>
      <c r="R125" s="163">
        <v>22020</v>
      </c>
    </row>
    <row r="126" spans="1:18" ht="72.75" customHeight="1" x14ac:dyDescent="0.25">
      <c r="A126" s="88">
        <v>22</v>
      </c>
      <c r="B126" s="459" t="s">
        <v>194</v>
      </c>
      <c r="C126" s="460"/>
      <c r="D126" s="460"/>
      <c r="E126" s="460"/>
      <c r="F126" s="465"/>
      <c r="G126" s="87" t="s">
        <v>195</v>
      </c>
      <c r="H126" s="88">
        <f t="shared" si="9"/>
        <v>0</v>
      </c>
      <c r="I126" s="162">
        <v>0</v>
      </c>
      <c r="J126" s="162">
        <v>0</v>
      </c>
      <c r="K126" s="162">
        <v>0</v>
      </c>
      <c r="L126" s="162">
        <v>0</v>
      </c>
      <c r="M126" s="162">
        <v>0</v>
      </c>
      <c r="N126" s="162">
        <v>3</v>
      </c>
      <c r="O126" s="162">
        <v>3</v>
      </c>
      <c r="P126" s="162">
        <v>0</v>
      </c>
      <c r="Q126" s="163">
        <v>0</v>
      </c>
      <c r="R126" s="163">
        <v>22020</v>
      </c>
    </row>
    <row r="127" spans="1:18" ht="72.75" customHeight="1" x14ac:dyDescent="0.25">
      <c r="A127" s="88">
        <v>23</v>
      </c>
      <c r="B127" s="459" t="s">
        <v>196</v>
      </c>
      <c r="C127" s="460"/>
      <c r="D127" s="460"/>
      <c r="E127" s="460"/>
      <c r="F127" s="465"/>
      <c r="G127" s="87" t="s">
        <v>197</v>
      </c>
      <c r="H127" s="88">
        <f t="shared" si="9"/>
        <v>0</v>
      </c>
      <c r="I127" s="162">
        <v>0</v>
      </c>
      <c r="J127" s="162">
        <v>0</v>
      </c>
      <c r="K127" s="162">
        <v>0</v>
      </c>
      <c r="L127" s="162">
        <v>0</v>
      </c>
      <c r="M127" s="162">
        <v>0</v>
      </c>
      <c r="N127" s="162">
        <v>2</v>
      </c>
      <c r="O127" s="162">
        <v>3</v>
      </c>
      <c r="P127" s="162">
        <v>0</v>
      </c>
      <c r="Q127" s="163">
        <v>0</v>
      </c>
      <c r="R127" s="163">
        <v>22020</v>
      </c>
    </row>
    <row r="128" spans="1:18" ht="72.75" customHeight="1" x14ac:dyDescent="0.25">
      <c r="A128" s="88">
        <v>24</v>
      </c>
      <c r="B128" s="459" t="s">
        <v>198</v>
      </c>
      <c r="C128" s="460"/>
      <c r="D128" s="460"/>
      <c r="E128" s="460"/>
      <c r="F128" s="465"/>
      <c r="G128" s="87" t="s">
        <v>199</v>
      </c>
      <c r="H128" s="88">
        <f t="shared" si="9"/>
        <v>0</v>
      </c>
      <c r="I128" s="162">
        <v>0</v>
      </c>
      <c r="J128" s="162">
        <v>0</v>
      </c>
      <c r="K128" s="162">
        <v>0</v>
      </c>
      <c r="L128" s="162">
        <v>0</v>
      </c>
      <c r="M128" s="162">
        <v>0</v>
      </c>
      <c r="N128" s="162">
        <v>4</v>
      </c>
      <c r="O128" s="162">
        <v>3</v>
      </c>
      <c r="P128" s="162">
        <v>0</v>
      </c>
      <c r="Q128" s="163">
        <v>0</v>
      </c>
      <c r="R128" s="163">
        <v>22020</v>
      </c>
    </row>
    <row r="129" spans="1:18" ht="72.75" customHeight="1" x14ac:dyDescent="0.25">
      <c r="A129" s="104">
        <v>5</v>
      </c>
      <c r="B129" s="522" t="s">
        <v>200</v>
      </c>
      <c r="C129" s="523"/>
      <c r="D129" s="523"/>
      <c r="E129" s="523"/>
      <c r="F129" s="523"/>
      <c r="G129" s="524"/>
      <c r="H129" s="133">
        <f>H130+H131+H132+H133+H134+H135+H136+H137+H138+H139+H140+H141+H142+H143+H144+H145+H146+H147</f>
        <v>300</v>
      </c>
      <c r="I129" s="133">
        <f t="shared" ref="I129:P129" si="10">I130+I131+I132+I133+I134+I135+I136+I137+I138+I139+I140+I141+I142+I143+I144+I145+I146+I147</f>
        <v>190</v>
      </c>
      <c r="J129" s="133">
        <f t="shared" si="10"/>
        <v>110</v>
      </c>
      <c r="K129" s="133">
        <f t="shared" si="10"/>
        <v>168</v>
      </c>
      <c r="L129" s="133">
        <f t="shared" si="10"/>
        <v>20</v>
      </c>
      <c r="M129" s="133">
        <f t="shared" si="10"/>
        <v>5</v>
      </c>
      <c r="N129" s="133">
        <f t="shared" si="10"/>
        <v>445</v>
      </c>
      <c r="O129" s="133">
        <f t="shared" si="10"/>
        <v>0</v>
      </c>
      <c r="P129" s="133">
        <f t="shared" si="10"/>
        <v>0</v>
      </c>
      <c r="Q129" s="164">
        <v>44972</v>
      </c>
      <c r="R129" s="164">
        <v>22486</v>
      </c>
    </row>
    <row r="130" spans="1:18" ht="72.75" customHeight="1" x14ac:dyDescent="0.25">
      <c r="A130" s="88">
        <v>1</v>
      </c>
      <c r="B130" s="459" t="s">
        <v>201</v>
      </c>
      <c r="C130" s="460"/>
      <c r="D130" s="460"/>
      <c r="E130" s="460"/>
      <c r="F130" s="465"/>
      <c r="G130" s="87" t="s">
        <v>537</v>
      </c>
      <c r="H130" s="88">
        <f>I130+J130</f>
        <v>250</v>
      </c>
      <c r="I130" s="162">
        <v>190</v>
      </c>
      <c r="J130" s="162">
        <v>60</v>
      </c>
      <c r="K130" s="162">
        <v>113</v>
      </c>
      <c r="L130" s="162">
        <v>11</v>
      </c>
      <c r="M130" s="162">
        <v>2</v>
      </c>
      <c r="N130" s="162">
        <v>298</v>
      </c>
      <c r="O130" s="162">
        <v>0</v>
      </c>
      <c r="P130" s="162">
        <v>0</v>
      </c>
      <c r="Q130" s="163">
        <v>44370</v>
      </c>
      <c r="R130" s="163">
        <v>24260</v>
      </c>
    </row>
    <row r="131" spans="1:18" ht="72.75" customHeight="1" x14ac:dyDescent="0.25">
      <c r="A131" s="88">
        <v>2</v>
      </c>
      <c r="B131" s="459" t="s">
        <v>202</v>
      </c>
      <c r="C131" s="460"/>
      <c r="D131" s="460"/>
      <c r="E131" s="460"/>
      <c r="F131" s="465"/>
      <c r="G131" s="87" t="s">
        <v>538</v>
      </c>
      <c r="H131" s="88">
        <f t="shared" ref="H131:H147" si="11">I131+J131</f>
        <v>0</v>
      </c>
      <c r="I131" s="162">
        <v>0</v>
      </c>
      <c r="J131" s="162">
        <v>0</v>
      </c>
      <c r="K131" s="162">
        <v>9</v>
      </c>
      <c r="L131" s="162">
        <v>0</v>
      </c>
      <c r="M131" s="162">
        <v>1</v>
      </c>
      <c r="N131" s="162">
        <v>27</v>
      </c>
      <c r="O131" s="162">
        <v>0</v>
      </c>
      <c r="P131" s="162">
        <v>0</v>
      </c>
      <c r="Q131" s="163">
        <v>43682</v>
      </c>
      <c r="R131" s="163">
        <v>22745</v>
      </c>
    </row>
    <row r="132" spans="1:18" ht="72.75" customHeight="1" x14ac:dyDescent="0.25">
      <c r="A132" s="88">
        <v>3</v>
      </c>
      <c r="B132" s="459" t="s">
        <v>203</v>
      </c>
      <c r="C132" s="460"/>
      <c r="D132" s="460"/>
      <c r="E132" s="460"/>
      <c r="F132" s="465"/>
      <c r="G132" s="87" t="s">
        <v>539</v>
      </c>
      <c r="H132" s="88">
        <f t="shared" si="11"/>
        <v>0</v>
      </c>
      <c r="I132" s="162">
        <v>0</v>
      </c>
      <c r="J132" s="162">
        <v>0</v>
      </c>
      <c r="K132" s="162">
        <v>8</v>
      </c>
      <c r="L132" s="162">
        <v>1</v>
      </c>
      <c r="M132" s="162">
        <v>1</v>
      </c>
      <c r="N132" s="162">
        <v>17</v>
      </c>
      <c r="O132" s="162">
        <v>0</v>
      </c>
      <c r="P132" s="162">
        <v>0</v>
      </c>
      <c r="Q132" s="163">
        <v>43263</v>
      </c>
      <c r="R132" s="163">
        <v>22921</v>
      </c>
    </row>
    <row r="133" spans="1:18" ht="72.75" customHeight="1" x14ac:dyDescent="0.25">
      <c r="A133" s="88">
        <v>4</v>
      </c>
      <c r="B133" s="459" t="s">
        <v>204</v>
      </c>
      <c r="C133" s="460"/>
      <c r="D133" s="460"/>
      <c r="E133" s="460"/>
      <c r="F133" s="465"/>
      <c r="G133" s="87" t="s">
        <v>540</v>
      </c>
      <c r="H133" s="88">
        <f t="shared" si="11"/>
        <v>15</v>
      </c>
      <c r="I133" s="162">
        <v>0</v>
      </c>
      <c r="J133" s="162">
        <v>15</v>
      </c>
      <c r="K133" s="162">
        <v>9</v>
      </c>
      <c r="L133" s="162">
        <v>1</v>
      </c>
      <c r="M133" s="162">
        <v>0</v>
      </c>
      <c r="N133" s="162">
        <v>26</v>
      </c>
      <c r="O133" s="162">
        <v>0</v>
      </c>
      <c r="P133" s="162">
        <v>0</v>
      </c>
      <c r="Q133" s="163">
        <v>42712</v>
      </c>
      <c r="R133" s="163">
        <v>23201</v>
      </c>
    </row>
    <row r="134" spans="1:18" ht="72.75" customHeight="1" x14ac:dyDescent="0.25">
      <c r="A134" s="88">
        <v>5</v>
      </c>
      <c r="B134" s="459" t="s">
        <v>205</v>
      </c>
      <c r="C134" s="460"/>
      <c r="D134" s="460"/>
      <c r="E134" s="460"/>
      <c r="F134" s="465"/>
      <c r="G134" s="87" t="s">
        <v>541</v>
      </c>
      <c r="H134" s="88">
        <f t="shared" si="11"/>
        <v>0</v>
      </c>
      <c r="I134" s="162">
        <v>0</v>
      </c>
      <c r="J134" s="162">
        <v>0</v>
      </c>
      <c r="K134" s="162">
        <v>7</v>
      </c>
      <c r="L134" s="162">
        <v>3</v>
      </c>
      <c r="M134" s="162">
        <v>0</v>
      </c>
      <c r="N134" s="162">
        <v>20</v>
      </c>
      <c r="O134" s="162">
        <v>0</v>
      </c>
      <c r="P134" s="167">
        <v>0</v>
      </c>
      <c r="Q134" s="163">
        <v>43547</v>
      </c>
      <c r="R134" s="163">
        <v>22830</v>
      </c>
    </row>
    <row r="135" spans="1:18" ht="72.75" customHeight="1" x14ac:dyDescent="0.25">
      <c r="A135" s="88">
        <v>6</v>
      </c>
      <c r="B135" s="459" t="s">
        <v>206</v>
      </c>
      <c r="C135" s="460"/>
      <c r="D135" s="460"/>
      <c r="E135" s="460"/>
      <c r="F135" s="465"/>
      <c r="G135" s="87" t="s">
        <v>542</v>
      </c>
      <c r="H135" s="88">
        <f t="shared" si="11"/>
        <v>15</v>
      </c>
      <c r="I135" s="162">
        <v>0</v>
      </c>
      <c r="J135" s="162">
        <v>15</v>
      </c>
      <c r="K135" s="162">
        <v>9</v>
      </c>
      <c r="L135" s="162">
        <v>1</v>
      </c>
      <c r="M135" s="162">
        <v>0</v>
      </c>
      <c r="N135" s="162">
        <v>19</v>
      </c>
      <c r="O135" s="162">
        <v>0</v>
      </c>
      <c r="P135" s="162">
        <v>0</v>
      </c>
      <c r="Q135" s="163">
        <v>42245</v>
      </c>
      <c r="R135" s="163">
        <v>23810</v>
      </c>
    </row>
    <row r="136" spans="1:18" ht="72.75" customHeight="1" x14ac:dyDescent="0.25">
      <c r="A136" s="88">
        <v>7</v>
      </c>
      <c r="B136" s="459" t="s">
        <v>207</v>
      </c>
      <c r="C136" s="460"/>
      <c r="D136" s="460"/>
      <c r="E136" s="460"/>
      <c r="F136" s="465"/>
      <c r="G136" s="87" t="s">
        <v>543</v>
      </c>
      <c r="H136" s="88">
        <f t="shared" si="11"/>
        <v>20</v>
      </c>
      <c r="I136" s="162">
        <v>0</v>
      </c>
      <c r="J136" s="162">
        <v>20</v>
      </c>
      <c r="K136" s="162">
        <v>11</v>
      </c>
      <c r="L136" s="162">
        <v>2</v>
      </c>
      <c r="M136" s="162">
        <v>0</v>
      </c>
      <c r="N136" s="162">
        <v>17</v>
      </c>
      <c r="O136" s="162">
        <v>0</v>
      </c>
      <c r="P136" s="162">
        <v>0</v>
      </c>
      <c r="Q136" s="163">
        <v>43840</v>
      </c>
      <c r="R136" s="163">
        <v>22812</v>
      </c>
    </row>
    <row r="137" spans="1:18" ht="72.75" customHeight="1" x14ac:dyDescent="0.25">
      <c r="A137" s="88">
        <v>8</v>
      </c>
      <c r="B137" s="459" t="s">
        <v>208</v>
      </c>
      <c r="C137" s="460"/>
      <c r="D137" s="460"/>
      <c r="E137" s="460"/>
      <c r="F137" s="465"/>
      <c r="G137" s="87" t="s">
        <v>544</v>
      </c>
      <c r="H137" s="88">
        <f t="shared" si="11"/>
        <v>0</v>
      </c>
      <c r="I137" s="162">
        <v>0</v>
      </c>
      <c r="J137" s="162">
        <v>0</v>
      </c>
      <c r="K137" s="162">
        <v>2</v>
      </c>
      <c r="L137" s="162">
        <v>1</v>
      </c>
      <c r="M137" s="162">
        <v>1</v>
      </c>
      <c r="N137" s="162">
        <v>10</v>
      </c>
      <c r="O137" s="162">
        <v>0</v>
      </c>
      <c r="P137" s="162">
        <v>0</v>
      </c>
      <c r="Q137" s="163">
        <v>38956</v>
      </c>
      <c r="R137" s="163">
        <v>22765</v>
      </c>
    </row>
    <row r="138" spans="1:18" ht="72.75" customHeight="1" x14ac:dyDescent="0.25">
      <c r="A138" s="88">
        <v>9</v>
      </c>
      <c r="B138" s="459" t="s">
        <v>209</v>
      </c>
      <c r="C138" s="460"/>
      <c r="D138" s="460"/>
      <c r="E138" s="460"/>
      <c r="F138" s="465"/>
      <c r="G138" s="87" t="s">
        <v>883</v>
      </c>
      <c r="H138" s="88">
        <f t="shared" si="11"/>
        <v>0</v>
      </c>
      <c r="I138" s="162">
        <v>0</v>
      </c>
      <c r="J138" s="162">
        <v>0</v>
      </c>
      <c r="K138" s="162">
        <v>0</v>
      </c>
      <c r="L138" s="162">
        <v>0</v>
      </c>
      <c r="M138" s="162">
        <v>0</v>
      </c>
      <c r="N138" s="162">
        <v>0</v>
      </c>
      <c r="O138" s="162">
        <v>0</v>
      </c>
      <c r="P138" s="162">
        <v>0</v>
      </c>
      <c r="Q138" s="163">
        <v>0</v>
      </c>
      <c r="R138" s="163">
        <v>0</v>
      </c>
    </row>
    <row r="139" spans="1:18" ht="72.75" customHeight="1" x14ac:dyDescent="0.25">
      <c r="A139" s="88">
        <v>10</v>
      </c>
      <c r="B139" s="459" t="s">
        <v>210</v>
      </c>
      <c r="C139" s="460"/>
      <c r="D139" s="460"/>
      <c r="E139" s="460"/>
      <c r="F139" s="465"/>
      <c r="G139" s="87" t="s">
        <v>884</v>
      </c>
      <c r="H139" s="88">
        <f t="shared" si="11"/>
        <v>0</v>
      </c>
      <c r="I139" s="162">
        <v>0</v>
      </c>
      <c r="J139" s="162">
        <v>0</v>
      </c>
      <c r="K139" s="162">
        <v>0</v>
      </c>
      <c r="L139" s="162">
        <v>0</v>
      </c>
      <c r="M139" s="162">
        <v>0</v>
      </c>
      <c r="N139" s="162">
        <v>1</v>
      </c>
      <c r="O139" s="162">
        <v>0</v>
      </c>
      <c r="P139" s="162">
        <v>0</v>
      </c>
      <c r="Q139" s="163">
        <v>0</v>
      </c>
      <c r="R139" s="163">
        <v>0</v>
      </c>
    </row>
    <row r="140" spans="1:18" ht="72.75" customHeight="1" x14ac:dyDescent="0.25">
      <c r="A140" s="88">
        <v>11</v>
      </c>
      <c r="B140" s="459" t="s">
        <v>212</v>
      </c>
      <c r="C140" s="460"/>
      <c r="D140" s="460"/>
      <c r="E140" s="460"/>
      <c r="F140" s="465"/>
      <c r="G140" s="87" t="s">
        <v>213</v>
      </c>
      <c r="H140" s="88">
        <f t="shared" si="11"/>
        <v>0</v>
      </c>
      <c r="I140" s="162">
        <v>0</v>
      </c>
      <c r="J140" s="162">
        <v>0</v>
      </c>
      <c r="K140" s="162">
        <v>0</v>
      </c>
      <c r="L140" s="162">
        <v>0</v>
      </c>
      <c r="M140" s="162">
        <v>0</v>
      </c>
      <c r="N140" s="162">
        <v>2</v>
      </c>
      <c r="O140" s="162">
        <v>0</v>
      </c>
      <c r="P140" s="162">
        <v>0</v>
      </c>
      <c r="Q140" s="163">
        <v>0</v>
      </c>
      <c r="R140" s="163">
        <v>21874</v>
      </c>
    </row>
    <row r="141" spans="1:18" ht="72.75" customHeight="1" x14ac:dyDescent="0.25">
      <c r="A141" s="88">
        <v>12</v>
      </c>
      <c r="B141" s="459" t="s">
        <v>214</v>
      </c>
      <c r="C141" s="460"/>
      <c r="D141" s="460"/>
      <c r="E141" s="460"/>
      <c r="F141" s="465"/>
      <c r="G141" s="87" t="s">
        <v>885</v>
      </c>
      <c r="H141" s="88">
        <f t="shared" si="11"/>
        <v>0</v>
      </c>
      <c r="I141" s="162">
        <v>0</v>
      </c>
      <c r="J141" s="162">
        <v>0</v>
      </c>
      <c r="K141" s="162">
        <v>0</v>
      </c>
      <c r="L141" s="162">
        <v>0</v>
      </c>
      <c r="M141" s="162">
        <v>0</v>
      </c>
      <c r="N141" s="162">
        <v>0</v>
      </c>
      <c r="O141" s="162">
        <v>0</v>
      </c>
      <c r="P141" s="162">
        <v>0</v>
      </c>
      <c r="Q141" s="163">
        <v>0</v>
      </c>
      <c r="R141" s="163">
        <v>22930</v>
      </c>
    </row>
    <row r="142" spans="1:18" ht="72.75" customHeight="1" x14ac:dyDescent="0.25">
      <c r="A142" s="88">
        <v>13</v>
      </c>
      <c r="B142" s="459" t="s">
        <v>216</v>
      </c>
      <c r="C142" s="460"/>
      <c r="D142" s="460"/>
      <c r="E142" s="460"/>
      <c r="F142" s="465"/>
      <c r="G142" s="87" t="s">
        <v>217</v>
      </c>
      <c r="H142" s="88">
        <f t="shared" si="11"/>
        <v>0</v>
      </c>
      <c r="I142" s="162">
        <v>0</v>
      </c>
      <c r="J142" s="162">
        <v>0</v>
      </c>
      <c r="K142" s="162">
        <v>0</v>
      </c>
      <c r="L142" s="162">
        <v>0</v>
      </c>
      <c r="M142" s="162">
        <v>0</v>
      </c>
      <c r="N142" s="162">
        <v>2</v>
      </c>
      <c r="O142" s="162">
        <v>0</v>
      </c>
      <c r="P142" s="162">
        <v>0</v>
      </c>
      <c r="Q142" s="163">
        <v>0</v>
      </c>
      <c r="R142" s="163">
        <v>22418</v>
      </c>
    </row>
    <row r="143" spans="1:18" ht="72.75" customHeight="1" x14ac:dyDescent="0.25">
      <c r="A143" s="88">
        <v>14</v>
      </c>
      <c r="B143" s="459" t="s">
        <v>219</v>
      </c>
      <c r="C143" s="460"/>
      <c r="D143" s="460"/>
      <c r="E143" s="460"/>
      <c r="F143" s="465"/>
      <c r="G143" s="87" t="s">
        <v>220</v>
      </c>
      <c r="H143" s="88">
        <f t="shared" si="11"/>
        <v>0</v>
      </c>
      <c r="I143" s="162">
        <v>0</v>
      </c>
      <c r="J143" s="162">
        <v>0</v>
      </c>
      <c r="K143" s="162">
        <v>0</v>
      </c>
      <c r="L143" s="162">
        <v>0</v>
      </c>
      <c r="M143" s="162">
        <v>0</v>
      </c>
      <c r="N143" s="162">
        <v>2</v>
      </c>
      <c r="O143" s="162">
        <v>0</v>
      </c>
      <c r="P143" s="162">
        <v>0</v>
      </c>
      <c r="Q143" s="163">
        <v>0</v>
      </c>
      <c r="R143" s="163">
        <v>22798</v>
      </c>
    </row>
    <row r="144" spans="1:18" ht="72.75" customHeight="1" x14ac:dyDescent="0.25">
      <c r="A144" s="88">
        <v>15</v>
      </c>
      <c r="B144" s="459" t="s">
        <v>221</v>
      </c>
      <c r="C144" s="460"/>
      <c r="D144" s="460"/>
      <c r="E144" s="460"/>
      <c r="F144" s="465"/>
      <c r="G144" s="87" t="s">
        <v>970</v>
      </c>
      <c r="H144" s="88">
        <f t="shared" si="11"/>
        <v>0</v>
      </c>
      <c r="I144" s="162">
        <v>0</v>
      </c>
      <c r="J144" s="162">
        <v>0</v>
      </c>
      <c r="K144" s="162">
        <v>0</v>
      </c>
      <c r="L144" s="162">
        <v>0</v>
      </c>
      <c r="M144" s="162">
        <v>0</v>
      </c>
      <c r="N144" s="162">
        <v>1</v>
      </c>
      <c r="O144" s="162">
        <v>0</v>
      </c>
      <c r="P144" s="162">
        <v>0</v>
      </c>
      <c r="Q144" s="163">
        <v>0</v>
      </c>
      <c r="R144" s="163">
        <v>20477</v>
      </c>
    </row>
    <row r="145" spans="1:18" ht="72.75" customHeight="1" x14ac:dyDescent="0.25">
      <c r="A145" s="88">
        <v>16</v>
      </c>
      <c r="B145" s="459" t="s">
        <v>223</v>
      </c>
      <c r="C145" s="460"/>
      <c r="D145" s="460"/>
      <c r="E145" s="460"/>
      <c r="F145" s="465"/>
      <c r="G145" s="87" t="s">
        <v>224</v>
      </c>
      <c r="H145" s="88">
        <f t="shared" si="11"/>
        <v>0</v>
      </c>
      <c r="I145" s="162">
        <v>0</v>
      </c>
      <c r="J145" s="162">
        <v>0</v>
      </c>
      <c r="K145" s="162">
        <v>0</v>
      </c>
      <c r="L145" s="162">
        <v>0</v>
      </c>
      <c r="M145" s="162">
        <v>0</v>
      </c>
      <c r="N145" s="162">
        <v>2</v>
      </c>
      <c r="O145" s="162">
        <v>0</v>
      </c>
      <c r="P145" s="162">
        <v>0</v>
      </c>
      <c r="Q145" s="163">
        <v>0</v>
      </c>
      <c r="R145" s="163">
        <v>20570</v>
      </c>
    </row>
    <row r="146" spans="1:18" ht="72.75" customHeight="1" x14ac:dyDescent="0.25">
      <c r="A146" s="88">
        <v>17</v>
      </c>
      <c r="B146" s="459" t="s">
        <v>225</v>
      </c>
      <c r="C146" s="460"/>
      <c r="D146" s="460"/>
      <c r="E146" s="460"/>
      <c r="F146" s="465"/>
      <c r="G146" s="87" t="s">
        <v>226</v>
      </c>
      <c r="H146" s="88">
        <f t="shared" si="11"/>
        <v>0</v>
      </c>
      <c r="I146" s="162">
        <v>0</v>
      </c>
      <c r="J146" s="162">
        <v>0</v>
      </c>
      <c r="K146" s="162">
        <v>0</v>
      </c>
      <c r="L146" s="162">
        <v>0</v>
      </c>
      <c r="M146" s="162">
        <v>0</v>
      </c>
      <c r="N146" s="162">
        <v>1</v>
      </c>
      <c r="O146" s="162">
        <v>0</v>
      </c>
      <c r="P146" s="162">
        <v>0</v>
      </c>
      <c r="Q146" s="163">
        <v>0</v>
      </c>
      <c r="R146" s="163">
        <v>21305</v>
      </c>
    </row>
    <row r="147" spans="1:18" ht="72.75" customHeight="1" x14ac:dyDescent="0.25">
      <c r="A147" s="88">
        <v>18</v>
      </c>
      <c r="B147" s="529" t="s">
        <v>326</v>
      </c>
      <c r="C147" s="529"/>
      <c r="D147" s="529"/>
      <c r="E147" s="529"/>
      <c r="F147" s="529"/>
      <c r="G147" s="87" t="s">
        <v>886</v>
      </c>
      <c r="H147" s="88">
        <f t="shared" si="11"/>
        <v>0</v>
      </c>
      <c r="I147" s="162">
        <v>0</v>
      </c>
      <c r="J147" s="162">
        <v>0</v>
      </c>
      <c r="K147" s="162">
        <v>0</v>
      </c>
      <c r="L147" s="162">
        <v>0</v>
      </c>
      <c r="M147" s="162">
        <v>0</v>
      </c>
      <c r="N147" s="162">
        <v>0</v>
      </c>
      <c r="O147" s="162">
        <v>0</v>
      </c>
      <c r="P147" s="162">
        <v>0</v>
      </c>
      <c r="Q147" s="163">
        <v>0</v>
      </c>
      <c r="R147" s="163">
        <v>0</v>
      </c>
    </row>
    <row r="148" spans="1:18" ht="72.75" customHeight="1" x14ac:dyDescent="0.25">
      <c r="A148" s="104">
        <v>6</v>
      </c>
      <c r="B148" s="522" t="s">
        <v>227</v>
      </c>
      <c r="C148" s="523"/>
      <c r="D148" s="523"/>
      <c r="E148" s="523"/>
      <c r="F148" s="523"/>
      <c r="G148" s="524"/>
      <c r="H148" s="133">
        <f>H149+H150+H151+H152+H153+H154+H155+H156+H157+H158+H159+H160+H161+H162</f>
        <v>390</v>
      </c>
      <c r="I148" s="133">
        <f t="shared" ref="I148:P148" si="12">I149+I150+I151+I152+I153+I154+I155+I156+I157+I158+I159+I160+I161+I162</f>
        <v>230</v>
      </c>
      <c r="J148" s="133">
        <f t="shared" si="12"/>
        <v>160</v>
      </c>
      <c r="K148" s="133">
        <f t="shared" si="12"/>
        <v>116</v>
      </c>
      <c r="L148" s="133">
        <f t="shared" si="12"/>
        <v>104.5</v>
      </c>
      <c r="M148" s="133">
        <f t="shared" si="12"/>
        <v>16</v>
      </c>
      <c r="N148" s="133">
        <f t="shared" si="12"/>
        <v>407</v>
      </c>
      <c r="O148" s="133">
        <f t="shared" si="12"/>
        <v>96.5</v>
      </c>
      <c r="P148" s="133">
        <f t="shared" si="12"/>
        <v>4</v>
      </c>
      <c r="Q148" s="164">
        <v>44973</v>
      </c>
      <c r="R148" s="164">
        <v>22493</v>
      </c>
    </row>
    <row r="149" spans="1:18" ht="72.75" customHeight="1" x14ac:dyDescent="0.25">
      <c r="A149" s="88">
        <v>1</v>
      </c>
      <c r="B149" s="459" t="s">
        <v>228</v>
      </c>
      <c r="C149" s="460"/>
      <c r="D149" s="460"/>
      <c r="E149" s="460"/>
      <c r="F149" s="465"/>
      <c r="G149" s="87" t="s">
        <v>545</v>
      </c>
      <c r="H149" s="88">
        <f>I149+J149</f>
        <v>160</v>
      </c>
      <c r="I149" s="162">
        <v>130</v>
      </c>
      <c r="J149" s="162">
        <v>30</v>
      </c>
      <c r="K149" s="162">
        <v>55</v>
      </c>
      <c r="L149" s="162">
        <v>63.5</v>
      </c>
      <c r="M149" s="162">
        <v>11</v>
      </c>
      <c r="N149" s="162">
        <v>186</v>
      </c>
      <c r="O149" s="162">
        <v>56</v>
      </c>
      <c r="P149" s="162">
        <v>0</v>
      </c>
      <c r="Q149" s="163">
        <v>45770</v>
      </c>
      <c r="R149" s="163">
        <v>22745</v>
      </c>
    </row>
    <row r="150" spans="1:18" ht="72.75" customHeight="1" x14ac:dyDescent="0.25">
      <c r="A150" s="88">
        <v>2</v>
      </c>
      <c r="B150" s="459" t="s">
        <v>229</v>
      </c>
      <c r="C150" s="460"/>
      <c r="D150" s="460"/>
      <c r="E150" s="460"/>
      <c r="F150" s="465"/>
      <c r="G150" s="87" t="s">
        <v>974</v>
      </c>
      <c r="H150" s="88">
        <f t="shared" ref="H150:H162" si="13">I150+J150</f>
        <v>80</v>
      </c>
      <c r="I150" s="162">
        <v>25</v>
      </c>
      <c r="J150" s="162">
        <v>55</v>
      </c>
      <c r="K150" s="162">
        <v>20</v>
      </c>
      <c r="L150" s="162">
        <v>7.75</v>
      </c>
      <c r="M150" s="162">
        <v>1</v>
      </c>
      <c r="N150" s="162">
        <v>60</v>
      </c>
      <c r="O150" s="162">
        <v>5.25</v>
      </c>
      <c r="P150" s="162">
        <v>0</v>
      </c>
      <c r="Q150" s="163">
        <v>44318</v>
      </c>
      <c r="R150" s="163">
        <v>22326</v>
      </c>
    </row>
    <row r="151" spans="1:18" ht="72.75" customHeight="1" x14ac:dyDescent="0.25">
      <c r="A151" s="88">
        <v>3</v>
      </c>
      <c r="B151" s="459" t="s">
        <v>230</v>
      </c>
      <c r="C151" s="460"/>
      <c r="D151" s="460"/>
      <c r="E151" s="460"/>
      <c r="F151" s="465"/>
      <c r="G151" s="87" t="s">
        <v>973</v>
      </c>
      <c r="H151" s="88">
        <f t="shared" si="13"/>
        <v>25</v>
      </c>
      <c r="I151" s="162">
        <v>0</v>
      </c>
      <c r="J151" s="162">
        <v>25</v>
      </c>
      <c r="K151" s="162">
        <v>7</v>
      </c>
      <c r="L151" s="162">
        <v>6.25</v>
      </c>
      <c r="M151" s="162">
        <v>1</v>
      </c>
      <c r="N151" s="162">
        <v>30</v>
      </c>
      <c r="O151" s="162">
        <v>4.25</v>
      </c>
      <c r="P151" s="162">
        <v>0</v>
      </c>
      <c r="Q151" s="163">
        <v>44112</v>
      </c>
      <c r="R151" s="163">
        <v>22108</v>
      </c>
    </row>
    <row r="152" spans="1:18" ht="72.75" customHeight="1" x14ac:dyDescent="0.25">
      <c r="A152" s="88">
        <v>4</v>
      </c>
      <c r="B152" s="459" t="s">
        <v>231</v>
      </c>
      <c r="C152" s="460"/>
      <c r="D152" s="460"/>
      <c r="E152" s="460"/>
      <c r="F152" s="465"/>
      <c r="G152" s="87" t="s">
        <v>972</v>
      </c>
      <c r="H152" s="88">
        <f t="shared" si="13"/>
        <v>20</v>
      </c>
      <c r="I152" s="162">
        <v>10</v>
      </c>
      <c r="J152" s="162">
        <v>10</v>
      </c>
      <c r="K152" s="162">
        <v>6</v>
      </c>
      <c r="L152" s="162">
        <v>7.75</v>
      </c>
      <c r="M152" s="162">
        <v>2</v>
      </c>
      <c r="N152" s="162">
        <v>26</v>
      </c>
      <c r="O152" s="162">
        <v>9.5</v>
      </c>
      <c r="P152" s="162">
        <v>4</v>
      </c>
      <c r="Q152" s="163">
        <v>44052</v>
      </c>
      <c r="R152" s="163">
        <v>22145</v>
      </c>
    </row>
    <row r="153" spans="1:18" ht="72.75" customHeight="1" x14ac:dyDescent="0.25">
      <c r="A153" s="88">
        <v>5</v>
      </c>
      <c r="B153" s="498" t="s">
        <v>658</v>
      </c>
      <c r="C153" s="499"/>
      <c r="D153" s="499"/>
      <c r="E153" s="499"/>
      <c r="F153" s="500"/>
      <c r="G153" s="87" t="s">
        <v>887</v>
      </c>
      <c r="H153" s="88">
        <f t="shared" si="13"/>
        <v>105</v>
      </c>
      <c r="I153" s="162">
        <v>65</v>
      </c>
      <c r="J153" s="162">
        <v>40</v>
      </c>
      <c r="K153" s="162">
        <v>24</v>
      </c>
      <c r="L153" s="162">
        <v>15</v>
      </c>
      <c r="M153" s="162">
        <v>0</v>
      </c>
      <c r="N153" s="162">
        <v>77</v>
      </c>
      <c r="O153" s="162">
        <v>18</v>
      </c>
      <c r="P153" s="162">
        <v>0</v>
      </c>
      <c r="Q153" s="163">
        <v>44474</v>
      </c>
      <c r="R153" s="163">
        <v>22425</v>
      </c>
    </row>
    <row r="154" spans="1:18" ht="72.75" customHeight="1" x14ac:dyDescent="0.25">
      <c r="A154" s="88">
        <v>6</v>
      </c>
      <c r="B154" s="459" t="s">
        <v>232</v>
      </c>
      <c r="C154" s="460"/>
      <c r="D154" s="460"/>
      <c r="E154" s="460"/>
      <c r="F154" s="465"/>
      <c r="G154" s="87" t="s">
        <v>548</v>
      </c>
      <c r="H154" s="88">
        <f t="shared" si="13"/>
        <v>0</v>
      </c>
      <c r="I154" s="162">
        <v>0</v>
      </c>
      <c r="J154" s="162">
        <v>0</v>
      </c>
      <c r="K154" s="162">
        <v>4</v>
      </c>
      <c r="L154" s="162">
        <v>4.25</v>
      </c>
      <c r="M154" s="162">
        <v>1</v>
      </c>
      <c r="N154" s="162">
        <v>18</v>
      </c>
      <c r="O154" s="162">
        <v>3.5</v>
      </c>
      <c r="P154" s="162">
        <v>0</v>
      </c>
      <c r="Q154" s="163">
        <v>44013</v>
      </c>
      <c r="R154" s="163">
        <v>22148</v>
      </c>
    </row>
    <row r="155" spans="1:18" ht="72.75" customHeight="1" x14ac:dyDescent="0.25">
      <c r="A155" s="88">
        <v>7</v>
      </c>
      <c r="B155" s="459" t="s">
        <v>235</v>
      </c>
      <c r="C155" s="460"/>
      <c r="D155" s="460"/>
      <c r="E155" s="460"/>
      <c r="F155" s="465"/>
      <c r="G155" s="87" t="s">
        <v>236</v>
      </c>
      <c r="H155" s="88">
        <f t="shared" si="13"/>
        <v>0</v>
      </c>
      <c r="I155" s="162">
        <v>0</v>
      </c>
      <c r="J155" s="162">
        <v>0</v>
      </c>
      <c r="K155" s="162">
        <v>0</v>
      </c>
      <c r="L155" s="162">
        <v>0</v>
      </c>
      <c r="M155" s="162">
        <v>0</v>
      </c>
      <c r="N155" s="162">
        <v>3</v>
      </c>
      <c r="O155" s="162">
        <v>0</v>
      </c>
      <c r="P155" s="162">
        <v>0</v>
      </c>
      <c r="Q155" s="163">
        <v>0</v>
      </c>
      <c r="R155" s="163">
        <v>21620</v>
      </c>
    </row>
    <row r="156" spans="1:18" ht="72.75" customHeight="1" x14ac:dyDescent="0.25">
      <c r="A156" s="88">
        <v>8</v>
      </c>
      <c r="B156" s="459" t="s">
        <v>237</v>
      </c>
      <c r="C156" s="460"/>
      <c r="D156" s="460"/>
      <c r="E156" s="460"/>
      <c r="F156" s="465"/>
      <c r="G156" s="87" t="s">
        <v>238</v>
      </c>
      <c r="H156" s="88">
        <f t="shared" si="13"/>
        <v>0</v>
      </c>
      <c r="I156" s="162">
        <v>0</v>
      </c>
      <c r="J156" s="162">
        <v>0</v>
      </c>
      <c r="K156" s="162">
        <v>0</v>
      </c>
      <c r="L156" s="162">
        <v>0</v>
      </c>
      <c r="M156" s="162">
        <v>0</v>
      </c>
      <c r="N156" s="162">
        <v>3</v>
      </c>
      <c r="O156" s="162">
        <v>0</v>
      </c>
      <c r="P156" s="162">
        <v>0</v>
      </c>
      <c r="Q156" s="163">
        <v>0</v>
      </c>
      <c r="R156" s="163">
        <v>21515</v>
      </c>
    </row>
    <row r="157" spans="1:18" ht="72.75" customHeight="1" x14ac:dyDescent="0.25">
      <c r="A157" s="88">
        <v>9</v>
      </c>
      <c r="B157" s="459" t="s">
        <v>228</v>
      </c>
      <c r="C157" s="460"/>
      <c r="D157" s="460"/>
      <c r="E157" s="460"/>
      <c r="F157" s="465"/>
      <c r="G157" s="87" t="s">
        <v>971</v>
      </c>
      <c r="H157" s="88">
        <f t="shared" si="13"/>
        <v>0</v>
      </c>
      <c r="I157" s="162">
        <v>0</v>
      </c>
      <c r="J157" s="162">
        <v>0</v>
      </c>
      <c r="K157" s="162">
        <v>0</v>
      </c>
      <c r="L157" s="162">
        <v>0</v>
      </c>
      <c r="M157" s="162">
        <v>0</v>
      </c>
      <c r="N157" s="162">
        <v>1</v>
      </c>
      <c r="O157" s="162">
        <v>0</v>
      </c>
      <c r="P157" s="162">
        <v>0</v>
      </c>
      <c r="Q157" s="163">
        <v>0</v>
      </c>
      <c r="R157" s="163">
        <v>21410</v>
      </c>
    </row>
    <row r="158" spans="1:18" ht="72.75" customHeight="1" x14ac:dyDescent="0.25">
      <c r="A158" s="88">
        <v>10</v>
      </c>
      <c r="B158" s="459" t="s">
        <v>239</v>
      </c>
      <c r="C158" s="460"/>
      <c r="D158" s="460"/>
      <c r="E158" s="460"/>
      <c r="F158" s="465"/>
      <c r="G158" s="87" t="s">
        <v>240</v>
      </c>
      <c r="H158" s="88">
        <f t="shared" si="13"/>
        <v>0</v>
      </c>
      <c r="I158" s="162">
        <v>0</v>
      </c>
      <c r="J158" s="162">
        <v>0</v>
      </c>
      <c r="K158" s="162">
        <v>0</v>
      </c>
      <c r="L158" s="162">
        <v>0</v>
      </c>
      <c r="M158" s="162">
        <v>0</v>
      </c>
      <c r="N158" s="162">
        <v>2</v>
      </c>
      <c r="O158" s="162">
        <v>0</v>
      </c>
      <c r="P158" s="162">
        <v>0</v>
      </c>
      <c r="Q158" s="163">
        <v>0</v>
      </c>
      <c r="R158" s="163">
        <v>21322</v>
      </c>
    </row>
    <row r="159" spans="1:18" ht="72.75" customHeight="1" x14ac:dyDescent="0.25">
      <c r="A159" s="88">
        <v>11</v>
      </c>
      <c r="B159" s="459" t="s">
        <v>241</v>
      </c>
      <c r="C159" s="460"/>
      <c r="D159" s="460"/>
      <c r="E159" s="460"/>
      <c r="F159" s="465"/>
      <c r="G159" s="87" t="s">
        <v>242</v>
      </c>
      <c r="H159" s="88">
        <f t="shared" si="13"/>
        <v>0</v>
      </c>
      <c r="I159" s="162">
        <v>0</v>
      </c>
      <c r="J159" s="162">
        <v>0</v>
      </c>
      <c r="K159" s="162">
        <v>0</v>
      </c>
      <c r="L159" s="162">
        <v>0</v>
      </c>
      <c r="M159" s="162">
        <v>0</v>
      </c>
      <c r="N159" s="162">
        <v>1</v>
      </c>
      <c r="O159" s="162">
        <v>0</v>
      </c>
      <c r="P159" s="162">
        <v>0</v>
      </c>
      <c r="Q159" s="163">
        <v>0</v>
      </c>
      <c r="R159" s="163">
        <v>21350</v>
      </c>
    </row>
    <row r="160" spans="1:18" ht="72.75" customHeight="1" x14ac:dyDescent="0.25">
      <c r="A160" s="88">
        <v>12</v>
      </c>
      <c r="B160" s="498" t="s">
        <v>233</v>
      </c>
      <c r="C160" s="499"/>
      <c r="D160" s="499"/>
      <c r="E160" s="499"/>
      <c r="F160" s="500"/>
      <c r="G160" s="87" t="s">
        <v>888</v>
      </c>
      <c r="H160" s="88">
        <f t="shared" si="13"/>
        <v>0</v>
      </c>
      <c r="I160" s="162">
        <v>0</v>
      </c>
      <c r="J160" s="162">
        <v>0</v>
      </c>
      <c r="K160" s="162">
        <v>0</v>
      </c>
      <c r="L160" s="162">
        <v>0</v>
      </c>
      <c r="M160" s="162">
        <v>0</v>
      </c>
      <c r="N160" s="162">
        <v>0</v>
      </c>
      <c r="O160" s="162">
        <v>0</v>
      </c>
      <c r="P160" s="162">
        <v>0</v>
      </c>
      <c r="Q160" s="162">
        <v>0</v>
      </c>
      <c r="R160" s="162">
        <v>0</v>
      </c>
    </row>
    <row r="161" spans="1:18" ht="72.75" customHeight="1" x14ac:dyDescent="0.25">
      <c r="A161" s="88">
        <v>13</v>
      </c>
      <c r="B161" s="498" t="s">
        <v>243</v>
      </c>
      <c r="C161" s="499"/>
      <c r="D161" s="499"/>
      <c r="E161" s="499"/>
      <c r="F161" s="500"/>
      <c r="G161" s="87" t="s">
        <v>889</v>
      </c>
      <c r="H161" s="88">
        <f t="shared" si="13"/>
        <v>0</v>
      </c>
      <c r="I161" s="162">
        <v>0</v>
      </c>
      <c r="J161" s="162">
        <v>0</v>
      </c>
      <c r="K161" s="162">
        <v>0</v>
      </c>
      <c r="L161" s="162">
        <v>0</v>
      </c>
      <c r="M161" s="162">
        <v>0</v>
      </c>
      <c r="N161" s="162">
        <v>0</v>
      </c>
      <c r="O161" s="162">
        <v>0</v>
      </c>
      <c r="P161" s="162">
        <v>0</v>
      </c>
      <c r="Q161" s="162">
        <v>0</v>
      </c>
      <c r="R161" s="162">
        <v>0</v>
      </c>
    </row>
    <row r="162" spans="1:18" ht="72.75" customHeight="1" x14ac:dyDescent="0.25">
      <c r="A162" s="88">
        <v>14</v>
      </c>
      <c r="B162" s="498" t="s">
        <v>890</v>
      </c>
      <c r="C162" s="499"/>
      <c r="D162" s="499"/>
      <c r="E162" s="499"/>
      <c r="F162" s="500"/>
      <c r="G162" s="87" t="s">
        <v>891</v>
      </c>
      <c r="H162" s="88">
        <f t="shared" si="13"/>
        <v>0</v>
      </c>
      <c r="I162" s="162">
        <v>0</v>
      </c>
      <c r="J162" s="162">
        <v>0</v>
      </c>
      <c r="K162" s="162">
        <v>0</v>
      </c>
      <c r="L162" s="162">
        <v>0</v>
      </c>
      <c r="M162" s="162">
        <v>0</v>
      </c>
      <c r="N162" s="162">
        <v>0</v>
      </c>
      <c r="O162" s="162">
        <v>0</v>
      </c>
      <c r="P162" s="162">
        <v>0</v>
      </c>
      <c r="Q162" s="162">
        <v>0</v>
      </c>
      <c r="R162" s="162">
        <v>0</v>
      </c>
    </row>
    <row r="163" spans="1:18" ht="72.75" customHeight="1" x14ac:dyDescent="0.25">
      <c r="A163" s="104">
        <v>7</v>
      </c>
      <c r="B163" s="530" t="s">
        <v>247</v>
      </c>
      <c r="C163" s="531"/>
      <c r="D163" s="531"/>
      <c r="E163" s="531"/>
      <c r="F163" s="531"/>
      <c r="G163" s="532"/>
      <c r="H163" s="135">
        <f>H164+H165+H166+H167+H168+H169+H170+H171+H172+H173+H174+H175+H176+H177+H178+H179+H180+H181+H182+H183+H184+H185+H186+H187+H188+H189+H190+H191</f>
        <v>205</v>
      </c>
      <c r="I163" s="135">
        <f t="shared" ref="I163:O163" si="14">I164+I165+I166+I167+I168+I169+I170+I171+I172+I173+I174+I175+I176+I177+I178+I179+I180+I181+I182+I183+I184+I185+I186+I187+I188+I189+I190+I191</f>
        <v>135</v>
      </c>
      <c r="J163" s="135">
        <f t="shared" si="14"/>
        <v>70</v>
      </c>
      <c r="K163" s="135">
        <f t="shared" si="14"/>
        <v>70</v>
      </c>
      <c r="L163" s="135">
        <f t="shared" si="14"/>
        <v>62</v>
      </c>
      <c r="M163" s="135">
        <f t="shared" si="14"/>
        <v>13</v>
      </c>
      <c r="N163" s="135">
        <f t="shared" si="14"/>
        <v>245</v>
      </c>
      <c r="O163" s="135">
        <f t="shared" si="14"/>
        <v>30</v>
      </c>
      <c r="P163" s="135">
        <f>P164+P165+P166+P167+P168+P169+P170+P171+P172+P173+P174+P175+P176+P177+P178+P179+P180+P181+P182+P183+P184+P185+P186+P187+P188+P189+P190+P191</f>
        <v>7</v>
      </c>
      <c r="Q163" s="164">
        <v>44976</v>
      </c>
      <c r="R163" s="164">
        <v>22492</v>
      </c>
    </row>
    <row r="164" spans="1:18" ht="72.75" customHeight="1" x14ac:dyDescent="0.25">
      <c r="A164" s="88">
        <v>1</v>
      </c>
      <c r="B164" s="459" t="s">
        <v>248</v>
      </c>
      <c r="C164" s="460"/>
      <c r="D164" s="460"/>
      <c r="E164" s="460"/>
      <c r="F164" s="465"/>
      <c r="G164" s="87" t="s">
        <v>550</v>
      </c>
      <c r="H164" s="88">
        <f>I164+J164</f>
        <v>190</v>
      </c>
      <c r="I164" s="162">
        <v>135</v>
      </c>
      <c r="J164" s="162">
        <v>55</v>
      </c>
      <c r="K164" s="162">
        <v>54</v>
      </c>
      <c r="L164" s="162">
        <v>47</v>
      </c>
      <c r="M164" s="162">
        <v>7</v>
      </c>
      <c r="N164" s="162">
        <v>144</v>
      </c>
      <c r="O164" s="162">
        <v>19</v>
      </c>
      <c r="P164" s="162">
        <v>2</v>
      </c>
      <c r="Q164" s="163">
        <v>44753</v>
      </c>
      <c r="R164" s="163">
        <v>22548</v>
      </c>
    </row>
    <row r="165" spans="1:18" ht="72.75" customHeight="1" x14ac:dyDescent="0.25">
      <c r="A165" s="88">
        <v>2</v>
      </c>
      <c r="B165" s="459" t="s">
        <v>249</v>
      </c>
      <c r="C165" s="460"/>
      <c r="D165" s="460"/>
      <c r="E165" s="460"/>
      <c r="F165" s="465"/>
      <c r="G165" s="87" t="s">
        <v>551</v>
      </c>
      <c r="H165" s="88">
        <f t="shared" ref="H165:H191" si="15">I165+J165</f>
        <v>0</v>
      </c>
      <c r="I165" s="162">
        <v>0</v>
      </c>
      <c r="J165" s="162">
        <v>0</v>
      </c>
      <c r="K165" s="162">
        <v>1</v>
      </c>
      <c r="L165" s="162">
        <v>3</v>
      </c>
      <c r="M165" s="162">
        <v>1</v>
      </c>
      <c r="N165" s="162">
        <v>14</v>
      </c>
      <c r="O165" s="162">
        <v>0</v>
      </c>
      <c r="P165" s="162">
        <v>0</v>
      </c>
      <c r="Q165" s="163">
        <v>0</v>
      </c>
      <c r="R165" s="163">
        <v>19135</v>
      </c>
    </row>
    <row r="166" spans="1:18" ht="72.75" customHeight="1" x14ac:dyDescent="0.25">
      <c r="A166" s="88">
        <v>3</v>
      </c>
      <c r="B166" s="459" t="s">
        <v>250</v>
      </c>
      <c r="C166" s="460"/>
      <c r="D166" s="460"/>
      <c r="E166" s="460"/>
      <c r="F166" s="465"/>
      <c r="G166" s="87" t="s">
        <v>552</v>
      </c>
      <c r="H166" s="88">
        <f t="shared" si="15"/>
        <v>0</v>
      </c>
      <c r="I166" s="162">
        <v>0</v>
      </c>
      <c r="J166" s="162">
        <v>0</v>
      </c>
      <c r="K166" s="162">
        <v>2</v>
      </c>
      <c r="L166" s="162">
        <v>2</v>
      </c>
      <c r="M166" s="162">
        <v>1</v>
      </c>
      <c r="N166" s="162">
        <v>5</v>
      </c>
      <c r="O166" s="162">
        <v>2</v>
      </c>
      <c r="P166" s="162">
        <v>0</v>
      </c>
      <c r="Q166" s="163">
        <v>29086</v>
      </c>
      <c r="R166" s="163">
        <v>15977</v>
      </c>
    </row>
    <row r="167" spans="1:18" ht="72.75" customHeight="1" x14ac:dyDescent="0.25">
      <c r="A167" s="88">
        <v>4</v>
      </c>
      <c r="B167" s="459" t="s">
        <v>251</v>
      </c>
      <c r="C167" s="460"/>
      <c r="D167" s="460"/>
      <c r="E167" s="460"/>
      <c r="F167" s="465"/>
      <c r="G167" s="87" t="s">
        <v>553</v>
      </c>
      <c r="H167" s="88">
        <f t="shared" si="15"/>
        <v>0</v>
      </c>
      <c r="I167" s="162">
        <v>0</v>
      </c>
      <c r="J167" s="162">
        <v>0</v>
      </c>
      <c r="K167" s="162">
        <v>3</v>
      </c>
      <c r="L167" s="162">
        <v>1</v>
      </c>
      <c r="M167" s="162">
        <v>0</v>
      </c>
      <c r="N167" s="162">
        <v>14</v>
      </c>
      <c r="O167" s="162">
        <v>2</v>
      </c>
      <c r="P167" s="162">
        <v>1</v>
      </c>
      <c r="Q167" s="163">
        <v>32198</v>
      </c>
      <c r="R167" s="163">
        <v>16511</v>
      </c>
    </row>
    <row r="168" spans="1:18" ht="72.75" customHeight="1" x14ac:dyDescent="0.25">
      <c r="A168" s="88">
        <v>5</v>
      </c>
      <c r="B168" s="459" t="s">
        <v>252</v>
      </c>
      <c r="C168" s="460"/>
      <c r="D168" s="460"/>
      <c r="E168" s="460"/>
      <c r="F168" s="465"/>
      <c r="G168" s="87" t="s">
        <v>554</v>
      </c>
      <c r="H168" s="88">
        <f t="shared" si="15"/>
        <v>0</v>
      </c>
      <c r="I168" s="162">
        <v>0</v>
      </c>
      <c r="J168" s="162">
        <v>0</v>
      </c>
      <c r="K168" s="162">
        <v>1</v>
      </c>
      <c r="L168" s="162">
        <v>2</v>
      </c>
      <c r="M168" s="162">
        <v>1</v>
      </c>
      <c r="N168" s="162">
        <v>7</v>
      </c>
      <c r="O168" s="162">
        <v>1</v>
      </c>
      <c r="P168" s="162">
        <v>0</v>
      </c>
      <c r="Q168" s="163">
        <v>40330</v>
      </c>
      <c r="R168" s="163">
        <v>18753</v>
      </c>
    </row>
    <row r="169" spans="1:18" ht="72.75" customHeight="1" x14ac:dyDescent="0.25">
      <c r="A169" s="88">
        <v>6</v>
      </c>
      <c r="B169" s="459" t="s">
        <v>253</v>
      </c>
      <c r="C169" s="460"/>
      <c r="D169" s="460"/>
      <c r="E169" s="460"/>
      <c r="F169" s="465"/>
      <c r="G169" s="87" t="s">
        <v>555</v>
      </c>
      <c r="H169" s="88">
        <f t="shared" si="15"/>
        <v>5</v>
      </c>
      <c r="I169" s="162">
        <v>0</v>
      </c>
      <c r="J169" s="162">
        <v>5</v>
      </c>
      <c r="K169" s="162">
        <v>1</v>
      </c>
      <c r="L169" s="162">
        <v>1</v>
      </c>
      <c r="M169" s="162">
        <v>1</v>
      </c>
      <c r="N169" s="162">
        <v>6</v>
      </c>
      <c r="O169" s="162">
        <v>0</v>
      </c>
      <c r="P169" s="162">
        <v>0</v>
      </c>
      <c r="Q169" s="163">
        <v>39247</v>
      </c>
      <c r="R169" s="163">
        <v>19086</v>
      </c>
    </row>
    <row r="170" spans="1:18" ht="72.75" customHeight="1" x14ac:dyDescent="0.25">
      <c r="A170" s="88">
        <v>7</v>
      </c>
      <c r="B170" s="459" t="s">
        <v>254</v>
      </c>
      <c r="C170" s="460"/>
      <c r="D170" s="460"/>
      <c r="E170" s="460"/>
      <c r="F170" s="465"/>
      <c r="G170" s="87" t="s">
        <v>556</v>
      </c>
      <c r="H170" s="88">
        <f t="shared" si="15"/>
        <v>10</v>
      </c>
      <c r="I170" s="162">
        <v>0</v>
      </c>
      <c r="J170" s="162">
        <v>10</v>
      </c>
      <c r="K170" s="162">
        <v>3</v>
      </c>
      <c r="L170" s="162">
        <v>2</v>
      </c>
      <c r="M170" s="162">
        <v>0</v>
      </c>
      <c r="N170" s="162">
        <v>16</v>
      </c>
      <c r="O170" s="162">
        <v>0</v>
      </c>
      <c r="P170" s="162">
        <v>0</v>
      </c>
      <c r="Q170" s="163">
        <v>47588</v>
      </c>
      <c r="R170" s="163">
        <v>21196</v>
      </c>
    </row>
    <row r="171" spans="1:18" ht="72.75" customHeight="1" x14ac:dyDescent="0.25">
      <c r="A171" s="88">
        <v>8</v>
      </c>
      <c r="B171" s="459" t="s">
        <v>255</v>
      </c>
      <c r="C171" s="460"/>
      <c r="D171" s="460"/>
      <c r="E171" s="460"/>
      <c r="F171" s="465"/>
      <c r="G171" s="87" t="s">
        <v>557</v>
      </c>
      <c r="H171" s="88">
        <f t="shared" si="15"/>
        <v>0</v>
      </c>
      <c r="I171" s="162">
        <v>0</v>
      </c>
      <c r="J171" s="162">
        <v>0</v>
      </c>
      <c r="K171" s="162">
        <v>3</v>
      </c>
      <c r="L171" s="162">
        <v>1</v>
      </c>
      <c r="M171" s="162">
        <v>0</v>
      </c>
      <c r="N171" s="162">
        <v>12</v>
      </c>
      <c r="O171" s="162">
        <v>0</v>
      </c>
      <c r="P171" s="162">
        <v>0</v>
      </c>
      <c r="Q171" s="163">
        <v>28042</v>
      </c>
      <c r="R171" s="163">
        <v>23189</v>
      </c>
    </row>
    <row r="172" spans="1:18" ht="72.75" customHeight="1" x14ac:dyDescent="0.25">
      <c r="A172" s="88">
        <v>9</v>
      </c>
      <c r="B172" s="459" t="s">
        <v>690</v>
      </c>
      <c r="C172" s="460"/>
      <c r="D172" s="460"/>
      <c r="E172" s="460"/>
      <c r="F172" s="465"/>
      <c r="G172" s="87" t="s">
        <v>558</v>
      </c>
      <c r="H172" s="88">
        <f t="shared" si="15"/>
        <v>0</v>
      </c>
      <c r="I172" s="162">
        <v>0</v>
      </c>
      <c r="J172" s="162">
        <v>0</v>
      </c>
      <c r="K172" s="162">
        <v>1</v>
      </c>
      <c r="L172" s="162">
        <v>1</v>
      </c>
      <c r="M172" s="162">
        <v>1</v>
      </c>
      <c r="N172" s="162">
        <v>11</v>
      </c>
      <c r="O172" s="162">
        <v>0</v>
      </c>
      <c r="P172" s="162">
        <v>0</v>
      </c>
      <c r="Q172" s="163">
        <v>53223</v>
      </c>
      <c r="R172" s="163">
        <v>20964</v>
      </c>
    </row>
    <row r="173" spans="1:18" ht="72.75" customHeight="1" x14ac:dyDescent="0.25">
      <c r="A173" s="88">
        <v>10</v>
      </c>
      <c r="B173" s="459" t="s">
        <v>256</v>
      </c>
      <c r="C173" s="460"/>
      <c r="D173" s="460"/>
      <c r="E173" s="460"/>
      <c r="F173" s="465"/>
      <c r="G173" s="87" t="s">
        <v>559</v>
      </c>
      <c r="H173" s="88">
        <f t="shared" si="15"/>
        <v>0</v>
      </c>
      <c r="I173" s="162">
        <v>0</v>
      </c>
      <c r="J173" s="162">
        <v>0</v>
      </c>
      <c r="K173" s="162">
        <v>1</v>
      </c>
      <c r="L173" s="162">
        <v>2</v>
      </c>
      <c r="M173" s="162">
        <v>1</v>
      </c>
      <c r="N173" s="162">
        <v>1</v>
      </c>
      <c r="O173" s="162">
        <v>2</v>
      </c>
      <c r="P173" s="162">
        <v>2</v>
      </c>
      <c r="Q173" s="163">
        <v>32114</v>
      </c>
      <c r="R173" s="163">
        <v>20559</v>
      </c>
    </row>
    <row r="174" spans="1:18" ht="72.75" customHeight="1" x14ac:dyDescent="0.25">
      <c r="A174" s="88">
        <v>11</v>
      </c>
      <c r="B174" s="459" t="s">
        <v>269</v>
      </c>
      <c r="C174" s="460"/>
      <c r="D174" s="460"/>
      <c r="E174" s="460"/>
      <c r="F174" s="465"/>
      <c r="G174" s="87" t="s">
        <v>270</v>
      </c>
      <c r="H174" s="88">
        <f t="shared" si="15"/>
        <v>0</v>
      </c>
      <c r="I174" s="162">
        <v>0</v>
      </c>
      <c r="J174" s="162">
        <v>0</v>
      </c>
      <c r="K174" s="162">
        <v>0</v>
      </c>
      <c r="L174" s="162">
        <v>0</v>
      </c>
      <c r="M174" s="162">
        <v>0</v>
      </c>
      <c r="N174" s="162">
        <v>1</v>
      </c>
      <c r="O174" s="162">
        <v>1</v>
      </c>
      <c r="P174" s="162">
        <v>1</v>
      </c>
      <c r="Q174" s="163">
        <v>0</v>
      </c>
      <c r="R174" s="163">
        <v>15112</v>
      </c>
    </row>
    <row r="175" spans="1:18" ht="72.75" customHeight="1" x14ac:dyDescent="0.25">
      <c r="A175" s="88">
        <v>12</v>
      </c>
      <c r="B175" s="459" t="s">
        <v>271</v>
      </c>
      <c r="C175" s="460"/>
      <c r="D175" s="460"/>
      <c r="E175" s="460"/>
      <c r="F175" s="465"/>
      <c r="G175" s="87" t="s">
        <v>272</v>
      </c>
      <c r="H175" s="88">
        <f t="shared" si="15"/>
        <v>0</v>
      </c>
      <c r="I175" s="162">
        <v>0</v>
      </c>
      <c r="J175" s="162">
        <v>0</v>
      </c>
      <c r="K175" s="162">
        <v>0</v>
      </c>
      <c r="L175" s="162">
        <v>0</v>
      </c>
      <c r="M175" s="162">
        <v>0</v>
      </c>
      <c r="N175" s="162">
        <v>3</v>
      </c>
      <c r="O175" s="162">
        <v>1</v>
      </c>
      <c r="P175" s="162">
        <v>0</v>
      </c>
      <c r="Q175" s="163">
        <v>0</v>
      </c>
      <c r="R175" s="163">
        <v>16477</v>
      </c>
    </row>
    <row r="176" spans="1:18" ht="72.75" customHeight="1" x14ac:dyDescent="0.25">
      <c r="A176" s="88">
        <v>13</v>
      </c>
      <c r="B176" s="459" t="s">
        <v>273</v>
      </c>
      <c r="C176" s="460"/>
      <c r="D176" s="460"/>
      <c r="E176" s="460"/>
      <c r="F176" s="465"/>
      <c r="G176" s="87" t="s">
        <v>274</v>
      </c>
      <c r="H176" s="88">
        <f t="shared" si="15"/>
        <v>0</v>
      </c>
      <c r="I176" s="162">
        <v>0</v>
      </c>
      <c r="J176" s="162">
        <v>0</v>
      </c>
      <c r="K176" s="162">
        <v>0</v>
      </c>
      <c r="L176" s="162">
        <v>0</v>
      </c>
      <c r="M176" s="162">
        <v>0</v>
      </c>
      <c r="N176" s="162">
        <v>0</v>
      </c>
      <c r="O176" s="162">
        <v>1</v>
      </c>
      <c r="P176" s="162">
        <v>1</v>
      </c>
      <c r="Q176" s="163">
        <v>0</v>
      </c>
      <c r="R176" s="163">
        <v>0</v>
      </c>
    </row>
    <row r="177" spans="1:18" ht="72.75" customHeight="1" x14ac:dyDescent="0.25">
      <c r="A177" s="88">
        <v>14</v>
      </c>
      <c r="B177" s="459" t="s">
        <v>275</v>
      </c>
      <c r="C177" s="460"/>
      <c r="D177" s="460"/>
      <c r="E177" s="460"/>
      <c r="F177" s="465"/>
      <c r="G177" s="87" t="s">
        <v>276</v>
      </c>
      <c r="H177" s="88">
        <f t="shared" si="15"/>
        <v>0</v>
      </c>
      <c r="I177" s="162">
        <v>0</v>
      </c>
      <c r="J177" s="162">
        <v>0</v>
      </c>
      <c r="K177" s="162">
        <v>0</v>
      </c>
      <c r="L177" s="162">
        <v>0</v>
      </c>
      <c r="M177" s="162">
        <v>0</v>
      </c>
      <c r="N177" s="162">
        <v>1</v>
      </c>
      <c r="O177" s="162">
        <v>0</v>
      </c>
      <c r="P177" s="162">
        <v>0</v>
      </c>
      <c r="Q177" s="163">
        <v>0</v>
      </c>
      <c r="R177" s="163">
        <v>20782</v>
      </c>
    </row>
    <row r="178" spans="1:18" ht="72.75" customHeight="1" x14ac:dyDescent="0.25">
      <c r="A178" s="88">
        <v>15</v>
      </c>
      <c r="B178" s="459" t="s">
        <v>277</v>
      </c>
      <c r="C178" s="460"/>
      <c r="D178" s="460"/>
      <c r="E178" s="460"/>
      <c r="F178" s="465"/>
      <c r="G178" s="87" t="s">
        <v>278</v>
      </c>
      <c r="H178" s="88">
        <f t="shared" si="15"/>
        <v>0</v>
      </c>
      <c r="I178" s="162">
        <v>0</v>
      </c>
      <c r="J178" s="162">
        <v>0</v>
      </c>
      <c r="K178" s="162">
        <v>0</v>
      </c>
      <c r="L178" s="162">
        <v>0</v>
      </c>
      <c r="M178" s="162">
        <v>0</v>
      </c>
      <c r="N178" s="162">
        <v>0</v>
      </c>
      <c r="O178" s="162">
        <v>1</v>
      </c>
      <c r="P178" s="162">
        <v>0</v>
      </c>
      <c r="Q178" s="163">
        <v>0</v>
      </c>
      <c r="R178" s="163">
        <v>0</v>
      </c>
    </row>
    <row r="179" spans="1:18" ht="72.75" customHeight="1" x14ac:dyDescent="0.25">
      <c r="A179" s="88">
        <v>16</v>
      </c>
      <c r="B179" s="459" t="s">
        <v>279</v>
      </c>
      <c r="C179" s="460"/>
      <c r="D179" s="460"/>
      <c r="E179" s="460"/>
      <c r="F179" s="465"/>
      <c r="G179" s="87" t="s">
        <v>280</v>
      </c>
      <c r="H179" s="88">
        <f t="shared" si="15"/>
        <v>0</v>
      </c>
      <c r="I179" s="162">
        <v>0</v>
      </c>
      <c r="J179" s="162">
        <v>0</v>
      </c>
      <c r="K179" s="162">
        <v>0</v>
      </c>
      <c r="L179" s="162">
        <v>0</v>
      </c>
      <c r="M179" s="162">
        <v>0</v>
      </c>
      <c r="N179" s="162">
        <v>2</v>
      </c>
      <c r="O179" s="162">
        <v>0</v>
      </c>
      <c r="P179" s="162">
        <v>0</v>
      </c>
      <c r="Q179" s="163">
        <v>0</v>
      </c>
      <c r="R179" s="163">
        <v>17465</v>
      </c>
    </row>
    <row r="180" spans="1:18" ht="72.75" customHeight="1" x14ac:dyDescent="0.25">
      <c r="A180" s="88">
        <v>17</v>
      </c>
      <c r="B180" s="459" t="s">
        <v>281</v>
      </c>
      <c r="C180" s="460"/>
      <c r="D180" s="460"/>
      <c r="E180" s="460"/>
      <c r="F180" s="465"/>
      <c r="G180" s="87" t="s">
        <v>282</v>
      </c>
      <c r="H180" s="88">
        <f t="shared" si="15"/>
        <v>0</v>
      </c>
      <c r="I180" s="162">
        <v>0</v>
      </c>
      <c r="J180" s="162">
        <v>0</v>
      </c>
      <c r="K180" s="162">
        <v>0</v>
      </c>
      <c r="L180" s="162">
        <v>0</v>
      </c>
      <c r="M180" s="162">
        <v>0</v>
      </c>
      <c r="N180" s="162">
        <v>4</v>
      </c>
      <c r="O180" s="162">
        <v>0</v>
      </c>
      <c r="P180" s="162">
        <v>0</v>
      </c>
      <c r="Q180" s="163">
        <v>0</v>
      </c>
      <c r="R180" s="163">
        <v>20611</v>
      </c>
    </row>
    <row r="181" spans="1:18" ht="72.75" customHeight="1" x14ac:dyDescent="0.25">
      <c r="A181" s="88">
        <v>18</v>
      </c>
      <c r="B181" s="459" t="s">
        <v>283</v>
      </c>
      <c r="C181" s="460"/>
      <c r="D181" s="460"/>
      <c r="E181" s="460"/>
      <c r="F181" s="465"/>
      <c r="G181" s="87" t="s">
        <v>284</v>
      </c>
      <c r="H181" s="88">
        <f t="shared" si="15"/>
        <v>0</v>
      </c>
      <c r="I181" s="162">
        <v>0</v>
      </c>
      <c r="J181" s="162">
        <v>0</v>
      </c>
      <c r="K181" s="162">
        <v>0</v>
      </c>
      <c r="L181" s="162">
        <v>0</v>
      </c>
      <c r="M181" s="162">
        <v>0</v>
      </c>
      <c r="N181" s="162">
        <v>3</v>
      </c>
      <c r="O181" s="162">
        <v>0</v>
      </c>
      <c r="P181" s="162">
        <v>0</v>
      </c>
      <c r="Q181" s="163">
        <v>0</v>
      </c>
      <c r="R181" s="163">
        <v>19567</v>
      </c>
    </row>
    <row r="182" spans="1:18" ht="72.75" customHeight="1" x14ac:dyDescent="0.25">
      <c r="A182" s="88">
        <v>19</v>
      </c>
      <c r="B182" s="459" t="s">
        <v>285</v>
      </c>
      <c r="C182" s="460"/>
      <c r="D182" s="460"/>
      <c r="E182" s="460"/>
      <c r="F182" s="465"/>
      <c r="G182" s="87" t="s">
        <v>286</v>
      </c>
      <c r="H182" s="88">
        <f t="shared" si="15"/>
        <v>0</v>
      </c>
      <c r="I182" s="162">
        <v>0</v>
      </c>
      <c r="J182" s="162">
        <v>0</v>
      </c>
      <c r="K182" s="162">
        <v>0</v>
      </c>
      <c r="L182" s="162">
        <v>0</v>
      </c>
      <c r="M182" s="162">
        <v>0</v>
      </c>
      <c r="N182" s="162">
        <v>1</v>
      </c>
      <c r="O182" s="162">
        <v>0</v>
      </c>
      <c r="P182" s="162">
        <v>0</v>
      </c>
      <c r="Q182" s="163">
        <v>0</v>
      </c>
      <c r="R182" s="163">
        <v>16311</v>
      </c>
    </row>
    <row r="183" spans="1:18" ht="72.75" customHeight="1" x14ac:dyDescent="0.25">
      <c r="A183" s="88">
        <v>20</v>
      </c>
      <c r="B183" s="529" t="s">
        <v>265</v>
      </c>
      <c r="C183" s="529"/>
      <c r="D183" s="529"/>
      <c r="E183" s="529"/>
      <c r="F183" s="529"/>
      <c r="G183" s="86" t="s">
        <v>892</v>
      </c>
      <c r="H183" s="88">
        <f t="shared" si="15"/>
        <v>0</v>
      </c>
      <c r="I183" s="162">
        <v>0</v>
      </c>
      <c r="J183" s="162">
        <v>0</v>
      </c>
      <c r="K183" s="162">
        <v>0</v>
      </c>
      <c r="L183" s="162">
        <v>0</v>
      </c>
      <c r="M183" s="162">
        <v>0</v>
      </c>
      <c r="N183" s="162">
        <v>0</v>
      </c>
      <c r="O183" s="162">
        <v>0</v>
      </c>
      <c r="P183" s="162">
        <v>0</v>
      </c>
      <c r="Q183" s="163">
        <v>0</v>
      </c>
      <c r="R183" s="163">
        <v>0</v>
      </c>
    </row>
    <row r="184" spans="1:18" ht="72.75" customHeight="1" x14ac:dyDescent="0.25">
      <c r="A184" s="88">
        <v>21</v>
      </c>
      <c r="B184" s="529" t="s">
        <v>257</v>
      </c>
      <c r="C184" s="529"/>
      <c r="D184" s="529"/>
      <c r="E184" s="529"/>
      <c r="F184" s="529"/>
      <c r="G184" s="86" t="s">
        <v>893</v>
      </c>
      <c r="H184" s="88">
        <f t="shared" si="15"/>
        <v>0</v>
      </c>
      <c r="I184" s="162">
        <v>0</v>
      </c>
      <c r="J184" s="162">
        <v>0</v>
      </c>
      <c r="K184" s="162">
        <v>0</v>
      </c>
      <c r="L184" s="162">
        <v>0</v>
      </c>
      <c r="M184" s="162">
        <v>0</v>
      </c>
      <c r="N184" s="162">
        <v>0</v>
      </c>
      <c r="O184" s="162">
        <v>0</v>
      </c>
      <c r="P184" s="162">
        <v>0</v>
      </c>
      <c r="Q184" s="163">
        <v>0</v>
      </c>
      <c r="R184" s="163">
        <v>0</v>
      </c>
    </row>
    <row r="185" spans="1:18" ht="72.75" customHeight="1" x14ac:dyDescent="0.25">
      <c r="A185" s="88">
        <v>22</v>
      </c>
      <c r="B185" s="529" t="s">
        <v>894</v>
      </c>
      <c r="C185" s="529"/>
      <c r="D185" s="529"/>
      <c r="E185" s="529"/>
      <c r="F185" s="529"/>
      <c r="G185" s="86" t="s">
        <v>895</v>
      </c>
      <c r="H185" s="88">
        <f t="shared" si="15"/>
        <v>0</v>
      </c>
      <c r="I185" s="162">
        <v>0</v>
      </c>
      <c r="J185" s="162">
        <v>0</v>
      </c>
      <c r="K185" s="162">
        <v>0</v>
      </c>
      <c r="L185" s="162">
        <v>0</v>
      </c>
      <c r="M185" s="162">
        <v>0</v>
      </c>
      <c r="N185" s="162">
        <v>0</v>
      </c>
      <c r="O185" s="162">
        <v>0</v>
      </c>
      <c r="P185" s="162">
        <v>0</v>
      </c>
      <c r="Q185" s="163">
        <v>0</v>
      </c>
      <c r="R185" s="163">
        <v>0</v>
      </c>
    </row>
    <row r="186" spans="1:18" ht="72.75" customHeight="1" x14ac:dyDescent="0.25">
      <c r="A186" s="88">
        <v>23</v>
      </c>
      <c r="B186" s="529" t="s">
        <v>896</v>
      </c>
      <c r="C186" s="529"/>
      <c r="D186" s="529"/>
      <c r="E186" s="529"/>
      <c r="F186" s="529"/>
      <c r="G186" s="86" t="s">
        <v>897</v>
      </c>
      <c r="H186" s="88">
        <f t="shared" si="15"/>
        <v>0</v>
      </c>
      <c r="I186" s="162">
        <v>0</v>
      </c>
      <c r="J186" s="162">
        <v>0</v>
      </c>
      <c r="K186" s="162">
        <v>0</v>
      </c>
      <c r="L186" s="162">
        <v>0</v>
      </c>
      <c r="M186" s="162">
        <v>0</v>
      </c>
      <c r="N186" s="162">
        <v>0</v>
      </c>
      <c r="O186" s="162">
        <v>0</v>
      </c>
      <c r="P186" s="162">
        <v>0</v>
      </c>
      <c r="Q186" s="163">
        <v>0</v>
      </c>
      <c r="R186" s="163">
        <v>0</v>
      </c>
    </row>
    <row r="187" spans="1:18" ht="72.75" customHeight="1" x14ac:dyDescent="0.25">
      <c r="A187" s="88">
        <v>24</v>
      </c>
      <c r="B187" s="529" t="s">
        <v>267</v>
      </c>
      <c r="C187" s="529"/>
      <c r="D187" s="529"/>
      <c r="E187" s="529"/>
      <c r="F187" s="529"/>
      <c r="G187" s="86" t="s">
        <v>898</v>
      </c>
      <c r="H187" s="88">
        <f t="shared" si="15"/>
        <v>0</v>
      </c>
      <c r="I187" s="162">
        <v>0</v>
      </c>
      <c r="J187" s="162">
        <v>0</v>
      </c>
      <c r="K187" s="162">
        <v>0</v>
      </c>
      <c r="L187" s="162">
        <v>0</v>
      </c>
      <c r="M187" s="162">
        <v>0</v>
      </c>
      <c r="N187" s="162">
        <v>0</v>
      </c>
      <c r="O187" s="162">
        <v>0</v>
      </c>
      <c r="P187" s="162">
        <v>0</v>
      </c>
      <c r="Q187" s="163">
        <v>0</v>
      </c>
      <c r="R187" s="163">
        <v>0</v>
      </c>
    </row>
    <row r="188" spans="1:18" ht="72.75" customHeight="1" x14ac:dyDescent="0.25">
      <c r="A188" s="88">
        <v>25</v>
      </c>
      <c r="B188" s="529" t="s">
        <v>263</v>
      </c>
      <c r="C188" s="529"/>
      <c r="D188" s="529"/>
      <c r="E188" s="529"/>
      <c r="F188" s="529"/>
      <c r="G188" s="86" t="s">
        <v>899</v>
      </c>
      <c r="H188" s="88">
        <f t="shared" si="15"/>
        <v>0</v>
      </c>
      <c r="I188" s="162">
        <v>0</v>
      </c>
      <c r="J188" s="162">
        <v>0</v>
      </c>
      <c r="K188" s="162">
        <v>0</v>
      </c>
      <c r="L188" s="162">
        <v>0</v>
      </c>
      <c r="M188" s="162">
        <v>0</v>
      </c>
      <c r="N188" s="162">
        <v>0</v>
      </c>
      <c r="O188" s="162">
        <v>0</v>
      </c>
      <c r="P188" s="162">
        <v>0</v>
      </c>
      <c r="Q188" s="163">
        <v>0</v>
      </c>
      <c r="R188" s="163">
        <v>0</v>
      </c>
    </row>
    <row r="189" spans="1:18" ht="72.75" customHeight="1" x14ac:dyDescent="0.25">
      <c r="A189" s="88">
        <v>26</v>
      </c>
      <c r="B189" s="529" t="s">
        <v>259</v>
      </c>
      <c r="C189" s="529"/>
      <c r="D189" s="529"/>
      <c r="E189" s="529"/>
      <c r="F189" s="529"/>
      <c r="G189" s="86" t="s">
        <v>900</v>
      </c>
      <c r="H189" s="88">
        <f t="shared" si="15"/>
        <v>0</v>
      </c>
      <c r="I189" s="162">
        <v>0</v>
      </c>
      <c r="J189" s="162">
        <v>0</v>
      </c>
      <c r="K189" s="162">
        <v>0</v>
      </c>
      <c r="L189" s="162">
        <v>0</v>
      </c>
      <c r="M189" s="162">
        <v>0</v>
      </c>
      <c r="N189" s="162">
        <v>0</v>
      </c>
      <c r="O189" s="162">
        <v>0</v>
      </c>
      <c r="P189" s="162">
        <v>0</v>
      </c>
      <c r="Q189" s="163">
        <v>0</v>
      </c>
      <c r="R189" s="163">
        <v>0</v>
      </c>
    </row>
    <row r="190" spans="1:18" ht="72.75" customHeight="1" x14ac:dyDescent="0.25">
      <c r="A190" s="88">
        <v>27</v>
      </c>
      <c r="B190" s="529" t="s">
        <v>901</v>
      </c>
      <c r="C190" s="529"/>
      <c r="D190" s="529"/>
      <c r="E190" s="529"/>
      <c r="F190" s="529"/>
      <c r="G190" s="86" t="s">
        <v>902</v>
      </c>
      <c r="H190" s="88">
        <f t="shared" si="15"/>
        <v>0</v>
      </c>
      <c r="I190" s="162">
        <v>0</v>
      </c>
      <c r="J190" s="162">
        <v>0</v>
      </c>
      <c r="K190" s="162">
        <v>0</v>
      </c>
      <c r="L190" s="162">
        <v>0</v>
      </c>
      <c r="M190" s="162">
        <v>0</v>
      </c>
      <c r="N190" s="162">
        <v>0</v>
      </c>
      <c r="O190" s="162">
        <v>0</v>
      </c>
      <c r="P190" s="162">
        <v>0</v>
      </c>
      <c r="Q190" s="163">
        <v>0</v>
      </c>
      <c r="R190" s="163">
        <v>0</v>
      </c>
    </row>
    <row r="191" spans="1:18" ht="72.75" customHeight="1" x14ac:dyDescent="0.25">
      <c r="A191" s="88">
        <v>28</v>
      </c>
      <c r="B191" s="529" t="s">
        <v>903</v>
      </c>
      <c r="C191" s="529"/>
      <c r="D191" s="529"/>
      <c r="E191" s="529"/>
      <c r="F191" s="529"/>
      <c r="G191" s="86" t="s">
        <v>904</v>
      </c>
      <c r="H191" s="88">
        <f t="shared" si="15"/>
        <v>0</v>
      </c>
      <c r="I191" s="162">
        <v>0</v>
      </c>
      <c r="J191" s="162">
        <v>0</v>
      </c>
      <c r="K191" s="162">
        <v>0</v>
      </c>
      <c r="L191" s="162">
        <v>0</v>
      </c>
      <c r="M191" s="162">
        <v>0</v>
      </c>
      <c r="N191" s="162">
        <v>0</v>
      </c>
      <c r="O191" s="162">
        <v>0</v>
      </c>
      <c r="P191" s="162">
        <v>0</v>
      </c>
      <c r="Q191" s="163">
        <v>0</v>
      </c>
      <c r="R191" s="163">
        <v>0</v>
      </c>
    </row>
    <row r="192" spans="1:18" ht="72.75" customHeight="1" x14ac:dyDescent="0.25">
      <c r="A192" s="104">
        <v>8</v>
      </c>
      <c r="B192" s="522" t="s">
        <v>287</v>
      </c>
      <c r="C192" s="523"/>
      <c r="D192" s="523"/>
      <c r="E192" s="523"/>
      <c r="F192" s="523"/>
      <c r="G192" s="524"/>
      <c r="H192" s="133">
        <f>H193+H194+H195+H196+H197+H198+H199+H200+H201+H202+H203+H204+H205+H206+H207+H208+H209+H210+H211+H212+H213+H214+H215+H216+H217+H218+H219+H220+H221+H222+H223+H224+H225+H226+H227+H228+H229+H230+H231+H232+H233+H234+H235+H236+H237+H238+H239+H240</f>
        <v>225</v>
      </c>
      <c r="I192" s="133">
        <f t="shared" ref="I192:P192" si="16">I193+I194+I195+I196+I197+I198+I199+I200+I201+I202+I203+I204+I205+I206+I207+I208+I209+I210+I211+I212+I213+I214+I215+I216+I217+I218+I219+I220+I221+I222+I223+I224+I225+I226+I227+I228+I229+I230+I231+I232+I233+I234+I235+I236+I237+I238+I239+I240</f>
        <v>155</v>
      </c>
      <c r="J192" s="133">
        <f t="shared" si="16"/>
        <v>70</v>
      </c>
      <c r="K192" s="133">
        <f t="shared" si="16"/>
        <v>76</v>
      </c>
      <c r="L192" s="133">
        <f>L193+L194+L195+L196+L197+L198+L199+L200+L201+L202+L203+L204+L205+L206+L207+L208+L209+L210+L211+L212+L213+L214+L215+L216+L217+L218+L219+L220+L221+L222+L223+L224+L225+L226+L227+L228+L229+L230+L231+L232+L233+L234+L235+L236+L237+L238+L239+L240</f>
        <v>7</v>
      </c>
      <c r="M192" s="133">
        <f t="shared" si="16"/>
        <v>4</v>
      </c>
      <c r="N192" s="133">
        <f t="shared" si="16"/>
        <v>277</v>
      </c>
      <c r="O192" s="133">
        <f t="shared" si="16"/>
        <v>0</v>
      </c>
      <c r="P192" s="133">
        <f t="shared" si="16"/>
        <v>0</v>
      </c>
      <c r="Q192" s="165">
        <v>44947.199999999997</v>
      </c>
      <c r="R192" s="165">
        <v>22476.400000000001</v>
      </c>
    </row>
    <row r="193" spans="1:18" ht="72.75" customHeight="1" x14ac:dyDescent="0.25">
      <c r="A193" s="88">
        <v>1</v>
      </c>
      <c r="B193" s="459" t="s">
        <v>837</v>
      </c>
      <c r="C193" s="460"/>
      <c r="D193" s="460"/>
      <c r="E193" s="460"/>
      <c r="F193" s="465"/>
      <c r="G193" s="87" t="s">
        <v>560</v>
      </c>
      <c r="H193" s="88">
        <f>I193+J193</f>
        <v>122</v>
      </c>
      <c r="I193" s="162">
        <v>122</v>
      </c>
      <c r="J193" s="162">
        <v>0</v>
      </c>
      <c r="K193" s="162">
        <v>57</v>
      </c>
      <c r="L193" s="162">
        <v>3</v>
      </c>
      <c r="M193" s="162">
        <v>2</v>
      </c>
      <c r="N193" s="162">
        <v>166</v>
      </c>
      <c r="O193" s="162">
        <v>0</v>
      </c>
      <c r="P193" s="162">
        <v>0</v>
      </c>
      <c r="Q193" s="163">
        <v>44947.199999999997</v>
      </c>
      <c r="R193" s="163">
        <v>22476.400000000001</v>
      </c>
    </row>
    <row r="194" spans="1:18" ht="72.75" customHeight="1" x14ac:dyDescent="0.25">
      <c r="A194" s="88">
        <v>2</v>
      </c>
      <c r="B194" s="459" t="s">
        <v>299</v>
      </c>
      <c r="C194" s="460"/>
      <c r="D194" s="460"/>
      <c r="E194" s="460"/>
      <c r="F194" s="465"/>
      <c r="G194" s="87" t="s">
        <v>561</v>
      </c>
      <c r="H194" s="88">
        <f t="shared" ref="H194:H240" si="17">I194+J194</f>
        <v>33</v>
      </c>
      <c r="I194" s="162">
        <v>18</v>
      </c>
      <c r="J194" s="162">
        <v>15</v>
      </c>
      <c r="K194" s="162">
        <v>4</v>
      </c>
      <c r="L194" s="162">
        <v>1</v>
      </c>
      <c r="M194" s="162">
        <v>0</v>
      </c>
      <c r="N194" s="162">
        <v>16</v>
      </c>
      <c r="O194" s="162">
        <v>0</v>
      </c>
      <c r="P194" s="162">
        <v>0</v>
      </c>
      <c r="Q194" s="163">
        <v>44947.199999999997</v>
      </c>
      <c r="R194" s="163">
        <v>22476.400000000001</v>
      </c>
    </row>
    <row r="195" spans="1:18" ht="72.75" customHeight="1" x14ac:dyDescent="0.25">
      <c r="A195" s="88">
        <v>3</v>
      </c>
      <c r="B195" s="459" t="s">
        <v>323</v>
      </c>
      <c r="C195" s="460"/>
      <c r="D195" s="460"/>
      <c r="E195" s="460"/>
      <c r="F195" s="465"/>
      <c r="G195" s="87" t="s">
        <v>562</v>
      </c>
      <c r="H195" s="88">
        <f t="shared" si="17"/>
        <v>25</v>
      </c>
      <c r="I195" s="162">
        <v>0</v>
      </c>
      <c r="J195" s="162">
        <v>25</v>
      </c>
      <c r="K195" s="162">
        <v>6</v>
      </c>
      <c r="L195" s="162">
        <v>1</v>
      </c>
      <c r="M195" s="162">
        <v>0</v>
      </c>
      <c r="N195" s="162">
        <v>16</v>
      </c>
      <c r="O195" s="162">
        <v>0</v>
      </c>
      <c r="P195" s="162">
        <v>0</v>
      </c>
      <c r="Q195" s="163">
        <v>44947.199999999997</v>
      </c>
      <c r="R195" s="163">
        <v>22476.400000000001</v>
      </c>
    </row>
    <row r="196" spans="1:18" ht="72.75" customHeight="1" x14ac:dyDescent="0.25">
      <c r="A196" s="88">
        <v>4</v>
      </c>
      <c r="B196" s="459" t="s">
        <v>338</v>
      </c>
      <c r="C196" s="460"/>
      <c r="D196" s="460"/>
      <c r="E196" s="460"/>
      <c r="F196" s="465"/>
      <c r="G196" s="87" t="s">
        <v>563</v>
      </c>
      <c r="H196" s="88">
        <f t="shared" si="17"/>
        <v>45</v>
      </c>
      <c r="I196" s="162">
        <v>15</v>
      </c>
      <c r="J196" s="162">
        <v>30</v>
      </c>
      <c r="K196" s="162">
        <v>5</v>
      </c>
      <c r="L196" s="162">
        <v>1</v>
      </c>
      <c r="M196" s="162">
        <v>1</v>
      </c>
      <c r="N196" s="162">
        <v>20</v>
      </c>
      <c r="O196" s="162">
        <v>0</v>
      </c>
      <c r="P196" s="162">
        <v>0</v>
      </c>
      <c r="Q196" s="163">
        <v>44947.199999999997</v>
      </c>
      <c r="R196" s="163">
        <v>22476.400000000001</v>
      </c>
    </row>
    <row r="197" spans="1:18" ht="72.75" customHeight="1" x14ac:dyDescent="0.25">
      <c r="A197" s="88">
        <v>5</v>
      </c>
      <c r="B197" s="459" t="s">
        <v>310</v>
      </c>
      <c r="C197" s="460"/>
      <c r="D197" s="460"/>
      <c r="E197" s="460"/>
      <c r="F197" s="465"/>
      <c r="G197" s="87" t="s">
        <v>564</v>
      </c>
      <c r="H197" s="88">
        <f t="shared" si="17"/>
        <v>0</v>
      </c>
      <c r="I197" s="162">
        <v>0</v>
      </c>
      <c r="J197" s="162">
        <v>0</v>
      </c>
      <c r="K197" s="162">
        <v>2</v>
      </c>
      <c r="L197" s="162">
        <v>0</v>
      </c>
      <c r="M197" s="162">
        <v>0</v>
      </c>
      <c r="N197" s="162">
        <v>8</v>
      </c>
      <c r="O197" s="162">
        <v>0</v>
      </c>
      <c r="P197" s="162">
        <v>0</v>
      </c>
      <c r="Q197" s="163">
        <v>44947.199999999997</v>
      </c>
      <c r="R197" s="163">
        <v>22476.400000000001</v>
      </c>
    </row>
    <row r="198" spans="1:18" ht="72.75" customHeight="1" x14ac:dyDescent="0.25">
      <c r="A198" s="88">
        <v>6</v>
      </c>
      <c r="B198" s="459" t="s">
        <v>332</v>
      </c>
      <c r="C198" s="460"/>
      <c r="D198" s="460"/>
      <c r="E198" s="460"/>
      <c r="F198" s="465"/>
      <c r="G198" s="87" t="s">
        <v>565</v>
      </c>
      <c r="H198" s="88">
        <f t="shared" si="17"/>
        <v>0</v>
      </c>
      <c r="I198" s="162">
        <v>0</v>
      </c>
      <c r="J198" s="162">
        <v>0</v>
      </c>
      <c r="K198" s="162">
        <v>2</v>
      </c>
      <c r="L198" s="162">
        <v>1</v>
      </c>
      <c r="M198" s="162">
        <v>1</v>
      </c>
      <c r="N198" s="162">
        <v>8</v>
      </c>
      <c r="O198" s="162">
        <v>0</v>
      </c>
      <c r="P198" s="162">
        <v>0</v>
      </c>
      <c r="Q198" s="163">
        <v>44947.199999999997</v>
      </c>
      <c r="R198" s="163">
        <v>22476.400000000001</v>
      </c>
    </row>
    <row r="199" spans="1:18" ht="72.75" customHeight="1" x14ac:dyDescent="0.25">
      <c r="A199" s="88">
        <v>7</v>
      </c>
      <c r="B199" s="459" t="s">
        <v>288</v>
      </c>
      <c r="C199" s="460"/>
      <c r="D199" s="460"/>
      <c r="E199" s="460"/>
      <c r="F199" s="465"/>
      <c r="G199" s="87" t="s">
        <v>289</v>
      </c>
      <c r="H199" s="88">
        <f t="shared" si="17"/>
        <v>0</v>
      </c>
      <c r="I199" s="162">
        <v>0</v>
      </c>
      <c r="J199" s="162">
        <v>0</v>
      </c>
      <c r="K199" s="162">
        <v>0</v>
      </c>
      <c r="L199" s="162">
        <v>0</v>
      </c>
      <c r="M199" s="162">
        <v>0</v>
      </c>
      <c r="N199" s="162">
        <v>1</v>
      </c>
      <c r="O199" s="162">
        <v>0</v>
      </c>
      <c r="P199" s="162">
        <v>0</v>
      </c>
      <c r="Q199" s="163">
        <v>0</v>
      </c>
      <c r="R199" s="163">
        <v>22476.400000000001</v>
      </c>
    </row>
    <row r="200" spans="1:18" ht="72.75" customHeight="1" x14ac:dyDescent="0.25">
      <c r="A200" s="88">
        <v>8</v>
      </c>
      <c r="B200" s="459" t="s">
        <v>206</v>
      </c>
      <c r="C200" s="460"/>
      <c r="D200" s="460"/>
      <c r="E200" s="460"/>
      <c r="F200" s="465"/>
      <c r="G200" s="87" t="s">
        <v>290</v>
      </c>
      <c r="H200" s="88">
        <f t="shared" si="17"/>
        <v>0</v>
      </c>
      <c r="I200" s="162">
        <v>0</v>
      </c>
      <c r="J200" s="162">
        <v>0</v>
      </c>
      <c r="K200" s="162">
        <v>0</v>
      </c>
      <c r="L200" s="162">
        <v>0</v>
      </c>
      <c r="M200" s="162">
        <v>0</v>
      </c>
      <c r="N200" s="162">
        <v>2</v>
      </c>
      <c r="O200" s="162">
        <v>0</v>
      </c>
      <c r="P200" s="162">
        <v>0</v>
      </c>
      <c r="Q200" s="163">
        <v>0</v>
      </c>
      <c r="R200" s="163">
        <v>22476.400000000001</v>
      </c>
    </row>
    <row r="201" spans="1:18" ht="72.75" customHeight="1" x14ac:dyDescent="0.25">
      <c r="A201" s="88">
        <v>9</v>
      </c>
      <c r="B201" s="459" t="s">
        <v>291</v>
      </c>
      <c r="C201" s="460"/>
      <c r="D201" s="460"/>
      <c r="E201" s="460"/>
      <c r="F201" s="465"/>
      <c r="G201" s="87" t="s">
        <v>292</v>
      </c>
      <c r="H201" s="88">
        <f t="shared" si="17"/>
        <v>0</v>
      </c>
      <c r="I201" s="162">
        <v>0</v>
      </c>
      <c r="J201" s="162">
        <v>0</v>
      </c>
      <c r="K201" s="162">
        <v>0</v>
      </c>
      <c r="L201" s="162">
        <v>0</v>
      </c>
      <c r="M201" s="162">
        <v>0</v>
      </c>
      <c r="N201" s="162">
        <v>1</v>
      </c>
      <c r="O201" s="162">
        <v>0</v>
      </c>
      <c r="P201" s="162">
        <v>0</v>
      </c>
      <c r="Q201" s="163">
        <v>0</v>
      </c>
      <c r="R201" s="163">
        <v>22476.400000000001</v>
      </c>
    </row>
    <row r="202" spans="1:18" ht="72.75" customHeight="1" x14ac:dyDescent="0.25">
      <c r="A202" s="88">
        <v>10</v>
      </c>
      <c r="B202" s="459" t="s">
        <v>293</v>
      </c>
      <c r="C202" s="460"/>
      <c r="D202" s="460"/>
      <c r="E202" s="460"/>
      <c r="F202" s="465"/>
      <c r="G202" s="87" t="s">
        <v>294</v>
      </c>
      <c r="H202" s="88">
        <f t="shared" si="17"/>
        <v>0</v>
      </c>
      <c r="I202" s="162">
        <v>0</v>
      </c>
      <c r="J202" s="162">
        <v>0</v>
      </c>
      <c r="K202" s="162">
        <v>0</v>
      </c>
      <c r="L202" s="162">
        <v>0</v>
      </c>
      <c r="M202" s="162">
        <v>0</v>
      </c>
      <c r="N202" s="162">
        <v>2</v>
      </c>
      <c r="O202" s="162">
        <v>0</v>
      </c>
      <c r="P202" s="162">
        <v>0</v>
      </c>
      <c r="Q202" s="163">
        <v>0</v>
      </c>
      <c r="R202" s="163">
        <v>22476.400000000001</v>
      </c>
    </row>
    <row r="203" spans="1:18" ht="72.75" customHeight="1" x14ac:dyDescent="0.25">
      <c r="A203" s="88">
        <v>11</v>
      </c>
      <c r="B203" s="459" t="s">
        <v>295</v>
      </c>
      <c r="C203" s="460"/>
      <c r="D203" s="460"/>
      <c r="E203" s="460"/>
      <c r="F203" s="465"/>
      <c r="G203" s="87" t="s">
        <v>296</v>
      </c>
      <c r="H203" s="88">
        <f t="shared" si="17"/>
        <v>0</v>
      </c>
      <c r="I203" s="162">
        <v>0</v>
      </c>
      <c r="J203" s="162">
        <v>0</v>
      </c>
      <c r="K203" s="162">
        <v>0</v>
      </c>
      <c r="L203" s="162">
        <v>0</v>
      </c>
      <c r="M203" s="162">
        <v>0</v>
      </c>
      <c r="N203" s="162">
        <v>1</v>
      </c>
      <c r="O203" s="162">
        <v>0</v>
      </c>
      <c r="P203" s="162">
        <v>0</v>
      </c>
      <c r="Q203" s="163">
        <v>0</v>
      </c>
      <c r="R203" s="163">
        <v>22476.400000000001</v>
      </c>
    </row>
    <row r="204" spans="1:18" ht="72.75" customHeight="1" x14ac:dyDescent="0.25">
      <c r="A204" s="88">
        <v>12</v>
      </c>
      <c r="B204" s="459" t="s">
        <v>297</v>
      </c>
      <c r="C204" s="460"/>
      <c r="D204" s="460"/>
      <c r="E204" s="460"/>
      <c r="F204" s="465"/>
      <c r="G204" s="87" t="s">
        <v>298</v>
      </c>
      <c r="H204" s="88">
        <f t="shared" si="17"/>
        <v>0</v>
      </c>
      <c r="I204" s="162">
        <v>0</v>
      </c>
      <c r="J204" s="162">
        <v>0</v>
      </c>
      <c r="K204" s="162">
        <v>0</v>
      </c>
      <c r="L204" s="162">
        <v>0</v>
      </c>
      <c r="M204" s="162">
        <v>0</v>
      </c>
      <c r="N204" s="162">
        <v>1</v>
      </c>
      <c r="O204" s="162">
        <v>0</v>
      </c>
      <c r="P204" s="162">
        <v>0</v>
      </c>
      <c r="Q204" s="163">
        <v>0</v>
      </c>
      <c r="R204" s="163">
        <v>22476.400000000001</v>
      </c>
    </row>
    <row r="205" spans="1:18" ht="72.75" customHeight="1" x14ac:dyDescent="0.25">
      <c r="A205" s="88">
        <v>13</v>
      </c>
      <c r="B205" s="459" t="s">
        <v>300</v>
      </c>
      <c r="C205" s="460"/>
      <c r="D205" s="460"/>
      <c r="E205" s="460"/>
      <c r="F205" s="465"/>
      <c r="G205" s="87" t="s">
        <v>301</v>
      </c>
      <c r="H205" s="88">
        <f t="shared" si="17"/>
        <v>0</v>
      </c>
      <c r="I205" s="162">
        <v>0</v>
      </c>
      <c r="J205" s="162">
        <v>0</v>
      </c>
      <c r="K205" s="162">
        <v>0</v>
      </c>
      <c r="L205" s="162">
        <v>0</v>
      </c>
      <c r="M205" s="162">
        <v>0</v>
      </c>
      <c r="N205" s="162">
        <v>2</v>
      </c>
      <c r="O205" s="162">
        <v>0</v>
      </c>
      <c r="P205" s="162">
        <v>0</v>
      </c>
      <c r="Q205" s="163">
        <v>0</v>
      </c>
      <c r="R205" s="163">
        <v>22476.400000000001</v>
      </c>
    </row>
    <row r="206" spans="1:18" ht="72.75" customHeight="1" x14ac:dyDescent="0.25">
      <c r="A206" s="88">
        <v>14</v>
      </c>
      <c r="B206" s="459" t="s">
        <v>302</v>
      </c>
      <c r="C206" s="460"/>
      <c r="D206" s="460"/>
      <c r="E206" s="460"/>
      <c r="F206" s="465"/>
      <c r="G206" s="87" t="s">
        <v>303</v>
      </c>
      <c r="H206" s="88">
        <f t="shared" si="17"/>
        <v>0</v>
      </c>
      <c r="I206" s="162">
        <v>0</v>
      </c>
      <c r="J206" s="162">
        <v>0</v>
      </c>
      <c r="K206" s="162">
        <v>0</v>
      </c>
      <c r="L206" s="162">
        <v>0</v>
      </c>
      <c r="M206" s="162">
        <v>0</v>
      </c>
      <c r="N206" s="162">
        <v>2</v>
      </c>
      <c r="O206" s="162">
        <v>0</v>
      </c>
      <c r="P206" s="162">
        <v>0</v>
      </c>
      <c r="Q206" s="163">
        <v>0</v>
      </c>
      <c r="R206" s="163">
        <v>22476.400000000001</v>
      </c>
    </row>
    <row r="207" spans="1:18" ht="72.75" customHeight="1" x14ac:dyDescent="0.25">
      <c r="A207" s="88">
        <v>15</v>
      </c>
      <c r="B207" s="459" t="s">
        <v>304</v>
      </c>
      <c r="C207" s="460"/>
      <c r="D207" s="460"/>
      <c r="E207" s="460"/>
      <c r="F207" s="465"/>
      <c r="G207" s="87" t="s">
        <v>305</v>
      </c>
      <c r="H207" s="88">
        <f t="shared" si="17"/>
        <v>0</v>
      </c>
      <c r="I207" s="162">
        <v>0</v>
      </c>
      <c r="J207" s="162">
        <v>0</v>
      </c>
      <c r="K207" s="162">
        <v>0</v>
      </c>
      <c r="L207" s="162">
        <v>0</v>
      </c>
      <c r="M207" s="162">
        <v>0</v>
      </c>
      <c r="N207" s="162">
        <v>1</v>
      </c>
      <c r="O207" s="162">
        <v>0</v>
      </c>
      <c r="P207" s="162">
        <v>0</v>
      </c>
      <c r="Q207" s="163">
        <v>0</v>
      </c>
      <c r="R207" s="163">
        <v>22476.400000000001</v>
      </c>
    </row>
    <row r="208" spans="1:18" ht="72.75" customHeight="1" x14ac:dyDescent="0.25">
      <c r="A208" s="88">
        <v>16</v>
      </c>
      <c r="B208" s="459" t="s">
        <v>306</v>
      </c>
      <c r="C208" s="460"/>
      <c r="D208" s="460"/>
      <c r="E208" s="460"/>
      <c r="F208" s="465"/>
      <c r="G208" s="87" t="s">
        <v>307</v>
      </c>
      <c r="H208" s="88">
        <f t="shared" si="17"/>
        <v>0</v>
      </c>
      <c r="I208" s="162">
        <v>0</v>
      </c>
      <c r="J208" s="162">
        <v>0</v>
      </c>
      <c r="K208" s="162">
        <v>0</v>
      </c>
      <c r="L208" s="162">
        <v>0</v>
      </c>
      <c r="M208" s="162">
        <v>0</v>
      </c>
      <c r="N208" s="162">
        <v>1</v>
      </c>
      <c r="O208" s="162">
        <v>0</v>
      </c>
      <c r="P208" s="162">
        <v>0</v>
      </c>
      <c r="Q208" s="163">
        <v>0</v>
      </c>
      <c r="R208" s="163">
        <v>22476.400000000001</v>
      </c>
    </row>
    <row r="209" spans="1:18" ht="72.75" customHeight="1" x14ac:dyDescent="0.25">
      <c r="A209" s="88">
        <v>17</v>
      </c>
      <c r="B209" s="459" t="s">
        <v>308</v>
      </c>
      <c r="C209" s="460"/>
      <c r="D209" s="460"/>
      <c r="E209" s="460"/>
      <c r="F209" s="465"/>
      <c r="G209" s="87" t="s">
        <v>309</v>
      </c>
      <c r="H209" s="88">
        <f t="shared" si="17"/>
        <v>0</v>
      </c>
      <c r="I209" s="162">
        <v>0</v>
      </c>
      <c r="J209" s="162">
        <v>0</v>
      </c>
      <c r="K209" s="162">
        <v>0</v>
      </c>
      <c r="L209" s="162">
        <v>0</v>
      </c>
      <c r="M209" s="162">
        <v>0</v>
      </c>
      <c r="N209" s="162">
        <v>1</v>
      </c>
      <c r="O209" s="162">
        <v>0</v>
      </c>
      <c r="P209" s="162">
        <v>0</v>
      </c>
      <c r="Q209" s="163">
        <v>0</v>
      </c>
      <c r="R209" s="163">
        <v>22476.400000000001</v>
      </c>
    </row>
    <row r="210" spans="1:18" ht="72.75" customHeight="1" x14ac:dyDescent="0.25">
      <c r="A210" s="88">
        <v>18</v>
      </c>
      <c r="B210" s="459" t="s">
        <v>311</v>
      </c>
      <c r="C210" s="460"/>
      <c r="D210" s="460"/>
      <c r="E210" s="460"/>
      <c r="F210" s="465"/>
      <c r="G210" s="87" t="s">
        <v>312</v>
      </c>
      <c r="H210" s="88">
        <f t="shared" si="17"/>
        <v>0</v>
      </c>
      <c r="I210" s="162">
        <v>0</v>
      </c>
      <c r="J210" s="162">
        <v>0</v>
      </c>
      <c r="K210" s="162">
        <v>0</v>
      </c>
      <c r="L210" s="162">
        <v>0</v>
      </c>
      <c r="M210" s="162">
        <v>0</v>
      </c>
      <c r="N210" s="162">
        <v>1</v>
      </c>
      <c r="O210" s="162">
        <v>0</v>
      </c>
      <c r="P210" s="162">
        <v>0</v>
      </c>
      <c r="Q210" s="163">
        <v>0</v>
      </c>
      <c r="R210" s="163">
        <v>22476.400000000001</v>
      </c>
    </row>
    <row r="211" spans="1:18" ht="72.75" customHeight="1" x14ac:dyDescent="0.25">
      <c r="A211" s="88">
        <v>19</v>
      </c>
      <c r="B211" s="459" t="s">
        <v>313</v>
      </c>
      <c r="C211" s="460"/>
      <c r="D211" s="460"/>
      <c r="E211" s="460"/>
      <c r="F211" s="465"/>
      <c r="G211" s="87" t="s">
        <v>314</v>
      </c>
      <c r="H211" s="88">
        <f t="shared" si="17"/>
        <v>0</v>
      </c>
      <c r="I211" s="162">
        <v>0</v>
      </c>
      <c r="J211" s="162">
        <v>0</v>
      </c>
      <c r="K211" s="162">
        <v>0</v>
      </c>
      <c r="L211" s="162">
        <v>0</v>
      </c>
      <c r="M211" s="162">
        <v>0</v>
      </c>
      <c r="N211" s="162">
        <v>0</v>
      </c>
      <c r="O211" s="162">
        <v>0</v>
      </c>
      <c r="P211" s="162">
        <v>0</v>
      </c>
      <c r="Q211" s="163">
        <v>0</v>
      </c>
      <c r="R211" s="163">
        <v>22476.400000000001</v>
      </c>
    </row>
    <row r="212" spans="1:18" ht="72.75" customHeight="1" x14ac:dyDescent="0.25">
      <c r="A212" s="88">
        <v>20</v>
      </c>
      <c r="B212" s="459" t="s">
        <v>315</v>
      </c>
      <c r="C212" s="460"/>
      <c r="D212" s="460"/>
      <c r="E212" s="460"/>
      <c r="F212" s="465"/>
      <c r="G212" s="87" t="s">
        <v>316</v>
      </c>
      <c r="H212" s="88">
        <f t="shared" si="17"/>
        <v>0</v>
      </c>
      <c r="I212" s="162">
        <v>0</v>
      </c>
      <c r="J212" s="162">
        <v>0</v>
      </c>
      <c r="K212" s="162">
        <v>0</v>
      </c>
      <c r="L212" s="162">
        <v>0</v>
      </c>
      <c r="M212" s="162">
        <v>0</v>
      </c>
      <c r="N212" s="162">
        <v>1</v>
      </c>
      <c r="O212" s="162">
        <v>0</v>
      </c>
      <c r="P212" s="162">
        <v>0</v>
      </c>
      <c r="Q212" s="163">
        <v>0</v>
      </c>
      <c r="R212" s="163">
        <v>22476.400000000001</v>
      </c>
    </row>
    <row r="213" spans="1:18" ht="72.75" customHeight="1" x14ac:dyDescent="0.25">
      <c r="A213" s="88">
        <v>21</v>
      </c>
      <c r="B213" s="459" t="s">
        <v>317</v>
      </c>
      <c r="C213" s="460"/>
      <c r="D213" s="460"/>
      <c r="E213" s="460"/>
      <c r="F213" s="465"/>
      <c r="G213" s="87" t="s">
        <v>318</v>
      </c>
      <c r="H213" s="88">
        <f t="shared" si="17"/>
        <v>0</v>
      </c>
      <c r="I213" s="162">
        <v>0</v>
      </c>
      <c r="J213" s="162">
        <v>0</v>
      </c>
      <c r="K213" s="162">
        <v>0</v>
      </c>
      <c r="L213" s="162">
        <v>0</v>
      </c>
      <c r="M213" s="162">
        <v>0</v>
      </c>
      <c r="N213" s="162">
        <v>1</v>
      </c>
      <c r="O213" s="162">
        <v>0</v>
      </c>
      <c r="P213" s="162">
        <v>0</v>
      </c>
      <c r="Q213" s="163">
        <v>0</v>
      </c>
      <c r="R213" s="163">
        <v>22476.400000000001</v>
      </c>
    </row>
    <row r="214" spans="1:18" ht="72.75" customHeight="1" x14ac:dyDescent="0.25">
      <c r="A214" s="88">
        <v>22</v>
      </c>
      <c r="B214" s="459" t="s">
        <v>319</v>
      </c>
      <c r="C214" s="460"/>
      <c r="D214" s="460"/>
      <c r="E214" s="460"/>
      <c r="F214" s="465"/>
      <c r="G214" s="87" t="s">
        <v>320</v>
      </c>
      <c r="H214" s="88">
        <f t="shared" si="17"/>
        <v>0</v>
      </c>
      <c r="I214" s="162">
        <v>0</v>
      </c>
      <c r="J214" s="162">
        <v>0</v>
      </c>
      <c r="K214" s="162">
        <v>0</v>
      </c>
      <c r="L214" s="162">
        <v>0</v>
      </c>
      <c r="M214" s="162">
        <v>0</v>
      </c>
      <c r="N214" s="162">
        <v>2</v>
      </c>
      <c r="O214" s="162">
        <v>0</v>
      </c>
      <c r="P214" s="162">
        <v>0</v>
      </c>
      <c r="Q214" s="163">
        <v>0</v>
      </c>
      <c r="R214" s="163">
        <v>22476.400000000001</v>
      </c>
    </row>
    <row r="215" spans="1:18" ht="72.75" customHeight="1" x14ac:dyDescent="0.25">
      <c r="A215" s="88">
        <v>23</v>
      </c>
      <c r="B215" s="459" t="s">
        <v>321</v>
      </c>
      <c r="C215" s="460"/>
      <c r="D215" s="460"/>
      <c r="E215" s="460"/>
      <c r="F215" s="465"/>
      <c r="G215" s="87" t="s">
        <v>322</v>
      </c>
      <c r="H215" s="88">
        <f t="shared" si="17"/>
        <v>0</v>
      </c>
      <c r="I215" s="162">
        <v>0</v>
      </c>
      <c r="J215" s="162">
        <v>0</v>
      </c>
      <c r="K215" s="162">
        <v>0</v>
      </c>
      <c r="L215" s="162">
        <v>0</v>
      </c>
      <c r="M215" s="162">
        <v>0</v>
      </c>
      <c r="N215" s="162">
        <v>2</v>
      </c>
      <c r="O215" s="162">
        <v>0</v>
      </c>
      <c r="P215" s="162">
        <v>0</v>
      </c>
      <c r="Q215" s="163">
        <v>0</v>
      </c>
      <c r="R215" s="163">
        <v>22476.400000000001</v>
      </c>
    </row>
    <row r="216" spans="1:18" ht="72.75" customHeight="1" x14ac:dyDescent="0.25">
      <c r="A216" s="88">
        <v>24</v>
      </c>
      <c r="B216" s="459" t="s">
        <v>324</v>
      </c>
      <c r="C216" s="460"/>
      <c r="D216" s="460"/>
      <c r="E216" s="460"/>
      <c r="F216" s="465"/>
      <c r="G216" s="87" t="s">
        <v>325</v>
      </c>
      <c r="H216" s="88">
        <f t="shared" si="17"/>
        <v>0</v>
      </c>
      <c r="I216" s="162">
        <v>0</v>
      </c>
      <c r="J216" s="162">
        <v>0</v>
      </c>
      <c r="K216" s="162">
        <v>0</v>
      </c>
      <c r="L216" s="162">
        <v>0</v>
      </c>
      <c r="M216" s="162">
        <v>0</v>
      </c>
      <c r="N216" s="162">
        <v>1</v>
      </c>
      <c r="O216" s="162">
        <v>0</v>
      </c>
      <c r="P216" s="162">
        <v>0</v>
      </c>
      <c r="Q216" s="163">
        <v>0</v>
      </c>
      <c r="R216" s="163">
        <v>22476.400000000001</v>
      </c>
    </row>
    <row r="217" spans="1:18" ht="72.75" customHeight="1" x14ac:dyDescent="0.25">
      <c r="A217" s="88">
        <v>25</v>
      </c>
      <c r="B217" s="459" t="s">
        <v>326</v>
      </c>
      <c r="C217" s="460"/>
      <c r="D217" s="460"/>
      <c r="E217" s="460"/>
      <c r="F217" s="465"/>
      <c r="G217" s="87" t="s">
        <v>327</v>
      </c>
      <c r="H217" s="88">
        <f t="shared" si="17"/>
        <v>0</v>
      </c>
      <c r="I217" s="162">
        <v>0</v>
      </c>
      <c r="J217" s="162">
        <v>0</v>
      </c>
      <c r="K217" s="162">
        <v>0</v>
      </c>
      <c r="L217" s="162">
        <v>0</v>
      </c>
      <c r="M217" s="162">
        <v>0</v>
      </c>
      <c r="N217" s="162">
        <v>1</v>
      </c>
      <c r="O217" s="162">
        <v>0</v>
      </c>
      <c r="P217" s="162">
        <v>0</v>
      </c>
      <c r="Q217" s="163">
        <v>0</v>
      </c>
      <c r="R217" s="163">
        <v>22476.400000000001</v>
      </c>
    </row>
    <row r="218" spans="1:18" ht="72.75" customHeight="1" x14ac:dyDescent="0.25">
      <c r="A218" s="88">
        <v>26</v>
      </c>
      <c r="B218" s="459" t="s">
        <v>330</v>
      </c>
      <c r="C218" s="460"/>
      <c r="D218" s="460"/>
      <c r="E218" s="460"/>
      <c r="F218" s="465"/>
      <c r="G218" s="87" t="s">
        <v>331</v>
      </c>
      <c r="H218" s="88">
        <f t="shared" si="17"/>
        <v>0</v>
      </c>
      <c r="I218" s="162">
        <v>0</v>
      </c>
      <c r="J218" s="162">
        <v>0</v>
      </c>
      <c r="K218" s="162">
        <v>0</v>
      </c>
      <c r="L218" s="162">
        <v>0</v>
      </c>
      <c r="M218" s="162">
        <v>0</v>
      </c>
      <c r="N218" s="162">
        <v>1</v>
      </c>
      <c r="O218" s="162">
        <v>0</v>
      </c>
      <c r="P218" s="162">
        <v>0</v>
      </c>
      <c r="Q218" s="163">
        <v>0</v>
      </c>
      <c r="R218" s="163">
        <v>22476.400000000001</v>
      </c>
    </row>
    <row r="219" spans="1:18" ht="72.75" customHeight="1" x14ac:dyDescent="0.25">
      <c r="A219" s="88">
        <v>27</v>
      </c>
      <c r="B219" s="459" t="s">
        <v>333</v>
      </c>
      <c r="C219" s="460"/>
      <c r="D219" s="460"/>
      <c r="E219" s="460"/>
      <c r="F219" s="465"/>
      <c r="G219" s="87" t="s">
        <v>334</v>
      </c>
      <c r="H219" s="88">
        <f t="shared" si="17"/>
        <v>0</v>
      </c>
      <c r="I219" s="162">
        <v>0</v>
      </c>
      <c r="J219" s="162">
        <v>0</v>
      </c>
      <c r="K219" s="162">
        <v>0</v>
      </c>
      <c r="L219" s="162">
        <v>0</v>
      </c>
      <c r="M219" s="162">
        <v>0</v>
      </c>
      <c r="N219" s="162">
        <v>1</v>
      </c>
      <c r="O219" s="162">
        <v>0</v>
      </c>
      <c r="P219" s="162">
        <v>0</v>
      </c>
      <c r="Q219" s="163">
        <v>0</v>
      </c>
      <c r="R219" s="163">
        <v>22476.400000000001</v>
      </c>
    </row>
    <row r="220" spans="1:18" ht="72.75" customHeight="1" x14ac:dyDescent="0.25">
      <c r="A220" s="88">
        <v>28</v>
      </c>
      <c r="B220" s="459" t="s">
        <v>336</v>
      </c>
      <c r="C220" s="460"/>
      <c r="D220" s="460"/>
      <c r="E220" s="460"/>
      <c r="F220" s="465"/>
      <c r="G220" s="87" t="s">
        <v>337</v>
      </c>
      <c r="H220" s="88">
        <f t="shared" si="17"/>
        <v>0</v>
      </c>
      <c r="I220" s="162">
        <v>0</v>
      </c>
      <c r="J220" s="162">
        <v>0</v>
      </c>
      <c r="K220" s="162">
        <v>0</v>
      </c>
      <c r="L220" s="162">
        <v>0</v>
      </c>
      <c r="M220" s="162">
        <v>0</v>
      </c>
      <c r="N220" s="162">
        <v>1</v>
      </c>
      <c r="O220" s="162">
        <v>0</v>
      </c>
      <c r="P220" s="162">
        <v>0</v>
      </c>
      <c r="Q220" s="163">
        <v>0</v>
      </c>
      <c r="R220" s="163">
        <v>22476.400000000001</v>
      </c>
    </row>
    <row r="221" spans="1:18" ht="72.75" customHeight="1" x14ac:dyDescent="0.25">
      <c r="A221" s="88">
        <v>29</v>
      </c>
      <c r="B221" s="459" t="s">
        <v>339</v>
      </c>
      <c r="C221" s="460"/>
      <c r="D221" s="460"/>
      <c r="E221" s="460"/>
      <c r="F221" s="465"/>
      <c r="G221" s="87" t="s">
        <v>340</v>
      </c>
      <c r="H221" s="88">
        <f t="shared" si="17"/>
        <v>0</v>
      </c>
      <c r="I221" s="162">
        <v>0</v>
      </c>
      <c r="J221" s="162">
        <v>0</v>
      </c>
      <c r="K221" s="162">
        <v>0</v>
      </c>
      <c r="L221" s="162">
        <v>0</v>
      </c>
      <c r="M221" s="162">
        <v>0</v>
      </c>
      <c r="N221" s="162">
        <v>2</v>
      </c>
      <c r="O221" s="162">
        <v>0</v>
      </c>
      <c r="P221" s="162">
        <v>0</v>
      </c>
      <c r="Q221" s="163">
        <v>0</v>
      </c>
      <c r="R221" s="163">
        <v>22476.400000000001</v>
      </c>
    </row>
    <row r="222" spans="1:18" ht="72.75" customHeight="1" x14ac:dyDescent="0.25">
      <c r="A222" s="88">
        <v>30</v>
      </c>
      <c r="B222" s="459" t="s">
        <v>341</v>
      </c>
      <c r="C222" s="460"/>
      <c r="D222" s="460"/>
      <c r="E222" s="460"/>
      <c r="F222" s="465"/>
      <c r="G222" s="87" t="s">
        <v>342</v>
      </c>
      <c r="H222" s="88">
        <f t="shared" si="17"/>
        <v>0</v>
      </c>
      <c r="I222" s="162">
        <v>0</v>
      </c>
      <c r="J222" s="162">
        <v>0</v>
      </c>
      <c r="K222" s="162">
        <v>0</v>
      </c>
      <c r="L222" s="162">
        <v>0</v>
      </c>
      <c r="M222" s="162">
        <v>0</v>
      </c>
      <c r="N222" s="162">
        <v>1</v>
      </c>
      <c r="O222" s="162">
        <v>0</v>
      </c>
      <c r="P222" s="162">
        <v>0</v>
      </c>
      <c r="Q222" s="163">
        <v>0</v>
      </c>
      <c r="R222" s="163">
        <v>22476.400000000001</v>
      </c>
    </row>
    <row r="223" spans="1:18" ht="72.75" customHeight="1" x14ac:dyDescent="0.25">
      <c r="A223" s="88">
        <v>31</v>
      </c>
      <c r="B223" s="459" t="s">
        <v>343</v>
      </c>
      <c r="C223" s="460"/>
      <c r="D223" s="460"/>
      <c r="E223" s="460"/>
      <c r="F223" s="465"/>
      <c r="G223" s="87" t="s">
        <v>344</v>
      </c>
      <c r="H223" s="88">
        <f t="shared" si="17"/>
        <v>0</v>
      </c>
      <c r="I223" s="162">
        <v>0</v>
      </c>
      <c r="J223" s="162">
        <v>0</v>
      </c>
      <c r="K223" s="162">
        <v>0</v>
      </c>
      <c r="L223" s="162">
        <v>0</v>
      </c>
      <c r="M223" s="162">
        <v>0</v>
      </c>
      <c r="N223" s="162">
        <v>1</v>
      </c>
      <c r="O223" s="162">
        <v>0</v>
      </c>
      <c r="P223" s="162">
        <v>0</v>
      </c>
      <c r="Q223" s="163">
        <v>0</v>
      </c>
      <c r="R223" s="163">
        <v>22476.400000000001</v>
      </c>
    </row>
    <row r="224" spans="1:18" ht="72.75" customHeight="1" x14ac:dyDescent="0.25">
      <c r="A224" s="88">
        <v>32</v>
      </c>
      <c r="B224" s="459" t="s">
        <v>345</v>
      </c>
      <c r="C224" s="460"/>
      <c r="D224" s="460"/>
      <c r="E224" s="460"/>
      <c r="F224" s="465"/>
      <c r="G224" s="87" t="s">
        <v>346</v>
      </c>
      <c r="H224" s="88">
        <f t="shared" si="17"/>
        <v>0</v>
      </c>
      <c r="I224" s="162">
        <v>0</v>
      </c>
      <c r="J224" s="162">
        <v>0</v>
      </c>
      <c r="K224" s="162">
        <v>0</v>
      </c>
      <c r="L224" s="162">
        <v>0</v>
      </c>
      <c r="M224" s="162">
        <v>0</v>
      </c>
      <c r="N224" s="162">
        <v>1</v>
      </c>
      <c r="O224" s="162">
        <v>0</v>
      </c>
      <c r="P224" s="162">
        <v>0</v>
      </c>
      <c r="Q224" s="163">
        <v>0</v>
      </c>
      <c r="R224" s="163">
        <v>22476.400000000001</v>
      </c>
    </row>
    <row r="225" spans="1:18" ht="72.75" customHeight="1" x14ac:dyDescent="0.25">
      <c r="A225" s="88">
        <v>33</v>
      </c>
      <c r="B225" s="459" t="s">
        <v>347</v>
      </c>
      <c r="C225" s="460"/>
      <c r="D225" s="460"/>
      <c r="E225" s="460"/>
      <c r="F225" s="465"/>
      <c r="G225" s="87" t="s">
        <v>348</v>
      </c>
      <c r="H225" s="88">
        <f t="shared" si="17"/>
        <v>0</v>
      </c>
      <c r="I225" s="162">
        <v>0</v>
      </c>
      <c r="J225" s="162">
        <v>0</v>
      </c>
      <c r="K225" s="162">
        <v>0</v>
      </c>
      <c r="L225" s="162">
        <v>0</v>
      </c>
      <c r="M225" s="162">
        <v>0</v>
      </c>
      <c r="N225" s="162">
        <v>1</v>
      </c>
      <c r="O225" s="162">
        <v>0</v>
      </c>
      <c r="P225" s="162">
        <v>0</v>
      </c>
      <c r="Q225" s="163">
        <v>0</v>
      </c>
      <c r="R225" s="163">
        <v>22476.400000000001</v>
      </c>
    </row>
    <row r="226" spans="1:18" ht="72.75" customHeight="1" x14ac:dyDescent="0.25">
      <c r="A226" s="88">
        <v>34</v>
      </c>
      <c r="B226" s="459" t="s">
        <v>349</v>
      </c>
      <c r="C226" s="460"/>
      <c r="D226" s="460"/>
      <c r="E226" s="460"/>
      <c r="F226" s="465"/>
      <c r="G226" s="87" t="s">
        <v>350</v>
      </c>
      <c r="H226" s="88">
        <f t="shared" si="17"/>
        <v>0</v>
      </c>
      <c r="I226" s="162">
        <v>0</v>
      </c>
      <c r="J226" s="162">
        <v>0</v>
      </c>
      <c r="K226" s="162">
        <v>0</v>
      </c>
      <c r="L226" s="162">
        <v>0</v>
      </c>
      <c r="M226" s="162">
        <v>0</v>
      </c>
      <c r="N226" s="162">
        <v>1</v>
      </c>
      <c r="O226" s="162">
        <v>0</v>
      </c>
      <c r="P226" s="162">
        <v>0</v>
      </c>
      <c r="Q226" s="163">
        <v>0</v>
      </c>
      <c r="R226" s="163">
        <v>22476.400000000001</v>
      </c>
    </row>
    <row r="227" spans="1:18" ht="72.75" customHeight="1" x14ac:dyDescent="0.25">
      <c r="A227" s="88">
        <v>35</v>
      </c>
      <c r="B227" s="459" t="s">
        <v>351</v>
      </c>
      <c r="C227" s="460"/>
      <c r="D227" s="460"/>
      <c r="E227" s="460"/>
      <c r="F227" s="465"/>
      <c r="G227" s="87" t="s">
        <v>352</v>
      </c>
      <c r="H227" s="88">
        <f t="shared" si="17"/>
        <v>0</v>
      </c>
      <c r="I227" s="162">
        <v>0</v>
      </c>
      <c r="J227" s="162">
        <v>0</v>
      </c>
      <c r="K227" s="162">
        <v>0</v>
      </c>
      <c r="L227" s="162">
        <v>0</v>
      </c>
      <c r="M227" s="162">
        <v>0</v>
      </c>
      <c r="N227" s="162">
        <v>1</v>
      </c>
      <c r="O227" s="162">
        <v>0</v>
      </c>
      <c r="P227" s="162">
        <v>0</v>
      </c>
      <c r="Q227" s="163">
        <v>0</v>
      </c>
      <c r="R227" s="163">
        <v>22476.400000000001</v>
      </c>
    </row>
    <row r="228" spans="1:18" ht="72.75" customHeight="1" x14ac:dyDescent="0.25">
      <c r="A228" s="88">
        <v>36</v>
      </c>
      <c r="B228" s="459" t="s">
        <v>204</v>
      </c>
      <c r="C228" s="460"/>
      <c r="D228" s="460"/>
      <c r="E228" s="460"/>
      <c r="F228" s="465"/>
      <c r="G228" s="87" t="s">
        <v>353</v>
      </c>
      <c r="H228" s="88">
        <f t="shared" si="17"/>
        <v>0</v>
      </c>
      <c r="I228" s="162">
        <v>0</v>
      </c>
      <c r="J228" s="162">
        <v>0</v>
      </c>
      <c r="K228" s="162">
        <v>0</v>
      </c>
      <c r="L228" s="162">
        <v>0</v>
      </c>
      <c r="M228" s="162">
        <v>0</v>
      </c>
      <c r="N228" s="162">
        <v>1</v>
      </c>
      <c r="O228" s="162">
        <v>0</v>
      </c>
      <c r="P228" s="162">
        <v>0</v>
      </c>
      <c r="Q228" s="163">
        <v>0</v>
      </c>
      <c r="R228" s="163">
        <v>22476.400000000001</v>
      </c>
    </row>
    <row r="229" spans="1:18" ht="72.75" customHeight="1" x14ac:dyDescent="0.25">
      <c r="A229" s="88">
        <v>37</v>
      </c>
      <c r="B229" s="459" t="s">
        <v>354</v>
      </c>
      <c r="C229" s="460"/>
      <c r="D229" s="460"/>
      <c r="E229" s="460"/>
      <c r="F229" s="465"/>
      <c r="G229" s="87" t="s">
        <v>355</v>
      </c>
      <c r="H229" s="88">
        <f t="shared" si="17"/>
        <v>0</v>
      </c>
      <c r="I229" s="162">
        <v>0</v>
      </c>
      <c r="J229" s="162">
        <v>0</v>
      </c>
      <c r="K229" s="162">
        <v>0</v>
      </c>
      <c r="L229" s="162">
        <v>0</v>
      </c>
      <c r="M229" s="162">
        <v>0</v>
      </c>
      <c r="N229" s="162">
        <v>1</v>
      </c>
      <c r="O229" s="162">
        <v>0</v>
      </c>
      <c r="P229" s="162">
        <v>0</v>
      </c>
      <c r="Q229" s="163">
        <v>0</v>
      </c>
      <c r="R229" s="163">
        <v>22476.400000000001</v>
      </c>
    </row>
    <row r="230" spans="1:18" ht="72.75" customHeight="1" x14ac:dyDescent="0.25">
      <c r="A230" s="88">
        <v>38</v>
      </c>
      <c r="B230" s="459" t="s">
        <v>356</v>
      </c>
      <c r="C230" s="460"/>
      <c r="D230" s="460"/>
      <c r="E230" s="460"/>
      <c r="F230" s="465"/>
      <c r="G230" s="87" t="s">
        <v>357</v>
      </c>
      <c r="H230" s="88">
        <f t="shared" si="17"/>
        <v>0</v>
      </c>
      <c r="I230" s="162">
        <v>0</v>
      </c>
      <c r="J230" s="162">
        <v>0</v>
      </c>
      <c r="K230" s="162">
        <v>0</v>
      </c>
      <c r="L230" s="162">
        <v>0</v>
      </c>
      <c r="M230" s="162">
        <v>0</v>
      </c>
      <c r="N230" s="162">
        <v>1</v>
      </c>
      <c r="O230" s="162">
        <v>0</v>
      </c>
      <c r="P230" s="162">
        <v>0</v>
      </c>
      <c r="Q230" s="163">
        <v>0</v>
      </c>
      <c r="R230" s="163">
        <v>22476.400000000001</v>
      </c>
    </row>
    <row r="231" spans="1:18" ht="72.75" customHeight="1" x14ac:dyDescent="0.25">
      <c r="A231" s="88">
        <v>39</v>
      </c>
      <c r="B231" s="459" t="s">
        <v>358</v>
      </c>
      <c r="C231" s="460"/>
      <c r="D231" s="460"/>
      <c r="E231" s="460"/>
      <c r="F231" s="465"/>
      <c r="G231" s="87" t="s">
        <v>359</v>
      </c>
      <c r="H231" s="88">
        <f t="shared" si="17"/>
        <v>0</v>
      </c>
      <c r="I231" s="162">
        <v>0</v>
      </c>
      <c r="J231" s="162">
        <v>0</v>
      </c>
      <c r="K231" s="162">
        <v>0</v>
      </c>
      <c r="L231" s="162">
        <v>0</v>
      </c>
      <c r="M231" s="162">
        <v>0</v>
      </c>
      <c r="N231" s="162">
        <v>2</v>
      </c>
      <c r="O231" s="162">
        <v>0</v>
      </c>
      <c r="P231" s="162">
        <v>0</v>
      </c>
      <c r="Q231" s="163">
        <v>0</v>
      </c>
      <c r="R231" s="163">
        <v>22476.400000000001</v>
      </c>
    </row>
    <row r="232" spans="1:18" ht="72.75" customHeight="1" x14ac:dyDescent="0.25">
      <c r="A232" s="88">
        <v>40</v>
      </c>
      <c r="B232" s="459" t="s">
        <v>360</v>
      </c>
      <c r="C232" s="460"/>
      <c r="D232" s="460"/>
      <c r="E232" s="460"/>
      <c r="F232" s="465"/>
      <c r="G232" s="87" t="s">
        <v>361</v>
      </c>
      <c r="H232" s="88">
        <f t="shared" si="17"/>
        <v>0</v>
      </c>
      <c r="I232" s="162">
        <v>0</v>
      </c>
      <c r="J232" s="162">
        <v>0</v>
      </c>
      <c r="K232" s="162">
        <v>0</v>
      </c>
      <c r="L232" s="162">
        <v>0</v>
      </c>
      <c r="M232" s="162">
        <v>0</v>
      </c>
      <c r="N232" s="162">
        <v>1</v>
      </c>
      <c r="O232" s="162">
        <v>0</v>
      </c>
      <c r="P232" s="162">
        <v>0</v>
      </c>
      <c r="Q232" s="163">
        <v>0</v>
      </c>
      <c r="R232" s="163">
        <v>0</v>
      </c>
    </row>
    <row r="233" spans="1:18" ht="72.75" customHeight="1" x14ac:dyDescent="0.25">
      <c r="A233" s="88">
        <v>41</v>
      </c>
      <c r="B233" s="459" t="s">
        <v>362</v>
      </c>
      <c r="C233" s="460"/>
      <c r="D233" s="460"/>
      <c r="E233" s="460"/>
      <c r="F233" s="465"/>
      <c r="G233" s="87" t="s">
        <v>363</v>
      </c>
      <c r="H233" s="88">
        <f t="shared" si="17"/>
        <v>0</v>
      </c>
      <c r="I233" s="162">
        <v>0</v>
      </c>
      <c r="J233" s="162">
        <v>0</v>
      </c>
      <c r="K233" s="162">
        <v>0</v>
      </c>
      <c r="L233" s="162">
        <v>0</v>
      </c>
      <c r="M233" s="162">
        <v>0</v>
      </c>
      <c r="N233" s="162">
        <v>1</v>
      </c>
      <c r="O233" s="162">
        <v>0</v>
      </c>
      <c r="P233" s="162">
        <v>0</v>
      </c>
      <c r="Q233" s="163">
        <v>0</v>
      </c>
      <c r="R233" s="163">
        <v>22476.400000000001</v>
      </c>
    </row>
    <row r="234" spans="1:18" ht="72.75" customHeight="1" x14ac:dyDescent="0.25">
      <c r="A234" s="88">
        <v>42</v>
      </c>
      <c r="B234" s="459" t="s">
        <v>364</v>
      </c>
      <c r="C234" s="460"/>
      <c r="D234" s="460"/>
      <c r="E234" s="460"/>
      <c r="F234" s="465"/>
      <c r="G234" s="87" t="s">
        <v>365</v>
      </c>
      <c r="H234" s="88">
        <f t="shared" si="17"/>
        <v>0</v>
      </c>
      <c r="I234" s="162">
        <v>0</v>
      </c>
      <c r="J234" s="162">
        <v>0</v>
      </c>
      <c r="K234" s="162">
        <v>0</v>
      </c>
      <c r="L234" s="162">
        <v>0</v>
      </c>
      <c r="M234" s="162">
        <v>0</v>
      </c>
      <c r="N234" s="162">
        <v>1</v>
      </c>
      <c r="O234" s="162">
        <v>0</v>
      </c>
      <c r="P234" s="162">
        <v>0</v>
      </c>
      <c r="Q234" s="163">
        <v>0</v>
      </c>
      <c r="R234" s="163">
        <v>22476.400000000001</v>
      </c>
    </row>
    <row r="235" spans="1:18" ht="72.75" customHeight="1" x14ac:dyDescent="0.25">
      <c r="A235" s="88">
        <v>43</v>
      </c>
      <c r="B235" s="529" t="s">
        <v>905</v>
      </c>
      <c r="C235" s="529"/>
      <c r="D235" s="529"/>
      <c r="E235" s="529"/>
      <c r="F235" s="529"/>
      <c r="G235" s="86" t="s">
        <v>906</v>
      </c>
      <c r="H235" s="88">
        <f t="shared" si="17"/>
        <v>0</v>
      </c>
      <c r="I235" s="162">
        <v>0</v>
      </c>
      <c r="J235" s="162">
        <v>0</v>
      </c>
      <c r="K235" s="162">
        <v>0</v>
      </c>
      <c r="L235" s="162">
        <v>0</v>
      </c>
      <c r="M235" s="162">
        <v>0</v>
      </c>
      <c r="N235" s="162">
        <v>0</v>
      </c>
      <c r="O235" s="162">
        <v>0</v>
      </c>
      <c r="P235" s="162">
        <v>0</v>
      </c>
      <c r="Q235" s="163">
        <v>0</v>
      </c>
      <c r="R235" s="163">
        <v>0</v>
      </c>
    </row>
    <row r="236" spans="1:18" ht="72.75" customHeight="1" x14ac:dyDescent="0.25">
      <c r="A236" s="88">
        <v>44</v>
      </c>
      <c r="B236" s="529" t="s">
        <v>907</v>
      </c>
      <c r="C236" s="529"/>
      <c r="D236" s="529"/>
      <c r="E236" s="529"/>
      <c r="F236" s="529"/>
      <c r="G236" s="86" t="s">
        <v>908</v>
      </c>
      <c r="H236" s="88">
        <f t="shared" si="17"/>
        <v>0</v>
      </c>
      <c r="I236" s="162">
        <v>0</v>
      </c>
      <c r="J236" s="162">
        <v>0</v>
      </c>
      <c r="K236" s="162">
        <v>0</v>
      </c>
      <c r="L236" s="162">
        <v>0</v>
      </c>
      <c r="M236" s="162">
        <v>0</v>
      </c>
      <c r="N236" s="162">
        <v>0</v>
      </c>
      <c r="O236" s="162">
        <v>0</v>
      </c>
      <c r="P236" s="162">
        <v>0</v>
      </c>
      <c r="Q236" s="163">
        <v>0</v>
      </c>
      <c r="R236" s="163">
        <v>0</v>
      </c>
    </row>
    <row r="237" spans="1:18" ht="72.75" customHeight="1" x14ac:dyDescent="0.25">
      <c r="A237" s="88">
        <v>45</v>
      </c>
      <c r="B237" s="529" t="s">
        <v>909</v>
      </c>
      <c r="C237" s="529"/>
      <c r="D237" s="529"/>
      <c r="E237" s="529"/>
      <c r="F237" s="529"/>
      <c r="G237" s="86" t="s">
        <v>910</v>
      </c>
      <c r="H237" s="88">
        <f t="shared" si="17"/>
        <v>0</v>
      </c>
      <c r="I237" s="162">
        <v>0</v>
      </c>
      <c r="J237" s="162">
        <v>0</v>
      </c>
      <c r="K237" s="162">
        <v>0</v>
      </c>
      <c r="L237" s="162">
        <v>0</v>
      </c>
      <c r="M237" s="162">
        <v>0</v>
      </c>
      <c r="N237" s="162">
        <v>0</v>
      </c>
      <c r="O237" s="162">
        <v>0</v>
      </c>
      <c r="P237" s="162">
        <v>0</v>
      </c>
      <c r="Q237" s="163">
        <v>0</v>
      </c>
      <c r="R237" s="163">
        <v>0</v>
      </c>
    </row>
    <row r="238" spans="1:18" ht="72.75" customHeight="1" x14ac:dyDescent="0.25">
      <c r="A238" s="88">
        <v>46</v>
      </c>
      <c r="B238" s="529" t="s">
        <v>911</v>
      </c>
      <c r="C238" s="529"/>
      <c r="D238" s="529"/>
      <c r="E238" s="529"/>
      <c r="F238" s="529"/>
      <c r="G238" s="86" t="s">
        <v>912</v>
      </c>
      <c r="H238" s="88">
        <f t="shared" si="17"/>
        <v>0</v>
      </c>
      <c r="I238" s="162">
        <v>0</v>
      </c>
      <c r="J238" s="162">
        <v>0</v>
      </c>
      <c r="K238" s="162">
        <v>0</v>
      </c>
      <c r="L238" s="162">
        <v>0</v>
      </c>
      <c r="M238" s="162">
        <v>0</v>
      </c>
      <c r="N238" s="162">
        <v>0</v>
      </c>
      <c r="O238" s="162">
        <v>0</v>
      </c>
      <c r="P238" s="162">
        <v>0</v>
      </c>
      <c r="Q238" s="163">
        <v>0</v>
      </c>
      <c r="R238" s="163">
        <v>0</v>
      </c>
    </row>
    <row r="239" spans="1:18" ht="72.75" customHeight="1" x14ac:dyDescent="0.25">
      <c r="A239" s="88">
        <v>47</v>
      </c>
      <c r="B239" s="529" t="s">
        <v>913</v>
      </c>
      <c r="C239" s="529"/>
      <c r="D239" s="529"/>
      <c r="E239" s="529"/>
      <c r="F239" s="529"/>
      <c r="G239" s="86" t="s">
        <v>914</v>
      </c>
      <c r="H239" s="88">
        <f t="shared" si="17"/>
        <v>0</v>
      </c>
      <c r="I239" s="162">
        <v>0</v>
      </c>
      <c r="J239" s="162">
        <v>0</v>
      </c>
      <c r="K239" s="162">
        <v>0</v>
      </c>
      <c r="L239" s="162">
        <v>0</v>
      </c>
      <c r="M239" s="162">
        <v>0</v>
      </c>
      <c r="N239" s="162">
        <v>0</v>
      </c>
      <c r="O239" s="162">
        <v>0</v>
      </c>
      <c r="P239" s="162">
        <v>0</v>
      </c>
      <c r="Q239" s="163">
        <v>0</v>
      </c>
      <c r="R239" s="163">
        <v>0</v>
      </c>
    </row>
    <row r="240" spans="1:18" ht="72.75" customHeight="1" x14ac:dyDescent="0.25">
      <c r="A240" s="88">
        <v>48</v>
      </c>
      <c r="B240" s="529" t="s">
        <v>916</v>
      </c>
      <c r="C240" s="529"/>
      <c r="D240" s="529"/>
      <c r="E240" s="529"/>
      <c r="F240" s="529"/>
      <c r="G240" s="86" t="s">
        <v>915</v>
      </c>
      <c r="H240" s="88">
        <f t="shared" si="17"/>
        <v>0</v>
      </c>
      <c r="I240" s="162">
        <v>0</v>
      </c>
      <c r="J240" s="162">
        <v>0</v>
      </c>
      <c r="K240" s="162">
        <v>0</v>
      </c>
      <c r="L240" s="162">
        <v>0</v>
      </c>
      <c r="M240" s="162">
        <v>0</v>
      </c>
      <c r="N240" s="162">
        <v>0</v>
      </c>
      <c r="O240" s="162">
        <v>0</v>
      </c>
      <c r="P240" s="162">
        <v>0</v>
      </c>
      <c r="Q240" s="163">
        <v>0</v>
      </c>
      <c r="R240" s="163">
        <v>0</v>
      </c>
    </row>
    <row r="241" spans="1:18" ht="72.75" customHeight="1" x14ac:dyDescent="0.25">
      <c r="A241" s="104">
        <v>9</v>
      </c>
      <c r="B241" s="522" t="s">
        <v>366</v>
      </c>
      <c r="C241" s="523"/>
      <c r="D241" s="523"/>
      <c r="E241" s="523"/>
      <c r="F241" s="523"/>
      <c r="G241" s="524"/>
      <c r="H241" s="133">
        <f>H242+H243</f>
        <v>80</v>
      </c>
      <c r="I241" s="133">
        <f t="shared" ref="I241:P241" si="18">I242+I243</f>
        <v>30</v>
      </c>
      <c r="J241" s="133">
        <f t="shared" si="18"/>
        <v>50</v>
      </c>
      <c r="K241" s="133">
        <f t="shared" si="18"/>
        <v>40</v>
      </c>
      <c r="L241" s="133">
        <f t="shared" si="18"/>
        <v>2</v>
      </c>
      <c r="M241" s="133">
        <f t="shared" si="18"/>
        <v>2</v>
      </c>
      <c r="N241" s="133">
        <f t="shared" si="18"/>
        <v>93</v>
      </c>
      <c r="O241" s="133">
        <f t="shared" si="18"/>
        <v>2</v>
      </c>
      <c r="P241" s="133">
        <f t="shared" si="18"/>
        <v>2</v>
      </c>
      <c r="Q241" s="164">
        <v>44972</v>
      </c>
      <c r="R241" s="164">
        <v>22486</v>
      </c>
    </row>
    <row r="242" spans="1:18" ht="72.75" customHeight="1" x14ac:dyDescent="0.25">
      <c r="A242" s="88">
        <v>1</v>
      </c>
      <c r="B242" s="459" t="s">
        <v>367</v>
      </c>
      <c r="C242" s="460"/>
      <c r="D242" s="460"/>
      <c r="E242" s="460"/>
      <c r="F242" s="465"/>
      <c r="G242" s="87" t="s">
        <v>566</v>
      </c>
      <c r="H242" s="162">
        <v>60</v>
      </c>
      <c r="I242" s="162">
        <v>30</v>
      </c>
      <c r="J242" s="162">
        <v>30</v>
      </c>
      <c r="K242" s="162">
        <v>30</v>
      </c>
      <c r="L242" s="162">
        <v>2</v>
      </c>
      <c r="M242" s="162">
        <v>2</v>
      </c>
      <c r="N242" s="162">
        <v>62</v>
      </c>
      <c r="O242" s="162">
        <v>1</v>
      </c>
      <c r="P242" s="162">
        <v>1</v>
      </c>
      <c r="Q242" s="163">
        <v>44972</v>
      </c>
      <c r="R242" s="163">
        <v>22486</v>
      </c>
    </row>
    <row r="243" spans="1:18" ht="72.75" customHeight="1" x14ac:dyDescent="0.25">
      <c r="A243" s="88">
        <v>2</v>
      </c>
      <c r="B243" s="459" t="s">
        <v>368</v>
      </c>
      <c r="C243" s="460"/>
      <c r="D243" s="460"/>
      <c r="E243" s="460"/>
      <c r="F243" s="465"/>
      <c r="G243" s="87" t="s">
        <v>567</v>
      </c>
      <c r="H243" s="162">
        <v>20</v>
      </c>
      <c r="I243" s="162">
        <v>0</v>
      </c>
      <c r="J243" s="162">
        <v>20</v>
      </c>
      <c r="K243" s="162">
        <v>10</v>
      </c>
      <c r="L243" s="162">
        <v>0</v>
      </c>
      <c r="M243" s="162">
        <v>0</v>
      </c>
      <c r="N243" s="162">
        <v>31</v>
      </c>
      <c r="O243" s="162">
        <v>1</v>
      </c>
      <c r="P243" s="162">
        <v>1</v>
      </c>
      <c r="Q243" s="163">
        <v>44972</v>
      </c>
      <c r="R243" s="163">
        <v>22486</v>
      </c>
    </row>
    <row r="244" spans="1:18" ht="72.75" customHeight="1" x14ac:dyDescent="0.25">
      <c r="A244" s="104">
        <v>10</v>
      </c>
      <c r="B244" s="522" t="s">
        <v>372</v>
      </c>
      <c r="C244" s="523"/>
      <c r="D244" s="523"/>
      <c r="E244" s="523"/>
      <c r="F244" s="523"/>
      <c r="G244" s="524"/>
      <c r="H244" s="133">
        <f>H245+H246+H247+H248+H249+H250+H251+H252+H253+H254+H255+H256+H257+H258</f>
        <v>475</v>
      </c>
      <c r="I244" s="133">
        <f t="shared" ref="I244:P244" si="19">I245+I246+I247+I248+I249+I250+I251+I252+I253+I254+I255+I256+I257+I258</f>
        <v>370</v>
      </c>
      <c r="J244" s="133">
        <f t="shared" si="19"/>
        <v>105</v>
      </c>
      <c r="K244" s="133">
        <f t="shared" si="19"/>
        <v>197</v>
      </c>
      <c r="L244" s="133">
        <f t="shared" si="19"/>
        <v>12</v>
      </c>
      <c r="M244" s="133">
        <f t="shared" si="19"/>
        <v>5</v>
      </c>
      <c r="N244" s="133">
        <f t="shared" si="19"/>
        <v>605</v>
      </c>
      <c r="O244" s="133">
        <f t="shared" si="19"/>
        <v>0</v>
      </c>
      <c r="P244" s="133">
        <f t="shared" si="19"/>
        <v>0</v>
      </c>
      <c r="Q244" s="164">
        <v>45769</v>
      </c>
      <c r="R244" s="164">
        <v>23663</v>
      </c>
    </row>
    <row r="245" spans="1:18" ht="72.75" customHeight="1" x14ac:dyDescent="0.25">
      <c r="A245" s="88">
        <v>1</v>
      </c>
      <c r="B245" s="459" t="s">
        <v>373</v>
      </c>
      <c r="C245" s="460"/>
      <c r="D245" s="460"/>
      <c r="E245" s="460"/>
      <c r="F245" s="465"/>
      <c r="G245" s="87" t="s">
        <v>568</v>
      </c>
      <c r="H245" s="162">
        <f>I245+J245</f>
        <v>370</v>
      </c>
      <c r="I245" s="162">
        <v>340</v>
      </c>
      <c r="J245" s="162">
        <v>30</v>
      </c>
      <c r="K245" s="168">
        <v>150</v>
      </c>
      <c r="L245" s="162">
        <v>9</v>
      </c>
      <c r="M245" s="162">
        <v>5</v>
      </c>
      <c r="N245" s="162">
        <v>454</v>
      </c>
      <c r="O245" s="162">
        <v>0</v>
      </c>
      <c r="P245" s="162">
        <v>0</v>
      </c>
      <c r="Q245" s="163">
        <v>41030</v>
      </c>
      <c r="R245" s="163">
        <v>25907</v>
      </c>
    </row>
    <row r="246" spans="1:18" ht="72.75" customHeight="1" x14ac:dyDescent="0.25">
      <c r="A246" s="88">
        <v>2</v>
      </c>
      <c r="B246" s="459" t="s">
        <v>374</v>
      </c>
      <c r="C246" s="460"/>
      <c r="D246" s="460"/>
      <c r="E246" s="460"/>
      <c r="F246" s="465"/>
      <c r="G246" s="87" t="s">
        <v>569</v>
      </c>
      <c r="H246" s="162">
        <f t="shared" ref="H246:H258" si="20">I246+J246</f>
        <v>20</v>
      </c>
      <c r="I246" s="162">
        <v>10</v>
      </c>
      <c r="J246" s="162">
        <v>10</v>
      </c>
      <c r="K246" s="162">
        <v>11</v>
      </c>
      <c r="L246" s="162">
        <v>0</v>
      </c>
      <c r="M246" s="162">
        <v>0</v>
      </c>
      <c r="N246" s="162">
        <v>28</v>
      </c>
      <c r="O246" s="162">
        <v>0</v>
      </c>
      <c r="P246" s="162">
        <v>0</v>
      </c>
      <c r="Q246" s="163">
        <v>42108</v>
      </c>
      <c r="R246" s="163">
        <v>22838</v>
      </c>
    </row>
    <row r="247" spans="1:18" ht="72.75" customHeight="1" x14ac:dyDescent="0.25">
      <c r="A247" s="88">
        <v>3</v>
      </c>
      <c r="B247" s="459" t="s">
        <v>375</v>
      </c>
      <c r="C247" s="460"/>
      <c r="D247" s="460"/>
      <c r="E247" s="460"/>
      <c r="F247" s="465"/>
      <c r="G247" s="87" t="s">
        <v>570</v>
      </c>
      <c r="H247" s="162">
        <f t="shared" si="20"/>
        <v>20</v>
      </c>
      <c r="I247" s="162">
        <v>10</v>
      </c>
      <c r="J247" s="162">
        <v>10</v>
      </c>
      <c r="K247" s="162">
        <v>8</v>
      </c>
      <c r="L247" s="162">
        <v>0</v>
      </c>
      <c r="M247" s="162">
        <v>0</v>
      </c>
      <c r="N247" s="162">
        <v>26</v>
      </c>
      <c r="O247" s="162">
        <v>0</v>
      </c>
      <c r="P247" s="162">
        <v>0</v>
      </c>
      <c r="Q247" s="163">
        <v>44916</v>
      </c>
      <c r="R247" s="163">
        <v>26121</v>
      </c>
    </row>
    <row r="248" spans="1:18" ht="72.75" customHeight="1" x14ac:dyDescent="0.25">
      <c r="A248" s="88">
        <v>4</v>
      </c>
      <c r="B248" s="459" t="s">
        <v>376</v>
      </c>
      <c r="C248" s="460"/>
      <c r="D248" s="460"/>
      <c r="E248" s="460"/>
      <c r="F248" s="465"/>
      <c r="G248" s="87" t="s">
        <v>571</v>
      </c>
      <c r="H248" s="162">
        <f t="shared" si="20"/>
        <v>20</v>
      </c>
      <c r="I248" s="162">
        <v>10</v>
      </c>
      <c r="J248" s="162">
        <v>10</v>
      </c>
      <c r="K248" s="162">
        <v>8</v>
      </c>
      <c r="L248" s="162">
        <v>0</v>
      </c>
      <c r="M248" s="162">
        <v>0</v>
      </c>
      <c r="N248" s="162">
        <v>34</v>
      </c>
      <c r="O248" s="162">
        <v>0</v>
      </c>
      <c r="P248" s="162">
        <v>0</v>
      </c>
      <c r="Q248" s="163">
        <v>46879</v>
      </c>
      <c r="R248" s="163">
        <v>27496</v>
      </c>
    </row>
    <row r="249" spans="1:18" ht="72.75" customHeight="1" x14ac:dyDescent="0.25">
      <c r="A249" s="88">
        <v>5</v>
      </c>
      <c r="B249" s="459" t="s">
        <v>377</v>
      </c>
      <c r="C249" s="460"/>
      <c r="D249" s="460"/>
      <c r="E249" s="460"/>
      <c r="F249" s="465"/>
      <c r="G249" s="87" t="s">
        <v>572</v>
      </c>
      <c r="H249" s="162">
        <f t="shared" si="20"/>
        <v>0</v>
      </c>
      <c r="I249" s="162">
        <v>0</v>
      </c>
      <c r="J249" s="162">
        <v>0</v>
      </c>
      <c r="K249" s="162">
        <v>4</v>
      </c>
      <c r="L249" s="162">
        <v>0</v>
      </c>
      <c r="M249" s="162">
        <v>0</v>
      </c>
      <c r="N249" s="162">
        <v>12</v>
      </c>
      <c r="O249" s="162">
        <v>0</v>
      </c>
      <c r="P249" s="162">
        <v>0</v>
      </c>
      <c r="Q249" s="163">
        <v>45569</v>
      </c>
      <c r="R249" s="163">
        <v>26046</v>
      </c>
    </row>
    <row r="250" spans="1:18" ht="72.75" customHeight="1" x14ac:dyDescent="0.25">
      <c r="A250" s="88">
        <v>6</v>
      </c>
      <c r="B250" s="459" t="s">
        <v>378</v>
      </c>
      <c r="C250" s="460"/>
      <c r="D250" s="460"/>
      <c r="E250" s="460"/>
      <c r="F250" s="465"/>
      <c r="G250" s="87" t="s">
        <v>573</v>
      </c>
      <c r="H250" s="162">
        <f t="shared" si="20"/>
        <v>15</v>
      </c>
      <c r="I250" s="162">
        <v>0</v>
      </c>
      <c r="J250" s="162">
        <v>15</v>
      </c>
      <c r="K250" s="162">
        <v>2</v>
      </c>
      <c r="L250" s="162">
        <v>0</v>
      </c>
      <c r="M250" s="162">
        <v>0</v>
      </c>
      <c r="N250" s="162">
        <v>10</v>
      </c>
      <c r="O250" s="162">
        <v>0</v>
      </c>
      <c r="P250" s="162">
        <v>0</v>
      </c>
      <c r="Q250" s="163">
        <v>85886</v>
      </c>
      <c r="R250" s="163">
        <v>26702</v>
      </c>
    </row>
    <row r="251" spans="1:18" ht="72.75" customHeight="1" x14ac:dyDescent="0.25">
      <c r="A251" s="88">
        <v>7</v>
      </c>
      <c r="B251" s="459" t="s">
        <v>379</v>
      </c>
      <c r="C251" s="460"/>
      <c r="D251" s="460"/>
      <c r="E251" s="460"/>
      <c r="F251" s="465"/>
      <c r="G251" s="87" t="s">
        <v>574</v>
      </c>
      <c r="H251" s="162">
        <f t="shared" si="20"/>
        <v>15</v>
      </c>
      <c r="I251" s="162">
        <v>0</v>
      </c>
      <c r="J251" s="162">
        <v>15</v>
      </c>
      <c r="K251" s="162">
        <v>5</v>
      </c>
      <c r="L251" s="162">
        <v>1</v>
      </c>
      <c r="M251" s="162">
        <v>0</v>
      </c>
      <c r="N251" s="162">
        <v>7</v>
      </c>
      <c r="O251" s="162">
        <v>0</v>
      </c>
      <c r="P251" s="162">
        <v>0</v>
      </c>
      <c r="Q251" s="163">
        <v>55248</v>
      </c>
      <c r="R251" s="163">
        <v>29295</v>
      </c>
    </row>
    <row r="252" spans="1:18" ht="72.75" customHeight="1" x14ac:dyDescent="0.25">
      <c r="A252" s="88">
        <v>8</v>
      </c>
      <c r="B252" s="459" t="s">
        <v>380</v>
      </c>
      <c r="C252" s="460"/>
      <c r="D252" s="460"/>
      <c r="E252" s="460"/>
      <c r="F252" s="465"/>
      <c r="G252" s="87" t="s">
        <v>575</v>
      </c>
      <c r="H252" s="162">
        <f t="shared" si="20"/>
        <v>0</v>
      </c>
      <c r="I252" s="162">
        <v>0</v>
      </c>
      <c r="J252" s="162">
        <v>0</v>
      </c>
      <c r="K252" s="162">
        <v>3</v>
      </c>
      <c r="L252" s="162">
        <v>0</v>
      </c>
      <c r="M252" s="162">
        <v>0</v>
      </c>
      <c r="N252" s="162">
        <v>7</v>
      </c>
      <c r="O252" s="162">
        <v>0</v>
      </c>
      <c r="P252" s="162">
        <v>0</v>
      </c>
      <c r="Q252" s="163">
        <v>51572</v>
      </c>
      <c r="R252" s="163">
        <v>31550</v>
      </c>
    </row>
    <row r="253" spans="1:18" ht="72.75" customHeight="1" x14ac:dyDescent="0.25">
      <c r="A253" s="88">
        <v>9</v>
      </c>
      <c r="B253" s="459" t="s">
        <v>381</v>
      </c>
      <c r="C253" s="460"/>
      <c r="D253" s="460"/>
      <c r="E253" s="460"/>
      <c r="F253" s="465"/>
      <c r="G253" s="87" t="s">
        <v>576</v>
      </c>
      <c r="H253" s="162">
        <f t="shared" si="20"/>
        <v>0</v>
      </c>
      <c r="I253" s="162">
        <v>0</v>
      </c>
      <c r="J253" s="162">
        <v>0</v>
      </c>
      <c r="K253" s="162">
        <v>3</v>
      </c>
      <c r="L253" s="162">
        <v>0</v>
      </c>
      <c r="M253" s="162">
        <v>0</v>
      </c>
      <c r="N253" s="162">
        <v>9</v>
      </c>
      <c r="O253" s="162">
        <v>0</v>
      </c>
      <c r="P253" s="162">
        <v>0</v>
      </c>
      <c r="Q253" s="163">
        <v>38769</v>
      </c>
      <c r="R253" s="163">
        <v>21122</v>
      </c>
    </row>
    <row r="254" spans="1:18" ht="72.75" customHeight="1" x14ac:dyDescent="0.25">
      <c r="A254" s="88">
        <v>10</v>
      </c>
      <c r="B254" s="459" t="s">
        <v>382</v>
      </c>
      <c r="C254" s="460"/>
      <c r="D254" s="460"/>
      <c r="E254" s="460"/>
      <c r="F254" s="465"/>
      <c r="G254" s="87" t="s">
        <v>577</v>
      </c>
      <c r="H254" s="162">
        <f t="shared" si="20"/>
        <v>15</v>
      </c>
      <c r="I254" s="162">
        <v>0</v>
      </c>
      <c r="J254" s="162">
        <v>15</v>
      </c>
      <c r="K254" s="162">
        <v>3</v>
      </c>
      <c r="L254" s="162">
        <v>2</v>
      </c>
      <c r="M254" s="162">
        <v>0</v>
      </c>
      <c r="N254" s="162">
        <v>10</v>
      </c>
      <c r="O254" s="162">
        <v>0</v>
      </c>
      <c r="P254" s="162">
        <v>0</v>
      </c>
      <c r="Q254" s="163">
        <v>47799</v>
      </c>
      <c r="R254" s="163">
        <v>22516</v>
      </c>
    </row>
    <row r="255" spans="1:18" ht="72.75" customHeight="1" x14ac:dyDescent="0.25">
      <c r="A255" s="88">
        <v>11</v>
      </c>
      <c r="B255" s="459" t="s">
        <v>383</v>
      </c>
      <c r="C255" s="460"/>
      <c r="D255" s="460"/>
      <c r="E255" s="460"/>
      <c r="F255" s="465"/>
      <c r="G255" s="87" t="s">
        <v>384</v>
      </c>
      <c r="H255" s="162">
        <f t="shared" si="20"/>
        <v>0</v>
      </c>
      <c r="I255" s="162">
        <v>0</v>
      </c>
      <c r="J255" s="162">
        <v>0</v>
      </c>
      <c r="K255" s="162">
        <v>0</v>
      </c>
      <c r="L255" s="162">
        <v>0</v>
      </c>
      <c r="M255" s="162">
        <v>0</v>
      </c>
      <c r="N255" s="162">
        <v>2</v>
      </c>
      <c r="O255" s="162">
        <v>0</v>
      </c>
      <c r="P255" s="162">
        <v>0</v>
      </c>
      <c r="Q255" s="163">
        <v>0</v>
      </c>
      <c r="R255" s="163">
        <v>26595</v>
      </c>
    </row>
    <row r="256" spans="1:18" ht="72.75" customHeight="1" x14ac:dyDescent="0.25">
      <c r="A256" s="88">
        <v>12</v>
      </c>
      <c r="B256" s="459" t="s">
        <v>385</v>
      </c>
      <c r="C256" s="460"/>
      <c r="D256" s="460"/>
      <c r="E256" s="460"/>
      <c r="F256" s="465"/>
      <c r="G256" s="87" t="s">
        <v>386</v>
      </c>
      <c r="H256" s="162">
        <f t="shared" si="20"/>
        <v>0</v>
      </c>
      <c r="I256" s="162">
        <v>0</v>
      </c>
      <c r="J256" s="162">
        <v>0</v>
      </c>
      <c r="K256" s="162">
        <v>0</v>
      </c>
      <c r="L256" s="162">
        <v>0</v>
      </c>
      <c r="M256" s="162">
        <v>0</v>
      </c>
      <c r="N256" s="162">
        <v>4</v>
      </c>
      <c r="O256" s="162">
        <v>0</v>
      </c>
      <c r="P256" s="162">
        <v>0</v>
      </c>
      <c r="Q256" s="163">
        <v>0</v>
      </c>
      <c r="R256" s="163">
        <v>8724</v>
      </c>
    </row>
    <row r="257" spans="1:18" ht="72.75" customHeight="1" x14ac:dyDescent="0.25">
      <c r="A257" s="88">
        <v>13</v>
      </c>
      <c r="B257" s="459" t="s">
        <v>387</v>
      </c>
      <c r="C257" s="460"/>
      <c r="D257" s="460"/>
      <c r="E257" s="460"/>
      <c r="F257" s="465"/>
      <c r="G257" s="87" t="s">
        <v>388</v>
      </c>
      <c r="H257" s="162">
        <f t="shared" si="20"/>
        <v>0</v>
      </c>
      <c r="I257" s="162">
        <v>0</v>
      </c>
      <c r="J257" s="162">
        <v>0</v>
      </c>
      <c r="K257" s="162">
        <v>0</v>
      </c>
      <c r="L257" s="162">
        <v>0</v>
      </c>
      <c r="M257" s="162">
        <v>0</v>
      </c>
      <c r="N257" s="162">
        <v>1</v>
      </c>
      <c r="O257" s="162">
        <v>0</v>
      </c>
      <c r="P257" s="162">
        <v>0</v>
      </c>
      <c r="Q257" s="163">
        <v>0</v>
      </c>
      <c r="R257" s="163">
        <v>26336</v>
      </c>
    </row>
    <row r="258" spans="1:18" ht="72.75" customHeight="1" x14ac:dyDescent="0.25">
      <c r="A258" s="88">
        <v>14</v>
      </c>
      <c r="B258" s="459" t="s">
        <v>389</v>
      </c>
      <c r="C258" s="460"/>
      <c r="D258" s="460"/>
      <c r="E258" s="460"/>
      <c r="F258" s="465"/>
      <c r="G258" s="87" t="s">
        <v>390</v>
      </c>
      <c r="H258" s="162">
        <f t="shared" si="20"/>
        <v>0</v>
      </c>
      <c r="I258" s="162">
        <v>0</v>
      </c>
      <c r="J258" s="162">
        <v>0</v>
      </c>
      <c r="K258" s="162">
        <v>0</v>
      </c>
      <c r="L258" s="162">
        <v>0</v>
      </c>
      <c r="M258" s="162">
        <v>0</v>
      </c>
      <c r="N258" s="162">
        <v>1</v>
      </c>
      <c r="O258" s="162">
        <v>0</v>
      </c>
      <c r="P258" s="162">
        <v>0</v>
      </c>
      <c r="Q258" s="163">
        <v>0</v>
      </c>
      <c r="R258" s="163">
        <v>18930</v>
      </c>
    </row>
    <row r="259" spans="1:18" ht="72.75" customHeight="1" x14ac:dyDescent="0.25">
      <c r="A259" s="104">
        <v>11</v>
      </c>
      <c r="B259" s="522" t="s">
        <v>391</v>
      </c>
      <c r="C259" s="523"/>
      <c r="D259" s="523"/>
      <c r="E259" s="523"/>
      <c r="F259" s="523"/>
      <c r="G259" s="524"/>
      <c r="H259" s="133">
        <f>H260+H261+H262+H263+H264+H265+H266+H267+H268+H269</f>
        <v>340</v>
      </c>
      <c r="I259" s="133">
        <f t="shared" ref="I259:P259" si="21">I260+I261+I262+I263+I264+I265+I266+I267+I268+I269</f>
        <v>260</v>
      </c>
      <c r="J259" s="133">
        <f>J260+J261+J262+J263+J264+J265+J266+J267+J268+J269</f>
        <v>80</v>
      </c>
      <c r="K259" s="133">
        <f t="shared" si="21"/>
        <v>192</v>
      </c>
      <c r="L259" s="133">
        <f t="shared" si="21"/>
        <v>41</v>
      </c>
      <c r="M259" s="133">
        <f t="shared" si="21"/>
        <v>3</v>
      </c>
      <c r="N259" s="133">
        <f t="shared" si="21"/>
        <v>594</v>
      </c>
      <c r="O259" s="133">
        <f t="shared" si="21"/>
        <v>0</v>
      </c>
      <c r="P259" s="133">
        <f t="shared" si="21"/>
        <v>0</v>
      </c>
      <c r="Q259" s="164">
        <v>44973</v>
      </c>
      <c r="R259" s="164">
        <v>22483</v>
      </c>
    </row>
    <row r="260" spans="1:18" ht="72.75" customHeight="1" x14ac:dyDescent="0.25">
      <c r="A260" s="88">
        <v>1</v>
      </c>
      <c r="B260" s="459" t="s">
        <v>392</v>
      </c>
      <c r="C260" s="460"/>
      <c r="D260" s="460"/>
      <c r="E260" s="460"/>
      <c r="F260" s="465"/>
      <c r="G260" s="87" t="s">
        <v>578</v>
      </c>
      <c r="H260" s="88">
        <f>I260+J260</f>
        <v>295</v>
      </c>
      <c r="I260" s="162">
        <v>235</v>
      </c>
      <c r="J260" s="162">
        <v>60</v>
      </c>
      <c r="K260" s="162">
        <v>134</v>
      </c>
      <c r="L260" s="162">
        <v>39</v>
      </c>
      <c r="M260" s="162">
        <v>2</v>
      </c>
      <c r="N260" s="162">
        <v>428</v>
      </c>
      <c r="O260" s="162">
        <v>0</v>
      </c>
      <c r="P260" s="162">
        <v>0</v>
      </c>
      <c r="Q260" s="163">
        <v>44973</v>
      </c>
      <c r="R260" s="163">
        <v>22483</v>
      </c>
    </row>
    <row r="261" spans="1:18" ht="72.75" customHeight="1" x14ac:dyDescent="0.25">
      <c r="A261" s="88">
        <v>2</v>
      </c>
      <c r="B261" s="459" t="s">
        <v>393</v>
      </c>
      <c r="C261" s="460"/>
      <c r="D261" s="460"/>
      <c r="E261" s="460"/>
      <c r="F261" s="465"/>
      <c r="G261" s="87" t="s">
        <v>579</v>
      </c>
      <c r="H261" s="88">
        <f t="shared" ref="H261:H269" si="22">I261+J261</f>
        <v>45</v>
      </c>
      <c r="I261" s="162">
        <v>25</v>
      </c>
      <c r="J261" s="162">
        <v>20</v>
      </c>
      <c r="K261" s="162">
        <v>9</v>
      </c>
      <c r="L261" s="162">
        <v>2</v>
      </c>
      <c r="M261" s="162">
        <v>0</v>
      </c>
      <c r="N261" s="162">
        <v>27</v>
      </c>
      <c r="O261" s="162">
        <v>0</v>
      </c>
      <c r="P261" s="162">
        <v>0</v>
      </c>
      <c r="Q261" s="163">
        <v>44973</v>
      </c>
      <c r="R261" s="163">
        <v>22483</v>
      </c>
    </row>
    <row r="262" spans="1:18" ht="72.75" customHeight="1" x14ac:dyDescent="0.25">
      <c r="A262" s="88">
        <v>3</v>
      </c>
      <c r="B262" s="459" t="s">
        <v>394</v>
      </c>
      <c r="C262" s="460"/>
      <c r="D262" s="460"/>
      <c r="E262" s="460"/>
      <c r="F262" s="465"/>
      <c r="G262" s="87" t="s">
        <v>580</v>
      </c>
      <c r="H262" s="88">
        <f t="shared" si="22"/>
        <v>0</v>
      </c>
      <c r="I262" s="162">
        <v>0</v>
      </c>
      <c r="J262" s="162">
        <v>0</v>
      </c>
      <c r="K262" s="162">
        <v>11</v>
      </c>
      <c r="L262" s="162">
        <v>0</v>
      </c>
      <c r="M262" s="162">
        <v>0</v>
      </c>
      <c r="N262" s="162">
        <v>41</v>
      </c>
      <c r="O262" s="162">
        <v>0</v>
      </c>
      <c r="P262" s="162">
        <v>0</v>
      </c>
      <c r="Q262" s="163">
        <v>44973</v>
      </c>
      <c r="R262" s="163">
        <v>22483</v>
      </c>
    </row>
    <row r="263" spans="1:18" ht="72.75" customHeight="1" x14ac:dyDescent="0.25">
      <c r="A263" s="88">
        <v>4</v>
      </c>
      <c r="B263" s="459" t="s">
        <v>395</v>
      </c>
      <c r="C263" s="460"/>
      <c r="D263" s="460"/>
      <c r="E263" s="460"/>
      <c r="F263" s="465"/>
      <c r="G263" s="87" t="s">
        <v>581</v>
      </c>
      <c r="H263" s="88">
        <f t="shared" si="22"/>
        <v>0</v>
      </c>
      <c r="I263" s="162">
        <v>0</v>
      </c>
      <c r="J263" s="162">
        <v>0</v>
      </c>
      <c r="K263" s="162">
        <v>4</v>
      </c>
      <c r="L263" s="162">
        <v>0</v>
      </c>
      <c r="M263" s="162">
        <v>1</v>
      </c>
      <c r="N263" s="162">
        <v>10</v>
      </c>
      <c r="O263" s="162">
        <v>0</v>
      </c>
      <c r="P263" s="162">
        <v>0</v>
      </c>
      <c r="Q263" s="163">
        <v>44973</v>
      </c>
      <c r="R263" s="163">
        <v>22483</v>
      </c>
    </row>
    <row r="264" spans="1:18" ht="72.75" customHeight="1" x14ac:dyDescent="0.25">
      <c r="A264" s="88">
        <v>5</v>
      </c>
      <c r="B264" s="459" t="s">
        <v>396</v>
      </c>
      <c r="C264" s="460"/>
      <c r="D264" s="460"/>
      <c r="E264" s="460"/>
      <c r="F264" s="465"/>
      <c r="G264" s="87" t="s">
        <v>582</v>
      </c>
      <c r="H264" s="88">
        <f t="shared" si="22"/>
        <v>0</v>
      </c>
      <c r="I264" s="162">
        <v>0</v>
      </c>
      <c r="J264" s="162">
        <v>0</v>
      </c>
      <c r="K264" s="162">
        <v>7</v>
      </c>
      <c r="L264" s="162">
        <v>0</v>
      </c>
      <c r="M264" s="162">
        <v>0</v>
      </c>
      <c r="N264" s="162">
        <v>17</v>
      </c>
      <c r="O264" s="162">
        <v>0</v>
      </c>
      <c r="P264" s="162">
        <v>0</v>
      </c>
      <c r="Q264" s="163">
        <v>44973</v>
      </c>
      <c r="R264" s="163">
        <v>22483</v>
      </c>
    </row>
    <row r="265" spans="1:18" ht="72.75" customHeight="1" x14ac:dyDescent="0.25">
      <c r="A265" s="88">
        <v>6</v>
      </c>
      <c r="B265" s="459" t="s">
        <v>397</v>
      </c>
      <c r="C265" s="460"/>
      <c r="D265" s="460"/>
      <c r="E265" s="460"/>
      <c r="F265" s="465"/>
      <c r="G265" s="87" t="s">
        <v>583</v>
      </c>
      <c r="H265" s="88">
        <f t="shared" si="22"/>
        <v>0</v>
      </c>
      <c r="I265" s="162">
        <v>0</v>
      </c>
      <c r="J265" s="162">
        <v>0</v>
      </c>
      <c r="K265" s="162">
        <v>5</v>
      </c>
      <c r="L265" s="162">
        <v>0</v>
      </c>
      <c r="M265" s="162">
        <v>0</v>
      </c>
      <c r="N265" s="162">
        <v>13</v>
      </c>
      <c r="O265" s="162">
        <v>0</v>
      </c>
      <c r="P265" s="162">
        <v>0</v>
      </c>
      <c r="Q265" s="163">
        <v>44973</v>
      </c>
      <c r="R265" s="163">
        <v>2283</v>
      </c>
    </row>
    <row r="266" spans="1:18" ht="72.75" customHeight="1" x14ac:dyDescent="0.25">
      <c r="A266" s="88">
        <v>7</v>
      </c>
      <c r="B266" s="459" t="s">
        <v>398</v>
      </c>
      <c r="C266" s="460"/>
      <c r="D266" s="460"/>
      <c r="E266" s="460"/>
      <c r="F266" s="465"/>
      <c r="G266" s="87" t="s">
        <v>584</v>
      </c>
      <c r="H266" s="88">
        <f t="shared" si="22"/>
        <v>0</v>
      </c>
      <c r="I266" s="162">
        <v>0</v>
      </c>
      <c r="J266" s="162">
        <v>0</v>
      </c>
      <c r="K266" s="162">
        <v>10</v>
      </c>
      <c r="L266" s="162">
        <v>0</v>
      </c>
      <c r="M266" s="162">
        <v>0</v>
      </c>
      <c r="N266" s="162">
        <v>29</v>
      </c>
      <c r="O266" s="162">
        <v>0</v>
      </c>
      <c r="P266" s="162">
        <v>0</v>
      </c>
      <c r="Q266" s="163">
        <v>44973</v>
      </c>
      <c r="R266" s="163">
        <v>22483</v>
      </c>
    </row>
    <row r="267" spans="1:18" ht="72.75" customHeight="1" x14ac:dyDescent="0.25">
      <c r="A267" s="88">
        <v>8</v>
      </c>
      <c r="B267" s="459" t="s">
        <v>399</v>
      </c>
      <c r="C267" s="460"/>
      <c r="D267" s="460"/>
      <c r="E267" s="460"/>
      <c r="F267" s="465"/>
      <c r="G267" s="87" t="s">
        <v>585</v>
      </c>
      <c r="H267" s="88">
        <f t="shared" si="22"/>
        <v>0</v>
      </c>
      <c r="I267" s="162">
        <v>0</v>
      </c>
      <c r="J267" s="162">
        <v>0</v>
      </c>
      <c r="K267" s="162">
        <v>7</v>
      </c>
      <c r="L267" s="162">
        <v>0</v>
      </c>
      <c r="M267" s="162">
        <v>0</v>
      </c>
      <c r="N267" s="162">
        <v>14</v>
      </c>
      <c r="O267" s="162">
        <v>0</v>
      </c>
      <c r="P267" s="162">
        <v>0</v>
      </c>
      <c r="Q267" s="163">
        <v>44973</v>
      </c>
      <c r="R267" s="163">
        <v>22483</v>
      </c>
    </row>
    <row r="268" spans="1:18" ht="72.75" customHeight="1" x14ac:dyDescent="0.25">
      <c r="A268" s="88">
        <v>9</v>
      </c>
      <c r="B268" s="459" t="s">
        <v>400</v>
      </c>
      <c r="C268" s="460"/>
      <c r="D268" s="460"/>
      <c r="E268" s="460"/>
      <c r="F268" s="465"/>
      <c r="G268" s="87" t="s">
        <v>586</v>
      </c>
      <c r="H268" s="88">
        <f t="shared" si="22"/>
        <v>0</v>
      </c>
      <c r="I268" s="162">
        <v>0</v>
      </c>
      <c r="J268" s="162">
        <v>0</v>
      </c>
      <c r="K268" s="162">
        <v>5</v>
      </c>
      <c r="L268" s="162">
        <v>0</v>
      </c>
      <c r="M268" s="162">
        <v>0</v>
      </c>
      <c r="N268" s="162">
        <v>13</v>
      </c>
      <c r="O268" s="162">
        <v>0</v>
      </c>
      <c r="P268" s="162">
        <v>0</v>
      </c>
      <c r="Q268" s="163">
        <v>44973</v>
      </c>
      <c r="R268" s="163">
        <v>22483</v>
      </c>
    </row>
    <row r="269" spans="1:18" ht="72.75" customHeight="1" x14ac:dyDescent="0.25">
      <c r="A269" s="88">
        <v>10</v>
      </c>
      <c r="B269" s="459" t="s">
        <v>401</v>
      </c>
      <c r="C269" s="460"/>
      <c r="D269" s="460"/>
      <c r="E269" s="460"/>
      <c r="F269" s="465"/>
      <c r="G269" s="87" t="s">
        <v>402</v>
      </c>
      <c r="H269" s="88">
        <f t="shared" si="22"/>
        <v>0</v>
      </c>
      <c r="I269" s="162">
        <v>0</v>
      </c>
      <c r="J269" s="162">
        <v>0</v>
      </c>
      <c r="K269" s="162">
        <v>0</v>
      </c>
      <c r="L269" s="162">
        <v>0</v>
      </c>
      <c r="M269" s="162">
        <v>0</v>
      </c>
      <c r="N269" s="162">
        <v>2</v>
      </c>
      <c r="O269" s="162">
        <v>0</v>
      </c>
      <c r="P269" s="162">
        <v>0</v>
      </c>
      <c r="Q269" s="163">
        <v>0</v>
      </c>
      <c r="R269" s="163">
        <v>22483</v>
      </c>
    </row>
    <row r="270" spans="1:18" ht="72.75" customHeight="1" x14ac:dyDescent="0.25">
      <c r="A270" s="104">
        <v>12</v>
      </c>
      <c r="B270" s="522" t="s">
        <v>403</v>
      </c>
      <c r="C270" s="523"/>
      <c r="D270" s="523"/>
      <c r="E270" s="523"/>
      <c r="F270" s="523"/>
      <c r="G270" s="524"/>
      <c r="H270" s="133">
        <f>H272+H273+H274+H275+H276+H277+H278+H279+H280+H281+H282+H283+H284+H285+H286+H287+H288+H289+H290+H291+H292+H293+H294+H295+H297+H298+H299+H300+H301+H302+H303+H304+H306+H307+H308+H309+H310</f>
        <v>105</v>
      </c>
      <c r="I270" s="133">
        <f t="shared" ref="I270:P270" si="23">I272+I273+I274+I275+I276+I277+I278+I279+I280+I281+I282+I283+I284+I285+I286+I287+I288+I289+I290+I291+I292+I293+I294+I295+I297+I298+I299+I300+I301+I302+I303+I304+I306+I307+I308+I309+I310</f>
        <v>65</v>
      </c>
      <c r="J270" s="133">
        <f t="shared" si="23"/>
        <v>40</v>
      </c>
      <c r="K270" s="133">
        <f t="shared" si="23"/>
        <v>39</v>
      </c>
      <c r="L270" s="133">
        <f t="shared" si="23"/>
        <v>14</v>
      </c>
      <c r="M270" s="133">
        <f t="shared" si="23"/>
        <v>1</v>
      </c>
      <c r="N270" s="133">
        <f t="shared" si="23"/>
        <v>89</v>
      </c>
      <c r="O270" s="133">
        <f t="shared" si="23"/>
        <v>30</v>
      </c>
      <c r="P270" s="133">
        <f t="shared" si="23"/>
        <v>9</v>
      </c>
      <c r="Q270" s="164">
        <v>45000</v>
      </c>
      <c r="R270" s="164">
        <v>23372</v>
      </c>
    </row>
    <row r="271" spans="1:18" ht="72.75" customHeight="1" x14ac:dyDescent="0.25">
      <c r="A271" s="104">
        <v>1</v>
      </c>
      <c r="B271" s="525" t="s">
        <v>430</v>
      </c>
      <c r="C271" s="526"/>
      <c r="D271" s="526"/>
      <c r="E271" s="526"/>
      <c r="F271" s="527"/>
      <c r="G271" s="137"/>
      <c r="H271" s="525"/>
      <c r="I271" s="526"/>
      <c r="J271" s="526"/>
      <c r="K271" s="526"/>
      <c r="L271" s="526"/>
      <c r="M271" s="526"/>
      <c r="N271" s="526"/>
      <c r="O271" s="526"/>
      <c r="P271" s="526"/>
      <c r="Q271" s="526"/>
      <c r="R271" s="527"/>
    </row>
    <row r="272" spans="1:18" ht="72.75" customHeight="1" x14ac:dyDescent="0.25">
      <c r="A272" s="88">
        <v>1</v>
      </c>
      <c r="B272" s="459" t="s">
        <v>430</v>
      </c>
      <c r="C272" s="460"/>
      <c r="D272" s="460"/>
      <c r="E272" s="460"/>
      <c r="F272" s="465"/>
      <c r="G272" s="87" t="s">
        <v>861</v>
      </c>
      <c r="H272" s="88">
        <f>I272+J272</f>
        <v>95</v>
      </c>
      <c r="I272" s="162">
        <v>65</v>
      </c>
      <c r="J272" s="162">
        <v>30</v>
      </c>
      <c r="K272" s="162">
        <v>33</v>
      </c>
      <c r="L272" s="162">
        <v>11</v>
      </c>
      <c r="M272" s="162">
        <v>0</v>
      </c>
      <c r="N272" s="162">
        <v>63</v>
      </c>
      <c r="O272" s="162">
        <v>6</v>
      </c>
      <c r="P272" s="162">
        <v>0</v>
      </c>
      <c r="Q272" s="163">
        <v>42573</v>
      </c>
      <c r="R272" s="163">
        <v>22338</v>
      </c>
    </row>
    <row r="273" spans="1:18" ht="72.75" customHeight="1" x14ac:dyDescent="0.25">
      <c r="A273" s="88">
        <v>2</v>
      </c>
      <c r="B273" s="459" t="s">
        <v>431</v>
      </c>
      <c r="C273" s="460"/>
      <c r="D273" s="460"/>
      <c r="E273" s="460"/>
      <c r="F273" s="465"/>
      <c r="G273" s="87" t="s">
        <v>432</v>
      </c>
      <c r="H273" s="88">
        <f t="shared" ref="H273:H295" si="24">I273+J273</f>
        <v>0</v>
      </c>
      <c r="I273" s="162">
        <v>0</v>
      </c>
      <c r="J273" s="162">
        <v>0</v>
      </c>
      <c r="K273" s="162">
        <v>0</v>
      </c>
      <c r="L273" s="162">
        <v>0</v>
      </c>
      <c r="M273" s="162">
        <v>0</v>
      </c>
      <c r="N273" s="162">
        <v>1</v>
      </c>
      <c r="O273" s="162">
        <v>0</v>
      </c>
      <c r="P273" s="162">
        <v>0</v>
      </c>
      <c r="Q273" s="163">
        <v>0</v>
      </c>
      <c r="R273" s="163">
        <v>36575</v>
      </c>
    </row>
    <row r="274" spans="1:18" ht="72.75" customHeight="1" x14ac:dyDescent="0.25">
      <c r="A274" s="88">
        <v>3</v>
      </c>
      <c r="B274" s="459" t="s">
        <v>433</v>
      </c>
      <c r="C274" s="460"/>
      <c r="D274" s="460"/>
      <c r="E274" s="460"/>
      <c r="F274" s="465"/>
      <c r="G274" s="87" t="s">
        <v>434</v>
      </c>
      <c r="H274" s="88">
        <f t="shared" si="24"/>
        <v>0</v>
      </c>
      <c r="I274" s="162">
        <v>0</v>
      </c>
      <c r="J274" s="162">
        <v>0</v>
      </c>
      <c r="K274" s="162">
        <v>0</v>
      </c>
      <c r="L274" s="162">
        <v>0</v>
      </c>
      <c r="M274" s="162">
        <v>0</v>
      </c>
      <c r="N274" s="162">
        <v>1</v>
      </c>
      <c r="O274" s="162">
        <v>0</v>
      </c>
      <c r="P274" s="162">
        <v>0</v>
      </c>
      <c r="Q274" s="163">
        <v>0</v>
      </c>
      <c r="R274" s="163">
        <v>33575</v>
      </c>
    </row>
    <row r="275" spans="1:18" ht="72.75" customHeight="1" x14ac:dyDescent="0.25">
      <c r="A275" s="88">
        <v>4</v>
      </c>
      <c r="B275" s="459" t="s">
        <v>435</v>
      </c>
      <c r="C275" s="460"/>
      <c r="D275" s="460"/>
      <c r="E275" s="460"/>
      <c r="F275" s="465"/>
      <c r="G275" s="87" t="s">
        <v>436</v>
      </c>
      <c r="H275" s="88">
        <f t="shared" si="24"/>
        <v>0</v>
      </c>
      <c r="I275" s="162">
        <v>0</v>
      </c>
      <c r="J275" s="162">
        <v>0</v>
      </c>
      <c r="K275" s="162">
        <v>0</v>
      </c>
      <c r="L275" s="162">
        <v>0</v>
      </c>
      <c r="M275" s="162">
        <v>0</v>
      </c>
      <c r="N275" s="162">
        <v>1</v>
      </c>
      <c r="O275" s="162">
        <v>0</v>
      </c>
      <c r="P275" s="162">
        <v>0</v>
      </c>
      <c r="Q275" s="163">
        <v>0</v>
      </c>
      <c r="R275" s="163">
        <v>38275</v>
      </c>
    </row>
    <row r="276" spans="1:18" ht="72.75" customHeight="1" x14ac:dyDescent="0.25">
      <c r="A276" s="88">
        <v>5</v>
      </c>
      <c r="B276" s="459" t="s">
        <v>439</v>
      </c>
      <c r="C276" s="460"/>
      <c r="D276" s="460"/>
      <c r="E276" s="460"/>
      <c r="F276" s="465"/>
      <c r="G276" s="87" t="s">
        <v>440</v>
      </c>
      <c r="H276" s="88">
        <f t="shared" si="24"/>
        <v>0</v>
      </c>
      <c r="I276" s="162">
        <v>0</v>
      </c>
      <c r="J276" s="162">
        <v>0</v>
      </c>
      <c r="K276" s="162">
        <v>0</v>
      </c>
      <c r="L276" s="162">
        <v>0</v>
      </c>
      <c r="M276" s="162">
        <v>0</v>
      </c>
      <c r="N276" s="162">
        <v>1</v>
      </c>
      <c r="O276" s="162">
        <v>0</v>
      </c>
      <c r="P276" s="162">
        <v>0</v>
      </c>
      <c r="Q276" s="163">
        <v>0</v>
      </c>
      <c r="R276" s="163">
        <v>28275</v>
      </c>
    </row>
    <row r="277" spans="1:18" ht="72.75" customHeight="1" x14ac:dyDescent="0.25">
      <c r="A277" s="88">
        <v>6</v>
      </c>
      <c r="B277" s="459" t="s">
        <v>443</v>
      </c>
      <c r="C277" s="460"/>
      <c r="D277" s="460"/>
      <c r="E277" s="460"/>
      <c r="F277" s="465"/>
      <c r="G277" s="87" t="s">
        <v>444</v>
      </c>
      <c r="H277" s="88">
        <f t="shared" si="24"/>
        <v>0</v>
      </c>
      <c r="I277" s="162">
        <v>0</v>
      </c>
      <c r="J277" s="162">
        <v>0</v>
      </c>
      <c r="K277" s="162">
        <v>0</v>
      </c>
      <c r="L277" s="162">
        <v>0</v>
      </c>
      <c r="M277" s="162">
        <v>0</v>
      </c>
      <c r="N277" s="162">
        <v>1</v>
      </c>
      <c r="O277" s="162">
        <v>0</v>
      </c>
      <c r="P277" s="162">
        <v>0</v>
      </c>
      <c r="Q277" s="163">
        <v>0</v>
      </c>
      <c r="R277" s="163">
        <v>28275</v>
      </c>
    </row>
    <row r="278" spans="1:18" ht="72.75" customHeight="1" x14ac:dyDescent="0.25">
      <c r="A278" s="88">
        <v>7</v>
      </c>
      <c r="B278" s="459" t="s">
        <v>445</v>
      </c>
      <c r="C278" s="460"/>
      <c r="D278" s="460"/>
      <c r="E278" s="460"/>
      <c r="F278" s="465"/>
      <c r="G278" s="87" t="s">
        <v>446</v>
      </c>
      <c r="H278" s="88">
        <f t="shared" si="24"/>
        <v>0</v>
      </c>
      <c r="I278" s="162">
        <v>0</v>
      </c>
      <c r="J278" s="162">
        <v>0</v>
      </c>
      <c r="K278" s="162">
        <v>0</v>
      </c>
      <c r="L278" s="162">
        <v>0</v>
      </c>
      <c r="M278" s="162">
        <v>0</v>
      </c>
      <c r="N278" s="162">
        <v>1</v>
      </c>
      <c r="O278" s="162">
        <v>0</v>
      </c>
      <c r="P278" s="162">
        <v>0</v>
      </c>
      <c r="Q278" s="163">
        <v>0</v>
      </c>
      <c r="R278" s="163">
        <v>31775</v>
      </c>
    </row>
    <row r="279" spans="1:18" ht="72.75" customHeight="1" x14ac:dyDescent="0.25">
      <c r="A279" s="88">
        <v>8</v>
      </c>
      <c r="B279" s="459" t="s">
        <v>447</v>
      </c>
      <c r="C279" s="460"/>
      <c r="D279" s="460"/>
      <c r="E279" s="460"/>
      <c r="F279" s="465"/>
      <c r="G279" s="87" t="s">
        <v>448</v>
      </c>
      <c r="H279" s="88">
        <f t="shared" si="24"/>
        <v>0</v>
      </c>
      <c r="I279" s="162">
        <v>0</v>
      </c>
      <c r="J279" s="162">
        <v>0</v>
      </c>
      <c r="K279" s="162">
        <v>0</v>
      </c>
      <c r="L279" s="162">
        <v>0</v>
      </c>
      <c r="M279" s="162">
        <v>0</v>
      </c>
      <c r="N279" s="162">
        <v>1</v>
      </c>
      <c r="O279" s="162">
        <v>0</v>
      </c>
      <c r="P279" s="162">
        <v>0</v>
      </c>
      <c r="Q279" s="163">
        <v>0</v>
      </c>
      <c r="R279" s="163">
        <v>51490</v>
      </c>
    </row>
    <row r="280" spans="1:18" ht="72.75" customHeight="1" x14ac:dyDescent="0.25">
      <c r="A280" s="88">
        <v>9</v>
      </c>
      <c r="B280" s="459" t="s">
        <v>449</v>
      </c>
      <c r="C280" s="460"/>
      <c r="D280" s="460"/>
      <c r="E280" s="460"/>
      <c r="F280" s="465"/>
      <c r="G280" s="87" t="s">
        <v>450</v>
      </c>
      <c r="H280" s="88">
        <f t="shared" si="24"/>
        <v>0</v>
      </c>
      <c r="I280" s="162">
        <v>0</v>
      </c>
      <c r="J280" s="162">
        <v>0</v>
      </c>
      <c r="K280" s="162">
        <v>0</v>
      </c>
      <c r="L280" s="162">
        <v>0</v>
      </c>
      <c r="M280" s="162">
        <v>0</v>
      </c>
      <c r="N280" s="162">
        <v>0</v>
      </c>
      <c r="O280" s="162">
        <v>0</v>
      </c>
      <c r="P280" s="162">
        <v>0</v>
      </c>
      <c r="Q280" s="163">
        <v>0</v>
      </c>
      <c r="R280" s="163">
        <v>0</v>
      </c>
    </row>
    <row r="281" spans="1:18" ht="72.75" customHeight="1" x14ac:dyDescent="0.25">
      <c r="A281" s="88">
        <v>10</v>
      </c>
      <c r="B281" s="459" t="s">
        <v>451</v>
      </c>
      <c r="C281" s="460"/>
      <c r="D281" s="460"/>
      <c r="E281" s="460"/>
      <c r="F281" s="465"/>
      <c r="G281" s="87" t="s">
        <v>452</v>
      </c>
      <c r="H281" s="88">
        <f t="shared" si="24"/>
        <v>0</v>
      </c>
      <c r="I281" s="162">
        <v>0</v>
      </c>
      <c r="J281" s="162">
        <v>0</v>
      </c>
      <c r="K281" s="162">
        <v>0</v>
      </c>
      <c r="L281" s="162">
        <v>0</v>
      </c>
      <c r="M281" s="162">
        <v>0</v>
      </c>
      <c r="N281" s="162">
        <v>1</v>
      </c>
      <c r="O281" s="162">
        <v>0</v>
      </c>
      <c r="P281" s="162">
        <v>0</v>
      </c>
      <c r="Q281" s="163">
        <v>0</v>
      </c>
      <c r="R281" s="163">
        <v>24775</v>
      </c>
    </row>
    <row r="282" spans="1:18" ht="72.75" customHeight="1" x14ac:dyDescent="0.25">
      <c r="A282" s="88">
        <v>11</v>
      </c>
      <c r="B282" s="459" t="s">
        <v>453</v>
      </c>
      <c r="C282" s="460"/>
      <c r="D282" s="460"/>
      <c r="E282" s="460"/>
      <c r="F282" s="465"/>
      <c r="G282" s="87" t="s">
        <v>454</v>
      </c>
      <c r="H282" s="88">
        <f t="shared" si="24"/>
        <v>0</v>
      </c>
      <c r="I282" s="162">
        <v>0</v>
      </c>
      <c r="J282" s="162">
        <v>0</v>
      </c>
      <c r="K282" s="162">
        <v>0</v>
      </c>
      <c r="L282" s="162">
        <v>0</v>
      </c>
      <c r="M282" s="162">
        <v>0</v>
      </c>
      <c r="N282" s="162">
        <v>1</v>
      </c>
      <c r="O282" s="162">
        <v>0</v>
      </c>
      <c r="P282" s="162">
        <v>0</v>
      </c>
      <c r="Q282" s="163">
        <v>0</v>
      </c>
      <c r="R282" s="163">
        <v>0</v>
      </c>
    </row>
    <row r="283" spans="1:18" ht="72.75" customHeight="1" x14ac:dyDescent="0.25">
      <c r="A283" s="88">
        <v>12</v>
      </c>
      <c r="B283" s="459" t="s">
        <v>457</v>
      </c>
      <c r="C283" s="460"/>
      <c r="D283" s="460"/>
      <c r="E283" s="460"/>
      <c r="F283" s="465"/>
      <c r="G283" s="87" t="s">
        <v>458</v>
      </c>
      <c r="H283" s="88">
        <f t="shared" si="24"/>
        <v>0</v>
      </c>
      <c r="I283" s="162">
        <v>0</v>
      </c>
      <c r="J283" s="162">
        <v>0</v>
      </c>
      <c r="K283" s="162">
        <v>0</v>
      </c>
      <c r="L283" s="162">
        <v>0</v>
      </c>
      <c r="M283" s="162">
        <v>0</v>
      </c>
      <c r="N283" s="162">
        <v>1</v>
      </c>
      <c r="O283" s="162">
        <v>0</v>
      </c>
      <c r="P283" s="162">
        <v>0</v>
      </c>
      <c r="Q283" s="163">
        <v>0</v>
      </c>
      <c r="R283" s="163">
        <v>28275</v>
      </c>
    </row>
    <row r="284" spans="1:18" ht="72.75" customHeight="1" x14ac:dyDescent="0.25">
      <c r="A284" s="88">
        <v>13</v>
      </c>
      <c r="B284" s="459" t="s">
        <v>459</v>
      </c>
      <c r="C284" s="460"/>
      <c r="D284" s="460"/>
      <c r="E284" s="460"/>
      <c r="F284" s="465"/>
      <c r="G284" s="87" t="s">
        <v>460</v>
      </c>
      <c r="H284" s="88">
        <f t="shared" si="24"/>
        <v>0</v>
      </c>
      <c r="I284" s="162">
        <v>0</v>
      </c>
      <c r="J284" s="162">
        <v>0</v>
      </c>
      <c r="K284" s="162">
        <v>0</v>
      </c>
      <c r="L284" s="162">
        <v>0</v>
      </c>
      <c r="M284" s="162">
        <v>0</v>
      </c>
      <c r="N284" s="162">
        <v>1</v>
      </c>
      <c r="O284" s="162">
        <v>0</v>
      </c>
      <c r="P284" s="162">
        <v>0</v>
      </c>
      <c r="Q284" s="163">
        <v>0</v>
      </c>
      <c r="R284" s="163">
        <v>29969</v>
      </c>
    </row>
    <row r="285" spans="1:18" ht="72.75" customHeight="1" x14ac:dyDescent="0.25">
      <c r="A285" s="88">
        <v>14</v>
      </c>
      <c r="B285" s="459" t="s">
        <v>461</v>
      </c>
      <c r="C285" s="460"/>
      <c r="D285" s="460"/>
      <c r="E285" s="460"/>
      <c r="F285" s="465"/>
      <c r="G285" s="87" t="s">
        <v>462</v>
      </c>
      <c r="H285" s="88">
        <f t="shared" si="24"/>
        <v>0</v>
      </c>
      <c r="I285" s="162">
        <v>0</v>
      </c>
      <c r="J285" s="162">
        <v>0</v>
      </c>
      <c r="K285" s="162">
        <v>0</v>
      </c>
      <c r="L285" s="162">
        <v>0</v>
      </c>
      <c r="M285" s="162">
        <v>0</v>
      </c>
      <c r="N285" s="162">
        <v>1</v>
      </c>
      <c r="O285" s="162">
        <v>0</v>
      </c>
      <c r="P285" s="162">
        <v>0</v>
      </c>
      <c r="Q285" s="163">
        <v>0</v>
      </c>
      <c r="R285" s="163">
        <v>35275</v>
      </c>
    </row>
    <row r="286" spans="1:18" ht="72.75" customHeight="1" x14ac:dyDescent="0.25">
      <c r="A286" s="88">
        <v>15</v>
      </c>
      <c r="B286" s="529" t="s">
        <v>934</v>
      </c>
      <c r="C286" s="529"/>
      <c r="D286" s="529"/>
      <c r="E286" s="529"/>
      <c r="F286" s="529"/>
      <c r="G286" s="86" t="s">
        <v>935</v>
      </c>
      <c r="H286" s="88">
        <f t="shared" si="24"/>
        <v>0</v>
      </c>
      <c r="I286" s="162">
        <v>0</v>
      </c>
      <c r="J286" s="162">
        <v>0</v>
      </c>
      <c r="K286" s="162">
        <v>0</v>
      </c>
      <c r="L286" s="162">
        <v>0</v>
      </c>
      <c r="M286" s="162">
        <v>0</v>
      </c>
      <c r="N286" s="162">
        <v>1</v>
      </c>
      <c r="O286" s="162">
        <v>0</v>
      </c>
      <c r="P286" s="162">
        <v>0</v>
      </c>
      <c r="Q286" s="163">
        <v>0</v>
      </c>
      <c r="R286" s="163">
        <v>33575</v>
      </c>
    </row>
    <row r="287" spans="1:18" ht="72.75" customHeight="1" x14ac:dyDescent="0.25">
      <c r="A287" s="88">
        <v>16</v>
      </c>
      <c r="B287" s="529" t="s">
        <v>455</v>
      </c>
      <c r="C287" s="529"/>
      <c r="D287" s="529"/>
      <c r="E287" s="529"/>
      <c r="F287" s="529"/>
      <c r="G287" s="86" t="s">
        <v>917</v>
      </c>
      <c r="H287" s="88">
        <f t="shared" si="24"/>
        <v>0</v>
      </c>
      <c r="I287" s="162">
        <v>0</v>
      </c>
      <c r="J287" s="162">
        <v>0</v>
      </c>
      <c r="K287" s="162">
        <v>0</v>
      </c>
      <c r="L287" s="162">
        <v>0</v>
      </c>
      <c r="M287" s="162">
        <v>0</v>
      </c>
      <c r="N287" s="162">
        <v>0</v>
      </c>
      <c r="O287" s="162">
        <v>0</v>
      </c>
      <c r="P287" s="162">
        <v>0</v>
      </c>
      <c r="Q287" s="163">
        <v>0</v>
      </c>
      <c r="R287" s="163">
        <v>0</v>
      </c>
    </row>
    <row r="288" spans="1:18" ht="72.75" customHeight="1" x14ac:dyDescent="0.25">
      <c r="A288" s="88">
        <v>17</v>
      </c>
      <c r="B288" s="529" t="s">
        <v>918</v>
      </c>
      <c r="C288" s="529"/>
      <c r="D288" s="529"/>
      <c r="E288" s="529"/>
      <c r="F288" s="529"/>
      <c r="G288" s="86" t="s">
        <v>919</v>
      </c>
      <c r="H288" s="88">
        <f t="shared" si="24"/>
        <v>0</v>
      </c>
      <c r="I288" s="162">
        <v>0</v>
      </c>
      <c r="J288" s="162">
        <v>0</v>
      </c>
      <c r="K288" s="162">
        <v>0</v>
      </c>
      <c r="L288" s="162">
        <v>0</v>
      </c>
      <c r="M288" s="162">
        <v>0</v>
      </c>
      <c r="N288" s="162">
        <v>0</v>
      </c>
      <c r="O288" s="162">
        <v>0</v>
      </c>
      <c r="P288" s="162">
        <v>0</v>
      </c>
      <c r="Q288" s="163">
        <v>0</v>
      </c>
      <c r="R288" s="163">
        <v>0</v>
      </c>
    </row>
    <row r="289" spans="1:18" ht="72.75" customHeight="1" x14ac:dyDescent="0.25">
      <c r="A289" s="88">
        <v>18</v>
      </c>
      <c r="B289" s="529" t="s">
        <v>920</v>
      </c>
      <c r="C289" s="529"/>
      <c r="D289" s="529"/>
      <c r="E289" s="529"/>
      <c r="F289" s="529"/>
      <c r="G289" s="86" t="s">
        <v>921</v>
      </c>
      <c r="H289" s="88">
        <f t="shared" si="24"/>
        <v>0</v>
      </c>
      <c r="I289" s="162">
        <v>0</v>
      </c>
      <c r="J289" s="162">
        <v>0</v>
      </c>
      <c r="K289" s="162">
        <v>0</v>
      </c>
      <c r="L289" s="162">
        <v>0</v>
      </c>
      <c r="M289" s="162">
        <v>0</v>
      </c>
      <c r="N289" s="162">
        <v>0</v>
      </c>
      <c r="O289" s="162">
        <v>0</v>
      </c>
      <c r="P289" s="162">
        <v>0</v>
      </c>
      <c r="Q289" s="163">
        <v>0</v>
      </c>
      <c r="R289" s="163">
        <v>0</v>
      </c>
    </row>
    <row r="290" spans="1:18" ht="72.75" customHeight="1" x14ac:dyDescent="0.25">
      <c r="A290" s="88">
        <v>19</v>
      </c>
      <c r="B290" s="529" t="s">
        <v>922</v>
      </c>
      <c r="C290" s="529"/>
      <c r="D290" s="529"/>
      <c r="E290" s="529"/>
      <c r="F290" s="529"/>
      <c r="G290" s="86" t="s">
        <v>923</v>
      </c>
      <c r="H290" s="88">
        <f t="shared" si="24"/>
        <v>0</v>
      </c>
      <c r="I290" s="162">
        <v>0</v>
      </c>
      <c r="J290" s="162">
        <v>0</v>
      </c>
      <c r="K290" s="162">
        <v>0</v>
      </c>
      <c r="L290" s="162">
        <v>0</v>
      </c>
      <c r="M290" s="162">
        <v>0</v>
      </c>
      <c r="N290" s="162">
        <v>0</v>
      </c>
      <c r="O290" s="162">
        <v>0</v>
      </c>
      <c r="P290" s="162">
        <v>0</v>
      </c>
      <c r="Q290" s="163">
        <v>0</v>
      </c>
      <c r="R290" s="163">
        <v>0</v>
      </c>
    </row>
    <row r="291" spans="1:18" ht="72.75" customHeight="1" x14ac:dyDescent="0.25">
      <c r="A291" s="88">
        <v>20</v>
      </c>
      <c r="B291" s="529" t="s">
        <v>924</v>
      </c>
      <c r="C291" s="529"/>
      <c r="D291" s="529"/>
      <c r="E291" s="529"/>
      <c r="F291" s="529"/>
      <c r="G291" s="86" t="s">
        <v>925</v>
      </c>
      <c r="H291" s="88">
        <f t="shared" si="24"/>
        <v>0</v>
      </c>
      <c r="I291" s="162">
        <v>0</v>
      </c>
      <c r="J291" s="162">
        <v>0</v>
      </c>
      <c r="K291" s="162">
        <v>0</v>
      </c>
      <c r="L291" s="162">
        <v>0</v>
      </c>
      <c r="M291" s="162">
        <v>0</v>
      </c>
      <c r="N291" s="162">
        <v>0</v>
      </c>
      <c r="O291" s="162">
        <v>0</v>
      </c>
      <c r="P291" s="162">
        <v>0</v>
      </c>
      <c r="Q291" s="163">
        <v>0</v>
      </c>
      <c r="R291" s="163">
        <v>0</v>
      </c>
    </row>
    <row r="292" spans="1:18" ht="72.75" customHeight="1" x14ac:dyDescent="0.25">
      <c r="A292" s="88">
        <v>21</v>
      </c>
      <c r="B292" s="529" t="s">
        <v>926</v>
      </c>
      <c r="C292" s="529"/>
      <c r="D292" s="529"/>
      <c r="E292" s="529"/>
      <c r="F292" s="529"/>
      <c r="G292" s="86" t="s">
        <v>927</v>
      </c>
      <c r="H292" s="88">
        <f t="shared" si="24"/>
        <v>0</v>
      </c>
      <c r="I292" s="162">
        <v>0</v>
      </c>
      <c r="J292" s="162">
        <v>0</v>
      </c>
      <c r="K292" s="162">
        <v>0</v>
      </c>
      <c r="L292" s="162">
        <v>0</v>
      </c>
      <c r="M292" s="162">
        <v>0</v>
      </c>
      <c r="N292" s="162">
        <v>0</v>
      </c>
      <c r="O292" s="162">
        <v>0</v>
      </c>
      <c r="P292" s="162">
        <v>0</v>
      </c>
      <c r="Q292" s="163">
        <v>0</v>
      </c>
      <c r="R292" s="163">
        <v>0</v>
      </c>
    </row>
    <row r="293" spans="1:18" ht="72.75" customHeight="1" x14ac:dyDescent="0.25">
      <c r="A293" s="88">
        <v>22</v>
      </c>
      <c r="B293" s="529" t="s">
        <v>928</v>
      </c>
      <c r="C293" s="529"/>
      <c r="D293" s="529"/>
      <c r="E293" s="529"/>
      <c r="F293" s="529"/>
      <c r="G293" s="86" t="s">
        <v>929</v>
      </c>
      <c r="H293" s="88">
        <f t="shared" si="24"/>
        <v>0</v>
      </c>
      <c r="I293" s="162">
        <v>0</v>
      </c>
      <c r="J293" s="162">
        <v>0</v>
      </c>
      <c r="K293" s="162">
        <v>0</v>
      </c>
      <c r="L293" s="162">
        <v>0</v>
      </c>
      <c r="M293" s="162">
        <v>0</v>
      </c>
      <c r="N293" s="162">
        <v>0</v>
      </c>
      <c r="O293" s="162">
        <v>0</v>
      </c>
      <c r="P293" s="162">
        <v>0</v>
      </c>
      <c r="Q293" s="163">
        <v>0</v>
      </c>
      <c r="R293" s="163">
        <v>0</v>
      </c>
    </row>
    <row r="294" spans="1:18" ht="72.75" customHeight="1" x14ac:dyDescent="0.25">
      <c r="A294" s="88">
        <v>23</v>
      </c>
      <c r="B294" s="529" t="s">
        <v>930</v>
      </c>
      <c r="C294" s="529"/>
      <c r="D294" s="529"/>
      <c r="E294" s="529"/>
      <c r="F294" s="529"/>
      <c r="G294" s="86" t="s">
        <v>931</v>
      </c>
      <c r="H294" s="88">
        <f t="shared" si="24"/>
        <v>0</v>
      </c>
      <c r="I294" s="162">
        <v>0</v>
      </c>
      <c r="J294" s="162">
        <v>0</v>
      </c>
      <c r="K294" s="162">
        <v>0</v>
      </c>
      <c r="L294" s="162">
        <v>0</v>
      </c>
      <c r="M294" s="162">
        <v>0</v>
      </c>
      <c r="N294" s="162">
        <v>0</v>
      </c>
      <c r="O294" s="162">
        <v>0</v>
      </c>
      <c r="P294" s="162">
        <v>0</v>
      </c>
      <c r="Q294" s="163">
        <v>0</v>
      </c>
      <c r="R294" s="163">
        <v>0</v>
      </c>
    </row>
    <row r="295" spans="1:18" ht="72.75" customHeight="1" x14ac:dyDescent="0.25">
      <c r="A295" s="88">
        <v>24</v>
      </c>
      <c r="B295" s="529" t="s">
        <v>932</v>
      </c>
      <c r="C295" s="529"/>
      <c r="D295" s="529"/>
      <c r="E295" s="529"/>
      <c r="F295" s="529"/>
      <c r="G295" s="86" t="s">
        <v>933</v>
      </c>
      <c r="H295" s="88">
        <f t="shared" si="24"/>
        <v>0</v>
      </c>
      <c r="I295" s="162">
        <v>0</v>
      </c>
      <c r="J295" s="162">
        <v>0</v>
      </c>
      <c r="K295" s="162">
        <v>0</v>
      </c>
      <c r="L295" s="162">
        <v>0</v>
      </c>
      <c r="M295" s="162">
        <v>0</v>
      </c>
      <c r="N295" s="162">
        <v>0</v>
      </c>
      <c r="O295" s="162">
        <v>0</v>
      </c>
      <c r="P295" s="162">
        <v>0</v>
      </c>
      <c r="Q295" s="163">
        <v>0</v>
      </c>
      <c r="R295" s="163">
        <v>0</v>
      </c>
    </row>
    <row r="296" spans="1:18" ht="72.75" customHeight="1" x14ac:dyDescent="0.25">
      <c r="A296" s="104">
        <v>2</v>
      </c>
      <c r="B296" s="525" t="s">
        <v>404</v>
      </c>
      <c r="C296" s="526"/>
      <c r="D296" s="526"/>
      <c r="E296" s="526"/>
      <c r="F296" s="526"/>
      <c r="G296" s="527"/>
      <c r="H296" s="525"/>
      <c r="I296" s="526"/>
      <c r="J296" s="526"/>
      <c r="K296" s="526"/>
      <c r="L296" s="526"/>
      <c r="M296" s="526"/>
      <c r="N296" s="526"/>
      <c r="O296" s="526"/>
      <c r="P296" s="526"/>
      <c r="Q296" s="526"/>
      <c r="R296" s="527"/>
    </row>
    <row r="297" spans="1:18" ht="72.75" customHeight="1" x14ac:dyDescent="0.25">
      <c r="A297" s="88">
        <v>1</v>
      </c>
      <c r="B297" s="459" t="s">
        <v>404</v>
      </c>
      <c r="C297" s="460"/>
      <c r="D297" s="460"/>
      <c r="E297" s="460"/>
      <c r="F297" s="465"/>
      <c r="G297" s="87" t="s">
        <v>587</v>
      </c>
      <c r="H297" s="162">
        <f>I297+J297</f>
        <v>10</v>
      </c>
      <c r="I297" s="162">
        <v>0</v>
      </c>
      <c r="J297" s="162">
        <v>10</v>
      </c>
      <c r="K297" s="162">
        <v>5</v>
      </c>
      <c r="L297" s="162">
        <v>2</v>
      </c>
      <c r="M297" s="162">
        <v>0</v>
      </c>
      <c r="N297" s="162">
        <v>8</v>
      </c>
      <c r="O297" s="162">
        <v>7</v>
      </c>
      <c r="P297" s="162">
        <v>2</v>
      </c>
      <c r="Q297" s="163">
        <v>42530</v>
      </c>
      <c r="R297" s="163">
        <v>23708</v>
      </c>
    </row>
    <row r="298" spans="1:18" ht="72.75" customHeight="1" x14ac:dyDescent="0.25">
      <c r="A298" s="88">
        <v>2</v>
      </c>
      <c r="B298" s="459" t="s">
        <v>405</v>
      </c>
      <c r="C298" s="460"/>
      <c r="D298" s="460"/>
      <c r="E298" s="460"/>
      <c r="F298" s="465"/>
      <c r="G298" s="87" t="s">
        <v>406</v>
      </c>
      <c r="H298" s="162">
        <f t="shared" ref="H298:H304" si="25">I298+J298</f>
        <v>0</v>
      </c>
      <c r="I298" s="162">
        <v>0</v>
      </c>
      <c r="J298" s="162">
        <v>0</v>
      </c>
      <c r="K298" s="162">
        <v>0</v>
      </c>
      <c r="L298" s="162">
        <v>0</v>
      </c>
      <c r="M298" s="162">
        <v>0</v>
      </c>
      <c r="N298" s="162">
        <v>0</v>
      </c>
      <c r="O298" s="162">
        <v>1</v>
      </c>
      <c r="P298" s="162">
        <v>0</v>
      </c>
      <c r="Q298" s="163">
        <v>0</v>
      </c>
      <c r="R298" s="163">
        <v>0</v>
      </c>
    </row>
    <row r="299" spans="1:18" ht="72.75" customHeight="1" x14ac:dyDescent="0.25">
      <c r="A299" s="88">
        <v>3</v>
      </c>
      <c r="B299" s="459" t="s">
        <v>415</v>
      </c>
      <c r="C299" s="460"/>
      <c r="D299" s="460"/>
      <c r="E299" s="460"/>
      <c r="F299" s="465"/>
      <c r="G299" s="87" t="s">
        <v>416</v>
      </c>
      <c r="H299" s="162">
        <f t="shared" si="25"/>
        <v>0</v>
      </c>
      <c r="I299" s="162">
        <v>0</v>
      </c>
      <c r="J299" s="162">
        <v>0</v>
      </c>
      <c r="K299" s="162">
        <v>0</v>
      </c>
      <c r="L299" s="162">
        <v>0</v>
      </c>
      <c r="M299" s="162">
        <v>0</v>
      </c>
      <c r="N299" s="162">
        <v>1</v>
      </c>
      <c r="O299" s="162">
        <v>0</v>
      </c>
      <c r="P299" s="162">
        <v>0</v>
      </c>
      <c r="Q299" s="163">
        <v>0</v>
      </c>
      <c r="R299" s="163">
        <v>17354</v>
      </c>
    </row>
    <row r="300" spans="1:18" ht="72.75" customHeight="1" x14ac:dyDescent="0.25">
      <c r="A300" s="88">
        <v>4</v>
      </c>
      <c r="B300" s="528" t="s">
        <v>936</v>
      </c>
      <c r="C300" s="528"/>
      <c r="D300" s="528"/>
      <c r="E300" s="528"/>
      <c r="F300" s="528"/>
      <c r="G300" s="87" t="s">
        <v>937</v>
      </c>
      <c r="H300" s="162">
        <f t="shared" si="25"/>
        <v>0</v>
      </c>
      <c r="I300" s="162">
        <v>0</v>
      </c>
      <c r="J300" s="162">
        <v>0</v>
      </c>
      <c r="K300" s="162">
        <v>0</v>
      </c>
      <c r="L300" s="162">
        <v>0</v>
      </c>
      <c r="M300" s="162">
        <v>0</v>
      </c>
      <c r="N300" s="162">
        <v>0</v>
      </c>
      <c r="O300" s="162">
        <v>1</v>
      </c>
      <c r="P300" s="162">
        <v>0</v>
      </c>
      <c r="Q300" s="163">
        <v>0</v>
      </c>
      <c r="R300" s="163">
        <v>0</v>
      </c>
    </row>
    <row r="301" spans="1:18" ht="72.75" customHeight="1" x14ac:dyDescent="0.25">
      <c r="A301" s="88">
        <v>5</v>
      </c>
      <c r="B301" s="528" t="s">
        <v>417</v>
      </c>
      <c r="C301" s="528"/>
      <c r="D301" s="528"/>
      <c r="E301" s="528"/>
      <c r="F301" s="528"/>
      <c r="G301" s="87" t="s">
        <v>938</v>
      </c>
      <c r="H301" s="162">
        <f t="shared" si="25"/>
        <v>0</v>
      </c>
      <c r="I301" s="162">
        <v>0</v>
      </c>
      <c r="J301" s="162">
        <v>0</v>
      </c>
      <c r="K301" s="162">
        <v>0</v>
      </c>
      <c r="L301" s="162">
        <v>0</v>
      </c>
      <c r="M301" s="162">
        <v>0</v>
      </c>
      <c r="N301" s="162">
        <v>0</v>
      </c>
      <c r="O301" s="162">
        <v>1</v>
      </c>
      <c r="P301" s="162">
        <v>0</v>
      </c>
      <c r="Q301" s="163">
        <v>0</v>
      </c>
      <c r="R301" s="163">
        <v>0</v>
      </c>
    </row>
    <row r="302" spans="1:18" ht="72.75" customHeight="1" x14ac:dyDescent="0.25">
      <c r="A302" s="88">
        <v>6</v>
      </c>
      <c r="B302" s="528" t="s">
        <v>411</v>
      </c>
      <c r="C302" s="528"/>
      <c r="D302" s="528"/>
      <c r="E302" s="528"/>
      <c r="F302" s="528"/>
      <c r="G302" s="87" t="s">
        <v>939</v>
      </c>
      <c r="H302" s="162">
        <f t="shared" si="25"/>
        <v>0</v>
      </c>
      <c r="I302" s="162">
        <v>0</v>
      </c>
      <c r="J302" s="162">
        <v>0</v>
      </c>
      <c r="K302" s="162">
        <v>0</v>
      </c>
      <c r="L302" s="162">
        <v>0</v>
      </c>
      <c r="M302" s="162">
        <v>0</v>
      </c>
      <c r="N302" s="162">
        <v>0</v>
      </c>
      <c r="O302" s="162">
        <v>1</v>
      </c>
      <c r="P302" s="162">
        <v>0</v>
      </c>
      <c r="Q302" s="163">
        <v>0</v>
      </c>
      <c r="R302" s="163">
        <v>0</v>
      </c>
    </row>
    <row r="303" spans="1:18" ht="72.75" customHeight="1" x14ac:dyDescent="0.25">
      <c r="A303" s="88">
        <v>7</v>
      </c>
      <c r="B303" s="528" t="s">
        <v>407</v>
      </c>
      <c r="C303" s="528"/>
      <c r="D303" s="528"/>
      <c r="E303" s="528"/>
      <c r="F303" s="528"/>
      <c r="G303" s="87" t="s">
        <v>940</v>
      </c>
      <c r="H303" s="162">
        <f t="shared" si="25"/>
        <v>0</v>
      </c>
      <c r="I303" s="162">
        <v>0</v>
      </c>
      <c r="J303" s="162">
        <v>0</v>
      </c>
      <c r="K303" s="162">
        <v>0</v>
      </c>
      <c r="L303" s="162">
        <v>0</v>
      </c>
      <c r="M303" s="162">
        <v>0</v>
      </c>
      <c r="N303" s="162">
        <v>0</v>
      </c>
      <c r="O303" s="162">
        <v>1</v>
      </c>
      <c r="P303" s="162">
        <v>0</v>
      </c>
      <c r="Q303" s="163">
        <v>0</v>
      </c>
      <c r="R303" s="163">
        <v>0</v>
      </c>
    </row>
    <row r="304" spans="1:18" ht="72.75" customHeight="1" x14ac:dyDescent="0.25">
      <c r="A304" s="88">
        <v>8</v>
      </c>
      <c r="B304" s="528" t="s">
        <v>421</v>
      </c>
      <c r="C304" s="528"/>
      <c r="D304" s="528"/>
      <c r="E304" s="528"/>
      <c r="F304" s="528"/>
      <c r="G304" s="87" t="s">
        <v>941</v>
      </c>
      <c r="H304" s="162">
        <f t="shared" si="25"/>
        <v>0</v>
      </c>
      <c r="I304" s="162">
        <v>0</v>
      </c>
      <c r="J304" s="162">
        <v>0</v>
      </c>
      <c r="K304" s="162">
        <v>0</v>
      </c>
      <c r="L304" s="162">
        <v>0</v>
      </c>
      <c r="M304" s="162">
        <v>0</v>
      </c>
      <c r="N304" s="162">
        <v>0</v>
      </c>
      <c r="O304" s="162">
        <v>1</v>
      </c>
      <c r="P304" s="162">
        <v>0</v>
      </c>
      <c r="Q304" s="163">
        <v>0</v>
      </c>
      <c r="R304" s="163">
        <v>0</v>
      </c>
    </row>
    <row r="305" spans="1:18" ht="72.75" customHeight="1" x14ac:dyDescent="0.25">
      <c r="A305" s="104">
        <v>3</v>
      </c>
      <c r="B305" s="525" t="s">
        <v>423</v>
      </c>
      <c r="C305" s="526"/>
      <c r="D305" s="526"/>
      <c r="E305" s="526"/>
      <c r="F305" s="526"/>
      <c r="G305" s="527"/>
      <c r="H305" s="525"/>
      <c r="I305" s="526"/>
      <c r="J305" s="526"/>
      <c r="K305" s="526"/>
      <c r="L305" s="526"/>
      <c r="M305" s="526"/>
      <c r="N305" s="526"/>
      <c r="O305" s="526"/>
      <c r="P305" s="526"/>
      <c r="Q305" s="526"/>
      <c r="R305" s="527"/>
    </row>
    <row r="306" spans="1:18" ht="71.25" customHeight="1" x14ac:dyDescent="0.25">
      <c r="A306" s="88">
        <v>1</v>
      </c>
      <c r="B306" s="519" t="s">
        <v>423</v>
      </c>
      <c r="C306" s="520"/>
      <c r="D306" s="520"/>
      <c r="E306" s="520"/>
      <c r="F306" s="521"/>
      <c r="G306" s="86" t="s">
        <v>588</v>
      </c>
      <c r="H306" s="88">
        <f>I306+J306</f>
        <v>0</v>
      </c>
      <c r="I306" s="162">
        <v>0</v>
      </c>
      <c r="J306" s="162">
        <v>0</v>
      </c>
      <c r="K306" s="162">
        <v>1</v>
      </c>
      <c r="L306" s="162">
        <v>1</v>
      </c>
      <c r="M306" s="162">
        <v>1</v>
      </c>
      <c r="N306" s="162">
        <v>3</v>
      </c>
      <c r="O306" s="162">
        <v>6</v>
      </c>
      <c r="P306" s="162">
        <v>4</v>
      </c>
      <c r="Q306" s="163">
        <v>64725</v>
      </c>
      <c r="R306" s="163">
        <v>25529</v>
      </c>
    </row>
    <row r="307" spans="1:18" ht="72.75" customHeight="1" x14ac:dyDescent="0.25">
      <c r="A307" s="88">
        <v>3</v>
      </c>
      <c r="B307" s="519" t="s">
        <v>424</v>
      </c>
      <c r="C307" s="520"/>
      <c r="D307" s="520"/>
      <c r="E307" s="520"/>
      <c r="F307" s="521"/>
      <c r="G307" s="86" t="s">
        <v>589</v>
      </c>
      <c r="H307" s="88">
        <f t="shared" ref="H307:H310" si="26">I307+J307</f>
        <v>0</v>
      </c>
      <c r="I307" s="162">
        <v>0</v>
      </c>
      <c r="J307" s="162">
        <v>0</v>
      </c>
      <c r="K307" s="162">
        <v>0</v>
      </c>
      <c r="L307" s="162">
        <v>0</v>
      </c>
      <c r="M307" s="162">
        <v>0</v>
      </c>
      <c r="N307" s="162">
        <v>1</v>
      </c>
      <c r="O307" s="162">
        <v>2</v>
      </c>
      <c r="P307" s="162">
        <v>2</v>
      </c>
      <c r="Q307" s="163">
        <v>0</v>
      </c>
      <c r="R307" s="163">
        <v>23870</v>
      </c>
    </row>
    <row r="308" spans="1:18" ht="72.75" customHeight="1" x14ac:dyDescent="0.25">
      <c r="A308" s="88">
        <v>3</v>
      </c>
      <c r="B308" s="519" t="s">
        <v>427</v>
      </c>
      <c r="C308" s="520"/>
      <c r="D308" s="520"/>
      <c r="E308" s="520"/>
      <c r="F308" s="521"/>
      <c r="G308" s="86" t="s">
        <v>428</v>
      </c>
      <c r="H308" s="88">
        <f t="shared" si="26"/>
        <v>0</v>
      </c>
      <c r="I308" s="162">
        <v>0</v>
      </c>
      <c r="J308" s="162">
        <v>0</v>
      </c>
      <c r="K308" s="162">
        <v>0</v>
      </c>
      <c r="L308" s="162">
        <v>0</v>
      </c>
      <c r="M308" s="162">
        <v>0</v>
      </c>
      <c r="N308" s="162">
        <v>0</v>
      </c>
      <c r="O308" s="162">
        <v>1</v>
      </c>
      <c r="P308" s="162">
        <v>0</v>
      </c>
      <c r="Q308" s="163">
        <v>0</v>
      </c>
      <c r="R308" s="163">
        <v>0</v>
      </c>
    </row>
    <row r="309" spans="1:18" ht="72.75" customHeight="1" x14ac:dyDescent="0.25">
      <c r="A309" s="88">
        <v>4</v>
      </c>
      <c r="B309" s="519" t="s">
        <v>423</v>
      </c>
      <c r="C309" s="520"/>
      <c r="D309" s="520"/>
      <c r="E309" s="520"/>
      <c r="F309" s="521"/>
      <c r="G309" s="86" t="s">
        <v>429</v>
      </c>
      <c r="H309" s="88">
        <f t="shared" si="26"/>
        <v>0</v>
      </c>
      <c r="I309" s="162">
        <v>0</v>
      </c>
      <c r="J309" s="162">
        <v>0</v>
      </c>
      <c r="K309" s="162">
        <v>0</v>
      </c>
      <c r="L309" s="162">
        <v>0</v>
      </c>
      <c r="M309" s="162">
        <v>0</v>
      </c>
      <c r="N309" s="162">
        <v>0</v>
      </c>
      <c r="O309" s="162">
        <v>1</v>
      </c>
      <c r="P309" s="162">
        <v>0</v>
      </c>
      <c r="Q309" s="163">
        <v>0</v>
      </c>
      <c r="R309" s="163">
        <v>0</v>
      </c>
    </row>
    <row r="310" spans="1:18" ht="72.75" customHeight="1" x14ac:dyDescent="0.25">
      <c r="A310" s="88">
        <v>5</v>
      </c>
      <c r="B310" s="519" t="s">
        <v>942</v>
      </c>
      <c r="C310" s="520"/>
      <c r="D310" s="520"/>
      <c r="E310" s="520"/>
      <c r="F310" s="520"/>
      <c r="G310" s="86" t="s">
        <v>943</v>
      </c>
      <c r="H310" s="88">
        <f t="shared" si="26"/>
        <v>0</v>
      </c>
      <c r="I310" s="162">
        <v>0</v>
      </c>
      <c r="J310" s="162">
        <v>0</v>
      </c>
      <c r="K310" s="162"/>
      <c r="L310" s="162">
        <v>0</v>
      </c>
      <c r="M310" s="162">
        <v>0</v>
      </c>
      <c r="N310" s="162">
        <v>0</v>
      </c>
      <c r="O310" s="162">
        <v>1</v>
      </c>
      <c r="P310" s="162">
        <v>1</v>
      </c>
      <c r="Q310" s="163">
        <v>0</v>
      </c>
      <c r="R310" s="163">
        <v>0</v>
      </c>
    </row>
    <row r="311" spans="1:18" ht="72.75" customHeight="1" x14ac:dyDescent="0.25">
      <c r="A311" s="104">
        <v>13</v>
      </c>
      <c r="B311" s="522" t="s">
        <v>463</v>
      </c>
      <c r="C311" s="523"/>
      <c r="D311" s="523"/>
      <c r="E311" s="523"/>
      <c r="F311" s="523"/>
      <c r="G311" s="524"/>
      <c r="H311" s="133">
        <f>H312+H313+H314+H315+H316+H317+H318+H319+H320+H321+H322+H323+H324+H325+H326+H327+H328+H329+H330+H331+H333</f>
        <v>230</v>
      </c>
      <c r="I311" s="133">
        <f t="shared" ref="I311:P311" si="27">I312+I313+I314+I315+I316+I317+I318+I319+I320+I321+I322+I323+I324+I325+I326+I327+I328+I329+I330+I331+I333</f>
        <v>150</v>
      </c>
      <c r="J311" s="133">
        <f t="shared" si="27"/>
        <v>80</v>
      </c>
      <c r="K311" s="133">
        <f t="shared" si="27"/>
        <v>101</v>
      </c>
      <c r="L311" s="133">
        <f t="shared" si="27"/>
        <v>13</v>
      </c>
      <c r="M311" s="133">
        <f t="shared" si="27"/>
        <v>13</v>
      </c>
      <c r="N311" s="133">
        <f t="shared" si="27"/>
        <v>321</v>
      </c>
      <c r="O311" s="133">
        <f t="shared" si="27"/>
        <v>0</v>
      </c>
      <c r="P311" s="133">
        <f t="shared" si="27"/>
        <v>0</v>
      </c>
      <c r="Q311" s="164">
        <v>45351</v>
      </c>
      <c r="R311" s="164">
        <v>22979.1</v>
      </c>
    </row>
    <row r="312" spans="1:18" ht="72.75" customHeight="1" x14ac:dyDescent="0.25">
      <c r="A312" s="88">
        <v>1</v>
      </c>
      <c r="B312" s="459" t="s">
        <v>464</v>
      </c>
      <c r="C312" s="460"/>
      <c r="D312" s="460"/>
      <c r="E312" s="460"/>
      <c r="F312" s="465"/>
      <c r="G312" s="87" t="s">
        <v>591</v>
      </c>
      <c r="H312" s="88">
        <f>I312+J312</f>
        <v>130</v>
      </c>
      <c r="I312" s="162">
        <v>130</v>
      </c>
      <c r="J312" s="162">
        <v>0</v>
      </c>
      <c r="K312" s="162">
        <v>75</v>
      </c>
      <c r="L312" s="162">
        <v>6</v>
      </c>
      <c r="M312" s="162">
        <v>6</v>
      </c>
      <c r="N312" s="162">
        <v>198</v>
      </c>
      <c r="O312" s="162">
        <v>0</v>
      </c>
      <c r="P312" s="162">
        <v>0</v>
      </c>
      <c r="Q312" s="163">
        <v>45351.1</v>
      </c>
      <c r="R312" s="163">
        <v>22979.1</v>
      </c>
    </row>
    <row r="313" spans="1:18" ht="72.75" customHeight="1" x14ac:dyDescent="0.25">
      <c r="A313" s="88">
        <v>2</v>
      </c>
      <c r="B313" s="459" t="s">
        <v>465</v>
      </c>
      <c r="C313" s="460"/>
      <c r="D313" s="460"/>
      <c r="E313" s="460"/>
      <c r="F313" s="465"/>
      <c r="G313" s="87" t="s">
        <v>951</v>
      </c>
      <c r="H313" s="88">
        <f t="shared" ref="H313:H333" si="28">I313+J313</f>
        <v>40</v>
      </c>
      <c r="I313" s="162">
        <v>10</v>
      </c>
      <c r="J313" s="162">
        <v>30</v>
      </c>
      <c r="K313" s="162">
        <v>6</v>
      </c>
      <c r="L313" s="162">
        <v>1</v>
      </c>
      <c r="M313" s="162">
        <v>1</v>
      </c>
      <c r="N313" s="162">
        <v>28</v>
      </c>
      <c r="O313" s="162">
        <v>0</v>
      </c>
      <c r="P313" s="162">
        <v>0</v>
      </c>
      <c r="Q313" s="163">
        <v>45245</v>
      </c>
      <c r="R313" s="163">
        <v>22764</v>
      </c>
    </row>
    <row r="314" spans="1:18" ht="72.75" customHeight="1" x14ac:dyDescent="0.25">
      <c r="A314" s="88">
        <v>3</v>
      </c>
      <c r="B314" s="459" t="s">
        <v>466</v>
      </c>
      <c r="C314" s="460"/>
      <c r="D314" s="460"/>
      <c r="E314" s="460"/>
      <c r="F314" s="465"/>
      <c r="G314" s="87" t="s">
        <v>593</v>
      </c>
      <c r="H314" s="88">
        <f t="shared" si="28"/>
        <v>40</v>
      </c>
      <c r="I314" s="162">
        <v>10</v>
      </c>
      <c r="J314" s="162">
        <v>30</v>
      </c>
      <c r="K314" s="162">
        <v>10</v>
      </c>
      <c r="L314" s="162">
        <v>3</v>
      </c>
      <c r="M314" s="162">
        <v>3</v>
      </c>
      <c r="N314" s="162">
        <v>34</v>
      </c>
      <c r="O314" s="162">
        <v>0</v>
      </c>
      <c r="P314" s="162">
        <v>0</v>
      </c>
      <c r="Q314" s="163">
        <v>45161</v>
      </c>
      <c r="R314" s="163">
        <v>22743</v>
      </c>
    </row>
    <row r="315" spans="1:18" ht="72.75" customHeight="1" x14ac:dyDescent="0.25">
      <c r="A315" s="88">
        <v>4</v>
      </c>
      <c r="B315" s="459" t="s">
        <v>467</v>
      </c>
      <c r="C315" s="460"/>
      <c r="D315" s="460"/>
      <c r="E315" s="460"/>
      <c r="F315" s="465"/>
      <c r="G315" s="87" t="s">
        <v>594</v>
      </c>
      <c r="H315" s="88">
        <f t="shared" si="28"/>
        <v>20</v>
      </c>
      <c r="I315" s="162">
        <v>0</v>
      </c>
      <c r="J315" s="162">
        <v>20</v>
      </c>
      <c r="K315" s="162">
        <v>7</v>
      </c>
      <c r="L315" s="162">
        <v>1</v>
      </c>
      <c r="M315" s="162">
        <v>1</v>
      </c>
      <c r="N315" s="162">
        <v>9</v>
      </c>
      <c r="O315" s="162">
        <v>0</v>
      </c>
      <c r="P315" s="162">
        <v>0</v>
      </c>
      <c r="Q315" s="163">
        <v>45134</v>
      </c>
      <c r="R315" s="163">
        <v>22645</v>
      </c>
    </row>
    <row r="316" spans="1:18" ht="72.75" customHeight="1" x14ac:dyDescent="0.25">
      <c r="A316" s="88">
        <v>5</v>
      </c>
      <c r="B316" s="459" t="s">
        <v>468</v>
      </c>
      <c r="C316" s="460"/>
      <c r="D316" s="460"/>
      <c r="E316" s="460"/>
      <c r="F316" s="465"/>
      <c r="G316" s="87" t="s">
        <v>595</v>
      </c>
      <c r="H316" s="88">
        <f t="shared" si="28"/>
        <v>0</v>
      </c>
      <c r="I316" s="162">
        <v>0</v>
      </c>
      <c r="J316" s="162">
        <v>0</v>
      </c>
      <c r="K316" s="162">
        <v>3</v>
      </c>
      <c r="L316" s="162">
        <v>2</v>
      </c>
      <c r="M316" s="162">
        <v>2</v>
      </c>
      <c r="N316" s="162">
        <v>13</v>
      </c>
      <c r="O316" s="162">
        <v>0</v>
      </c>
      <c r="P316" s="162">
        <v>0</v>
      </c>
      <c r="Q316" s="163">
        <v>45123</v>
      </c>
      <c r="R316" s="163">
        <v>22691</v>
      </c>
    </row>
    <row r="317" spans="1:18" ht="72.75" customHeight="1" x14ac:dyDescent="0.25">
      <c r="A317" s="88">
        <v>6</v>
      </c>
      <c r="B317" s="459" t="s">
        <v>469</v>
      </c>
      <c r="C317" s="460"/>
      <c r="D317" s="460"/>
      <c r="E317" s="460"/>
      <c r="F317" s="465"/>
      <c r="G317" s="87" t="s">
        <v>596</v>
      </c>
      <c r="H317" s="88">
        <f t="shared" si="28"/>
        <v>0</v>
      </c>
      <c r="I317" s="162">
        <v>0</v>
      </c>
      <c r="J317" s="162">
        <v>0</v>
      </c>
      <c r="K317" s="162">
        <v>0</v>
      </c>
      <c r="L317" s="162">
        <v>0</v>
      </c>
      <c r="M317" s="162">
        <v>0</v>
      </c>
      <c r="N317" s="162">
        <v>3</v>
      </c>
      <c r="O317" s="162">
        <v>0</v>
      </c>
      <c r="P317" s="162">
        <v>0</v>
      </c>
      <c r="Q317" s="163">
        <v>0</v>
      </c>
      <c r="R317" s="163">
        <v>22335</v>
      </c>
    </row>
    <row r="318" spans="1:18" ht="72.75" customHeight="1" x14ac:dyDescent="0.25">
      <c r="A318" s="88">
        <v>7</v>
      </c>
      <c r="B318" s="459" t="s">
        <v>470</v>
      </c>
      <c r="C318" s="460"/>
      <c r="D318" s="460"/>
      <c r="E318" s="460"/>
      <c r="F318" s="465"/>
      <c r="G318" s="87" t="s">
        <v>471</v>
      </c>
      <c r="H318" s="88">
        <f t="shared" si="28"/>
        <v>0</v>
      </c>
      <c r="I318" s="162">
        <v>0</v>
      </c>
      <c r="J318" s="162">
        <v>0</v>
      </c>
      <c r="K318" s="162">
        <v>0</v>
      </c>
      <c r="L318" s="162">
        <v>0</v>
      </c>
      <c r="M318" s="162">
        <v>0</v>
      </c>
      <c r="N318" s="162">
        <v>1</v>
      </c>
      <c r="O318" s="162">
        <v>0</v>
      </c>
      <c r="P318" s="162">
        <v>0</v>
      </c>
      <c r="Q318" s="163">
        <v>0</v>
      </c>
      <c r="R318" s="163">
        <v>22287</v>
      </c>
    </row>
    <row r="319" spans="1:18" ht="72.75" customHeight="1" x14ac:dyDescent="0.25">
      <c r="A319" s="88">
        <v>8</v>
      </c>
      <c r="B319" s="459" t="s">
        <v>472</v>
      </c>
      <c r="C319" s="460"/>
      <c r="D319" s="460"/>
      <c r="E319" s="460"/>
      <c r="F319" s="465"/>
      <c r="G319" s="87" t="s">
        <v>473</v>
      </c>
      <c r="H319" s="88">
        <f t="shared" si="28"/>
        <v>0</v>
      </c>
      <c r="I319" s="162">
        <v>0</v>
      </c>
      <c r="J319" s="162">
        <v>0</v>
      </c>
      <c r="K319" s="162">
        <v>0</v>
      </c>
      <c r="L319" s="162">
        <v>0</v>
      </c>
      <c r="M319" s="162">
        <v>0</v>
      </c>
      <c r="N319" s="162">
        <v>4</v>
      </c>
      <c r="O319" s="162">
        <v>0</v>
      </c>
      <c r="P319" s="162">
        <v>0</v>
      </c>
      <c r="Q319" s="163">
        <v>0</v>
      </c>
      <c r="R319" s="163">
        <v>22287</v>
      </c>
    </row>
    <row r="320" spans="1:18" ht="72.75" customHeight="1" x14ac:dyDescent="0.25">
      <c r="A320" s="88">
        <v>9</v>
      </c>
      <c r="B320" s="459" t="s">
        <v>474</v>
      </c>
      <c r="C320" s="460"/>
      <c r="D320" s="460"/>
      <c r="E320" s="460"/>
      <c r="F320" s="465"/>
      <c r="G320" s="87" t="s">
        <v>475</v>
      </c>
      <c r="H320" s="88">
        <f t="shared" si="28"/>
        <v>0</v>
      </c>
      <c r="I320" s="162">
        <v>0</v>
      </c>
      <c r="J320" s="162">
        <v>0</v>
      </c>
      <c r="K320" s="162">
        <v>0</v>
      </c>
      <c r="L320" s="162">
        <v>0</v>
      </c>
      <c r="M320" s="162">
        <v>0</v>
      </c>
      <c r="N320" s="162">
        <v>3</v>
      </c>
      <c r="O320" s="162">
        <v>0</v>
      </c>
      <c r="P320" s="162">
        <v>0</v>
      </c>
      <c r="Q320" s="163">
        <v>0</v>
      </c>
      <c r="R320" s="163">
        <v>22287</v>
      </c>
    </row>
    <row r="321" spans="1:18" ht="72.75" customHeight="1" x14ac:dyDescent="0.25">
      <c r="A321" s="88">
        <v>10</v>
      </c>
      <c r="B321" s="459" t="s">
        <v>476</v>
      </c>
      <c r="C321" s="460"/>
      <c r="D321" s="460"/>
      <c r="E321" s="460"/>
      <c r="F321" s="465"/>
      <c r="G321" s="87" t="s">
        <v>477</v>
      </c>
      <c r="H321" s="88">
        <f t="shared" si="28"/>
        <v>0</v>
      </c>
      <c r="I321" s="162">
        <v>0</v>
      </c>
      <c r="J321" s="162">
        <v>0</v>
      </c>
      <c r="K321" s="162">
        <v>0</v>
      </c>
      <c r="L321" s="162">
        <v>0</v>
      </c>
      <c r="M321" s="162">
        <v>0</v>
      </c>
      <c r="N321" s="162">
        <v>1</v>
      </c>
      <c r="O321" s="162">
        <v>0</v>
      </c>
      <c r="P321" s="162">
        <v>0</v>
      </c>
      <c r="Q321" s="163">
        <v>0</v>
      </c>
      <c r="R321" s="163">
        <v>22287</v>
      </c>
    </row>
    <row r="322" spans="1:18" ht="72.75" customHeight="1" x14ac:dyDescent="0.25">
      <c r="A322" s="88">
        <v>11</v>
      </c>
      <c r="B322" s="459" t="s">
        <v>478</v>
      </c>
      <c r="C322" s="460"/>
      <c r="D322" s="460"/>
      <c r="E322" s="460"/>
      <c r="F322" s="465"/>
      <c r="G322" s="87" t="s">
        <v>479</v>
      </c>
      <c r="H322" s="88">
        <f t="shared" si="28"/>
        <v>0</v>
      </c>
      <c r="I322" s="162">
        <v>0</v>
      </c>
      <c r="J322" s="162">
        <v>0</v>
      </c>
      <c r="K322" s="162">
        <v>0</v>
      </c>
      <c r="L322" s="162">
        <v>0</v>
      </c>
      <c r="M322" s="162">
        <v>0</v>
      </c>
      <c r="N322" s="162">
        <v>4</v>
      </c>
      <c r="O322" s="162">
        <v>0</v>
      </c>
      <c r="P322" s="162">
        <v>0</v>
      </c>
      <c r="Q322" s="163">
        <v>0</v>
      </c>
      <c r="R322" s="163">
        <v>22287</v>
      </c>
    </row>
    <row r="323" spans="1:18" ht="72.75" customHeight="1" x14ac:dyDescent="0.25">
      <c r="A323" s="88">
        <v>12</v>
      </c>
      <c r="B323" s="459" t="s">
        <v>480</v>
      </c>
      <c r="C323" s="460"/>
      <c r="D323" s="460"/>
      <c r="E323" s="460"/>
      <c r="F323" s="465"/>
      <c r="G323" s="87" t="s">
        <v>481</v>
      </c>
      <c r="H323" s="88">
        <f t="shared" si="28"/>
        <v>0</v>
      </c>
      <c r="I323" s="162">
        <v>0</v>
      </c>
      <c r="J323" s="162">
        <v>0</v>
      </c>
      <c r="K323" s="162">
        <v>0</v>
      </c>
      <c r="L323" s="162">
        <v>0</v>
      </c>
      <c r="M323" s="162">
        <v>0</v>
      </c>
      <c r="N323" s="162">
        <v>4</v>
      </c>
      <c r="O323" s="162">
        <v>0</v>
      </c>
      <c r="P323" s="162">
        <v>0</v>
      </c>
      <c r="Q323" s="163">
        <v>0</v>
      </c>
      <c r="R323" s="163">
        <v>22287</v>
      </c>
    </row>
    <row r="324" spans="1:18" ht="72.75" customHeight="1" x14ac:dyDescent="0.25">
      <c r="A324" s="88">
        <v>13</v>
      </c>
      <c r="B324" s="459" t="s">
        <v>482</v>
      </c>
      <c r="C324" s="460"/>
      <c r="D324" s="460"/>
      <c r="E324" s="460"/>
      <c r="F324" s="465"/>
      <c r="G324" s="87" t="s">
        <v>483</v>
      </c>
      <c r="H324" s="88">
        <f t="shared" si="28"/>
        <v>0</v>
      </c>
      <c r="I324" s="162">
        <v>0</v>
      </c>
      <c r="J324" s="162">
        <v>0</v>
      </c>
      <c r="K324" s="162">
        <v>0</v>
      </c>
      <c r="L324" s="162">
        <v>0</v>
      </c>
      <c r="M324" s="162">
        <v>0</v>
      </c>
      <c r="N324" s="162">
        <v>2</v>
      </c>
      <c r="O324" s="162">
        <v>0</v>
      </c>
      <c r="P324" s="162">
        <v>0</v>
      </c>
      <c r="Q324" s="163">
        <v>0</v>
      </c>
      <c r="R324" s="163">
        <v>22287</v>
      </c>
    </row>
    <row r="325" spans="1:18" ht="72.75" customHeight="1" x14ac:dyDescent="0.25">
      <c r="A325" s="88">
        <v>14</v>
      </c>
      <c r="B325" s="459" t="s">
        <v>484</v>
      </c>
      <c r="C325" s="460"/>
      <c r="D325" s="460"/>
      <c r="E325" s="460"/>
      <c r="F325" s="465"/>
      <c r="G325" s="87" t="s">
        <v>497</v>
      </c>
      <c r="H325" s="88">
        <f t="shared" si="28"/>
        <v>0</v>
      </c>
      <c r="I325" s="162">
        <v>0</v>
      </c>
      <c r="J325" s="162">
        <v>0</v>
      </c>
      <c r="K325" s="162">
        <v>0</v>
      </c>
      <c r="L325" s="162">
        <v>0</v>
      </c>
      <c r="M325" s="162">
        <v>0</v>
      </c>
      <c r="N325" s="162">
        <v>1</v>
      </c>
      <c r="O325" s="162">
        <v>0</v>
      </c>
      <c r="P325" s="162">
        <v>0</v>
      </c>
      <c r="Q325" s="163">
        <v>0</v>
      </c>
      <c r="R325" s="163">
        <v>22287</v>
      </c>
    </row>
    <row r="326" spans="1:18" ht="72.75" customHeight="1" x14ac:dyDescent="0.25">
      <c r="A326" s="88">
        <v>15</v>
      </c>
      <c r="B326" s="459" t="s">
        <v>485</v>
      </c>
      <c r="C326" s="460"/>
      <c r="D326" s="460"/>
      <c r="E326" s="460"/>
      <c r="F326" s="465"/>
      <c r="G326" s="87" t="s">
        <v>486</v>
      </c>
      <c r="H326" s="88">
        <f t="shared" si="28"/>
        <v>0</v>
      </c>
      <c r="I326" s="162">
        <v>0</v>
      </c>
      <c r="J326" s="162">
        <v>0</v>
      </c>
      <c r="K326" s="162">
        <v>0</v>
      </c>
      <c r="L326" s="162">
        <v>0</v>
      </c>
      <c r="M326" s="162">
        <v>0</v>
      </c>
      <c r="N326" s="162">
        <v>4</v>
      </c>
      <c r="O326" s="162">
        <v>0</v>
      </c>
      <c r="P326" s="162">
        <v>0</v>
      </c>
      <c r="Q326" s="163">
        <v>0</v>
      </c>
      <c r="R326" s="163">
        <v>22287</v>
      </c>
    </row>
    <row r="327" spans="1:18" ht="72.75" customHeight="1" x14ac:dyDescent="0.25">
      <c r="A327" s="88">
        <v>16</v>
      </c>
      <c r="B327" s="459" t="s">
        <v>487</v>
      </c>
      <c r="C327" s="460"/>
      <c r="D327" s="460"/>
      <c r="E327" s="460"/>
      <c r="F327" s="465"/>
      <c r="G327" s="87" t="s">
        <v>862</v>
      </c>
      <c r="H327" s="88">
        <f t="shared" si="28"/>
        <v>0</v>
      </c>
      <c r="I327" s="162">
        <v>0</v>
      </c>
      <c r="J327" s="162">
        <v>0</v>
      </c>
      <c r="K327" s="162">
        <v>0</v>
      </c>
      <c r="L327" s="162">
        <v>0</v>
      </c>
      <c r="M327" s="162">
        <v>0</v>
      </c>
      <c r="N327" s="162">
        <v>2</v>
      </c>
      <c r="O327" s="162">
        <v>0</v>
      </c>
      <c r="P327" s="162">
        <v>0</v>
      </c>
      <c r="Q327" s="163">
        <v>0</v>
      </c>
      <c r="R327" s="163">
        <v>22287</v>
      </c>
    </row>
    <row r="328" spans="1:18" ht="72.75" customHeight="1" x14ac:dyDescent="0.25">
      <c r="A328" s="88">
        <v>17</v>
      </c>
      <c r="B328" s="459" t="s">
        <v>489</v>
      </c>
      <c r="C328" s="460"/>
      <c r="D328" s="460"/>
      <c r="E328" s="460"/>
      <c r="F328" s="465"/>
      <c r="G328" s="87" t="s">
        <v>490</v>
      </c>
      <c r="H328" s="88">
        <f t="shared" si="28"/>
        <v>0</v>
      </c>
      <c r="I328" s="162">
        <v>0</v>
      </c>
      <c r="J328" s="162">
        <v>0</v>
      </c>
      <c r="K328" s="162">
        <v>0</v>
      </c>
      <c r="L328" s="162">
        <v>0</v>
      </c>
      <c r="M328" s="162">
        <v>0</v>
      </c>
      <c r="N328" s="162">
        <v>4</v>
      </c>
      <c r="O328" s="162">
        <v>0</v>
      </c>
      <c r="P328" s="162">
        <v>0</v>
      </c>
      <c r="Q328" s="163">
        <v>0</v>
      </c>
      <c r="R328" s="163">
        <v>22287</v>
      </c>
    </row>
    <row r="329" spans="1:18" ht="72.75" customHeight="1" x14ac:dyDescent="0.25">
      <c r="A329" s="88">
        <v>18</v>
      </c>
      <c r="B329" s="459" t="s">
        <v>491</v>
      </c>
      <c r="C329" s="460"/>
      <c r="D329" s="460"/>
      <c r="E329" s="460"/>
      <c r="F329" s="465"/>
      <c r="G329" s="87" t="s">
        <v>492</v>
      </c>
      <c r="H329" s="88">
        <f t="shared" si="28"/>
        <v>0</v>
      </c>
      <c r="I329" s="162">
        <v>0</v>
      </c>
      <c r="J329" s="162">
        <v>0</v>
      </c>
      <c r="K329" s="162">
        <v>0</v>
      </c>
      <c r="L329" s="162">
        <v>0</v>
      </c>
      <c r="M329" s="162">
        <v>0</v>
      </c>
      <c r="N329" s="162">
        <v>4</v>
      </c>
      <c r="O329" s="162">
        <v>0</v>
      </c>
      <c r="P329" s="162">
        <v>0</v>
      </c>
      <c r="Q329" s="163">
        <v>0</v>
      </c>
      <c r="R329" s="163">
        <v>22287</v>
      </c>
    </row>
    <row r="330" spans="1:18" ht="72.75" customHeight="1" x14ac:dyDescent="0.25">
      <c r="A330" s="88">
        <v>19</v>
      </c>
      <c r="B330" s="459" t="s">
        <v>493</v>
      </c>
      <c r="C330" s="460"/>
      <c r="D330" s="460"/>
      <c r="E330" s="460"/>
      <c r="F330" s="465"/>
      <c r="G330" s="87" t="s">
        <v>494</v>
      </c>
      <c r="H330" s="88">
        <f t="shared" si="28"/>
        <v>0</v>
      </c>
      <c r="I330" s="162">
        <v>0</v>
      </c>
      <c r="J330" s="162">
        <v>0</v>
      </c>
      <c r="K330" s="162">
        <v>0</v>
      </c>
      <c r="L330" s="162">
        <v>0</v>
      </c>
      <c r="M330" s="162">
        <v>0</v>
      </c>
      <c r="N330" s="162">
        <v>1</v>
      </c>
      <c r="O330" s="162">
        <v>0</v>
      </c>
      <c r="P330" s="162">
        <v>0</v>
      </c>
      <c r="Q330" s="163">
        <v>0</v>
      </c>
      <c r="R330" s="163">
        <v>22287</v>
      </c>
    </row>
    <row r="331" spans="1:18" ht="72.75" customHeight="1" x14ac:dyDescent="0.25">
      <c r="A331" s="88">
        <v>20</v>
      </c>
      <c r="B331" s="459" t="s">
        <v>495</v>
      </c>
      <c r="C331" s="460"/>
      <c r="D331" s="460"/>
      <c r="E331" s="460"/>
      <c r="F331" s="465"/>
      <c r="G331" s="87" t="s">
        <v>496</v>
      </c>
      <c r="H331" s="88">
        <f t="shared" si="28"/>
        <v>0</v>
      </c>
      <c r="I331" s="162">
        <v>0</v>
      </c>
      <c r="J331" s="162">
        <v>0</v>
      </c>
      <c r="K331" s="162">
        <v>0</v>
      </c>
      <c r="L331" s="162">
        <v>0</v>
      </c>
      <c r="M331" s="162">
        <v>0</v>
      </c>
      <c r="N331" s="162">
        <v>1</v>
      </c>
      <c r="O331" s="162">
        <v>0</v>
      </c>
      <c r="P331" s="162">
        <v>0</v>
      </c>
      <c r="Q331" s="163">
        <v>0</v>
      </c>
      <c r="R331" s="163">
        <v>22287</v>
      </c>
    </row>
    <row r="332" spans="1:18" ht="72.75" customHeight="1" x14ac:dyDescent="0.25">
      <c r="A332" s="88">
        <v>21</v>
      </c>
      <c r="B332" s="519" t="s">
        <v>952</v>
      </c>
      <c r="C332" s="520"/>
      <c r="D332" s="520"/>
      <c r="E332" s="520"/>
      <c r="F332" s="521"/>
      <c r="G332" s="86" t="s">
        <v>953</v>
      </c>
      <c r="H332" s="88">
        <f t="shared" si="28"/>
        <v>0</v>
      </c>
      <c r="I332" s="162">
        <v>0</v>
      </c>
      <c r="J332" s="162">
        <v>0</v>
      </c>
      <c r="K332" s="162">
        <v>0</v>
      </c>
      <c r="L332" s="162">
        <v>0</v>
      </c>
      <c r="M332" s="162">
        <v>0</v>
      </c>
      <c r="N332" s="162">
        <v>0</v>
      </c>
      <c r="O332" s="162">
        <v>0</v>
      </c>
      <c r="P332" s="162">
        <v>0</v>
      </c>
      <c r="Q332" s="162">
        <v>0</v>
      </c>
      <c r="R332" s="162">
        <v>0</v>
      </c>
    </row>
    <row r="333" spans="1:18" ht="72.75" customHeight="1" x14ac:dyDescent="0.25">
      <c r="A333" s="88">
        <v>22</v>
      </c>
      <c r="B333" s="519" t="s">
        <v>954</v>
      </c>
      <c r="C333" s="520"/>
      <c r="D333" s="520"/>
      <c r="E333" s="520"/>
      <c r="F333" s="521"/>
      <c r="G333" s="86" t="s">
        <v>955</v>
      </c>
      <c r="H333" s="88">
        <f t="shared" si="28"/>
        <v>0</v>
      </c>
      <c r="I333" s="162">
        <v>0</v>
      </c>
      <c r="J333" s="162">
        <v>0</v>
      </c>
      <c r="K333" s="162">
        <v>0</v>
      </c>
      <c r="L333" s="162">
        <v>0</v>
      </c>
      <c r="M333" s="162">
        <v>0</v>
      </c>
      <c r="N333" s="162">
        <v>0</v>
      </c>
      <c r="O333" s="162">
        <v>0</v>
      </c>
      <c r="P333" s="162">
        <v>0</v>
      </c>
      <c r="Q333" s="162">
        <v>0</v>
      </c>
      <c r="R333" s="162">
        <v>0</v>
      </c>
    </row>
    <row r="334" spans="1:18" ht="45" customHeight="1" x14ac:dyDescent="0.25">
      <c r="A334" s="575" t="s">
        <v>654</v>
      </c>
      <c r="B334" s="575"/>
      <c r="C334" s="575"/>
      <c r="D334" s="575"/>
      <c r="E334" s="575"/>
      <c r="F334" s="575"/>
      <c r="G334" s="575"/>
      <c r="H334" s="133">
        <f>I334+J334</f>
        <v>3845</v>
      </c>
      <c r="I334" s="133">
        <f t="shared" ref="I334:P334" si="29">I25+I40+I68+I104+I129+I148+I163+I192+I241+I244+I259+I270+I311</f>
        <v>2585</v>
      </c>
      <c r="J334" s="133">
        <f t="shared" si="29"/>
        <v>1260</v>
      </c>
      <c r="K334" s="133">
        <f t="shared" si="29"/>
        <v>1573</v>
      </c>
      <c r="L334" s="133">
        <f t="shared" si="29"/>
        <v>888.5</v>
      </c>
      <c r="M334" s="133">
        <f t="shared" si="29"/>
        <v>162</v>
      </c>
      <c r="N334" s="133">
        <f t="shared" si="29"/>
        <v>4760</v>
      </c>
      <c r="O334" s="133">
        <f t="shared" si="29"/>
        <v>1255</v>
      </c>
      <c r="P334" s="133">
        <f t="shared" si="29"/>
        <v>30</v>
      </c>
      <c r="Q334" s="134"/>
      <c r="R334" s="134"/>
    </row>
    <row r="335" spans="1:18" ht="72.75" customHeight="1" x14ac:dyDescent="0.25">
      <c r="A335" s="110">
        <v>14</v>
      </c>
      <c r="B335" s="576" t="s">
        <v>597</v>
      </c>
      <c r="C335" s="577"/>
      <c r="D335" s="577"/>
      <c r="E335" s="577"/>
      <c r="F335" s="578"/>
      <c r="G335" s="92" t="s">
        <v>598</v>
      </c>
      <c r="H335" s="110">
        <f>I335+J335</f>
        <v>180</v>
      </c>
      <c r="I335" s="161">
        <v>125</v>
      </c>
      <c r="J335" s="161">
        <v>55</v>
      </c>
      <c r="K335" s="161">
        <v>95</v>
      </c>
      <c r="L335" s="161">
        <v>4</v>
      </c>
      <c r="M335" s="161">
        <v>0</v>
      </c>
      <c r="N335" s="161">
        <v>238</v>
      </c>
      <c r="O335" s="161">
        <v>0</v>
      </c>
      <c r="P335" s="161">
        <v>0</v>
      </c>
      <c r="Q335" s="161">
        <v>47606</v>
      </c>
      <c r="R335" s="169">
        <v>22490</v>
      </c>
    </row>
    <row r="336" spans="1:18" ht="70.5" customHeight="1" x14ac:dyDescent="0.25">
      <c r="A336" s="579" t="s">
        <v>859</v>
      </c>
      <c r="B336" s="579"/>
      <c r="C336" s="579"/>
      <c r="D336" s="579"/>
      <c r="E336" s="579"/>
      <c r="F336" s="579"/>
      <c r="G336" s="579"/>
      <c r="H336" s="579"/>
      <c r="I336" s="579"/>
      <c r="J336" s="579"/>
      <c r="K336" s="579"/>
      <c r="L336" s="579"/>
      <c r="M336" s="579"/>
      <c r="N336" s="579"/>
      <c r="O336" s="579"/>
      <c r="P336" s="579"/>
      <c r="Q336" s="579"/>
      <c r="R336" s="579"/>
    </row>
    <row r="337" spans="1:18" ht="99.75" x14ac:dyDescent="0.25">
      <c r="A337" s="93">
        <v>1</v>
      </c>
      <c r="B337" s="482" t="s">
        <v>599</v>
      </c>
      <c r="C337" s="483"/>
      <c r="D337" s="483"/>
      <c r="E337" s="483"/>
      <c r="F337" s="484"/>
      <c r="G337" s="92" t="s">
        <v>600</v>
      </c>
      <c r="H337" s="93">
        <f>I337+J337</f>
        <v>660</v>
      </c>
      <c r="I337" s="161">
        <v>640</v>
      </c>
      <c r="J337" s="161">
        <v>20</v>
      </c>
      <c r="K337" s="161">
        <v>177</v>
      </c>
      <c r="L337" s="161">
        <v>0</v>
      </c>
      <c r="M337" s="161">
        <v>0</v>
      </c>
      <c r="N337" s="161">
        <v>356</v>
      </c>
      <c r="O337" s="161">
        <v>0</v>
      </c>
      <c r="P337" s="161">
        <v>0</v>
      </c>
      <c r="Q337" s="169">
        <v>47725.7</v>
      </c>
      <c r="R337" s="169">
        <v>23982.799999999999</v>
      </c>
    </row>
    <row r="338" spans="1:18" ht="128.25" x14ac:dyDescent="0.25">
      <c r="A338" s="93">
        <v>2</v>
      </c>
      <c r="B338" s="482" t="s">
        <v>601</v>
      </c>
      <c r="C338" s="483"/>
      <c r="D338" s="483"/>
      <c r="E338" s="483"/>
      <c r="F338" s="484"/>
      <c r="G338" s="92" t="s">
        <v>602</v>
      </c>
      <c r="H338" s="93">
        <f t="shared" ref="H338:H357" si="30">I338+J338</f>
        <v>535</v>
      </c>
      <c r="I338" s="161">
        <v>535</v>
      </c>
      <c r="J338" s="161">
        <v>0</v>
      </c>
      <c r="K338" s="161">
        <v>208</v>
      </c>
      <c r="L338" s="161">
        <v>0</v>
      </c>
      <c r="M338" s="161">
        <v>0</v>
      </c>
      <c r="N338" s="161">
        <v>321</v>
      </c>
      <c r="O338" s="161">
        <v>0</v>
      </c>
      <c r="P338" s="161">
        <v>0</v>
      </c>
      <c r="Q338" s="169">
        <v>47491.1</v>
      </c>
      <c r="R338" s="169">
        <v>23856.799999999999</v>
      </c>
    </row>
    <row r="339" spans="1:18" ht="85.5" x14ac:dyDescent="0.25">
      <c r="A339" s="93">
        <v>3</v>
      </c>
      <c r="B339" s="482" t="s">
        <v>603</v>
      </c>
      <c r="C339" s="483"/>
      <c r="D339" s="483"/>
      <c r="E339" s="483"/>
      <c r="F339" s="484"/>
      <c r="G339" s="92" t="s">
        <v>702</v>
      </c>
      <c r="H339" s="93">
        <f t="shared" si="30"/>
        <v>525</v>
      </c>
      <c r="I339" s="161">
        <v>495</v>
      </c>
      <c r="J339" s="161">
        <v>30</v>
      </c>
      <c r="K339" s="161">
        <v>125</v>
      </c>
      <c r="L339" s="161">
        <v>129</v>
      </c>
      <c r="M339" s="161">
        <v>8</v>
      </c>
      <c r="N339" s="161">
        <v>347</v>
      </c>
      <c r="O339" s="161">
        <v>148</v>
      </c>
      <c r="P339" s="161">
        <v>17</v>
      </c>
      <c r="Q339" s="169">
        <v>71389</v>
      </c>
      <c r="R339" s="169">
        <v>25190</v>
      </c>
    </row>
    <row r="340" spans="1:18" ht="99.75" x14ac:dyDescent="0.25">
      <c r="A340" s="93">
        <v>4</v>
      </c>
      <c r="B340" s="482" t="s">
        <v>601</v>
      </c>
      <c r="C340" s="483"/>
      <c r="D340" s="483"/>
      <c r="E340" s="483"/>
      <c r="F340" s="484"/>
      <c r="G340" s="92" t="s">
        <v>605</v>
      </c>
      <c r="H340" s="92">
        <f t="shared" si="30"/>
        <v>325</v>
      </c>
      <c r="I340" s="170">
        <v>325</v>
      </c>
      <c r="J340" s="170">
        <v>0</v>
      </c>
      <c r="K340" s="170">
        <v>97</v>
      </c>
      <c r="L340" s="170">
        <v>4.5</v>
      </c>
      <c r="M340" s="170">
        <v>4.5</v>
      </c>
      <c r="N340" s="170">
        <v>205</v>
      </c>
      <c r="O340" s="170">
        <v>21</v>
      </c>
      <c r="P340" s="170">
        <v>0</v>
      </c>
      <c r="Q340" s="171">
        <v>50217.2</v>
      </c>
      <c r="R340" s="171">
        <v>23993.1</v>
      </c>
    </row>
    <row r="341" spans="1:18" ht="42.75" x14ac:dyDescent="0.25">
      <c r="A341" s="93">
        <v>5</v>
      </c>
      <c r="B341" s="482" t="s">
        <v>614</v>
      </c>
      <c r="C341" s="483"/>
      <c r="D341" s="483"/>
      <c r="E341" s="483"/>
      <c r="F341" s="484"/>
      <c r="G341" s="92" t="s">
        <v>606</v>
      </c>
      <c r="H341" s="92">
        <f t="shared" si="30"/>
        <v>250</v>
      </c>
      <c r="I341" s="170">
        <v>235</v>
      </c>
      <c r="J341" s="170">
        <v>15</v>
      </c>
      <c r="K341" s="170">
        <v>93</v>
      </c>
      <c r="L341" s="170">
        <v>19</v>
      </c>
      <c r="M341" s="170">
        <v>0</v>
      </c>
      <c r="N341" s="170">
        <v>197</v>
      </c>
      <c r="O341" s="170">
        <v>42</v>
      </c>
      <c r="P341" s="170">
        <v>0</v>
      </c>
      <c r="Q341" s="171">
        <v>53352.1</v>
      </c>
      <c r="R341" s="171">
        <v>28114.799999999999</v>
      </c>
    </row>
    <row r="342" spans="1:18" ht="142.5" x14ac:dyDescent="0.25">
      <c r="A342" s="93">
        <v>6</v>
      </c>
      <c r="B342" s="482" t="s">
        <v>601</v>
      </c>
      <c r="C342" s="483"/>
      <c r="D342" s="483"/>
      <c r="E342" s="483"/>
      <c r="F342" s="484"/>
      <c r="G342" s="92" t="s">
        <v>608</v>
      </c>
      <c r="H342" s="92">
        <f t="shared" si="30"/>
        <v>286</v>
      </c>
      <c r="I342" s="170">
        <v>280</v>
      </c>
      <c r="J342" s="170">
        <v>6</v>
      </c>
      <c r="K342" s="170">
        <v>124</v>
      </c>
      <c r="L342" s="170">
        <v>7</v>
      </c>
      <c r="M342" s="170">
        <v>5.5</v>
      </c>
      <c r="N342" s="170">
        <v>389</v>
      </c>
      <c r="O342" s="170">
        <v>0</v>
      </c>
      <c r="P342" s="170">
        <v>0</v>
      </c>
      <c r="Q342" s="171">
        <v>46797</v>
      </c>
      <c r="R342" s="171">
        <v>23619.3</v>
      </c>
    </row>
    <row r="343" spans="1:18" ht="85.5" x14ac:dyDescent="0.25">
      <c r="A343" s="93">
        <v>7</v>
      </c>
      <c r="B343" s="482" t="s">
        <v>609</v>
      </c>
      <c r="C343" s="483"/>
      <c r="D343" s="483"/>
      <c r="E343" s="483"/>
      <c r="F343" s="484"/>
      <c r="G343" s="92" t="s">
        <v>610</v>
      </c>
      <c r="H343" s="92">
        <f t="shared" si="30"/>
        <v>315</v>
      </c>
      <c r="I343" s="170">
        <v>300</v>
      </c>
      <c r="J343" s="170">
        <v>15</v>
      </c>
      <c r="K343" s="170">
        <v>35</v>
      </c>
      <c r="L343" s="170">
        <v>74</v>
      </c>
      <c r="M343" s="170">
        <v>2</v>
      </c>
      <c r="N343" s="170">
        <v>117</v>
      </c>
      <c r="O343" s="170">
        <v>86</v>
      </c>
      <c r="P343" s="170">
        <v>0</v>
      </c>
      <c r="Q343" s="179">
        <v>54176.800000000003</v>
      </c>
      <c r="R343" s="179">
        <v>30179.3</v>
      </c>
    </row>
    <row r="344" spans="1:18" ht="85.5" x14ac:dyDescent="0.25">
      <c r="A344" s="93">
        <v>8</v>
      </c>
      <c r="B344" s="482" t="s">
        <v>609</v>
      </c>
      <c r="C344" s="483"/>
      <c r="D344" s="483"/>
      <c r="E344" s="483"/>
      <c r="F344" s="484"/>
      <c r="G344" s="92" t="s">
        <v>612</v>
      </c>
      <c r="H344" s="92">
        <f t="shared" si="30"/>
        <v>80</v>
      </c>
      <c r="I344" s="170">
        <v>70</v>
      </c>
      <c r="J344" s="170">
        <v>10</v>
      </c>
      <c r="K344" s="170">
        <v>13</v>
      </c>
      <c r="L344" s="170">
        <v>14</v>
      </c>
      <c r="M344" s="170">
        <v>11</v>
      </c>
      <c r="N344" s="170">
        <v>17</v>
      </c>
      <c r="O344" s="170">
        <v>3</v>
      </c>
      <c r="P344" s="170">
        <v>2</v>
      </c>
      <c r="Q344" s="171">
        <v>47672.7</v>
      </c>
      <c r="R344" s="171">
        <v>24655.1</v>
      </c>
    </row>
    <row r="345" spans="1:18" ht="92.25" customHeight="1" x14ac:dyDescent="0.25">
      <c r="A345" s="93">
        <v>9</v>
      </c>
      <c r="B345" s="482" t="s">
        <v>603</v>
      </c>
      <c r="C345" s="483"/>
      <c r="D345" s="483"/>
      <c r="E345" s="483"/>
      <c r="F345" s="484"/>
      <c r="G345" s="92" t="s">
        <v>613</v>
      </c>
      <c r="H345" s="92">
        <f t="shared" si="30"/>
        <v>90</v>
      </c>
      <c r="I345" s="170">
        <v>90</v>
      </c>
      <c r="J345" s="170">
        <v>0</v>
      </c>
      <c r="K345" s="170">
        <v>44</v>
      </c>
      <c r="L345" s="170">
        <v>0</v>
      </c>
      <c r="M345" s="170">
        <v>0</v>
      </c>
      <c r="N345" s="170">
        <v>47</v>
      </c>
      <c r="O345" s="170">
        <v>0</v>
      </c>
      <c r="P345" s="170">
        <v>0</v>
      </c>
      <c r="Q345" s="171">
        <v>52608.9</v>
      </c>
      <c r="R345" s="171">
        <v>24583.3</v>
      </c>
    </row>
    <row r="346" spans="1:18" ht="86.25" customHeight="1" x14ac:dyDescent="0.25">
      <c r="A346" s="93">
        <v>10</v>
      </c>
      <c r="B346" s="482" t="s">
        <v>599</v>
      </c>
      <c r="C346" s="483"/>
      <c r="D346" s="483"/>
      <c r="E346" s="483"/>
      <c r="F346" s="484"/>
      <c r="G346" s="92" t="s">
        <v>615</v>
      </c>
      <c r="H346" s="92">
        <f t="shared" si="30"/>
        <v>310</v>
      </c>
      <c r="I346" s="170">
        <v>280</v>
      </c>
      <c r="J346" s="170">
        <v>30</v>
      </c>
      <c r="K346" s="170">
        <v>99</v>
      </c>
      <c r="L346" s="170">
        <v>0</v>
      </c>
      <c r="M346" s="170">
        <v>0</v>
      </c>
      <c r="N346" s="170">
        <v>192</v>
      </c>
      <c r="O346" s="170">
        <v>0</v>
      </c>
      <c r="P346" s="170">
        <v>0</v>
      </c>
      <c r="Q346" s="171">
        <v>58254</v>
      </c>
      <c r="R346" s="171">
        <v>26605</v>
      </c>
    </row>
    <row r="347" spans="1:18" ht="96" customHeight="1" x14ac:dyDescent="0.25">
      <c r="A347" s="93">
        <v>11</v>
      </c>
      <c r="B347" s="482" t="s">
        <v>609</v>
      </c>
      <c r="C347" s="483"/>
      <c r="D347" s="483"/>
      <c r="E347" s="483"/>
      <c r="F347" s="484"/>
      <c r="G347" s="92" t="s">
        <v>616</v>
      </c>
      <c r="H347" s="92">
        <f t="shared" si="30"/>
        <v>35</v>
      </c>
      <c r="I347" s="170">
        <v>25</v>
      </c>
      <c r="J347" s="170">
        <v>10</v>
      </c>
      <c r="K347" s="170">
        <v>17</v>
      </c>
      <c r="L347" s="170">
        <v>15</v>
      </c>
      <c r="M347" s="170">
        <v>3</v>
      </c>
      <c r="N347" s="170">
        <v>31</v>
      </c>
      <c r="O347" s="170">
        <v>16</v>
      </c>
      <c r="P347" s="170">
        <v>3</v>
      </c>
      <c r="Q347" s="171">
        <v>71344.3</v>
      </c>
      <c r="R347" s="171">
        <v>40114.699999999997</v>
      </c>
    </row>
    <row r="348" spans="1:18" ht="99.75" x14ac:dyDescent="0.25">
      <c r="A348" s="93">
        <v>12</v>
      </c>
      <c r="B348" s="482" t="s">
        <v>599</v>
      </c>
      <c r="C348" s="483"/>
      <c r="D348" s="483"/>
      <c r="E348" s="483"/>
      <c r="F348" s="484"/>
      <c r="G348" s="92" t="s">
        <v>617</v>
      </c>
      <c r="H348" s="92">
        <f t="shared" si="30"/>
        <v>210</v>
      </c>
      <c r="I348" s="170">
        <v>210</v>
      </c>
      <c r="J348" s="170">
        <v>0</v>
      </c>
      <c r="K348" s="170">
        <v>29</v>
      </c>
      <c r="L348" s="170">
        <v>19</v>
      </c>
      <c r="M348" s="170">
        <v>0</v>
      </c>
      <c r="N348" s="170">
        <v>93</v>
      </c>
      <c r="O348" s="170">
        <v>14</v>
      </c>
      <c r="P348" s="170">
        <v>0</v>
      </c>
      <c r="Q348" s="171">
        <v>45418</v>
      </c>
      <c r="R348" s="171">
        <v>22570</v>
      </c>
    </row>
    <row r="349" spans="1:18" ht="86.25" customHeight="1" x14ac:dyDescent="0.25">
      <c r="A349" s="93">
        <v>13</v>
      </c>
      <c r="B349" s="482" t="s">
        <v>609</v>
      </c>
      <c r="C349" s="483"/>
      <c r="D349" s="483"/>
      <c r="E349" s="483"/>
      <c r="F349" s="484"/>
      <c r="G349" s="92" t="s">
        <v>618</v>
      </c>
      <c r="H349" s="92">
        <f t="shared" si="30"/>
        <v>120</v>
      </c>
      <c r="I349" s="170">
        <v>120</v>
      </c>
      <c r="J349" s="170">
        <v>0</v>
      </c>
      <c r="K349" s="170">
        <v>13</v>
      </c>
      <c r="L349" s="170">
        <v>0</v>
      </c>
      <c r="M349" s="170">
        <v>0</v>
      </c>
      <c r="N349" s="170">
        <v>72</v>
      </c>
      <c r="O349" s="170">
        <v>0</v>
      </c>
      <c r="P349" s="170">
        <v>0</v>
      </c>
      <c r="Q349" s="171">
        <v>54649.8</v>
      </c>
      <c r="R349" s="171">
        <v>25928.1</v>
      </c>
    </row>
    <row r="350" spans="1:18" ht="71.25" x14ac:dyDescent="0.25">
      <c r="A350" s="93">
        <v>14</v>
      </c>
      <c r="B350" s="482" t="s">
        <v>609</v>
      </c>
      <c r="C350" s="483"/>
      <c r="D350" s="483"/>
      <c r="E350" s="483"/>
      <c r="F350" s="484"/>
      <c r="G350" s="92" t="s">
        <v>619</v>
      </c>
      <c r="H350" s="92">
        <f t="shared" si="30"/>
        <v>130</v>
      </c>
      <c r="I350" s="170">
        <v>115</v>
      </c>
      <c r="J350" s="170">
        <v>15</v>
      </c>
      <c r="K350" s="170">
        <v>17</v>
      </c>
      <c r="L350" s="170">
        <v>0</v>
      </c>
      <c r="M350" s="170">
        <v>3</v>
      </c>
      <c r="N350" s="170">
        <v>50</v>
      </c>
      <c r="O350" s="170">
        <v>0</v>
      </c>
      <c r="P350" s="170">
        <v>2</v>
      </c>
      <c r="Q350" s="171">
        <v>47780</v>
      </c>
      <c r="R350" s="171">
        <v>24400</v>
      </c>
    </row>
    <row r="351" spans="1:18" ht="85.5" x14ac:dyDescent="0.25">
      <c r="A351" s="93">
        <v>15</v>
      </c>
      <c r="B351" s="482" t="s">
        <v>660</v>
      </c>
      <c r="C351" s="483"/>
      <c r="D351" s="483"/>
      <c r="E351" s="483"/>
      <c r="F351" s="484"/>
      <c r="G351" s="92" t="s">
        <v>620</v>
      </c>
      <c r="H351" s="92">
        <f t="shared" si="30"/>
        <v>190</v>
      </c>
      <c r="I351" s="170">
        <v>180</v>
      </c>
      <c r="J351" s="170">
        <v>10</v>
      </c>
      <c r="K351" s="170">
        <v>4</v>
      </c>
      <c r="L351" s="170">
        <v>12.75</v>
      </c>
      <c r="M351" s="170">
        <v>11.25</v>
      </c>
      <c r="N351" s="170">
        <v>40</v>
      </c>
      <c r="O351" s="170">
        <v>55.75</v>
      </c>
      <c r="P351" s="170">
        <v>51.25</v>
      </c>
      <c r="Q351" s="171">
        <v>45300</v>
      </c>
      <c r="R351" s="171">
        <v>29756</v>
      </c>
    </row>
    <row r="352" spans="1:18" ht="85.5" x14ac:dyDescent="0.25">
      <c r="A352" s="93">
        <v>16</v>
      </c>
      <c r="B352" s="482" t="s">
        <v>661</v>
      </c>
      <c r="C352" s="483"/>
      <c r="D352" s="483"/>
      <c r="E352" s="483"/>
      <c r="F352" s="484"/>
      <c r="G352" s="92" t="s">
        <v>621</v>
      </c>
      <c r="H352" s="92">
        <f t="shared" si="30"/>
        <v>230</v>
      </c>
      <c r="I352" s="170">
        <v>210</v>
      </c>
      <c r="J352" s="170">
        <v>20</v>
      </c>
      <c r="K352" s="170">
        <v>12</v>
      </c>
      <c r="L352" s="170">
        <v>18</v>
      </c>
      <c r="M352" s="170">
        <v>0</v>
      </c>
      <c r="N352" s="170">
        <v>75</v>
      </c>
      <c r="O352" s="170">
        <v>11</v>
      </c>
      <c r="P352" s="170">
        <v>0</v>
      </c>
      <c r="Q352" s="171">
        <v>46544.5</v>
      </c>
      <c r="R352" s="171">
        <v>25094</v>
      </c>
    </row>
    <row r="353" spans="1:18" ht="85.5" x14ac:dyDescent="0.25">
      <c r="A353" s="93">
        <v>17</v>
      </c>
      <c r="B353" s="482" t="s">
        <v>662</v>
      </c>
      <c r="C353" s="483"/>
      <c r="D353" s="483"/>
      <c r="E353" s="483"/>
      <c r="F353" s="484"/>
      <c r="G353" s="92" t="s">
        <v>622</v>
      </c>
      <c r="H353" s="92">
        <f t="shared" si="30"/>
        <v>150</v>
      </c>
      <c r="I353" s="170">
        <v>150</v>
      </c>
      <c r="J353" s="170">
        <v>0</v>
      </c>
      <c r="K353" s="170">
        <v>6</v>
      </c>
      <c r="L353" s="170">
        <v>15</v>
      </c>
      <c r="M353" s="170">
        <v>0</v>
      </c>
      <c r="N353" s="170">
        <v>16</v>
      </c>
      <c r="O353" s="170">
        <v>4</v>
      </c>
      <c r="P353" s="170">
        <v>0</v>
      </c>
      <c r="Q353" s="171">
        <v>45551</v>
      </c>
      <c r="R353" s="171">
        <v>27024</v>
      </c>
    </row>
    <row r="354" spans="1:18" ht="85.5" x14ac:dyDescent="0.25">
      <c r="A354" s="93">
        <v>18</v>
      </c>
      <c r="B354" s="482" t="s">
        <v>607</v>
      </c>
      <c r="C354" s="483"/>
      <c r="D354" s="483"/>
      <c r="E354" s="483"/>
      <c r="F354" s="484"/>
      <c r="G354" s="92" t="s">
        <v>623</v>
      </c>
      <c r="H354" s="92">
        <f t="shared" si="30"/>
        <v>40</v>
      </c>
      <c r="I354" s="170">
        <v>0</v>
      </c>
      <c r="J354" s="170">
        <v>40</v>
      </c>
      <c r="K354" s="170">
        <v>19</v>
      </c>
      <c r="L354" s="170">
        <v>1.5</v>
      </c>
      <c r="M354" s="170">
        <v>1.5</v>
      </c>
      <c r="N354" s="170">
        <v>21</v>
      </c>
      <c r="O354" s="170">
        <v>0.5</v>
      </c>
      <c r="P354" s="170">
        <v>0.5</v>
      </c>
      <c r="Q354" s="171">
        <v>48817</v>
      </c>
      <c r="R354" s="177" t="s">
        <v>987</v>
      </c>
    </row>
    <row r="355" spans="1:18" ht="85.5" x14ac:dyDescent="0.25">
      <c r="A355" s="93">
        <v>19</v>
      </c>
      <c r="B355" s="482" t="s">
        <v>601</v>
      </c>
      <c r="C355" s="483"/>
      <c r="D355" s="483"/>
      <c r="E355" s="483"/>
      <c r="F355" s="484"/>
      <c r="G355" s="92" t="s">
        <v>624</v>
      </c>
      <c r="H355" s="92">
        <f t="shared" si="30"/>
        <v>0</v>
      </c>
      <c r="I355" s="170">
        <v>0</v>
      </c>
      <c r="J355" s="170">
        <v>0</v>
      </c>
      <c r="K355" s="170">
        <v>42</v>
      </c>
      <c r="L355" s="170">
        <v>0</v>
      </c>
      <c r="M355" s="170">
        <v>0</v>
      </c>
      <c r="N355" s="170">
        <v>78</v>
      </c>
      <c r="O355" s="170">
        <v>0</v>
      </c>
      <c r="P355" s="170">
        <v>0</v>
      </c>
      <c r="Q355" s="177" t="s">
        <v>980</v>
      </c>
      <c r="R355" s="177" t="s">
        <v>983</v>
      </c>
    </row>
    <row r="356" spans="1:18" ht="85.5" x14ac:dyDescent="0.25">
      <c r="A356" s="93">
        <v>20</v>
      </c>
      <c r="B356" s="482" t="s">
        <v>625</v>
      </c>
      <c r="C356" s="483"/>
      <c r="D356" s="483"/>
      <c r="E356" s="483"/>
      <c r="F356" s="484"/>
      <c r="G356" s="92" t="s">
        <v>626</v>
      </c>
      <c r="H356" s="92">
        <f t="shared" si="30"/>
        <v>0</v>
      </c>
      <c r="I356" s="170">
        <v>0</v>
      </c>
      <c r="J356" s="170">
        <v>0</v>
      </c>
      <c r="K356" s="170">
        <v>34</v>
      </c>
      <c r="L356" s="170">
        <v>46</v>
      </c>
      <c r="M356" s="170">
        <v>0</v>
      </c>
      <c r="N356" s="170">
        <v>61</v>
      </c>
      <c r="O356" s="170">
        <v>62</v>
      </c>
      <c r="P356" s="170">
        <v>0</v>
      </c>
      <c r="Q356" s="171">
        <v>44972</v>
      </c>
      <c r="R356" s="171">
        <v>22486</v>
      </c>
    </row>
    <row r="357" spans="1:18" ht="85.5" x14ac:dyDescent="0.25">
      <c r="A357" s="93">
        <v>21</v>
      </c>
      <c r="B357" s="482" t="s">
        <v>601</v>
      </c>
      <c r="C357" s="483"/>
      <c r="D357" s="483"/>
      <c r="E357" s="483"/>
      <c r="F357" s="484"/>
      <c r="G357" s="92" t="s">
        <v>648</v>
      </c>
      <c r="H357" s="92">
        <f t="shared" si="30"/>
        <v>6</v>
      </c>
      <c r="I357" s="170">
        <v>0</v>
      </c>
      <c r="J357" s="170">
        <v>6</v>
      </c>
      <c r="K357" s="170">
        <v>13</v>
      </c>
      <c r="L357" s="170">
        <v>7</v>
      </c>
      <c r="M357" s="170">
        <v>1</v>
      </c>
      <c r="N357" s="170">
        <v>25</v>
      </c>
      <c r="O357" s="170">
        <v>10</v>
      </c>
      <c r="P357" s="170">
        <v>0</v>
      </c>
      <c r="Q357" s="171">
        <v>45667.9</v>
      </c>
      <c r="R357" s="171">
        <v>24206.6</v>
      </c>
    </row>
    <row r="358" spans="1:18" ht="45" customHeight="1" x14ac:dyDescent="0.25">
      <c r="A358" s="513" t="s">
        <v>645</v>
      </c>
      <c r="B358" s="513"/>
      <c r="C358" s="513"/>
      <c r="D358" s="513"/>
      <c r="E358" s="513"/>
      <c r="F358" s="513"/>
      <c r="G358" s="513"/>
      <c r="H358" s="159">
        <f>I358+J358</f>
        <v>4487</v>
      </c>
      <c r="I358" s="159">
        <f>I337+I338+I339+I340+I341+I342+I343+I344+I345+I346+I347+I348+I349+I350+I351+I352+I353+I354+I355+I356+I357</f>
        <v>4260</v>
      </c>
      <c r="J358" s="159">
        <f t="shared" ref="J358:P358" si="31">J337+J338+J339+J340+J341+J342+J343+J344+J345+J346+J347+J348+J349+J350+J351+J352+J353+J354+J355+J356+J357</f>
        <v>227</v>
      </c>
      <c r="K358" s="139">
        <f t="shared" si="31"/>
        <v>1221</v>
      </c>
      <c r="L358" s="139">
        <f t="shared" si="31"/>
        <v>381.75</v>
      </c>
      <c r="M358" s="139">
        <f t="shared" si="31"/>
        <v>50.75</v>
      </c>
      <c r="N358" s="139">
        <f t="shared" si="31"/>
        <v>2750</v>
      </c>
      <c r="O358" s="139">
        <f t="shared" si="31"/>
        <v>473.25</v>
      </c>
      <c r="P358" s="139">
        <f t="shared" si="31"/>
        <v>75.75</v>
      </c>
      <c r="Q358" s="156"/>
      <c r="R358" s="156"/>
    </row>
    <row r="359" spans="1:18" ht="70.5" customHeight="1" x14ac:dyDescent="0.25">
      <c r="A359" s="579" t="s">
        <v>860</v>
      </c>
      <c r="B359" s="579"/>
      <c r="C359" s="579"/>
      <c r="D359" s="579"/>
      <c r="E359" s="579"/>
      <c r="F359" s="579"/>
      <c r="G359" s="579"/>
      <c r="H359" s="579"/>
      <c r="I359" s="579"/>
      <c r="J359" s="579"/>
      <c r="K359" s="579"/>
      <c r="L359" s="579"/>
      <c r="M359" s="579"/>
      <c r="N359" s="579"/>
      <c r="O359" s="579"/>
      <c r="P359" s="579"/>
      <c r="Q359" s="579"/>
      <c r="R359" s="579"/>
    </row>
    <row r="360" spans="1:18" ht="42.75" x14ac:dyDescent="0.25">
      <c r="A360" s="93">
        <v>1</v>
      </c>
      <c r="B360" s="482" t="s">
        <v>601</v>
      </c>
      <c r="C360" s="483"/>
      <c r="D360" s="483"/>
      <c r="E360" s="483"/>
      <c r="F360" s="484"/>
      <c r="G360" s="92" t="s">
        <v>663</v>
      </c>
      <c r="H360" s="93">
        <f>I360+J360</f>
        <v>245</v>
      </c>
      <c r="I360" s="161">
        <v>180</v>
      </c>
      <c r="J360" s="161">
        <v>65</v>
      </c>
      <c r="K360" s="161">
        <v>45</v>
      </c>
      <c r="L360" s="161">
        <v>7</v>
      </c>
      <c r="M360" s="161">
        <v>0</v>
      </c>
      <c r="N360" s="161">
        <v>116</v>
      </c>
      <c r="O360" s="161">
        <v>0</v>
      </c>
      <c r="P360" s="161">
        <v>0</v>
      </c>
      <c r="Q360" s="169">
        <v>44998</v>
      </c>
      <c r="R360" s="169">
        <v>25346</v>
      </c>
    </row>
    <row r="361" spans="1:18" ht="42.75" x14ac:dyDescent="0.25">
      <c r="A361" s="93">
        <v>2</v>
      </c>
      <c r="B361" s="482" t="s">
        <v>614</v>
      </c>
      <c r="C361" s="483"/>
      <c r="D361" s="483"/>
      <c r="E361" s="483"/>
      <c r="F361" s="484"/>
      <c r="G361" s="92" t="s">
        <v>664</v>
      </c>
      <c r="H361" s="93">
        <f t="shared" ref="H361:H383" si="32">I361+J361</f>
        <v>210</v>
      </c>
      <c r="I361" s="161">
        <v>180</v>
      </c>
      <c r="J361" s="161">
        <v>30</v>
      </c>
      <c r="K361" s="161">
        <v>79</v>
      </c>
      <c r="L361" s="161">
        <v>38</v>
      </c>
      <c r="M361" s="161">
        <v>10</v>
      </c>
      <c r="N361" s="161">
        <v>166</v>
      </c>
      <c r="O361" s="161">
        <v>24</v>
      </c>
      <c r="P361" s="161">
        <v>4</v>
      </c>
      <c r="Q361" s="169">
        <v>48000</v>
      </c>
      <c r="R361" s="169">
        <v>23500</v>
      </c>
    </row>
    <row r="362" spans="1:18" ht="42.75" x14ac:dyDescent="0.25">
      <c r="A362" s="93">
        <v>3</v>
      </c>
      <c r="B362" s="482" t="s">
        <v>631</v>
      </c>
      <c r="C362" s="483"/>
      <c r="D362" s="483"/>
      <c r="E362" s="483"/>
      <c r="F362" s="484"/>
      <c r="G362" s="92" t="s">
        <v>665</v>
      </c>
      <c r="H362" s="93">
        <f t="shared" si="32"/>
        <v>295</v>
      </c>
      <c r="I362" s="161">
        <v>265</v>
      </c>
      <c r="J362" s="161">
        <v>30</v>
      </c>
      <c r="K362" s="161">
        <v>65</v>
      </c>
      <c r="L362" s="161">
        <v>13</v>
      </c>
      <c r="M362" s="161">
        <v>0</v>
      </c>
      <c r="N362" s="161">
        <v>188</v>
      </c>
      <c r="O362" s="161">
        <v>20</v>
      </c>
      <c r="P362" s="161">
        <v>0</v>
      </c>
      <c r="Q362" s="169">
        <v>46044</v>
      </c>
      <c r="R362" s="169">
        <v>23242</v>
      </c>
    </row>
    <row r="363" spans="1:18" ht="42.75" x14ac:dyDescent="0.25">
      <c r="A363" s="93">
        <v>4</v>
      </c>
      <c r="B363" s="482" t="s">
        <v>601</v>
      </c>
      <c r="C363" s="483"/>
      <c r="D363" s="483"/>
      <c r="E363" s="483"/>
      <c r="F363" s="484"/>
      <c r="G363" s="92" t="s">
        <v>666</v>
      </c>
      <c r="H363" s="93">
        <f t="shared" si="32"/>
        <v>270</v>
      </c>
      <c r="I363" s="161">
        <v>230</v>
      </c>
      <c r="J363" s="161">
        <v>40</v>
      </c>
      <c r="K363" s="161">
        <v>67</v>
      </c>
      <c r="L363" s="161">
        <v>0</v>
      </c>
      <c r="M363" s="161">
        <v>0</v>
      </c>
      <c r="N363" s="161">
        <v>115</v>
      </c>
      <c r="O363" s="161">
        <v>0</v>
      </c>
      <c r="P363" s="161">
        <v>0</v>
      </c>
      <c r="Q363" s="169">
        <v>45945</v>
      </c>
      <c r="R363" s="169">
        <v>24311</v>
      </c>
    </row>
    <row r="364" spans="1:18" ht="42.75" x14ac:dyDescent="0.25">
      <c r="A364" s="93">
        <v>5</v>
      </c>
      <c r="B364" s="482" t="s">
        <v>614</v>
      </c>
      <c r="C364" s="483"/>
      <c r="D364" s="483"/>
      <c r="E364" s="483"/>
      <c r="F364" s="484"/>
      <c r="G364" s="92" t="s">
        <v>667</v>
      </c>
      <c r="H364" s="93">
        <f t="shared" si="32"/>
        <v>160</v>
      </c>
      <c r="I364" s="161">
        <v>130</v>
      </c>
      <c r="J364" s="161">
        <v>30</v>
      </c>
      <c r="K364" s="161">
        <v>45</v>
      </c>
      <c r="L364" s="161">
        <v>21.75</v>
      </c>
      <c r="M364" s="161">
        <v>0</v>
      </c>
      <c r="N364" s="161">
        <v>98</v>
      </c>
      <c r="O364" s="161">
        <v>65.5</v>
      </c>
      <c r="P364" s="161">
        <v>0</v>
      </c>
      <c r="Q364" s="169">
        <v>45812.800000000003</v>
      </c>
      <c r="R364" s="169">
        <v>22679.7</v>
      </c>
    </row>
    <row r="365" spans="1:18" ht="42.75" x14ac:dyDescent="0.25">
      <c r="A365" s="93">
        <v>6</v>
      </c>
      <c r="B365" s="482" t="s">
        <v>631</v>
      </c>
      <c r="C365" s="483"/>
      <c r="D365" s="483"/>
      <c r="E365" s="483"/>
      <c r="F365" s="484"/>
      <c r="G365" s="92" t="s">
        <v>668</v>
      </c>
      <c r="H365" s="93">
        <f t="shared" si="32"/>
        <v>145</v>
      </c>
      <c r="I365" s="161">
        <v>130</v>
      </c>
      <c r="J365" s="161">
        <v>15</v>
      </c>
      <c r="K365" s="161">
        <v>53</v>
      </c>
      <c r="L365" s="161">
        <v>1</v>
      </c>
      <c r="M365" s="161">
        <v>1</v>
      </c>
      <c r="N365" s="161">
        <v>89</v>
      </c>
      <c r="O365" s="161">
        <v>3</v>
      </c>
      <c r="P365" s="161">
        <v>3</v>
      </c>
      <c r="Q365" s="169">
        <v>45190</v>
      </c>
      <c r="R365" s="169">
        <v>22510</v>
      </c>
    </row>
    <row r="366" spans="1:18" ht="99.75" x14ac:dyDescent="0.25">
      <c r="A366" s="93">
        <v>7</v>
      </c>
      <c r="B366" s="482" t="s">
        <v>694</v>
      </c>
      <c r="C366" s="483"/>
      <c r="D366" s="483"/>
      <c r="E366" s="483"/>
      <c r="F366" s="484"/>
      <c r="G366" s="92" t="s">
        <v>671</v>
      </c>
      <c r="H366" s="93">
        <f t="shared" si="32"/>
        <v>135</v>
      </c>
      <c r="I366" s="161">
        <v>120</v>
      </c>
      <c r="J366" s="161">
        <v>15</v>
      </c>
      <c r="K366" s="161">
        <v>11</v>
      </c>
      <c r="L366" s="161">
        <v>3</v>
      </c>
      <c r="M366" s="161">
        <v>3</v>
      </c>
      <c r="N366" s="161">
        <v>25</v>
      </c>
      <c r="O366" s="161">
        <v>0</v>
      </c>
      <c r="P366" s="161">
        <v>0</v>
      </c>
      <c r="Q366" s="169">
        <v>44972.800000000003</v>
      </c>
      <c r="R366" s="169">
        <v>27717.599999999999</v>
      </c>
    </row>
    <row r="367" spans="1:18" ht="42.75" x14ac:dyDescent="0.25">
      <c r="A367" s="93">
        <v>8</v>
      </c>
      <c r="B367" s="482" t="s">
        <v>601</v>
      </c>
      <c r="C367" s="483"/>
      <c r="D367" s="483"/>
      <c r="E367" s="483"/>
      <c r="F367" s="484"/>
      <c r="G367" s="92" t="s">
        <v>672</v>
      </c>
      <c r="H367" s="161">
        <f t="shared" si="32"/>
        <v>20</v>
      </c>
      <c r="I367" s="161">
        <v>0</v>
      </c>
      <c r="J367" s="161">
        <v>20</v>
      </c>
      <c r="K367" s="161">
        <v>39</v>
      </c>
      <c r="L367" s="161">
        <v>36</v>
      </c>
      <c r="M367" s="161">
        <v>1</v>
      </c>
      <c r="N367" s="161">
        <v>49</v>
      </c>
      <c r="O367" s="161">
        <v>57</v>
      </c>
      <c r="P367" s="161">
        <v>0</v>
      </c>
      <c r="Q367" s="169">
        <v>44972</v>
      </c>
      <c r="R367" s="169">
        <v>22486</v>
      </c>
    </row>
    <row r="368" spans="1:18" ht="42.75" x14ac:dyDescent="0.25">
      <c r="A368" s="93">
        <v>9</v>
      </c>
      <c r="B368" s="482" t="s">
        <v>614</v>
      </c>
      <c r="C368" s="483"/>
      <c r="D368" s="483"/>
      <c r="E368" s="483"/>
      <c r="F368" s="484"/>
      <c r="G368" s="92" t="s">
        <v>673</v>
      </c>
      <c r="H368" s="93">
        <f t="shared" si="32"/>
        <v>30</v>
      </c>
      <c r="I368" s="161">
        <v>0</v>
      </c>
      <c r="J368" s="161">
        <v>30</v>
      </c>
      <c r="K368" s="161">
        <v>66</v>
      </c>
      <c r="L368" s="161">
        <v>0</v>
      </c>
      <c r="M368" s="161">
        <v>0</v>
      </c>
      <c r="N368" s="161">
        <v>70</v>
      </c>
      <c r="O368" s="161">
        <v>0</v>
      </c>
      <c r="P368" s="161">
        <v>3</v>
      </c>
      <c r="Q368" s="169">
        <v>45137.9</v>
      </c>
      <c r="R368" s="169">
        <v>23262.5</v>
      </c>
    </row>
    <row r="369" spans="1:18" ht="42.75" x14ac:dyDescent="0.25">
      <c r="A369" s="93">
        <v>10</v>
      </c>
      <c r="B369" s="482" t="s">
        <v>601</v>
      </c>
      <c r="C369" s="483"/>
      <c r="D369" s="483"/>
      <c r="E369" s="483"/>
      <c r="F369" s="484"/>
      <c r="G369" s="92" t="s">
        <v>674</v>
      </c>
      <c r="H369" s="93">
        <f t="shared" si="32"/>
        <v>30</v>
      </c>
      <c r="I369" s="161">
        <v>0</v>
      </c>
      <c r="J369" s="161">
        <v>30</v>
      </c>
      <c r="K369" s="161">
        <v>43</v>
      </c>
      <c r="L369" s="161">
        <v>0</v>
      </c>
      <c r="M369" s="161">
        <v>0</v>
      </c>
      <c r="N369" s="161">
        <v>51</v>
      </c>
      <c r="O369" s="161">
        <v>0</v>
      </c>
      <c r="P369" s="161">
        <v>0</v>
      </c>
      <c r="Q369" s="169">
        <v>45100</v>
      </c>
      <c r="R369" s="169">
        <v>22600</v>
      </c>
    </row>
    <row r="370" spans="1:18" ht="42.75" x14ac:dyDescent="0.25">
      <c r="A370" s="93">
        <v>11</v>
      </c>
      <c r="B370" s="482" t="s">
        <v>601</v>
      </c>
      <c r="C370" s="483"/>
      <c r="D370" s="483"/>
      <c r="E370" s="483"/>
      <c r="F370" s="484"/>
      <c r="G370" s="92" t="s">
        <v>675</v>
      </c>
      <c r="H370" s="93">
        <f t="shared" si="32"/>
        <v>30</v>
      </c>
      <c r="I370" s="161">
        <v>0</v>
      </c>
      <c r="J370" s="161">
        <v>30</v>
      </c>
      <c r="K370" s="161">
        <v>40</v>
      </c>
      <c r="L370" s="161">
        <v>0</v>
      </c>
      <c r="M370" s="161">
        <v>0</v>
      </c>
      <c r="N370" s="161">
        <v>53</v>
      </c>
      <c r="O370" s="161">
        <v>0</v>
      </c>
      <c r="P370" s="161">
        <v>0</v>
      </c>
      <c r="Q370" s="169">
        <v>44973.5</v>
      </c>
      <c r="R370" s="169">
        <v>24559</v>
      </c>
    </row>
    <row r="371" spans="1:18" ht="42.75" x14ac:dyDescent="0.25">
      <c r="A371" s="93">
        <v>12</v>
      </c>
      <c r="B371" s="482" t="s">
        <v>611</v>
      </c>
      <c r="C371" s="483"/>
      <c r="D371" s="483"/>
      <c r="E371" s="483"/>
      <c r="F371" s="484"/>
      <c r="G371" s="92" t="s">
        <v>676</v>
      </c>
      <c r="H371" s="93">
        <f t="shared" si="32"/>
        <v>20</v>
      </c>
      <c r="I371" s="161">
        <v>0</v>
      </c>
      <c r="J371" s="161">
        <v>20</v>
      </c>
      <c r="K371" s="161">
        <v>38</v>
      </c>
      <c r="L371" s="161">
        <v>0</v>
      </c>
      <c r="M371" s="161">
        <v>0</v>
      </c>
      <c r="N371" s="161">
        <v>57</v>
      </c>
      <c r="O371" s="161">
        <v>0</v>
      </c>
      <c r="P371" s="161">
        <v>0</v>
      </c>
      <c r="Q371" s="169">
        <v>44974</v>
      </c>
      <c r="R371" s="169">
        <v>22766</v>
      </c>
    </row>
    <row r="372" spans="1:18" ht="42.75" x14ac:dyDescent="0.25">
      <c r="A372" s="93">
        <v>13</v>
      </c>
      <c r="B372" s="482" t="s">
        <v>631</v>
      </c>
      <c r="C372" s="483"/>
      <c r="D372" s="483"/>
      <c r="E372" s="483"/>
      <c r="F372" s="484"/>
      <c r="G372" s="92" t="s">
        <v>677</v>
      </c>
      <c r="H372" s="93">
        <f t="shared" si="32"/>
        <v>20</v>
      </c>
      <c r="I372" s="161">
        <v>0</v>
      </c>
      <c r="J372" s="161">
        <v>20</v>
      </c>
      <c r="K372" s="161">
        <v>36</v>
      </c>
      <c r="L372" s="161">
        <v>0</v>
      </c>
      <c r="M372" s="161">
        <v>0</v>
      </c>
      <c r="N372" s="161">
        <v>52</v>
      </c>
      <c r="O372" s="161">
        <v>1</v>
      </c>
      <c r="P372" s="161">
        <v>1</v>
      </c>
      <c r="Q372" s="169">
        <v>44973.3</v>
      </c>
      <c r="R372" s="169">
        <v>22523.8</v>
      </c>
    </row>
    <row r="373" spans="1:18" ht="42.75" x14ac:dyDescent="0.25">
      <c r="A373" s="93">
        <v>14</v>
      </c>
      <c r="B373" s="482" t="s">
        <v>601</v>
      </c>
      <c r="C373" s="483"/>
      <c r="D373" s="483"/>
      <c r="E373" s="483"/>
      <c r="F373" s="484"/>
      <c r="G373" s="92" t="s">
        <v>678</v>
      </c>
      <c r="H373" s="93">
        <f t="shared" si="32"/>
        <v>20</v>
      </c>
      <c r="I373" s="161">
        <v>0</v>
      </c>
      <c r="J373" s="161">
        <v>20</v>
      </c>
      <c r="K373" s="161">
        <v>52</v>
      </c>
      <c r="L373" s="161">
        <v>0</v>
      </c>
      <c r="M373" s="161">
        <v>0</v>
      </c>
      <c r="N373" s="161">
        <v>85</v>
      </c>
      <c r="O373" s="161">
        <v>0</v>
      </c>
      <c r="P373" s="161">
        <v>0</v>
      </c>
      <c r="Q373" s="178" t="s">
        <v>984</v>
      </c>
      <c r="R373" s="161">
        <v>24336</v>
      </c>
    </row>
    <row r="374" spans="1:18" ht="42.75" x14ac:dyDescent="0.25">
      <c r="A374" s="93">
        <v>15</v>
      </c>
      <c r="B374" s="482" t="s">
        <v>601</v>
      </c>
      <c r="C374" s="483"/>
      <c r="D374" s="483"/>
      <c r="E374" s="483"/>
      <c r="F374" s="484"/>
      <c r="G374" s="92" t="s">
        <v>679</v>
      </c>
      <c r="H374" s="93">
        <f t="shared" si="32"/>
        <v>10</v>
      </c>
      <c r="I374" s="161">
        <v>0</v>
      </c>
      <c r="J374" s="161">
        <v>10</v>
      </c>
      <c r="K374" s="161">
        <v>48</v>
      </c>
      <c r="L374" s="161">
        <v>10</v>
      </c>
      <c r="M374" s="161">
        <v>5</v>
      </c>
      <c r="N374" s="161">
        <v>95</v>
      </c>
      <c r="O374" s="161">
        <v>6</v>
      </c>
      <c r="P374" s="161">
        <v>2</v>
      </c>
      <c r="Q374" s="169">
        <v>46207</v>
      </c>
      <c r="R374" s="169">
        <v>25186</v>
      </c>
    </row>
    <row r="375" spans="1:18" ht="42.75" x14ac:dyDescent="0.25">
      <c r="A375" s="93">
        <v>16</v>
      </c>
      <c r="B375" s="482" t="s">
        <v>601</v>
      </c>
      <c r="C375" s="483"/>
      <c r="D375" s="483"/>
      <c r="E375" s="483"/>
      <c r="F375" s="484"/>
      <c r="G375" s="92" t="s">
        <v>680</v>
      </c>
      <c r="H375" s="93">
        <f t="shared" si="32"/>
        <v>10</v>
      </c>
      <c r="I375" s="161">
        <v>0</v>
      </c>
      <c r="J375" s="161">
        <v>10</v>
      </c>
      <c r="K375" s="161">
        <v>36</v>
      </c>
      <c r="L375" s="161">
        <v>0</v>
      </c>
      <c r="M375" s="161">
        <v>0</v>
      </c>
      <c r="N375" s="161">
        <v>62</v>
      </c>
      <c r="O375" s="161">
        <v>0</v>
      </c>
      <c r="P375" s="161">
        <v>0</v>
      </c>
      <c r="Q375" s="169">
        <v>48324</v>
      </c>
      <c r="R375" s="169">
        <v>26367</v>
      </c>
    </row>
    <row r="376" spans="1:18" ht="42.75" x14ac:dyDescent="0.25">
      <c r="A376" s="93">
        <v>17</v>
      </c>
      <c r="B376" s="482" t="s">
        <v>611</v>
      </c>
      <c r="C376" s="483"/>
      <c r="D376" s="483"/>
      <c r="E376" s="483"/>
      <c r="F376" s="484"/>
      <c r="G376" s="92" t="s">
        <v>681</v>
      </c>
      <c r="H376" s="93">
        <f t="shared" si="32"/>
        <v>0</v>
      </c>
      <c r="I376" s="161">
        <v>0</v>
      </c>
      <c r="J376" s="161">
        <v>0</v>
      </c>
      <c r="K376" s="161">
        <v>13</v>
      </c>
      <c r="L376" s="161">
        <v>53</v>
      </c>
      <c r="M376" s="161">
        <v>11</v>
      </c>
      <c r="N376" s="161">
        <v>26</v>
      </c>
      <c r="O376" s="161">
        <v>78</v>
      </c>
      <c r="P376" s="161">
        <v>2</v>
      </c>
      <c r="Q376" s="169">
        <v>45282.3</v>
      </c>
      <c r="R376" s="169">
        <v>22812.799999999999</v>
      </c>
    </row>
    <row r="377" spans="1:18" ht="42.75" x14ac:dyDescent="0.25">
      <c r="A377" s="93">
        <v>18</v>
      </c>
      <c r="B377" s="482" t="s">
        <v>631</v>
      </c>
      <c r="C377" s="483"/>
      <c r="D377" s="483"/>
      <c r="E377" s="483"/>
      <c r="F377" s="484"/>
      <c r="G377" s="92" t="s">
        <v>682</v>
      </c>
      <c r="H377" s="93">
        <f t="shared" si="32"/>
        <v>10</v>
      </c>
      <c r="I377" s="161">
        <v>0</v>
      </c>
      <c r="J377" s="161">
        <v>10</v>
      </c>
      <c r="K377" s="161">
        <v>31</v>
      </c>
      <c r="L377" s="161">
        <v>19</v>
      </c>
      <c r="M377" s="161">
        <v>12</v>
      </c>
      <c r="N377" s="161">
        <v>54</v>
      </c>
      <c r="O377" s="161">
        <v>13</v>
      </c>
      <c r="P377" s="161">
        <v>5</v>
      </c>
      <c r="Q377" s="169">
        <v>47732</v>
      </c>
      <c r="R377" s="169">
        <v>24289</v>
      </c>
    </row>
    <row r="378" spans="1:18" ht="57" x14ac:dyDescent="0.25">
      <c r="A378" s="93">
        <v>19</v>
      </c>
      <c r="B378" s="482" t="s">
        <v>631</v>
      </c>
      <c r="C378" s="483"/>
      <c r="D378" s="483"/>
      <c r="E378" s="483"/>
      <c r="F378" s="484"/>
      <c r="G378" s="92" t="s">
        <v>988</v>
      </c>
      <c r="H378" s="93">
        <f t="shared" si="32"/>
        <v>0</v>
      </c>
      <c r="I378" s="161">
        <v>0</v>
      </c>
      <c r="J378" s="161">
        <v>0</v>
      </c>
      <c r="K378" s="161">
        <v>39</v>
      </c>
      <c r="L378" s="161">
        <v>0</v>
      </c>
      <c r="M378" s="161">
        <v>0</v>
      </c>
      <c r="N378" s="161">
        <v>38</v>
      </c>
      <c r="O378" s="161">
        <v>0</v>
      </c>
      <c r="P378" s="161">
        <v>0</v>
      </c>
      <c r="Q378" s="169">
        <v>44998.3</v>
      </c>
      <c r="R378" s="169">
        <v>22727.200000000001</v>
      </c>
    </row>
    <row r="379" spans="1:18" ht="71.25" x14ac:dyDescent="0.25">
      <c r="A379" s="93">
        <v>20</v>
      </c>
      <c r="B379" s="482" t="s">
        <v>614</v>
      </c>
      <c r="C379" s="483"/>
      <c r="D379" s="483"/>
      <c r="E379" s="483"/>
      <c r="F379" s="484"/>
      <c r="G379" s="92" t="s">
        <v>684</v>
      </c>
      <c r="H379" s="93">
        <f t="shared" si="32"/>
        <v>0</v>
      </c>
      <c r="I379" s="161">
        <v>0</v>
      </c>
      <c r="J379" s="161">
        <v>0</v>
      </c>
      <c r="K379" s="161">
        <v>22</v>
      </c>
      <c r="L379" s="161">
        <v>18</v>
      </c>
      <c r="M379" s="161">
        <v>0</v>
      </c>
      <c r="N379" s="161">
        <v>26</v>
      </c>
      <c r="O379" s="161">
        <v>18</v>
      </c>
      <c r="P379" s="161">
        <v>1</v>
      </c>
      <c r="Q379" s="169">
        <v>44972.800000000003</v>
      </c>
      <c r="R379" s="169">
        <v>22486.400000000001</v>
      </c>
    </row>
    <row r="380" spans="1:18" ht="71.25" x14ac:dyDescent="0.25">
      <c r="A380" s="93">
        <v>21</v>
      </c>
      <c r="B380" s="482" t="s">
        <v>614</v>
      </c>
      <c r="C380" s="483"/>
      <c r="D380" s="483"/>
      <c r="E380" s="483"/>
      <c r="F380" s="484"/>
      <c r="G380" s="92" t="s">
        <v>685</v>
      </c>
      <c r="H380" s="93">
        <f t="shared" si="32"/>
        <v>0</v>
      </c>
      <c r="I380" s="161">
        <v>0</v>
      </c>
      <c r="J380" s="161">
        <v>0</v>
      </c>
      <c r="K380" s="161">
        <v>12</v>
      </c>
      <c r="L380" s="161">
        <v>0</v>
      </c>
      <c r="M380" s="161">
        <v>0</v>
      </c>
      <c r="N380" s="161">
        <v>27</v>
      </c>
      <c r="O380" s="161">
        <v>1</v>
      </c>
      <c r="P380" s="161">
        <v>0</v>
      </c>
      <c r="Q380" s="169">
        <v>44973.4</v>
      </c>
      <c r="R380" s="169">
        <v>22516</v>
      </c>
    </row>
    <row r="381" spans="1:18" ht="71.25" x14ac:dyDescent="0.25">
      <c r="A381" s="93">
        <v>22</v>
      </c>
      <c r="B381" s="482" t="s">
        <v>601</v>
      </c>
      <c r="C381" s="483"/>
      <c r="D381" s="483"/>
      <c r="E381" s="483"/>
      <c r="F381" s="484"/>
      <c r="G381" s="92" t="s">
        <v>975</v>
      </c>
      <c r="H381" s="93">
        <f t="shared" si="32"/>
        <v>0</v>
      </c>
      <c r="I381" s="161">
        <v>0</v>
      </c>
      <c r="J381" s="161">
        <v>0</v>
      </c>
      <c r="K381" s="161">
        <v>3</v>
      </c>
      <c r="L381" s="161">
        <v>29</v>
      </c>
      <c r="M381" s="161">
        <v>1</v>
      </c>
      <c r="N381" s="161">
        <v>23</v>
      </c>
      <c r="O381" s="161">
        <v>27</v>
      </c>
      <c r="P381" s="161">
        <v>0</v>
      </c>
      <c r="Q381" s="169">
        <v>44849</v>
      </c>
      <c r="R381" s="169">
        <v>23511</v>
      </c>
    </row>
    <row r="382" spans="1:18" ht="62.25" customHeight="1" x14ac:dyDescent="0.25">
      <c r="A382" s="93">
        <v>23</v>
      </c>
      <c r="B382" s="482" t="s">
        <v>601</v>
      </c>
      <c r="C382" s="483"/>
      <c r="D382" s="483"/>
      <c r="E382" s="483"/>
      <c r="F382" s="484"/>
      <c r="G382" s="92" t="s">
        <v>686</v>
      </c>
      <c r="H382" s="93">
        <f t="shared" si="32"/>
        <v>10</v>
      </c>
      <c r="I382" s="161">
        <v>0</v>
      </c>
      <c r="J382" s="161">
        <v>10</v>
      </c>
      <c r="K382" s="161">
        <v>20</v>
      </c>
      <c r="L382" s="161">
        <v>4</v>
      </c>
      <c r="M382" s="161">
        <v>4</v>
      </c>
      <c r="N382" s="161">
        <v>32</v>
      </c>
      <c r="O382" s="161">
        <v>0</v>
      </c>
      <c r="P382" s="161">
        <v>0</v>
      </c>
      <c r="Q382" s="169">
        <v>44972.800000000003</v>
      </c>
      <c r="R382" s="169">
        <v>22486.400000000001</v>
      </c>
    </row>
    <row r="383" spans="1:18" ht="71.25" x14ac:dyDescent="0.25">
      <c r="A383" s="93">
        <v>24</v>
      </c>
      <c r="B383" s="482" t="s">
        <v>601</v>
      </c>
      <c r="C383" s="483"/>
      <c r="D383" s="483"/>
      <c r="E383" s="483"/>
      <c r="F383" s="484"/>
      <c r="G383" s="92" t="s">
        <v>634</v>
      </c>
      <c r="H383" s="93">
        <f t="shared" si="32"/>
        <v>0</v>
      </c>
      <c r="I383" s="161">
        <v>0</v>
      </c>
      <c r="J383" s="161">
        <v>0</v>
      </c>
      <c r="K383" s="161">
        <v>18</v>
      </c>
      <c r="L383" s="161">
        <v>66.75</v>
      </c>
      <c r="M383" s="161">
        <v>36</v>
      </c>
      <c r="N383" s="161">
        <v>231</v>
      </c>
      <c r="O383" s="161">
        <v>92.5</v>
      </c>
      <c r="P383" s="161">
        <v>92.5</v>
      </c>
      <c r="Q383" s="169">
        <v>49981.3</v>
      </c>
      <c r="R383" s="169">
        <v>24730</v>
      </c>
    </row>
    <row r="384" spans="1:18" ht="45" customHeight="1" x14ac:dyDescent="0.25">
      <c r="A384" s="513" t="s">
        <v>646</v>
      </c>
      <c r="B384" s="513"/>
      <c r="C384" s="513"/>
      <c r="D384" s="513"/>
      <c r="E384" s="513"/>
      <c r="F384" s="513"/>
      <c r="G384" s="513"/>
      <c r="H384" s="139">
        <f>I384+J384</f>
        <v>1670</v>
      </c>
      <c r="I384" s="139">
        <f t="shared" ref="I384:P384" si="33">I360+I361+I362+I363+I364+I365+I366+I367+I368+I369+I370+I371+I372+I373+I374+I375+I376+I377+I378+I379+I380+I381+I382+I383</f>
        <v>1235</v>
      </c>
      <c r="J384" s="139">
        <f t="shared" si="33"/>
        <v>435</v>
      </c>
      <c r="K384" s="139">
        <f t="shared" si="33"/>
        <v>921</v>
      </c>
      <c r="L384" s="139">
        <f t="shared" si="33"/>
        <v>319.5</v>
      </c>
      <c r="M384" s="139">
        <f t="shared" si="33"/>
        <v>84</v>
      </c>
      <c r="N384" s="139">
        <f t="shared" si="33"/>
        <v>1828</v>
      </c>
      <c r="O384" s="139">
        <f t="shared" si="33"/>
        <v>406</v>
      </c>
      <c r="P384" s="139">
        <f t="shared" si="33"/>
        <v>113.5</v>
      </c>
      <c r="Q384" s="156"/>
      <c r="R384" s="156"/>
    </row>
    <row r="385" spans="1:18" ht="45" customHeight="1" x14ac:dyDescent="0.25">
      <c r="A385" s="513" t="s">
        <v>644</v>
      </c>
      <c r="B385" s="513"/>
      <c r="C385" s="513"/>
      <c r="D385" s="513"/>
      <c r="E385" s="513"/>
      <c r="F385" s="513"/>
      <c r="G385" s="513"/>
      <c r="H385" s="159">
        <f>I385+J385</f>
        <v>10182</v>
      </c>
      <c r="I385" s="159">
        <f>I384+I358+I335+I334</f>
        <v>8205</v>
      </c>
      <c r="J385" s="159">
        <f t="shared" ref="J385:P385" si="34">J334+J358+J335+J384</f>
        <v>1977</v>
      </c>
      <c r="K385" s="139">
        <f t="shared" si="34"/>
        <v>3810</v>
      </c>
      <c r="L385" s="139">
        <f t="shared" si="34"/>
        <v>1593.75</v>
      </c>
      <c r="M385" s="139">
        <f t="shared" si="34"/>
        <v>296.75</v>
      </c>
      <c r="N385" s="139">
        <f t="shared" si="34"/>
        <v>9576</v>
      </c>
      <c r="O385" s="139">
        <f t="shared" si="34"/>
        <v>2134.25</v>
      </c>
      <c r="P385" s="139">
        <f t="shared" si="34"/>
        <v>219.25</v>
      </c>
      <c r="Q385" s="156"/>
      <c r="R385" s="156"/>
    </row>
    <row r="386" spans="1:18" x14ac:dyDescent="0.25">
      <c r="A386" s="108"/>
      <c r="B386" s="35"/>
      <c r="C386" s="35"/>
      <c r="D386" s="35"/>
      <c r="E386" s="35"/>
      <c r="F386" s="35"/>
      <c r="G386" s="35"/>
      <c r="H386" s="108"/>
      <c r="I386" s="108"/>
      <c r="J386" s="108"/>
      <c r="K386" s="108"/>
      <c r="L386" s="108"/>
      <c r="M386" s="108"/>
      <c r="N386" s="108"/>
      <c r="O386" s="108"/>
      <c r="P386" s="108"/>
      <c r="Q386" s="96"/>
      <c r="R386" s="96"/>
    </row>
    <row r="387" spans="1:18" x14ac:dyDescent="0.25">
      <c r="A387" s="485" t="s">
        <v>643</v>
      </c>
      <c r="B387" s="485"/>
      <c r="C387" s="485"/>
      <c r="D387" s="485"/>
      <c r="E387" s="485"/>
      <c r="F387" s="485"/>
      <c r="G387" s="485"/>
      <c r="H387" s="485"/>
      <c r="I387" s="485"/>
      <c r="J387" s="485"/>
      <c r="K387" s="108"/>
      <c r="L387" s="108"/>
      <c r="M387" s="108"/>
      <c r="N387" s="108"/>
      <c r="O387" s="108"/>
      <c r="P387" s="108"/>
      <c r="Q387" s="96"/>
      <c r="R387" s="96"/>
    </row>
    <row r="388" spans="1:18" x14ac:dyDescent="0.25">
      <c r="A388" s="487" t="s">
        <v>649</v>
      </c>
      <c r="B388" s="487" t="s">
        <v>22</v>
      </c>
      <c r="C388" s="487"/>
      <c r="D388" s="487"/>
      <c r="E388" s="487"/>
      <c r="F388" s="487"/>
      <c r="G388" s="487" t="s">
        <v>23</v>
      </c>
      <c r="H388" s="487" t="s">
        <v>10</v>
      </c>
      <c r="I388" s="487"/>
      <c r="J388" s="487"/>
      <c r="K388" s="487" t="s">
        <v>27</v>
      </c>
      <c r="L388" s="487"/>
      <c r="M388" s="487"/>
      <c r="N388" s="487" t="s">
        <v>652</v>
      </c>
      <c r="O388" s="487"/>
      <c r="P388" s="97"/>
      <c r="Q388" s="485"/>
      <c r="R388" s="485"/>
    </row>
    <row r="389" spans="1:18" x14ac:dyDescent="0.25">
      <c r="A389" s="487"/>
      <c r="B389" s="487"/>
      <c r="C389" s="487"/>
      <c r="D389" s="487"/>
      <c r="E389" s="487"/>
      <c r="F389" s="487"/>
      <c r="G389" s="487"/>
      <c r="H389" s="488" t="s">
        <v>653</v>
      </c>
      <c r="I389" s="487" t="s">
        <v>29</v>
      </c>
      <c r="J389" s="487"/>
      <c r="K389" s="488" t="s">
        <v>25</v>
      </c>
      <c r="L389" s="487" t="s">
        <v>30</v>
      </c>
      <c r="M389" s="487"/>
      <c r="N389" s="488" t="s">
        <v>10</v>
      </c>
      <c r="O389" s="488" t="s">
        <v>27</v>
      </c>
      <c r="P389" s="97"/>
      <c r="Q389" s="489"/>
      <c r="R389" s="489"/>
    </row>
    <row r="390" spans="1:18" ht="31.5" customHeight="1" x14ac:dyDescent="0.25">
      <c r="A390" s="487"/>
      <c r="B390" s="487"/>
      <c r="C390" s="487"/>
      <c r="D390" s="487"/>
      <c r="E390" s="487"/>
      <c r="F390" s="487"/>
      <c r="G390" s="487"/>
      <c r="H390" s="488"/>
      <c r="I390" s="488" t="s">
        <v>26</v>
      </c>
      <c r="J390" s="488" t="s">
        <v>9</v>
      </c>
      <c r="K390" s="488"/>
      <c r="L390" s="488" t="s">
        <v>26</v>
      </c>
      <c r="M390" s="488" t="s">
        <v>9</v>
      </c>
      <c r="N390" s="488"/>
      <c r="O390" s="488"/>
      <c r="P390" s="98"/>
      <c r="Q390" s="489"/>
      <c r="R390" s="489"/>
    </row>
    <row r="391" spans="1:18" ht="31.5" customHeight="1" x14ac:dyDescent="0.25">
      <c r="A391" s="487"/>
      <c r="B391" s="487"/>
      <c r="C391" s="487"/>
      <c r="D391" s="487"/>
      <c r="E391" s="487"/>
      <c r="F391" s="487"/>
      <c r="G391" s="487"/>
      <c r="H391" s="488"/>
      <c r="I391" s="488"/>
      <c r="J391" s="488"/>
      <c r="K391" s="488"/>
      <c r="L391" s="488"/>
      <c r="M391" s="488"/>
      <c r="N391" s="488"/>
      <c r="O391" s="488"/>
      <c r="P391" s="98"/>
      <c r="Q391" s="489"/>
      <c r="R391" s="489"/>
    </row>
    <row r="392" spans="1:18" ht="85.5" x14ac:dyDescent="0.25">
      <c r="A392" s="93">
        <v>1</v>
      </c>
      <c r="B392" s="501" t="s">
        <v>614</v>
      </c>
      <c r="C392" s="502"/>
      <c r="D392" s="502"/>
      <c r="E392" s="502"/>
      <c r="F392" s="503"/>
      <c r="G392" s="93" t="s">
        <v>637</v>
      </c>
      <c r="H392" s="161">
        <v>22</v>
      </c>
      <c r="I392" s="161">
        <v>0</v>
      </c>
      <c r="J392" s="161">
        <v>2</v>
      </c>
      <c r="K392" s="161">
        <v>17</v>
      </c>
      <c r="L392" s="161">
        <v>0</v>
      </c>
      <c r="M392" s="161">
        <v>2</v>
      </c>
      <c r="N392" s="169">
        <v>46208.5</v>
      </c>
      <c r="O392" s="169">
        <v>25081.4</v>
      </c>
      <c r="P392" s="99"/>
      <c r="Q392" s="100"/>
      <c r="R392" s="100"/>
    </row>
    <row r="393" spans="1:18" ht="85.5" x14ac:dyDescent="0.25">
      <c r="A393" s="93">
        <v>2</v>
      </c>
      <c r="B393" s="501" t="s">
        <v>614</v>
      </c>
      <c r="C393" s="502"/>
      <c r="D393" s="502"/>
      <c r="E393" s="502"/>
      <c r="F393" s="503"/>
      <c r="G393" s="93" t="s">
        <v>639</v>
      </c>
      <c r="H393" s="161">
        <v>2</v>
      </c>
      <c r="I393" s="161">
        <v>2</v>
      </c>
      <c r="J393" s="161">
        <v>2</v>
      </c>
      <c r="K393" s="161">
        <v>3</v>
      </c>
      <c r="L393" s="161">
        <v>0</v>
      </c>
      <c r="M393" s="161">
        <v>0</v>
      </c>
      <c r="N393" s="169">
        <v>71389</v>
      </c>
      <c r="O393" s="169">
        <v>25190</v>
      </c>
      <c r="P393" s="99"/>
      <c r="Q393" s="100"/>
      <c r="R393" s="100"/>
    </row>
    <row r="394" spans="1:18" ht="71.25" x14ac:dyDescent="0.25">
      <c r="A394" s="93">
        <v>4</v>
      </c>
      <c r="B394" s="501" t="s">
        <v>601</v>
      </c>
      <c r="C394" s="502"/>
      <c r="D394" s="502"/>
      <c r="E394" s="502"/>
      <c r="F394" s="503"/>
      <c r="G394" s="93" t="s">
        <v>641</v>
      </c>
      <c r="H394" s="161"/>
      <c r="I394" s="161"/>
      <c r="J394" s="161"/>
      <c r="K394" s="161"/>
      <c r="L394" s="161"/>
      <c r="M394" s="161"/>
      <c r="N394" s="169"/>
      <c r="O394" s="169"/>
      <c r="P394" s="99"/>
      <c r="Q394" s="100"/>
      <c r="R394" s="100"/>
    </row>
    <row r="395" spans="1:18" ht="71.25" x14ac:dyDescent="0.25">
      <c r="A395" s="93">
        <v>3</v>
      </c>
      <c r="B395" s="501" t="s">
        <v>614</v>
      </c>
      <c r="C395" s="502"/>
      <c r="D395" s="502"/>
      <c r="E395" s="502"/>
      <c r="F395" s="503"/>
      <c r="G395" s="93" t="s">
        <v>627</v>
      </c>
      <c r="H395" s="161">
        <v>8</v>
      </c>
      <c r="I395" s="161">
        <v>36</v>
      </c>
      <c r="J395" s="161">
        <v>0</v>
      </c>
      <c r="K395" s="161">
        <v>25</v>
      </c>
      <c r="L395" s="161">
        <v>33.25</v>
      </c>
      <c r="M395" s="161">
        <v>0</v>
      </c>
      <c r="N395" s="169">
        <v>44973</v>
      </c>
      <c r="O395" s="169">
        <v>22486</v>
      </c>
      <c r="P395" s="99"/>
      <c r="Q395" s="100"/>
      <c r="R395" s="100"/>
    </row>
    <row r="396" spans="1:18" ht="71.25" x14ac:dyDescent="0.25">
      <c r="A396" s="93">
        <v>4</v>
      </c>
      <c r="B396" s="501" t="s">
        <v>601</v>
      </c>
      <c r="C396" s="502"/>
      <c r="D396" s="502"/>
      <c r="E396" s="502"/>
      <c r="F396" s="503"/>
      <c r="G396" s="93" t="s">
        <v>628</v>
      </c>
      <c r="H396" s="161">
        <v>6</v>
      </c>
      <c r="I396" s="161">
        <v>1</v>
      </c>
      <c r="J396" s="161">
        <v>1</v>
      </c>
      <c r="K396" s="161">
        <v>31</v>
      </c>
      <c r="L396" s="161">
        <v>0</v>
      </c>
      <c r="M396" s="161">
        <v>0</v>
      </c>
      <c r="N396" s="169">
        <v>58647</v>
      </c>
      <c r="O396" s="169">
        <v>39499</v>
      </c>
      <c r="P396" s="99"/>
      <c r="Q396" s="100"/>
      <c r="R396" s="100"/>
    </row>
    <row r="397" spans="1:18" ht="45" customHeight="1" x14ac:dyDescent="0.25">
      <c r="A397" s="510" t="s">
        <v>689</v>
      </c>
      <c r="B397" s="511"/>
      <c r="C397" s="511"/>
      <c r="D397" s="511"/>
      <c r="E397" s="511"/>
      <c r="F397" s="511"/>
      <c r="G397" s="512"/>
      <c r="H397" s="139">
        <f>H392+H393+H394+H395+H396</f>
        <v>38</v>
      </c>
      <c r="I397" s="139">
        <f t="shared" ref="I397:M397" si="35">I392+I393+I394+I395+I396</f>
        <v>39</v>
      </c>
      <c r="J397" s="139">
        <f t="shared" si="35"/>
        <v>5</v>
      </c>
      <c r="K397" s="139">
        <f t="shared" si="35"/>
        <v>76</v>
      </c>
      <c r="L397" s="139">
        <f t="shared" si="35"/>
        <v>33.25</v>
      </c>
      <c r="M397" s="139">
        <f t="shared" si="35"/>
        <v>2</v>
      </c>
      <c r="N397" s="156">
        <f>(N392+N393+N394+N395+N396)/4</f>
        <v>55304.375</v>
      </c>
      <c r="O397" s="156">
        <f>(O392+O393+O394+O395+O396)/4</f>
        <v>28064.1</v>
      </c>
      <c r="P397" s="108"/>
      <c r="Q397" s="96"/>
      <c r="R397" s="96"/>
    </row>
    <row r="398" spans="1:18" x14ac:dyDescent="0.25">
      <c r="A398" s="108"/>
      <c r="B398" s="108"/>
      <c r="C398" s="108"/>
      <c r="D398" s="108"/>
      <c r="E398" s="108"/>
      <c r="F398" s="108"/>
      <c r="G398" s="108"/>
      <c r="H398" s="108"/>
      <c r="I398" s="108"/>
      <c r="J398" s="108"/>
      <c r="K398" s="108"/>
      <c r="L398" s="108"/>
      <c r="M398" s="108"/>
      <c r="N398" s="108"/>
      <c r="O398" s="108"/>
      <c r="P398" s="108"/>
      <c r="Q398" s="96"/>
      <c r="R398" s="96"/>
    </row>
    <row r="399" spans="1:18" x14ac:dyDescent="0.25">
      <c r="A399" s="490" t="s">
        <v>643</v>
      </c>
      <c r="B399" s="491"/>
      <c r="C399" s="491"/>
      <c r="D399" s="491"/>
      <c r="E399" s="491"/>
      <c r="F399" s="491"/>
      <c r="G399" s="491"/>
      <c r="H399" s="491"/>
      <c r="I399" s="491"/>
      <c r="J399" s="491"/>
      <c r="K399" s="99"/>
      <c r="L399" s="99"/>
      <c r="M399" s="99"/>
      <c r="N399" s="99"/>
      <c r="O399" s="99"/>
      <c r="P399" s="99"/>
      <c r="Q399" s="99"/>
      <c r="R399" s="99"/>
    </row>
    <row r="400" spans="1:18" ht="42.75" x14ac:dyDescent="0.25">
      <c r="A400" s="93"/>
      <c r="B400" s="576" t="s">
        <v>22</v>
      </c>
      <c r="C400" s="577"/>
      <c r="D400" s="577"/>
      <c r="E400" s="577"/>
      <c r="F400" s="578"/>
      <c r="G400" s="110" t="s">
        <v>23</v>
      </c>
      <c r="H400" s="110" t="s">
        <v>635</v>
      </c>
      <c r="I400" s="110" t="s">
        <v>636</v>
      </c>
      <c r="J400" s="110" t="s">
        <v>28</v>
      </c>
      <c r="K400" s="99"/>
      <c r="L400" s="99"/>
      <c r="M400" s="99"/>
      <c r="N400" s="99"/>
      <c r="O400" s="99"/>
      <c r="P400" s="99"/>
      <c r="Q400" s="99"/>
      <c r="R400" s="99"/>
    </row>
    <row r="401" spans="1:18" ht="42.75" x14ac:dyDescent="0.25">
      <c r="A401" s="93">
        <v>1</v>
      </c>
      <c r="B401" s="501" t="s">
        <v>601</v>
      </c>
      <c r="C401" s="502"/>
      <c r="D401" s="502"/>
      <c r="E401" s="502"/>
      <c r="F401" s="503"/>
      <c r="G401" s="93" t="s">
        <v>845</v>
      </c>
      <c r="H401" s="161">
        <v>266</v>
      </c>
      <c r="I401" s="161">
        <v>2</v>
      </c>
      <c r="J401" s="169">
        <v>20207</v>
      </c>
      <c r="K401" s="99"/>
      <c r="L401" s="99"/>
      <c r="M401" s="99"/>
      <c r="N401" s="99"/>
      <c r="O401" s="99"/>
      <c r="P401" s="99"/>
      <c r="Q401" s="99"/>
      <c r="R401" s="99"/>
    </row>
    <row r="402" spans="1:18" ht="85.5" x14ac:dyDescent="0.25">
      <c r="A402" s="93">
        <v>2</v>
      </c>
      <c r="B402" s="501" t="s">
        <v>614</v>
      </c>
      <c r="C402" s="502"/>
      <c r="D402" s="502"/>
      <c r="E402" s="502"/>
      <c r="F402" s="503"/>
      <c r="G402" s="93" t="s">
        <v>640</v>
      </c>
      <c r="H402" s="161">
        <v>39</v>
      </c>
      <c r="I402" s="161">
        <v>5</v>
      </c>
      <c r="J402" s="169">
        <v>25751.3</v>
      </c>
      <c r="K402" s="99"/>
      <c r="L402" s="99"/>
      <c r="M402" s="99"/>
      <c r="N402" s="99"/>
      <c r="O402" s="99"/>
      <c r="P402" s="99"/>
      <c r="Q402" s="99"/>
      <c r="R402" s="99"/>
    </row>
    <row r="403" spans="1:18" ht="71.25" x14ac:dyDescent="0.25">
      <c r="A403" s="93">
        <v>3</v>
      </c>
      <c r="B403" s="501" t="s">
        <v>601</v>
      </c>
      <c r="C403" s="502"/>
      <c r="D403" s="502"/>
      <c r="E403" s="502"/>
      <c r="F403" s="503"/>
      <c r="G403" s="93" t="s">
        <v>641</v>
      </c>
      <c r="H403" s="161">
        <v>250</v>
      </c>
      <c r="I403" s="161">
        <v>0</v>
      </c>
      <c r="J403" s="169">
        <v>27540</v>
      </c>
      <c r="K403" s="99"/>
      <c r="L403" s="99"/>
      <c r="M403" s="99"/>
      <c r="N403" s="99"/>
      <c r="O403" s="99"/>
      <c r="P403" s="99"/>
      <c r="Q403" s="99"/>
      <c r="R403" s="99"/>
    </row>
    <row r="404" spans="1:18" ht="45" x14ac:dyDescent="0.25">
      <c r="A404" s="93">
        <v>4</v>
      </c>
      <c r="B404" s="501" t="s">
        <v>609</v>
      </c>
      <c r="C404" s="502"/>
      <c r="D404" s="502"/>
      <c r="E404" s="502"/>
      <c r="F404" s="503"/>
      <c r="G404" s="148" t="s">
        <v>688</v>
      </c>
      <c r="H404" s="93"/>
      <c r="I404" s="93"/>
      <c r="J404" s="94"/>
      <c r="K404" s="99"/>
      <c r="L404" s="99"/>
      <c r="M404" s="99"/>
      <c r="N404" s="99"/>
      <c r="O404" s="99"/>
      <c r="P404" s="99"/>
      <c r="Q404" s="99"/>
      <c r="R404" s="99"/>
    </row>
    <row r="405" spans="1:18" ht="45" customHeight="1" x14ac:dyDescent="0.25">
      <c r="A405" s="510" t="s">
        <v>689</v>
      </c>
      <c r="B405" s="511"/>
      <c r="C405" s="511"/>
      <c r="D405" s="511"/>
      <c r="E405" s="511"/>
      <c r="F405" s="511"/>
      <c r="G405" s="512"/>
      <c r="H405" s="133">
        <f>H401+H402+H403+H404</f>
        <v>555</v>
      </c>
      <c r="I405" s="133">
        <f>I401+I402+I403+I404</f>
        <v>7</v>
      </c>
      <c r="J405" s="160">
        <f>(J401+J402+J403+J404)/3</f>
        <v>24499.433333333334</v>
      </c>
      <c r="K405" s="101"/>
      <c r="L405" s="101"/>
      <c r="M405" s="101"/>
      <c r="N405" s="101"/>
      <c r="O405" s="101"/>
      <c r="P405" s="101"/>
      <c r="Q405" s="101"/>
      <c r="R405" s="101"/>
    </row>
    <row r="406" spans="1:18" ht="72.75" customHeight="1" x14ac:dyDescent="0.25">
      <c r="B406" s="131"/>
      <c r="C406" s="131"/>
      <c r="D406" s="131"/>
      <c r="E406" s="131"/>
      <c r="F406" s="131"/>
      <c r="G406" s="131"/>
      <c r="H406" s="131"/>
      <c r="I406" s="131"/>
      <c r="J406" s="131"/>
      <c r="K406" s="131"/>
      <c r="L406" s="131"/>
      <c r="M406" s="131"/>
      <c r="N406" s="131"/>
      <c r="O406" s="131"/>
    </row>
    <row r="407" spans="1:18" ht="72.75" customHeight="1" x14ac:dyDescent="0.25">
      <c r="B407" s="131"/>
      <c r="C407" s="131"/>
      <c r="D407" s="131"/>
      <c r="E407" s="131"/>
      <c r="F407" s="131"/>
      <c r="G407" s="131"/>
      <c r="H407" s="131"/>
      <c r="I407" s="131"/>
      <c r="J407" s="131"/>
      <c r="K407" s="131"/>
      <c r="L407" s="131"/>
      <c r="M407" s="131"/>
      <c r="N407" s="131"/>
      <c r="O407" s="131"/>
    </row>
  </sheetData>
  <autoFilter ref="A1:R385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</autoFilter>
  <mergeCells count="452">
    <mergeCell ref="A1:R1"/>
    <mergeCell ref="A2:A4"/>
    <mergeCell ref="B2:G4"/>
    <mergeCell ref="H2:J2"/>
    <mergeCell ref="K2:M2"/>
    <mergeCell ref="N2:P2"/>
    <mergeCell ref="Q2:R2"/>
    <mergeCell ref="H3:H17"/>
    <mergeCell ref="I3:I17"/>
    <mergeCell ref="J3:J17"/>
    <mergeCell ref="B11:G11"/>
    <mergeCell ref="B12:G12"/>
    <mergeCell ref="B13:G13"/>
    <mergeCell ref="B14:G14"/>
    <mergeCell ref="B15:G15"/>
    <mergeCell ref="B16:G16"/>
    <mergeCell ref="B5:G5"/>
    <mergeCell ref="B6:G6"/>
    <mergeCell ref="B7:G7"/>
    <mergeCell ref="B8:G8"/>
    <mergeCell ref="B9:G9"/>
    <mergeCell ref="B10:G10"/>
    <mergeCell ref="B17:G17"/>
    <mergeCell ref="K3:K17"/>
    <mergeCell ref="B18:G18"/>
    <mergeCell ref="A19:R19"/>
    <mergeCell ref="A20:A23"/>
    <mergeCell ref="B20:F23"/>
    <mergeCell ref="G20:G23"/>
    <mergeCell ref="H20:J20"/>
    <mergeCell ref="K20:M20"/>
    <mergeCell ref="N20:P20"/>
    <mergeCell ref="Q20:R20"/>
    <mergeCell ref="O21:P21"/>
    <mergeCell ref="Q21:Q23"/>
    <mergeCell ref="R21:R23"/>
    <mergeCell ref="L22:L23"/>
    <mergeCell ref="M22:M23"/>
    <mergeCell ref="O22:O23"/>
    <mergeCell ref="P22:P23"/>
    <mergeCell ref="H21:H23"/>
    <mergeCell ref="I21:I23"/>
    <mergeCell ref="J21:J23"/>
    <mergeCell ref="K21:K23"/>
    <mergeCell ref="L21:M21"/>
    <mergeCell ref="N21:N23"/>
    <mergeCell ref="L3:M3"/>
    <mergeCell ref="N3:N17"/>
    <mergeCell ref="O3:P3"/>
    <mergeCell ref="Q3:Q17"/>
    <mergeCell ref="R3:R17"/>
    <mergeCell ref="L4:L17"/>
    <mergeCell ref="M4:M17"/>
    <mergeCell ref="O4:O17"/>
    <mergeCell ref="P4:P17"/>
    <mergeCell ref="B30:F30"/>
    <mergeCell ref="B31:F31"/>
    <mergeCell ref="B32:F32"/>
    <mergeCell ref="B33:F33"/>
    <mergeCell ref="B34:F34"/>
    <mergeCell ref="B35:F35"/>
    <mergeCell ref="A24:R24"/>
    <mergeCell ref="B25:G25"/>
    <mergeCell ref="B26:F26"/>
    <mergeCell ref="B27:F27"/>
    <mergeCell ref="B28:F28"/>
    <mergeCell ref="B29:F29"/>
    <mergeCell ref="B42:F42"/>
    <mergeCell ref="B43:F43"/>
    <mergeCell ref="B44:F44"/>
    <mergeCell ref="B45:F45"/>
    <mergeCell ref="B46:F46"/>
    <mergeCell ref="B47:F47"/>
    <mergeCell ref="B36:F36"/>
    <mergeCell ref="B37:F37"/>
    <mergeCell ref="B38:F38"/>
    <mergeCell ref="B39:F39"/>
    <mergeCell ref="B40:G40"/>
    <mergeCell ref="B41:F41"/>
    <mergeCell ref="B54:F54"/>
    <mergeCell ref="B55:F55"/>
    <mergeCell ref="B56:F56"/>
    <mergeCell ref="B57:F57"/>
    <mergeCell ref="B58:F58"/>
    <mergeCell ref="B59:F59"/>
    <mergeCell ref="B48:F48"/>
    <mergeCell ref="B49:F49"/>
    <mergeCell ref="B50:F50"/>
    <mergeCell ref="B51:F51"/>
    <mergeCell ref="B52:F52"/>
    <mergeCell ref="B53:F53"/>
    <mergeCell ref="B66:F66"/>
    <mergeCell ref="B67:F67"/>
    <mergeCell ref="B68:G68"/>
    <mergeCell ref="B69:F69"/>
    <mergeCell ref="B70:F70"/>
    <mergeCell ref="B71:F71"/>
    <mergeCell ref="B60:F60"/>
    <mergeCell ref="B61:F61"/>
    <mergeCell ref="B62:F62"/>
    <mergeCell ref="B63:F63"/>
    <mergeCell ref="B64:F64"/>
    <mergeCell ref="B65:F65"/>
    <mergeCell ref="B78:F78"/>
    <mergeCell ref="B79:F79"/>
    <mergeCell ref="B80:F80"/>
    <mergeCell ref="B81:F81"/>
    <mergeCell ref="B82:F82"/>
    <mergeCell ref="B83:F83"/>
    <mergeCell ref="B72:F72"/>
    <mergeCell ref="B73:F73"/>
    <mergeCell ref="B74:F74"/>
    <mergeCell ref="B75:F75"/>
    <mergeCell ref="B76:F76"/>
    <mergeCell ref="B77:F77"/>
    <mergeCell ref="B90:F90"/>
    <mergeCell ref="B91:F91"/>
    <mergeCell ref="B92:F92"/>
    <mergeCell ref="B93:F93"/>
    <mergeCell ref="B94:F94"/>
    <mergeCell ref="B95:F95"/>
    <mergeCell ref="B84:F84"/>
    <mergeCell ref="B85:F85"/>
    <mergeCell ref="B86:F86"/>
    <mergeCell ref="B87:F87"/>
    <mergeCell ref="B88:F88"/>
    <mergeCell ref="B89:F89"/>
    <mergeCell ref="B103:F103"/>
    <mergeCell ref="B104:G104"/>
    <mergeCell ref="B105:F105"/>
    <mergeCell ref="B106:F106"/>
    <mergeCell ref="B107:F107"/>
    <mergeCell ref="B108:F108"/>
    <mergeCell ref="B97:F97"/>
    <mergeCell ref="B98:F98"/>
    <mergeCell ref="B99:F99"/>
    <mergeCell ref="B100:F100"/>
    <mergeCell ref="B101:F101"/>
    <mergeCell ref="B102:F102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B127:F127"/>
    <mergeCell ref="B128:F128"/>
    <mergeCell ref="B129:G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51:F151"/>
    <mergeCell ref="B152:F152"/>
    <mergeCell ref="B153:F153"/>
    <mergeCell ref="B154:F154"/>
    <mergeCell ref="B155:F155"/>
    <mergeCell ref="B156:F156"/>
    <mergeCell ref="B145:F145"/>
    <mergeCell ref="B146:F146"/>
    <mergeCell ref="B147:F147"/>
    <mergeCell ref="B148:G148"/>
    <mergeCell ref="B149:F149"/>
    <mergeCell ref="B150:F150"/>
    <mergeCell ref="B163:G163"/>
    <mergeCell ref="B164:F164"/>
    <mergeCell ref="B165:F165"/>
    <mergeCell ref="B166:F166"/>
    <mergeCell ref="B167:F167"/>
    <mergeCell ref="B168:F168"/>
    <mergeCell ref="B157:F157"/>
    <mergeCell ref="B158:F158"/>
    <mergeCell ref="B159:F159"/>
    <mergeCell ref="B160:F160"/>
    <mergeCell ref="B161:F161"/>
    <mergeCell ref="B162:F162"/>
    <mergeCell ref="B175:F175"/>
    <mergeCell ref="B176:F176"/>
    <mergeCell ref="B177:F177"/>
    <mergeCell ref="B178:F178"/>
    <mergeCell ref="B179:F179"/>
    <mergeCell ref="B180:F180"/>
    <mergeCell ref="B169:F169"/>
    <mergeCell ref="B170:F170"/>
    <mergeCell ref="B171:F171"/>
    <mergeCell ref="B172:F172"/>
    <mergeCell ref="B173:F173"/>
    <mergeCell ref="B174:F174"/>
    <mergeCell ref="B187:F187"/>
    <mergeCell ref="B188:F188"/>
    <mergeCell ref="B189:F189"/>
    <mergeCell ref="B190:F190"/>
    <mergeCell ref="B191:F191"/>
    <mergeCell ref="B192:G192"/>
    <mergeCell ref="B181:F181"/>
    <mergeCell ref="B182:F182"/>
    <mergeCell ref="B183:F183"/>
    <mergeCell ref="B184:F184"/>
    <mergeCell ref="B185:F185"/>
    <mergeCell ref="B186:F186"/>
    <mergeCell ref="B199:F199"/>
    <mergeCell ref="B200:F200"/>
    <mergeCell ref="B201:F201"/>
    <mergeCell ref="B202:F202"/>
    <mergeCell ref="B203:F203"/>
    <mergeCell ref="B204:F204"/>
    <mergeCell ref="B193:F193"/>
    <mergeCell ref="B194:F194"/>
    <mergeCell ref="B195:F195"/>
    <mergeCell ref="B196:F196"/>
    <mergeCell ref="B197:F197"/>
    <mergeCell ref="B198:F198"/>
    <mergeCell ref="B211:F211"/>
    <mergeCell ref="B212:F212"/>
    <mergeCell ref="B213:F213"/>
    <mergeCell ref="B214:F214"/>
    <mergeCell ref="B215:F215"/>
    <mergeCell ref="B216:F216"/>
    <mergeCell ref="B205:F205"/>
    <mergeCell ref="B206:F206"/>
    <mergeCell ref="B207:F207"/>
    <mergeCell ref="B208:F208"/>
    <mergeCell ref="B209:F209"/>
    <mergeCell ref="B210:F210"/>
    <mergeCell ref="B223:F223"/>
    <mergeCell ref="B224:F224"/>
    <mergeCell ref="B225:F225"/>
    <mergeCell ref="B226:F226"/>
    <mergeCell ref="B227:F227"/>
    <mergeCell ref="B228:F228"/>
    <mergeCell ref="B217:F217"/>
    <mergeCell ref="B218:F218"/>
    <mergeCell ref="B219:F219"/>
    <mergeCell ref="B220:F220"/>
    <mergeCell ref="B221:F221"/>
    <mergeCell ref="B222:F222"/>
    <mergeCell ref="B235:F235"/>
    <mergeCell ref="B236:F236"/>
    <mergeCell ref="B237:F237"/>
    <mergeCell ref="B238:F238"/>
    <mergeCell ref="B239:F239"/>
    <mergeCell ref="B240:F240"/>
    <mergeCell ref="B229:F229"/>
    <mergeCell ref="B230:F230"/>
    <mergeCell ref="B231:F231"/>
    <mergeCell ref="B232:F232"/>
    <mergeCell ref="B233:F233"/>
    <mergeCell ref="B234:F234"/>
    <mergeCell ref="B247:F247"/>
    <mergeCell ref="B248:F248"/>
    <mergeCell ref="B249:F249"/>
    <mergeCell ref="B250:F250"/>
    <mergeCell ref="B251:F251"/>
    <mergeCell ref="B252:F252"/>
    <mergeCell ref="B241:G241"/>
    <mergeCell ref="B242:F242"/>
    <mergeCell ref="B243:F243"/>
    <mergeCell ref="B244:G244"/>
    <mergeCell ref="B245:F245"/>
    <mergeCell ref="B246:F246"/>
    <mergeCell ref="B259:G259"/>
    <mergeCell ref="B260:F260"/>
    <mergeCell ref="B261:F261"/>
    <mergeCell ref="B262:F262"/>
    <mergeCell ref="B263:F263"/>
    <mergeCell ref="B264:F264"/>
    <mergeCell ref="B253:F253"/>
    <mergeCell ref="B254:F254"/>
    <mergeCell ref="B255:F255"/>
    <mergeCell ref="B256:F256"/>
    <mergeCell ref="B257:F257"/>
    <mergeCell ref="B258:F258"/>
    <mergeCell ref="B271:F271"/>
    <mergeCell ref="H271:R271"/>
    <mergeCell ref="B272:F272"/>
    <mergeCell ref="B273:F273"/>
    <mergeCell ref="B274:F274"/>
    <mergeCell ref="B275:F275"/>
    <mergeCell ref="B265:F265"/>
    <mergeCell ref="B266:F266"/>
    <mergeCell ref="B267:F267"/>
    <mergeCell ref="B268:F268"/>
    <mergeCell ref="B269:F269"/>
    <mergeCell ref="B270:G270"/>
    <mergeCell ref="B282:F282"/>
    <mergeCell ref="B283:F283"/>
    <mergeCell ref="B284:F284"/>
    <mergeCell ref="B285:F285"/>
    <mergeCell ref="B286:F286"/>
    <mergeCell ref="B287:F287"/>
    <mergeCell ref="B276:F276"/>
    <mergeCell ref="B277:F277"/>
    <mergeCell ref="B278:F278"/>
    <mergeCell ref="B279:F279"/>
    <mergeCell ref="B280:F280"/>
    <mergeCell ref="B281:F281"/>
    <mergeCell ref="B294:F294"/>
    <mergeCell ref="B295:F295"/>
    <mergeCell ref="B296:G296"/>
    <mergeCell ref="H296:R296"/>
    <mergeCell ref="B297:F297"/>
    <mergeCell ref="B298:F298"/>
    <mergeCell ref="B288:F288"/>
    <mergeCell ref="B289:F289"/>
    <mergeCell ref="B290:F290"/>
    <mergeCell ref="B291:F291"/>
    <mergeCell ref="B292:F292"/>
    <mergeCell ref="B293:F293"/>
    <mergeCell ref="B305:G305"/>
    <mergeCell ref="H305:R305"/>
    <mergeCell ref="B306:F306"/>
    <mergeCell ref="B307:F307"/>
    <mergeCell ref="B308:F308"/>
    <mergeCell ref="B309:F309"/>
    <mergeCell ref="B299:F299"/>
    <mergeCell ref="B300:F300"/>
    <mergeCell ref="B301:F301"/>
    <mergeCell ref="B302:F302"/>
    <mergeCell ref="B303:F303"/>
    <mergeCell ref="B304:F304"/>
    <mergeCell ref="B316:F316"/>
    <mergeCell ref="B317:F317"/>
    <mergeCell ref="B318:F318"/>
    <mergeCell ref="B319:F319"/>
    <mergeCell ref="B320:F320"/>
    <mergeCell ref="B321:F321"/>
    <mergeCell ref="B310:F310"/>
    <mergeCell ref="B311:G311"/>
    <mergeCell ref="B312:F312"/>
    <mergeCell ref="B313:F313"/>
    <mergeCell ref="B314:F314"/>
    <mergeCell ref="B315:F315"/>
    <mergeCell ref="B328:F328"/>
    <mergeCell ref="B329:F329"/>
    <mergeCell ref="B330:F330"/>
    <mergeCell ref="B331:F331"/>
    <mergeCell ref="B332:F332"/>
    <mergeCell ref="B333:F333"/>
    <mergeCell ref="B322:F322"/>
    <mergeCell ref="B323:F323"/>
    <mergeCell ref="B324:F324"/>
    <mergeCell ref="B325:F325"/>
    <mergeCell ref="B326:F326"/>
    <mergeCell ref="B327:F327"/>
    <mergeCell ref="B340:F340"/>
    <mergeCell ref="B341:F341"/>
    <mergeCell ref="B342:F342"/>
    <mergeCell ref="B343:F343"/>
    <mergeCell ref="B344:F344"/>
    <mergeCell ref="B345:F345"/>
    <mergeCell ref="A334:G334"/>
    <mergeCell ref="B335:F335"/>
    <mergeCell ref="A336:R336"/>
    <mergeCell ref="B337:F337"/>
    <mergeCell ref="B338:F338"/>
    <mergeCell ref="B339:F339"/>
    <mergeCell ref="B352:F352"/>
    <mergeCell ref="B353:F353"/>
    <mergeCell ref="B354:F354"/>
    <mergeCell ref="B355:F355"/>
    <mergeCell ref="B356:F356"/>
    <mergeCell ref="B357:F357"/>
    <mergeCell ref="B346:F346"/>
    <mergeCell ref="B347:F347"/>
    <mergeCell ref="B348:F348"/>
    <mergeCell ref="B349:F349"/>
    <mergeCell ref="B350:F350"/>
    <mergeCell ref="B351:F351"/>
    <mergeCell ref="B364:F364"/>
    <mergeCell ref="B365:F365"/>
    <mergeCell ref="B366:F366"/>
    <mergeCell ref="B367:F367"/>
    <mergeCell ref="B368:F368"/>
    <mergeCell ref="B369:F369"/>
    <mergeCell ref="A358:G358"/>
    <mergeCell ref="A359:R359"/>
    <mergeCell ref="B360:F360"/>
    <mergeCell ref="B361:F361"/>
    <mergeCell ref="B362:F362"/>
    <mergeCell ref="B363:F363"/>
    <mergeCell ref="B376:F376"/>
    <mergeCell ref="B377:F377"/>
    <mergeCell ref="B378:F378"/>
    <mergeCell ref="B379:F379"/>
    <mergeCell ref="B380:F380"/>
    <mergeCell ref="B381:F381"/>
    <mergeCell ref="B370:F370"/>
    <mergeCell ref="B371:F371"/>
    <mergeCell ref="B372:F372"/>
    <mergeCell ref="B373:F373"/>
    <mergeCell ref="B374:F374"/>
    <mergeCell ref="B375:F375"/>
    <mergeCell ref="B382:F382"/>
    <mergeCell ref="B383:F383"/>
    <mergeCell ref="A384:G384"/>
    <mergeCell ref="A385:G385"/>
    <mergeCell ref="A387:J387"/>
    <mergeCell ref="A388:A391"/>
    <mergeCell ref="B388:F391"/>
    <mergeCell ref="G388:G391"/>
    <mergeCell ref="H388:J388"/>
    <mergeCell ref="R389:R391"/>
    <mergeCell ref="I390:I391"/>
    <mergeCell ref="J390:J391"/>
    <mergeCell ref="L390:L391"/>
    <mergeCell ref="M390:M391"/>
    <mergeCell ref="B392:F392"/>
    <mergeCell ref="K388:M388"/>
    <mergeCell ref="N388:O388"/>
    <mergeCell ref="Q388:R388"/>
    <mergeCell ref="H389:H391"/>
    <mergeCell ref="I389:J389"/>
    <mergeCell ref="K389:K391"/>
    <mergeCell ref="L389:M389"/>
    <mergeCell ref="N389:N391"/>
    <mergeCell ref="O389:O391"/>
    <mergeCell ref="Q389:Q391"/>
    <mergeCell ref="B400:F400"/>
    <mergeCell ref="B401:F401"/>
    <mergeCell ref="B402:F402"/>
    <mergeCell ref="B403:F403"/>
    <mergeCell ref="B404:F404"/>
    <mergeCell ref="A405:G405"/>
    <mergeCell ref="B393:F393"/>
    <mergeCell ref="B394:F394"/>
    <mergeCell ref="B395:F395"/>
    <mergeCell ref="B396:F396"/>
    <mergeCell ref="A397:G397"/>
    <mergeCell ref="A399:J399"/>
  </mergeCells>
  <pageMargins left="0.25" right="0.25" top="0.75" bottom="0.75" header="0.3" footer="0.3"/>
  <pageSetup paperSize="9" scale="48" fitToHeight="0" orientation="landscape" r:id="rId1"/>
  <rowBreaks count="2" manualBreakCount="2">
    <brk id="264" max="16383" man="1"/>
    <brk id="280" max="16383" man="1"/>
  </rowBreak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00000"/>
    <pageSetUpPr fitToPage="1"/>
  </sheetPr>
  <dimension ref="A1:R407"/>
  <sheetViews>
    <sheetView view="pageBreakPreview" topLeftCell="A45" zoomScale="64" zoomScaleNormal="55" zoomScaleSheetLayoutView="64" workbookViewId="0">
      <selection activeCell="K71" sqref="K71"/>
    </sheetView>
  </sheetViews>
  <sheetFormatPr defaultRowHeight="15" x14ac:dyDescent="0.25"/>
  <cols>
    <col min="1" max="1" width="16.42578125" style="131" customWidth="1"/>
    <col min="2" max="18" width="16.42578125" customWidth="1"/>
  </cols>
  <sheetData>
    <row r="1" spans="1:18" ht="77.25" customHeight="1" x14ac:dyDescent="0.25">
      <c r="A1" s="580" t="s">
        <v>992</v>
      </c>
      <c r="B1" s="580"/>
      <c r="C1" s="580"/>
      <c r="D1" s="580"/>
      <c r="E1" s="580"/>
      <c r="F1" s="580"/>
      <c r="G1" s="580"/>
      <c r="H1" s="580"/>
      <c r="I1" s="580"/>
      <c r="J1" s="580"/>
      <c r="K1" s="580"/>
      <c r="L1" s="580"/>
      <c r="M1" s="580"/>
      <c r="N1" s="580"/>
      <c r="O1" s="580"/>
      <c r="P1" s="580"/>
      <c r="Q1" s="580"/>
      <c r="R1" s="580"/>
    </row>
    <row r="2" spans="1:18" ht="94.5" customHeight="1" x14ac:dyDescent="0.25">
      <c r="A2" s="581"/>
      <c r="B2" s="582" t="s">
        <v>0</v>
      </c>
      <c r="C2" s="582"/>
      <c r="D2" s="582"/>
      <c r="E2" s="582"/>
      <c r="F2" s="582"/>
      <c r="G2" s="582"/>
      <c r="H2" s="582" t="s">
        <v>1</v>
      </c>
      <c r="I2" s="582"/>
      <c r="J2" s="582"/>
      <c r="K2" s="582" t="s">
        <v>2</v>
      </c>
      <c r="L2" s="582"/>
      <c r="M2" s="582"/>
      <c r="N2" s="582" t="s">
        <v>3</v>
      </c>
      <c r="O2" s="582"/>
      <c r="P2" s="582"/>
      <c r="Q2" s="582" t="s">
        <v>5</v>
      </c>
      <c r="R2" s="582"/>
    </row>
    <row r="3" spans="1:18" ht="33" customHeight="1" x14ac:dyDescent="0.25">
      <c r="A3" s="581"/>
      <c r="B3" s="582"/>
      <c r="C3" s="582"/>
      <c r="D3" s="582"/>
      <c r="E3" s="582"/>
      <c r="F3" s="582"/>
      <c r="G3" s="582"/>
      <c r="H3" s="583" t="s">
        <v>6</v>
      </c>
      <c r="I3" s="583" t="s">
        <v>7</v>
      </c>
      <c r="J3" s="583" t="s">
        <v>8</v>
      </c>
      <c r="K3" s="591" t="s">
        <v>17</v>
      </c>
      <c r="L3" s="582" t="s">
        <v>4</v>
      </c>
      <c r="M3" s="582"/>
      <c r="N3" s="591" t="s">
        <v>20</v>
      </c>
      <c r="O3" s="582" t="s">
        <v>4</v>
      </c>
      <c r="P3" s="582"/>
      <c r="Q3" s="583" t="s">
        <v>10</v>
      </c>
      <c r="R3" s="583" t="s">
        <v>11</v>
      </c>
    </row>
    <row r="4" spans="1:18" ht="33" customHeight="1" x14ac:dyDescent="0.25">
      <c r="A4" s="581"/>
      <c r="B4" s="582"/>
      <c r="C4" s="582"/>
      <c r="D4" s="582"/>
      <c r="E4" s="582"/>
      <c r="F4" s="582"/>
      <c r="G4" s="582"/>
      <c r="H4" s="583"/>
      <c r="I4" s="583"/>
      <c r="J4" s="583"/>
      <c r="K4" s="592"/>
      <c r="L4" s="583" t="s">
        <v>18</v>
      </c>
      <c r="M4" s="583" t="s">
        <v>19</v>
      </c>
      <c r="N4" s="592"/>
      <c r="O4" s="583" t="s">
        <v>21</v>
      </c>
      <c r="P4" s="583" t="s">
        <v>19</v>
      </c>
      <c r="Q4" s="583"/>
      <c r="R4" s="583"/>
    </row>
    <row r="5" spans="1:18" ht="33" customHeight="1" x14ac:dyDescent="0.25">
      <c r="A5" s="173"/>
      <c r="B5" s="590" t="s">
        <v>967</v>
      </c>
      <c r="C5" s="590"/>
      <c r="D5" s="590"/>
      <c r="E5" s="590"/>
      <c r="F5" s="590"/>
      <c r="G5" s="590"/>
      <c r="H5" s="583"/>
      <c r="I5" s="583"/>
      <c r="J5" s="583"/>
      <c r="K5" s="592"/>
      <c r="L5" s="583"/>
      <c r="M5" s="583"/>
      <c r="N5" s="592"/>
      <c r="O5" s="583"/>
      <c r="P5" s="583"/>
      <c r="Q5" s="583"/>
      <c r="R5" s="583"/>
    </row>
    <row r="6" spans="1:18" ht="37.5" customHeight="1" x14ac:dyDescent="0.25">
      <c r="A6" s="173"/>
      <c r="B6" s="590" t="s">
        <v>12</v>
      </c>
      <c r="C6" s="590"/>
      <c r="D6" s="590"/>
      <c r="E6" s="590"/>
      <c r="F6" s="590"/>
      <c r="G6" s="590"/>
      <c r="H6" s="583"/>
      <c r="I6" s="583"/>
      <c r="J6" s="583"/>
      <c r="K6" s="592"/>
      <c r="L6" s="583"/>
      <c r="M6" s="583"/>
      <c r="N6" s="592"/>
      <c r="O6" s="583"/>
      <c r="P6" s="583"/>
      <c r="Q6" s="583"/>
      <c r="R6" s="583"/>
    </row>
    <row r="7" spans="1:18" ht="37.5" customHeight="1" x14ac:dyDescent="0.25">
      <c r="A7" s="173"/>
      <c r="B7" s="590" t="s">
        <v>656</v>
      </c>
      <c r="C7" s="590"/>
      <c r="D7" s="590"/>
      <c r="E7" s="590"/>
      <c r="F7" s="590"/>
      <c r="G7" s="590"/>
      <c r="H7" s="583"/>
      <c r="I7" s="583"/>
      <c r="J7" s="583"/>
      <c r="K7" s="592"/>
      <c r="L7" s="583"/>
      <c r="M7" s="583"/>
      <c r="N7" s="592"/>
      <c r="O7" s="583"/>
      <c r="P7" s="583"/>
      <c r="Q7" s="583"/>
      <c r="R7" s="583"/>
    </row>
    <row r="8" spans="1:18" ht="37.5" customHeight="1" x14ac:dyDescent="0.25">
      <c r="A8" s="173"/>
      <c r="B8" s="590" t="s">
        <v>840</v>
      </c>
      <c r="C8" s="590"/>
      <c r="D8" s="590"/>
      <c r="E8" s="590"/>
      <c r="F8" s="590"/>
      <c r="G8" s="590"/>
      <c r="H8" s="583"/>
      <c r="I8" s="583"/>
      <c r="J8" s="583"/>
      <c r="K8" s="592"/>
      <c r="L8" s="583"/>
      <c r="M8" s="583"/>
      <c r="N8" s="592"/>
      <c r="O8" s="583"/>
      <c r="P8" s="583"/>
      <c r="Q8" s="583"/>
      <c r="R8" s="583"/>
    </row>
    <row r="9" spans="1:18" ht="37.5" customHeight="1" x14ac:dyDescent="0.25">
      <c r="A9" s="173"/>
      <c r="B9" s="584" t="s">
        <v>13</v>
      </c>
      <c r="C9" s="585"/>
      <c r="D9" s="585"/>
      <c r="E9" s="585"/>
      <c r="F9" s="585"/>
      <c r="G9" s="585"/>
      <c r="H9" s="583"/>
      <c r="I9" s="583"/>
      <c r="J9" s="583"/>
      <c r="K9" s="592"/>
      <c r="L9" s="583"/>
      <c r="M9" s="583"/>
      <c r="N9" s="592"/>
      <c r="O9" s="583"/>
      <c r="P9" s="583"/>
      <c r="Q9" s="583"/>
      <c r="R9" s="583"/>
    </row>
    <row r="10" spans="1:18" ht="37.5" customHeight="1" x14ac:dyDescent="0.25">
      <c r="A10" s="173"/>
      <c r="B10" s="584" t="s">
        <v>14</v>
      </c>
      <c r="C10" s="585"/>
      <c r="D10" s="585"/>
      <c r="E10" s="585"/>
      <c r="F10" s="585"/>
      <c r="G10" s="585"/>
      <c r="H10" s="583"/>
      <c r="I10" s="583"/>
      <c r="J10" s="583"/>
      <c r="K10" s="592"/>
      <c r="L10" s="583"/>
      <c r="M10" s="583"/>
      <c r="N10" s="592"/>
      <c r="O10" s="583"/>
      <c r="P10" s="583"/>
      <c r="Q10" s="583"/>
      <c r="R10" s="583"/>
    </row>
    <row r="11" spans="1:18" ht="37.5" customHeight="1" x14ac:dyDescent="0.25">
      <c r="A11" s="173"/>
      <c r="B11" s="584" t="s">
        <v>853</v>
      </c>
      <c r="C11" s="585"/>
      <c r="D11" s="585"/>
      <c r="E11" s="585"/>
      <c r="F11" s="585"/>
      <c r="G11" s="585"/>
      <c r="H11" s="583"/>
      <c r="I11" s="583"/>
      <c r="J11" s="583"/>
      <c r="K11" s="592"/>
      <c r="L11" s="583"/>
      <c r="M11" s="583"/>
      <c r="N11" s="592"/>
      <c r="O11" s="583"/>
      <c r="P11" s="583"/>
      <c r="Q11" s="583"/>
      <c r="R11" s="583"/>
    </row>
    <row r="12" spans="1:18" ht="37.5" customHeight="1" x14ac:dyDescent="0.25">
      <c r="A12" s="173"/>
      <c r="B12" s="584" t="s">
        <v>957</v>
      </c>
      <c r="C12" s="585"/>
      <c r="D12" s="585"/>
      <c r="E12" s="585"/>
      <c r="F12" s="585"/>
      <c r="G12" s="585"/>
      <c r="H12" s="583"/>
      <c r="I12" s="583"/>
      <c r="J12" s="583"/>
      <c r="K12" s="592"/>
      <c r="L12" s="583"/>
      <c r="M12" s="583"/>
      <c r="N12" s="592"/>
      <c r="O12" s="583"/>
      <c r="P12" s="583"/>
      <c r="Q12" s="583"/>
      <c r="R12" s="583"/>
    </row>
    <row r="13" spans="1:18" ht="37.5" customHeight="1" x14ac:dyDescent="0.25">
      <c r="A13" s="173"/>
      <c r="B13" s="584" t="s">
        <v>841</v>
      </c>
      <c r="C13" s="585"/>
      <c r="D13" s="585"/>
      <c r="E13" s="585"/>
      <c r="F13" s="585"/>
      <c r="G13" s="585"/>
      <c r="H13" s="583"/>
      <c r="I13" s="583"/>
      <c r="J13" s="583"/>
      <c r="K13" s="592"/>
      <c r="L13" s="583"/>
      <c r="M13" s="583"/>
      <c r="N13" s="592"/>
      <c r="O13" s="583"/>
      <c r="P13" s="583"/>
      <c r="Q13" s="583"/>
      <c r="R13" s="583"/>
    </row>
    <row r="14" spans="1:18" ht="37.5" customHeight="1" x14ac:dyDescent="0.25">
      <c r="A14" s="173"/>
      <c r="B14" s="586" t="s">
        <v>958</v>
      </c>
      <c r="C14" s="587"/>
      <c r="D14" s="587"/>
      <c r="E14" s="587"/>
      <c r="F14" s="587"/>
      <c r="G14" s="587"/>
      <c r="H14" s="583"/>
      <c r="I14" s="583"/>
      <c r="J14" s="583"/>
      <c r="K14" s="592"/>
      <c r="L14" s="583"/>
      <c r="M14" s="583"/>
      <c r="N14" s="592"/>
      <c r="O14" s="583"/>
      <c r="P14" s="583"/>
      <c r="Q14" s="583"/>
      <c r="R14" s="583"/>
    </row>
    <row r="15" spans="1:18" ht="37.5" customHeight="1" x14ac:dyDescent="0.25">
      <c r="A15" s="173"/>
      <c r="B15" s="586" t="s">
        <v>959</v>
      </c>
      <c r="C15" s="587"/>
      <c r="D15" s="587"/>
      <c r="E15" s="587"/>
      <c r="F15" s="587"/>
      <c r="G15" s="588"/>
      <c r="H15" s="583"/>
      <c r="I15" s="583"/>
      <c r="J15" s="583"/>
      <c r="K15" s="592"/>
      <c r="L15" s="583"/>
      <c r="M15" s="583"/>
      <c r="N15" s="592"/>
      <c r="O15" s="583"/>
      <c r="P15" s="583"/>
      <c r="Q15" s="583"/>
      <c r="R15" s="583"/>
    </row>
    <row r="16" spans="1:18" ht="37.5" customHeight="1" x14ac:dyDescent="0.25">
      <c r="A16" s="173"/>
      <c r="B16" s="589" t="s">
        <v>960</v>
      </c>
      <c r="C16" s="589"/>
      <c r="D16" s="589"/>
      <c r="E16" s="589"/>
      <c r="F16" s="589"/>
      <c r="G16" s="589"/>
      <c r="H16" s="583"/>
      <c r="I16" s="583"/>
      <c r="J16" s="583"/>
      <c r="K16" s="592"/>
      <c r="L16" s="583"/>
      <c r="M16" s="583"/>
      <c r="N16" s="592"/>
      <c r="O16" s="583"/>
      <c r="P16" s="583"/>
      <c r="Q16" s="583"/>
      <c r="R16" s="583"/>
    </row>
    <row r="17" spans="1:18" ht="37.5" customHeight="1" x14ac:dyDescent="0.25">
      <c r="A17" s="173"/>
      <c r="B17" s="584" t="s">
        <v>969</v>
      </c>
      <c r="C17" s="585"/>
      <c r="D17" s="585"/>
      <c r="E17" s="585"/>
      <c r="F17" s="585"/>
      <c r="G17" s="585"/>
      <c r="H17" s="583"/>
      <c r="I17" s="583"/>
      <c r="J17" s="583"/>
      <c r="K17" s="593"/>
      <c r="L17" s="583"/>
      <c r="M17" s="583"/>
      <c r="N17" s="593"/>
      <c r="O17" s="583"/>
      <c r="P17" s="583"/>
      <c r="Q17" s="583"/>
      <c r="R17" s="583"/>
    </row>
    <row r="18" spans="1:18" ht="37.5" customHeight="1" x14ac:dyDescent="0.25">
      <c r="A18" s="173"/>
      <c r="B18" s="594"/>
      <c r="C18" s="595"/>
      <c r="D18" s="595"/>
      <c r="E18" s="595"/>
      <c r="F18" s="595"/>
      <c r="G18" s="595"/>
      <c r="H18" s="174">
        <f>H385</f>
        <v>10217</v>
      </c>
      <c r="I18" s="174">
        <f>I385</f>
        <v>8215</v>
      </c>
      <c r="J18" s="174">
        <f>J385</f>
        <v>2002</v>
      </c>
      <c r="K18" s="174">
        <v>3848</v>
      </c>
      <c r="L18" s="175">
        <f t="shared" ref="L18:P18" si="0">L385+I397</f>
        <v>1667.5</v>
      </c>
      <c r="M18" s="175">
        <f t="shared" si="0"/>
        <v>315.25</v>
      </c>
      <c r="N18" s="176" t="s">
        <v>994</v>
      </c>
      <c r="O18" s="175">
        <f t="shared" si="0"/>
        <v>2194.25</v>
      </c>
      <c r="P18" s="175">
        <f t="shared" si="0"/>
        <v>113.75</v>
      </c>
      <c r="Q18" s="176" t="s">
        <v>981</v>
      </c>
      <c r="R18" s="176" t="s">
        <v>982</v>
      </c>
    </row>
    <row r="19" spans="1:18" x14ac:dyDescent="0.25">
      <c r="A19" s="461" t="s">
        <v>993</v>
      </c>
      <c r="B19" s="462"/>
      <c r="C19" s="462"/>
      <c r="D19" s="462"/>
      <c r="E19" s="462"/>
      <c r="F19" s="462"/>
      <c r="G19" s="462"/>
      <c r="H19" s="462"/>
      <c r="I19" s="462"/>
      <c r="J19" s="462"/>
      <c r="K19" s="462"/>
      <c r="L19" s="462"/>
      <c r="M19" s="462"/>
      <c r="N19" s="462"/>
      <c r="O19" s="462"/>
      <c r="P19" s="462"/>
      <c r="Q19" s="462"/>
      <c r="R19" s="463"/>
    </row>
    <row r="20" spans="1:18" x14ac:dyDescent="0.25">
      <c r="A20" s="452" t="s">
        <v>649</v>
      </c>
      <c r="B20" s="566" t="s">
        <v>22</v>
      </c>
      <c r="C20" s="567"/>
      <c r="D20" s="567"/>
      <c r="E20" s="567"/>
      <c r="F20" s="568"/>
      <c r="G20" s="452" t="s">
        <v>23</v>
      </c>
      <c r="H20" s="452" t="s">
        <v>24</v>
      </c>
      <c r="I20" s="452"/>
      <c r="J20" s="452"/>
      <c r="K20" s="452" t="s">
        <v>10</v>
      </c>
      <c r="L20" s="452"/>
      <c r="M20" s="452"/>
      <c r="N20" s="452" t="s">
        <v>27</v>
      </c>
      <c r="O20" s="452"/>
      <c r="P20" s="452"/>
      <c r="Q20" s="452" t="s">
        <v>652</v>
      </c>
      <c r="R20" s="452"/>
    </row>
    <row r="21" spans="1:18" ht="69.75" customHeight="1" x14ac:dyDescent="0.25">
      <c r="A21" s="452"/>
      <c r="B21" s="569"/>
      <c r="C21" s="570"/>
      <c r="D21" s="570"/>
      <c r="E21" s="570"/>
      <c r="F21" s="571"/>
      <c r="G21" s="452"/>
      <c r="H21" s="453" t="s">
        <v>6</v>
      </c>
      <c r="I21" s="453" t="s">
        <v>650</v>
      </c>
      <c r="J21" s="453" t="s">
        <v>651</v>
      </c>
      <c r="K21" s="453" t="s">
        <v>653</v>
      </c>
      <c r="L21" s="452" t="s">
        <v>29</v>
      </c>
      <c r="M21" s="452"/>
      <c r="N21" s="453" t="s">
        <v>25</v>
      </c>
      <c r="O21" s="452" t="s">
        <v>30</v>
      </c>
      <c r="P21" s="452"/>
      <c r="Q21" s="453" t="s">
        <v>10</v>
      </c>
      <c r="R21" s="453" t="s">
        <v>27</v>
      </c>
    </row>
    <row r="22" spans="1:18" ht="100.5" customHeight="1" x14ac:dyDescent="0.25">
      <c r="A22" s="452"/>
      <c r="B22" s="569"/>
      <c r="C22" s="570"/>
      <c r="D22" s="570"/>
      <c r="E22" s="570"/>
      <c r="F22" s="571"/>
      <c r="G22" s="452"/>
      <c r="H22" s="453"/>
      <c r="I22" s="453"/>
      <c r="J22" s="453"/>
      <c r="K22" s="453"/>
      <c r="L22" s="453" t="s">
        <v>26</v>
      </c>
      <c r="M22" s="453" t="s">
        <v>9</v>
      </c>
      <c r="N22" s="453"/>
      <c r="O22" s="453" t="s">
        <v>26</v>
      </c>
      <c r="P22" s="453" t="s">
        <v>9</v>
      </c>
      <c r="Q22" s="453"/>
      <c r="R22" s="453"/>
    </row>
    <row r="23" spans="1:18" ht="81.75" customHeight="1" x14ac:dyDescent="0.25">
      <c r="A23" s="452"/>
      <c r="B23" s="572"/>
      <c r="C23" s="449"/>
      <c r="D23" s="449"/>
      <c r="E23" s="449"/>
      <c r="F23" s="573"/>
      <c r="G23" s="452"/>
      <c r="H23" s="453"/>
      <c r="I23" s="453"/>
      <c r="J23" s="453"/>
      <c r="K23" s="453"/>
      <c r="L23" s="453"/>
      <c r="M23" s="453"/>
      <c r="N23" s="453"/>
      <c r="O23" s="453"/>
      <c r="P23" s="453"/>
      <c r="Q23" s="453"/>
      <c r="R23" s="453"/>
    </row>
    <row r="24" spans="1:18" ht="70.5" customHeight="1" x14ac:dyDescent="0.25">
      <c r="A24" s="574" t="s">
        <v>647</v>
      </c>
      <c r="B24" s="574"/>
      <c r="C24" s="574"/>
      <c r="D24" s="574"/>
      <c r="E24" s="574"/>
      <c r="F24" s="574"/>
      <c r="G24" s="574"/>
      <c r="H24" s="574"/>
      <c r="I24" s="574"/>
      <c r="J24" s="574"/>
      <c r="K24" s="574"/>
      <c r="L24" s="574"/>
      <c r="M24" s="574"/>
      <c r="N24" s="574"/>
      <c r="O24" s="574"/>
      <c r="P24" s="574"/>
      <c r="Q24" s="574"/>
      <c r="R24" s="574"/>
    </row>
    <row r="25" spans="1:18" ht="63" customHeight="1" x14ac:dyDescent="0.25">
      <c r="A25" s="104">
        <v>1</v>
      </c>
      <c r="B25" s="522" t="s">
        <v>31</v>
      </c>
      <c r="C25" s="523"/>
      <c r="D25" s="523"/>
      <c r="E25" s="523"/>
      <c r="F25" s="523"/>
      <c r="G25" s="524"/>
      <c r="H25" s="133">
        <f>H26+H27+H28+H29+H30+H31+H32+H33+H34+H35+H36+H37+H38+H39</f>
        <v>260</v>
      </c>
      <c r="I25" s="133">
        <f t="shared" ref="I25:P25" si="1">I26+I27+I28+I29+I30+I31+I32+I33+I34+I35+I36+I37+I38+I39</f>
        <v>150</v>
      </c>
      <c r="J25" s="133">
        <f t="shared" si="1"/>
        <v>110</v>
      </c>
      <c r="K25" s="133">
        <f t="shared" si="1"/>
        <v>76</v>
      </c>
      <c r="L25" s="133">
        <f t="shared" si="1"/>
        <v>92</v>
      </c>
      <c r="M25" s="133">
        <f t="shared" si="1"/>
        <v>8</v>
      </c>
      <c r="N25" s="133">
        <f t="shared" si="1"/>
        <v>253</v>
      </c>
      <c r="O25" s="133">
        <f t="shared" si="1"/>
        <v>73</v>
      </c>
      <c r="P25" s="133">
        <f t="shared" si="1"/>
        <v>5</v>
      </c>
      <c r="Q25" s="164">
        <v>44972</v>
      </c>
      <c r="R25" s="164">
        <v>22486</v>
      </c>
    </row>
    <row r="26" spans="1:18" ht="63" customHeight="1" x14ac:dyDescent="0.25">
      <c r="A26" s="88">
        <v>1</v>
      </c>
      <c r="B26" s="459" t="s">
        <v>32</v>
      </c>
      <c r="C26" s="460"/>
      <c r="D26" s="460"/>
      <c r="E26" s="460"/>
      <c r="F26" s="465"/>
      <c r="G26" s="87" t="s">
        <v>504</v>
      </c>
      <c r="H26" s="88">
        <f>I26+J26</f>
        <v>190</v>
      </c>
      <c r="I26" s="162">
        <v>140</v>
      </c>
      <c r="J26" s="162">
        <v>50</v>
      </c>
      <c r="K26" s="162">
        <v>62</v>
      </c>
      <c r="L26" s="162">
        <v>48</v>
      </c>
      <c r="M26" s="162">
        <v>8</v>
      </c>
      <c r="N26" s="162">
        <v>159</v>
      </c>
      <c r="O26" s="162">
        <v>56</v>
      </c>
      <c r="P26" s="162">
        <v>3</v>
      </c>
      <c r="Q26" s="163">
        <v>44972</v>
      </c>
      <c r="R26" s="163">
        <v>22486</v>
      </c>
    </row>
    <row r="27" spans="1:18" ht="63" customHeight="1" x14ac:dyDescent="0.25">
      <c r="A27" s="88">
        <v>2</v>
      </c>
      <c r="B27" s="459" t="s">
        <v>33</v>
      </c>
      <c r="C27" s="460"/>
      <c r="D27" s="460"/>
      <c r="E27" s="460"/>
      <c r="F27" s="465"/>
      <c r="G27" s="87" t="s">
        <v>505</v>
      </c>
      <c r="H27" s="88">
        <f t="shared" ref="H27:H39" si="2">I27+J27</f>
        <v>55</v>
      </c>
      <c r="I27" s="162">
        <v>10</v>
      </c>
      <c r="J27" s="162">
        <v>45</v>
      </c>
      <c r="K27" s="162">
        <v>6</v>
      </c>
      <c r="L27" s="162">
        <v>15</v>
      </c>
      <c r="M27" s="162">
        <v>0</v>
      </c>
      <c r="N27" s="162">
        <v>41</v>
      </c>
      <c r="O27" s="162">
        <v>3</v>
      </c>
      <c r="P27" s="162">
        <v>0</v>
      </c>
      <c r="Q27" s="163">
        <v>44972</v>
      </c>
      <c r="R27" s="163">
        <v>22486</v>
      </c>
    </row>
    <row r="28" spans="1:18" ht="63" customHeight="1" x14ac:dyDescent="0.25">
      <c r="A28" s="88">
        <v>3</v>
      </c>
      <c r="B28" s="459" t="s">
        <v>34</v>
      </c>
      <c r="C28" s="460"/>
      <c r="D28" s="460"/>
      <c r="E28" s="460"/>
      <c r="F28" s="465"/>
      <c r="G28" s="87" t="s">
        <v>506</v>
      </c>
      <c r="H28" s="88">
        <f t="shared" si="2"/>
        <v>0</v>
      </c>
      <c r="I28" s="162">
        <v>0</v>
      </c>
      <c r="J28" s="162">
        <v>0</v>
      </c>
      <c r="K28" s="162">
        <v>2</v>
      </c>
      <c r="L28" s="162">
        <v>8</v>
      </c>
      <c r="M28" s="162">
        <v>0</v>
      </c>
      <c r="N28" s="162">
        <v>11</v>
      </c>
      <c r="O28" s="162">
        <v>5</v>
      </c>
      <c r="P28" s="162">
        <v>0</v>
      </c>
      <c r="Q28" s="163">
        <v>44972</v>
      </c>
      <c r="R28" s="163">
        <v>22486</v>
      </c>
    </row>
    <row r="29" spans="1:18" ht="63" customHeight="1" x14ac:dyDescent="0.25">
      <c r="A29" s="88">
        <v>4</v>
      </c>
      <c r="B29" s="459" t="s">
        <v>35</v>
      </c>
      <c r="C29" s="460"/>
      <c r="D29" s="460"/>
      <c r="E29" s="460"/>
      <c r="F29" s="465"/>
      <c r="G29" s="87" t="s">
        <v>499</v>
      </c>
      <c r="H29" s="88">
        <f t="shared" si="2"/>
        <v>0</v>
      </c>
      <c r="I29" s="162">
        <v>0</v>
      </c>
      <c r="J29" s="162">
        <v>0</v>
      </c>
      <c r="K29" s="162">
        <v>2</v>
      </c>
      <c r="L29" s="162">
        <v>8</v>
      </c>
      <c r="M29" s="162">
        <v>0</v>
      </c>
      <c r="N29" s="162">
        <v>10</v>
      </c>
      <c r="O29" s="162">
        <v>0</v>
      </c>
      <c r="P29" s="162">
        <v>0</v>
      </c>
      <c r="Q29" s="163">
        <v>44972</v>
      </c>
      <c r="R29" s="163">
        <v>22486</v>
      </c>
    </row>
    <row r="30" spans="1:18" ht="63" customHeight="1" x14ac:dyDescent="0.25">
      <c r="A30" s="88">
        <v>5</v>
      </c>
      <c r="B30" s="459" t="s">
        <v>36</v>
      </c>
      <c r="C30" s="460"/>
      <c r="D30" s="460"/>
      <c r="E30" s="460"/>
      <c r="F30" s="465"/>
      <c r="G30" s="87" t="s">
        <v>507</v>
      </c>
      <c r="H30" s="88">
        <f t="shared" si="2"/>
        <v>10</v>
      </c>
      <c r="I30" s="162">
        <v>0</v>
      </c>
      <c r="J30" s="162">
        <v>10</v>
      </c>
      <c r="K30" s="162">
        <v>1</v>
      </c>
      <c r="L30" s="162">
        <v>5</v>
      </c>
      <c r="M30" s="162">
        <v>0</v>
      </c>
      <c r="N30" s="162">
        <v>7</v>
      </c>
      <c r="O30" s="162">
        <v>0</v>
      </c>
      <c r="P30" s="162">
        <v>0</v>
      </c>
      <c r="Q30" s="163">
        <v>44972</v>
      </c>
      <c r="R30" s="163">
        <v>22486</v>
      </c>
    </row>
    <row r="31" spans="1:18" ht="63" customHeight="1" x14ac:dyDescent="0.25">
      <c r="A31" s="88">
        <v>6</v>
      </c>
      <c r="B31" s="459" t="s">
        <v>37</v>
      </c>
      <c r="C31" s="460"/>
      <c r="D31" s="460"/>
      <c r="E31" s="460"/>
      <c r="F31" s="465"/>
      <c r="G31" s="87" t="s">
        <v>500</v>
      </c>
      <c r="H31" s="88">
        <f t="shared" si="2"/>
        <v>5</v>
      </c>
      <c r="I31" s="162">
        <v>0</v>
      </c>
      <c r="J31" s="162">
        <v>5</v>
      </c>
      <c r="K31" s="162">
        <v>2</v>
      </c>
      <c r="L31" s="162">
        <v>2</v>
      </c>
      <c r="M31" s="162">
        <v>0</v>
      </c>
      <c r="N31" s="162">
        <v>6</v>
      </c>
      <c r="O31" s="162">
        <v>1</v>
      </c>
      <c r="P31" s="162">
        <v>0</v>
      </c>
      <c r="Q31" s="163">
        <v>44972</v>
      </c>
      <c r="R31" s="163">
        <v>22486</v>
      </c>
    </row>
    <row r="32" spans="1:18" ht="63" customHeight="1" x14ac:dyDescent="0.25">
      <c r="A32" s="88">
        <v>7</v>
      </c>
      <c r="B32" s="459" t="s">
        <v>38</v>
      </c>
      <c r="C32" s="460"/>
      <c r="D32" s="460"/>
      <c r="E32" s="460"/>
      <c r="F32" s="465"/>
      <c r="G32" s="87" t="s">
        <v>501</v>
      </c>
      <c r="H32" s="88">
        <f t="shared" si="2"/>
        <v>0</v>
      </c>
      <c r="I32" s="162">
        <v>0</v>
      </c>
      <c r="J32" s="162">
        <v>0</v>
      </c>
      <c r="K32" s="162">
        <v>1</v>
      </c>
      <c r="L32" s="162">
        <v>3</v>
      </c>
      <c r="M32" s="162">
        <v>0</v>
      </c>
      <c r="N32" s="162">
        <v>4</v>
      </c>
      <c r="O32" s="162">
        <v>3</v>
      </c>
      <c r="P32" s="162">
        <v>2</v>
      </c>
      <c r="Q32" s="163">
        <v>44972</v>
      </c>
      <c r="R32" s="163">
        <v>22486</v>
      </c>
    </row>
    <row r="33" spans="1:18" ht="63" customHeight="1" x14ac:dyDescent="0.25">
      <c r="A33" s="88">
        <v>8</v>
      </c>
      <c r="B33" s="459" t="s">
        <v>44</v>
      </c>
      <c r="C33" s="460"/>
      <c r="D33" s="460"/>
      <c r="E33" s="460"/>
      <c r="F33" s="465"/>
      <c r="G33" s="87" t="s">
        <v>502</v>
      </c>
      <c r="H33" s="88">
        <f t="shared" si="2"/>
        <v>0</v>
      </c>
      <c r="I33" s="162">
        <v>0</v>
      </c>
      <c r="J33" s="162">
        <v>0</v>
      </c>
      <c r="K33" s="162">
        <v>0</v>
      </c>
      <c r="L33" s="162">
        <v>2</v>
      </c>
      <c r="M33" s="162">
        <v>0</v>
      </c>
      <c r="N33" s="162">
        <v>2</v>
      </c>
      <c r="O33" s="162">
        <v>2</v>
      </c>
      <c r="P33" s="162">
        <v>0</v>
      </c>
      <c r="Q33" s="163">
        <v>0</v>
      </c>
      <c r="R33" s="163">
        <v>22486</v>
      </c>
    </row>
    <row r="34" spans="1:18" ht="63" customHeight="1" x14ac:dyDescent="0.25">
      <c r="A34" s="88">
        <v>9</v>
      </c>
      <c r="B34" s="459" t="s">
        <v>45</v>
      </c>
      <c r="C34" s="460"/>
      <c r="D34" s="460"/>
      <c r="E34" s="460"/>
      <c r="F34" s="465"/>
      <c r="G34" s="87" t="s">
        <v>503</v>
      </c>
      <c r="H34" s="88">
        <f t="shared" si="2"/>
        <v>0</v>
      </c>
      <c r="I34" s="162">
        <v>0</v>
      </c>
      <c r="J34" s="162">
        <v>0</v>
      </c>
      <c r="K34" s="162">
        <v>0</v>
      </c>
      <c r="L34" s="162">
        <v>1</v>
      </c>
      <c r="M34" s="162">
        <v>0</v>
      </c>
      <c r="N34" s="162">
        <v>2</v>
      </c>
      <c r="O34" s="162">
        <v>2</v>
      </c>
      <c r="P34" s="162">
        <v>0</v>
      </c>
      <c r="Q34" s="163">
        <v>0</v>
      </c>
      <c r="R34" s="163">
        <v>22486</v>
      </c>
    </row>
    <row r="35" spans="1:18" ht="63" customHeight="1" x14ac:dyDescent="0.25">
      <c r="A35" s="88">
        <v>10</v>
      </c>
      <c r="B35" s="459" t="s">
        <v>42</v>
      </c>
      <c r="C35" s="460"/>
      <c r="D35" s="460"/>
      <c r="E35" s="460"/>
      <c r="F35" s="465"/>
      <c r="G35" s="87" t="s">
        <v>53</v>
      </c>
      <c r="H35" s="88">
        <f t="shared" si="2"/>
        <v>0</v>
      </c>
      <c r="I35" s="162">
        <v>0</v>
      </c>
      <c r="J35" s="162">
        <v>0</v>
      </c>
      <c r="K35" s="162">
        <v>0</v>
      </c>
      <c r="L35" s="162">
        <v>0</v>
      </c>
      <c r="M35" s="162">
        <v>0</v>
      </c>
      <c r="N35" s="162">
        <v>4</v>
      </c>
      <c r="O35" s="162">
        <v>0</v>
      </c>
      <c r="P35" s="162">
        <v>0</v>
      </c>
      <c r="Q35" s="163">
        <v>0</v>
      </c>
      <c r="R35" s="163">
        <v>22486</v>
      </c>
    </row>
    <row r="36" spans="1:18" ht="63" customHeight="1" x14ac:dyDescent="0.25">
      <c r="A36" s="88">
        <v>11</v>
      </c>
      <c r="B36" s="459" t="s">
        <v>43</v>
      </c>
      <c r="C36" s="460"/>
      <c r="D36" s="460"/>
      <c r="E36" s="460"/>
      <c r="F36" s="465"/>
      <c r="G36" s="87" t="s">
        <v>49</v>
      </c>
      <c r="H36" s="88">
        <f t="shared" si="2"/>
        <v>0</v>
      </c>
      <c r="I36" s="162">
        <v>0</v>
      </c>
      <c r="J36" s="162">
        <v>0</v>
      </c>
      <c r="K36" s="162">
        <v>0</v>
      </c>
      <c r="L36" s="162">
        <v>0</v>
      </c>
      <c r="M36" s="162">
        <v>0</v>
      </c>
      <c r="N36" s="162">
        <v>2</v>
      </c>
      <c r="O36" s="162">
        <v>0</v>
      </c>
      <c r="P36" s="162">
        <v>0</v>
      </c>
      <c r="Q36" s="163">
        <v>0</v>
      </c>
      <c r="R36" s="163">
        <v>22486</v>
      </c>
    </row>
    <row r="37" spans="1:18" ht="63" customHeight="1" x14ac:dyDescent="0.25">
      <c r="A37" s="88">
        <v>12</v>
      </c>
      <c r="B37" s="459" t="s">
        <v>32</v>
      </c>
      <c r="C37" s="460"/>
      <c r="D37" s="460"/>
      <c r="E37" s="460"/>
      <c r="F37" s="465"/>
      <c r="G37" s="87" t="s">
        <v>863</v>
      </c>
      <c r="H37" s="88">
        <f t="shared" si="2"/>
        <v>0</v>
      </c>
      <c r="I37" s="162">
        <v>0</v>
      </c>
      <c r="J37" s="162">
        <v>0</v>
      </c>
      <c r="K37" s="162">
        <v>0</v>
      </c>
      <c r="L37" s="162">
        <v>0</v>
      </c>
      <c r="M37" s="162">
        <v>0</v>
      </c>
      <c r="N37" s="162">
        <v>1</v>
      </c>
      <c r="O37" s="162">
        <v>1</v>
      </c>
      <c r="P37" s="162">
        <v>0</v>
      </c>
      <c r="Q37" s="163">
        <v>0</v>
      </c>
      <c r="R37" s="163">
        <v>22486</v>
      </c>
    </row>
    <row r="38" spans="1:18" ht="63" customHeight="1" x14ac:dyDescent="0.25">
      <c r="A38" s="88">
        <v>13</v>
      </c>
      <c r="B38" s="459" t="s">
        <v>41</v>
      </c>
      <c r="C38" s="460"/>
      <c r="D38" s="460"/>
      <c r="E38" s="460"/>
      <c r="F38" s="465"/>
      <c r="G38" s="87" t="s">
        <v>52</v>
      </c>
      <c r="H38" s="88">
        <f t="shared" si="2"/>
        <v>0</v>
      </c>
      <c r="I38" s="162">
        <v>0</v>
      </c>
      <c r="J38" s="162">
        <v>0</v>
      </c>
      <c r="K38" s="162">
        <v>0</v>
      </c>
      <c r="L38" s="162">
        <v>0</v>
      </c>
      <c r="M38" s="162">
        <v>0</v>
      </c>
      <c r="N38" s="162">
        <v>3</v>
      </c>
      <c r="O38" s="162">
        <v>0</v>
      </c>
      <c r="P38" s="162">
        <v>0</v>
      </c>
      <c r="Q38" s="163">
        <v>0</v>
      </c>
      <c r="R38" s="163">
        <v>22486</v>
      </c>
    </row>
    <row r="39" spans="1:18" ht="63" customHeight="1" x14ac:dyDescent="0.25">
      <c r="A39" s="88">
        <v>14</v>
      </c>
      <c r="B39" s="519" t="s">
        <v>39</v>
      </c>
      <c r="C39" s="520"/>
      <c r="D39" s="520"/>
      <c r="E39" s="520"/>
      <c r="F39" s="521"/>
      <c r="G39" s="87" t="s">
        <v>864</v>
      </c>
      <c r="H39" s="88">
        <f t="shared" si="2"/>
        <v>0</v>
      </c>
      <c r="I39" s="162">
        <v>0</v>
      </c>
      <c r="J39" s="162">
        <v>0</v>
      </c>
      <c r="K39" s="162">
        <v>0</v>
      </c>
      <c r="L39" s="162">
        <v>0</v>
      </c>
      <c r="M39" s="162">
        <v>0</v>
      </c>
      <c r="N39" s="162">
        <v>1</v>
      </c>
      <c r="O39" s="162">
        <v>0</v>
      </c>
      <c r="P39" s="162">
        <v>0</v>
      </c>
      <c r="Q39" s="163">
        <v>0</v>
      </c>
      <c r="R39" s="163">
        <v>22486</v>
      </c>
    </row>
    <row r="40" spans="1:18" ht="72.75" customHeight="1" x14ac:dyDescent="0.25">
      <c r="A40" s="104">
        <v>2</v>
      </c>
      <c r="B40" s="522" t="s">
        <v>54</v>
      </c>
      <c r="C40" s="523"/>
      <c r="D40" s="523"/>
      <c r="E40" s="523"/>
      <c r="F40" s="523"/>
      <c r="G40" s="524"/>
      <c r="H40" s="133">
        <f ca="1">H41+H42+H43+H44+H45+H46+H47+H48+H49+H50+H51+H52+H53+H54+H55+H56+H57+H58+H59+H60+H61+H62+H63+H64+H65+H66+H67</f>
        <v>175</v>
      </c>
      <c r="I40" s="133">
        <f t="shared" ref="I40:P40" si="3">I41+I42+I43+I44+I45+I46+I47+I48+I49+I50+I51+I52+I53+I54+I55+I56+I57+I58+I59+I60+I61+I62+I63+I64+I65+I66+I67</f>
        <v>120</v>
      </c>
      <c r="J40" s="133">
        <f t="shared" si="3"/>
        <v>55</v>
      </c>
      <c r="K40" s="133">
        <f t="shared" si="3"/>
        <v>58</v>
      </c>
      <c r="L40" s="133">
        <f t="shared" si="3"/>
        <v>19</v>
      </c>
      <c r="M40" s="133">
        <f t="shared" si="3"/>
        <v>7</v>
      </c>
      <c r="N40" s="133">
        <f t="shared" si="3"/>
        <v>166</v>
      </c>
      <c r="O40" s="133">
        <f t="shared" si="3"/>
        <v>30</v>
      </c>
      <c r="P40" s="133">
        <f t="shared" si="3"/>
        <v>0</v>
      </c>
      <c r="Q40" s="164">
        <v>24330</v>
      </c>
      <c r="R40" s="164">
        <v>16927</v>
      </c>
    </row>
    <row r="41" spans="1:18" ht="72.75" customHeight="1" x14ac:dyDescent="0.25">
      <c r="A41" s="88">
        <v>1</v>
      </c>
      <c r="B41" s="459" t="s">
        <v>55</v>
      </c>
      <c r="C41" s="460"/>
      <c r="D41" s="460"/>
      <c r="E41" s="460"/>
      <c r="F41" s="465"/>
      <c r="G41" s="87" t="s">
        <v>508</v>
      </c>
      <c r="H41" s="88">
        <f ca="1">+H41:RI6741+J41</f>
        <v>0</v>
      </c>
      <c r="I41" s="162">
        <v>85</v>
      </c>
      <c r="J41" s="162">
        <v>25</v>
      </c>
      <c r="K41" s="162">
        <v>46</v>
      </c>
      <c r="L41" s="162">
        <v>12</v>
      </c>
      <c r="M41" s="162">
        <v>7</v>
      </c>
      <c r="N41" s="162">
        <v>90</v>
      </c>
      <c r="O41" s="162">
        <v>17</v>
      </c>
      <c r="P41" s="162">
        <v>0</v>
      </c>
      <c r="Q41" s="163">
        <v>47750</v>
      </c>
      <c r="R41" s="163">
        <v>23854</v>
      </c>
    </row>
    <row r="42" spans="1:18" ht="72.75" customHeight="1" x14ac:dyDescent="0.25">
      <c r="A42" s="88">
        <v>2</v>
      </c>
      <c r="B42" s="459" t="s">
        <v>56</v>
      </c>
      <c r="C42" s="460"/>
      <c r="D42" s="460"/>
      <c r="E42" s="460"/>
      <c r="F42" s="465"/>
      <c r="G42" s="87" t="s">
        <v>509</v>
      </c>
      <c r="H42" s="88">
        <f t="shared" ref="H42:H67" si="4">I42+J42</f>
        <v>50</v>
      </c>
      <c r="I42" s="162">
        <v>30</v>
      </c>
      <c r="J42" s="162">
        <v>20</v>
      </c>
      <c r="K42" s="162">
        <v>7</v>
      </c>
      <c r="L42" s="162">
        <v>2</v>
      </c>
      <c r="M42" s="162">
        <v>0</v>
      </c>
      <c r="N42" s="162">
        <v>30</v>
      </c>
      <c r="O42" s="162">
        <v>1</v>
      </c>
      <c r="P42" s="162">
        <v>0</v>
      </c>
      <c r="Q42" s="163">
        <v>43416</v>
      </c>
      <c r="R42" s="163">
        <v>22635</v>
      </c>
    </row>
    <row r="43" spans="1:18" ht="72.75" customHeight="1" x14ac:dyDescent="0.25">
      <c r="A43" s="88">
        <v>3</v>
      </c>
      <c r="B43" s="459" t="s">
        <v>57</v>
      </c>
      <c r="C43" s="460"/>
      <c r="D43" s="460"/>
      <c r="E43" s="460"/>
      <c r="F43" s="465"/>
      <c r="G43" s="87" t="s">
        <v>510</v>
      </c>
      <c r="H43" s="88">
        <f t="shared" si="4"/>
        <v>15</v>
      </c>
      <c r="I43" s="162">
        <v>5</v>
      </c>
      <c r="J43" s="162">
        <v>10</v>
      </c>
      <c r="K43" s="162">
        <v>2</v>
      </c>
      <c r="L43" s="162">
        <v>2</v>
      </c>
      <c r="M43" s="162">
        <v>0</v>
      </c>
      <c r="N43" s="162">
        <v>18</v>
      </c>
      <c r="O43" s="162">
        <v>0</v>
      </c>
      <c r="P43" s="162">
        <v>0</v>
      </c>
      <c r="Q43" s="163">
        <v>45541</v>
      </c>
      <c r="R43" s="163">
        <v>21788</v>
      </c>
    </row>
    <row r="44" spans="1:18" ht="72.75" customHeight="1" x14ac:dyDescent="0.25">
      <c r="A44" s="88">
        <v>4</v>
      </c>
      <c r="B44" s="459" t="s">
        <v>58</v>
      </c>
      <c r="C44" s="460"/>
      <c r="D44" s="460"/>
      <c r="E44" s="460"/>
      <c r="F44" s="465"/>
      <c r="G44" s="87" t="s">
        <v>511</v>
      </c>
      <c r="H44" s="88">
        <f t="shared" si="4"/>
        <v>0</v>
      </c>
      <c r="I44" s="162">
        <v>0</v>
      </c>
      <c r="J44" s="162">
        <v>0</v>
      </c>
      <c r="K44" s="162">
        <v>1</v>
      </c>
      <c r="L44" s="162">
        <v>1</v>
      </c>
      <c r="M44" s="162">
        <v>0</v>
      </c>
      <c r="N44" s="162">
        <v>6</v>
      </c>
      <c r="O44" s="162">
        <v>0</v>
      </c>
      <c r="P44" s="162">
        <v>0</v>
      </c>
      <c r="Q44" s="163">
        <v>0</v>
      </c>
      <c r="R44" s="163">
        <v>20023</v>
      </c>
    </row>
    <row r="45" spans="1:18" ht="72.75" customHeight="1" x14ac:dyDescent="0.25">
      <c r="A45" s="88">
        <v>5</v>
      </c>
      <c r="B45" s="459" t="s">
        <v>59</v>
      </c>
      <c r="C45" s="460"/>
      <c r="D45" s="460"/>
      <c r="E45" s="460"/>
      <c r="F45" s="465"/>
      <c r="G45" s="87" t="s">
        <v>512</v>
      </c>
      <c r="H45" s="88">
        <f t="shared" si="4"/>
        <v>0</v>
      </c>
      <c r="I45" s="162">
        <v>0</v>
      </c>
      <c r="J45" s="162">
        <v>0</v>
      </c>
      <c r="K45" s="162">
        <v>1</v>
      </c>
      <c r="L45" s="162">
        <v>1</v>
      </c>
      <c r="M45" s="162">
        <v>0</v>
      </c>
      <c r="N45" s="166">
        <v>6</v>
      </c>
      <c r="O45" s="162">
        <v>0</v>
      </c>
      <c r="P45" s="162">
        <v>0</v>
      </c>
      <c r="Q45" s="163">
        <v>44725</v>
      </c>
      <c r="R45" s="163">
        <v>18906</v>
      </c>
    </row>
    <row r="46" spans="1:18" ht="72.75" customHeight="1" x14ac:dyDescent="0.25">
      <c r="A46" s="88">
        <v>6</v>
      </c>
      <c r="B46" s="459" t="s">
        <v>60</v>
      </c>
      <c r="C46" s="460"/>
      <c r="D46" s="460"/>
      <c r="E46" s="460"/>
      <c r="F46" s="465"/>
      <c r="G46" s="87" t="s">
        <v>513</v>
      </c>
      <c r="H46" s="88">
        <f t="shared" si="4"/>
        <v>0</v>
      </c>
      <c r="I46" s="162">
        <v>0</v>
      </c>
      <c r="J46" s="162">
        <v>0</v>
      </c>
      <c r="K46" s="162">
        <v>1</v>
      </c>
      <c r="L46" s="162">
        <v>1</v>
      </c>
      <c r="M46" s="162">
        <v>0</v>
      </c>
      <c r="N46" s="162">
        <v>7</v>
      </c>
      <c r="O46" s="162">
        <v>0</v>
      </c>
      <c r="P46" s="162">
        <v>0</v>
      </c>
      <c r="Q46" s="163">
        <v>43500</v>
      </c>
      <c r="R46" s="163">
        <v>19987</v>
      </c>
    </row>
    <row r="47" spans="1:18" ht="72.75" customHeight="1" x14ac:dyDescent="0.25">
      <c r="A47" s="88">
        <v>7</v>
      </c>
      <c r="B47" s="459" t="s">
        <v>61</v>
      </c>
      <c r="C47" s="460"/>
      <c r="D47" s="460"/>
      <c r="E47" s="460"/>
      <c r="F47" s="465"/>
      <c r="G47" s="87" t="s">
        <v>962</v>
      </c>
      <c r="H47" s="88">
        <f t="shared" si="4"/>
        <v>0</v>
      </c>
      <c r="I47" s="162">
        <v>0</v>
      </c>
      <c r="J47" s="162">
        <v>0</v>
      </c>
      <c r="K47" s="162">
        <v>0</v>
      </c>
      <c r="L47" s="162">
        <v>0</v>
      </c>
      <c r="M47" s="162">
        <v>0</v>
      </c>
      <c r="N47" s="162">
        <v>0</v>
      </c>
      <c r="O47" s="162">
        <v>1</v>
      </c>
      <c r="P47" s="162">
        <v>0</v>
      </c>
      <c r="Q47" s="163">
        <v>0</v>
      </c>
      <c r="R47" s="163">
        <v>0</v>
      </c>
    </row>
    <row r="48" spans="1:18" ht="72.75" customHeight="1" x14ac:dyDescent="0.25">
      <c r="A48" s="88">
        <v>8</v>
      </c>
      <c r="B48" s="459" t="s">
        <v>86</v>
      </c>
      <c r="C48" s="460"/>
      <c r="D48" s="460"/>
      <c r="E48" s="460"/>
      <c r="F48" s="465"/>
      <c r="G48" s="87" t="s">
        <v>759</v>
      </c>
      <c r="H48" s="88">
        <f t="shared" si="4"/>
        <v>0</v>
      </c>
      <c r="I48" s="162">
        <v>0</v>
      </c>
      <c r="J48" s="162">
        <v>0</v>
      </c>
      <c r="K48" s="162">
        <v>0</v>
      </c>
      <c r="L48" s="162">
        <v>0</v>
      </c>
      <c r="M48" s="162">
        <v>0</v>
      </c>
      <c r="N48" s="162">
        <v>1</v>
      </c>
      <c r="O48" s="162">
        <v>0</v>
      </c>
      <c r="P48" s="162">
        <v>0</v>
      </c>
      <c r="Q48" s="163">
        <v>0</v>
      </c>
      <c r="R48" s="163">
        <v>16733</v>
      </c>
    </row>
    <row r="49" spans="1:18" ht="72.75" customHeight="1" x14ac:dyDescent="0.25">
      <c r="A49" s="88">
        <v>9</v>
      </c>
      <c r="B49" s="459" t="s">
        <v>72</v>
      </c>
      <c r="C49" s="460"/>
      <c r="D49" s="460"/>
      <c r="E49" s="460"/>
      <c r="F49" s="465"/>
      <c r="G49" s="87" t="s">
        <v>963</v>
      </c>
      <c r="H49" s="88">
        <f t="shared" si="4"/>
        <v>0</v>
      </c>
      <c r="I49" s="162">
        <v>0</v>
      </c>
      <c r="J49" s="162">
        <v>0</v>
      </c>
      <c r="K49" s="162">
        <v>0</v>
      </c>
      <c r="L49" s="162">
        <v>0</v>
      </c>
      <c r="M49" s="162">
        <v>0</v>
      </c>
      <c r="N49" s="162">
        <v>1</v>
      </c>
      <c r="O49" s="162">
        <v>0</v>
      </c>
      <c r="P49" s="162">
        <v>0</v>
      </c>
      <c r="Q49" s="163">
        <v>0</v>
      </c>
      <c r="R49" s="163">
        <v>22750</v>
      </c>
    </row>
    <row r="50" spans="1:18" ht="72.75" customHeight="1" x14ac:dyDescent="0.25">
      <c r="A50" s="88">
        <v>10</v>
      </c>
      <c r="B50" s="459" t="s">
        <v>395</v>
      </c>
      <c r="C50" s="460"/>
      <c r="D50" s="460"/>
      <c r="E50" s="460"/>
      <c r="F50" s="465"/>
      <c r="G50" s="87" t="s">
        <v>964</v>
      </c>
      <c r="H50" s="88">
        <f t="shared" si="4"/>
        <v>0</v>
      </c>
      <c r="I50" s="162">
        <v>0</v>
      </c>
      <c r="J50" s="162">
        <v>0</v>
      </c>
      <c r="K50" s="162">
        <v>0</v>
      </c>
      <c r="L50" s="162">
        <v>0</v>
      </c>
      <c r="M50" s="162">
        <v>0</v>
      </c>
      <c r="N50" s="162">
        <v>0</v>
      </c>
      <c r="O50" s="162">
        <v>1</v>
      </c>
      <c r="P50" s="162">
        <v>0</v>
      </c>
      <c r="Q50" s="163">
        <v>0</v>
      </c>
      <c r="R50" s="163">
        <v>0</v>
      </c>
    </row>
    <row r="51" spans="1:18" ht="72.75" customHeight="1" x14ac:dyDescent="0.25">
      <c r="A51" s="88">
        <v>11</v>
      </c>
      <c r="B51" s="459" t="s">
        <v>299</v>
      </c>
      <c r="C51" s="460"/>
      <c r="D51" s="460"/>
      <c r="E51" s="460"/>
      <c r="F51" s="465"/>
      <c r="G51" s="87" t="s">
        <v>762</v>
      </c>
      <c r="H51" s="88">
        <f t="shared" si="4"/>
        <v>0</v>
      </c>
      <c r="I51" s="162">
        <v>0</v>
      </c>
      <c r="J51" s="162">
        <v>0</v>
      </c>
      <c r="K51" s="162">
        <v>0</v>
      </c>
      <c r="L51" s="162">
        <v>0</v>
      </c>
      <c r="M51" s="162">
        <v>0</v>
      </c>
      <c r="N51" s="162">
        <v>1</v>
      </c>
      <c r="O51" s="162">
        <v>0</v>
      </c>
      <c r="P51" s="162">
        <v>0</v>
      </c>
      <c r="Q51" s="163">
        <v>0</v>
      </c>
      <c r="R51" s="163">
        <v>11500</v>
      </c>
    </row>
    <row r="52" spans="1:18" ht="72.75" customHeight="1" x14ac:dyDescent="0.25">
      <c r="A52" s="88">
        <v>12</v>
      </c>
      <c r="B52" s="459" t="s">
        <v>763</v>
      </c>
      <c r="C52" s="460"/>
      <c r="D52" s="460"/>
      <c r="E52" s="460"/>
      <c r="F52" s="465"/>
      <c r="G52" s="87" t="s">
        <v>764</v>
      </c>
      <c r="H52" s="88">
        <f t="shared" si="4"/>
        <v>0</v>
      </c>
      <c r="I52" s="162">
        <v>0</v>
      </c>
      <c r="J52" s="162">
        <v>0</v>
      </c>
      <c r="K52" s="162">
        <v>0</v>
      </c>
      <c r="L52" s="162">
        <v>0</v>
      </c>
      <c r="M52" s="162">
        <v>0</v>
      </c>
      <c r="N52" s="162">
        <v>0</v>
      </c>
      <c r="O52" s="162">
        <v>1</v>
      </c>
      <c r="P52" s="162">
        <v>0</v>
      </c>
      <c r="Q52" s="163">
        <v>0</v>
      </c>
      <c r="R52" s="163">
        <v>0</v>
      </c>
    </row>
    <row r="53" spans="1:18" ht="72.75" customHeight="1" x14ac:dyDescent="0.25">
      <c r="A53" s="88">
        <v>13</v>
      </c>
      <c r="B53" s="459" t="s">
        <v>765</v>
      </c>
      <c r="C53" s="460"/>
      <c r="D53" s="460"/>
      <c r="E53" s="460"/>
      <c r="F53" s="465"/>
      <c r="G53" s="87" t="s">
        <v>766</v>
      </c>
      <c r="H53" s="88">
        <f t="shared" si="4"/>
        <v>0</v>
      </c>
      <c r="I53" s="162">
        <v>0</v>
      </c>
      <c r="J53" s="162">
        <v>0</v>
      </c>
      <c r="K53" s="162">
        <v>0</v>
      </c>
      <c r="L53" s="162">
        <v>0</v>
      </c>
      <c r="M53" s="162">
        <v>0</v>
      </c>
      <c r="N53" s="162">
        <v>0</v>
      </c>
      <c r="O53" s="162">
        <v>1</v>
      </c>
      <c r="P53" s="162">
        <v>0</v>
      </c>
      <c r="Q53" s="163">
        <v>0</v>
      </c>
      <c r="R53" s="163">
        <v>0</v>
      </c>
    </row>
    <row r="54" spans="1:18" ht="72.75" customHeight="1" x14ac:dyDescent="0.25">
      <c r="A54" s="88">
        <v>14</v>
      </c>
      <c r="B54" s="459" t="s">
        <v>767</v>
      </c>
      <c r="C54" s="460"/>
      <c r="D54" s="460"/>
      <c r="E54" s="460"/>
      <c r="F54" s="465"/>
      <c r="G54" s="87" t="s">
        <v>768</v>
      </c>
      <c r="H54" s="88">
        <f t="shared" si="4"/>
        <v>0</v>
      </c>
      <c r="I54" s="162">
        <v>0</v>
      </c>
      <c r="J54" s="162">
        <v>0</v>
      </c>
      <c r="K54" s="162">
        <v>0</v>
      </c>
      <c r="L54" s="162">
        <v>0</v>
      </c>
      <c r="M54" s="162">
        <v>0</v>
      </c>
      <c r="N54" s="162">
        <v>0</v>
      </c>
      <c r="O54" s="162">
        <v>1</v>
      </c>
      <c r="P54" s="162">
        <v>0</v>
      </c>
      <c r="Q54" s="163">
        <v>0</v>
      </c>
      <c r="R54" s="163">
        <v>0</v>
      </c>
    </row>
    <row r="55" spans="1:18" ht="72.75" customHeight="1" x14ac:dyDescent="0.25">
      <c r="A55" s="88">
        <v>15</v>
      </c>
      <c r="B55" s="459" t="s">
        <v>769</v>
      </c>
      <c r="C55" s="460"/>
      <c r="D55" s="460"/>
      <c r="E55" s="460"/>
      <c r="F55" s="465"/>
      <c r="G55" s="87" t="s">
        <v>770</v>
      </c>
      <c r="H55" s="88">
        <f t="shared" si="4"/>
        <v>0</v>
      </c>
      <c r="I55" s="162">
        <v>0</v>
      </c>
      <c r="J55" s="162">
        <v>0</v>
      </c>
      <c r="K55" s="162">
        <v>0</v>
      </c>
      <c r="L55" s="162">
        <v>0</v>
      </c>
      <c r="M55" s="162">
        <v>0</v>
      </c>
      <c r="N55" s="162">
        <v>0</v>
      </c>
      <c r="O55" s="162">
        <v>1</v>
      </c>
      <c r="P55" s="162">
        <v>0</v>
      </c>
      <c r="Q55" s="163">
        <v>0</v>
      </c>
      <c r="R55" s="163">
        <v>0</v>
      </c>
    </row>
    <row r="56" spans="1:18" ht="72.75" customHeight="1" x14ac:dyDescent="0.25">
      <c r="A56" s="88">
        <v>16</v>
      </c>
      <c r="B56" s="459" t="s">
        <v>78</v>
      </c>
      <c r="C56" s="460"/>
      <c r="D56" s="460"/>
      <c r="E56" s="460"/>
      <c r="F56" s="465"/>
      <c r="G56" s="87" t="s">
        <v>79</v>
      </c>
      <c r="H56" s="88">
        <f t="shared" si="4"/>
        <v>0</v>
      </c>
      <c r="I56" s="162">
        <v>0</v>
      </c>
      <c r="J56" s="162">
        <v>0</v>
      </c>
      <c r="K56" s="162">
        <v>0</v>
      </c>
      <c r="L56" s="162">
        <v>0</v>
      </c>
      <c r="M56" s="162">
        <v>0</v>
      </c>
      <c r="N56" s="162">
        <v>1</v>
      </c>
      <c r="O56" s="162">
        <v>0</v>
      </c>
      <c r="P56" s="162">
        <v>0</v>
      </c>
      <c r="Q56" s="163">
        <v>0</v>
      </c>
      <c r="R56" s="163">
        <v>14243</v>
      </c>
    </row>
    <row r="57" spans="1:18" ht="72.75" customHeight="1" x14ac:dyDescent="0.25">
      <c r="A57" s="88">
        <v>17</v>
      </c>
      <c r="B57" s="459" t="s">
        <v>82</v>
      </c>
      <c r="C57" s="460"/>
      <c r="D57" s="460"/>
      <c r="E57" s="460"/>
      <c r="F57" s="465"/>
      <c r="G57" s="87" t="s">
        <v>771</v>
      </c>
      <c r="H57" s="88">
        <f t="shared" si="4"/>
        <v>0</v>
      </c>
      <c r="I57" s="162">
        <v>0</v>
      </c>
      <c r="J57" s="162">
        <v>0</v>
      </c>
      <c r="K57" s="162">
        <v>0</v>
      </c>
      <c r="L57" s="162">
        <v>0</v>
      </c>
      <c r="M57" s="162">
        <v>0</v>
      </c>
      <c r="N57" s="162">
        <v>1</v>
      </c>
      <c r="O57" s="162">
        <v>0</v>
      </c>
      <c r="P57" s="162">
        <v>0</v>
      </c>
      <c r="Q57" s="163">
        <v>0</v>
      </c>
      <c r="R57" s="163">
        <v>14733</v>
      </c>
    </row>
    <row r="58" spans="1:18" ht="72.75" customHeight="1" x14ac:dyDescent="0.25">
      <c r="A58" s="88">
        <v>18</v>
      </c>
      <c r="B58" s="459" t="s">
        <v>772</v>
      </c>
      <c r="C58" s="460"/>
      <c r="D58" s="460"/>
      <c r="E58" s="460"/>
      <c r="F58" s="465"/>
      <c r="G58" s="87" t="s">
        <v>773</v>
      </c>
      <c r="H58" s="88">
        <f t="shared" si="4"/>
        <v>0</v>
      </c>
      <c r="I58" s="162">
        <v>0</v>
      </c>
      <c r="J58" s="162">
        <v>0</v>
      </c>
      <c r="K58" s="162">
        <v>0</v>
      </c>
      <c r="L58" s="162">
        <v>0</v>
      </c>
      <c r="M58" s="162">
        <v>0</v>
      </c>
      <c r="N58" s="162">
        <v>1</v>
      </c>
      <c r="O58" s="162">
        <v>0</v>
      </c>
      <c r="P58" s="162">
        <v>0</v>
      </c>
      <c r="Q58" s="163">
        <v>0</v>
      </c>
      <c r="R58" s="163">
        <v>17320</v>
      </c>
    </row>
    <row r="59" spans="1:18" ht="72.75" customHeight="1" x14ac:dyDescent="0.25">
      <c r="A59" s="88">
        <v>19</v>
      </c>
      <c r="B59" s="459" t="s">
        <v>774</v>
      </c>
      <c r="C59" s="460"/>
      <c r="D59" s="460"/>
      <c r="E59" s="460"/>
      <c r="F59" s="465"/>
      <c r="G59" s="87" t="s">
        <v>775</v>
      </c>
      <c r="H59" s="88">
        <f t="shared" si="4"/>
        <v>0</v>
      </c>
      <c r="I59" s="162">
        <v>0</v>
      </c>
      <c r="J59" s="162">
        <v>0</v>
      </c>
      <c r="K59" s="162">
        <v>0</v>
      </c>
      <c r="L59" s="162">
        <v>0</v>
      </c>
      <c r="M59" s="162">
        <v>0</v>
      </c>
      <c r="N59" s="162">
        <v>1</v>
      </c>
      <c r="O59" s="162">
        <v>0</v>
      </c>
      <c r="P59" s="162">
        <v>0</v>
      </c>
      <c r="Q59" s="163">
        <v>0</v>
      </c>
      <c r="R59" s="163">
        <v>14733</v>
      </c>
    </row>
    <row r="60" spans="1:18" ht="72.75" customHeight="1" x14ac:dyDescent="0.25">
      <c r="A60" s="88">
        <v>20</v>
      </c>
      <c r="B60" s="459" t="s">
        <v>776</v>
      </c>
      <c r="C60" s="460"/>
      <c r="D60" s="460"/>
      <c r="E60" s="460"/>
      <c r="F60" s="465"/>
      <c r="G60" s="87" t="s">
        <v>777</v>
      </c>
      <c r="H60" s="88">
        <f t="shared" si="4"/>
        <v>0</v>
      </c>
      <c r="I60" s="162">
        <v>0</v>
      </c>
      <c r="J60" s="162">
        <v>0</v>
      </c>
      <c r="K60" s="162">
        <v>0</v>
      </c>
      <c r="L60" s="162">
        <v>0</v>
      </c>
      <c r="M60" s="162">
        <v>0</v>
      </c>
      <c r="N60" s="162">
        <v>1</v>
      </c>
      <c r="O60" s="162">
        <v>0</v>
      </c>
      <c r="P60" s="162">
        <v>0</v>
      </c>
      <c r="Q60" s="163">
        <v>0</v>
      </c>
      <c r="R60" s="163">
        <v>10955</v>
      </c>
    </row>
    <row r="61" spans="1:18" ht="72.75" customHeight="1" x14ac:dyDescent="0.25">
      <c r="A61" s="88">
        <v>21</v>
      </c>
      <c r="B61" s="459" t="s">
        <v>778</v>
      </c>
      <c r="C61" s="460"/>
      <c r="D61" s="460"/>
      <c r="E61" s="460"/>
      <c r="F61" s="465"/>
      <c r="G61" s="87" t="s">
        <v>779</v>
      </c>
      <c r="H61" s="88">
        <f t="shared" si="4"/>
        <v>0</v>
      </c>
      <c r="I61" s="162">
        <v>0</v>
      </c>
      <c r="J61" s="162">
        <v>0</v>
      </c>
      <c r="K61" s="162">
        <v>0</v>
      </c>
      <c r="L61" s="162">
        <v>0</v>
      </c>
      <c r="M61" s="162">
        <v>0</v>
      </c>
      <c r="N61" s="162">
        <v>1</v>
      </c>
      <c r="O61" s="162">
        <v>0</v>
      </c>
      <c r="P61" s="162">
        <v>0</v>
      </c>
      <c r="Q61" s="163">
        <v>0</v>
      </c>
      <c r="R61" s="163">
        <v>10753</v>
      </c>
    </row>
    <row r="62" spans="1:18" ht="72.75" customHeight="1" x14ac:dyDescent="0.25">
      <c r="A62" s="88">
        <v>22</v>
      </c>
      <c r="B62" s="529" t="s">
        <v>66</v>
      </c>
      <c r="C62" s="529"/>
      <c r="D62" s="529"/>
      <c r="E62" s="529"/>
      <c r="F62" s="529"/>
      <c r="G62" s="86" t="s">
        <v>865</v>
      </c>
      <c r="H62" s="88">
        <f t="shared" si="4"/>
        <v>0</v>
      </c>
      <c r="I62" s="162">
        <v>0</v>
      </c>
      <c r="J62" s="162">
        <v>0</v>
      </c>
      <c r="K62" s="162">
        <v>0</v>
      </c>
      <c r="L62" s="162">
        <v>0</v>
      </c>
      <c r="M62" s="162">
        <v>0</v>
      </c>
      <c r="N62" s="162">
        <v>0</v>
      </c>
      <c r="O62" s="162">
        <v>1</v>
      </c>
      <c r="P62" s="162">
        <v>0</v>
      </c>
      <c r="Q62" s="162">
        <v>0</v>
      </c>
      <c r="R62" s="162">
        <v>0</v>
      </c>
    </row>
    <row r="63" spans="1:18" ht="72.75" customHeight="1" x14ac:dyDescent="0.25">
      <c r="A63" s="88">
        <v>23</v>
      </c>
      <c r="B63" s="529" t="s">
        <v>866</v>
      </c>
      <c r="C63" s="529"/>
      <c r="D63" s="529"/>
      <c r="E63" s="529"/>
      <c r="F63" s="529"/>
      <c r="G63" s="86" t="s">
        <v>867</v>
      </c>
      <c r="H63" s="88">
        <f t="shared" si="4"/>
        <v>0</v>
      </c>
      <c r="I63" s="162">
        <v>0</v>
      </c>
      <c r="J63" s="162">
        <v>0</v>
      </c>
      <c r="K63" s="162">
        <v>0</v>
      </c>
      <c r="L63" s="162">
        <v>0</v>
      </c>
      <c r="M63" s="162">
        <v>0</v>
      </c>
      <c r="N63" s="162">
        <v>0</v>
      </c>
      <c r="O63" s="162">
        <v>1</v>
      </c>
      <c r="P63" s="162">
        <v>0</v>
      </c>
      <c r="Q63" s="162">
        <v>0</v>
      </c>
      <c r="R63" s="162">
        <v>0</v>
      </c>
    </row>
    <row r="64" spans="1:18" ht="72.75" customHeight="1" x14ac:dyDescent="0.25">
      <c r="A64" s="88">
        <v>24</v>
      </c>
      <c r="B64" s="529" t="s">
        <v>868</v>
      </c>
      <c r="C64" s="529"/>
      <c r="D64" s="529"/>
      <c r="E64" s="529"/>
      <c r="F64" s="529"/>
      <c r="G64" s="86" t="s">
        <v>869</v>
      </c>
      <c r="H64" s="88">
        <f t="shared" si="4"/>
        <v>0</v>
      </c>
      <c r="I64" s="162">
        <v>0</v>
      </c>
      <c r="J64" s="162">
        <v>0</v>
      </c>
      <c r="K64" s="162">
        <v>0</v>
      </c>
      <c r="L64" s="162">
        <v>0</v>
      </c>
      <c r="M64" s="162">
        <v>0</v>
      </c>
      <c r="N64" s="162">
        <v>0</v>
      </c>
      <c r="O64" s="162">
        <v>1</v>
      </c>
      <c r="P64" s="162">
        <v>0</v>
      </c>
      <c r="Q64" s="162">
        <v>0</v>
      </c>
      <c r="R64" s="162">
        <v>0</v>
      </c>
    </row>
    <row r="65" spans="1:18" ht="72.75" customHeight="1" x14ac:dyDescent="0.25">
      <c r="A65" s="88">
        <v>25</v>
      </c>
      <c r="B65" s="529" t="s">
        <v>870</v>
      </c>
      <c r="C65" s="529"/>
      <c r="D65" s="529"/>
      <c r="E65" s="529"/>
      <c r="F65" s="529"/>
      <c r="G65" s="86" t="s">
        <v>871</v>
      </c>
      <c r="H65" s="88">
        <f t="shared" si="4"/>
        <v>0</v>
      </c>
      <c r="I65" s="162">
        <v>0</v>
      </c>
      <c r="J65" s="162">
        <v>0</v>
      </c>
      <c r="K65" s="162">
        <v>0</v>
      </c>
      <c r="L65" s="162">
        <v>0</v>
      </c>
      <c r="M65" s="162">
        <v>0</v>
      </c>
      <c r="N65" s="162">
        <v>0</v>
      </c>
      <c r="O65" s="162">
        <v>1</v>
      </c>
      <c r="P65" s="162">
        <v>0</v>
      </c>
      <c r="Q65" s="162">
        <v>0</v>
      </c>
      <c r="R65" s="162">
        <v>0</v>
      </c>
    </row>
    <row r="66" spans="1:18" ht="72.75" customHeight="1" x14ac:dyDescent="0.25">
      <c r="A66" s="88">
        <v>26</v>
      </c>
      <c r="B66" s="529" t="s">
        <v>872</v>
      </c>
      <c r="C66" s="529"/>
      <c r="D66" s="529"/>
      <c r="E66" s="529"/>
      <c r="F66" s="529"/>
      <c r="G66" s="86" t="s">
        <v>873</v>
      </c>
      <c r="H66" s="88">
        <f t="shared" si="4"/>
        <v>0</v>
      </c>
      <c r="I66" s="162">
        <v>0</v>
      </c>
      <c r="J66" s="162">
        <v>0</v>
      </c>
      <c r="K66" s="162">
        <v>0</v>
      </c>
      <c r="L66" s="162">
        <v>0</v>
      </c>
      <c r="M66" s="162">
        <v>0</v>
      </c>
      <c r="N66" s="162">
        <v>0</v>
      </c>
      <c r="O66" s="162">
        <v>1</v>
      </c>
      <c r="P66" s="162">
        <v>0</v>
      </c>
      <c r="Q66" s="162">
        <v>0</v>
      </c>
      <c r="R66" s="162">
        <v>0</v>
      </c>
    </row>
    <row r="67" spans="1:18" ht="72.75" customHeight="1" x14ac:dyDescent="0.25">
      <c r="A67" s="88">
        <v>27</v>
      </c>
      <c r="B67" s="529" t="s">
        <v>874</v>
      </c>
      <c r="C67" s="529"/>
      <c r="D67" s="529"/>
      <c r="E67" s="529"/>
      <c r="F67" s="529"/>
      <c r="G67" s="86" t="s">
        <v>875</v>
      </c>
      <c r="H67" s="88">
        <f t="shared" si="4"/>
        <v>0</v>
      </c>
      <c r="I67" s="162">
        <v>0</v>
      </c>
      <c r="J67" s="162">
        <v>0</v>
      </c>
      <c r="K67" s="162">
        <v>0</v>
      </c>
      <c r="L67" s="162">
        <v>0</v>
      </c>
      <c r="M67" s="162">
        <v>0</v>
      </c>
      <c r="N67" s="162">
        <v>0</v>
      </c>
      <c r="O67" s="162">
        <v>1</v>
      </c>
      <c r="P67" s="162">
        <v>0</v>
      </c>
      <c r="Q67" s="162">
        <v>0</v>
      </c>
      <c r="R67" s="162">
        <v>0</v>
      </c>
    </row>
    <row r="68" spans="1:18" ht="72.75" customHeight="1" x14ac:dyDescent="0.25">
      <c r="A68" s="104">
        <v>3</v>
      </c>
      <c r="B68" s="522" t="s">
        <v>103</v>
      </c>
      <c r="C68" s="523"/>
      <c r="D68" s="523"/>
      <c r="E68" s="523"/>
      <c r="F68" s="523"/>
      <c r="G68" s="524"/>
      <c r="H68" s="133">
        <f>H69+H70+H71+H72+H73+H74+H75+H76+H77+H78+H79+H80+H81+H82+H83+H84+H85+H86+H87+H88+H89+H90+H91+H92+H93+H94+H95+H96+H97+H98+H99+H100+H101+H102+H103</f>
        <v>400</v>
      </c>
      <c r="I68" s="172">
        <f t="shared" ref="I68:P68" si="5">I69+I70+I71+I72+I73+I74+I75+I76+I77+I78+I79+I80+I81+I82+I83+I84+I85+I86+I87+I88+I89+I90+I91+I92+I93+I94+I95+I96+I97+I98+I99+I100+I101+I102+I103</f>
        <v>200</v>
      </c>
      <c r="J68" s="172">
        <f t="shared" si="5"/>
        <v>200</v>
      </c>
      <c r="K68" s="172">
        <f t="shared" si="5"/>
        <v>197</v>
      </c>
      <c r="L68" s="172">
        <f t="shared" si="5"/>
        <v>53</v>
      </c>
      <c r="M68" s="172">
        <f t="shared" si="5"/>
        <v>0</v>
      </c>
      <c r="N68" s="172">
        <f t="shared" si="5"/>
        <v>453</v>
      </c>
      <c r="O68" s="172">
        <f t="shared" si="5"/>
        <v>68</v>
      </c>
      <c r="P68" s="172">
        <f t="shared" si="5"/>
        <v>0</v>
      </c>
      <c r="Q68" s="164">
        <v>45722.8</v>
      </c>
      <c r="R68" s="164">
        <v>25715.8</v>
      </c>
    </row>
    <row r="69" spans="1:18" ht="72.75" customHeight="1" x14ac:dyDescent="0.25">
      <c r="A69" s="88">
        <v>1</v>
      </c>
      <c r="B69" s="459" t="s">
        <v>150</v>
      </c>
      <c r="C69" s="460"/>
      <c r="D69" s="460"/>
      <c r="E69" s="460"/>
      <c r="F69" s="465"/>
      <c r="G69" s="87" t="s">
        <v>515</v>
      </c>
      <c r="H69" s="88">
        <f>I69+J69</f>
        <v>140</v>
      </c>
      <c r="I69" s="162">
        <v>130</v>
      </c>
      <c r="J69" s="162">
        <v>10</v>
      </c>
      <c r="K69" s="162">
        <v>76</v>
      </c>
      <c r="L69" s="162">
        <v>22</v>
      </c>
      <c r="M69" s="162">
        <v>0</v>
      </c>
      <c r="N69" s="162">
        <v>129</v>
      </c>
      <c r="O69" s="162">
        <v>18</v>
      </c>
      <c r="P69" s="162">
        <v>0</v>
      </c>
      <c r="Q69" s="163">
        <v>46425.8</v>
      </c>
      <c r="R69" s="163">
        <v>28013</v>
      </c>
    </row>
    <row r="70" spans="1:18" ht="72.75" customHeight="1" x14ac:dyDescent="0.25">
      <c r="A70" s="88">
        <v>2</v>
      </c>
      <c r="B70" s="459" t="s">
        <v>844</v>
      </c>
      <c r="C70" s="460"/>
      <c r="D70" s="460"/>
      <c r="E70" s="460"/>
      <c r="F70" s="465"/>
      <c r="G70" s="87" t="s">
        <v>704</v>
      </c>
      <c r="H70" s="88">
        <f t="shared" ref="H70:H103" si="6">I70+J70</f>
        <v>40</v>
      </c>
      <c r="I70" s="162">
        <v>20</v>
      </c>
      <c r="J70" s="162">
        <v>20</v>
      </c>
      <c r="K70" s="162">
        <v>16</v>
      </c>
      <c r="L70" s="162">
        <v>3</v>
      </c>
      <c r="M70" s="162">
        <v>0</v>
      </c>
      <c r="N70" s="162">
        <v>48</v>
      </c>
      <c r="O70" s="162">
        <v>2</v>
      </c>
      <c r="P70" s="162">
        <v>0</v>
      </c>
      <c r="Q70" s="163">
        <v>44700</v>
      </c>
      <c r="R70" s="163">
        <v>24963.4</v>
      </c>
    </row>
    <row r="71" spans="1:18" ht="72.75" customHeight="1" x14ac:dyDescent="0.25">
      <c r="A71" s="88">
        <v>3</v>
      </c>
      <c r="B71" s="459" t="s">
        <v>729</v>
      </c>
      <c r="C71" s="460"/>
      <c r="D71" s="460"/>
      <c r="E71" s="460"/>
      <c r="F71" s="465"/>
      <c r="G71" s="87" t="s">
        <v>706</v>
      </c>
      <c r="H71" s="88">
        <f t="shared" si="6"/>
        <v>20</v>
      </c>
      <c r="I71" s="162">
        <v>0</v>
      </c>
      <c r="J71" s="162">
        <v>20</v>
      </c>
      <c r="K71" s="162">
        <v>10</v>
      </c>
      <c r="L71" s="162">
        <v>2</v>
      </c>
      <c r="M71" s="162">
        <v>0</v>
      </c>
      <c r="N71" s="162">
        <v>22</v>
      </c>
      <c r="O71" s="162">
        <v>1</v>
      </c>
      <c r="P71" s="162">
        <v>0</v>
      </c>
      <c r="Q71" s="163">
        <v>53560</v>
      </c>
      <c r="R71" s="163">
        <v>26421.1</v>
      </c>
    </row>
    <row r="72" spans="1:18" ht="72.75" customHeight="1" x14ac:dyDescent="0.25">
      <c r="A72" s="88">
        <v>4</v>
      </c>
      <c r="B72" s="459" t="s">
        <v>104</v>
      </c>
      <c r="C72" s="460"/>
      <c r="D72" s="460"/>
      <c r="E72" s="460"/>
      <c r="F72" s="465"/>
      <c r="G72" s="87" t="s">
        <v>516</v>
      </c>
      <c r="H72" s="88">
        <f t="shared" si="6"/>
        <v>25</v>
      </c>
      <c r="I72" s="162">
        <v>10</v>
      </c>
      <c r="J72" s="162">
        <v>15</v>
      </c>
      <c r="K72" s="162">
        <v>9</v>
      </c>
      <c r="L72" s="162">
        <v>4</v>
      </c>
      <c r="M72" s="162">
        <v>0</v>
      </c>
      <c r="N72" s="162">
        <v>34</v>
      </c>
      <c r="O72" s="162">
        <v>1</v>
      </c>
      <c r="P72" s="162">
        <v>0</v>
      </c>
      <c r="Q72" s="163">
        <v>49471.4</v>
      </c>
      <c r="R72" s="163">
        <v>24237.5</v>
      </c>
    </row>
    <row r="73" spans="1:18" ht="72.75" customHeight="1" x14ac:dyDescent="0.25">
      <c r="A73" s="88">
        <v>5</v>
      </c>
      <c r="B73" s="459" t="s">
        <v>797</v>
      </c>
      <c r="C73" s="460"/>
      <c r="D73" s="460"/>
      <c r="E73" s="460"/>
      <c r="F73" s="465"/>
      <c r="G73" s="87" t="s">
        <v>520</v>
      </c>
      <c r="H73" s="88">
        <f t="shared" si="6"/>
        <v>20</v>
      </c>
      <c r="I73" s="162">
        <v>10</v>
      </c>
      <c r="J73" s="162">
        <v>10</v>
      </c>
      <c r="K73" s="162">
        <v>9</v>
      </c>
      <c r="L73" s="162">
        <v>2</v>
      </c>
      <c r="M73" s="162">
        <v>0</v>
      </c>
      <c r="N73" s="162">
        <v>20</v>
      </c>
      <c r="O73" s="162">
        <v>3</v>
      </c>
      <c r="P73" s="162">
        <v>0</v>
      </c>
      <c r="Q73" s="163">
        <v>48575</v>
      </c>
      <c r="R73" s="163">
        <v>27162.5</v>
      </c>
    </row>
    <row r="74" spans="1:18" ht="72.75" customHeight="1" x14ac:dyDescent="0.25">
      <c r="A74" s="88">
        <v>6</v>
      </c>
      <c r="B74" s="459" t="s">
        <v>798</v>
      </c>
      <c r="C74" s="460"/>
      <c r="D74" s="460"/>
      <c r="E74" s="460"/>
      <c r="F74" s="465"/>
      <c r="G74" s="87" t="s">
        <v>517</v>
      </c>
      <c r="H74" s="88">
        <f t="shared" si="6"/>
        <v>25</v>
      </c>
      <c r="I74" s="162">
        <v>10</v>
      </c>
      <c r="J74" s="162">
        <v>15</v>
      </c>
      <c r="K74" s="162">
        <v>11</v>
      </c>
      <c r="L74" s="162">
        <v>2</v>
      </c>
      <c r="M74" s="162">
        <v>0</v>
      </c>
      <c r="N74" s="162">
        <v>19</v>
      </c>
      <c r="O74" s="162">
        <v>4</v>
      </c>
      <c r="P74" s="162">
        <v>0</v>
      </c>
      <c r="Q74" s="163">
        <v>45200</v>
      </c>
      <c r="R74" s="163">
        <v>25850</v>
      </c>
    </row>
    <row r="75" spans="1:18" ht="72.75" customHeight="1" x14ac:dyDescent="0.25">
      <c r="A75" s="88">
        <v>7</v>
      </c>
      <c r="B75" s="459" t="s">
        <v>108</v>
      </c>
      <c r="C75" s="460"/>
      <c r="D75" s="460"/>
      <c r="E75" s="460"/>
      <c r="F75" s="465"/>
      <c r="G75" s="87" t="s">
        <v>707</v>
      </c>
      <c r="H75" s="88">
        <f t="shared" si="6"/>
        <v>35</v>
      </c>
      <c r="I75" s="162">
        <v>20</v>
      </c>
      <c r="J75" s="162">
        <v>15</v>
      </c>
      <c r="K75" s="162">
        <v>15</v>
      </c>
      <c r="L75" s="162">
        <v>3</v>
      </c>
      <c r="M75" s="162">
        <v>0</v>
      </c>
      <c r="N75" s="162">
        <v>45</v>
      </c>
      <c r="O75" s="162">
        <v>7</v>
      </c>
      <c r="P75" s="162">
        <v>0</v>
      </c>
      <c r="Q75" s="163">
        <v>45150</v>
      </c>
      <c r="R75" s="163">
        <v>24378.400000000001</v>
      </c>
    </row>
    <row r="76" spans="1:18" ht="72.75" customHeight="1" x14ac:dyDescent="0.25">
      <c r="A76" s="88">
        <v>8</v>
      </c>
      <c r="B76" s="459" t="s">
        <v>800</v>
      </c>
      <c r="C76" s="460"/>
      <c r="D76" s="460"/>
      <c r="E76" s="460"/>
      <c r="F76" s="465"/>
      <c r="G76" s="87" t="s">
        <v>799</v>
      </c>
      <c r="H76" s="88">
        <f t="shared" si="6"/>
        <v>20</v>
      </c>
      <c r="I76" s="162">
        <v>0</v>
      </c>
      <c r="J76" s="162">
        <v>20</v>
      </c>
      <c r="K76" s="162">
        <v>6</v>
      </c>
      <c r="L76" s="162">
        <v>2</v>
      </c>
      <c r="M76" s="162">
        <v>0</v>
      </c>
      <c r="N76" s="162">
        <v>17</v>
      </c>
      <c r="O76" s="162">
        <v>4</v>
      </c>
      <c r="P76" s="162">
        <v>0</v>
      </c>
      <c r="Q76" s="163">
        <v>43433.3</v>
      </c>
      <c r="R76" s="163">
        <v>24218.799999999999</v>
      </c>
    </row>
    <row r="77" spans="1:18" ht="72.75" customHeight="1" x14ac:dyDescent="0.25">
      <c r="A77" s="88">
        <v>9</v>
      </c>
      <c r="B77" s="459" t="s">
        <v>801</v>
      </c>
      <c r="C77" s="460"/>
      <c r="D77" s="460"/>
      <c r="E77" s="460"/>
      <c r="F77" s="465"/>
      <c r="G77" s="87" t="s">
        <v>802</v>
      </c>
      <c r="H77" s="88">
        <f t="shared" si="6"/>
        <v>10</v>
      </c>
      <c r="I77" s="162">
        <v>0</v>
      </c>
      <c r="J77" s="162">
        <v>10</v>
      </c>
      <c r="K77" s="162">
        <v>2</v>
      </c>
      <c r="L77" s="162">
        <v>2</v>
      </c>
      <c r="M77" s="162">
        <v>0</v>
      </c>
      <c r="N77" s="162">
        <v>7</v>
      </c>
      <c r="O77" s="162">
        <v>0</v>
      </c>
      <c r="P77" s="162">
        <v>0</v>
      </c>
      <c r="Q77" s="163">
        <v>42500</v>
      </c>
      <c r="R77" s="163">
        <v>26785.7</v>
      </c>
    </row>
    <row r="78" spans="1:18" ht="72.75" customHeight="1" x14ac:dyDescent="0.25">
      <c r="A78" s="88">
        <v>10</v>
      </c>
      <c r="B78" s="459" t="s">
        <v>114</v>
      </c>
      <c r="C78" s="460"/>
      <c r="D78" s="460"/>
      <c r="E78" s="460"/>
      <c r="F78" s="465"/>
      <c r="G78" s="87" t="s">
        <v>709</v>
      </c>
      <c r="H78" s="88">
        <f t="shared" si="6"/>
        <v>30</v>
      </c>
      <c r="I78" s="162">
        <v>0</v>
      </c>
      <c r="J78" s="162">
        <v>30</v>
      </c>
      <c r="K78" s="162">
        <v>9</v>
      </c>
      <c r="L78" s="162">
        <v>2</v>
      </c>
      <c r="M78" s="162">
        <v>0</v>
      </c>
      <c r="N78" s="162">
        <v>21</v>
      </c>
      <c r="O78" s="162">
        <v>3</v>
      </c>
      <c r="P78" s="162">
        <v>0</v>
      </c>
      <c r="Q78" s="163">
        <v>51128.6</v>
      </c>
      <c r="R78" s="163">
        <v>23465</v>
      </c>
    </row>
    <row r="79" spans="1:18" ht="72.75" customHeight="1" x14ac:dyDescent="0.25">
      <c r="A79" s="88">
        <v>11</v>
      </c>
      <c r="B79" s="459" t="s">
        <v>803</v>
      </c>
      <c r="C79" s="460"/>
      <c r="D79" s="460"/>
      <c r="E79" s="460"/>
      <c r="F79" s="465"/>
      <c r="G79" s="87" t="s">
        <v>525</v>
      </c>
      <c r="H79" s="88">
        <f t="shared" si="6"/>
        <v>10</v>
      </c>
      <c r="I79" s="162">
        <v>0</v>
      </c>
      <c r="J79" s="162">
        <v>10</v>
      </c>
      <c r="K79" s="162">
        <v>5</v>
      </c>
      <c r="L79" s="162">
        <v>2</v>
      </c>
      <c r="M79" s="162">
        <v>0</v>
      </c>
      <c r="N79" s="162">
        <v>16</v>
      </c>
      <c r="O79" s="162">
        <v>1</v>
      </c>
      <c r="P79" s="162">
        <v>0</v>
      </c>
      <c r="Q79" s="163">
        <v>42866.7</v>
      </c>
      <c r="R79" s="163">
        <v>23861.5</v>
      </c>
    </row>
    <row r="80" spans="1:18" ht="72.75" customHeight="1" x14ac:dyDescent="0.25">
      <c r="A80" s="88">
        <v>12</v>
      </c>
      <c r="B80" s="459" t="s">
        <v>804</v>
      </c>
      <c r="C80" s="460"/>
      <c r="D80" s="460"/>
      <c r="E80" s="460"/>
      <c r="F80" s="465"/>
      <c r="G80" s="87" t="s">
        <v>526</v>
      </c>
      <c r="H80" s="88">
        <f t="shared" si="6"/>
        <v>0</v>
      </c>
      <c r="I80" s="162">
        <v>0</v>
      </c>
      <c r="J80" s="162">
        <v>0</v>
      </c>
      <c r="K80" s="162">
        <v>5</v>
      </c>
      <c r="L80" s="162">
        <v>2</v>
      </c>
      <c r="M80" s="162">
        <v>0</v>
      </c>
      <c r="N80" s="162">
        <v>10</v>
      </c>
      <c r="O80" s="162">
        <v>0</v>
      </c>
      <c r="P80" s="162">
        <v>0</v>
      </c>
      <c r="Q80" s="163">
        <v>41050</v>
      </c>
      <c r="R80" s="163">
        <v>23500</v>
      </c>
    </row>
    <row r="81" spans="1:18" ht="72.75" customHeight="1" x14ac:dyDescent="0.25">
      <c r="A81" s="88">
        <v>13</v>
      </c>
      <c r="B81" s="459" t="s">
        <v>805</v>
      </c>
      <c r="C81" s="460"/>
      <c r="D81" s="460"/>
      <c r="E81" s="460"/>
      <c r="F81" s="465"/>
      <c r="G81" s="87" t="s">
        <v>806</v>
      </c>
      <c r="H81" s="88">
        <f t="shared" si="6"/>
        <v>10</v>
      </c>
      <c r="I81" s="162">
        <v>0</v>
      </c>
      <c r="J81" s="162">
        <v>10</v>
      </c>
      <c r="K81" s="162">
        <v>7</v>
      </c>
      <c r="L81" s="162">
        <v>1</v>
      </c>
      <c r="M81" s="162">
        <v>0</v>
      </c>
      <c r="N81" s="162">
        <v>11</v>
      </c>
      <c r="O81" s="162">
        <v>3</v>
      </c>
      <c r="P81" s="162">
        <v>0</v>
      </c>
      <c r="Q81" s="163">
        <v>42560</v>
      </c>
      <c r="R81" s="163">
        <v>23625</v>
      </c>
    </row>
    <row r="82" spans="1:18" ht="72.75" customHeight="1" x14ac:dyDescent="0.25">
      <c r="A82" s="88">
        <v>14</v>
      </c>
      <c r="B82" s="459" t="s">
        <v>807</v>
      </c>
      <c r="C82" s="460"/>
      <c r="D82" s="460"/>
      <c r="E82" s="460"/>
      <c r="F82" s="465"/>
      <c r="G82" s="87" t="s">
        <v>808</v>
      </c>
      <c r="H82" s="88">
        <f t="shared" si="6"/>
        <v>5</v>
      </c>
      <c r="I82" s="162">
        <v>0</v>
      </c>
      <c r="J82" s="162">
        <v>5</v>
      </c>
      <c r="K82" s="162">
        <v>9</v>
      </c>
      <c r="L82" s="162">
        <v>2</v>
      </c>
      <c r="M82" s="162">
        <v>0</v>
      </c>
      <c r="N82" s="162">
        <v>9</v>
      </c>
      <c r="O82" s="162">
        <v>0</v>
      </c>
      <c r="P82" s="162">
        <v>0</v>
      </c>
      <c r="Q82" s="163">
        <v>44375</v>
      </c>
      <c r="R82" s="163">
        <v>25400</v>
      </c>
    </row>
    <row r="83" spans="1:18" ht="72.75" customHeight="1" x14ac:dyDescent="0.25">
      <c r="A83" s="88">
        <v>15</v>
      </c>
      <c r="B83" s="459" t="s">
        <v>809</v>
      </c>
      <c r="C83" s="460"/>
      <c r="D83" s="460"/>
      <c r="E83" s="460"/>
      <c r="F83" s="465"/>
      <c r="G83" s="87" t="s">
        <v>810</v>
      </c>
      <c r="H83" s="88">
        <f t="shared" si="6"/>
        <v>10</v>
      </c>
      <c r="I83" s="162">
        <v>0</v>
      </c>
      <c r="J83" s="162">
        <v>10</v>
      </c>
      <c r="K83" s="162">
        <v>8</v>
      </c>
      <c r="L83" s="162">
        <v>2</v>
      </c>
      <c r="M83" s="162">
        <v>0</v>
      </c>
      <c r="N83" s="162">
        <v>13</v>
      </c>
      <c r="O83" s="162">
        <v>4</v>
      </c>
      <c r="P83" s="162">
        <v>0</v>
      </c>
      <c r="Q83" s="163">
        <v>47457.1</v>
      </c>
      <c r="R83" s="163">
        <v>25000</v>
      </c>
    </row>
    <row r="84" spans="1:18" ht="72.75" customHeight="1" x14ac:dyDescent="0.25">
      <c r="A84" s="88">
        <v>16</v>
      </c>
      <c r="B84" s="459" t="s">
        <v>749</v>
      </c>
      <c r="C84" s="460"/>
      <c r="D84" s="460"/>
      <c r="E84" s="460"/>
      <c r="F84" s="465"/>
      <c r="G84" s="87" t="s">
        <v>748</v>
      </c>
      <c r="H84" s="88">
        <f t="shared" si="6"/>
        <v>0</v>
      </c>
      <c r="I84" s="162">
        <v>0</v>
      </c>
      <c r="J84" s="162">
        <v>0</v>
      </c>
      <c r="K84" s="162">
        <v>0</v>
      </c>
      <c r="L84" s="162">
        <v>0</v>
      </c>
      <c r="M84" s="162">
        <v>0</v>
      </c>
      <c r="N84" s="162">
        <v>0</v>
      </c>
      <c r="O84" s="162">
        <v>2</v>
      </c>
      <c r="P84" s="162">
        <v>0</v>
      </c>
      <c r="Q84" s="163">
        <v>0</v>
      </c>
      <c r="R84" s="163">
        <v>0</v>
      </c>
    </row>
    <row r="85" spans="1:18" ht="72.75" customHeight="1" x14ac:dyDescent="0.25">
      <c r="A85" s="88">
        <v>17</v>
      </c>
      <c r="B85" s="459" t="s">
        <v>137</v>
      </c>
      <c r="C85" s="460"/>
      <c r="D85" s="460"/>
      <c r="E85" s="460"/>
      <c r="F85" s="465"/>
      <c r="G85" s="87" t="s">
        <v>811</v>
      </c>
      <c r="H85" s="88">
        <f t="shared" si="6"/>
        <v>0</v>
      </c>
      <c r="I85" s="162">
        <v>0</v>
      </c>
      <c r="J85" s="162">
        <v>0</v>
      </c>
      <c r="K85" s="162">
        <v>0</v>
      </c>
      <c r="L85" s="162">
        <v>0</v>
      </c>
      <c r="M85" s="162">
        <v>0</v>
      </c>
      <c r="N85" s="162">
        <v>2</v>
      </c>
      <c r="O85" s="162">
        <v>2</v>
      </c>
      <c r="P85" s="162">
        <v>0</v>
      </c>
      <c r="Q85" s="163">
        <v>0</v>
      </c>
      <c r="R85" s="163">
        <v>26150</v>
      </c>
    </row>
    <row r="86" spans="1:18" ht="72.75" customHeight="1" x14ac:dyDescent="0.25">
      <c r="A86" s="88">
        <v>18</v>
      </c>
      <c r="B86" s="459" t="s">
        <v>741</v>
      </c>
      <c r="C86" s="460"/>
      <c r="D86" s="460"/>
      <c r="E86" s="460"/>
      <c r="F86" s="465"/>
      <c r="G86" s="87" t="s">
        <v>716</v>
      </c>
      <c r="H86" s="88">
        <f t="shared" si="6"/>
        <v>0</v>
      </c>
      <c r="I86" s="162">
        <v>0</v>
      </c>
      <c r="J86" s="162">
        <v>0</v>
      </c>
      <c r="K86" s="162">
        <v>0</v>
      </c>
      <c r="L86" s="162">
        <v>0</v>
      </c>
      <c r="M86" s="162">
        <v>0</v>
      </c>
      <c r="N86" s="162">
        <v>4</v>
      </c>
      <c r="O86" s="162">
        <v>0</v>
      </c>
      <c r="P86" s="162">
        <v>0</v>
      </c>
      <c r="Q86" s="163">
        <v>0</v>
      </c>
      <c r="R86" s="163">
        <v>23500</v>
      </c>
    </row>
    <row r="87" spans="1:18" ht="72.75" customHeight="1" x14ac:dyDescent="0.25">
      <c r="A87" s="88">
        <v>19</v>
      </c>
      <c r="B87" s="459" t="s">
        <v>742</v>
      </c>
      <c r="C87" s="460"/>
      <c r="D87" s="460"/>
      <c r="E87" s="460"/>
      <c r="F87" s="465"/>
      <c r="G87" s="87" t="s">
        <v>717</v>
      </c>
      <c r="H87" s="88">
        <f t="shared" si="6"/>
        <v>0</v>
      </c>
      <c r="I87" s="162">
        <v>0</v>
      </c>
      <c r="J87" s="162">
        <v>0</v>
      </c>
      <c r="K87" s="162">
        <v>0</v>
      </c>
      <c r="L87" s="162">
        <v>0</v>
      </c>
      <c r="M87" s="162">
        <v>0</v>
      </c>
      <c r="N87" s="162">
        <v>4</v>
      </c>
      <c r="O87" s="162">
        <v>0</v>
      </c>
      <c r="P87" s="162">
        <v>0</v>
      </c>
      <c r="Q87" s="163">
        <v>0</v>
      </c>
      <c r="R87" s="163">
        <v>26133</v>
      </c>
    </row>
    <row r="88" spans="1:18" ht="72.75" customHeight="1" x14ac:dyDescent="0.25">
      <c r="A88" s="88">
        <v>20</v>
      </c>
      <c r="B88" s="459" t="s">
        <v>812</v>
      </c>
      <c r="C88" s="460"/>
      <c r="D88" s="460"/>
      <c r="E88" s="460"/>
      <c r="F88" s="465"/>
      <c r="G88" s="87" t="s">
        <v>813</v>
      </c>
      <c r="H88" s="88">
        <f t="shared" si="6"/>
        <v>0</v>
      </c>
      <c r="I88" s="162">
        <v>0</v>
      </c>
      <c r="J88" s="162">
        <v>0</v>
      </c>
      <c r="K88" s="162">
        <v>0</v>
      </c>
      <c r="L88" s="162">
        <v>0</v>
      </c>
      <c r="M88" s="162">
        <v>0</v>
      </c>
      <c r="N88" s="162">
        <v>2</v>
      </c>
      <c r="O88" s="162">
        <v>1</v>
      </c>
      <c r="P88" s="162">
        <v>0</v>
      </c>
      <c r="Q88" s="163">
        <v>0</v>
      </c>
      <c r="R88" s="163">
        <v>26300</v>
      </c>
    </row>
    <row r="89" spans="1:18" ht="72.75" customHeight="1" x14ac:dyDescent="0.25">
      <c r="A89" s="88">
        <v>21</v>
      </c>
      <c r="B89" s="459" t="s">
        <v>120</v>
      </c>
      <c r="C89" s="460"/>
      <c r="D89" s="460"/>
      <c r="E89" s="460"/>
      <c r="F89" s="465"/>
      <c r="G89" s="87" t="s">
        <v>814</v>
      </c>
      <c r="H89" s="88">
        <f t="shared" si="6"/>
        <v>0</v>
      </c>
      <c r="I89" s="162">
        <v>0</v>
      </c>
      <c r="J89" s="162">
        <v>0</v>
      </c>
      <c r="K89" s="162">
        <v>0</v>
      </c>
      <c r="L89" s="162">
        <v>0</v>
      </c>
      <c r="M89" s="162">
        <v>0</v>
      </c>
      <c r="N89" s="162">
        <v>4</v>
      </c>
      <c r="O89" s="162">
        <v>1</v>
      </c>
      <c r="P89" s="162">
        <v>0</v>
      </c>
      <c r="Q89" s="163">
        <v>0</v>
      </c>
      <c r="R89" s="163">
        <v>25625</v>
      </c>
    </row>
    <row r="90" spans="1:18" ht="72.75" customHeight="1" x14ac:dyDescent="0.25">
      <c r="A90" s="88">
        <v>22</v>
      </c>
      <c r="B90" s="459" t="s">
        <v>130</v>
      </c>
      <c r="C90" s="460"/>
      <c r="D90" s="460"/>
      <c r="E90" s="460"/>
      <c r="F90" s="465"/>
      <c r="G90" s="87" t="s">
        <v>713</v>
      </c>
      <c r="H90" s="88">
        <f t="shared" si="6"/>
        <v>0</v>
      </c>
      <c r="I90" s="162">
        <v>0</v>
      </c>
      <c r="J90" s="162">
        <v>0</v>
      </c>
      <c r="K90" s="162">
        <v>0</v>
      </c>
      <c r="L90" s="162">
        <v>0</v>
      </c>
      <c r="M90" s="162">
        <v>0</v>
      </c>
      <c r="N90" s="162">
        <v>1</v>
      </c>
      <c r="O90" s="162">
        <v>1</v>
      </c>
      <c r="P90" s="162">
        <v>0</v>
      </c>
      <c r="Q90" s="163">
        <v>0</v>
      </c>
      <c r="R90" s="163">
        <v>33100</v>
      </c>
    </row>
    <row r="91" spans="1:18" ht="72.75" customHeight="1" x14ac:dyDescent="0.25">
      <c r="A91" s="88">
        <v>23</v>
      </c>
      <c r="B91" s="459" t="s">
        <v>134</v>
      </c>
      <c r="C91" s="460"/>
      <c r="D91" s="460"/>
      <c r="E91" s="460"/>
      <c r="F91" s="465"/>
      <c r="G91" s="87" t="s">
        <v>718</v>
      </c>
      <c r="H91" s="88">
        <f t="shared" si="6"/>
        <v>0</v>
      </c>
      <c r="I91" s="162">
        <v>0</v>
      </c>
      <c r="J91" s="162">
        <v>0</v>
      </c>
      <c r="K91" s="162">
        <v>0</v>
      </c>
      <c r="L91" s="162">
        <v>0</v>
      </c>
      <c r="M91" s="162">
        <v>0</v>
      </c>
      <c r="N91" s="162">
        <v>1</v>
      </c>
      <c r="O91" s="162">
        <v>1</v>
      </c>
      <c r="P91" s="162">
        <v>0</v>
      </c>
      <c r="Q91" s="163">
        <v>0</v>
      </c>
      <c r="R91" s="163">
        <v>22500</v>
      </c>
    </row>
    <row r="92" spans="1:18" ht="72.75" customHeight="1" x14ac:dyDescent="0.25">
      <c r="A92" s="88">
        <v>24</v>
      </c>
      <c r="B92" s="459" t="s">
        <v>733</v>
      </c>
      <c r="C92" s="460"/>
      <c r="D92" s="460"/>
      <c r="E92" s="460"/>
      <c r="F92" s="465"/>
      <c r="G92" s="87" t="s">
        <v>721</v>
      </c>
      <c r="H92" s="88">
        <f t="shared" si="6"/>
        <v>0</v>
      </c>
      <c r="I92" s="162">
        <v>0</v>
      </c>
      <c r="J92" s="162">
        <v>0</v>
      </c>
      <c r="K92" s="162">
        <v>0</v>
      </c>
      <c r="L92" s="162">
        <v>0</v>
      </c>
      <c r="M92" s="162">
        <v>0</v>
      </c>
      <c r="N92" s="162">
        <v>1</v>
      </c>
      <c r="O92" s="162">
        <v>1</v>
      </c>
      <c r="P92" s="162">
        <v>0</v>
      </c>
      <c r="Q92" s="163">
        <v>0</v>
      </c>
      <c r="R92" s="163">
        <v>27800</v>
      </c>
    </row>
    <row r="93" spans="1:18" ht="72.75" customHeight="1" x14ac:dyDescent="0.25">
      <c r="A93" s="88">
        <v>25</v>
      </c>
      <c r="B93" s="459" t="s">
        <v>815</v>
      </c>
      <c r="C93" s="460"/>
      <c r="D93" s="460"/>
      <c r="E93" s="460"/>
      <c r="F93" s="465"/>
      <c r="G93" s="87" t="s">
        <v>133</v>
      </c>
      <c r="H93" s="88">
        <f t="shared" si="6"/>
        <v>0</v>
      </c>
      <c r="I93" s="162">
        <v>0</v>
      </c>
      <c r="J93" s="162">
        <v>0</v>
      </c>
      <c r="K93" s="162">
        <v>0</v>
      </c>
      <c r="L93" s="162">
        <v>0</v>
      </c>
      <c r="M93" s="162">
        <v>0</v>
      </c>
      <c r="N93" s="162">
        <v>2</v>
      </c>
      <c r="O93" s="162">
        <v>1</v>
      </c>
      <c r="P93" s="162">
        <v>0</v>
      </c>
      <c r="Q93" s="163">
        <v>0</v>
      </c>
      <c r="R93" s="163">
        <v>23350</v>
      </c>
    </row>
    <row r="94" spans="1:18" ht="72.75" customHeight="1" x14ac:dyDescent="0.25">
      <c r="A94" s="88">
        <v>26</v>
      </c>
      <c r="B94" s="459" t="s">
        <v>816</v>
      </c>
      <c r="C94" s="460"/>
      <c r="D94" s="460"/>
      <c r="E94" s="460"/>
      <c r="F94" s="465"/>
      <c r="G94" s="87" t="s">
        <v>723</v>
      </c>
      <c r="H94" s="88">
        <f t="shared" si="6"/>
        <v>0</v>
      </c>
      <c r="I94" s="162">
        <v>0</v>
      </c>
      <c r="J94" s="162">
        <v>0</v>
      </c>
      <c r="K94" s="162">
        <v>0</v>
      </c>
      <c r="L94" s="162">
        <v>0</v>
      </c>
      <c r="M94" s="162">
        <v>0</v>
      </c>
      <c r="N94" s="162">
        <v>1</v>
      </c>
      <c r="O94" s="162">
        <v>2</v>
      </c>
      <c r="P94" s="162">
        <v>0</v>
      </c>
      <c r="Q94" s="163">
        <v>0</v>
      </c>
      <c r="R94" s="163">
        <v>37300</v>
      </c>
    </row>
    <row r="95" spans="1:18" ht="72.75" customHeight="1" x14ac:dyDescent="0.25">
      <c r="A95" s="88">
        <v>27</v>
      </c>
      <c r="B95" s="459" t="s">
        <v>745</v>
      </c>
      <c r="C95" s="460"/>
      <c r="D95" s="460"/>
      <c r="E95" s="460"/>
      <c r="F95" s="465"/>
      <c r="G95" s="87" t="s">
        <v>817</v>
      </c>
      <c r="H95" s="88">
        <f t="shared" si="6"/>
        <v>0</v>
      </c>
      <c r="I95" s="162">
        <v>0</v>
      </c>
      <c r="J95" s="162">
        <v>0</v>
      </c>
      <c r="K95" s="162">
        <v>0</v>
      </c>
      <c r="L95" s="162">
        <v>0</v>
      </c>
      <c r="M95" s="162">
        <v>0</v>
      </c>
      <c r="N95" s="162">
        <v>2</v>
      </c>
      <c r="O95" s="162">
        <v>1</v>
      </c>
      <c r="P95" s="162">
        <v>0</v>
      </c>
      <c r="Q95" s="163">
        <v>0</v>
      </c>
      <c r="R95" s="163">
        <v>23150</v>
      </c>
    </row>
    <row r="96" spans="1:18" ht="72.75" customHeight="1" x14ac:dyDescent="0.25">
      <c r="A96" s="88">
        <v>28</v>
      </c>
      <c r="B96" s="116" t="s">
        <v>144</v>
      </c>
      <c r="C96" s="114"/>
      <c r="D96" s="106"/>
      <c r="E96" s="106"/>
      <c r="F96" s="107"/>
      <c r="G96" s="87" t="s">
        <v>725</v>
      </c>
      <c r="H96" s="88">
        <f t="shared" si="6"/>
        <v>0</v>
      </c>
      <c r="I96" s="162">
        <v>0</v>
      </c>
      <c r="J96" s="162">
        <v>0</v>
      </c>
      <c r="K96" s="162">
        <v>0</v>
      </c>
      <c r="L96" s="162">
        <v>0</v>
      </c>
      <c r="M96" s="162">
        <v>0</v>
      </c>
      <c r="N96" s="162">
        <v>2</v>
      </c>
      <c r="O96" s="162">
        <v>2</v>
      </c>
      <c r="P96" s="162">
        <v>0</v>
      </c>
      <c r="Q96" s="163">
        <v>0</v>
      </c>
      <c r="R96" s="163">
        <v>24500</v>
      </c>
    </row>
    <row r="97" spans="1:18" ht="72.75" customHeight="1" x14ac:dyDescent="0.25">
      <c r="A97" s="88">
        <v>29</v>
      </c>
      <c r="B97" s="459" t="s">
        <v>118</v>
      </c>
      <c r="C97" s="460"/>
      <c r="D97" s="460"/>
      <c r="E97" s="460"/>
      <c r="F97" s="465"/>
      <c r="G97" s="87" t="s">
        <v>727</v>
      </c>
      <c r="H97" s="88">
        <f t="shared" si="6"/>
        <v>0</v>
      </c>
      <c r="I97" s="162">
        <v>0</v>
      </c>
      <c r="J97" s="162">
        <v>0</v>
      </c>
      <c r="K97" s="162">
        <v>0</v>
      </c>
      <c r="L97" s="162">
        <v>0</v>
      </c>
      <c r="M97" s="162">
        <v>0</v>
      </c>
      <c r="N97" s="162">
        <v>1</v>
      </c>
      <c r="O97" s="162">
        <v>1</v>
      </c>
      <c r="P97" s="162">
        <v>0</v>
      </c>
      <c r="Q97" s="163">
        <v>0</v>
      </c>
      <c r="R97" s="163">
        <v>31700</v>
      </c>
    </row>
    <row r="98" spans="1:18" ht="72.75" customHeight="1" x14ac:dyDescent="0.25">
      <c r="A98" s="88">
        <v>30</v>
      </c>
      <c r="B98" s="459" t="s">
        <v>818</v>
      </c>
      <c r="C98" s="460"/>
      <c r="D98" s="460"/>
      <c r="E98" s="460"/>
      <c r="F98" s="465"/>
      <c r="G98" s="87" t="s">
        <v>819</v>
      </c>
      <c r="H98" s="88">
        <f t="shared" si="6"/>
        <v>0</v>
      </c>
      <c r="I98" s="162">
        <v>0</v>
      </c>
      <c r="J98" s="162">
        <v>0</v>
      </c>
      <c r="K98" s="162">
        <v>0</v>
      </c>
      <c r="L98" s="162">
        <v>0</v>
      </c>
      <c r="M98" s="162">
        <v>0</v>
      </c>
      <c r="N98" s="162">
        <v>5</v>
      </c>
      <c r="O98" s="162">
        <v>1</v>
      </c>
      <c r="P98" s="162">
        <v>0</v>
      </c>
      <c r="Q98" s="163">
        <v>0</v>
      </c>
      <c r="R98" s="163">
        <v>24275</v>
      </c>
    </row>
    <row r="99" spans="1:18" ht="72.75" customHeight="1" x14ac:dyDescent="0.25">
      <c r="A99" s="88">
        <v>31</v>
      </c>
      <c r="B99" s="519" t="s">
        <v>876</v>
      </c>
      <c r="C99" s="520"/>
      <c r="D99" s="520"/>
      <c r="E99" s="520"/>
      <c r="F99" s="521"/>
      <c r="G99" s="86" t="s">
        <v>877</v>
      </c>
      <c r="H99" s="88">
        <f t="shared" si="6"/>
        <v>0</v>
      </c>
      <c r="I99" s="162">
        <v>0</v>
      </c>
      <c r="J99" s="162">
        <v>0</v>
      </c>
      <c r="K99" s="162">
        <v>0</v>
      </c>
      <c r="L99" s="162">
        <v>0</v>
      </c>
      <c r="M99" s="162">
        <v>0</v>
      </c>
      <c r="N99" s="162">
        <v>0</v>
      </c>
      <c r="O99" s="162">
        <v>0</v>
      </c>
      <c r="P99" s="162">
        <v>0</v>
      </c>
      <c r="Q99" s="163">
        <v>0</v>
      </c>
      <c r="R99" s="163">
        <v>0</v>
      </c>
    </row>
    <row r="100" spans="1:18" ht="72.75" customHeight="1" x14ac:dyDescent="0.25">
      <c r="A100" s="88">
        <v>32</v>
      </c>
      <c r="B100" s="519" t="s">
        <v>878</v>
      </c>
      <c r="C100" s="520"/>
      <c r="D100" s="520"/>
      <c r="E100" s="520"/>
      <c r="F100" s="521"/>
      <c r="G100" s="86" t="s">
        <v>879</v>
      </c>
      <c r="H100" s="88">
        <f t="shared" si="6"/>
        <v>0</v>
      </c>
      <c r="I100" s="162">
        <v>0</v>
      </c>
      <c r="J100" s="162">
        <v>0</v>
      </c>
      <c r="K100" s="162">
        <v>0</v>
      </c>
      <c r="L100" s="162">
        <v>0</v>
      </c>
      <c r="M100" s="162">
        <v>0</v>
      </c>
      <c r="N100" s="162">
        <v>0</v>
      </c>
      <c r="O100" s="162">
        <v>0</v>
      </c>
      <c r="P100" s="162">
        <v>0</v>
      </c>
      <c r="Q100" s="163">
        <v>0</v>
      </c>
      <c r="R100" s="163">
        <v>0</v>
      </c>
    </row>
    <row r="101" spans="1:18" ht="72.75" customHeight="1" x14ac:dyDescent="0.25">
      <c r="A101" s="88">
        <v>33</v>
      </c>
      <c r="B101" s="519" t="s">
        <v>822</v>
      </c>
      <c r="C101" s="520"/>
      <c r="D101" s="520"/>
      <c r="E101" s="520"/>
      <c r="F101" s="521"/>
      <c r="G101" s="86" t="s">
        <v>880</v>
      </c>
      <c r="H101" s="88">
        <f t="shared" si="6"/>
        <v>0</v>
      </c>
      <c r="I101" s="162">
        <v>0</v>
      </c>
      <c r="J101" s="162">
        <v>0</v>
      </c>
      <c r="K101" s="162">
        <v>0</v>
      </c>
      <c r="L101" s="162">
        <v>0</v>
      </c>
      <c r="M101" s="162">
        <v>0</v>
      </c>
      <c r="N101" s="162">
        <v>0</v>
      </c>
      <c r="O101" s="162">
        <v>0</v>
      </c>
      <c r="P101" s="162">
        <v>0</v>
      </c>
      <c r="Q101" s="163">
        <v>0</v>
      </c>
      <c r="R101" s="163">
        <v>0</v>
      </c>
    </row>
    <row r="102" spans="1:18" ht="72.75" customHeight="1" x14ac:dyDescent="0.25">
      <c r="A102" s="88">
        <v>34</v>
      </c>
      <c r="B102" s="519" t="s">
        <v>826</v>
      </c>
      <c r="C102" s="520"/>
      <c r="D102" s="520"/>
      <c r="E102" s="520"/>
      <c r="F102" s="521"/>
      <c r="G102" s="86" t="s">
        <v>881</v>
      </c>
      <c r="H102" s="88">
        <f t="shared" si="6"/>
        <v>0</v>
      </c>
      <c r="I102" s="162">
        <v>0</v>
      </c>
      <c r="J102" s="162">
        <v>0</v>
      </c>
      <c r="K102" s="162">
        <v>0</v>
      </c>
      <c r="L102" s="162">
        <v>0</v>
      </c>
      <c r="M102" s="162">
        <v>0</v>
      </c>
      <c r="N102" s="162">
        <v>0</v>
      </c>
      <c r="O102" s="162">
        <v>0</v>
      </c>
      <c r="P102" s="162">
        <v>0</v>
      </c>
      <c r="Q102" s="163">
        <v>0</v>
      </c>
      <c r="R102" s="163">
        <v>0</v>
      </c>
    </row>
    <row r="103" spans="1:18" ht="72.75" customHeight="1" x14ac:dyDescent="0.25">
      <c r="A103" s="88">
        <v>35</v>
      </c>
      <c r="B103" s="519" t="s">
        <v>828</v>
      </c>
      <c r="C103" s="520"/>
      <c r="D103" s="520"/>
      <c r="E103" s="520"/>
      <c r="F103" s="521"/>
      <c r="G103" s="86" t="s">
        <v>882</v>
      </c>
      <c r="H103" s="88">
        <f t="shared" si="6"/>
        <v>0</v>
      </c>
      <c r="I103" s="162">
        <v>0</v>
      </c>
      <c r="J103" s="162">
        <v>0</v>
      </c>
      <c r="K103" s="162">
        <v>0</v>
      </c>
      <c r="L103" s="162">
        <v>0</v>
      </c>
      <c r="M103" s="162">
        <v>0</v>
      </c>
      <c r="N103" s="162">
        <v>0</v>
      </c>
      <c r="O103" s="162">
        <v>0</v>
      </c>
      <c r="P103" s="162">
        <v>0</v>
      </c>
      <c r="Q103" s="163">
        <v>0</v>
      </c>
      <c r="R103" s="163">
        <v>0</v>
      </c>
    </row>
    <row r="104" spans="1:18" ht="72.75" customHeight="1" x14ac:dyDescent="0.25">
      <c r="A104" s="104">
        <v>4</v>
      </c>
      <c r="B104" s="522" t="s">
        <v>158</v>
      </c>
      <c r="C104" s="523"/>
      <c r="D104" s="523"/>
      <c r="E104" s="523"/>
      <c r="F104" s="523"/>
      <c r="G104" s="524"/>
      <c r="H104" s="133">
        <f>H105+H106+H107+H108+H109+H110+H111+H112+H113+H114+H115+H116+H117+H118+H119+H120+H121+H122+H123+H124+H125+H126+H127+H128</f>
        <v>630</v>
      </c>
      <c r="I104" s="133">
        <f t="shared" ref="I104:P104" si="7">I105+I106+I107+I108+I109+I110+I111+I112+I113+I114+I115+I116+I117+I118+I119+I120+I121+I122+I123+I124+I125+I126+I127+I128</f>
        <v>520</v>
      </c>
      <c r="J104" s="133">
        <f t="shared" si="7"/>
        <v>110</v>
      </c>
      <c r="K104" s="133">
        <f t="shared" si="7"/>
        <v>245</v>
      </c>
      <c r="L104" s="133">
        <f t="shared" si="7"/>
        <v>444</v>
      </c>
      <c r="M104" s="133">
        <f t="shared" si="7"/>
        <v>84</v>
      </c>
      <c r="N104" s="133">
        <f t="shared" si="7"/>
        <v>811</v>
      </c>
      <c r="O104" s="133">
        <f t="shared" si="7"/>
        <v>925.5</v>
      </c>
      <c r="P104" s="133">
        <f t="shared" si="7"/>
        <v>3</v>
      </c>
      <c r="Q104" s="164">
        <v>36982.9</v>
      </c>
      <c r="R104" s="164">
        <v>22347.5</v>
      </c>
    </row>
    <row r="105" spans="1:18" ht="72.75" customHeight="1" x14ac:dyDescent="0.25">
      <c r="A105" s="88">
        <v>1</v>
      </c>
      <c r="B105" s="459" t="s">
        <v>159</v>
      </c>
      <c r="C105" s="460"/>
      <c r="D105" s="460"/>
      <c r="E105" s="460"/>
      <c r="F105" s="465"/>
      <c r="G105" s="87" t="s">
        <v>530</v>
      </c>
      <c r="H105" s="88">
        <f>I105+J105</f>
        <v>590</v>
      </c>
      <c r="I105" s="162">
        <v>505</v>
      </c>
      <c r="J105" s="162">
        <v>85</v>
      </c>
      <c r="K105" s="162">
        <v>190</v>
      </c>
      <c r="L105" s="162">
        <v>343.5</v>
      </c>
      <c r="M105" s="162">
        <v>61</v>
      </c>
      <c r="N105" s="162">
        <v>654</v>
      </c>
      <c r="O105" s="162">
        <v>732</v>
      </c>
      <c r="P105" s="162">
        <v>2</v>
      </c>
      <c r="Q105" s="163">
        <v>36930</v>
      </c>
      <c r="R105" s="163">
        <v>22500</v>
      </c>
    </row>
    <row r="106" spans="1:18" ht="72.75" customHeight="1" x14ac:dyDescent="0.25">
      <c r="A106" s="88">
        <v>2</v>
      </c>
      <c r="B106" s="459" t="s">
        <v>160</v>
      </c>
      <c r="C106" s="460"/>
      <c r="D106" s="460"/>
      <c r="E106" s="460"/>
      <c r="F106" s="465"/>
      <c r="G106" s="87" t="s">
        <v>531</v>
      </c>
      <c r="H106" s="88">
        <f t="shared" ref="H106:H128" si="8">I106+J106</f>
        <v>25</v>
      </c>
      <c r="I106" s="162">
        <v>15</v>
      </c>
      <c r="J106" s="162">
        <v>10</v>
      </c>
      <c r="K106" s="162">
        <v>19</v>
      </c>
      <c r="L106" s="162">
        <v>27.5</v>
      </c>
      <c r="M106" s="162">
        <v>2</v>
      </c>
      <c r="N106" s="162">
        <v>36</v>
      </c>
      <c r="O106" s="162">
        <v>55.25</v>
      </c>
      <c r="P106" s="162">
        <v>0</v>
      </c>
      <c r="Q106" s="163">
        <v>37700</v>
      </c>
      <c r="R106" s="163">
        <v>23150</v>
      </c>
    </row>
    <row r="107" spans="1:18" ht="72.75" customHeight="1" x14ac:dyDescent="0.25">
      <c r="A107" s="88">
        <v>3</v>
      </c>
      <c r="B107" s="459" t="s">
        <v>161</v>
      </c>
      <c r="C107" s="460"/>
      <c r="D107" s="460"/>
      <c r="E107" s="460"/>
      <c r="F107" s="465"/>
      <c r="G107" s="87" t="s">
        <v>532</v>
      </c>
      <c r="H107" s="88">
        <f t="shared" si="8"/>
        <v>0</v>
      </c>
      <c r="I107" s="162">
        <v>0</v>
      </c>
      <c r="J107" s="162">
        <v>0</v>
      </c>
      <c r="K107" s="162">
        <v>6</v>
      </c>
      <c r="L107" s="162">
        <v>6.5</v>
      </c>
      <c r="M107" s="162">
        <v>0</v>
      </c>
      <c r="N107" s="162">
        <v>12</v>
      </c>
      <c r="O107" s="162">
        <v>10</v>
      </c>
      <c r="P107" s="162">
        <v>0</v>
      </c>
      <c r="Q107" s="163">
        <v>36850</v>
      </c>
      <c r="R107" s="163">
        <v>23100</v>
      </c>
    </row>
    <row r="108" spans="1:18" ht="72.75" customHeight="1" x14ac:dyDescent="0.25">
      <c r="A108" s="88">
        <v>4</v>
      </c>
      <c r="B108" s="459" t="s">
        <v>162</v>
      </c>
      <c r="C108" s="460"/>
      <c r="D108" s="460"/>
      <c r="E108" s="460"/>
      <c r="F108" s="465"/>
      <c r="G108" s="87" t="s">
        <v>533</v>
      </c>
      <c r="H108" s="88">
        <f t="shared" si="8"/>
        <v>0</v>
      </c>
      <c r="I108" s="162">
        <v>0</v>
      </c>
      <c r="J108" s="162">
        <v>0</v>
      </c>
      <c r="K108" s="162">
        <v>6</v>
      </c>
      <c r="L108" s="162">
        <v>7.5</v>
      </c>
      <c r="M108" s="162">
        <v>1</v>
      </c>
      <c r="N108" s="162">
        <v>10</v>
      </c>
      <c r="O108" s="162">
        <v>11</v>
      </c>
      <c r="P108" s="162">
        <v>0</v>
      </c>
      <c r="Q108" s="163">
        <v>36850</v>
      </c>
      <c r="R108" s="163">
        <v>23100</v>
      </c>
    </row>
    <row r="109" spans="1:18" ht="72.75" customHeight="1" x14ac:dyDescent="0.25">
      <c r="A109" s="88">
        <v>5</v>
      </c>
      <c r="B109" s="459" t="s">
        <v>163</v>
      </c>
      <c r="C109" s="460"/>
      <c r="D109" s="460"/>
      <c r="E109" s="460"/>
      <c r="F109" s="465"/>
      <c r="G109" s="87" t="s">
        <v>534</v>
      </c>
      <c r="H109" s="88">
        <f t="shared" si="8"/>
        <v>10</v>
      </c>
      <c r="I109" s="162">
        <v>0</v>
      </c>
      <c r="J109" s="162">
        <v>10</v>
      </c>
      <c r="K109" s="162">
        <v>7</v>
      </c>
      <c r="L109" s="162">
        <v>9</v>
      </c>
      <c r="M109" s="162">
        <v>1</v>
      </c>
      <c r="N109" s="162">
        <v>17</v>
      </c>
      <c r="O109" s="162">
        <v>13</v>
      </c>
      <c r="P109" s="162">
        <v>0</v>
      </c>
      <c r="Q109" s="163">
        <v>36850</v>
      </c>
      <c r="R109" s="163">
        <v>23100</v>
      </c>
    </row>
    <row r="110" spans="1:18" ht="72.75" customHeight="1" x14ac:dyDescent="0.25">
      <c r="A110" s="88">
        <v>6</v>
      </c>
      <c r="B110" s="459" t="s">
        <v>164</v>
      </c>
      <c r="C110" s="460"/>
      <c r="D110" s="460"/>
      <c r="E110" s="460"/>
      <c r="F110" s="465"/>
      <c r="G110" s="87" t="s">
        <v>535</v>
      </c>
      <c r="H110" s="88">
        <f t="shared" si="8"/>
        <v>5</v>
      </c>
      <c r="I110" s="162">
        <v>0</v>
      </c>
      <c r="J110" s="162">
        <v>5</v>
      </c>
      <c r="K110" s="162">
        <v>6</v>
      </c>
      <c r="L110" s="162">
        <v>8</v>
      </c>
      <c r="M110" s="162">
        <v>0</v>
      </c>
      <c r="N110" s="162">
        <v>11</v>
      </c>
      <c r="O110" s="162">
        <v>12</v>
      </c>
      <c r="P110" s="162">
        <v>0</v>
      </c>
      <c r="Q110" s="163">
        <v>36850</v>
      </c>
      <c r="R110" s="163">
        <v>23100</v>
      </c>
    </row>
    <row r="111" spans="1:18" ht="72.75" customHeight="1" x14ac:dyDescent="0.25">
      <c r="A111" s="88">
        <v>7</v>
      </c>
      <c r="B111" s="459" t="s">
        <v>165</v>
      </c>
      <c r="C111" s="460"/>
      <c r="D111" s="460"/>
      <c r="E111" s="460"/>
      <c r="F111" s="465"/>
      <c r="G111" s="87" t="s">
        <v>536</v>
      </c>
      <c r="H111" s="88">
        <f t="shared" si="8"/>
        <v>0</v>
      </c>
      <c r="I111" s="162">
        <v>0</v>
      </c>
      <c r="J111" s="162">
        <v>0</v>
      </c>
      <c r="K111" s="162">
        <v>6</v>
      </c>
      <c r="L111" s="162">
        <v>9.5</v>
      </c>
      <c r="M111" s="162">
        <v>0</v>
      </c>
      <c r="N111" s="162">
        <v>19</v>
      </c>
      <c r="O111" s="162">
        <v>18</v>
      </c>
      <c r="P111" s="162">
        <v>0</v>
      </c>
      <c r="Q111" s="163">
        <v>36850</v>
      </c>
      <c r="R111" s="163">
        <v>23100</v>
      </c>
    </row>
    <row r="112" spans="1:18" ht="72.75" customHeight="1" x14ac:dyDescent="0.25">
      <c r="A112" s="88">
        <v>8</v>
      </c>
      <c r="B112" s="459" t="s">
        <v>166</v>
      </c>
      <c r="C112" s="460"/>
      <c r="D112" s="460"/>
      <c r="E112" s="460"/>
      <c r="F112" s="465"/>
      <c r="G112" s="87" t="s">
        <v>167</v>
      </c>
      <c r="H112" s="88">
        <f t="shared" si="8"/>
        <v>0</v>
      </c>
      <c r="I112" s="162">
        <v>0</v>
      </c>
      <c r="J112" s="162">
        <v>0</v>
      </c>
      <c r="K112" s="162">
        <v>0</v>
      </c>
      <c r="L112" s="162">
        <v>0</v>
      </c>
      <c r="M112" s="162">
        <v>0</v>
      </c>
      <c r="N112" s="162">
        <v>3</v>
      </c>
      <c r="O112" s="162">
        <v>3</v>
      </c>
      <c r="P112" s="162">
        <v>0</v>
      </c>
      <c r="Q112" s="163">
        <v>0</v>
      </c>
      <c r="R112" s="163">
        <v>22070</v>
      </c>
    </row>
    <row r="113" spans="1:18" ht="72.75" customHeight="1" x14ac:dyDescent="0.25">
      <c r="A113" s="88">
        <v>9</v>
      </c>
      <c r="B113" s="459" t="s">
        <v>168</v>
      </c>
      <c r="C113" s="460"/>
      <c r="D113" s="460"/>
      <c r="E113" s="460"/>
      <c r="F113" s="465"/>
      <c r="G113" s="87" t="s">
        <v>169</v>
      </c>
      <c r="H113" s="88">
        <f t="shared" si="8"/>
        <v>0</v>
      </c>
      <c r="I113" s="162">
        <v>0</v>
      </c>
      <c r="J113" s="162">
        <v>0</v>
      </c>
      <c r="K113" s="162">
        <v>0</v>
      </c>
      <c r="L113" s="162">
        <v>0</v>
      </c>
      <c r="M113" s="162">
        <v>0</v>
      </c>
      <c r="N113" s="162">
        <v>3</v>
      </c>
      <c r="O113" s="162">
        <v>3</v>
      </c>
      <c r="P113" s="162">
        <v>0</v>
      </c>
      <c r="Q113" s="163">
        <v>0</v>
      </c>
      <c r="R113" s="163">
        <v>22070</v>
      </c>
    </row>
    <row r="114" spans="1:18" ht="72.75" customHeight="1" x14ac:dyDescent="0.25">
      <c r="A114" s="88">
        <v>10</v>
      </c>
      <c r="B114" s="459" t="s">
        <v>170</v>
      </c>
      <c r="C114" s="460"/>
      <c r="D114" s="460"/>
      <c r="E114" s="460"/>
      <c r="F114" s="465"/>
      <c r="G114" s="87" t="s">
        <v>944</v>
      </c>
      <c r="H114" s="88">
        <f t="shared" si="8"/>
        <v>0</v>
      </c>
      <c r="I114" s="162">
        <v>0</v>
      </c>
      <c r="J114" s="162">
        <v>0</v>
      </c>
      <c r="K114" s="162">
        <v>0</v>
      </c>
      <c r="L114" s="162">
        <v>4.5</v>
      </c>
      <c r="M114" s="162">
        <v>3</v>
      </c>
      <c r="N114" s="162">
        <v>2</v>
      </c>
      <c r="O114" s="162">
        <v>6</v>
      </c>
      <c r="P114" s="162">
        <v>0</v>
      </c>
      <c r="Q114" s="163">
        <v>0</v>
      </c>
      <c r="R114" s="163">
        <v>22070</v>
      </c>
    </row>
    <row r="115" spans="1:18" ht="72.75" customHeight="1" x14ac:dyDescent="0.25">
      <c r="A115" s="88">
        <v>11</v>
      </c>
      <c r="B115" s="459" t="s">
        <v>172</v>
      </c>
      <c r="C115" s="460"/>
      <c r="D115" s="460"/>
      <c r="E115" s="460"/>
      <c r="F115" s="465"/>
      <c r="G115" s="87" t="s">
        <v>965</v>
      </c>
      <c r="H115" s="88">
        <f t="shared" si="8"/>
        <v>0</v>
      </c>
      <c r="I115" s="162">
        <v>0</v>
      </c>
      <c r="J115" s="162">
        <v>0</v>
      </c>
      <c r="K115" s="162">
        <v>1</v>
      </c>
      <c r="L115" s="162">
        <v>3.5</v>
      </c>
      <c r="M115" s="162">
        <v>2</v>
      </c>
      <c r="N115" s="162">
        <v>3</v>
      </c>
      <c r="O115" s="162">
        <v>6</v>
      </c>
      <c r="P115" s="162">
        <v>0</v>
      </c>
      <c r="Q115" s="163">
        <v>0</v>
      </c>
      <c r="R115" s="163">
        <v>22070</v>
      </c>
    </row>
    <row r="116" spans="1:18" ht="72.75" customHeight="1" x14ac:dyDescent="0.25">
      <c r="A116" s="88">
        <v>12</v>
      </c>
      <c r="B116" s="459" t="s">
        <v>174</v>
      </c>
      <c r="C116" s="460"/>
      <c r="D116" s="460"/>
      <c r="E116" s="460"/>
      <c r="F116" s="465"/>
      <c r="G116" s="87" t="s">
        <v>175</v>
      </c>
      <c r="H116" s="88">
        <f t="shared" si="8"/>
        <v>0</v>
      </c>
      <c r="I116" s="162">
        <v>0</v>
      </c>
      <c r="J116" s="162">
        <v>0</v>
      </c>
      <c r="K116" s="162">
        <v>0</v>
      </c>
      <c r="L116" s="162">
        <v>0</v>
      </c>
      <c r="M116" s="162">
        <v>0</v>
      </c>
      <c r="N116" s="162">
        <v>3</v>
      </c>
      <c r="O116" s="162">
        <v>3</v>
      </c>
      <c r="P116" s="162">
        <v>0</v>
      </c>
      <c r="Q116" s="163">
        <v>0</v>
      </c>
      <c r="R116" s="163">
        <v>22070</v>
      </c>
    </row>
    <row r="117" spans="1:18" ht="72.75" customHeight="1" x14ac:dyDescent="0.25">
      <c r="A117" s="88">
        <v>13</v>
      </c>
      <c r="B117" s="459" t="s">
        <v>176</v>
      </c>
      <c r="C117" s="460"/>
      <c r="D117" s="460"/>
      <c r="E117" s="460"/>
      <c r="F117" s="465"/>
      <c r="G117" s="87" t="s">
        <v>177</v>
      </c>
      <c r="H117" s="88">
        <f t="shared" si="8"/>
        <v>0</v>
      </c>
      <c r="I117" s="162">
        <v>0</v>
      </c>
      <c r="J117" s="162">
        <v>0</v>
      </c>
      <c r="K117" s="162">
        <v>0</v>
      </c>
      <c r="L117" s="162">
        <v>0</v>
      </c>
      <c r="M117" s="162">
        <v>0</v>
      </c>
      <c r="N117" s="162">
        <v>3</v>
      </c>
      <c r="O117" s="162">
        <v>3</v>
      </c>
      <c r="P117" s="162">
        <v>0</v>
      </c>
      <c r="Q117" s="163">
        <v>0</v>
      </c>
      <c r="R117" s="163">
        <v>22070</v>
      </c>
    </row>
    <row r="118" spans="1:18" ht="72.75" customHeight="1" x14ac:dyDescent="0.25">
      <c r="A118" s="88">
        <v>14</v>
      </c>
      <c r="B118" s="459" t="s">
        <v>178</v>
      </c>
      <c r="C118" s="460"/>
      <c r="D118" s="460"/>
      <c r="E118" s="460"/>
      <c r="F118" s="465"/>
      <c r="G118" s="87" t="s">
        <v>179</v>
      </c>
      <c r="H118" s="88">
        <f t="shared" si="8"/>
        <v>0</v>
      </c>
      <c r="I118" s="162">
        <v>0</v>
      </c>
      <c r="J118" s="162">
        <v>0</v>
      </c>
      <c r="K118" s="162">
        <v>0</v>
      </c>
      <c r="L118" s="162">
        <v>0</v>
      </c>
      <c r="M118" s="162">
        <v>0</v>
      </c>
      <c r="N118" s="162">
        <v>3</v>
      </c>
      <c r="O118" s="162">
        <v>3</v>
      </c>
      <c r="P118" s="162">
        <v>0</v>
      </c>
      <c r="Q118" s="163">
        <v>0</v>
      </c>
      <c r="R118" s="163">
        <v>22070</v>
      </c>
    </row>
    <row r="119" spans="1:18" ht="72.75" customHeight="1" x14ac:dyDescent="0.25">
      <c r="A119" s="88">
        <v>15</v>
      </c>
      <c r="B119" s="459" t="s">
        <v>180</v>
      </c>
      <c r="C119" s="460"/>
      <c r="D119" s="460"/>
      <c r="E119" s="460"/>
      <c r="F119" s="465"/>
      <c r="G119" s="87" t="s">
        <v>948</v>
      </c>
      <c r="H119" s="88">
        <f t="shared" si="8"/>
        <v>0</v>
      </c>
      <c r="I119" s="162">
        <v>0</v>
      </c>
      <c r="J119" s="162">
        <v>0</v>
      </c>
      <c r="K119" s="162">
        <v>1</v>
      </c>
      <c r="L119" s="162">
        <v>4.75</v>
      </c>
      <c r="M119" s="162">
        <v>2</v>
      </c>
      <c r="N119" s="162">
        <v>4</v>
      </c>
      <c r="O119" s="162">
        <v>6.25</v>
      </c>
      <c r="P119" s="162">
        <v>0</v>
      </c>
      <c r="Q119" s="163">
        <v>0</v>
      </c>
      <c r="R119" s="163">
        <v>22070</v>
      </c>
    </row>
    <row r="120" spans="1:18" ht="72.75" customHeight="1" x14ac:dyDescent="0.25">
      <c r="A120" s="88">
        <v>16</v>
      </c>
      <c r="B120" s="459" t="s">
        <v>182</v>
      </c>
      <c r="C120" s="460"/>
      <c r="D120" s="460"/>
      <c r="E120" s="460"/>
      <c r="F120" s="465"/>
      <c r="G120" s="87" t="s">
        <v>949</v>
      </c>
      <c r="H120" s="88">
        <f t="shared" si="8"/>
        <v>0</v>
      </c>
      <c r="I120" s="162">
        <v>0</v>
      </c>
      <c r="J120" s="162">
        <v>0</v>
      </c>
      <c r="K120" s="162">
        <v>1</v>
      </c>
      <c r="L120" s="162">
        <v>5.5</v>
      </c>
      <c r="M120" s="162">
        <v>3</v>
      </c>
      <c r="N120" s="162">
        <v>5</v>
      </c>
      <c r="O120" s="162">
        <v>7</v>
      </c>
      <c r="P120" s="162">
        <v>0</v>
      </c>
      <c r="Q120" s="163">
        <v>0</v>
      </c>
      <c r="R120" s="163">
        <v>22070</v>
      </c>
    </row>
    <row r="121" spans="1:18" ht="72.75" customHeight="1" x14ac:dyDescent="0.25">
      <c r="A121" s="88">
        <v>17</v>
      </c>
      <c r="B121" s="459" t="s">
        <v>946</v>
      </c>
      <c r="C121" s="460"/>
      <c r="D121" s="460"/>
      <c r="E121" s="460"/>
      <c r="F121" s="465"/>
      <c r="G121" s="87" t="s">
        <v>945</v>
      </c>
      <c r="H121" s="88">
        <f t="shared" si="8"/>
        <v>0</v>
      </c>
      <c r="I121" s="162">
        <v>0</v>
      </c>
      <c r="J121" s="162">
        <v>0</v>
      </c>
      <c r="K121" s="162">
        <v>1</v>
      </c>
      <c r="L121" s="162">
        <v>4.25</v>
      </c>
      <c r="M121" s="162">
        <v>2</v>
      </c>
      <c r="N121" s="162">
        <v>4</v>
      </c>
      <c r="O121" s="162">
        <v>5.5</v>
      </c>
      <c r="P121" s="162">
        <v>1</v>
      </c>
      <c r="Q121" s="163">
        <v>0</v>
      </c>
      <c r="R121" s="163">
        <v>22070</v>
      </c>
    </row>
    <row r="122" spans="1:18" ht="72.75" customHeight="1" x14ac:dyDescent="0.25">
      <c r="A122" s="88">
        <v>18</v>
      </c>
      <c r="B122" s="459" t="s">
        <v>186</v>
      </c>
      <c r="C122" s="460"/>
      <c r="D122" s="460"/>
      <c r="E122" s="460"/>
      <c r="F122" s="465"/>
      <c r="G122" s="87" t="s">
        <v>947</v>
      </c>
      <c r="H122" s="88">
        <f t="shared" si="8"/>
        <v>0</v>
      </c>
      <c r="I122" s="162">
        <v>0</v>
      </c>
      <c r="J122" s="162">
        <v>0</v>
      </c>
      <c r="K122" s="162">
        <v>0</v>
      </c>
      <c r="L122" s="162">
        <v>5</v>
      </c>
      <c r="M122" s="162">
        <v>4</v>
      </c>
      <c r="N122" s="162">
        <v>3</v>
      </c>
      <c r="O122" s="162">
        <v>7</v>
      </c>
      <c r="P122" s="162">
        <v>0</v>
      </c>
      <c r="Q122" s="163">
        <v>0</v>
      </c>
      <c r="R122" s="163">
        <v>22070</v>
      </c>
    </row>
    <row r="123" spans="1:18" ht="72.75" customHeight="1" x14ac:dyDescent="0.25">
      <c r="A123" s="88">
        <v>19</v>
      </c>
      <c r="B123" s="459" t="s">
        <v>188</v>
      </c>
      <c r="C123" s="460"/>
      <c r="D123" s="460"/>
      <c r="E123" s="460"/>
      <c r="F123" s="465"/>
      <c r="G123" s="87" t="s">
        <v>189</v>
      </c>
      <c r="H123" s="88">
        <f t="shared" si="8"/>
        <v>0</v>
      </c>
      <c r="I123" s="162">
        <v>0</v>
      </c>
      <c r="J123" s="162">
        <v>0</v>
      </c>
      <c r="K123" s="162">
        <v>0</v>
      </c>
      <c r="L123" s="162">
        <v>0</v>
      </c>
      <c r="M123" s="162">
        <v>0</v>
      </c>
      <c r="N123" s="162">
        <v>2</v>
      </c>
      <c r="O123" s="162">
        <v>3</v>
      </c>
      <c r="P123" s="162">
        <v>0</v>
      </c>
      <c r="Q123" s="163">
        <v>0</v>
      </c>
      <c r="R123" s="163">
        <v>22070</v>
      </c>
    </row>
    <row r="124" spans="1:18" ht="72.75" customHeight="1" x14ac:dyDescent="0.25">
      <c r="A124" s="88">
        <v>20</v>
      </c>
      <c r="B124" s="459" t="s">
        <v>190</v>
      </c>
      <c r="C124" s="460"/>
      <c r="D124" s="460"/>
      <c r="E124" s="460"/>
      <c r="F124" s="465"/>
      <c r="G124" s="87" t="s">
        <v>950</v>
      </c>
      <c r="H124" s="88">
        <f t="shared" si="8"/>
        <v>0</v>
      </c>
      <c r="I124" s="162">
        <v>0</v>
      </c>
      <c r="J124" s="162">
        <v>0</v>
      </c>
      <c r="K124" s="162">
        <v>1</v>
      </c>
      <c r="L124" s="162">
        <v>5</v>
      </c>
      <c r="M124" s="162">
        <v>3</v>
      </c>
      <c r="N124" s="162">
        <v>2</v>
      </c>
      <c r="O124" s="162">
        <v>6.5</v>
      </c>
      <c r="P124" s="162">
        <v>0</v>
      </c>
      <c r="Q124" s="163">
        <v>0</v>
      </c>
      <c r="R124" s="163">
        <v>22070</v>
      </c>
    </row>
    <row r="125" spans="1:18" ht="72.75" customHeight="1" x14ac:dyDescent="0.25">
      <c r="A125" s="88">
        <v>21</v>
      </c>
      <c r="B125" s="459" t="s">
        <v>192</v>
      </c>
      <c r="C125" s="460"/>
      <c r="D125" s="460"/>
      <c r="E125" s="460"/>
      <c r="F125" s="465"/>
      <c r="G125" s="87" t="s">
        <v>193</v>
      </c>
      <c r="H125" s="88">
        <f t="shared" si="8"/>
        <v>0</v>
      </c>
      <c r="I125" s="162">
        <v>0</v>
      </c>
      <c r="J125" s="162">
        <v>0</v>
      </c>
      <c r="K125" s="162">
        <v>0</v>
      </c>
      <c r="L125" s="162">
        <v>0</v>
      </c>
      <c r="M125" s="162">
        <v>0</v>
      </c>
      <c r="N125" s="162">
        <v>3</v>
      </c>
      <c r="O125" s="162">
        <v>3</v>
      </c>
      <c r="P125" s="162">
        <v>0</v>
      </c>
      <c r="Q125" s="163">
        <v>0</v>
      </c>
      <c r="R125" s="163">
        <v>22070</v>
      </c>
    </row>
    <row r="126" spans="1:18" ht="72.75" customHeight="1" x14ac:dyDescent="0.25">
      <c r="A126" s="88">
        <v>22</v>
      </c>
      <c r="B126" s="459" t="s">
        <v>194</v>
      </c>
      <c r="C126" s="460"/>
      <c r="D126" s="460"/>
      <c r="E126" s="460"/>
      <c r="F126" s="465"/>
      <c r="G126" s="87" t="s">
        <v>195</v>
      </c>
      <c r="H126" s="88">
        <f t="shared" si="8"/>
        <v>0</v>
      </c>
      <c r="I126" s="162">
        <v>0</v>
      </c>
      <c r="J126" s="162">
        <v>0</v>
      </c>
      <c r="K126" s="162">
        <v>0</v>
      </c>
      <c r="L126" s="162">
        <v>0</v>
      </c>
      <c r="M126" s="162">
        <v>0</v>
      </c>
      <c r="N126" s="162">
        <v>3</v>
      </c>
      <c r="O126" s="162">
        <v>3</v>
      </c>
      <c r="P126" s="162">
        <v>0</v>
      </c>
      <c r="Q126" s="163">
        <v>0</v>
      </c>
      <c r="R126" s="163">
        <v>22070</v>
      </c>
    </row>
    <row r="127" spans="1:18" ht="72.75" customHeight="1" x14ac:dyDescent="0.25">
      <c r="A127" s="88">
        <v>23</v>
      </c>
      <c r="B127" s="459" t="s">
        <v>196</v>
      </c>
      <c r="C127" s="460"/>
      <c r="D127" s="460"/>
      <c r="E127" s="460"/>
      <c r="F127" s="465"/>
      <c r="G127" s="87" t="s">
        <v>197</v>
      </c>
      <c r="H127" s="88">
        <f t="shared" si="8"/>
        <v>0</v>
      </c>
      <c r="I127" s="162">
        <v>0</v>
      </c>
      <c r="J127" s="162">
        <v>0</v>
      </c>
      <c r="K127" s="162">
        <v>0</v>
      </c>
      <c r="L127" s="162">
        <v>0</v>
      </c>
      <c r="M127" s="162">
        <v>0</v>
      </c>
      <c r="N127" s="162">
        <v>2</v>
      </c>
      <c r="O127" s="162">
        <v>3</v>
      </c>
      <c r="P127" s="162">
        <v>0</v>
      </c>
      <c r="Q127" s="163">
        <v>0</v>
      </c>
      <c r="R127" s="163">
        <v>22070</v>
      </c>
    </row>
    <row r="128" spans="1:18" ht="72.75" customHeight="1" x14ac:dyDescent="0.25">
      <c r="A128" s="88">
        <v>24</v>
      </c>
      <c r="B128" s="459" t="s">
        <v>198</v>
      </c>
      <c r="C128" s="460"/>
      <c r="D128" s="460"/>
      <c r="E128" s="460"/>
      <c r="F128" s="465"/>
      <c r="G128" s="87" t="s">
        <v>199</v>
      </c>
      <c r="H128" s="88">
        <f t="shared" si="8"/>
        <v>0</v>
      </c>
      <c r="I128" s="162">
        <v>0</v>
      </c>
      <c r="J128" s="162">
        <v>0</v>
      </c>
      <c r="K128" s="162">
        <v>0</v>
      </c>
      <c r="L128" s="162">
        <v>0</v>
      </c>
      <c r="M128" s="162">
        <v>0</v>
      </c>
      <c r="N128" s="162">
        <v>4</v>
      </c>
      <c r="O128" s="162">
        <v>3</v>
      </c>
      <c r="P128" s="162">
        <v>0</v>
      </c>
      <c r="Q128" s="163">
        <v>0</v>
      </c>
      <c r="R128" s="163">
        <v>22070</v>
      </c>
    </row>
    <row r="129" spans="1:18" ht="72.75" customHeight="1" x14ac:dyDescent="0.25">
      <c r="A129" s="104">
        <v>5</v>
      </c>
      <c r="B129" s="522" t="s">
        <v>200</v>
      </c>
      <c r="C129" s="523"/>
      <c r="D129" s="523"/>
      <c r="E129" s="523"/>
      <c r="F129" s="523"/>
      <c r="G129" s="524"/>
      <c r="H129" s="133">
        <f>H130+H131+H132+H133+H134+H135+H136+H137+H138+H139+H140+H141+H142+H143+H144+H145+H146+H147</f>
        <v>305</v>
      </c>
      <c r="I129" s="133">
        <f t="shared" ref="I129:P129" si="9">I130+I131+I132+I133+I134+I135+I136+I137+I138+I139+I140+I141+I142+I143+I144+I145+I146+I147</f>
        <v>195</v>
      </c>
      <c r="J129" s="133">
        <f t="shared" si="9"/>
        <v>110</v>
      </c>
      <c r="K129" s="133">
        <f t="shared" si="9"/>
        <v>168</v>
      </c>
      <c r="L129" s="133">
        <f t="shared" si="9"/>
        <v>20</v>
      </c>
      <c r="M129" s="133">
        <f t="shared" si="9"/>
        <v>12</v>
      </c>
      <c r="N129" s="133">
        <f t="shared" si="9"/>
        <v>445</v>
      </c>
      <c r="O129" s="133">
        <f t="shared" si="9"/>
        <v>0</v>
      </c>
      <c r="P129" s="133">
        <f t="shared" si="9"/>
        <v>0</v>
      </c>
      <c r="Q129" s="164">
        <v>47716</v>
      </c>
      <c r="R129" s="164">
        <v>23858</v>
      </c>
    </row>
    <row r="130" spans="1:18" ht="72.75" customHeight="1" x14ac:dyDescent="0.25">
      <c r="A130" s="88">
        <v>1</v>
      </c>
      <c r="B130" s="459" t="s">
        <v>201</v>
      </c>
      <c r="C130" s="460"/>
      <c r="D130" s="460"/>
      <c r="E130" s="460"/>
      <c r="F130" s="465"/>
      <c r="G130" s="87" t="s">
        <v>537</v>
      </c>
      <c r="H130" s="88">
        <f>I130+J130</f>
        <v>255</v>
      </c>
      <c r="I130" s="162">
        <v>195</v>
      </c>
      <c r="J130" s="162">
        <v>60</v>
      </c>
      <c r="K130" s="162">
        <v>113</v>
      </c>
      <c r="L130" s="162">
        <v>11</v>
      </c>
      <c r="M130" s="162">
        <v>9</v>
      </c>
      <c r="N130" s="162">
        <v>298</v>
      </c>
      <c r="O130" s="162">
        <v>0</v>
      </c>
      <c r="P130" s="162">
        <v>0</v>
      </c>
      <c r="Q130" s="163">
        <v>45789</v>
      </c>
      <c r="R130" s="163">
        <v>23947</v>
      </c>
    </row>
    <row r="131" spans="1:18" ht="72.75" customHeight="1" x14ac:dyDescent="0.25">
      <c r="A131" s="88">
        <v>2</v>
      </c>
      <c r="B131" s="459" t="s">
        <v>202</v>
      </c>
      <c r="C131" s="460"/>
      <c r="D131" s="460"/>
      <c r="E131" s="460"/>
      <c r="F131" s="465"/>
      <c r="G131" s="87" t="s">
        <v>538</v>
      </c>
      <c r="H131" s="88">
        <f t="shared" ref="H131:H147" si="10">I131+J131</f>
        <v>0</v>
      </c>
      <c r="I131" s="162">
        <v>0</v>
      </c>
      <c r="J131" s="162">
        <v>0</v>
      </c>
      <c r="K131" s="162">
        <v>9</v>
      </c>
      <c r="L131" s="162">
        <v>0</v>
      </c>
      <c r="M131" s="162">
        <v>1</v>
      </c>
      <c r="N131" s="162">
        <v>27</v>
      </c>
      <c r="O131" s="162">
        <v>0</v>
      </c>
      <c r="P131" s="162">
        <v>0</v>
      </c>
      <c r="Q131" s="163">
        <v>44758</v>
      </c>
      <c r="R131" s="163">
        <v>23546</v>
      </c>
    </row>
    <row r="132" spans="1:18" ht="72.75" customHeight="1" x14ac:dyDescent="0.25">
      <c r="A132" s="88">
        <v>3</v>
      </c>
      <c r="B132" s="459" t="s">
        <v>203</v>
      </c>
      <c r="C132" s="460"/>
      <c r="D132" s="460"/>
      <c r="E132" s="460"/>
      <c r="F132" s="465"/>
      <c r="G132" s="87" t="s">
        <v>539</v>
      </c>
      <c r="H132" s="88">
        <f t="shared" si="10"/>
        <v>0</v>
      </c>
      <c r="I132" s="162">
        <v>0</v>
      </c>
      <c r="J132" s="162">
        <v>0</v>
      </c>
      <c r="K132" s="162">
        <v>8</v>
      </c>
      <c r="L132" s="162">
        <v>1</v>
      </c>
      <c r="M132" s="162">
        <v>1</v>
      </c>
      <c r="N132" s="162">
        <v>17</v>
      </c>
      <c r="O132" s="162">
        <v>0</v>
      </c>
      <c r="P132" s="162">
        <v>0</v>
      </c>
      <c r="Q132" s="163">
        <v>44587</v>
      </c>
      <c r="R132" s="163">
        <v>23934</v>
      </c>
    </row>
    <row r="133" spans="1:18" ht="72.75" customHeight="1" x14ac:dyDescent="0.25">
      <c r="A133" s="88">
        <v>4</v>
      </c>
      <c r="B133" s="459" t="s">
        <v>204</v>
      </c>
      <c r="C133" s="460"/>
      <c r="D133" s="460"/>
      <c r="E133" s="460"/>
      <c r="F133" s="465"/>
      <c r="G133" s="87" t="s">
        <v>540</v>
      </c>
      <c r="H133" s="88">
        <f t="shared" si="10"/>
        <v>15</v>
      </c>
      <c r="I133" s="162">
        <v>0</v>
      </c>
      <c r="J133" s="162">
        <v>15</v>
      </c>
      <c r="K133" s="162">
        <v>9</v>
      </c>
      <c r="L133" s="162">
        <v>1</v>
      </c>
      <c r="M133" s="162">
        <v>0</v>
      </c>
      <c r="N133" s="162">
        <v>26</v>
      </c>
      <c r="O133" s="162">
        <v>0</v>
      </c>
      <c r="P133" s="162">
        <v>0</v>
      </c>
      <c r="Q133" s="163">
        <v>44856</v>
      </c>
      <c r="R133" s="163">
        <v>23325</v>
      </c>
    </row>
    <row r="134" spans="1:18" ht="72.75" customHeight="1" x14ac:dyDescent="0.25">
      <c r="A134" s="88">
        <v>5</v>
      </c>
      <c r="B134" s="459" t="s">
        <v>205</v>
      </c>
      <c r="C134" s="460"/>
      <c r="D134" s="460"/>
      <c r="E134" s="460"/>
      <c r="F134" s="465"/>
      <c r="G134" s="87" t="s">
        <v>541</v>
      </c>
      <c r="H134" s="88">
        <f t="shared" si="10"/>
        <v>0</v>
      </c>
      <c r="I134" s="162">
        <v>0</v>
      </c>
      <c r="J134" s="162">
        <v>0</v>
      </c>
      <c r="K134" s="162">
        <v>7</v>
      </c>
      <c r="L134" s="162">
        <v>3</v>
      </c>
      <c r="M134" s="162">
        <v>0</v>
      </c>
      <c r="N134" s="162">
        <v>20</v>
      </c>
      <c r="O134" s="162">
        <v>0</v>
      </c>
      <c r="P134" s="167">
        <v>0</v>
      </c>
      <c r="Q134" s="163">
        <v>43920</v>
      </c>
      <c r="R134" s="163">
        <v>23254</v>
      </c>
    </row>
    <row r="135" spans="1:18" ht="72.75" customHeight="1" x14ac:dyDescent="0.25">
      <c r="A135" s="88">
        <v>6</v>
      </c>
      <c r="B135" s="459" t="s">
        <v>206</v>
      </c>
      <c r="C135" s="460"/>
      <c r="D135" s="460"/>
      <c r="E135" s="460"/>
      <c r="F135" s="465"/>
      <c r="G135" s="87" t="s">
        <v>542</v>
      </c>
      <c r="H135" s="88">
        <f t="shared" si="10"/>
        <v>15</v>
      </c>
      <c r="I135" s="162">
        <v>0</v>
      </c>
      <c r="J135" s="162">
        <v>15</v>
      </c>
      <c r="K135" s="162">
        <v>9</v>
      </c>
      <c r="L135" s="162">
        <v>1</v>
      </c>
      <c r="M135" s="162">
        <v>0</v>
      </c>
      <c r="N135" s="162">
        <v>19</v>
      </c>
      <c r="O135" s="162">
        <v>0</v>
      </c>
      <c r="P135" s="162">
        <v>0</v>
      </c>
      <c r="Q135" s="163">
        <v>43876</v>
      </c>
      <c r="R135" s="163">
        <v>23744</v>
      </c>
    </row>
    <row r="136" spans="1:18" ht="72.75" customHeight="1" x14ac:dyDescent="0.25">
      <c r="A136" s="88">
        <v>7</v>
      </c>
      <c r="B136" s="459" t="s">
        <v>207</v>
      </c>
      <c r="C136" s="460"/>
      <c r="D136" s="460"/>
      <c r="E136" s="460"/>
      <c r="F136" s="465"/>
      <c r="G136" s="87" t="s">
        <v>543</v>
      </c>
      <c r="H136" s="88">
        <f t="shared" si="10"/>
        <v>20</v>
      </c>
      <c r="I136" s="162">
        <v>0</v>
      </c>
      <c r="J136" s="162">
        <v>20</v>
      </c>
      <c r="K136" s="162">
        <v>11</v>
      </c>
      <c r="L136" s="162">
        <v>2</v>
      </c>
      <c r="M136" s="162">
        <v>0</v>
      </c>
      <c r="N136" s="162">
        <v>17</v>
      </c>
      <c r="O136" s="162">
        <v>0</v>
      </c>
      <c r="P136" s="162">
        <v>0</v>
      </c>
      <c r="Q136" s="163">
        <v>44872</v>
      </c>
      <c r="R136" s="163">
        <v>23654</v>
      </c>
    </row>
    <row r="137" spans="1:18" ht="72.75" customHeight="1" x14ac:dyDescent="0.25">
      <c r="A137" s="88">
        <v>8</v>
      </c>
      <c r="B137" s="459" t="s">
        <v>208</v>
      </c>
      <c r="C137" s="460"/>
      <c r="D137" s="460"/>
      <c r="E137" s="460"/>
      <c r="F137" s="465"/>
      <c r="G137" s="87" t="s">
        <v>544</v>
      </c>
      <c r="H137" s="88">
        <f t="shared" si="10"/>
        <v>0</v>
      </c>
      <c r="I137" s="162">
        <v>0</v>
      </c>
      <c r="J137" s="162">
        <v>0</v>
      </c>
      <c r="K137" s="162">
        <v>2</v>
      </c>
      <c r="L137" s="162">
        <v>1</v>
      </c>
      <c r="M137" s="162">
        <v>1</v>
      </c>
      <c r="N137" s="162">
        <v>10</v>
      </c>
      <c r="O137" s="162">
        <v>0</v>
      </c>
      <c r="P137" s="162">
        <v>0</v>
      </c>
      <c r="Q137" s="163">
        <v>42567</v>
      </c>
      <c r="R137" s="163">
        <v>23324</v>
      </c>
    </row>
    <row r="138" spans="1:18" ht="72.75" customHeight="1" x14ac:dyDescent="0.25">
      <c r="A138" s="88">
        <v>9</v>
      </c>
      <c r="B138" s="459" t="s">
        <v>209</v>
      </c>
      <c r="C138" s="460"/>
      <c r="D138" s="460"/>
      <c r="E138" s="460"/>
      <c r="F138" s="465"/>
      <c r="G138" s="87" t="s">
        <v>883</v>
      </c>
      <c r="H138" s="88">
        <f t="shared" si="10"/>
        <v>0</v>
      </c>
      <c r="I138" s="162">
        <v>0</v>
      </c>
      <c r="J138" s="162">
        <v>0</v>
      </c>
      <c r="K138" s="162">
        <v>0</v>
      </c>
      <c r="L138" s="162">
        <v>0</v>
      </c>
      <c r="M138" s="162">
        <v>0</v>
      </c>
      <c r="N138" s="162">
        <v>0</v>
      </c>
      <c r="O138" s="162">
        <v>0</v>
      </c>
      <c r="P138" s="162">
        <v>0</v>
      </c>
      <c r="Q138" s="163">
        <v>0</v>
      </c>
      <c r="R138" s="163">
        <v>0</v>
      </c>
    </row>
    <row r="139" spans="1:18" ht="72.75" customHeight="1" x14ac:dyDescent="0.25">
      <c r="A139" s="88">
        <v>10</v>
      </c>
      <c r="B139" s="459" t="s">
        <v>210</v>
      </c>
      <c r="C139" s="460"/>
      <c r="D139" s="460"/>
      <c r="E139" s="460"/>
      <c r="F139" s="465"/>
      <c r="G139" s="87" t="s">
        <v>884</v>
      </c>
      <c r="H139" s="88">
        <f t="shared" si="10"/>
        <v>0</v>
      </c>
      <c r="I139" s="162">
        <v>0</v>
      </c>
      <c r="J139" s="162">
        <v>0</v>
      </c>
      <c r="K139" s="162">
        <v>0</v>
      </c>
      <c r="L139" s="162">
        <v>0</v>
      </c>
      <c r="M139" s="162">
        <v>0</v>
      </c>
      <c r="N139" s="162">
        <v>1</v>
      </c>
      <c r="O139" s="162">
        <v>0</v>
      </c>
      <c r="P139" s="162">
        <v>0</v>
      </c>
      <c r="Q139" s="163">
        <v>0</v>
      </c>
      <c r="R139" s="163">
        <v>22747</v>
      </c>
    </row>
    <row r="140" spans="1:18" ht="72.75" customHeight="1" x14ac:dyDescent="0.25">
      <c r="A140" s="88">
        <v>11</v>
      </c>
      <c r="B140" s="459" t="s">
        <v>212</v>
      </c>
      <c r="C140" s="460"/>
      <c r="D140" s="460"/>
      <c r="E140" s="460"/>
      <c r="F140" s="465"/>
      <c r="G140" s="87" t="s">
        <v>213</v>
      </c>
      <c r="H140" s="88">
        <f t="shared" si="10"/>
        <v>0</v>
      </c>
      <c r="I140" s="162">
        <v>0</v>
      </c>
      <c r="J140" s="162">
        <v>0</v>
      </c>
      <c r="K140" s="162">
        <v>0</v>
      </c>
      <c r="L140" s="162">
        <v>0</v>
      </c>
      <c r="M140" s="162">
        <v>0</v>
      </c>
      <c r="N140" s="162">
        <v>2</v>
      </c>
      <c r="O140" s="162">
        <v>0</v>
      </c>
      <c r="P140" s="162">
        <v>0</v>
      </c>
      <c r="Q140" s="163">
        <v>0</v>
      </c>
      <c r="R140" s="163">
        <v>21864</v>
      </c>
    </row>
    <row r="141" spans="1:18" ht="72.75" customHeight="1" x14ac:dyDescent="0.25">
      <c r="A141" s="88">
        <v>12</v>
      </c>
      <c r="B141" s="459" t="s">
        <v>214</v>
      </c>
      <c r="C141" s="460"/>
      <c r="D141" s="460"/>
      <c r="E141" s="460"/>
      <c r="F141" s="465"/>
      <c r="G141" s="87" t="s">
        <v>885</v>
      </c>
      <c r="H141" s="88">
        <f t="shared" si="10"/>
        <v>0</v>
      </c>
      <c r="I141" s="162">
        <v>0</v>
      </c>
      <c r="J141" s="162">
        <v>0</v>
      </c>
      <c r="K141" s="162">
        <v>0</v>
      </c>
      <c r="L141" s="162">
        <v>0</v>
      </c>
      <c r="M141" s="162">
        <v>0</v>
      </c>
      <c r="N141" s="162">
        <v>0</v>
      </c>
      <c r="O141" s="162">
        <v>0</v>
      </c>
      <c r="P141" s="162">
        <v>0</v>
      </c>
      <c r="Q141" s="163">
        <v>0</v>
      </c>
      <c r="R141" s="163">
        <v>22943</v>
      </c>
    </row>
    <row r="142" spans="1:18" ht="72.75" customHeight="1" x14ac:dyDescent="0.25">
      <c r="A142" s="88">
        <v>13</v>
      </c>
      <c r="B142" s="459" t="s">
        <v>216</v>
      </c>
      <c r="C142" s="460"/>
      <c r="D142" s="460"/>
      <c r="E142" s="460"/>
      <c r="F142" s="465"/>
      <c r="G142" s="87" t="s">
        <v>217</v>
      </c>
      <c r="H142" s="88">
        <f t="shared" si="10"/>
        <v>0</v>
      </c>
      <c r="I142" s="162">
        <v>0</v>
      </c>
      <c r="J142" s="162">
        <v>0</v>
      </c>
      <c r="K142" s="162">
        <v>0</v>
      </c>
      <c r="L142" s="162">
        <v>0</v>
      </c>
      <c r="M142" s="162">
        <v>0</v>
      </c>
      <c r="N142" s="162">
        <v>2</v>
      </c>
      <c r="O142" s="162">
        <v>0</v>
      </c>
      <c r="P142" s="162">
        <v>0</v>
      </c>
      <c r="Q142" s="163">
        <v>0</v>
      </c>
      <c r="R142" s="163">
        <v>22544</v>
      </c>
    </row>
    <row r="143" spans="1:18" ht="72.75" customHeight="1" x14ac:dyDescent="0.25">
      <c r="A143" s="88">
        <v>14</v>
      </c>
      <c r="B143" s="459" t="s">
        <v>219</v>
      </c>
      <c r="C143" s="460"/>
      <c r="D143" s="460"/>
      <c r="E143" s="460"/>
      <c r="F143" s="465"/>
      <c r="G143" s="87" t="s">
        <v>220</v>
      </c>
      <c r="H143" s="88">
        <f t="shared" si="10"/>
        <v>0</v>
      </c>
      <c r="I143" s="162">
        <v>0</v>
      </c>
      <c r="J143" s="162">
        <v>0</v>
      </c>
      <c r="K143" s="162">
        <v>0</v>
      </c>
      <c r="L143" s="162">
        <v>0</v>
      </c>
      <c r="M143" s="162">
        <v>0</v>
      </c>
      <c r="N143" s="162">
        <v>2</v>
      </c>
      <c r="O143" s="162">
        <v>0</v>
      </c>
      <c r="P143" s="162">
        <v>0</v>
      </c>
      <c r="Q143" s="163">
        <v>0</v>
      </c>
      <c r="R143" s="163">
        <v>22624</v>
      </c>
    </row>
    <row r="144" spans="1:18" ht="72.75" customHeight="1" x14ac:dyDescent="0.25">
      <c r="A144" s="88">
        <v>15</v>
      </c>
      <c r="B144" s="459" t="s">
        <v>221</v>
      </c>
      <c r="C144" s="460"/>
      <c r="D144" s="460"/>
      <c r="E144" s="460"/>
      <c r="F144" s="465"/>
      <c r="G144" s="87" t="s">
        <v>970</v>
      </c>
      <c r="H144" s="88">
        <f t="shared" si="10"/>
        <v>0</v>
      </c>
      <c r="I144" s="162">
        <v>0</v>
      </c>
      <c r="J144" s="162">
        <v>0</v>
      </c>
      <c r="K144" s="162">
        <v>0</v>
      </c>
      <c r="L144" s="162">
        <v>0</v>
      </c>
      <c r="M144" s="162">
        <v>0</v>
      </c>
      <c r="N144" s="162">
        <v>1</v>
      </c>
      <c r="O144" s="162">
        <v>0</v>
      </c>
      <c r="P144" s="162">
        <v>0</v>
      </c>
      <c r="Q144" s="163">
        <v>0</v>
      </c>
      <c r="R144" s="163">
        <v>21747</v>
      </c>
    </row>
    <row r="145" spans="1:18" ht="72.75" customHeight="1" x14ac:dyDescent="0.25">
      <c r="A145" s="88">
        <v>16</v>
      </c>
      <c r="B145" s="459" t="s">
        <v>223</v>
      </c>
      <c r="C145" s="460"/>
      <c r="D145" s="460"/>
      <c r="E145" s="460"/>
      <c r="F145" s="465"/>
      <c r="G145" s="87" t="s">
        <v>224</v>
      </c>
      <c r="H145" s="88">
        <f t="shared" si="10"/>
        <v>0</v>
      </c>
      <c r="I145" s="162">
        <v>0</v>
      </c>
      <c r="J145" s="162">
        <v>0</v>
      </c>
      <c r="K145" s="162">
        <v>0</v>
      </c>
      <c r="L145" s="162">
        <v>0</v>
      </c>
      <c r="M145" s="162">
        <v>0</v>
      </c>
      <c r="N145" s="162">
        <v>2</v>
      </c>
      <c r="O145" s="162">
        <v>0</v>
      </c>
      <c r="P145" s="162">
        <v>0</v>
      </c>
      <c r="Q145" s="163">
        <v>0</v>
      </c>
      <c r="R145" s="163">
        <v>21687</v>
      </c>
    </row>
    <row r="146" spans="1:18" ht="72.75" customHeight="1" x14ac:dyDescent="0.25">
      <c r="A146" s="88">
        <v>17</v>
      </c>
      <c r="B146" s="459" t="s">
        <v>225</v>
      </c>
      <c r="C146" s="460"/>
      <c r="D146" s="460"/>
      <c r="E146" s="460"/>
      <c r="F146" s="465"/>
      <c r="G146" s="87" t="s">
        <v>226</v>
      </c>
      <c r="H146" s="88">
        <f t="shared" si="10"/>
        <v>0</v>
      </c>
      <c r="I146" s="162">
        <v>0</v>
      </c>
      <c r="J146" s="162">
        <v>0</v>
      </c>
      <c r="K146" s="162">
        <v>0</v>
      </c>
      <c r="L146" s="162">
        <v>0</v>
      </c>
      <c r="M146" s="162">
        <v>0</v>
      </c>
      <c r="N146" s="162">
        <v>1</v>
      </c>
      <c r="O146" s="162">
        <v>0</v>
      </c>
      <c r="P146" s="162">
        <v>0</v>
      </c>
      <c r="Q146" s="163">
        <v>0</v>
      </c>
      <c r="R146" s="163">
        <v>21249</v>
      </c>
    </row>
    <row r="147" spans="1:18" ht="72.75" customHeight="1" x14ac:dyDescent="0.25">
      <c r="A147" s="88">
        <v>18</v>
      </c>
      <c r="B147" s="529" t="s">
        <v>326</v>
      </c>
      <c r="C147" s="529"/>
      <c r="D147" s="529"/>
      <c r="E147" s="529"/>
      <c r="F147" s="529"/>
      <c r="G147" s="87" t="s">
        <v>886</v>
      </c>
      <c r="H147" s="88">
        <f t="shared" si="10"/>
        <v>0</v>
      </c>
      <c r="I147" s="162">
        <v>0</v>
      </c>
      <c r="J147" s="162">
        <v>0</v>
      </c>
      <c r="K147" s="162">
        <v>0</v>
      </c>
      <c r="L147" s="162">
        <v>0</v>
      </c>
      <c r="M147" s="162">
        <v>0</v>
      </c>
      <c r="N147" s="162">
        <v>0</v>
      </c>
      <c r="O147" s="162">
        <v>0</v>
      </c>
      <c r="P147" s="162">
        <v>0</v>
      </c>
      <c r="Q147" s="163">
        <v>0</v>
      </c>
      <c r="R147" s="163">
        <v>0</v>
      </c>
    </row>
    <row r="148" spans="1:18" ht="72.75" customHeight="1" x14ac:dyDescent="0.25">
      <c r="A148" s="104">
        <v>6</v>
      </c>
      <c r="B148" s="522" t="s">
        <v>227</v>
      </c>
      <c r="C148" s="523"/>
      <c r="D148" s="523"/>
      <c r="E148" s="523"/>
      <c r="F148" s="523"/>
      <c r="G148" s="524"/>
      <c r="H148" s="133">
        <f>H149+H150+H151+H152+H153+H154+H155+H156+H157+H158+H159+H160+H161+H162</f>
        <v>380</v>
      </c>
      <c r="I148" s="133">
        <f t="shared" ref="I148:P148" si="11">I149+I150+I151+I152+I153+I154+I155+I156+I157+I158+I159+I160+I161+I162</f>
        <v>220</v>
      </c>
      <c r="J148" s="133">
        <f t="shared" si="11"/>
        <v>160</v>
      </c>
      <c r="K148" s="133">
        <f t="shared" si="11"/>
        <v>117</v>
      </c>
      <c r="L148" s="133">
        <f t="shared" si="11"/>
        <v>105</v>
      </c>
      <c r="M148" s="133">
        <f t="shared" si="11"/>
        <v>15</v>
      </c>
      <c r="N148" s="133">
        <f t="shared" si="11"/>
        <v>410</v>
      </c>
      <c r="O148" s="133">
        <f t="shared" si="11"/>
        <v>96.5</v>
      </c>
      <c r="P148" s="133">
        <f t="shared" si="11"/>
        <v>4</v>
      </c>
      <c r="Q148" s="164">
        <v>47716</v>
      </c>
      <c r="R148" s="164">
        <v>23858</v>
      </c>
    </row>
    <row r="149" spans="1:18" ht="72.75" customHeight="1" x14ac:dyDescent="0.25">
      <c r="A149" s="88">
        <v>1</v>
      </c>
      <c r="B149" s="459" t="s">
        <v>228</v>
      </c>
      <c r="C149" s="460"/>
      <c r="D149" s="460"/>
      <c r="E149" s="460"/>
      <c r="F149" s="465"/>
      <c r="G149" s="87" t="s">
        <v>545</v>
      </c>
      <c r="H149" s="88">
        <f>I149+J149</f>
        <v>160</v>
      </c>
      <c r="I149" s="162">
        <v>130</v>
      </c>
      <c r="J149" s="162">
        <v>30</v>
      </c>
      <c r="K149" s="162">
        <v>55</v>
      </c>
      <c r="L149" s="162">
        <v>64.5</v>
      </c>
      <c r="M149" s="162">
        <v>10</v>
      </c>
      <c r="N149" s="162">
        <v>186</v>
      </c>
      <c r="O149" s="162">
        <v>56</v>
      </c>
      <c r="P149" s="162">
        <v>0</v>
      </c>
      <c r="Q149" s="163">
        <v>49977</v>
      </c>
      <c r="R149" s="163">
        <v>24363</v>
      </c>
    </row>
    <row r="150" spans="1:18" ht="72.75" customHeight="1" x14ac:dyDescent="0.25">
      <c r="A150" s="88">
        <v>2</v>
      </c>
      <c r="B150" s="459" t="s">
        <v>229</v>
      </c>
      <c r="C150" s="460"/>
      <c r="D150" s="460"/>
      <c r="E150" s="460"/>
      <c r="F150" s="465"/>
      <c r="G150" s="87" t="s">
        <v>974</v>
      </c>
      <c r="H150" s="88">
        <f t="shared" ref="H150:H162" si="12">I150+J150</f>
        <v>65</v>
      </c>
      <c r="I150" s="162">
        <v>25</v>
      </c>
      <c r="J150" s="162">
        <v>40</v>
      </c>
      <c r="K150" s="162">
        <v>20</v>
      </c>
      <c r="L150" s="162">
        <v>7.75</v>
      </c>
      <c r="M150" s="162">
        <v>1</v>
      </c>
      <c r="N150" s="162">
        <v>60</v>
      </c>
      <c r="O150" s="162">
        <v>5.25</v>
      </c>
      <c r="P150" s="162">
        <v>0</v>
      </c>
      <c r="Q150" s="163">
        <v>46685</v>
      </c>
      <c r="R150" s="163">
        <v>23124</v>
      </c>
    </row>
    <row r="151" spans="1:18" ht="72.75" customHeight="1" x14ac:dyDescent="0.25">
      <c r="A151" s="88">
        <v>3</v>
      </c>
      <c r="B151" s="459" t="s">
        <v>230</v>
      </c>
      <c r="C151" s="460"/>
      <c r="D151" s="460"/>
      <c r="E151" s="460"/>
      <c r="F151" s="465"/>
      <c r="G151" s="87" t="s">
        <v>973</v>
      </c>
      <c r="H151" s="88">
        <f t="shared" si="12"/>
        <v>25</v>
      </c>
      <c r="I151" s="162">
        <v>0</v>
      </c>
      <c r="J151" s="162">
        <v>25</v>
      </c>
      <c r="K151" s="162">
        <v>7</v>
      </c>
      <c r="L151" s="162">
        <v>6.25</v>
      </c>
      <c r="M151" s="162">
        <v>1</v>
      </c>
      <c r="N151" s="162">
        <v>30</v>
      </c>
      <c r="O151" s="162">
        <v>4.25</v>
      </c>
      <c r="P151" s="162">
        <v>0</v>
      </c>
      <c r="Q151" s="163">
        <v>46392</v>
      </c>
      <c r="R151" s="163">
        <v>23108</v>
      </c>
    </row>
    <row r="152" spans="1:18" ht="72.75" customHeight="1" x14ac:dyDescent="0.25">
      <c r="A152" s="88">
        <v>4</v>
      </c>
      <c r="B152" s="459" t="s">
        <v>231</v>
      </c>
      <c r="C152" s="460"/>
      <c r="D152" s="460"/>
      <c r="E152" s="460"/>
      <c r="F152" s="465"/>
      <c r="G152" s="87" t="s">
        <v>972</v>
      </c>
      <c r="H152" s="88">
        <f t="shared" si="12"/>
        <v>20</v>
      </c>
      <c r="I152" s="162">
        <v>10</v>
      </c>
      <c r="J152" s="162">
        <v>10</v>
      </c>
      <c r="K152" s="162">
        <v>6</v>
      </c>
      <c r="L152" s="162">
        <v>7.5</v>
      </c>
      <c r="M152" s="162">
        <v>2</v>
      </c>
      <c r="N152" s="162">
        <v>26</v>
      </c>
      <c r="O152" s="162">
        <v>9.5</v>
      </c>
      <c r="P152" s="162">
        <v>4</v>
      </c>
      <c r="Q152" s="163">
        <v>46396</v>
      </c>
      <c r="R152" s="163">
        <v>23023</v>
      </c>
    </row>
    <row r="153" spans="1:18" ht="72.75" customHeight="1" x14ac:dyDescent="0.25">
      <c r="A153" s="88">
        <v>5</v>
      </c>
      <c r="B153" s="498" t="s">
        <v>658</v>
      </c>
      <c r="C153" s="499"/>
      <c r="D153" s="499"/>
      <c r="E153" s="499"/>
      <c r="F153" s="500"/>
      <c r="G153" s="87" t="s">
        <v>887</v>
      </c>
      <c r="H153" s="88">
        <f t="shared" si="12"/>
        <v>110</v>
      </c>
      <c r="I153" s="162">
        <v>55</v>
      </c>
      <c r="J153" s="162">
        <v>55</v>
      </c>
      <c r="K153" s="162">
        <v>25</v>
      </c>
      <c r="L153" s="162">
        <v>15</v>
      </c>
      <c r="M153" s="162">
        <v>0</v>
      </c>
      <c r="N153" s="162">
        <v>80</v>
      </c>
      <c r="O153" s="162">
        <v>18</v>
      </c>
      <c r="P153" s="162">
        <v>0</v>
      </c>
      <c r="Q153" s="163">
        <v>46910</v>
      </c>
      <c r="R153" s="163">
        <v>23355</v>
      </c>
    </row>
    <row r="154" spans="1:18" ht="72.75" customHeight="1" x14ac:dyDescent="0.25">
      <c r="A154" s="88">
        <v>6</v>
      </c>
      <c r="B154" s="459" t="s">
        <v>232</v>
      </c>
      <c r="C154" s="460"/>
      <c r="D154" s="460"/>
      <c r="E154" s="460"/>
      <c r="F154" s="465"/>
      <c r="G154" s="87" t="s">
        <v>548</v>
      </c>
      <c r="H154" s="88">
        <f t="shared" si="12"/>
        <v>0</v>
      </c>
      <c r="I154" s="162">
        <v>0</v>
      </c>
      <c r="J154" s="162">
        <v>0</v>
      </c>
      <c r="K154" s="162">
        <v>4</v>
      </c>
      <c r="L154" s="162">
        <v>4</v>
      </c>
      <c r="M154" s="162">
        <v>1</v>
      </c>
      <c r="N154" s="162">
        <v>18</v>
      </c>
      <c r="O154" s="162">
        <v>3.5</v>
      </c>
      <c r="P154" s="162">
        <v>0</v>
      </c>
      <c r="Q154" s="163">
        <v>46156</v>
      </c>
      <c r="R154" s="163">
        <v>23104</v>
      </c>
    </row>
    <row r="155" spans="1:18" ht="72.75" customHeight="1" x14ac:dyDescent="0.25">
      <c r="A155" s="88">
        <v>7</v>
      </c>
      <c r="B155" s="459" t="s">
        <v>235</v>
      </c>
      <c r="C155" s="460"/>
      <c r="D155" s="460"/>
      <c r="E155" s="460"/>
      <c r="F155" s="465"/>
      <c r="G155" s="87" t="s">
        <v>236</v>
      </c>
      <c r="H155" s="88">
        <f t="shared" si="12"/>
        <v>0</v>
      </c>
      <c r="I155" s="162">
        <v>0</v>
      </c>
      <c r="J155" s="162">
        <v>0</v>
      </c>
      <c r="K155" s="162">
        <v>0</v>
      </c>
      <c r="L155" s="162">
        <v>0</v>
      </c>
      <c r="M155" s="162">
        <v>0</v>
      </c>
      <c r="N155" s="162">
        <v>3</v>
      </c>
      <c r="O155" s="162">
        <v>0</v>
      </c>
      <c r="P155" s="162">
        <v>0</v>
      </c>
      <c r="Q155" s="163">
        <v>0</v>
      </c>
      <c r="R155" s="163">
        <v>22409</v>
      </c>
    </row>
    <row r="156" spans="1:18" ht="72.75" customHeight="1" x14ac:dyDescent="0.25">
      <c r="A156" s="88">
        <v>8</v>
      </c>
      <c r="B156" s="459" t="s">
        <v>237</v>
      </c>
      <c r="C156" s="460"/>
      <c r="D156" s="460"/>
      <c r="E156" s="460"/>
      <c r="F156" s="465"/>
      <c r="G156" s="87" t="s">
        <v>238</v>
      </c>
      <c r="H156" s="88">
        <f t="shared" si="12"/>
        <v>0</v>
      </c>
      <c r="I156" s="162">
        <v>0</v>
      </c>
      <c r="J156" s="162">
        <v>0</v>
      </c>
      <c r="K156" s="162">
        <v>0</v>
      </c>
      <c r="L156" s="162">
        <v>0</v>
      </c>
      <c r="M156" s="162">
        <v>0</v>
      </c>
      <c r="N156" s="162">
        <v>3</v>
      </c>
      <c r="O156" s="162">
        <v>0</v>
      </c>
      <c r="P156" s="162">
        <v>0</v>
      </c>
      <c r="Q156" s="163">
        <v>0</v>
      </c>
      <c r="R156" s="163">
        <v>22315</v>
      </c>
    </row>
    <row r="157" spans="1:18" ht="72.75" customHeight="1" x14ac:dyDescent="0.25">
      <c r="A157" s="88">
        <v>9</v>
      </c>
      <c r="B157" s="459" t="s">
        <v>228</v>
      </c>
      <c r="C157" s="460"/>
      <c r="D157" s="460"/>
      <c r="E157" s="460"/>
      <c r="F157" s="465"/>
      <c r="G157" s="87" t="s">
        <v>971</v>
      </c>
      <c r="H157" s="88">
        <f t="shared" si="12"/>
        <v>0</v>
      </c>
      <c r="I157" s="162">
        <v>0</v>
      </c>
      <c r="J157" s="162">
        <v>0</v>
      </c>
      <c r="K157" s="162">
        <v>0</v>
      </c>
      <c r="L157" s="162">
        <v>0</v>
      </c>
      <c r="M157" s="162">
        <v>0</v>
      </c>
      <c r="N157" s="162">
        <v>1</v>
      </c>
      <c r="O157" s="162">
        <v>0</v>
      </c>
      <c r="P157" s="162">
        <v>0</v>
      </c>
      <c r="Q157" s="163">
        <v>0</v>
      </c>
      <c r="R157" s="163">
        <v>22225</v>
      </c>
    </row>
    <row r="158" spans="1:18" ht="72.75" customHeight="1" x14ac:dyDescent="0.25">
      <c r="A158" s="88">
        <v>10</v>
      </c>
      <c r="B158" s="459" t="s">
        <v>239</v>
      </c>
      <c r="C158" s="460"/>
      <c r="D158" s="460"/>
      <c r="E158" s="460"/>
      <c r="F158" s="465"/>
      <c r="G158" s="87" t="s">
        <v>240</v>
      </c>
      <c r="H158" s="88">
        <f t="shared" si="12"/>
        <v>0</v>
      </c>
      <c r="I158" s="162">
        <v>0</v>
      </c>
      <c r="J158" s="162">
        <v>0</v>
      </c>
      <c r="K158" s="162">
        <v>0</v>
      </c>
      <c r="L158" s="162">
        <v>0</v>
      </c>
      <c r="M158" s="162">
        <v>0</v>
      </c>
      <c r="N158" s="162">
        <v>2</v>
      </c>
      <c r="O158" s="162">
        <v>0</v>
      </c>
      <c r="P158" s="162">
        <v>0</v>
      </c>
      <c r="Q158" s="163">
        <v>0</v>
      </c>
      <c r="R158" s="163">
        <v>22235</v>
      </c>
    </row>
    <row r="159" spans="1:18" ht="72.75" customHeight="1" x14ac:dyDescent="0.25">
      <c r="A159" s="88">
        <v>11</v>
      </c>
      <c r="B159" s="459" t="s">
        <v>241</v>
      </c>
      <c r="C159" s="460"/>
      <c r="D159" s="460"/>
      <c r="E159" s="460"/>
      <c r="F159" s="465"/>
      <c r="G159" s="87" t="s">
        <v>242</v>
      </c>
      <c r="H159" s="88">
        <f t="shared" si="12"/>
        <v>0</v>
      </c>
      <c r="I159" s="162">
        <v>0</v>
      </c>
      <c r="J159" s="162">
        <v>0</v>
      </c>
      <c r="K159" s="162">
        <v>0</v>
      </c>
      <c r="L159" s="162">
        <v>0</v>
      </c>
      <c r="M159" s="162">
        <v>0</v>
      </c>
      <c r="N159" s="162">
        <v>1</v>
      </c>
      <c r="O159" s="162">
        <v>0</v>
      </c>
      <c r="P159" s="162">
        <v>0</v>
      </c>
      <c r="Q159" s="163">
        <v>0</v>
      </c>
      <c r="R159" s="163">
        <v>22210</v>
      </c>
    </row>
    <row r="160" spans="1:18" ht="72.75" customHeight="1" x14ac:dyDescent="0.25">
      <c r="A160" s="88">
        <v>12</v>
      </c>
      <c r="B160" s="498" t="s">
        <v>233</v>
      </c>
      <c r="C160" s="499"/>
      <c r="D160" s="499"/>
      <c r="E160" s="499"/>
      <c r="F160" s="500"/>
      <c r="G160" s="87" t="s">
        <v>888</v>
      </c>
      <c r="H160" s="88">
        <f t="shared" si="12"/>
        <v>0</v>
      </c>
      <c r="I160" s="162">
        <v>0</v>
      </c>
      <c r="J160" s="162">
        <v>0</v>
      </c>
      <c r="K160" s="162">
        <v>0</v>
      </c>
      <c r="L160" s="162">
        <v>0</v>
      </c>
      <c r="M160" s="162">
        <v>0</v>
      </c>
      <c r="N160" s="162">
        <v>0</v>
      </c>
      <c r="O160" s="162">
        <v>0</v>
      </c>
      <c r="P160" s="162">
        <v>0</v>
      </c>
      <c r="Q160" s="162">
        <v>0</v>
      </c>
      <c r="R160" s="162">
        <v>0</v>
      </c>
    </row>
    <row r="161" spans="1:18" ht="72.75" customHeight="1" x14ac:dyDescent="0.25">
      <c r="A161" s="88">
        <v>13</v>
      </c>
      <c r="B161" s="498" t="s">
        <v>243</v>
      </c>
      <c r="C161" s="499"/>
      <c r="D161" s="499"/>
      <c r="E161" s="499"/>
      <c r="F161" s="500"/>
      <c r="G161" s="87" t="s">
        <v>889</v>
      </c>
      <c r="H161" s="88">
        <f t="shared" si="12"/>
        <v>0</v>
      </c>
      <c r="I161" s="162">
        <v>0</v>
      </c>
      <c r="J161" s="162">
        <v>0</v>
      </c>
      <c r="K161" s="162">
        <v>0</v>
      </c>
      <c r="L161" s="162">
        <v>0</v>
      </c>
      <c r="M161" s="162">
        <v>0</v>
      </c>
      <c r="N161" s="162">
        <v>0</v>
      </c>
      <c r="O161" s="162">
        <v>0</v>
      </c>
      <c r="P161" s="162">
        <v>0</v>
      </c>
      <c r="Q161" s="162">
        <v>0</v>
      </c>
      <c r="R161" s="162">
        <v>0</v>
      </c>
    </row>
    <row r="162" spans="1:18" ht="72.75" customHeight="1" x14ac:dyDescent="0.25">
      <c r="A162" s="88">
        <v>14</v>
      </c>
      <c r="B162" s="498" t="s">
        <v>890</v>
      </c>
      <c r="C162" s="499"/>
      <c r="D162" s="499"/>
      <c r="E162" s="499"/>
      <c r="F162" s="500"/>
      <c r="G162" s="87" t="s">
        <v>891</v>
      </c>
      <c r="H162" s="88">
        <f t="shared" si="12"/>
        <v>0</v>
      </c>
      <c r="I162" s="162">
        <v>0</v>
      </c>
      <c r="J162" s="162">
        <v>0</v>
      </c>
      <c r="K162" s="162">
        <v>0</v>
      </c>
      <c r="L162" s="162">
        <v>0</v>
      </c>
      <c r="M162" s="162">
        <v>0</v>
      </c>
      <c r="N162" s="162">
        <v>0</v>
      </c>
      <c r="O162" s="162">
        <v>0</v>
      </c>
      <c r="P162" s="162">
        <v>0</v>
      </c>
      <c r="Q162" s="162">
        <v>0</v>
      </c>
      <c r="R162" s="162">
        <v>0</v>
      </c>
    </row>
    <row r="163" spans="1:18" ht="72.75" customHeight="1" x14ac:dyDescent="0.25">
      <c r="A163" s="104">
        <v>7</v>
      </c>
      <c r="B163" s="530" t="s">
        <v>247</v>
      </c>
      <c r="C163" s="531"/>
      <c r="D163" s="531"/>
      <c r="E163" s="531"/>
      <c r="F163" s="531"/>
      <c r="G163" s="532"/>
      <c r="H163" s="135">
        <f>H164+H165+H166+H167+H168+H169+H170+H171+H172+H173+H174+H175+H176+H177+H178+H179+H180+H181+H182+H183+H184+H185+H186+H187+H188+H189+H190+H191</f>
        <v>200</v>
      </c>
      <c r="I163" s="135">
        <f t="shared" ref="I163:O163" si="13">I164+I165+I166+I167+I168+I169+I170+I171+I172+I173+I174+I175+I176+I177+I178+I179+I180+I181+I182+I183+I184+I185+I186+I187+I188+I189+I190+I191</f>
        <v>130</v>
      </c>
      <c r="J163" s="135">
        <f t="shared" si="13"/>
        <v>70</v>
      </c>
      <c r="K163" s="135">
        <f t="shared" si="13"/>
        <v>70</v>
      </c>
      <c r="L163" s="135">
        <f t="shared" si="13"/>
        <v>62</v>
      </c>
      <c r="M163" s="135">
        <f t="shared" si="13"/>
        <v>14</v>
      </c>
      <c r="N163" s="135">
        <f t="shared" si="13"/>
        <v>242</v>
      </c>
      <c r="O163" s="135">
        <f t="shared" si="13"/>
        <v>30</v>
      </c>
      <c r="P163" s="135">
        <f>P164+P165+P166+P167+P168+P169+P170+P171+P172+P173+P174+P175+P176+P177+P178+P179+P180+P181+P182+P183+P184+P185+P186+P187+P188+P189+P190+P191</f>
        <v>7</v>
      </c>
      <c r="Q163" s="164">
        <v>46703</v>
      </c>
      <c r="R163" s="164">
        <v>23525</v>
      </c>
    </row>
    <row r="164" spans="1:18" ht="72.75" customHeight="1" x14ac:dyDescent="0.25">
      <c r="A164" s="88">
        <v>1</v>
      </c>
      <c r="B164" s="459" t="s">
        <v>248</v>
      </c>
      <c r="C164" s="460"/>
      <c r="D164" s="460"/>
      <c r="E164" s="460"/>
      <c r="F164" s="465"/>
      <c r="G164" s="87" t="s">
        <v>550</v>
      </c>
      <c r="H164" s="88">
        <f>I164+J164</f>
        <v>185</v>
      </c>
      <c r="I164" s="162">
        <v>130</v>
      </c>
      <c r="J164" s="162">
        <v>55</v>
      </c>
      <c r="K164" s="162">
        <v>54</v>
      </c>
      <c r="L164" s="162">
        <v>47</v>
      </c>
      <c r="M164" s="162">
        <v>8</v>
      </c>
      <c r="N164" s="162">
        <v>141</v>
      </c>
      <c r="O164" s="162">
        <v>19</v>
      </c>
      <c r="P164" s="162">
        <v>2</v>
      </c>
      <c r="Q164" s="163">
        <v>44753</v>
      </c>
      <c r="R164" s="163">
        <v>22548</v>
      </c>
    </row>
    <row r="165" spans="1:18" ht="72.75" customHeight="1" x14ac:dyDescent="0.25">
      <c r="A165" s="88">
        <v>2</v>
      </c>
      <c r="B165" s="459" t="s">
        <v>249</v>
      </c>
      <c r="C165" s="460"/>
      <c r="D165" s="460"/>
      <c r="E165" s="460"/>
      <c r="F165" s="465"/>
      <c r="G165" s="87" t="s">
        <v>551</v>
      </c>
      <c r="H165" s="88">
        <f t="shared" ref="H165:H191" si="14">I165+J165</f>
        <v>0</v>
      </c>
      <c r="I165" s="162">
        <v>0</v>
      </c>
      <c r="J165" s="162">
        <v>0</v>
      </c>
      <c r="K165" s="162">
        <v>1</v>
      </c>
      <c r="L165" s="162">
        <v>3</v>
      </c>
      <c r="M165" s="162">
        <v>1</v>
      </c>
      <c r="N165" s="162">
        <v>14</v>
      </c>
      <c r="O165" s="162">
        <v>0</v>
      </c>
      <c r="P165" s="162">
        <v>0</v>
      </c>
      <c r="Q165" s="163">
        <v>0</v>
      </c>
      <c r="R165" s="163">
        <v>19135</v>
      </c>
    </row>
    <row r="166" spans="1:18" ht="72.75" customHeight="1" x14ac:dyDescent="0.25">
      <c r="A166" s="88">
        <v>3</v>
      </c>
      <c r="B166" s="459" t="s">
        <v>250</v>
      </c>
      <c r="C166" s="460"/>
      <c r="D166" s="460"/>
      <c r="E166" s="460"/>
      <c r="F166" s="465"/>
      <c r="G166" s="87" t="s">
        <v>552</v>
      </c>
      <c r="H166" s="88">
        <f t="shared" si="14"/>
        <v>0</v>
      </c>
      <c r="I166" s="162">
        <v>0</v>
      </c>
      <c r="J166" s="162">
        <v>0</v>
      </c>
      <c r="K166" s="162">
        <v>2</v>
      </c>
      <c r="L166" s="162">
        <v>2</v>
      </c>
      <c r="M166" s="162">
        <v>1</v>
      </c>
      <c r="N166" s="162">
        <v>5</v>
      </c>
      <c r="O166" s="162">
        <v>2</v>
      </c>
      <c r="P166" s="162">
        <v>0</v>
      </c>
      <c r="Q166" s="163">
        <v>29086</v>
      </c>
      <c r="R166" s="163">
        <v>15977</v>
      </c>
    </row>
    <row r="167" spans="1:18" ht="72.75" customHeight="1" x14ac:dyDescent="0.25">
      <c r="A167" s="88">
        <v>4</v>
      </c>
      <c r="B167" s="459" t="s">
        <v>251</v>
      </c>
      <c r="C167" s="460"/>
      <c r="D167" s="460"/>
      <c r="E167" s="460"/>
      <c r="F167" s="465"/>
      <c r="G167" s="87" t="s">
        <v>553</v>
      </c>
      <c r="H167" s="88">
        <f t="shared" si="14"/>
        <v>0</v>
      </c>
      <c r="I167" s="162">
        <v>0</v>
      </c>
      <c r="J167" s="162">
        <v>0</v>
      </c>
      <c r="K167" s="162">
        <v>3</v>
      </c>
      <c r="L167" s="162">
        <v>1</v>
      </c>
      <c r="M167" s="162">
        <v>0</v>
      </c>
      <c r="N167" s="162">
        <v>14</v>
      </c>
      <c r="O167" s="162">
        <v>2</v>
      </c>
      <c r="P167" s="162">
        <v>1</v>
      </c>
      <c r="Q167" s="163">
        <v>32198</v>
      </c>
      <c r="R167" s="163">
        <v>16511</v>
      </c>
    </row>
    <row r="168" spans="1:18" ht="72.75" customHeight="1" x14ac:dyDescent="0.25">
      <c r="A168" s="88">
        <v>5</v>
      </c>
      <c r="B168" s="459" t="s">
        <v>252</v>
      </c>
      <c r="C168" s="460"/>
      <c r="D168" s="460"/>
      <c r="E168" s="460"/>
      <c r="F168" s="465"/>
      <c r="G168" s="87" t="s">
        <v>554</v>
      </c>
      <c r="H168" s="88">
        <f t="shared" si="14"/>
        <v>0</v>
      </c>
      <c r="I168" s="162">
        <v>0</v>
      </c>
      <c r="J168" s="162">
        <v>0</v>
      </c>
      <c r="K168" s="162">
        <v>1</v>
      </c>
      <c r="L168" s="162">
        <v>2</v>
      </c>
      <c r="M168" s="162">
        <v>1</v>
      </c>
      <c r="N168" s="162">
        <v>7</v>
      </c>
      <c r="O168" s="162">
        <v>1</v>
      </c>
      <c r="P168" s="162">
        <v>0</v>
      </c>
      <c r="Q168" s="163">
        <v>40330</v>
      </c>
      <c r="R168" s="163">
        <v>18753</v>
      </c>
    </row>
    <row r="169" spans="1:18" ht="72.75" customHeight="1" x14ac:dyDescent="0.25">
      <c r="A169" s="88">
        <v>6</v>
      </c>
      <c r="B169" s="459" t="s">
        <v>253</v>
      </c>
      <c r="C169" s="460"/>
      <c r="D169" s="460"/>
      <c r="E169" s="460"/>
      <c r="F169" s="465"/>
      <c r="G169" s="87" t="s">
        <v>555</v>
      </c>
      <c r="H169" s="88">
        <f t="shared" si="14"/>
        <v>5</v>
      </c>
      <c r="I169" s="162">
        <v>0</v>
      </c>
      <c r="J169" s="162">
        <v>5</v>
      </c>
      <c r="K169" s="162">
        <v>1</v>
      </c>
      <c r="L169" s="162">
        <v>1</v>
      </c>
      <c r="M169" s="162">
        <v>1</v>
      </c>
      <c r="N169" s="162">
        <v>6</v>
      </c>
      <c r="O169" s="162">
        <v>0</v>
      </c>
      <c r="P169" s="162">
        <v>0</v>
      </c>
      <c r="Q169" s="163">
        <v>39247</v>
      </c>
      <c r="R169" s="163">
        <v>19086</v>
      </c>
    </row>
    <row r="170" spans="1:18" ht="72.75" customHeight="1" x14ac:dyDescent="0.25">
      <c r="A170" s="88">
        <v>7</v>
      </c>
      <c r="B170" s="459" t="s">
        <v>254</v>
      </c>
      <c r="C170" s="460"/>
      <c r="D170" s="460"/>
      <c r="E170" s="460"/>
      <c r="F170" s="465"/>
      <c r="G170" s="87" t="s">
        <v>556</v>
      </c>
      <c r="H170" s="88">
        <f t="shared" si="14"/>
        <v>10</v>
      </c>
      <c r="I170" s="162">
        <v>0</v>
      </c>
      <c r="J170" s="162">
        <v>10</v>
      </c>
      <c r="K170" s="162">
        <v>3</v>
      </c>
      <c r="L170" s="162">
        <v>2</v>
      </c>
      <c r="M170" s="162">
        <v>0</v>
      </c>
      <c r="N170" s="162">
        <v>16</v>
      </c>
      <c r="O170" s="162">
        <v>0</v>
      </c>
      <c r="P170" s="162">
        <v>0</v>
      </c>
      <c r="Q170" s="163">
        <v>47588</v>
      </c>
      <c r="R170" s="163">
        <v>21196</v>
      </c>
    </row>
    <row r="171" spans="1:18" ht="72.75" customHeight="1" x14ac:dyDescent="0.25">
      <c r="A171" s="88">
        <v>8</v>
      </c>
      <c r="B171" s="459" t="s">
        <v>255</v>
      </c>
      <c r="C171" s="460"/>
      <c r="D171" s="460"/>
      <c r="E171" s="460"/>
      <c r="F171" s="465"/>
      <c r="G171" s="87" t="s">
        <v>557</v>
      </c>
      <c r="H171" s="88">
        <f t="shared" si="14"/>
        <v>0</v>
      </c>
      <c r="I171" s="162">
        <v>0</v>
      </c>
      <c r="J171" s="162">
        <v>0</v>
      </c>
      <c r="K171" s="162">
        <v>3</v>
      </c>
      <c r="L171" s="162">
        <v>1</v>
      </c>
      <c r="M171" s="162">
        <v>0</v>
      </c>
      <c r="N171" s="162">
        <v>12</v>
      </c>
      <c r="O171" s="162">
        <v>0</v>
      </c>
      <c r="P171" s="162">
        <v>0</v>
      </c>
      <c r="Q171" s="163">
        <v>28042</v>
      </c>
      <c r="R171" s="163">
        <v>23189</v>
      </c>
    </row>
    <row r="172" spans="1:18" ht="72.75" customHeight="1" x14ac:dyDescent="0.25">
      <c r="A172" s="88">
        <v>9</v>
      </c>
      <c r="B172" s="459" t="s">
        <v>690</v>
      </c>
      <c r="C172" s="460"/>
      <c r="D172" s="460"/>
      <c r="E172" s="460"/>
      <c r="F172" s="465"/>
      <c r="G172" s="87" t="s">
        <v>558</v>
      </c>
      <c r="H172" s="88">
        <f t="shared" si="14"/>
        <v>0</v>
      </c>
      <c r="I172" s="162">
        <v>0</v>
      </c>
      <c r="J172" s="162">
        <v>0</v>
      </c>
      <c r="K172" s="162">
        <v>1</v>
      </c>
      <c r="L172" s="162">
        <v>1</v>
      </c>
      <c r="M172" s="162">
        <v>1</v>
      </c>
      <c r="N172" s="162">
        <v>11</v>
      </c>
      <c r="O172" s="162">
        <v>0</v>
      </c>
      <c r="P172" s="162">
        <v>0</v>
      </c>
      <c r="Q172" s="163">
        <v>53223</v>
      </c>
      <c r="R172" s="163">
        <v>20964</v>
      </c>
    </row>
    <row r="173" spans="1:18" ht="72.75" customHeight="1" x14ac:dyDescent="0.25">
      <c r="A173" s="88">
        <v>10</v>
      </c>
      <c r="B173" s="459" t="s">
        <v>256</v>
      </c>
      <c r="C173" s="460"/>
      <c r="D173" s="460"/>
      <c r="E173" s="460"/>
      <c r="F173" s="465"/>
      <c r="G173" s="87" t="s">
        <v>559</v>
      </c>
      <c r="H173" s="88">
        <f t="shared" si="14"/>
        <v>0</v>
      </c>
      <c r="I173" s="162">
        <v>0</v>
      </c>
      <c r="J173" s="162">
        <v>0</v>
      </c>
      <c r="K173" s="162">
        <v>1</v>
      </c>
      <c r="L173" s="162">
        <v>2</v>
      </c>
      <c r="M173" s="162">
        <v>1</v>
      </c>
      <c r="N173" s="162">
        <v>1</v>
      </c>
      <c r="O173" s="162">
        <v>2</v>
      </c>
      <c r="P173" s="162">
        <v>2</v>
      </c>
      <c r="Q173" s="163">
        <v>32114</v>
      </c>
      <c r="R173" s="163">
        <v>20559</v>
      </c>
    </row>
    <row r="174" spans="1:18" ht="72.75" customHeight="1" x14ac:dyDescent="0.25">
      <c r="A174" s="88">
        <v>11</v>
      </c>
      <c r="B174" s="459" t="s">
        <v>269</v>
      </c>
      <c r="C174" s="460"/>
      <c r="D174" s="460"/>
      <c r="E174" s="460"/>
      <c r="F174" s="465"/>
      <c r="G174" s="87" t="s">
        <v>270</v>
      </c>
      <c r="H174" s="88">
        <f t="shared" si="14"/>
        <v>0</v>
      </c>
      <c r="I174" s="162">
        <v>0</v>
      </c>
      <c r="J174" s="162">
        <v>0</v>
      </c>
      <c r="K174" s="162">
        <v>0</v>
      </c>
      <c r="L174" s="162">
        <v>0</v>
      </c>
      <c r="M174" s="162">
        <v>0</v>
      </c>
      <c r="N174" s="162">
        <v>1</v>
      </c>
      <c r="O174" s="162">
        <v>1</v>
      </c>
      <c r="P174" s="162">
        <v>1</v>
      </c>
      <c r="Q174" s="163">
        <v>0</v>
      </c>
      <c r="R174" s="163">
        <v>15112</v>
      </c>
    </row>
    <row r="175" spans="1:18" ht="72.75" customHeight="1" x14ac:dyDescent="0.25">
      <c r="A175" s="88">
        <v>12</v>
      </c>
      <c r="B175" s="459" t="s">
        <v>271</v>
      </c>
      <c r="C175" s="460"/>
      <c r="D175" s="460"/>
      <c r="E175" s="460"/>
      <c r="F175" s="465"/>
      <c r="G175" s="87" t="s">
        <v>272</v>
      </c>
      <c r="H175" s="88">
        <f t="shared" si="14"/>
        <v>0</v>
      </c>
      <c r="I175" s="162">
        <v>0</v>
      </c>
      <c r="J175" s="162">
        <v>0</v>
      </c>
      <c r="K175" s="162">
        <v>0</v>
      </c>
      <c r="L175" s="162">
        <v>0</v>
      </c>
      <c r="M175" s="162">
        <v>0</v>
      </c>
      <c r="N175" s="162">
        <v>3</v>
      </c>
      <c r="O175" s="162">
        <v>1</v>
      </c>
      <c r="P175" s="162">
        <v>0</v>
      </c>
      <c r="Q175" s="163">
        <v>0</v>
      </c>
      <c r="R175" s="163">
        <v>16477</v>
      </c>
    </row>
    <row r="176" spans="1:18" ht="72.75" customHeight="1" x14ac:dyDescent="0.25">
      <c r="A176" s="88">
        <v>13</v>
      </c>
      <c r="B176" s="459" t="s">
        <v>273</v>
      </c>
      <c r="C176" s="460"/>
      <c r="D176" s="460"/>
      <c r="E176" s="460"/>
      <c r="F176" s="465"/>
      <c r="G176" s="87" t="s">
        <v>274</v>
      </c>
      <c r="H176" s="88">
        <f t="shared" si="14"/>
        <v>0</v>
      </c>
      <c r="I176" s="162">
        <v>0</v>
      </c>
      <c r="J176" s="162">
        <v>0</v>
      </c>
      <c r="K176" s="162">
        <v>0</v>
      </c>
      <c r="L176" s="162">
        <v>0</v>
      </c>
      <c r="M176" s="162">
        <v>0</v>
      </c>
      <c r="N176" s="162">
        <v>0</v>
      </c>
      <c r="O176" s="162">
        <v>1</v>
      </c>
      <c r="P176" s="162">
        <v>1</v>
      </c>
      <c r="Q176" s="163">
        <v>0</v>
      </c>
      <c r="R176" s="163">
        <v>0</v>
      </c>
    </row>
    <row r="177" spans="1:18" ht="72.75" customHeight="1" x14ac:dyDescent="0.25">
      <c r="A177" s="88">
        <v>14</v>
      </c>
      <c r="B177" s="459" t="s">
        <v>275</v>
      </c>
      <c r="C177" s="460"/>
      <c r="D177" s="460"/>
      <c r="E177" s="460"/>
      <c r="F177" s="465"/>
      <c r="G177" s="87" t="s">
        <v>276</v>
      </c>
      <c r="H177" s="88">
        <f t="shared" si="14"/>
        <v>0</v>
      </c>
      <c r="I177" s="162">
        <v>0</v>
      </c>
      <c r="J177" s="162">
        <v>0</v>
      </c>
      <c r="K177" s="162">
        <v>0</v>
      </c>
      <c r="L177" s="162">
        <v>0</v>
      </c>
      <c r="M177" s="162">
        <v>0</v>
      </c>
      <c r="N177" s="162">
        <v>1</v>
      </c>
      <c r="O177" s="162">
        <v>0</v>
      </c>
      <c r="P177" s="162">
        <v>0</v>
      </c>
      <c r="Q177" s="163">
        <v>0</v>
      </c>
      <c r="R177" s="163">
        <v>20782</v>
      </c>
    </row>
    <row r="178" spans="1:18" ht="72.75" customHeight="1" x14ac:dyDescent="0.25">
      <c r="A178" s="88">
        <v>15</v>
      </c>
      <c r="B178" s="459" t="s">
        <v>277</v>
      </c>
      <c r="C178" s="460"/>
      <c r="D178" s="460"/>
      <c r="E178" s="460"/>
      <c r="F178" s="465"/>
      <c r="G178" s="87" t="s">
        <v>278</v>
      </c>
      <c r="H178" s="88">
        <f t="shared" si="14"/>
        <v>0</v>
      </c>
      <c r="I178" s="162">
        <v>0</v>
      </c>
      <c r="J178" s="162">
        <v>0</v>
      </c>
      <c r="K178" s="162">
        <v>0</v>
      </c>
      <c r="L178" s="162">
        <v>0</v>
      </c>
      <c r="M178" s="162">
        <v>0</v>
      </c>
      <c r="N178" s="162">
        <v>0</v>
      </c>
      <c r="O178" s="162">
        <v>1</v>
      </c>
      <c r="P178" s="162">
        <v>0</v>
      </c>
      <c r="Q178" s="163">
        <v>0</v>
      </c>
      <c r="R178" s="163">
        <v>0</v>
      </c>
    </row>
    <row r="179" spans="1:18" ht="72.75" customHeight="1" x14ac:dyDescent="0.25">
      <c r="A179" s="88">
        <v>16</v>
      </c>
      <c r="B179" s="459" t="s">
        <v>279</v>
      </c>
      <c r="C179" s="460"/>
      <c r="D179" s="460"/>
      <c r="E179" s="460"/>
      <c r="F179" s="465"/>
      <c r="G179" s="87" t="s">
        <v>280</v>
      </c>
      <c r="H179" s="88">
        <f t="shared" si="14"/>
        <v>0</v>
      </c>
      <c r="I179" s="162">
        <v>0</v>
      </c>
      <c r="J179" s="162">
        <v>0</v>
      </c>
      <c r="K179" s="162">
        <v>0</v>
      </c>
      <c r="L179" s="162">
        <v>0</v>
      </c>
      <c r="M179" s="162">
        <v>0</v>
      </c>
      <c r="N179" s="162">
        <v>2</v>
      </c>
      <c r="O179" s="162">
        <v>0</v>
      </c>
      <c r="P179" s="162">
        <v>0</v>
      </c>
      <c r="Q179" s="163">
        <v>0</v>
      </c>
      <c r="R179" s="163">
        <v>17465</v>
      </c>
    </row>
    <row r="180" spans="1:18" ht="72.75" customHeight="1" x14ac:dyDescent="0.25">
      <c r="A180" s="88">
        <v>17</v>
      </c>
      <c r="B180" s="459" t="s">
        <v>281</v>
      </c>
      <c r="C180" s="460"/>
      <c r="D180" s="460"/>
      <c r="E180" s="460"/>
      <c r="F180" s="465"/>
      <c r="G180" s="87" t="s">
        <v>282</v>
      </c>
      <c r="H180" s="88">
        <f t="shared" si="14"/>
        <v>0</v>
      </c>
      <c r="I180" s="162">
        <v>0</v>
      </c>
      <c r="J180" s="162">
        <v>0</v>
      </c>
      <c r="K180" s="162">
        <v>0</v>
      </c>
      <c r="L180" s="162">
        <v>0</v>
      </c>
      <c r="M180" s="162">
        <v>0</v>
      </c>
      <c r="N180" s="162">
        <v>4</v>
      </c>
      <c r="O180" s="162">
        <v>0</v>
      </c>
      <c r="P180" s="162">
        <v>0</v>
      </c>
      <c r="Q180" s="163">
        <v>0</v>
      </c>
      <c r="R180" s="163">
        <v>20611</v>
      </c>
    </row>
    <row r="181" spans="1:18" ht="72.75" customHeight="1" x14ac:dyDescent="0.25">
      <c r="A181" s="88">
        <v>18</v>
      </c>
      <c r="B181" s="459" t="s">
        <v>283</v>
      </c>
      <c r="C181" s="460"/>
      <c r="D181" s="460"/>
      <c r="E181" s="460"/>
      <c r="F181" s="465"/>
      <c r="G181" s="87" t="s">
        <v>284</v>
      </c>
      <c r="H181" s="88">
        <f t="shared" si="14"/>
        <v>0</v>
      </c>
      <c r="I181" s="162">
        <v>0</v>
      </c>
      <c r="J181" s="162">
        <v>0</v>
      </c>
      <c r="K181" s="162">
        <v>0</v>
      </c>
      <c r="L181" s="162">
        <v>0</v>
      </c>
      <c r="M181" s="162">
        <v>0</v>
      </c>
      <c r="N181" s="162">
        <v>3</v>
      </c>
      <c r="O181" s="162">
        <v>0</v>
      </c>
      <c r="P181" s="162">
        <v>0</v>
      </c>
      <c r="Q181" s="163">
        <v>0</v>
      </c>
      <c r="R181" s="163">
        <v>19567</v>
      </c>
    </row>
    <row r="182" spans="1:18" ht="72.75" customHeight="1" x14ac:dyDescent="0.25">
      <c r="A182" s="88">
        <v>19</v>
      </c>
      <c r="B182" s="459" t="s">
        <v>285</v>
      </c>
      <c r="C182" s="460"/>
      <c r="D182" s="460"/>
      <c r="E182" s="460"/>
      <c r="F182" s="465"/>
      <c r="G182" s="87" t="s">
        <v>286</v>
      </c>
      <c r="H182" s="88">
        <f t="shared" si="14"/>
        <v>0</v>
      </c>
      <c r="I182" s="162">
        <v>0</v>
      </c>
      <c r="J182" s="162">
        <v>0</v>
      </c>
      <c r="K182" s="162">
        <v>0</v>
      </c>
      <c r="L182" s="162">
        <v>0</v>
      </c>
      <c r="M182" s="162">
        <v>0</v>
      </c>
      <c r="N182" s="162">
        <v>1</v>
      </c>
      <c r="O182" s="162">
        <v>0</v>
      </c>
      <c r="P182" s="162">
        <v>0</v>
      </c>
      <c r="Q182" s="163">
        <v>0</v>
      </c>
      <c r="R182" s="163">
        <v>16311</v>
      </c>
    </row>
    <row r="183" spans="1:18" ht="72.75" customHeight="1" x14ac:dyDescent="0.25">
      <c r="A183" s="88">
        <v>20</v>
      </c>
      <c r="B183" s="529" t="s">
        <v>265</v>
      </c>
      <c r="C183" s="529"/>
      <c r="D183" s="529"/>
      <c r="E183" s="529"/>
      <c r="F183" s="529"/>
      <c r="G183" s="86" t="s">
        <v>892</v>
      </c>
      <c r="H183" s="88">
        <f t="shared" si="14"/>
        <v>0</v>
      </c>
      <c r="I183" s="162">
        <v>0</v>
      </c>
      <c r="J183" s="162">
        <v>0</v>
      </c>
      <c r="K183" s="162">
        <v>0</v>
      </c>
      <c r="L183" s="162">
        <v>0</v>
      </c>
      <c r="M183" s="162">
        <v>0</v>
      </c>
      <c r="N183" s="162">
        <v>0</v>
      </c>
      <c r="O183" s="162">
        <v>0</v>
      </c>
      <c r="P183" s="162">
        <v>0</v>
      </c>
      <c r="Q183" s="163">
        <v>0</v>
      </c>
      <c r="R183" s="163">
        <v>0</v>
      </c>
    </row>
    <row r="184" spans="1:18" ht="72.75" customHeight="1" x14ac:dyDescent="0.25">
      <c r="A184" s="88">
        <v>21</v>
      </c>
      <c r="B184" s="529" t="s">
        <v>257</v>
      </c>
      <c r="C184" s="529"/>
      <c r="D184" s="529"/>
      <c r="E184" s="529"/>
      <c r="F184" s="529"/>
      <c r="G184" s="86" t="s">
        <v>893</v>
      </c>
      <c r="H184" s="88">
        <f t="shared" si="14"/>
        <v>0</v>
      </c>
      <c r="I184" s="162">
        <v>0</v>
      </c>
      <c r="J184" s="162">
        <v>0</v>
      </c>
      <c r="K184" s="162">
        <v>0</v>
      </c>
      <c r="L184" s="162">
        <v>0</v>
      </c>
      <c r="M184" s="162">
        <v>0</v>
      </c>
      <c r="N184" s="162">
        <v>0</v>
      </c>
      <c r="O184" s="162">
        <v>0</v>
      </c>
      <c r="P184" s="162">
        <v>0</v>
      </c>
      <c r="Q184" s="163">
        <v>0</v>
      </c>
      <c r="R184" s="163">
        <v>0</v>
      </c>
    </row>
    <row r="185" spans="1:18" ht="72.75" customHeight="1" x14ac:dyDescent="0.25">
      <c r="A185" s="88">
        <v>22</v>
      </c>
      <c r="B185" s="529" t="s">
        <v>894</v>
      </c>
      <c r="C185" s="529"/>
      <c r="D185" s="529"/>
      <c r="E185" s="529"/>
      <c r="F185" s="529"/>
      <c r="G185" s="86" t="s">
        <v>895</v>
      </c>
      <c r="H185" s="88">
        <f t="shared" si="14"/>
        <v>0</v>
      </c>
      <c r="I185" s="162">
        <v>0</v>
      </c>
      <c r="J185" s="162">
        <v>0</v>
      </c>
      <c r="K185" s="162">
        <v>0</v>
      </c>
      <c r="L185" s="162">
        <v>0</v>
      </c>
      <c r="M185" s="162">
        <v>0</v>
      </c>
      <c r="N185" s="162">
        <v>0</v>
      </c>
      <c r="O185" s="162">
        <v>0</v>
      </c>
      <c r="P185" s="162">
        <v>0</v>
      </c>
      <c r="Q185" s="163">
        <v>0</v>
      </c>
      <c r="R185" s="163">
        <v>0</v>
      </c>
    </row>
    <row r="186" spans="1:18" ht="72.75" customHeight="1" x14ac:dyDescent="0.25">
      <c r="A186" s="88">
        <v>23</v>
      </c>
      <c r="B186" s="529" t="s">
        <v>896</v>
      </c>
      <c r="C186" s="529"/>
      <c r="D186" s="529"/>
      <c r="E186" s="529"/>
      <c r="F186" s="529"/>
      <c r="G186" s="86" t="s">
        <v>897</v>
      </c>
      <c r="H186" s="88">
        <f t="shared" si="14"/>
        <v>0</v>
      </c>
      <c r="I186" s="162">
        <v>0</v>
      </c>
      <c r="J186" s="162">
        <v>0</v>
      </c>
      <c r="K186" s="162">
        <v>0</v>
      </c>
      <c r="L186" s="162">
        <v>0</v>
      </c>
      <c r="M186" s="162">
        <v>0</v>
      </c>
      <c r="N186" s="162">
        <v>0</v>
      </c>
      <c r="O186" s="162">
        <v>0</v>
      </c>
      <c r="P186" s="162">
        <v>0</v>
      </c>
      <c r="Q186" s="163">
        <v>0</v>
      </c>
      <c r="R186" s="163">
        <v>0</v>
      </c>
    </row>
    <row r="187" spans="1:18" ht="72.75" customHeight="1" x14ac:dyDescent="0.25">
      <c r="A187" s="88">
        <v>24</v>
      </c>
      <c r="B187" s="529" t="s">
        <v>267</v>
      </c>
      <c r="C187" s="529"/>
      <c r="D187" s="529"/>
      <c r="E187" s="529"/>
      <c r="F187" s="529"/>
      <c r="G187" s="86" t="s">
        <v>898</v>
      </c>
      <c r="H187" s="88">
        <f t="shared" si="14"/>
        <v>0</v>
      </c>
      <c r="I187" s="162">
        <v>0</v>
      </c>
      <c r="J187" s="162">
        <v>0</v>
      </c>
      <c r="K187" s="162">
        <v>0</v>
      </c>
      <c r="L187" s="162">
        <v>0</v>
      </c>
      <c r="M187" s="162">
        <v>0</v>
      </c>
      <c r="N187" s="162">
        <v>0</v>
      </c>
      <c r="O187" s="162">
        <v>0</v>
      </c>
      <c r="P187" s="162">
        <v>0</v>
      </c>
      <c r="Q187" s="163">
        <v>0</v>
      </c>
      <c r="R187" s="163">
        <v>0</v>
      </c>
    </row>
    <row r="188" spans="1:18" ht="72.75" customHeight="1" x14ac:dyDescent="0.25">
      <c r="A188" s="88">
        <v>25</v>
      </c>
      <c r="B188" s="529" t="s">
        <v>263</v>
      </c>
      <c r="C188" s="529"/>
      <c r="D188" s="529"/>
      <c r="E188" s="529"/>
      <c r="F188" s="529"/>
      <c r="G188" s="86" t="s">
        <v>899</v>
      </c>
      <c r="H188" s="88">
        <f t="shared" si="14"/>
        <v>0</v>
      </c>
      <c r="I188" s="162">
        <v>0</v>
      </c>
      <c r="J188" s="162">
        <v>0</v>
      </c>
      <c r="K188" s="162">
        <v>0</v>
      </c>
      <c r="L188" s="162">
        <v>0</v>
      </c>
      <c r="M188" s="162">
        <v>0</v>
      </c>
      <c r="N188" s="162">
        <v>0</v>
      </c>
      <c r="O188" s="162">
        <v>0</v>
      </c>
      <c r="P188" s="162">
        <v>0</v>
      </c>
      <c r="Q188" s="163">
        <v>0</v>
      </c>
      <c r="R188" s="163">
        <v>0</v>
      </c>
    </row>
    <row r="189" spans="1:18" ht="72.75" customHeight="1" x14ac:dyDescent="0.25">
      <c r="A189" s="88">
        <v>26</v>
      </c>
      <c r="B189" s="529" t="s">
        <v>259</v>
      </c>
      <c r="C189" s="529"/>
      <c r="D189" s="529"/>
      <c r="E189" s="529"/>
      <c r="F189" s="529"/>
      <c r="G189" s="86" t="s">
        <v>900</v>
      </c>
      <c r="H189" s="88">
        <f t="shared" si="14"/>
        <v>0</v>
      </c>
      <c r="I189" s="162">
        <v>0</v>
      </c>
      <c r="J189" s="162">
        <v>0</v>
      </c>
      <c r="K189" s="162">
        <v>0</v>
      </c>
      <c r="L189" s="162">
        <v>0</v>
      </c>
      <c r="M189" s="162">
        <v>0</v>
      </c>
      <c r="N189" s="162">
        <v>0</v>
      </c>
      <c r="O189" s="162">
        <v>0</v>
      </c>
      <c r="P189" s="162">
        <v>0</v>
      </c>
      <c r="Q189" s="163">
        <v>0</v>
      </c>
      <c r="R189" s="163">
        <v>0</v>
      </c>
    </row>
    <row r="190" spans="1:18" ht="72.75" customHeight="1" x14ac:dyDescent="0.25">
      <c r="A190" s="88">
        <v>27</v>
      </c>
      <c r="B190" s="529" t="s">
        <v>901</v>
      </c>
      <c r="C190" s="529"/>
      <c r="D190" s="529"/>
      <c r="E190" s="529"/>
      <c r="F190" s="529"/>
      <c r="G190" s="86" t="s">
        <v>902</v>
      </c>
      <c r="H190" s="88">
        <f t="shared" si="14"/>
        <v>0</v>
      </c>
      <c r="I190" s="162">
        <v>0</v>
      </c>
      <c r="J190" s="162">
        <v>0</v>
      </c>
      <c r="K190" s="162">
        <v>0</v>
      </c>
      <c r="L190" s="162">
        <v>0</v>
      </c>
      <c r="M190" s="162">
        <v>0</v>
      </c>
      <c r="N190" s="162">
        <v>0</v>
      </c>
      <c r="O190" s="162">
        <v>0</v>
      </c>
      <c r="P190" s="162">
        <v>0</v>
      </c>
      <c r="Q190" s="163">
        <v>0</v>
      </c>
      <c r="R190" s="163">
        <v>0</v>
      </c>
    </row>
    <row r="191" spans="1:18" ht="72.75" customHeight="1" x14ac:dyDescent="0.25">
      <c r="A191" s="88">
        <v>28</v>
      </c>
      <c r="B191" s="529" t="s">
        <v>903</v>
      </c>
      <c r="C191" s="529"/>
      <c r="D191" s="529"/>
      <c r="E191" s="529"/>
      <c r="F191" s="529"/>
      <c r="G191" s="86" t="s">
        <v>904</v>
      </c>
      <c r="H191" s="88">
        <f t="shared" si="14"/>
        <v>0</v>
      </c>
      <c r="I191" s="162">
        <v>0</v>
      </c>
      <c r="J191" s="162">
        <v>0</v>
      </c>
      <c r="K191" s="162">
        <v>0</v>
      </c>
      <c r="L191" s="162">
        <v>0</v>
      </c>
      <c r="M191" s="162">
        <v>0</v>
      </c>
      <c r="N191" s="162">
        <v>0</v>
      </c>
      <c r="O191" s="162">
        <v>0</v>
      </c>
      <c r="P191" s="162">
        <v>0</v>
      </c>
      <c r="Q191" s="163">
        <v>0</v>
      </c>
      <c r="R191" s="163">
        <v>0</v>
      </c>
    </row>
    <row r="192" spans="1:18" ht="72.75" customHeight="1" x14ac:dyDescent="0.25">
      <c r="A192" s="104">
        <v>8</v>
      </c>
      <c r="B192" s="522" t="s">
        <v>287</v>
      </c>
      <c r="C192" s="523"/>
      <c r="D192" s="523"/>
      <c r="E192" s="523"/>
      <c r="F192" s="523"/>
      <c r="G192" s="524"/>
      <c r="H192" s="133">
        <f>H193+H194+H195+H196+H197+H198+H199+H200+H201+H202+H203+H204+H205+H206+H207+H208+H209+H210+H211+H212+H213+H214+H215+H216+H217+H218+H219+H220+H221+H222+H223+H224+H225+H226+H227+H228+H229+H230+H231+H232+H233+H234+H235+H236+H237+H238+H239+H240</f>
        <v>220</v>
      </c>
      <c r="I192" s="133">
        <f t="shared" ref="I192:P192" si="15">I193+I194+I195+I196+I197+I198+I199+I200+I201+I202+I203+I204+I205+I206+I207+I208+I209+I210+I211+I212+I213+I214+I215+I216+I217+I218+I219+I220+I221+I222+I223+I224+I225+I226+I227+I228+I229+I230+I231+I232+I233+I234+I235+I236+I237+I238+I239+I240</f>
        <v>150</v>
      </c>
      <c r="J192" s="133">
        <f t="shared" si="15"/>
        <v>70</v>
      </c>
      <c r="K192" s="133">
        <f t="shared" si="15"/>
        <v>76</v>
      </c>
      <c r="L192" s="133">
        <f>L193+L194+L195+L196+L197+L198+L199+L200+L201+L202+L203+L204+L205+L206+L207+L208+L209+L210+L211+L212+L213+L214+L215+L216+L217+L218+L219+L220+L221+L222+L223+L224+L225+L226+L227+L228+L229+L230+L231+L232+L233+L234+L235+L236+L237+L238+L239+L240</f>
        <v>7</v>
      </c>
      <c r="M192" s="133">
        <f t="shared" si="15"/>
        <v>4</v>
      </c>
      <c r="N192" s="133">
        <f t="shared" si="15"/>
        <v>276</v>
      </c>
      <c r="O192" s="133">
        <f t="shared" si="15"/>
        <v>0</v>
      </c>
      <c r="P192" s="133">
        <f t="shared" si="15"/>
        <v>0</v>
      </c>
      <c r="Q192" s="165">
        <v>44947.199999999997</v>
      </c>
      <c r="R192" s="165">
        <v>22476.400000000001</v>
      </c>
    </row>
    <row r="193" spans="1:18" ht="72.75" customHeight="1" x14ac:dyDescent="0.25">
      <c r="A193" s="88">
        <v>1</v>
      </c>
      <c r="B193" s="459" t="s">
        <v>837</v>
      </c>
      <c r="C193" s="460"/>
      <c r="D193" s="460"/>
      <c r="E193" s="460"/>
      <c r="F193" s="465"/>
      <c r="G193" s="87" t="s">
        <v>560</v>
      </c>
      <c r="H193" s="88">
        <f>I193+J193</f>
        <v>117</v>
      </c>
      <c r="I193" s="162">
        <v>117</v>
      </c>
      <c r="J193" s="162">
        <v>0</v>
      </c>
      <c r="K193" s="162">
        <v>57</v>
      </c>
      <c r="L193" s="162">
        <v>3</v>
      </c>
      <c r="M193" s="162">
        <v>2</v>
      </c>
      <c r="N193" s="162">
        <v>166</v>
      </c>
      <c r="O193" s="162">
        <v>0</v>
      </c>
      <c r="P193" s="162">
        <v>0</v>
      </c>
      <c r="Q193" s="163">
        <v>44947.199999999997</v>
      </c>
      <c r="R193" s="163">
        <v>22476.400000000001</v>
      </c>
    </row>
    <row r="194" spans="1:18" ht="72.75" customHeight="1" x14ac:dyDescent="0.25">
      <c r="A194" s="88">
        <v>2</v>
      </c>
      <c r="B194" s="459" t="s">
        <v>299</v>
      </c>
      <c r="C194" s="460"/>
      <c r="D194" s="460"/>
      <c r="E194" s="460"/>
      <c r="F194" s="465"/>
      <c r="G194" s="87" t="s">
        <v>561</v>
      </c>
      <c r="H194" s="88">
        <f t="shared" ref="H194:H240" si="16">I194+J194</f>
        <v>33</v>
      </c>
      <c r="I194" s="162">
        <v>18</v>
      </c>
      <c r="J194" s="162">
        <v>15</v>
      </c>
      <c r="K194" s="162">
        <v>4</v>
      </c>
      <c r="L194" s="162">
        <v>1</v>
      </c>
      <c r="M194" s="162">
        <v>0</v>
      </c>
      <c r="N194" s="162">
        <v>16</v>
      </c>
      <c r="O194" s="162">
        <v>0</v>
      </c>
      <c r="P194" s="162">
        <v>0</v>
      </c>
      <c r="Q194" s="163">
        <v>44947.199999999997</v>
      </c>
      <c r="R194" s="163">
        <v>22476.400000000001</v>
      </c>
    </row>
    <row r="195" spans="1:18" ht="72.75" customHeight="1" x14ac:dyDescent="0.25">
      <c r="A195" s="88">
        <v>3</v>
      </c>
      <c r="B195" s="459" t="s">
        <v>323</v>
      </c>
      <c r="C195" s="460"/>
      <c r="D195" s="460"/>
      <c r="E195" s="460"/>
      <c r="F195" s="465"/>
      <c r="G195" s="87" t="s">
        <v>562</v>
      </c>
      <c r="H195" s="88">
        <f t="shared" si="16"/>
        <v>25</v>
      </c>
      <c r="I195" s="162">
        <v>0</v>
      </c>
      <c r="J195" s="162">
        <v>25</v>
      </c>
      <c r="K195" s="162">
        <v>6</v>
      </c>
      <c r="L195" s="162">
        <v>1</v>
      </c>
      <c r="M195" s="162">
        <v>0</v>
      </c>
      <c r="N195" s="162">
        <v>16</v>
      </c>
      <c r="O195" s="162">
        <v>0</v>
      </c>
      <c r="P195" s="162">
        <v>0</v>
      </c>
      <c r="Q195" s="163">
        <v>44947.199999999997</v>
      </c>
      <c r="R195" s="163">
        <v>22476.400000000001</v>
      </c>
    </row>
    <row r="196" spans="1:18" ht="72.75" customHeight="1" x14ac:dyDescent="0.25">
      <c r="A196" s="88">
        <v>4</v>
      </c>
      <c r="B196" s="459" t="s">
        <v>338</v>
      </c>
      <c r="C196" s="460"/>
      <c r="D196" s="460"/>
      <c r="E196" s="460"/>
      <c r="F196" s="465"/>
      <c r="G196" s="87" t="s">
        <v>563</v>
      </c>
      <c r="H196" s="88">
        <f t="shared" si="16"/>
        <v>45</v>
      </c>
      <c r="I196" s="162">
        <v>15</v>
      </c>
      <c r="J196" s="162">
        <v>30</v>
      </c>
      <c r="K196" s="162">
        <v>5</v>
      </c>
      <c r="L196" s="162">
        <v>1</v>
      </c>
      <c r="M196" s="162">
        <v>1</v>
      </c>
      <c r="N196" s="162">
        <v>20</v>
      </c>
      <c r="O196" s="162">
        <v>0</v>
      </c>
      <c r="P196" s="162">
        <v>0</v>
      </c>
      <c r="Q196" s="163">
        <v>44947.199999999997</v>
      </c>
      <c r="R196" s="163">
        <v>22476.400000000001</v>
      </c>
    </row>
    <row r="197" spans="1:18" ht="72.75" customHeight="1" x14ac:dyDescent="0.25">
      <c r="A197" s="88">
        <v>5</v>
      </c>
      <c r="B197" s="459" t="s">
        <v>310</v>
      </c>
      <c r="C197" s="460"/>
      <c r="D197" s="460"/>
      <c r="E197" s="460"/>
      <c r="F197" s="465"/>
      <c r="G197" s="87" t="s">
        <v>564</v>
      </c>
      <c r="H197" s="88">
        <f t="shared" si="16"/>
        <v>0</v>
      </c>
      <c r="I197" s="162">
        <v>0</v>
      </c>
      <c r="J197" s="162">
        <v>0</v>
      </c>
      <c r="K197" s="162">
        <v>2</v>
      </c>
      <c r="L197" s="162">
        <v>0</v>
      </c>
      <c r="M197" s="162">
        <v>0</v>
      </c>
      <c r="N197" s="162">
        <v>8</v>
      </c>
      <c r="O197" s="162">
        <v>0</v>
      </c>
      <c r="P197" s="162">
        <v>0</v>
      </c>
      <c r="Q197" s="163">
        <v>44947.199999999997</v>
      </c>
      <c r="R197" s="163">
        <v>22476.400000000001</v>
      </c>
    </row>
    <row r="198" spans="1:18" ht="72.75" customHeight="1" x14ac:dyDescent="0.25">
      <c r="A198" s="88">
        <v>6</v>
      </c>
      <c r="B198" s="459" t="s">
        <v>332</v>
      </c>
      <c r="C198" s="460"/>
      <c r="D198" s="460"/>
      <c r="E198" s="460"/>
      <c r="F198" s="465"/>
      <c r="G198" s="87" t="s">
        <v>565</v>
      </c>
      <c r="H198" s="88">
        <f t="shared" si="16"/>
        <v>0</v>
      </c>
      <c r="I198" s="162">
        <v>0</v>
      </c>
      <c r="J198" s="162">
        <v>0</v>
      </c>
      <c r="K198" s="162">
        <v>2</v>
      </c>
      <c r="L198" s="162">
        <v>1</v>
      </c>
      <c r="M198" s="162">
        <v>1</v>
      </c>
      <c r="N198" s="162">
        <v>8</v>
      </c>
      <c r="O198" s="162">
        <v>0</v>
      </c>
      <c r="P198" s="162">
        <v>0</v>
      </c>
      <c r="Q198" s="163">
        <v>44947.199999999997</v>
      </c>
      <c r="R198" s="163">
        <v>22476.400000000001</v>
      </c>
    </row>
    <row r="199" spans="1:18" ht="72.75" customHeight="1" x14ac:dyDescent="0.25">
      <c r="A199" s="88">
        <v>7</v>
      </c>
      <c r="B199" s="459" t="s">
        <v>288</v>
      </c>
      <c r="C199" s="460"/>
      <c r="D199" s="460"/>
      <c r="E199" s="460"/>
      <c r="F199" s="465"/>
      <c r="G199" s="87" t="s">
        <v>289</v>
      </c>
      <c r="H199" s="88">
        <f t="shared" si="16"/>
        <v>0</v>
      </c>
      <c r="I199" s="162">
        <v>0</v>
      </c>
      <c r="J199" s="162">
        <v>0</v>
      </c>
      <c r="K199" s="162">
        <v>0</v>
      </c>
      <c r="L199" s="162">
        <v>0</v>
      </c>
      <c r="M199" s="162">
        <v>0</v>
      </c>
      <c r="N199" s="162">
        <v>1</v>
      </c>
      <c r="O199" s="162">
        <v>0</v>
      </c>
      <c r="P199" s="162">
        <v>0</v>
      </c>
      <c r="Q199" s="163">
        <v>0</v>
      </c>
      <c r="R199" s="163">
        <v>22476.400000000001</v>
      </c>
    </row>
    <row r="200" spans="1:18" ht="72.75" customHeight="1" x14ac:dyDescent="0.25">
      <c r="A200" s="88">
        <v>8</v>
      </c>
      <c r="B200" s="459" t="s">
        <v>206</v>
      </c>
      <c r="C200" s="460"/>
      <c r="D200" s="460"/>
      <c r="E200" s="460"/>
      <c r="F200" s="465"/>
      <c r="G200" s="87" t="s">
        <v>290</v>
      </c>
      <c r="H200" s="88">
        <f t="shared" si="16"/>
        <v>0</v>
      </c>
      <c r="I200" s="162">
        <v>0</v>
      </c>
      <c r="J200" s="162">
        <v>0</v>
      </c>
      <c r="K200" s="162">
        <v>0</v>
      </c>
      <c r="L200" s="162">
        <v>0</v>
      </c>
      <c r="M200" s="162">
        <v>0</v>
      </c>
      <c r="N200" s="162">
        <v>2</v>
      </c>
      <c r="O200" s="162">
        <v>0</v>
      </c>
      <c r="P200" s="162">
        <v>0</v>
      </c>
      <c r="Q200" s="163">
        <v>0</v>
      </c>
      <c r="R200" s="163">
        <v>22476.400000000001</v>
      </c>
    </row>
    <row r="201" spans="1:18" ht="72.75" customHeight="1" x14ac:dyDescent="0.25">
      <c r="A201" s="88">
        <v>9</v>
      </c>
      <c r="B201" s="459" t="s">
        <v>291</v>
      </c>
      <c r="C201" s="460"/>
      <c r="D201" s="460"/>
      <c r="E201" s="460"/>
      <c r="F201" s="465"/>
      <c r="G201" s="87" t="s">
        <v>292</v>
      </c>
      <c r="H201" s="88">
        <f t="shared" si="16"/>
        <v>0</v>
      </c>
      <c r="I201" s="162">
        <v>0</v>
      </c>
      <c r="J201" s="162">
        <v>0</v>
      </c>
      <c r="K201" s="162">
        <v>0</v>
      </c>
      <c r="L201" s="162">
        <v>0</v>
      </c>
      <c r="M201" s="162">
        <v>0</v>
      </c>
      <c r="N201" s="162">
        <v>1</v>
      </c>
      <c r="O201" s="162">
        <v>0</v>
      </c>
      <c r="P201" s="162">
        <v>0</v>
      </c>
      <c r="Q201" s="163">
        <v>0</v>
      </c>
      <c r="R201" s="163">
        <v>22476.400000000001</v>
      </c>
    </row>
    <row r="202" spans="1:18" ht="72.75" customHeight="1" x14ac:dyDescent="0.25">
      <c r="A202" s="88">
        <v>10</v>
      </c>
      <c r="B202" s="459" t="s">
        <v>293</v>
      </c>
      <c r="C202" s="460"/>
      <c r="D202" s="460"/>
      <c r="E202" s="460"/>
      <c r="F202" s="465"/>
      <c r="G202" s="87" t="s">
        <v>294</v>
      </c>
      <c r="H202" s="88">
        <f t="shared" si="16"/>
        <v>0</v>
      </c>
      <c r="I202" s="162">
        <v>0</v>
      </c>
      <c r="J202" s="162">
        <v>0</v>
      </c>
      <c r="K202" s="162">
        <v>0</v>
      </c>
      <c r="L202" s="162">
        <v>0</v>
      </c>
      <c r="M202" s="162">
        <v>0</v>
      </c>
      <c r="N202" s="162">
        <v>2</v>
      </c>
      <c r="O202" s="162">
        <v>0</v>
      </c>
      <c r="P202" s="162">
        <v>0</v>
      </c>
      <c r="Q202" s="163">
        <v>0</v>
      </c>
      <c r="R202" s="163">
        <v>22476.400000000001</v>
      </c>
    </row>
    <row r="203" spans="1:18" ht="72.75" customHeight="1" x14ac:dyDescent="0.25">
      <c r="A203" s="88">
        <v>11</v>
      </c>
      <c r="B203" s="459" t="s">
        <v>295</v>
      </c>
      <c r="C203" s="460"/>
      <c r="D203" s="460"/>
      <c r="E203" s="460"/>
      <c r="F203" s="465"/>
      <c r="G203" s="87" t="s">
        <v>296</v>
      </c>
      <c r="H203" s="88">
        <f t="shared" si="16"/>
        <v>0</v>
      </c>
      <c r="I203" s="162">
        <v>0</v>
      </c>
      <c r="J203" s="162">
        <v>0</v>
      </c>
      <c r="K203" s="162">
        <v>0</v>
      </c>
      <c r="L203" s="162">
        <v>0</v>
      </c>
      <c r="M203" s="162">
        <v>0</v>
      </c>
      <c r="N203" s="162">
        <v>1</v>
      </c>
      <c r="O203" s="162">
        <v>0</v>
      </c>
      <c r="P203" s="162">
        <v>0</v>
      </c>
      <c r="Q203" s="163">
        <v>0</v>
      </c>
      <c r="R203" s="163">
        <v>22476.400000000001</v>
      </c>
    </row>
    <row r="204" spans="1:18" ht="72.75" customHeight="1" x14ac:dyDescent="0.25">
      <c r="A204" s="88">
        <v>12</v>
      </c>
      <c r="B204" s="459" t="s">
        <v>297</v>
      </c>
      <c r="C204" s="460"/>
      <c r="D204" s="460"/>
      <c r="E204" s="460"/>
      <c r="F204" s="465"/>
      <c r="G204" s="87" t="s">
        <v>298</v>
      </c>
      <c r="H204" s="88">
        <f t="shared" si="16"/>
        <v>0</v>
      </c>
      <c r="I204" s="162">
        <v>0</v>
      </c>
      <c r="J204" s="162">
        <v>0</v>
      </c>
      <c r="K204" s="162">
        <v>0</v>
      </c>
      <c r="L204" s="162">
        <v>0</v>
      </c>
      <c r="M204" s="162">
        <v>0</v>
      </c>
      <c r="N204" s="162">
        <v>1</v>
      </c>
      <c r="O204" s="162">
        <v>0</v>
      </c>
      <c r="P204" s="162">
        <v>0</v>
      </c>
      <c r="Q204" s="163">
        <v>0</v>
      </c>
      <c r="R204" s="163">
        <v>22476.400000000001</v>
      </c>
    </row>
    <row r="205" spans="1:18" ht="72.75" customHeight="1" x14ac:dyDescent="0.25">
      <c r="A205" s="88">
        <v>13</v>
      </c>
      <c r="B205" s="459" t="s">
        <v>300</v>
      </c>
      <c r="C205" s="460"/>
      <c r="D205" s="460"/>
      <c r="E205" s="460"/>
      <c r="F205" s="465"/>
      <c r="G205" s="87" t="s">
        <v>301</v>
      </c>
      <c r="H205" s="88">
        <f t="shared" si="16"/>
        <v>0</v>
      </c>
      <c r="I205" s="162">
        <v>0</v>
      </c>
      <c r="J205" s="162">
        <v>0</v>
      </c>
      <c r="K205" s="162">
        <v>0</v>
      </c>
      <c r="L205" s="162">
        <v>0</v>
      </c>
      <c r="M205" s="162">
        <v>0</v>
      </c>
      <c r="N205" s="162">
        <v>2</v>
      </c>
      <c r="O205" s="162">
        <v>0</v>
      </c>
      <c r="P205" s="162">
        <v>0</v>
      </c>
      <c r="Q205" s="163">
        <v>0</v>
      </c>
      <c r="R205" s="163">
        <v>22476.400000000001</v>
      </c>
    </row>
    <row r="206" spans="1:18" ht="72.75" customHeight="1" x14ac:dyDescent="0.25">
      <c r="A206" s="88">
        <v>14</v>
      </c>
      <c r="B206" s="459" t="s">
        <v>302</v>
      </c>
      <c r="C206" s="460"/>
      <c r="D206" s="460"/>
      <c r="E206" s="460"/>
      <c r="F206" s="465"/>
      <c r="G206" s="87" t="s">
        <v>303</v>
      </c>
      <c r="H206" s="88">
        <f t="shared" si="16"/>
        <v>0</v>
      </c>
      <c r="I206" s="162">
        <v>0</v>
      </c>
      <c r="J206" s="162">
        <v>0</v>
      </c>
      <c r="K206" s="162">
        <v>0</v>
      </c>
      <c r="L206" s="162">
        <v>0</v>
      </c>
      <c r="M206" s="162">
        <v>0</v>
      </c>
      <c r="N206" s="162">
        <v>2</v>
      </c>
      <c r="O206" s="162">
        <v>0</v>
      </c>
      <c r="P206" s="162">
        <v>0</v>
      </c>
      <c r="Q206" s="163">
        <v>0</v>
      </c>
      <c r="R206" s="163">
        <v>22476.400000000001</v>
      </c>
    </row>
    <row r="207" spans="1:18" ht="72.75" customHeight="1" x14ac:dyDescent="0.25">
      <c r="A207" s="88">
        <v>15</v>
      </c>
      <c r="B207" s="459" t="s">
        <v>304</v>
      </c>
      <c r="C207" s="460"/>
      <c r="D207" s="460"/>
      <c r="E207" s="460"/>
      <c r="F207" s="465"/>
      <c r="G207" s="87" t="s">
        <v>305</v>
      </c>
      <c r="H207" s="88">
        <f t="shared" si="16"/>
        <v>0</v>
      </c>
      <c r="I207" s="162">
        <v>0</v>
      </c>
      <c r="J207" s="162">
        <v>0</v>
      </c>
      <c r="K207" s="162">
        <v>0</v>
      </c>
      <c r="L207" s="162">
        <v>0</v>
      </c>
      <c r="M207" s="162">
        <v>0</v>
      </c>
      <c r="N207" s="162">
        <v>1</v>
      </c>
      <c r="O207" s="162">
        <v>0</v>
      </c>
      <c r="P207" s="162">
        <v>0</v>
      </c>
      <c r="Q207" s="163">
        <v>0</v>
      </c>
      <c r="R207" s="163">
        <v>22476.400000000001</v>
      </c>
    </row>
    <row r="208" spans="1:18" ht="72.75" customHeight="1" x14ac:dyDescent="0.25">
      <c r="A208" s="88">
        <v>16</v>
      </c>
      <c r="B208" s="459" t="s">
        <v>306</v>
      </c>
      <c r="C208" s="460"/>
      <c r="D208" s="460"/>
      <c r="E208" s="460"/>
      <c r="F208" s="465"/>
      <c r="G208" s="87" t="s">
        <v>307</v>
      </c>
      <c r="H208" s="88">
        <f t="shared" si="16"/>
        <v>0</v>
      </c>
      <c r="I208" s="162">
        <v>0</v>
      </c>
      <c r="J208" s="162">
        <v>0</v>
      </c>
      <c r="K208" s="162">
        <v>0</v>
      </c>
      <c r="L208" s="162">
        <v>0</v>
      </c>
      <c r="M208" s="162">
        <v>0</v>
      </c>
      <c r="N208" s="162">
        <v>1</v>
      </c>
      <c r="O208" s="162">
        <v>0</v>
      </c>
      <c r="P208" s="162">
        <v>0</v>
      </c>
      <c r="Q208" s="163">
        <v>0</v>
      </c>
      <c r="R208" s="163">
        <v>22476.400000000001</v>
      </c>
    </row>
    <row r="209" spans="1:18" ht="72.75" customHeight="1" x14ac:dyDescent="0.25">
      <c r="A209" s="88">
        <v>17</v>
      </c>
      <c r="B209" s="459" t="s">
        <v>308</v>
      </c>
      <c r="C209" s="460"/>
      <c r="D209" s="460"/>
      <c r="E209" s="460"/>
      <c r="F209" s="465"/>
      <c r="G209" s="87" t="s">
        <v>309</v>
      </c>
      <c r="H209" s="88">
        <f t="shared" si="16"/>
        <v>0</v>
      </c>
      <c r="I209" s="162">
        <v>0</v>
      </c>
      <c r="J209" s="162">
        <v>0</v>
      </c>
      <c r="K209" s="162">
        <v>0</v>
      </c>
      <c r="L209" s="162">
        <v>0</v>
      </c>
      <c r="M209" s="162">
        <v>0</v>
      </c>
      <c r="N209" s="162">
        <v>1</v>
      </c>
      <c r="O209" s="162">
        <v>0</v>
      </c>
      <c r="P209" s="162">
        <v>0</v>
      </c>
      <c r="Q209" s="163">
        <v>0</v>
      </c>
      <c r="R209" s="163">
        <v>22476.400000000001</v>
      </c>
    </row>
    <row r="210" spans="1:18" ht="72.75" customHeight="1" x14ac:dyDescent="0.25">
      <c r="A210" s="88">
        <v>18</v>
      </c>
      <c r="B210" s="459" t="s">
        <v>311</v>
      </c>
      <c r="C210" s="460"/>
      <c r="D210" s="460"/>
      <c r="E210" s="460"/>
      <c r="F210" s="465"/>
      <c r="G210" s="87" t="s">
        <v>312</v>
      </c>
      <c r="H210" s="88">
        <f t="shared" si="16"/>
        <v>0</v>
      </c>
      <c r="I210" s="162">
        <v>0</v>
      </c>
      <c r="J210" s="162">
        <v>0</v>
      </c>
      <c r="K210" s="162">
        <v>0</v>
      </c>
      <c r="L210" s="162">
        <v>0</v>
      </c>
      <c r="M210" s="162">
        <v>0</v>
      </c>
      <c r="N210" s="162">
        <v>1</v>
      </c>
      <c r="O210" s="162">
        <v>0</v>
      </c>
      <c r="P210" s="162">
        <v>0</v>
      </c>
      <c r="Q210" s="163">
        <v>0</v>
      </c>
      <c r="R210" s="163">
        <v>22476.400000000001</v>
      </c>
    </row>
    <row r="211" spans="1:18" ht="72.75" customHeight="1" x14ac:dyDescent="0.25">
      <c r="A211" s="88">
        <v>19</v>
      </c>
      <c r="B211" s="459" t="s">
        <v>313</v>
      </c>
      <c r="C211" s="460"/>
      <c r="D211" s="460"/>
      <c r="E211" s="460"/>
      <c r="F211" s="465"/>
      <c r="G211" s="87" t="s">
        <v>314</v>
      </c>
      <c r="H211" s="88">
        <f t="shared" si="16"/>
        <v>0</v>
      </c>
      <c r="I211" s="162">
        <v>0</v>
      </c>
      <c r="J211" s="162">
        <v>0</v>
      </c>
      <c r="K211" s="162">
        <v>0</v>
      </c>
      <c r="L211" s="162">
        <v>0</v>
      </c>
      <c r="M211" s="162">
        <v>0</v>
      </c>
      <c r="N211" s="162">
        <v>0</v>
      </c>
      <c r="O211" s="162">
        <v>0</v>
      </c>
      <c r="P211" s="162">
        <v>0</v>
      </c>
      <c r="Q211" s="163">
        <v>0</v>
      </c>
      <c r="R211" s="163">
        <v>22476.400000000001</v>
      </c>
    </row>
    <row r="212" spans="1:18" ht="72.75" customHeight="1" x14ac:dyDescent="0.25">
      <c r="A212" s="88">
        <v>20</v>
      </c>
      <c r="B212" s="459" t="s">
        <v>315</v>
      </c>
      <c r="C212" s="460"/>
      <c r="D212" s="460"/>
      <c r="E212" s="460"/>
      <c r="F212" s="465"/>
      <c r="G212" s="87" t="s">
        <v>316</v>
      </c>
      <c r="H212" s="88">
        <f t="shared" si="16"/>
        <v>0</v>
      </c>
      <c r="I212" s="162">
        <v>0</v>
      </c>
      <c r="J212" s="162">
        <v>0</v>
      </c>
      <c r="K212" s="162">
        <v>0</v>
      </c>
      <c r="L212" s="162">
        <v>0</v>
      </c>
      <c r="M212" s="162">
        <v>0</v>
      </c>
      <c r="N212" s="162">
        <v>1</v>
      </c>
      <c r="O212" s="162">
        <v>0</v>
      </c>
      <c r="P212" s="162">
        <v>0</v>
      </c>
      <c r="Q212" s="163">
        <v>0</v>
      </c>
      <c r="R212" s="163">
        <v>22476.400000000001</v>
      </c>
    </row>
    <row r="213" spans="1:18" ht="72.75" customHeight="1" x14ac:dyDescent="0.25">
      <c r="A213" s="88">
        <v>21</v>
      </c>
      <c r="B213" s="459" t="s">
        <v>317</v>
      </c>
      <c r="C213" s="460"/>
      <c r="D213" s="460"/>
      <c r="E213" s="460"/>
      <c r="F213" s="465"/>
      <c r="G213" s="87" t="s">
        <v>318</v>
      </c>
      <c r="H213" s="88">
        <f t="shared" si="16"/>
        <v>0</v>
      </c>
      <c r="I213" s="162">
        <v>0</v>
      </c>
      <c r="J213" s="162">
        <v>0</v>
      </c>
      <c r="K213" s="162">
        <v>0</v>
      </c>
      <c r="L213" s="162">
        <v>0</v>
      </c>
      <c r="M213" s="162">
        <v>0</v>
      </c>
      <c r="N213" s="162">
        <v>1</v>
      </c>
      <c r="O213" s="162">
        <v>0</v>
      </c>
      <c r="P213" s="162">
        <v>0</v>
      </c>
      <c r="Q213" s="163">
        <v>0</v>
      </c>
      <c r="R213" s="163">
        <v>22476.400000000001</v>
      </c>
    </row>
    <row r="214" spans="1:18" ht="72.75" customHeight="1" x14ac:dyDescent="0.25">
      <c r="A214" s="88">
        <v>22</v>
      </c>
      <c r="B214" s="459" t="s">
        <v>319</v>
      </c>
      <c r="C214" s="460"/>
      <c r="D214" s="460"/>
      <c r="E214" s="460"/>
      <c r="F214" s="465"/>
      <c r="G214" s="87" t="s">
        <v>320</v>
      </c>
      <c r="H214" s="88">
        <f t="shared" si="16"/>
        <v>0</v>
      </c>
      <c r="I214" s="162">
        <v>0</v>
      </c>
      <c r="J214" s="162">
        <v>0</v>
      </c>
      <c r="K214" s="162">
        <v>0</v>
      </c>
      <c r="L214" s="162">
        <v>0</v>
      </c>
      <c r="M214" s="162">
        <v>0</v>
      </c>
      <c r="N214" s="162">
        <v>2</v>
      </c>
      <c r="O214" s="162">
        <v>0</v>
      </c>
      <c r="P214" s="162">
        <v>0</v>
      </c>
      <c r="Q214" s="163">
        <v>0</v>
      </c>
      <c r="R214" s="163">
        <v>22476.400000000001</v>
      </c>
    </row>
    <row r="215" spans="1:18" ht="72.75" customHeight="1" x14ac:dyDescent="0.25">
      <c r="A215" s="88">
        <v>23</v>
      </c>
      <c r="B215" s="459" t="s">
        <v>321</v>
      </c>
      <c r="C215" s="460"/>
      <c r="D215" s="460"/>
      <c r="E215" s="460"/>
      <c r="F215" s="465"/>
      <c r="G215" s="87" t="s">
        <v>322</v>
      </c>
      <c r="H215" s="88">
        <f t="shared" si="16"/>
        <v>0</v>
      </c>
      <c r="I215" s="162">
        <v>0</v>
      </c>
      <c r="J215" s="162">
        <v>0</v>
      </c>
      <c r="K215" s="162">
        <v>0</v>
      </c>
      <c r="L215" s="162">
        <v>0</v>
      </c>
      <c r="M215" s="162">
        <v>0</v>
      </c>
      <c r="N215" s="162">
        <v>1</v>
      </c>
      <c r="O215" s="162">
        <v>0</v>
      </c>
      <c r="P215" s="162">
        <v>0</v>
      </c>
      <c r="Q215" s="163">
        <v>0</v>
      </c>
      <c r="R215" s="163">
        <v>22476.400000000001</v>
      </c>
    </row>
    <row r="216" spans="1:18" ht="72.75" customHeight="1" x14ac:dyDescent="0.25">
      <c r="A216" s="88">
        <v>24</v>
      </c>
      <c r="B216" s="459" t="s">
        <v>324</v>
      </c>
      <c r="C216" s="460"/>
      <c r="D216" s="460"/>
      <c r="E216" s="460"/>
      <c r="F216" s="465"/>
      <c r="G216" s="87" t="s">
        <v>325</v>
      </c>
      <c r="H216" s="88">
        <f t="shared" si="16"/>
        <v>0</v>
      </c>
      <c r="I216" s="162">
        <v>0</v>
      </c>
      <c r="J216" s="162">
        <v>0</v>
      </c>
      <c r="K216" s="162">
        <v>0</v>
      </c>
      <c r="L216" s="162">
        <v>0</v>
      </c>
      <c r="M216" s="162">
        <v>0</v>
      </c>
      <c r="N216" s="162">
        <v>1</v>
      </c>
      <c r="O216" s="162">
        <v>0</v>
      </c>
      <c r="P216" s="162">
        <v>0</v>
      </c>
      <c r="Q216" s="163">
        <v>0</v>
      </c>
      <c r="R216" s="163">
        <v>22476.400000000001</v>
      </c>
    </row>
    <row r="217" spans="1:18" ht="72.75" customHeight="1" x14ac:dyDescent="0.25">
      <c r="A217" s="88">
        <v>25</v>
      </c>
      <c r="B217" s="459" t="s">
        <v>326</v>
      </c>
      <c r="C217" s="460"/>
      <c r="D217" s="460"/>
      <c r="E217" s="460"/>
      <c r="F217" s="465"/>
      <c r="G217" s="87" t="s">
        <v>327</v>
      </c>
      <c r="H217" s="88">
        <f t="shared" si="16"/>
        <v>0</v>
      </c>
      <c r="I217" s="162">
        <v>0</v>
      </c>
      <c r="J217" s="162">
        <v>0</v>
      </c>
      <c r="K217" s="162">
        <v>0</v>
      </c>
      <c r="L217" s="162">
        <v>0</v>
      </c>
      <c r="M217" s="162">
        <v>0</v>
      </c>
      <c r="N217" s="162">
        <v>1</v>
      </c>
      <c r="O217" s="162">
        <v>0</v>
      </c>
      <c r="P217" s="162">
        <v>0</v>
      </c>
      <c r="Q217" s="163">
        <v>0</v>
      </c>
      <c r="R217" s="163">
        <v>22476.400000000001</v>
      </c>
    </row>
    <row r="218" spans="1:18" ht="72.75" customHeight="1" x14ac:dyDescent="0.25">
      <c r="A218" s="88">
        <v>26</v>
      </c>
      <c r="B218" s="459" t="s">
        <v>330</v>
      </c>
      <c r="C218" s="460"/>
      <c r="D218" s="460"/>
      <c r="E218" s="460"/>
      <c r="F218" s="465"/>
      <c r="G218" s="87" t="s">
        <v>331</v>
      </c>
      <c r="H218" s="88">
        <f t="shared" si="16"/>
        <v>0</v>
      </c>
      <c r="I218" s="162">
        <v>0</v>
      </c>
      <c r="J218" s="162">
        <v>0</v>
      </c>
      <c r="K218" s="162">
        <v>0</v>
      </c>
      <c r="L218" s="162">
        <v>0</v>
      </c>
      <c r="M218" s="162">
        <v>0</v>
      </c>
      <c r="N218" s="162">
        <v>1</v>
      </c>
      <c r="O218" s="162">
        <v>0</v>
      </c>
      <c r="P218" s="162">
        <v>0</v>
      </c>
      <c r="Q218" s="163">
        <v>0</v>
      </c>
      <c r="R218" s="163">
        <v>22476.400000000001</v>
      </c>
    </row>
    <row r="219" spans="1:18" ht="72.75" customHeight="1" x14ac:dyDescent="0.25">
      <c r="A219" s="88">
        <v>27</v>
      </c>
      <c r="B219" s="459" t="s">
        <v>333</v>
      </c>
      <c r="C219" s="460"/>
      <c r="D219" s="460"/>
      <c r="E219" s="460"/>
      <c r="F219" s="465"/>
      <c r="G219" s="87" t="s">
        <v>334</v>
      </c>
      <c r="H219" s="88">
        <f t="shared" si="16"/>
        <v>0</v>
      </c>
      <c r="I219" s="162">
        <v>0</v>
      </c>
      <c r="J219" s="162">
        <v>0</v>
      </c>
      <c r="K219" s="162">
        <v>0</v>
      </c>
      <c r="L219" s="162">
        <v>0</v>
      </c>
      <c r="M219" s="162">
        <v>0</v>
      </c>
      <c r="N219" s="162">
        <v>1</v>
      </c>
      <c r="O219" s="162">
        <v>0</v>
      </c>
      <c r="P219" s="162">
        <v>0</v>
      </c>
      <c r="Q219" s="163">
        <v>0</v>
      </c>
      <c r="R219" s="163">
        <v>22476.400000000001</v>
      </c>
    </row>
    <row r="220" spans="1:18" ht="72.75" customHeight="1" x14ac:dyDescent="0.25">
      <c r="A220" s="88">
        <v>28</v>
      </c>
      <c r="B220" s="459" t="s">
        <v>336</v>
      </c>
      <c r="C220" s="460"/>
      <c r="D220" s="460"/>
      <c r="E220" s="460"/>
      <c r="F220" s="465"/>
      <c r="G220" s="87" t="s">
        <v>337</v>
      </c>
      <c r="H220" s="88">
        <f t="shared" si="16"/>
        <v>0</v>
      </c>
      <c r="I220" s="162">
        <v>0</v>
      </c>
      <c r="J220" s="162">
        <v>0</v>
      </c>
      <c r="K220" s="162">
        <v>0</v>
      </c>
      <c r="L220" s="162">
        <v>0</v>
      </c>
      <c r="M220" s="162">
        <v>0</v>
      </c>
      <c r="N220" s="162">
        <v>1</v>
      </c>
      <c r="O220" s="162">
        <v>0</v>
      </c>
      <c r="P220" s="162">
        <v>0</v>
      </c>
      <c r="Q220" s="163">
        <v>0</v>
      </c>
      <c r="R220" s="163">
        <v>22476.400000000001</v>
      </c>
    </row>
    <row r="221" spans="1:18" ht="72.75" customHeight="1" x14ac:dyDescent="0.25">
      <c r="A221" s="88">
        <v>29</v>
      </c>
      <c r="B221" s="459" t="s">
        <v>339</v>
      </c>
      <c r="C221" s="460"/>
      <c r="D221" s="460"/>
      <c r="E221" s="460"/>
      <c r="F221" s="465"/>
      <c r="G221" s="87" t="s">
        <v>340</v>
      </c>
      <c r="H221" s="88">
        <f t="shared" si="16"/>
        <v>0</v>
      </c>
      <c r="I221" s="162">
        <v>0</v>
      </c>
      <c r="J221" s="162">
        <v>0</v>
      </c>
      <c r="K221" s="162">
        <v>0</v>
      </c>
      <c r="L221" s="162">
        <v>0</v>
      </c>
      <c r="M221" s="162">
        <v>0</v>
      </c>
      <c r="N221" s="162">
        <v>2</v>
      </c>
      <c r="O221" s="162">
        <v>0</v>
      </c>
      <c r="P221" s="162">
        <v>0</v>
      </c>
      <c r="Q221" s="163">
        <v>0</v>
      </c>
      <c r="R221" s="163">
        <v>22476.400000000001</v>
      </c>
    </row>
    <row r="222" spans="1:18" ht="72.75" customHeight="1" x14ac:dyDescent="0.25">
      <c r="A222" s="88">
        <v>30</v>
      </c>
      <c r="B222" s="459" t="s">
        <v>341</v>
      </c>
      <c r="C222" s="460"/>
      <c r="D222" s="460"/>
      <c r="E222" s="460"/>
      <c r="F222" s="465"/>
      <c r="G222" s="87" t="s">
        <v>342</v>
      </c>
      <c r="H222" s="88">
        <f t="shared" si="16"/>
        <v>0</v>
      </c>
      <c r="I222" s="162">
        <v>0</v>
      </c>
      <c r="J222" s="162">
        <v>0</v>
      </c>
      <c r="K222" s="162">
        <v>0</v>
      </c>
      <c r="L222" s="162">
        <v>0</v>
      </c>
      <c r="M222" s="162">
        <v>0</v>
      </c>
      <c r="N222" s="162">
        <v>1</v>
      </c>
      <c r="O222" s="162">
        <v>0</v>
      </c>
      <c r="P222" s="162">
        <v>0</v>
      </c>
      <c r="Q222" s="163">
        <v>0</v>
      </c>
      <c r="R222" s="163">
        <v>22476.400000000001</v>
      </c>
    </row>
    <row r="223" spans="1:18" ht="72.75" customHeight="1" x14ac:dyDescent="0.25">
      <c r="A223" s="88">
        <v>31</v>
      </c>
      <c r="B223" s="459" t="s">
        <v>343</v>
      </c>
      <c r="C223" s="460"/>
      <c r="D223" s="460"/>
      <c r="E223" s="460"/>
      <c r="F223" s="465"/>
      <c r="G223" s="87" t="s">
        <v>344</v>
      </c>
      <c r="H223" s="88">
        <f t="shared" si="16"/>
        <v>0</v>
      </c>
      <c r="I223" s="162">
        <v>0</v>
      </c>
      <c r="J223" s="162">
        <v>0</v>
      </c>
      <c r="K223" s="162">
        <v>0</v>
      </c>
      <c r="L223" s="162">
        <v>0</v>
      </c>
      <c r="M223" s="162">
        <v>0</v>
      </c>
      <c r="N223" s="162">
        <v>1</v>
      </c>
      <c r="O223" s="162">
        <v>0</v>
      </c>
      <c r="P223" s="162">
        <v>0</v>
      </c>
      <c r="Q223" s="163">
        <v>0</v>
      </c>
      <c r="R223" s="163">
        <v>22476.400000000001</v>
      </c>
    </row>
    <row r="224" spans="1:18" ht="72.75" customHeight="1" x14ac:dyDescent="0.25">
      <c r="A224" s="88">
        <v>32</v>
      </c>
      <c r="B224" s="459" t="s">
        <v>345</v>
      </c>
      <c r="C224" s="460"/>
      <c r="D224" s="460"/>
      <c r="E224" s="460"/>
      <c r="F224" s="465"/>
      <c r="G224" s="87" t="s">
        <v>346</v>
      </c>
      <c r="H224" s="88">
        <f t="shared" si="16"/>
        <v>0</v>
      </c>
      <c r="I224" s="162">
        <v>0</v>
      </c>
      <c r="J224" s="162">
        <v>0</v>
      </c>
      <c r="K224" s="162">
        <v>0</v>
      </c>
      <c r="L224" s="162">
        <v>0</v>
      </c>
      <c r="M224" s="162">
        <v>0</v>
      </c>
      <c r="N224" s="162">
        <v>1</v>
      </c>
      <c r="O224" s="162">
        <v>0</v>
      </c>
      <c r="P224" s="162">
        <v>0</v>
      </c>
      <c r="Q224" s="163">
        <v>0</v>
      </c>
      <c r="R224" s="163">
        <v>22476.400000000001</v>
      </c>
    </row>
    <row r="225" spans="1:18" ht="72.75" customHeight="1" x14ac:dyDescent="0.25">
      <c r="A225" s="88">
        <v>33</v>
      </c>
      <c r="B225" s="459" t="s">
        <v>347</v>
      </c>
      <c r="C225" s="460"/>
      <c r="D225" s="460"/>
      <c r="E225" s="460"/>
      <c r="F225" s="465"/>
      <c r="G225" s="87" t="s">
        <v>348</v>
      </c>
      <c r="H225" s="88">
        <f t="shared" si="16"/>
        <v>0</v>
      </c>
      <c r="I225" s="162">
        <v>0</v>
      </c>
      <c r="J225" s="162">
        <v>0</v>
      </c>
      <c r="K225" s="162">
        <v>0</v>
      </c>
      <c r="L225" s="162">
        <v>0</v>
      </c>
      <c r="M225" s="162">
        <v>0</v>
      </c>
      <c r="N225" s="162">
        <v>1</v>
      </c>
      <c r="O225" s="162">
        <v>0</v>
      </c>
      <c r="P225" s="162">
        <v>0</v>
      </c>
      <c r="Q225" s="163">
        <v>0</v>
      </c>
      <c r="R225" s="163">
        <v>22476.400000000001</v>
      </c>
    </row>
    <row r="226" spans="1:18" ht="72.75" customHeight="1" x14ac:dyDescent="0.25">
      <c r="A226" s="88">
        <v>34</v>
      </c>
      <c r="B226" s="459" t="s">
        <v>349</v>
      </c>
      <c r="C226" s="460"/>
      <c r="D226" s="460"/>
      <c r="E226" s="460"/>
      <c r="F226" s="465"/>
      <c r="G226" s="87" t="s">
        <v>350</v>
      </c>
      <c r="H226" s="88">
        <f t="shared" si="16"/>
        <v>0</v>
      </c>
      <c r="I226" s="162">
        <v>0</v>
      </c>
      <c r="J226" s="162">
        <v>0</v>
      </c>
      <c r="K226" s="162">
        <v>0</v>
      </c>
      <c r="L226" s="162">
        <v>0</v>
      </c>
      <c r="M226" s="162">
        <v>0</v>
      </c>
      <c r="N226" s="162">
        <v>1</v>
      </c>
      <c r="O226" s="162">
        <v>0</v>
      </c>
      <c r="P226" s="162">
        <v>0</v>
      </c>
      <c r="Q226" s="163">
        <v>0</v>
      </c>
      <c r="R226" s="163">
        <v>22476.400000000001</v>
      </c>
    </row>
    <row r="227" spans="1:18" ht="72.75" customHeight="1" x14ac:dyDescent="0.25">
      <c r="A227" s="88">
        <v>35</v>
      </c>
      <c r="B227" s="459" t="s">
        <v>351</v>
      </c>
      <c r="C227" s="460"/>
      <c r="D227" s="460"/>
      <c r="E227" s="460"/>
      <c r="F227" s="465"/>
      <c r="G227" s="87" t="s">
        <v>352</v>
      </c>
      <c r="H227" s="88">
        <f t="shared" si="16"/>
        <v>0</v>
      </c>
      <c r="I227" s="162">
        <v>0</v>
      </c>
      <c r="J227" s="162">
        <v>0</v>
      </c>
      <c r="K227" s="162">
        <v>0</v>
      </c>
      <c r="L227" s="162">
        <v>0</v>
      </c>
      <c r="M227" s="162">
        <v>0</v>
      </c>
      <c r="N227" s="162">
        <v>1</v>
      </c>
      <c r="O227" s="162">
        <v>0</v>
      </c>
      <c r="P227" s="162">
        <v>0</v>
      </c>
      <c r="Q227" s="163">
        <v>0</v>
      </c>
      <c r="R227" s="163">
        <v>22476.400000000001</v>
      </c>
    </row>
    <row r="228" spans="1:18" ht="72.75" customHeight="1" x14ac:dyDescent="0.25">
      <c r="A228" s="88">
        <v>36</v>
      </c>
      <c r="B228" s="459" t="s">
        <v>204</v>
      </c>
      <c r="C228" s="460"/>
      <c r="D228" s="460"/>
      <c r="E228" s="460"/>
      <c r="F228" s="465"/>
      <c r="G228" s="87" t="s">
        <v>353</v>
      </c>
      <c r="H228" s="88">
        <f t="shared" si="16"/>
        <v>0</v>
      </c>
      <c r="I228" s="162">
        <v>0</v>
      </c>
      <c r="J228" s="162">
        <v>0</v>
      </c>
      <c r="K228" s="162">
        <v>0</v>
      </c>
      <c r="L228" s="162">
        <v>0</v>
      </c>
      <c r="M228" s="162">
        <v>0</v>
      </c>
      <c r="N228" s="162">
        <v>1</v>
      </c>
      <c r="O228" s="162">
        <v>0</v>
      </c>
      <c r="P228" s="162">
        <v>0</v>
      </c>
      <c r="Q228" s="163">
        <v>0</v>
      </c>
      <c r="R228" s="163">
        <v>22476.400000000001</v>
      </c>
    </row>
    <row r="229" spans="1:18" ht="72.75" customHeight="1" x14ac:dyDescent="0.25">
      <c r="A229" s="88">
        <v>37</v>
      </c>
      <c r="B229" s="459" t="s">
        <v>354</v>
      </c>
      <c r="C229" s="460"/>
      <c r="D229" s="460"/>
      <c r="E229" s="460"/>
      <c r="F229" s="465"/>
      <c r="G229" s="87" t="s">
        <v>355</v>
      </c>
      <c r="H229" s="88">
        <f t="shared" si="16"/>
        <v>0</v>
      </c>
      <c r="I229" s="162">
        <v>0</v>
      </c>
      <c r="J229" s="162">
        <v>0</v>
      </c>
      <c r="K229" s="162">
        <v>0</v>
      </c>
      <c r="L229" s="162">
        <v>0</v>
      </c>
      <c r="M229" s="162">
        <v>0</v>
      </c>
      <c r="N229" s="162">
        <v>1</v>
      </c>
      <c r="O229" s="162">
        <v>0</v>
      </c>
      <c r="P229" s="162">
        <v>0</v>
      </c>
      <c r="Q229" s="163">
        <v>0</v>
      </c>
      <c r="R229" s="163">
        <v>22476.400000000001</v>
      </c>
    </row>
    <row r="230" spans="1:18" ht="72.75" customHeight="1" x14ac:dyDescent="0.25">
      <c r="A230" s="88">
        <v>38</v>
      </c>
      <c r="B230" s="459" t="s">
        <v>356</v>
      </c>
      <c r="C230" s="460"/>
      <c r="D230" s="460"/>
      <c r="E230" s="460"/>
      <c r="F230" s="465"/>
      <c r="G230" s="87" t="s">
        <v>357</v>
      </c>
      <c r="H230" s="88">
        <f t="shared" si="16"/>
        <v>0</v>
      </c>
      <c r="I230" s="162">
        <v>0</v>
      </c>
      <c r="J230" s="162">
        <v>0</v>
      </c>
      <c r="K230" s="162">
        <v>0</v>
      </c>
      <c r="L230" s="162">
        <v>0</v>
      </c>
      <c r="M230" s="162">
        <v>0</v>
      </c>
      <c r="N230" s="162">
        <v>1</v>
      </c>
      <c r="O230" s="162">
        <v>0</v>
      </c>
      <c r="P230" s="162">
        <v>0</v>
      </c>
      <c r="Q230" s="163">
        <v>0</v>
      </c>
      <c r="R230" s="163">
        <v>22476.400000000001</v>
      </c>
    </row>
    <row r="231" spans="1:18" ht="72.75" customHeight="1" x14ac:dyDescent="0.25">
      <c r="A231" s="88">
        <v>39</v>
      </c>
      <c r="B231" s="459" t="s">
        <v>358</v>
      </c>
      <c r="C231" s="460"/>
      <c r="D231" s="460"/>
      <c r="E231" s="460"/>
      <c r="F231" s="465"/>
      <c r="G231" s="87" t="s">
        <v>359</v>
      </c>
      <c r="H231" s="88">
        <f t="shared" si="16"/>
        <v>0</v>
      </c>
      <c r="I231" s="162">
        <v>0</v>
      </c>
      <c r="J231" s="162">
        <v>0</v>
      </c>
      <c r="K231" s="162">
        <v>0</v>
      </c>
      <c r="L231" s="162">
        <v>0</v>
      </c>
      <c r="M231" s="162">
        <v>0</v>
      </c>
      <c r="N231" s="162">
        <v>2</v>
      </c>
      <c r="O231" s="162">
        <v>0</v>
      </c>
      <c r="P231" s="162">
        <v>0</v>
      </c>
      <c r="Q231" s="163">
        <v>0</v>
      </c>
      <c r="R231" s="163">
        <v>22476.400000000001</v>
      </c>
    </row>
    <row r="232" spans="1:18" ht="72.75" customHeight="1" x14ac:dyDescent="0.25">
      <c r="A232" s="88">
        <v>40</v>
      </c>
      <c r="B232" s="459" t="s">
        <v>360</v>
      </c>
      <c r="C232" s="460"/>
      <c r="D232" s="460"/>
      <c r="E232" s="460"/>
      <c r="F232" s="465"/>
      <c r="G232" s="87" t="s">
        <v>361</v>
      </c>
      <c r="H232" s="88">
        <f t="shared" si="16"/>
        <v>0</v>
      </c>
      <c r="I232" s="162">
        <v>0</v>
      </c>
      <c r="J232" s="162">
        <v>0</v>
      </c>
      <c r="K232" s="162">
        <v>0</v>
      </c>
      <c r="L232" s="162">
        <v>0</v>
      </c>
      <c r="M232" s="162">
        <v>0</v>
      </c>
      <c r="N232" s="162">
        <v>1</v>
      </c>
      <c r="O232" s="162">
        <v>0</v>
      </c>
      <c r="P232" s="162">
        <v>0</v>
      </c>
      <c r="Q232" s="163">
        <v>0</v>
      </c>
      <c r="R232" s="163">
        <v>22476.400000000001</v>
      </c>
    </row>
    <row r="233" spans="1:18" ht="72.75" customHeight="1" x14ac:dyDescent="0.25">
      <c r="A233" s="88">
        <v>41</v>
      </c>
      <c r="B233" s="459" t="s">
        <v>362</v>
      </c>
      <c r="C233" s="460"/>
      <c r="D233" s="460"/>
      <c r="E233" s="460"/>
      <c r="F233" s="465"/>
      <c r="G233" s="87" t="s">
        <v>363</v>
      </c>
      <c r="H233" s="88">
        <f t="shared" si="16"/>
        <v>0</v>
      </c>
      <c r="I233" s="162">
        <v>0</v>
      </c>
      <c r="J233" s="162">
        <v>0</v>
      </c>
      <c r="K233" s="162">
        <v>0</v>
      </c>
      <c r="L233" s="162">
        <v>0</v>
      </c>
      <c r="M233" s="162">
        <v>0</v>
      </c>
      <c r="N233" s="162">
        <v>1</v>
      </c>
      <c r="O233" s="162">
        <v>0</v>
      </c>
      <c r="P233" s="162">
        <v>0</v>
      </c>
      <c r="Q233" s="163">
        <v>0</v>
      </c>
      <c r="R233" s="163">
        <v>22476.400000000001</v>
      </c>
    </row>
    <row r="234" spans="1:18" ht="72.75" customHeight="1" x14ac:dyDescent="0.25">
      <c r="A234" s="88">
        <v>42</v>
      </c>
      <c r="B234" s="459" t="s">
        <v>364</v>
      </c>
      <c r="C234" s="460"/>
      <c r="D234" s="460"/>
      <c r="E234" s="460"/>
      <c r="F234" s="465"/>
      <c r="G234" s="87" t="s">
        <v>365</v>
      </c>
      <c r="H234" s="88">
        <f t="shared" si="16"/>
        <v>0</v>
      </c>
      <c r="I234" s="162">
        <v>0</v>
      </c>
      <c r="J234" s="162">
        <v>0</v>
      </c>
      <c r="K234" s="162">
        <v>0</v>
      </c>
      <c r="L234" s="162">
        <v>0</v>
      </c>
      <c r="M234" s="162">
        <v>0</v>
      </c>
      <c r="N234" s="162">
        <v>1</v>
      </c>
      <c r="O234" s="162">
        <v>0</v>
      </c>
      <c r="P234" s="162">
        <v>0</v>
      </c>
      <c r="Q234" s="163">
        <v>0</v>
      </c>
      <c r="R234" s="163">
        <v>22476.400000000001</v>
      </c>
    </row>
    <row r="235" spans="1:18" ht="72.75" customHeight="1" x14ac:dyDescent="0.25">
      <c r="A235" s="88">
        <v>43</v>
      </c>
      <c r="B235" s="529" t="s">
        <v>905</v>
      </c>
      <c r="C235" s="529"/>
      <c r="D235" s="529"/>
      <c r="E235" s="529"/>
      <c r="F235" s="529"/>
      <c r="G235" s="86" t="s">
        <v>906</v>
      </c>
      <c r="H235" s="88">
        <f t="shared" si="16"/>
        <v>0</v>
      </c>
      <c r="I235" s="162">
        <v>0</v>
      </c>
      <c r="J235" s="162">
        <v>0</v>
      </c>
      <c r="K235" s="162">
        <v>0</v>
      </c>
      <c r="L235" s="162">
        <v>0</v>
      </c>
      <c r="M235" s="162">
        <v>0</v>
      </c>
      <c r="N235" s="162">
        <v>0</v>
      </c>
      <c r="O235" s="162">
        <v>0</v>
      </c>
      <c r="P235" s="162">
        <v>0</v>
      </c>
      <c r="Q235" s="163">
        <v>0</v>
      </c>
      <c r="R235" s="163">
        <v>0</v>
      </c>
    </row>
    <row r="236" spans="1:18" ht="72.75" customHeight="1" x14ac:dyDescent="0.25">
      <c r="A236" s="88">
        <v>44</v>
      </c>
      <c r="B236" s="529" t="s">
        <v>907</v>
      </c>
      <c r="C236" s="529"/>
      <c r="D236" s="529"/>
      <c r="E236" s="529"/>
      <c r="F236" s="529"/>
      <c r="G236" s="86" t="s">
        <v>908</v>
      </c>
      <c r="H236" s="88">
        <f t="shared" si="16"/>
        <v>0</v>
      </c>
      <c r="I236" s="162">
        <v>0</v>
      </c>
      <c r="J236" s="162">
        <v>0</v>
      </c>
      <c r="K236" s="162">
        <v>0</v>
      </c>
      <c r="L236" s="162">
        <v>0</v>
      </c>
      <c r="M236" s="162">
        <v>0</v>
      </c>
      <c r="N236" s="162">
        <v>0</v>
      </c>
      <c r="O236" s="162">
        <v>0</v>
      </c>
      <c r="P236" s="162">
        <v>0</v>
      </c>
      <c r="Q236" s="163">
        <v>0</v>
      </c>
      <c r="R236" s="163">
        <v>0</v>
      </c>
    </row>
    <row r="237" spans="1:18" ht="72.75" customHeight="1" x14ac:dyDescent="0.25">
      <c r="A237" s="88">
        <v>45</v>
      </c>
      <c r="B237" s="529" t="s">
        <v>909</v>
      </c>
      <c r="C237" s="529"/>
      <c r="D237" s="529"/>
      <c r="E237" s="529"/>
      <c r="F237" s="529"/>
      <c r="G237" s="86" t="s">
        <v>910</v>
      </c>
      <c r="H237" s="88">
        <f t="shared" si="16"/>
        <v>0</v>
      </c>
      <c r="I237" s="162">
        <v>0</v>
      </c>
      <c r="J237" s="162">
        <v>0</v>
      </c>
      <c r="K237" s="162">
        <v>0</v>
      </c>
      <c r="L237" s="162">
        <v>0</v>
      </c>
      <c r="M237" s="162">
        <v>0</v>
      </c>
      <c r="N237" s="162">
        <v>0</v>
      </c>
      <c r="O237" s="162">
        <v>0</v>
      </c>
      <c r="P237" s="162">
        <v>0</v>
      </c>
      <c r="Q237" s="163">
        <v>0</v>
      </c>
      <c r="R237" s="163">
        <v>0</v>
      </c>
    </row>
    <row r="238" spans="1:18" ht="72.75" customHeight="1" x14ac:dyDescent="0.25">
      <c r="A238" s="88">
        <v>46</v>
      </c>
      <c r="B238" s="529" t="s">
        <v>911</v>
      </c>
      <c r="C238" s="529"/>
      <c r="D238" s="529"/>
      <c r="E238" s="529"/>
      <c r="F238" s="529"/>
      <c r="G238" s="86" t="s">
        <v>912</v>
      </c>
      <c r="H238" s="88">
        <f t="shared" si="16"/>
        <v>0</v>
      </c>
      <c r="I238" s="162">
        <v>0</v>
      </c>
      <c r="J238" s="162">
        <v>0</v>
      </c>
      <c r="K238" s="162">
        <v>0</v>
      </c>
      <c r="L238" s="162">
        <v>0</v>
      </c>
      <c r="M238" s="162">
        <v>0</v>
      </c>
      <c r="N238" s="162">
        <v>0</v>
      </c>
      <c r="O238" s="162">
        <v>0</v>
      </c>
      <c r="P238" s="162">
        <v>0</v>
      </c>
      <c r="Q238" s="163">
        <v>0</v>
      </c>
      <c r="R238" s="163">
        <v>0</v>
      </c>
    </row>
    <row r="239" spans="1:18" ht="72.75" customHeight="1" x14ac:dyDescent="0.25">
      <c r="A239" s="88">
        <v>47</v>
      </c>
      <c r="B239" s="529" t="s">
        <v>913</v>
      </c>
      <c r="C239" s="529"/>
      <c r="D239" s="529"/>
      <c r="E239" s="529"/>
      <c r="F239" s="529"/>
      <c r="G239" s="86" t="s">
        <v>914</v>
      </c>
      <c r="H239" s="88">
        <f t="shared" si="16"/>
        <v>0</v>
      </c>
      <c r="I239" s="162">
        <v>0</v>
      </c>
      <c r="J239" s="162">
        <v>0</v>
      </c>
      <c r="K239" s="162">
        <v>0</v>
      </c>
      <c r="L239" s="162">
        <v>0</v>
      </c>
      <c r="M239" s="162">
        <v>0</v>
      </c>
      <c r="N239" s="162">
        <v>0</v>
      </c>
      <c r="O239" s="162">
        <v>0</v>
      </c>
      <c r="P239" s="162">
        <v>0</v>
      </c>
      <c r="Q239" s="163">
        <v>0</v>
      </c>
      <c r="R239" s="163">
        <v>0</v>
      </c>
    </row>
    <row r="240" spans="1:18" ht="72.75" customHeight="1" x14ac:dyDescent="0.25">
      <c r="A240" s="88">
        <v>48</v>
      </c>
      <c r="B240" s="529" t="s">
        <v>916</v>
      </c>
      <c r="C240" s="529"/>
      <c r="D240" s="529"/>
      <c r="E240" s="529"/>
      <c r="F240" s="529"/>
      <c r="G240" s="86" t="s">
        <v>915</v>
      </c>
      <c r="H240" s="88">
        <f t="shared" si="16"/>
        <v>0</v>
      </c>
      <c r="I240" s="162">
        <v>0</v>
      </c>
      <c r="J240" s="162">
        <v>0</v>
      </c>
      <c r="K240" s="162">
        <v>0</v>
      </c>
      <c r="L240" s="162">
        <v>0</v>
      </c>
      <c r="M240" s="162">
        <v>0</v>
      </c>
      <c r="N240" s="162">
        <v>0</v>
      </c>
      <c r="O240" s="162">
        <v>0</v>
      </c>
      <c r="P240" s="162">
        <v>0</v>
      </c>
      <c r="Q240" s="163">
        <v>0</v>
      </c>
      <c r="R240" s="163">
        <v>0</v>
      </c>
    </row>
    <row r="241" spans="1:18" ht="72.75" customHeight="1" x14ac:dyDescent="0.25">
      <c r="A241" s="104">
        <v>9</v>
      </c>
      <c r="B241" s="522" t="s">
        <v>366</v>
      </c>
      <c r="C241" s="523"/>
      <c r="D241" s="523"/>
      <c r="E241" s="523"/>
      <c r="F241" s="523"/>
      <c r="G241" s="524"/>
      <c r="H241" s="133">
        <f>H242+H243</f>
        <v>80</v>
      </c>
      <c r="I241" s="133">
        <f t="shared" ref="I241:P241" si="17">I242+I243</f>
        <v>30</v>
      </c>
      <c r="J241" s="133">
        <f t="shared" si="17"/>
        <v>55</v>
      </c>
      <c r="K241" s="133">
        <f t="shared" si="17"/>
        <v>40</v>
      </c>
      <c r="L241" s="133">
        <f t="shared" si="17"/>
        <v>2</v>
      </c>
      <c r="M241" s="133">
        <f t="shared" si="17"/>
        <v>2</v>
      </c>
      <c r="N241" s="133">
        <f t="shared" si="17"/>
        <v>93</v>
      </c>
      <c r="O241" s="133">
        <f t="shared" si="17"/>
        <v>2</v>
      </c>
      <c r="P241" s="133">
        <f t="shared" si="17"/>
        <v>2</v>
      </c>
      <c r="Q241" s="164">
        <v>44972</v>
      </c>
      <c r="R241" s="164">
        <v>22486</v>
      </c>
    </row>
    <row r="242" spans="1:18" ht="72.75" customHeight="1" x14ac:dyDescent="0.25">
      <c r="A242" s="88">
        <v>1</v>
      </c>
      <c r="B242" s="459" t="s">
        <v>367</v>
      </c>
      <c r="C242" s="460"/>
      <c r="D242" s="460"/>
      <c r="E242" s="460"/>
      <c r="F242" s="465"/>
      <c r="G242" s="87" t="s">
        <v>566</v>
      </c>
      <c r="H242" s="162">
        <v>60</v>
      </c>
      <c r="I242" s="162">
        <v>30</v>
      </c>
      <c r="J242" s="162">
        <v>35</v>
      </c>
      <c r="K242" s="162">
        <v>30</v>
      </c>
      <c r="L242" s="162">
        <v>2</v>
      </c>
      <c r="M242" s="162">
        <v>2</v>
      </c>
      <c r="N242" s="162">
        <v>62</v>
      </c>
      <c r="O242" s="162">
        <v>1</v>
      </c>
      <c r="P242" s="162">
        <v>1</v>
      </c>
      <c r="Q242" s="163">
        <v>44972</v>
      </c>
      <c r="R242" s="163">
        <v>22486</v>
      </c>
    </row>
    <row r="243" spans="1:18" ht="72.75" customHeight="1" x14ac:dyDescent="0.25">
      <c r="A243" s="88">
        <v>2</v>
      </c>
      <c r="B243" s="459" t="s">
        <v>368</v>
      </c>
      <c r="C243" s="460"/>
      <c r="D243" s="460"/>
      <c r="E243" s="460"/>
      <c r="F243" s="465"/>
      <c r="G243" s="87" t="s">
        <v>567</v>
      </c>
      <c r="H243" s="162">
        <v>20</v>
      </c>
      <c r="I243" s="162">
        <v>0</v>
      </c>
      <c r="J243" s="162">
        <v>20</v>
      </c>
      <c r="K243" s="162">
        <v>10</v>
      </c>
      <c r="L243" s="162">
        <v>0</v>
      </c>
      <c r="M243" s="162">
        <v>0</v>
      </c>
      <c r="N243" s="162">
        <v>31</v>
      </c>
      <c r="O243" s="162">
        <v>1</v>
      </c>
      <c r="P243" s="162">
        <v>1</v>
      </c>
      <c r="Q243" s="163">
        <v>44972</v>
      </c>
      <c r="R243" s="163">
        <v>22486</v>
      </c>
    </row>
    <row r="244" spans="1:18" ht="72.75" customHeight="1" x14ac:dyDescent="0.25">
      <c r="A244" s="104">
        <v>10</v>
      </c>
      <c r="B244" s="522" t="s">
        <v>372</v>
      </c>
      <c r="C244" s="523"/>
      <c r="D244" s="523"/>
      <c r="E244" s="523"/>
      <c r="F244" s="523"/>
      <c r="G244" s="524"/>
      <c r="H244" s="133">
        <f>H245+H246+H247+H248+H249+H250+H251+H252+H253+H254+H255+H256+H257+H258</f>
        <v>475</v>
      </c>
      <c r="I244" s="133">
        <f t="shared" ref="I244:P244" si="18">I245+I246+I247+I248+I249+I250+I251+I252+I253+I254+I255+I256+I257+I258</f>
        <v>370</v>
      </c>
      <c r="J244" s="133">
        <f t="shared" si="18"/>
        <v>105</v>
      </c>
      <c r="K244" s="133">
        <f t="shared" si="18"/>
        <v>197</v>
      </c>
      <c r="L244" s="133">
        <f t="shared" si="18"/>
        <v>18</v>
      </c>
      <c r="M244" s="133">
        <f t="shared" si="18"/>
        <v>11</v>
      </c>
      <c r="N244" s="133">
        <f t="shared" si="18"/>
        <v>605</v>
      </c>
      <c r="O244" s="133">
        <f t="shared" si="18"/>
        <v>0</v>
      </c>
      <c r="P244" s="133">
        <f t="shared" si="18"/>
        <v>0</v>
      </c>
      <c r="Q244" s="164">
        <v>45599</v>
      </c>
      <c r="R244" s="164">
        <v>23471</v>
      </c>
    </row>
    <row r="245" spans="1:18" ht="72.75" customHeight="1" x14ac:dyDescent="0.25">
      <c r="A245" s="88">
        <v>1</v>
      </c>
      <c r="B245" s="459" t="s">
        <v>373</v>
      </c>
      <c r="C245" s="460"/>
      <c r="D245" s="460"/>
      <c r="E245" s="460"/>
      <c r="F245" s="465"/>
      <c r="G245" s="87" t="s">
        <v>568</v>
      </c>
      <c r="H245" s="162">
        <f>I245+J245</f>
        <v>370</v>
      </c>
      <c r="I245" s="162">
        <v>340</v>
      </c>
      <c r="J245" s="162">
        <v>30</v>
      </c>
      <c r="K245" s="168">
        <v>150</v>
      </c>
      <c r="L245" s="162">
        <v>9</v>
      </c>
      <c r="M245" s="162">
        <v>4</v>
      </c>
      <c r="N245" s="162">
        <v>454</v>
      </c>
      <c r="O245" s="162">
        <v>0</v>
      </c>
      <c r="P245" s="162">
        <v>0</v>
      </c>
      <c r="Q245" s="163">
        <v>43802</v>
      </c>
      <c r="R245" s="163">
        <v>24221</v>
      </c>
    </row>
    <row r="246" spans="1:18" ht="72.75" customHeight="1" x14ac:dyDescent="0.25">
      <c r="A246" s="88">
        <v>2</v>
      </c>
      <c r="B246" s="459" t="s">
        <v>374</v>
      </c>
      <c r="C246" s="460"/>
      <c r="D246" s="460"/>
      <c r="E246" s="460"/>
      <c r="F246" s="465"/>
      <c r="G246" s="87" t="s">
        <v>569</v>
      </c>
      <c r="H246" s="162">
        <f t="shared" ref="H246:H258" si="19">I246+J246</f>
        <v>20</v>
      </c>
      <c r="I246" s="162">
        <v>10</v>
      </c>
      <c r="J246" s="162">
        <v>10</v>
      </c>
      <c r="K246" s="162">
        <v>11</v>
      </c>
      <c r="L246" s="162">
        <v>2</v>
      </c>
      <c r="M246" s="162">
        <v>2</v>
      </c>
      <c r="N246" s="162">
        <v>28</v>
      </c>
      <c r="O246" s="162">
        <v>0</v>
      </c>
      <c r="P246" s="162">
        <v>0</v>
      </c>
      <c r="Q246" s="163">
        <v>43108</v>
      </c>
      <c r="R246" s="163">
        <v>22838</v>
      </c>
    </row>
    <row r="247" spans="1:18" ht="72.75" customHeight="1" x14ac:dyDescent="0.25">
      <c r="A247" s="88">
        <v>3</v>
      </c>
      <c r="B247" s="459" t="s">
        <v>375</v>
      </c>
      <c r="C247" s="460"/>
      <c r="D247" s="460"/>
      <c r="E247" s="460"/>
      <c r="F247" s="465"/>
      <c r="G247" s="87" t="s">
        <v>570</v>
      </c>
      <c r="H247" s="162">
        <f t="shared" si="19"/>
        <v>20</v>
      </c>
      <c r="I247" s="162">
        <v>10</v>
      </c>
      <c r="J247" s="162">
        <v>10</v>
      </c>
      <c r="K247" s="162">
        <v>8</v>
      </c>
      <c r="L247" s="162">
        <v>2</v>
      </c>
      <c r="M247" s="162">
        <v>2</v>
      </c>
      <c r="N247" s="162">
        <v>26</v>
      </c>
      <c r="O247" s="162">
        <v>0</v>
      </c>
      <c r="P247" s="162">
        <v>0</v>
      </c>
      <c r="Q247" s="163">
        <v>44916</v>
      </c>
      <c r="R247" s="163">
        <v>22121</v>
      </c>
    </row>
    <row r="248" spans="1:18" ht="72.75" customHeight="1" x14ac:dyDescent="0.25">
      <c r="A248" s="88">
        <v>4</v>
      </c>
      <c r="B248" s="459" t="s">
        <v>376</v>
      </c>
      <c r="C248" s="460"/>
      <c r="D248" s="460"/>
      <c r="E248" s="460"/>
      <c r="F248" s="465"/>
      <c r="G248" s="87" t="s">
        <v>571</v>
      </c>
      <c r="H248" s="162">
        <f t="shared" si="19"/>
        <v>20</v>
      </c>
      <c r="I248" s="162">
        <v>10</v>
      </c>
      <c r="J248" s="162">
        <v>10</v>
      </c>
      <c r="K248" s="162">
        <v>8</v>
      </c>
      <c r="L248" s="162">
        <v>2</v>
      </c>
      <c r="M248" s="162">
        <v>2</v>
      </c>
      <c r="N248" s="162">
        <v>34</v>
      </c>
      <c r="O248" s="162">
        <v>0</v>
      </c>
      <c r="P248" s="162">
        <v>0</v>
      </c>
      <c r="Q248" s="163">
        <v>44879</v>
      </c>
      <c r="R248" s="163">
        <v>23496</v>
      </c>
    </row>
    <row r="249" spans="1:18" ht="72.75" customHeight="1" x14ac:dyDescent="0.25">
      <c r="A249" s="88">
        <v>5</v>
      </c>
      <c r="B249" s="459" t="s">
        <v>377</v>
      </c>
      <c r="C249" s="460"/>
      <c r="D249" s="460"/>
      <c r="E249" s="460"/>
      <c r="F249" s="465"/>
      <c r="G249" s="87" t="s">
        <v>572</v>
      </c>
      <c r="H249" s="162">
        <f t="shared" si="19"/>
        <v>0</v>
      </c>
      <c r="I249" s="162">
        <v>0</v>
      </c>
      <c r="J249" s="162">
        <v>0</v>
      </c>
      <c r="K249" s="162">
        <v>4</v>
      </c>
      <c r="L249" s="162">
        <v>0</v>
      </c>
      <c r="M249" s="162">
        <v>0</v>
      </c>
      <c r="N249" s="162">
        <v>12</v>
      </c>
      <c r="O249" s="162">
        <v>0</v>
      </c>
      <c r="P249" s="162">
        <v>0</v>
      </c>
      <c r="Q249" s="163">
        <v>44569</v>
      </c>
      <c r="R249" s="163">
        <v>23046</v>
      </c>
    </row>
    <row r="250" spans="1:18" ht="72.75" customHeight="1" x14ac:dyDescent="0.25">
      <c r="A250" s="88">
        <v>6</v>
      </c>
      <c r="B250" s="459" t="s">
        <v>378</v>
      </c>
      <c r="C250" s="460"/>
      <c r="D250" s="460"/>
      <c r="E250" s="460"/>
      <c r="F250" s="465"/>
      <c r="G250" s="87" t="s">
        <v>573</v>
      </c>
      <c r="H250" s="162">
        <f t="shared" si="19"/>
        <v>15</v>
      </c>
      <c r="I250" s="162">
        <v>0</v>
      </c>
      <c r="J250" s="162">
        <v>15</v>
      </c>
      <c r="K250" s="162">
        <v>2</v>
      </c>
      <c r="L250" s="162">
        <v>0</v>
      </c>
      <c r="M250" s="162">
        <v>0</v>
      </c>
      <c r="N250" s="162">
        <v>10</v>
      </c>
      <c r="O250" s="162">
        <v>0</v>
      </c>
      <c r="P250" s="162">
        <v>0</v>
      </c>
      <c r="Q250" s="163">
        <v>45011</v>
      </c>
      <c r="R250" s="163">
        <v>22702</v>
      </c>
    </row>
    <row r="251" spans="1:18" ht="72.75" customHeight="1" x14ac:dyDescent="0.25">
      <c r="A251" s="88">
        <v>7</v>
      </c>
      <c r="B251" s="459" t="s">
        <v>379</v>
      </c>
      <c r="C251" s="460"/>
      <c r="D251" s="460"/>
      <c r="E251" s="460"/>
      <c r="F251" s="465"/>
      <c r="G251" s="87" t="s">
        <v>574</v>
      </c>
      <c r="H251" s="162">
        <f t="shared" si="19"/>
        <v>15</v>
      </c>
      <c r="I251" s="162">
        <v>0</v>
      </c>
      <c r="J251" s="162">
        <v>15</v>
      </c>
      <c r="K251" s="162">
        <v>5</v>
      </c>
      <c r="L251" s="162">
        <v>1</v>
      </c>
      <c r="M251" s="162">
        <v>0</v>
      </c>
      <c r="N251" s="162">
        <v>7</v>
      </c>
      <c r="O251" s="162">
        <v>0</v>
      </c>
      <c r="P251" s="162">
        <v>0</v>
      </c>
      <c r="Q251" s="163">
        <v>44248</v>
      </c>
      <c r="R251" s="163">
        <v>23295</v>
      </c>
    </row>
    <row r="252" spans="1:18" ht="72.75" customHeight="1" x14ac:dyDescent="0.25">
      <c r="A252" s="88">
        <v>8</v>
      </c>
      <c r="B252" s="459" t="s">
        <v>380</v>
      </c>
      <c r="C252" s="460"/>
      <c r="D252" s="460"/>
      <c r="E252" s="460"/>
      <c r="F252" s="465"/>
      <c r="G252" s="87" t="s">
        <v>575</v>
      </c>
      <c r="H252" s="162">
        <f t="shared" si="19"/>
        <v>0</v>
      </c>
      <c r="I252" s="162">
        <v>0</v>
      </c>
      <c r="J252" s="162">
        <v>0</v>
      </c>
      <c r="K252" s="162">
        <v>3</v>
      </c>
      <c r="L252" s="162">
        <v>0</v>
      </c>
      <c r="M252" s="162">
        <v>0</v>
      </c>
      <c r="N252" s="162">
        <v>7</v>
      </c>
      <c r="O252" s="162">
        <v>0</v>
      </c>
      <c r="P252" s="162">
        <v>0</v>
      </c>
      <c r="Q252" s="163">
        <v>42572</v>
      </c>
      <c r="R252" s="163">
        <v>22550</v>
      </c>
    </row>
    <row r="253" spans="1:18" ht="72.75" customHeight="1" x14ac:dyDescent="0.25">
      <c r="A253" s="88">
        <v>9</v>
      </c>
      <c r="B253" s="459" t="s">
        <v>381</v>
      </c>
      <c r="C253" s="460"/>
      <c r="D253" s="460"/>
      <c r="E253" s="460"/>
      <c r="F253" s="465"/>
      <c r="G253" s="87" t="s">
        <v>576</v>
      </c>
      <c r="H253" s="162">
        <f t="shared" si="19"/>
        <v>0</v>
      </c>
      <c r="I253" s="162">
        <v>0</v>
      </c>
      <c r="J253" s="162">
        <v>0</v>
      </c>
      <c r="K253" s="162">
        <v>3</v>
      </c>
      <c r="L253" s="162">
        <v>1</v>
      </c>
      <c r="M253" s="162">
        <v>0</v>
      </c>
      <c r="N253" s="162">
        <v>9</v>
      </c>
      <c r="O253" s="162">
        <v>0</v>
      </c>
      <c r="P253" s="162">
        <v>0</v>
      </c>
      <c r="Q253" s="163">
        <v>40769</v>
      </c>
      <c r="R253" s="163">
        <v>22122</v>
      </c>
    </row>
    <row r="254" spans="1:18" ht="72.75" customHeight="1" x14ac:dyDescent="0.25">
      <c r="A254" s="88">
        <v>10</v>
      </c>
      <c r="B254" s="459" t="s">
        <v>382</v>
      </c>
      <c r="C254" s="460"/>
      <c r="D254" s="460"/>
      <c r="E254" s="460"/>
      <c r="F254" s="465"/>
      <c r="G254" s="87" t="s">
        <v>577</v>
      </c>
      <c r="H254" s="162">
        <f t="shared" si="19"/>
        <v>15</v>
      </c>
      <c r="I254" s="162">
        <v>0</v>
      </c>
      <c r="J254" s="162">
        <v>15</v>
      </c>
      <c r="K254" s="162">
        <v>3</v>
      </c>
      <c r="L254" s="162">
        <v>1</v>
      </c>
      <c r="M254" s="162">
        <v>1</v>
      </c>
      <c r="N254" s="162">
        <v>10</v>
      </c>
      <c r="O254" s="162">
        <v>0</v>
      </c>
      <c r="P254" s="162">
        <v>0</v>
      </c>
      <c r="Q254" s="163">
        <v>43799</v>
      </c>
      <c r="R254" s="163">
        <v>22516</v>
      </c>
    </row>
    <row r="255" spans="1:18" ht="72.75" customHeight="1" x14ac:dyDescent="0.25">
      <c r="A255" s="88">
        <v>11</v>
      </c>
      <c r="B255" s="459" t="s">
        <v>383</v>
      </c>
      <c r="C255" s="460"/>
      <c r="D255" s="460"/>
      <c r="E255" s="460"/>
      <c r="F255" s="465"/>
      <c r="G255" s="87" t="s">
        <v>384</v>
      </c>
      <c r="H255" s="162">
        <f t="shared" si="19"/>
        <v>0</v>
      </c>
      <c r="I255" s="162">
        <v>0</v>
      </c>
      <c r="J255" s="162">
        <v>0</v>
      </c>
      <c r="K255" s="162">
        <v>0</v>
      </c>
      <c r="L255" s="162">
        <v>0</v>
      </c>
      <c r="M255" s="162">
        <v>0</v>
      </c>
      <c r="N255" s="162">
        <v>2</v>
      </c>
      <c r="O255" s="162">
        <v>0</v>
      </c>
      <c r="P255" s="162">
        <v>0</v>
      </c>
      <c r="Q255" s="163">
        <v>0</v>
      </c>
      <c r="R255" s="163">
        <v>23595</v>
      </c>
    </row>
    <row r="256" spans="1:18" ht="72.75" customHeight="1" x14ac:dyDescent="0.25">
      <c r="A256" s="88">
        <v>12</v>
      </c>
      <c r="B256" s="459" t="s">
        <v>385</v>
      </c>
      <c r="C256" s="460"/>
      <c r="D256" s="460"/>
      <c r="E256" s="460"/>
      <c r="F256" s="465"/>
      <c r="G256" s="87" t="s">
        <v>386</v>
      </c>
      <c r="H256" s="162">
        <f t="shared" si="19"/>
        <v>0</v>
      </c>
      <c r="I256" s="162">
        <v>0</v>
      </c>
      <c r="J256" s="162">
        <v>0</v>
      </c>
      <c r="K256" s="162">
        <v>0</v>
      </c>
      <c r="L256" s="162">
        <v>0</v>
      </c>
      <c r="M256" s="162">
        <v>0</v>
      </c>
      <c r="N256" s="162">
        <v>4</v>
      </c>
      <c r="O256" s="162">
        <v>0</v>
      </c>
      <c r="P256" s="162">
        <v>0</v>
      </c>
      <c r="Q256" s="163">
        <v>0</v>
      </c>
      <c r="R256" s="163">
        <v>22724</v>
      </c>
    </row>
    <row r="257" spans="1:18" ht="72.75" customHeight="1" x14ac:dyDescent="0.25">
      <c r="A257" s="88">
        <v>13</v>
      </c>
      <c r="B257" s="459" t="s">
        <v>387</v>
      </c>
      <c r="C257" s="460"/>
      <c r="D257" s="460"/>
      <c r="E257" s="460"/>
      <c r="F257" s="465"/>
      <c r="G257" s="87" t="s">
        <v>388</v>
      </c>
      <c r="H257" s="162">
        <f t="shared" si="19"/>
        <v>0</v>
      </c>
      <c r="I257" s="162">
        <v>0</v>
      </c>
      <c r="J257" s="162">
        <v>0</v>
      </c>
      <c r="K257" s="162">
        <v>0</v>
      </c>
      <c r="L257" s="162">
        <v>0</v>
      </c>
      <c r="M257" s="162">
        <v>0</v>
      </c>
      <c r="N257" s="162">
        <v>1</v>
      </c>
      <c r="O257" s="162">
        <v>0</v>
      </c>
      <c r="P257" s="162">
        <v>0</v>
      </c>
      <c r="Q257" s="163">
        <v>0</v>
      </c>
      <c r="R257" s="163">
        <v>22336</v>
      </c>
    </row>
    <row r="258" spans="1:18" ht="72.75" customHeight="1" x14ac:dyDescent="0.25">
      <c r="A258" s="88">
        <v>14</v>
      </c>
      <c r="B258" s="459" t="s">
        <v>389</v>
      </c>
      <c r="C258" s="460"/>
      <c r="D258" s="460"/>
      <c r="E258" s="460"/>
      <c r="F258" s="465"/>
      <c r="G258" s="87" t="s">
        <v>390</v>
      </c>
      <c r="H258" s="162">
        <f t="shared" si="19"/>
        <v>0</v>
      </c>
      <c r="I258" s="162">
        <v>0</v>
      </c>
      <c r="J258" s="162">
        <v>0</v>
      </c>
      <c r="K258" s="162">
        <v>0</v>
      </c>
      <c r="L258" s="162">
        <v>0</v>
      </c>
      <c r="M258" s="162">
        <v>0</v>
      </c>
      <c r="N258" s="162">
        <v>1</v>
      </c>
      <c r="O258" s="162">
        <v>0</v>
      </c>
      <c r="P258" s="162">
        <v>0</v>
      </c>
      <c r="Q258" s="163">
        <v>0</v>
      </c>
      <c r="R258" s="163"/>
    </row>
    <row r="259" spans="1:18" ht="72.75" customHeight="1" x14ac:dyDescent="0.25">
      <c r="A259" s="104">
        <v>11</v>
      </c>
      <c r="B259" s="522" t="s">
        <v>391</v>
      </c>
      <c r="C259" s="523"/>
      <c r="D259" s="523"/>
      <c r="E259" s="523"/>
      <c r="F259" s="523"/>
      <c r="G259" s="524"/>
      <c r="H259" s="133">
        <f>H260+H261+H262+H263+H264+H265+H266+H267+H268+H269</f>
        <v>320</v>
      </c>
      <c r="I259" s="133">
        <f t="shared" ref="I259:P259" si="20">I260+I261+I262+I263+I264+I265+I266+I267+I268+I269</f>
        <v>260</v>
      </c>
      <c r="J259" s="133">
        <f>J260+J261+J262+J263+J264+J265+J266+J267+J268+J269</f>
        <v>60</v>
      </c>
      <c r="K259" s="133">
        <f t="shared" si="20"/>
        <v>197</v>
      </c>
      <c r="L259" s="133">
        <f t="shared" si="20"/>
        <v>41</v>
      </c>
      <c r="M259" s="133">
        <f t="shared" si="20"/>
        <v>13</v>
      </c>
      <c r="N259" s="133">
        <f t="shared" si="20"/>
        <v>594</v>
      </c>
      <c r="O259" s="133">
        <f t="shared" si="20"/>
        <v>0</v>
      </c>
      <c r="P259" s="133">
        <f t="shared" si="20"/>
        <v>0</v>
      </c>
      <c r="Q259" s="164">
        <v>44973</v>
      </c>
      <c r="R259" s="164">
        <v>22483</v>
      </c>
    </row>
    <row r="260" spans="1:18" ht="72.75" customHeight="1" x14ac:dyDescent="0.25">
      <c r="A260" s="88">
        <v>1</v>
      </c>
      <c r="B260" s="459" t="s">
        <v>392</v>
      </c>
      <c r="C260" s="460"/>
      <c r="D260" s="460"/>
      <c r="E260" s="460"/>
      <c r="F260" s="465"/>
      <c r="G260" s="87" t="s">
        <v>578</v>
      </c>
      <c r="H260" s="88">
        <f>I260+J260</f>
        <v>275</v>
      </c>
      <c r="I260" s="162">
        <v>235</v>
      </c>
      <c r="J260" s="162">
        <v>40</v>
      </c>
      <c r="K260" s="162">
        <v>137</v>
      </c>
      <c r="L260" s="162">
        <v>39</v>
      </c>
      <c r="M260" s="162">
        <v>8</v>
      </c>
      <c r="N260" s="162">
        <v>428</v>
      </c>
      <c r="O260" s="162">
        <v>0</v>
      </c>
      <c r="P260" s="162">
        <v>0</v>
      </c>
      <c r="Q260" s="163">
        <v>44973</v>
      </c>
      <c r="R260" s="163">
        <v>22483</v>
      </c>
    </row>
    <row r="261" spans="1:18" ht="72.75" customHeight="1" x14ac:dyDescent="0.25">
      <c r="A261" s="88">
        <v>2</v>
      </c>
      <c r="B261" s="459" t="s">
        <v>393</v>
      </c>
      <c r="C261" s="460"/>
      <c r="D261" s="460"/>
      <c r="E261" s="460"/>
      <c r="F261" s="465"/>
      <c r="G261" s="87" t="s">
        <v>579</v>
      </c>
      <c r="H261" s="88">
        <f t="shared" ref="H261:H269" si="21">I261+J261</f>
        <v>45</v>
      </c>
      <c r="I261" s="162">
        <v>25</v>
      </c>
      <c r="J261" s="162">
        <v>20</v>
      </c>
      <c r="K261" s="162">
        <v>9</v>
      </c>
      <c r="L261" s="162">
        <v>2</v>
      </c>
      <c r="M261" s="162">
        <v>0</v>
      </c>
      <c r="N261" s="162">
        <v>27</v>
      </c>
      <c r="O261" s="162">
        <v>0</v>
      </c>
      <c r="P261" s="162">
        <v>0</v>
      </c>
      <c r="Q261" s="163">
        <v>44973</v>
      </c>
      <c r="R261" s="163">
        <v>22483</v>
      </c>
    </row>
    <row r="262" spans="1:18" ht="72.75" customHeight="1" x14ac:dyDescent="0.25">
      <c r="A262" s="88">
        <v>3</v>
      </c>
      <c r="B262" s="459" t="s">
        <v>394</v>
      </c>
      <c r="C262" s="460"/>
      <c r="D262" s="460"/>
      <c r="E262" s="460"/>
      <c r="F262" s="465"/>
      <c r="G262" s="87" t="s">
        <v>580</v>
      </c>
      <c r="H262" s="88">
        <f t="shared" si="21"/>
        <v>0</v>
      </c>
      <c r="I262" s="162">
        <v>0</v>
      </c>
      <c r="J262" s="162">
        <v>0</v>
      </c>
      <c r="K262" s="162">
        <v>12</v>
      </c>
      <c r="L262" s="162">
        <v>0</v>
      </c>
      <c r="M262" s="162">
        <v>1</v>
      </c>
      <c r="N262" s="162">
        <v>40</v>
      </c>
      <c r="O262" s="162">
        <v>0</v>
      </c>
      <c r="P262" s="162">
        <v>0</v>
      </c>
      <c r="Q262" s="163">
        <v>44973</v>
      </c>
      <c r="R262" s="163">
        <v>22483</v>
      </c>
    </row>
    <row r="263" spans="1:18" ht="72.75" customHeight="1" x14ac:dyDescent="0.25">
      <c r="A263" s="88">
        <v>4</v>
      </c>
      <c r="B263" s="459" t="s">
        <v>395</v>
      </c>
      <c r="C263" s="460"/>
      <c r="D263" s="460"/>
      <c r="E263" s="460"/>
      <c r="F263" s="465"/>
      <c r="G263" s="87" t="s">
        <v>581</v>
      </c>
      <c r="H263" s="88">
        <f t="shared" si="21"/>
        <v>0</v>
      </c>
      <c r="I263" s="162">
        <v>0</v>
      </c>
      <c r="J263" s="162">
        <v>0</v>
      </c>
      <c r="K263" s="162">
        <v>4</v>
      </c>
      <c r="L263" s="162">
        <v>0</v>
      </c>
      <c r="M263" s="162">
        <v>1</v>
      </c>
      <c r="N263" s="162">
        <v>10</v>
      </c>
      <c r="O263" s="162">
        <v>0</v>
      </c>
      <c r="P263" s="162">
        <v>0</v>
      </c>
      <c r="Q263" s="163">
        <v>44973</v>
      </c>
      <c r="R263" s="163">
        <v>22483</v>
      </c>
    </row>
    <row r="264" spans="1:18" ht="72.75" customHeight="1" x14ac:dyDescent="0.25">
      <c r="A264" s="88">
        <v>5</v>
      </c>
      <c r="B264" s="459" t="s">
        <v>396</v>
      </c>
      <c r="C264" s="460"/>
      <c r="D264" s="460"/>
      <c r="E264" s="460"/>
      <c r="F264" s="465"/>
      <c r="G264" s="87" t="s">
        <v>582</v>
      </c>
      <c r="H264" s="88">
        <f t="shared" si="21"/>
        <v>0</v>
      </c>
      <c r="I264" s="162">
        <v>0</v>
      </c>
      <c r="J264" s="162">
        <v>0</v>
      </c>
      <c r="K264" s="162">
        <v>8</v>
      </c>
      <c r="L264" s="162">
        <v>0</v>
      </c>
      <c r="M264" s="162">
        <v>2</v>
      </c>
      <c r="N264" s="162">
        <v>17</v>
      </c>
      <c r="O264" s="162">
        <v>0</v>
      </c>
      <c r="P264" s="162">
        <v>0</v>
      </c>
      <c r="Q264" s="163">
        <v>44973</v>
      </c>
      <c r="R264" s="163">
        <v>22483</v>
      </c>
    </row>
    <row r="265" spans="1:18" ht="72.75" customHeight="1" x14ac:dyDescent="0.25">
      <c r="A265" s="88">
        <v>6</v>
      </c>
      <c r="B265" s="459" t="s">
        <v>397</v>
      </c>
      <c r="C265" s="460"/>
      <c r="D265" s="460"/>
      <c r="E265" s="460"/>
      <c r="F265" s="465"/>
      <c r="G265" s="87" t="s">
        <v>583</v>
      </c>
      <c r="H265" s="88">
        <f t="shared" si="21"/>
        <v>0</v>
      </c>
      <c r="I265" s="162">
        <v>0</v>
      </c>
      <c r="J265" s="162">
        <v>0</v>
      </c>
      <c r="K265" s="162">
        <v>5</v>
      </c>
      <c r="L265" s="162">
        <v>0</v>
      </c>
      <c r="M265" s="162">
        <v>1</v>
      </c>
      <c r="N265" s="162">
        <v>13</v>
      </c>
      <c r="O265" s="162">
        <v>0</v>
      </c>
      <c r="P265" s="162">
        <v>0</v>
      </c>
      <c r="Q265" s="163">
        <v>44973</v>
      </c>
      <c r="R265" s="163">
        <v>22483</v>
      </c>
    </row>
    <row r="266" spans="1:18" ht="72.75" customHeight="1" x14ac:dyDescent="0.25">
      <c r="A266" s="88">
        <v>7</v>
      </c>
      <c r="B266" s="459" t="s">
        <v>398</v>
      </c>
      <c r="C266" s="460"/>
      <c r="D266" s="460"/>
      <c r="E266" s="460"/>
      <c r="F266" s="465"/>
      <c r="G266" s="87" t="s">
        <v>584</v>
      </c>
      <c r="H266" s="88">
        <f t="shared" si="21"/>
        <v>0</v>
      </c>
      <c r="I266" s="162">
        <v>0</v>
      </c>
      <c r="J266" s="162">
        <v>0</v>
      </c>
      <c r="K266" s="162">
        <v>10</v>
      </c>
      <c r="L266" s="162">
        <v>0</v>
      </c>
      <c r="M266" s="162">
        <v>0</v>
      </c>
      <c r="N266" s="162">
        <v>30</v>
      </c>
      <c r="O266" s="162">
        <v>0</v>
      </c>
      <c r="P266" s="162">
        <v>0</v>
      </c>
      <c r="Q266" s="163">
        <v>44973</v>
      </c>
      <c r="R266" s="163">
        <v>22483</v>
      </c>
    </row>
    <row r="267" spans="1:18" ht="72.75" customHeight="1" x14ac:dyDescent="0.25">
      <c r="A267" s="88">
        <v>8</v>
      </c>
      <c r="B267" s="459" t="s">
        <v>399</v>
      </c>
      <c r="C267" s="460"/>
      <c r="D267" s="460"/>
      <c r="E267" s="460"/>
      <c r="F267" s="465"/>
      <c r="G267" s="87" t="s">
        <v>585</v>
      </c>
      <c r="H267" s="88">
        <f t="shared" si="21"/>
        <v>0</v>
      </c>
      <c r="I267" s="162">
        <v>0</v>
      </c>
      <c r="J267" s="162">
        <v>0</v>
      </c>
      <c r="K267" s="162">
        <v>7</v>
      </c>
      <c r="L267" s="162">
        <v>0</v>
      </c>
      <c r="M267" s="162">
        <v>0</v>
      </c>
      <c r="N267" s="162">
        <v>14</v>
      </c>
      <c r="O267" s="162">
        <v>0</v>
      </c>
      <c r="P267" s="162">
        <v>0</v>
      </c>
      <c r="Q267" s="163">
        <v>44973</v>
      </c>
      <c r="R267" s="163">
        <v>22483</v>
      </c>
    </row>
    <row r="268" spans="1:18" ht="72.75" customHeight="1" x14ac:dyDescent="0.25">
      <c r="A268" s="88">
        <v>9</v>
      </c>
      <c r="B268" s="459" t="s">
        <v>400</v>
      </c>
      <c r="C268" s="460"/>
      <c r="D268" s="460"/>
      <c r="E268" s="460"/>
      <c r="F268" s="465"/>
      <c r="G268" s="87" t="s">
        <v>586</v>
      </c>
      <c r="H268" s="88">
        <f t="shared" si="21"/>
        <v>0</v>
      </c>
      <c r="I268" s="162">
        <v>0</v>
      </c>
      <c r="J268" s="162">
        <v>0</v>
      </c>
      <c r="K268" s="162">
        <v>5</v>
      </c>
      <c r="L268" s="162">
        <v>0</v>
      </c>
      <c r="M268" s="162">
        <v>0</v>
      </c>
      <c r="N268" s="162">
        <v>13</v>
      </c>
      <c r="O268" s="162">
        <v>0</v>
      </c>
      <c r="P268" s="162">
        <v>0</v>
      </c>
      <c r="Q268" s="163">
        <v>44973</v>
      </c>
      <c r="R268" s="163">
        <v>22483</v>
      </c>
    </row>
    <row r="269" spans="1:18" ht="72.75" customHeight="1" x14ac:dyDescent="0.25">
      <c r="A269" s="88">
        <v>10</v>
      </c>
      <c r="B269" s="459" t="s">
        <v>401</v>
      </c>
      <c r="C269" s="460"/>
      <c r="D269" s="460"/>
      <c r="E269" s="460"/>
      <c r="F269" s="465"/>
      <c r="G269" s="87" t="s">
        <v>402</v>
      </c>
      <c r="H269" s="88">
        <f t="shared" si="21"/>
        <v>0</v>
      </c>
      <c r="I269" s="162">
        <v>0</v>
      </c>
      <c r="J269" s="162">
        <v>0</v>
      </c>
      <c r="K269" s="162">
        <v>0</v>
      </c>
      <c r="L269" s="162">
        <v>0</v>
      </c>
      <c r="M269" s="162">
        <v>0</v>
      </c>
      <c r="N269" s="162">
        <v>2</v>
      </c>
      <c r="O269" s="162">
        <v>0</v>
      </c>
      <c r="P269" s="162">
        <v>0</v>
      </c>
      <c r="Q269" s="163">
        <v>0</v>
      </c>
      <c r="R269" s="163">
        <v>22483</v>
      </c>
    </row>
    <row r="270" spans="1:18" ht="72.75" customHeight="1" x14ac:dyDescent="0.25">
      <c r="A270" s="104">
        <v>12</v>
      </c>
      <c r="B270" s="522" t="s">
        <v>403</v>
      </c>
      <c r="C270" s="523"/>
      <c r="D270" s="523"/>
      <c r="E270" s="523"/>
      <c r="F270" s="523"/>
      <c r="G270" s="524"/>
      <c r="H270" s="133">
        <f>H272+H273+H274+H275+H276+H277+H278+H279+H280+H281+H282+H283+H284+H285+H286+H287+H288+H289+H290+H291+H292+H293+H294+H295+H297+H298+H299+H300+H301+H302+H303+H304+H306+H307+H308+H309+H310</f>
        <v>105</v>
      </c>
      <c r="I270" s="133">
        <f t="shared" ref="I270:P270" si="22">I272+I273+I274+I275+I276+I277+I278+I279+I280+I281+I282+I283+I284+I285+I286+I287+I288+I289+I290+I291+I292+I293+I294+I295+I297+I298+I299+I300+I301+I302+I303+I304+I306+I307+I308+I309+I310</f>
        <v>65</v>
      </c>
      <c r="J270" s="133">
        <f t="shared" si="22"/>
        <v>40</v>
      </c>
      <c r="K270" s="133">
        <f t="shared" si="22"/>
        <v>39</v>
      </c>
      <c r="L270" s="133">
        <f t="shared" si="22"/>
        <v>14</v>
      </c>
      <c r="M270" s="133">
        <f t="shared" si="22"/>
        <v>2</v>
      </c>
      <c r="N270" s="133">
        <f t="shared" si="22"/>
        <v>89</v>
      </c>
      <c r="O270" s="133">
        <f t="shared" si="22"/>
        <v>31</v>
      </c>
      <c r="P270" s="133">
        <f t="shared" si="22"/>
        <v>9</v>
      </c>
      <c r="Q270" s="164">
        <v>47716</v>
      </c>
      <c r="R270" s="164">
        <v>23858</v>
      </c>
    </row>
    <row r="271" spans="1:18" ht="72.75" customHeight="1" x14ac:dyDescent="0.25">
      <c r="A271" s="104">
        <v>1</v>
      </c>
      <c r="B271" s="525" t="s">
        <v>430</v>
      </c>
      <c r="C271" s="526"/>
      <c r="D271" s="526"/>
      <c r="E271" s="526"/>
      <c r="F271" s="527"/>
      <c r="G271" s="137"/>
      <c r="H271" s="525"/>
      <c r="I271" s="526"/>
      <c r="J271" s="526"/>
      <c r="K271" s="526"/>
      <c r="L271" s="526"/>
      <c r="M271" s="526"/>
      <c r="N271" s="526"/>
      <c r="O271" s="526"/>
      <c r="P271" s="526"/>
      <c r="Q271" s="526"/>
      <c r="R271" s="527"/>
    </row>
    <row r="272" spans="1:18" ht="72.75" customHeight="1" x14ac:dyDescent="0.25">
      <c r="A272" s="88">
        <v>1</v>
      </c>
      <c r="B272" s="459" t="s">
        <v>430</v>
      </c>
      <c r="C272" s="460"/>
      <c r="D272" s="460"/>
      <c r="E272" s="460"/>
      <c r="F272" s="465"/>
      <c r="G272" s="87" t="s">
        <v>861</v>
      </c>
      <c r="H272" s="88">
        <f>I272+J272</f>
        <v>95</v>
      </c>
      <c r="I272" s="162">
        <v>65</v>
      </c>
      <c r="J272" s="162">
        <v>30</v>
      </c>
      <c r="K272" s="162">
        <v>34</v>
      </c>
      <c r="L272" s="162">
        <v>11</v>
      </c>
      <c r="M272" s="162">
        <v>1</v>
      </c>
      <c r="N272" s="162">
        <v>64</v>
      </c>
      <c r="O272" s="162">
        <v>6</v>
      </c>
      <c r="P272" s="162">
        <v>0</v>
      </c>
      <c r="Q272" s="163">
        <v>45237</v>
      </c>
      <c r="R272" s="163">
        <v>22679</v>
      </c>
    </row>
    <row r="273" spans="1:18" ht="72.75" customHeight="1" x14ac:dyDescent="0.25">
      <c r="A273" s="88">
        <v>2</v>
      </c>
      <c r="B273" s="459" t="s">
        <v>431</v>
      </c>
      <c r="C273" s="460"/>
      <c r="D273" s="460"/>
      <c r="E273" s="460"/>
      <c r="F273" s="465"/>
      <c r="G273" s="87" t="s">
        <v>432</v>
      </c>
      <c r="H273" s="88">
        <f t="shared" ref="H273:H295" si="23">I273+J273</f>
        <v>0</v>
      </c>
      <c r="I273" s="162">
        <v>0</v>
      </c>
      <c r="J273" s="162">
        <v>0</v>
      </c>
      <c r="K273" s="162">
        <v>0</v>
      </c>
      <c r="L273" s="162">
        <v>0</v>
      </c>
      <c r="M273" s="162">
        <v>0</v>
      </c>
      <c r="N273" s="162">
        <v>1</v>
      </c>
      <c r="O273" s="162">
        <v>0</v>
      </c>
      <c r="P273" s="162">
        <v>0</v>
      </c>
      <c r="Q273" s="163">
        <v>0</v>
      </c>
      <c r="R273" s="163">
        <v>33575</v>
      </c>
    </row>
    <row r="274" spans="1:18" ht="72.75" customHeight="1" x14ac:dyDescent="0.25">
      <c r="A274" s="88">
        <v>3</v>
      </c>
      <c r="B274" s="459" t="s">
        <v>433</v>
      </c>
      <c r="C274" s="460"/>
      <c r="D274" s="460"/>
      <c r="E274" s="460"/>
      <c r="F274" s="465"/>
      <c r="G274" s="87" t="s">
        <v>434</v>
      </c>
      <c r="H274" s="88">
        <f t="shared" si="23"/>
        <v>0</v>
      </c>
      <c r="I274" s="162">
        <v>0</v>
      </c>
      <c r="J274" s="162">
        <v>0</v>
      </c>
      <c r="K274" s="162">
        <v>0</v>
      </c>
      <c r="L274" s="162">
        <v>0</v>
      </c>
      <c r="M274" s="162">
        <v>0</v>
      </c>
      <c r="N274" s="162">
        <v>1</v>
      </c>
      <c r="O274" s="162">
        <v>0</v>
      </c>
      <c r="P274" s="162">
        <v>0</v>
      </c>
      <c r="Q274" s="163">
        <v>0</v>
      </c>
      <c r="R274" s="163">
        <v>33575</v>
      </c>
    </row>
    <row r="275" spans="1:18" ht="72.75" customHeight="1" x14ac:dyDescent="0.25">
      <c r="A275" s="88">
        <v>4</v>
      </c>
      <c r="B275" s="459" t="s">
        <v>435</v>
      </c>
      <c r="C275" s="460"/>
      <c r="D275" s="460"/>
      <c r="E275" s="460"/>
      <c r="F275" s="465"/>
      <c r="G275" s="87" t="s">
        <v>436</v>
      </c>
      <c r="H275" s="88">
        <f t="shared" si="23"/>
        <v>0</v>
      </c>
      <c r="I275" s="162">
        <v>0</v>
      </c>
      <c r="J275" s="162">
        <v>0</v>
      </c>
      <c r="K275" s="162">
        <v>0</v>
      </c>
      <c r="L275" s="162">
        <v>0</v>
      </c>
      <c r="M275" s="162">
        <v>0</v>
      </c>
      <c r="N275" s="162">
        <v>1</v>
      </c>
      <c r="O275" s="162">
        <v>0</v>
      </c>
      <c r="P275" s="162">
        <v>0</v>
      </c>
      <c r="Q275" s="163">
        <v>0</v>
      </c>
      <c r="R275" s="163">
        <v>28275</v>
      </c>
    </row>
    <row r="276" spans="1:18" ht="72.75" customHeight="1" x14ac:dyDescent="0.25">
      <c r="A276" s="88">
        <v>5</v>
      </c>
      <c r="B276" s="459" t="s">
        <v>439</v>
      </c>
      <c r="C276" s="460"/>
      <c r="D276" s="460"/>
      <c r="E276" s="460"/>
      <c r="F276" s="465"/>
      <c r="G276" s="87" t="s">
        <v>440</v>
      </c>
      <c r="H276" s="88">
        <f t="shared" si="23"/>
        <v>0</v>
      </c>
      <c r="I276" s="162">
        <v>0</v>
      </c>
      <c r="J276" s="162">
        <v>0</v>
      </c>
      <c r="K276" s="162">
        <v>0</v>
      </c>
      <c r="L276" s="162">
        <v>0</v>
      </c>
      <c r="M276" s="162">
        <v>0</v>
      </c>
      <c r="N276" s="162">
        <v>1</v>
      </c>
      <c r="O276" s="162">
        <v>0</v>
      </c>
      <c r="P276" s="162">
        <v>0</v>
      </c>
      <c r="Q276" s="163">
        <v>0</v>
      </c>
      <c r="R276" s="163">
        <v>24775</v>
      </c>
    </row>
    <row r="277" spans="1:18" ht="72.75" customHeight="1" x14ac:dyDescent="0.25">
      <c r="A277" s="88">
        <v>6</v>
      </c>
      <c r="B277" s="459" t="s">
        <v>443</v>
      </c>
      <c r="C277" s="460"/>
      <c r="D277" s="460"/>
      <c r="E277" s="460"/>
      <c r="F277" s="465"/>
      <c r="G277" s="87" t="s">
        <v>444</v>
      </c>
      <c r="H277" s="88">
        <f t="shared" si="23"/>
        <v>0</v>
      </c>
      <c r="I277" s="162">
        <v>0</v>
      </c>
      <c r="J277" s="162">
        <v>0</v>
      </c>
      <c r="K277" s="162">
        <v>0</v>
      </c>
      <c r="L277" s="162">
        <v>0</v>
      </c>
      <c r="M277" s="162">
        <v>0</v>
      </c>
      <c r="N277" s="162">
        <v>1</v>
      </c>
      <c r="O277" s="162">
        <v>0</v>
      </c>
      <c r="P277" s="162">
        <v>0</v>
      </c>
      <c r="Q277" s="163">
        <v>0</v>
      </c>
      <c r="R277" s="163">
        <v>28275</v>
      </c>
    </row>
    <row r="278" spans="1:18" ht="72.75" customHeight="1" x14ac:dyDescent="0.25">
      <c r="A278" s="88">
        <v>7</v>
      </c>
      <c r="B278" s="459" t="s">
        <v>445</v>
      </c>
      <c r="C278" s="460"/>
      <c r="D278" s="460"/>
      <c r="E278" s="460"/>
      <c r="F278" s="465"/>
      <c r="G278" s="87" t="s">
        <v>446</v>
      </c>
      <c r="H278" s="88">
        <f t="shared" si="23"/>
        <v>0</v>
      </c>
      <c r="I278" s="162">
        <v>0</v>
      </c>
      <c r="J278" s="162">
        <v>0</v>
      </c>
      <c r="K278" s="162">
        <v>0</v>
      </c>
      <c r="L278" s="162">
        <v>0</v>
      </c>
      <c r="M278" s="162">
        <v>0</v>
      </c>
      <c r="N278" s="162">
        <v>1</v>
      </c>
      <c r="O278" s="162">
        <v>0</v>
      </c>
      <c r="P278" s="162">
        <v>0</v>
      </c>
      <c r="Q278" s="163">
        <v>0</v>
      </c>
      <c r="R278" s="163">
        <v>28275</v>
      </c>
    </row>
    <row r="279" spans="1:18" ht="72.75" customHeight="1" x14ac:dyDescent="0.25">
      <c r="A279" s="88">
        <v>8</v>
      </c>
      <c r="B279" s="459" t="s">
        <v>447</v>
      </c>
      <c r="C279" s="460"/>
      <c r="D279" s="460"/>
      <c r="E279" s="460"/>
      <c r="F279" s="465"/>
      <c r="G279" s="87" t="s">
        <v>448</v>
      </c>
      <c r="H279" s="88">
        <f t="shared" si="23"/>
        <v>0</v>
      </c>
      <c r="I279" s="162">
        <v>0</v>
      </c>
      <c r="J279" s="162">
        <v>0</v>
      </c>
      <c r="K279" s="162">
        <v>0</v>
      </c>
      <c r="L279" s="162">
        <v>0</v>
      </c>
      <c r="M279" s="162">
        <v>0</v>
      </c>
      <c r="N279" s="162">
        <v>1</v>
      </c>
      <c r="O279" s="162">
        <v>0</v>
      </c>
      <c r="P279" s="162">
        <v>0</v>
      </c>
      <c r="Q279" s="163">
        <v>0</v>
      </c>
      <c r="R279" s="163">
        <v>28275</v>
      </c>
    </row>
    <row r="280" spans="1:18" ht="72.75" customHeight="1" x14ac:dyDescent="0.25">
      <c r="A280" s="88">
        <v>9</v>
      </c>
      <c r="B280" s="459" t="s">
        <v>449</v>
      </c>
      <c r="C280" s="460"/>
      <c r="D280" s="460"/>
      <c r="E280" s="460"/>
      <c r="F280" s="465"/>
      <c r="G280" s="87" t="s">
        <v>450</v>
      </c>
      <c r="H280" s="88">
        <f t="shared" si="23"/>
        <v>0</v>
      </c>
      <c r="I280" s="162">
        <v>0</v>
      </c>
      <c r="J280" s="162">
        <v>0</v>
      </c>
      <c r="K280" s="162">
        <v>0</v>
      </c>
      <c r="L280" s="162">
        <v>0</v>
      </c>
      <c r="M280" s="162">
        <v>0</v>
      </c>
      <c r="N280" s="162">
        <v>0</v>
      </c>
      <c r="O280" s="162">
        <v>0</v>
      </c>
      <c r="P280" s="162">
        <v>0</v>
      </c>
      <c r="Q280" s="163">
        <v>0</v>
      </c>
      <c r="R280" s="163">
        <v>0</v>
      </c>
    </row>
    <row r="281" spans="1:18" ht="72.75" customHeight="1" x14ac:dyDescent="0.25">
      <c r="A281" s="88">
        <v>10</v>
      </c>
      <c r="B281" s="459" t="s">
        <v>451</v>
      </c>
      <c r="C281" s="460"/>
      <c r="D281" s="460"/>
      <c r="E281" s="460"/>
      <c r="F281" s="465"/>
      <c r="G281" s="87" t="s">
        <v>452</v>
      </c>
      <c r="H281" s="88">
        <f t="shared" si="23"/>
        <v>0</v>
      </c>
      <c r="I281" s="162">
        <v>0</v>
      </c>
      <c r="J281" s="162">
        <v>0</v>
      </c>
      <c r="K281" s="162">
        <v>0</v>
      </c>
      <c r="L281" s="162">
        <v>0</v>
      </c>
      <c r="M281" s="162">
        <v>0</v>
      </c>
      <c r="N281" s="162">
        <v>1</v>
      </c>
      <c r="O281" s="162">
        <v>0</v>
      </c>
      <c r="P281" s="162">
        <v>0</v>
      </c>
      <c r="Q281" s="163">
        <v>0</v>
      </c>
      <c r="R281" s="163">
        <v>24775</v>
      </c>
    </row>
    <row r="282" spans="1:18" ht="72.75" customHeight="1" x14ac:dyDescent="0.25">
      <c r="A282" s="88">
        <v>11</v>
      </c>
      <c r="B282" s="459" t="s">
        <v>453</v>
      </c>
      <c r="C282" s="460"/>
      <c r="D282" s="460"/>
      <c r="E282" s="460"/>
      <c r="F282" s="465"/>
      <c r="G282" s="87" t="s">
        <v>454</v>
      </c>
      <c r="H282" s="88">
        <f t="shared" si="23"/>
        <v>0</v>
      </c>
      <c r="I282" s="162">
        <v>0</v>
      </c>
      <c r="J282" s="162">
        <v>0</v>
      </c>
      <c r="K282" s="162">
        <v>0</v>
      </c>
      <c r="L282" s="162">
        <v>0</v>
      </c>
      <c r="M282" s="162">
        <v>0</v>
      </c>
      <c r="N282" s="162">
        <v>1</v>
      </c>
      <c r="O282" s="162">
        <v>0</v>
      </c>
      <c r="P282" s="162">
        <v>0</v>
      </c>
      <c r="Q282" s="163">
        <v>0</v>
      </c>
      <c r="R282" s="163">
        <v>0</v>
      </c>
    </row>
    <row r="283" spans="1:18" ht="72.75" customHeight="1" x14ac:dyDescent="0.25">
      <c r="A283" s="88">
        <v>12</v>
      </c>
      <c r="B283" s="459" t="s">
        <v>457</v>
      </c>
      <c r="C283" s="460"/>
      <c r="D283" s="460"/>
      <c r="E283" s="460"/>
      <c r="F283" s="465"/>
      <c r="G283" s="87" t="s">
        <v>458</v>
      </c>
      <c r="H283" s="88">
        <f t="shared" si="23"/>
        <v>0</v>
      </c>
      <c r="I283" s="162">
        <v>0</v>
      </c>
      <c r="J283" s="162">
        <v>0</v>
      </c>
      <c r="K283" s="162">
        <v>0</v>
      </c>
      <c r="L283" s="162">
        <v>0</v>
      </c>
      <c r="M283" s="162">
        <v>0</v>
      </c>
      <c r="N283" s="162">
        <v>1</v>
      </c>
      <c r="O283" s="162">
        <v>0</v>
      </c>
      <c r="P283" s="162">
        <v>0</v>
      </c>
      <c r="Q283" s="163">
        <v>0</v>
      </c>
      <c r="R283" s="163">
        <v>28275</v>
      </c>
    </row>
    <row r="284" spans="1:18" ht="72.75" customHeight="1" x14ac:dyDescent="0.25">
      <c r="A284" s="88">
        <v>13</v>
      </c>
      <c r="B284" s="459" t="s">
        <v>459</v>
      </c>
      <c r="C284" s="460"/>
      <c r="D284" s="460"/>
      <c r="E284" s="460"/>
      <c r="F284" s="465"/>
      <c r="G284" s="87" t="s">
        <v>460</v>
      </c>
      <c r="H284" s="88">
        <f t="shared" si="23"/>
        <v>0</v>
      </c>
      <c r="I284" s="162">
        <v>0</v>
      </c>
      <c r="J284" s="162">
        <v>0</v>
      </c>
      <c r="K284" s="162">
        <v>0</v>
      </c>
      <c r="L284" s="162">
        <v>0</v>
      </c>
      <c r="M284" s="162">
        <v>0</v>
      </c>
      <c r="N284" s="162">
        <v>1</v>
      </c>
      <c r="O284" s="162">
        <v>0</v>
      </c>
      <c r="P284" s="162">
        <v>0</v>
      </c>
      <c r="Q284" s="163">
        <v>0</v>
      </c>
      <c r="R284" s="163">
        <v>31730</v>
      </c>
    </row>
    <row r="285" spans="1:18" ht="72.75" customHeight="1" x14ac:dyDescent="0.25">
      <c r="A285" s="88">
        <v>14</v>
      </c>
      <c r="B285" s="459" t="s">
        <v>461</v>
      </c>
      <c r="C285" s="460"/>
      <c r="D285" s="460"/>
      <c r="E285" s="460"/>
      <c r="F285" s="465"/>
      <c r="G285" s="87" t="s">
        <v>462</v>
      </c>
      <c r="H285" s="88">
        <f t="shared" si="23"/>
        <v>0</v>
      </c>
      <c r="I285" s="162">
        <v>0</v>
      </c>
      <c r="J285" s="162">
        <v>0</v>
      </c>
      <c r="K285" s="162">
        <v>0</v>
      </c>
      <c r="L285" s="162">
        <v>0</v>
      </c>
      <c r="M285" s="162">
        <v>0</v>
      </c>
      <c r="N285" s="162">
        <v>1</v>
      </c>
      <c r="O285" s="162">
        <v>0</v>
      </c>
      <c r="P285" s="162">
        <v>0</v>
      </c>
      <c r="Q285" s="163">
        <v>0</v>
      </c>
      <c r="R285" s="163">
        <v>30075</v>
      </c>
    </row>
    <row r="286" spans="1:18" ht="72.75" customHeight="1" x14ac:dyDescent="0.25">
      <c r="A286" s="88">
        <v>15</v>
      </c>
      <c r="B286" s="529" t="s">
        <v>934</v>
      </c>
      <c r="C286" s="529"/>
      <c r="D286" s="529"/>
      <c r="E286" s="529"/>
      <c r="F286" s="529"/>
      <c r="G286" s="86" t="s">
        <v>935</v>
      </c>
      <c r="H286" s="88">
        <f t="shared" si="23"/>
        <v>0</v>
      </c>
      <c r="I286" s="162">
        <v>0</v>
      </c>
      <c r="J286" s="162">
        <v>0</v>
      </c>
      <c r="K286" s="162">
        <v>0</v>
      </c>
      <c r="L286" s="162">
        <v>0</v>
      </c>
      <c r="M286" s="162">
        <v>0</v>
      </c>
      <c r="N286" s="162">
        <v>1</v>
      </c>
      <c r="O286" s="162">
        <v>0</v>
      </c>
      <c r="P286" s="162">
        <v>0</v>
      </c>
      <c r="Q286" s="163">
        <v>0</v>
      </c>
      <c r="R286" s="163">
        <v>33575</v>
      </c>
    </row>
    <row r="287" spans="1:18" ht="72.75" customHeight="1" x14ac:dyDescent="0.25">
      <c r="A287" s="88">
        <v>16</v>
      </c>
      <c r="B287" s="529" t="s">
        <v>455</v>
      </c>
      <c r="C287" s="529"/>
      <c r="D287" s="529"/>
      <c r="E287" s="529"/>
      <c r="F287" s="529"/>
      <c r="G287" s="86" t="s">
        <v>917</v>
      </c>
      <c r="H287" s="88">
        <f t="shared" si="23"/>
        <v>0</v>
      </c>
      <c r="I287" s="162">
        <v>0</v>
      </c>
      <c r="J287" s="162">
        <v>0</v>
      </c>
      <c r="K287" s="162">
        <v>0</v>
      </c>
      <c r="L287" s="162">
        <v>0</v>
      </c>
      <c r="M287" s="162">
        <v>0</v>
      </c>
      <c r="N287" s="162">
        <v>0</v>
      </c>
      <c r="O287" s="162">
        <v>0</v>
      </c>
      <c r="P287" s="162">
        <v>0</v>
      </c>
      <c r="Q287" s="163">
        <v>0</v>
      </c>
      <c r="R287" s="163">
        <v>0</v>
      </c>
    </row>
    <row r="288" spans="1:18" ht="72.75" customHeight="1" x14ac:dyDescent="0.25">
      <c r="A288" s="88">
        <v>17</v>
      </c>
      <c r="B288" s="529" t="s">
        <v>918</v>
      </c>
      <c r="C288" s="529"/>
      <c r="D288" s="529"/>
      <c r="E288" s="529"/>
      <c r="F288" s="529"/>
      <c r="G288" s="86" t="s">
        <v>919</v>
      </c>
      <c r="H288" s="88">
        <f t="shared" si="23"/>
        <v>0</v>
      </c>
      <c r="I288" s="162">
        <v>0</v>
      </c>
      <c r="J288" s="162">
        <v>0</v>
      </c>
      <c r="K288" s="162">
        <v>0</v>
      </c>
      <c r="L288" s="162">
        <v>0</v>
      </c>
      <c r="M288" s="162">
        <v>0</v>
      </c>
      <c r="N288" s="162">
        <v>0</v>
      </c>
      <c r="O288" s="162">
        <v>0</v>
      </c>
      <c r="P288" s="162">
        <v>0</v>
      </c>
      <c r="Q288" s="163">
        <v>0</v>
      </c>
      <c r="R288" s="163">
        <v>0</v>
      </c>
    </row>
    <row r="289" spans="1:18" ht="72.75" customHeight="1" x14ac:dyDescent="0.25">
      <c r="A289" s="88">
        <v>18</v>
      </c>
      <c r="B289" s="529" t="s">
        <v>920</v>
      </c>
      <c r="C289" s="529"/>
      <c r="D289" s="529"/>
      <c r="E289" s="529"/>
      <c r="F289" s="529"/>
      <c r="G289" s="86" t="s">
        <v>921</v>
      </c>
      <c r="H289" s="88">
        <f t="shared" si="23"/>
        <v>0</v>
      </c>
      <c r="I289" s="162">
        <v>0</v>
      </c>
      <c r="J289" s="162">
        <v>0</v>
      </c>
      <c r="K289" s="162">
        <v>0</v>
      </c>
      <c r="L289" s="162">
        <v>0</v>
      </c>
      <c r="M289" s="162">
        <v>0</v>
      </c>
      <c r="N289" s="162">
        <v>0</v>
      </c>
      <c r="O289" s="162">
        <v>0</v>
      </c>
      <c r="P289" s="162">
        <v>0</v>
      </c>
      <c r="Q289" s="163">
        <v>0</v>
      </c>
      <c r="R289" s="163">
        <v>0</v>
      </c>
    </row>
    <row r="290" spans="1:18" ht="72.75" customHeight="1" x14ac:dyDescent="0.25">
      <c r="A290" s="88">
        <v>19</v>
      </c>
      <c r="B290" s="529" t="s">
        <v>922</v>
      </c>
      <c r="C290" s="529"/>
      <c r="D290" s="529"/>
      <c r="E290" s="529"/>
      <c r="F290" s="529"/>
      <c r="G290" s="86" t="s">
        <v>923</v>
      </c>
      <c r="H290" s="88">
        <f t="shared" si="23"/>
        <v>0</v>
      </c>
      <c r="I290" s="162">
        <v>0</v>
      </c>
      <c r="J290" s="162">
        <v>0</v>
      </c>
      <c r="K290" s="162">
        <v>0</v>
      </c>
      <c r="L290" s="162">
        <v>0</v>
      </c>
      <c r="M290" s="162">
        <v>0</v>
      </c>
      <c r="N290" s="162">
        <v>0</v>
      </c>
      <c r="O290" s="162">
        <v>0</v>
      </c>
      <c r="P290" s="162">
        <v>0</v>
      </c>
      <c r="Q290" s="163">
        <v>0</v>
      </c>
      <c r="R290" s="163">
        <v>0</v>
      </c>
    </row>
    <row r="291" spans="1:18" ht="72.75" customHeight="1" x14ac:dyDescent="0.25">
      <c r="A291" s="88">
        <v>20</v>
      </c>
      <c r="B291" s="529" t="s">
        <v>924</v>
      </c>
      <c r="C291" s="529"/>
      <c r="D291" s="529"/>
      <c r="E291" s="529"/>
      <c r="F291" s="529"/>
      <c r="G291" s="86" t="s">
        <v>925</v>
      </c>
      <c r="H291" s="88">
        <f t="shared" si="23"/>
        <v>0</v>
      </c>
      <c r="I291" s="162">
        <v>0</v>
      </c>
      <c r="J291" s="162">
        <v>0</v>
      </c>
      <c r="K291" s="162">
        <v>0</v>
      </c>
      <c r="L291" s="162">
        <v>0</v>
      </c>
      <c r="M291" s="162">
        <v>0</v>
      </c>
      <c r="N291" s="162">
        <v>0</v>
      </c>
      <c r="O291" s="162">
        <v>0</v>
      </c>
      <c r="P291" s="162">
        <v>0</v>
      </c>
      <c r="Q291" s="163">
        <v>0</v>
      </c>
      <c r="R291" s="163">
        <v>0</v>
      </c>
    </row>
    <row r="292" spans="1:18" ht="72.75" customHeight="1" x14ac:dyDescent="0.25">
      <c r="A292" s="88">
        <v>21</v>
      </c>
      <c r="B292" s="529" t="s">
        <v>926</v>
      </c>
      <c r="C292" s="529"/>
      <c r="D292" s="529"/>
      <c r="E292" s="529"/>
      <c r="F292" s="529"/>
      <c r="G292" s="86" t="s">
        <v>927</v>
      </c>
      <c r="H292" s="88">
        <f t="shared" si="23"/>
        <v>0</v>
      </c>
      <c r="I292" s="162">
        <v>0</v>
      </c>
      <c r="J292" s="162">
        <v>0</v>
      </c>
      <c r="K292" s="162">
        <v>0</v>
      </c>
      <c r="L292" s="162">
        <v>0</v>
      </c>
      <c r="M292" s="162">
        <v>0</v>
      </c>
      <c r="N292" s="162">
        <v>0</v>
      </c>
      <c r="O292" s="162">
        <v>0</v>
      </c>
      <c r="P292" s="162">
        <v>0</v>
      </c>
      <c r="Q292" s="163">
        <v>0</v>
      </c>
      <c r="R292" s="163">
        <v>0</v>
      </c>
    </row>
    <row r="293" spans="1:18" ht="72.75" customHeight="1" x14ac:dyDescent="0.25">
      <c r="A293" s="88">
        <v>22</v>
      </c>
      <c r="B293" s="529" t="s">
        <v>928</v>
      </c>
      <c r="C293" s="529"/>
      <c r="D293" s="529"/>
      <c r="E293" s="529"/>
      <c r="F293" s="529"/>
      <c r="G293" s="86" t="s">
        <v>929</v>
      </c>
      <c r="H293" s="88">
        <f t="shared" si="23"/>
        <v>0</v>
      </c>
      <c r="I293" s="162">
        <v>0</v>
      </c>
      <c r="J293" s="162">
        <v>0</v>
      </c>
      <c r="K293" s="162">
        <v>0</v>
      </c>
      <c r="L293" s="162">
        <v>0</v>
      </c>
      <c r="M293" s="162">
        <v>0</v>
      </c>
      <c r="N293" s="162">
        <v>0</v>
      </c>
      <c r="O293" s="162">
        <v>0</v>
      </c>
      <c r="P293" s="162">
        <v>0</v>
      </c>
      <c r="Q293" s="163">
        <v>0</v>
      </c>
      <c r="R293" s="163">
        <v>0</v>
      </c>
    </row>
    <row r="294" spans="1:18" ht="72.75" customHeight="1" x14ac:dyDescent="0.25">
      <c r="A294" s="88">
        <v>23</v>
      </c>
      <c r="B294" s="529" t="s">
        <v>930</v>
      </c>
      <c r="C294" s="529"/>
      <c r="D294" s="529"/>
      <c r="E294" s="529"/>
      <c r="F294" s="529"/>
      <c r="G294" s="86" t="s">
        <v>931</v>
      </c>
      <c r="H294" s="88">
        <f t="shared" si="23"/>
        <v>0</v>
      </c>
      <c r="I294" s="162">
        <v>0</v>
      </c>
      <c r="J294" s="162">
        <v>0</v>
      </c>
      <c r="K294" s="162">
        <v>0</v>
      </c>
      <c r="L294" s="162">
        <v>0</v>
      </c>
      <c r="M294" s="162">
        <v>0</v>
      </c>
      <c r="N294" s="162">
        <v>0</v>
      </c>
      <c r="O294" s="162">
        <v>0</v>
      </c>
      <c r="P294" s="162">
        <v>0</v>
      </c>
      <c r="Q294" s="163">
        <v>0</v>
      </c>
      <c r="R294" s="163">
        <v>0</v>
      </c>
    </row>
    <row r="295" spans="1:18" ht="72.75" customHeight="1" x14ac:dyDescent="0.25">
      <c r="A295" s="88">
        <v>24</v>
      </c>
      <c r="B295" s="529" t="s">
        <v>932</v>
      </c>
      <c r="C295" s="529"/>
      <c r="D295" s="529"/>
      <c r="E295" s="529"/>
      <c r="F295" s="529"/>
      <c r="G295" s="86" t="s">
        <v>933</v>
      </c>
      <c r="H295" s="88">
        <f t="shared" si="23"/>
        <v>0</v>
      </c>
      <c r="I295" s="162">
        <v>0</v>
      </c>
      <c r="J295" s="162">
        <v>0</v>
      </c>
      <c r="K295" s="162">
        <v>0</v>
      </c>
      <c r="L295" s="162">
        <v>0</v>
      </c>
      <c r="M295" s="162">
        <v>0</v>
      </c>
      <c r="N295" s="162">
        <v>0</v>
      </c>
      <c r="O295" s="162">
        <v>0</v>
      </c>
      <c r="P295" s="162">
        <v>0</v>
      </c>
      <c r="Q295" s="163">
        <v>0</v>
      </c>
      <c r="R295" s="163">
        <v>0</v>
      </c>
    </row>
    <row r="296" spans="1:18" ht="72.75" customHeight="1" x14ac:dyDescent="0.25">
      <c r="A296" s="104">
        <v>2</v>
      </c>
      <c r="B296" s="525" t="s">
        <v>404</v>
      </c>
      <c r="C296" s="526"/>
      <c r="D296" s="526"/>
      <c r="E296" s="526"/>
      <c r="F296" s="526"/>
      <c r="G296" s="527"/>
      <c r="H296" s="525"/>
      <c r="I296" s="526"/>
      <c r="J296" s="526"/>
      <c r="K296" s="526"/>
      <c r="L296" s="526"/>
      <c r="M296" s="526"/>
      <c r="N296" s="526"/>
      <c r="O296" s="526"/>
      <c r="P296" s="526"/>
      <c r="Q296" s="526"/>
      <c r="R296" s="527"/>
    </row>
    <row r="297" spans="1:18" ht="72.75" customHeight="1" x14ac:dyDescent="0.25">
      <c r="A297" s="88">
        <v>1</v>
      </c>
      <c r="B297" s="459" t="s">
        <v>404</v>
      </c>
      <c r="C297" s="460"/>
      <c r="D297" s="460"/>
      <c r="E297" s="460"/>
      <c r="F297" s="465"/>
      <c r="G297" s="87" t="s">
        <v>587</v>
      </c>
      <c r="H297" s="162">
        <f>I297+J297</f>
        <v>10</v>
      </c>
      <c r="I297" s="162">
        <v>0</v>
      </c>
      <c r="J297" s="162">
        <v>10</v>
      </c>
      <c r="K297" s="162">
        <v>4</v>
      </c>
      <c r="L297" s="162">
        <v>2</v>
      </c>
      <c r="M297" s="162">
        <v>0</v>
      </c>
      <c r="N297" s="162">
        <v>8</v>
      </c>
      <c r="O297" s="162">
        <v>7</v>
      </c>
      <c r="P297" s="162">
        <v>2</v>
      </c>
      <c r="Q297" s="163">
        <v>45269</v>
      </c>
      <c r="R297" s="163">
        <v>23708</v>
      </c>
    </row>
    <row r="298" spans="1:18" ht="72.75" customHeight="1" x14ac:dyDescent="0.25">
      <c r="A298" s="88">
        <v>2</v>
      </c>
      <c r="B298" s="459" t="s">
        <v>405</v>
      </c>
      <c r="C298" s="460"/>
      <c r="D298" s="460"/>
      <c r="E298" s="460"/>
      <c r="F298" s="465"/>
      <c r="G298" s="87" t="s">
        <v>406</v>
      </c>
      <c r="H298" s="162">
        <f t="shared" ref="H298:H304" si="24">I298+J298</f>
        <v>0</v>
      </c>
      <c r="I298" s="162">
        <v>0</v>
      </c>
      <c r="J298" s="162">
        <v>0</v>
      </c>
      <c r="K298" s="162">
        <v>0</v>
      </c>
      <c r="L298" s="162">
        <v>0</v>
      </c>
      <c r="M298" s="162">
        <v>0</v>
      </c>
      <c r="N298" s="162">
        <v>0</v>
      </c>
      <c r="O298" s="162">
        <v>1</v>
      </c>
      <c r="P298" s="162">
        <v>0</v>
      </c>
      <c r="Q298" s="163">
        <v>0</v>
      </c>
      <c r="R298" s="163">
        <v>0</v>
      </c>
    </row>
    <row r="299" spans="1:18" ht="72.75" customHeight="1" x14ac:dyDescent="0.25">
      <c r="A299" s="88">
        <v>3</v>
      </c>
      <c r="B299" s="459" t="s">
        <v>415</v>
      </c>
      <c r="C299" s="460"/>
      <c r="D299" s="460"/>
      <c r="E299" s="460"/>
      <c r="F299" s="465"/>
      <c r="G299" s="87" t="s">
        <v>416</v>
      </c>
      <c r="H299" s="162">
        <f t="shared" si="24"/>
        <v>0</v>
      </c>
      <c r="I299" s="162">
        <v>0</v>
      </c>
      <c r="J299" s="162">
        <v>0</v>
      </c>
      <c r="K299" s="162">
        <v>0</v>
      </c>
      <c r="L299" s="162">
        <v>0</v>
      </c>
      <c r="M299" s="162">
        <v>0</v>
      </c>
      <c r="N299" s="162">
        <v>1</v>
      </c>
      <c r="O299" s="162">
        <v>0</v>
      </c>
      <c r="P299" s="162">
        <v>0</v>
      </c>
      <c r="Q299" s="163">
        <v>0</v>
      </c>
      <c r="R299" s="163">
        <v>17354</v>
      </c>
    </row>
    <row r="300" spans="1:18" ht="72.75" customHeight="1" x14ac:dyDescent="0.25">
      <c r="A300" s="88">
        <v>4</v>
      </c>
      <c r="B300" s="528" t="s">
        <v>936</v>
      </c>
      <c r="C300" s="528"/>
      <c r="D300" s="528"/>
      <c r="E300" s="528"/>
      <c r="F300" s="528"/>
      <c r="G300" s="87" t="s">
        <v>937</v>
      </c>
      <c r="H300" s="162">
        <f t="shared" si="24"/>
        <v>0</v>
      </c>
      <c r="I300" s="162">
        <v>0</v>
      </c>
      <c r="J300" s="162">
        <v>0</v>
      </c>
      <c r="K300" s="162">
        <v>0</v>
      </c>
      <c r="L300" s="162">
        <v>0</v>
      </c>
      <c r="M300" s="162">
        <v>0</v>
      </c>
      <c r="N300" s="162">
        <v>0</v>
      </c>
      <c r="O300" s="162">
        <v>1</v>
      </c>
      <c r="P300" s="162">
        <v>0</v>
      </c>
      <c r="Q300" s="163">
        <v>0</v>
      </c>
      <c r="R300" s="163">
        <v>0</v>
      </c>
    </row>
    <row r="301" spans="1:18" ht="72.75" customHeight="1" x14ac:dyDescent="0.25">
      <c r="A301" s="88">
        <v>5</v>
      </c>
      <c r="B301" s="528" t="s">
        <v>417</v>
      </c>
      <c r="C301" s="528"/>
      <c r="D301" s="528"/>
      <c r="E301" s="528"/>
      <c r="F301" s="528"/>
      <c r="G301" s="87" t="s">
        <v>938</v>
      </c>
      <c r="H301" s="162">
        <f t="shared" si="24"/>
        <v>0</v>
      </c>
      <c r="I301" s="162">
        <v>0</v>
      </c>
      <c r="J301" s="162">
        <v>0</v>
      </c>
      <c r="K301" s="162">
        <v>0</v>
      </c>
      <c r="L301" s="162">
        <v>0</v>
      </c>
      <c r="M301" s="162">
        <v>0</v>
      </c>
      <c r="N301" s="162">
        <v>0</v>
      </c>
      <c r="O301" s="162">
        <v>1</v>
      </c>
      <c r="P301" s="162">
        <v>0</v>
      </c>
      <c r="Q301" s="163">
        <v>0</v>
      </c>
      <c r="R301" s="163">
        <v>0</v>
      </c>
    </row>
    <row r="302" spans="1:18" ht="72.75" customHeight="1" x14ac:dyDescent="0.25">
      <c r="A302" s="88">
        <v>6</v>
      </c>
      <c r="B302" s="528" t="s">
        <v>411</v>
      </c>
      <c r="C302" s="528"/>
      <c r="D302" s="528"/>
      <c r="E302" s="528"/>
      <c r="F302" s="528"/>
      <c r="G302" s="87" t="s">
        <v>939</v>
      </c>
      <c r="H302" s="162">
        <f t="shared" si="24"/>
        <v>0</v>
      </c>
      <c r="I302" s="162">
        <v>0</v>
      </c>
      <c r="J302" s="162">
        <v>0</v>
      </c>
      <c r="K302" s="162">
        <v>0</v>
      </c>
      <c r="L302" s="162">
        <v>0</v>
      </c>
      <c r="M302" s="162">
        <v>0</v>
      </c>
      <c r="N302" s="162">
        <v>0</v>
      </c>
      <c r="O302" s="162">
        <v>1</v>
      </c>
      <c r="P302" s="162">
        <v>0</v>
      </c>
      <c r="Q302" s="163">
        <v>0</v>
      </c>
      <c r="R302" s="163">
        <v>0</v>
      </c>
    </row>
    <row r="303" spans="1:18" ht="72.75" customHeight="1" x14ac:dyDescent="0.25">
      <c r="A303" s="88">
        <v>7</v>
      </c>
      <c r="B303" s="528" t="s">
        <v>407</v>
      </c>
      <c r="C303" s="528"/>
      <c r="D303" s="528"/>
      <c r="E303" s="528"/>
      <c r="F303" s="528"/>
      <c r="G303" s="87" t="s">
        <v>940</v>
      </c>
      <c r="H303" s="162">
        <f t="shared" si="24"/>
        <v>0</v>
      </c>
      <c r="I303" s="162">
        <v>0</v>
      </c>
      <c r="J303" s="162">
        <v>0</v>
      </c>
      <c r="K303" s="162">
        <v>0</v>
      </c>
      <c r="L303" s="162">
        <v>0</v>
      </c>
      <c r="M303" s="162">
        <v>0</v>
      </c>
      <c r="N303" s="162">
        <v>0</v>
      </c>
      <c r="O303" s="162">
        <v>1</v>
      </c>
      <c r="P303" s="162">
        <v>0</v>
      </c>
      <c r="Q303" s="163">
        <v>0</v>
      </c>
      <c r="R303" s="163">
        <v>0</v>
      </c>
    </row>
    <row r="304" spans="1:18" ht="72.75" customHeight="1" x14ac:dyDescent="0.25">
      <c r="A304" s="88">
        <v>8</v>
      </c>
      <c r="B304" s="528" t="s">
        <v>421</v>
      </c>
      <c r="C304" s="528"/>
      <c r="D304" s="528"/>
      <c r="E304" s="528"/>
      <c r="F304" s="528"/>
      <c r="G304" s="87" t="s">
        <v>941</v>
      </c>
      <c r="H304" s="162">
        <f t="shared" si="24"/>
        <v>0</v>
      </c>
      <c r="I304" s="162">
        <v>0</v>
      </c>
      <c r="J304" s="162">
        <v>0</v>
      </c>
      <c r="K304" s="162">
        <v>0</v>
      </c>
      <c r="L304" s="162">
        <v>0</v>
      </c>
      <c r="M304" s="162">
        <v>0</v>
      </c>
      <c r="N304" s="162">
        <v>0</v>
      </c>
      <c r="O304" s="162">
        <v>1</v>
      </c>
      <c r="P304" s="162">
        <v>0</v>
      </c>
      <c r="Q304" s="163">
        <v>0</v>
      </c>
      <c r="R304" s="163">
        <v>0</v>
      </c>
    </row>
    <row r="305" spans="1:18" ht="72.75" customHeight="1" x14ac:dyDescent="0.25">
      <c r="A305" s="104">
        <v>3</v>
      </c>
      <c r="B305" s="525" t="s">
        <v>423</v>
      </c>
      <c r="C305" s="526"/>
      <c r="D305" s="526"/>
      <c r="E305" s="526"/>
      <c r="F305" s="526"/>
      <c r="G305" s="527"/>
      <c r="H305" s="525"/>
      <c r="I305" s="526"/>
      <c r="J305" s="526"/>
      <c r="K305" s="526"/>
      <c r="L305" s="526"/>
      <c r="M305" s="526"/>
      <c r="N305" s="526"/>
      <c r="O305" s="526"/>
      <c r="P305" s="526"/>
      <c r="Q305" s="526"/>
      <c r="R305" s="527"/>
    </row>
    <row r="306" spans="1:18" ht="71.25" customHeight="1" x14ac:dyDescent="0.25">
      <c r="A306" s="88">
        <v>1</v>
      </c>
      <c r="B306" s="519" t="s">
        <v>423</v>
      </c>
      <c r="C306" s="520"/>
      <c r="D306" s="520"/>
      <c r="E306" s="520"/>
      <c r="F306" s="521"/>
      <c r="G306" s="86" t="s">
        <v>588</v>
      </c>
      <c r="H306" s="88">
        <f>I306+J306</f>
        <v>0</v>
      </c>
      <c r="I306" s="162">
        <v>0</v>
      </c>
      <c r="J306" s="162">
        <v>0</v>
      </c>
      <c r="K306" s="162">
        <v>1</v>
      </c>
      <c r="L306" s="162">
        <v>1</v>
      </c>
      <c r="M306" s="162">
        <v>1</v>
      </c>
      <c r="N306" s="162">
        <v>2</v>
      </c>
      <c r="O306" s="162">
        <v>7</v>
      </c>
      <c r="P306" s="162">
        <v>4</v>
      </c>
      <c r="Q306" s="163">
        <v>64725</v>
      </c>
      <c r="R306" s="163">
        <v>25646</v>
      </c>
    </row>
    <row r="307" spans="1:18" ht="72.75" customHeight="1" x14ac:dyDescent="0.25">
      <c r="A307" s="88">
        <v>3</v>
      </c>
      <c r="B307" s="519" t="s">
        <v>424</v>
      </c>
      <c r="C307" s="520"/>
      <c r="D307" s="520"/>
      <c r="E307" s="520"/>
      <c r="F307" s="521"/>
      <c r="G307" s="86" t="s">
        <v>589</v>
      </c>
      <c r="H307" s="88">
        <f t="shared" ref="H307:H310" si="25">I307+J307</f>
        <v>0</v>
      </c>
      <c r="I307" s="162">
        <v>0</v>
      </c>
      <c r="J307" s="162">
        <v>0</v>
      </c>
      <c r="K307" s="162">
        <v>0</v>
      </c>
      <c r="L307" s="162">
        <v>0</v>
      </c>
      <c r="M307" s="162">
        <v>0</v>
      </c>
      <c r="N307" s="162">
        <v>1</v>
      </c>
      <c r="O307" s="162">
        <v>2</v>
      </c>
      <c r="P307" s="162">
        <v>2</v>
      </c>
      <c r="Q307" s="163">
        <v>0</v>
      </c>
      <c r="R307" s="163">
        <v>23870</v>
      </c>
    </row>
    <row r="308" spans="1:18" ht="72.75" customHeight="1" x14ac:dyDescent="0.25">
      <c r="A308" s="88">
        <v>3</v>
      </c>
      <c r="B308" s="519" t="s">
        <v>427</v>
      </c>
      <c r="C308" s="520"/>
      <c r="D308" s="520"/>
      <c r="E308" s="520"/>
      <c r="F308" s="521"/>
      <c r="G308" s="86" t="s">
        <v>428</v>
      </c>
      <c r="H308" s="88">
        <f t="shared" si="25"/>
        <v>0</v>
      </c>
      <c r="I308" s="162">
        <v>0</v>
      </c>
      <c r="J308" s="162">
        <v>0</v>
      </c>
      <c r="K308" s="162">
        <v>0</v>
      </c>
      <c r="L308" s="162">
        <v>0</v>
      </c>
      <c r="M308" s="162">
        <v>0</v>
      </c>
      <c r="N308" s="162">
        <v>0</v>
      </c>
      <c r="O308" s="162">
        <v>1</v>
      </c>
      <c r="P308" s="162">
        <v>0</v>
      </c>
      <c r="Q308" s="163">
        <v>0</v>
      </c>
      <c r="R308" s="163">
        <v>0</v>
      </c>
    </row>
    <row r="309" spans="1:18" ht="72.75" customHeight="1" x14ac:dyDescent="0.25">
      <c r="A309" s="88">
        <v>4</v>
      </c>
      <c r="B309" s="519" t="s">
        <v>423</v>
      </c>
      <c r="C309" s="520"/>
      <c r="D309" s="520"/>
      <c r="E309" s="520"/>
      <c r="F309" s="521"/>
      <c r="G309" s="86" t="s">
        <v>429</v>
      </c>
      <c r="H309" s="88">
        <f t="shared" si="25"/>
        <v>0</v>
      </c>
      <c r="I309" s="162">
        <v>0</v>
      </c>
      <c r="J309" s="162">
        <v>0</v>
      </c>
      <c r="K309" s="162">
        <v>0</v>
      </c>
      <c r="L309" s="162">
        <v>0</v>
      </c>
      <c r="M309" s="162">
        <v>0</v>
      </c>
      <c r="N309" s="162">
        <v>0</v>
      </c>
      <c r="O309" s="162">
        <v>1</v>
      </c>
      <c r="P309" s="162">
        <v>0</v>
      </c>
      <c r="Q309" s="163">
        <v>0</v>
      </c>
      <c r="R309" s="163">
        <v>0</v>
      </c>
    </row>
    <row r="310" spans="1:18" ht="72.75" customHeight="1" x14ac:dyDescent="0.25">
      <c r="A310" s="88">
        <v>5</v>
      </c>
      <c r="B310" s="519" t="s">
        <v>942</v>
      </c>
      <c r="C310" s="520"/>
      <c r="D310" s="520"/>
      <c r="E310" s="520"/>
      <c r="F310" s="520"/>
      <c r="G310" s="86" t="s">
        <v>943</v>
      </c>
      <c r="H310" s="88">
        <f t="shared" si="25"/>
        <v>0</v>
      </c>
      <c r="I310" s="162">
        <v>0</v>
      </c>
      <c r="J310" s="162">
        <v>0</v>
      </c>
      <c r="K310" s="162">
        <v>0</v>
      </c>
      <c r="L310" s="162">
        <v>0</v>
      </c>
      <c r="M310" s="162">
        <v>0</v>
      </c>
      <c r="N310" s="162">
        <v>0</v>
      </c>
      <c r="O310" s="162">
        <v>1</v>
      </c>
      <c r="P310" s="162">
        <v>1</v>
      </c>
      <c r="Q310" s="163">
        <v>0</v>
      </c>
      <c r="R310" s="163">
        <v>0</v>
      </c>
    </row>
    <row r="311" spans="1:18" ht="72.75" customHeight="1" x14ac:dyDescent="0.25">
      <c r="A311" s="104">
        <v>13</v>
      </c>
      <c r="B311" s="522" t="s">
        <v>463</v>
      </c>
      <c r="C311" s="523"/>
      <c r="D311" s="523"/>
      <c r="E311" s="523"/>
      <c r="F311" s="523"/>
      <c r="G311" s="524"/>
      <c r="H311" s="133">
        <f>H312+H313+H314+H315+H316+H317+H318+H319+H320+H321+H322+H323+H324+H325+H326+H327+H328+H329+H330+H331+H333</f>
        <v>240</v>
      </c>
      <c r="I311" s="133">
        <f t="shared" ref="I311:P311" si="26">I312+I313+I314+I315+I316+I317+I318+I319+I320+I321+I322+I323+I324+I325+I326+I327+I328+I329+I330+I331+I333</f>
        <v>160</v>
      </c>
      <c r="J311" s="133">
        <f t="shared" si="26"/>
        <v>80</v>
      </c>
      <c r="K311" s="133">
        <f t="shared" si="26"/>
        <v>101</v>
      </c>
      <c r="L311" s="133">
        <f t="shared" si="26"/>
        <v>13</v>
      </c>
      <c r="M311" s="133">
        <f t="shared" si="26"/>
        <v>13</v>
      </c>
      <c r="N311" s="133">
        <f t="shared" si="26"/>
        <v>321</v>
      </c>
      <c r="O311" s="133">
        <f t="shared" si="26"/>
        <v>0</v>
      </c>
      <c r="P311" s="133">
        <f t="shared" si="26"/>
        <v>0</v>
      </c>
      <c r="Q311" s="164">
        <v>47716</v>
      </c>
      <c r="R311" s="164">
        <v>23858</v>
      </c>
    </row>
    <row r="312" spans="1:18" ht="72.75" customHeight="1" x14ac:dyDescent="0.25">
      <c r="A312" s="88">
        <v>1</v>
      </c>
      <c r="B312" s="459" t="s">
        <v>464</v>
      </c>
      <c r="C312" s="460"/>
      <c r="D312" s="460"/>
      <c r="E312" s="460"/>
      <c r="F312" s="465"/>
      <c r="G312" s="87" t="s">
        <v>591</v>
      </c>
      <c r="H312" s="88">
        <f>I312+J312</f>
        <v>160</v>
      </c>
      <c r="I312" s="162">
        <v>140</v>
      </c>
      <c r="J312" s="162">
        <v>20</v>
      </c>
      <c r="K312" s="162">
        <v>75</v>
      </c>
      <c r="L312" s="162">
        <v>6</v>
      </c>
      <c r="M312" s="162">
        <v>6</v>
      </c>
      <c r="N312" s="162">
        <v>198</v>
      </c>
      <c r="O312" s="162">
        <v>0</v>
      </c>
      <c r="P312" s="162">
        <v>0</v>
      </c>
      <c r="Q312" s="163">
        <v>47716</v>
      </c>
      <c r="R312" s="163">
        <v>23858</v>
      </c>
    </row>
    <row r="313" spans="1:18" ht="72.75" customHeight="1" x14ac:dyDescent="0.25">
      <c r="A313" s="88">
        <v>2</v>
      </c>
      <c r="B313" s="459" t="s">
        <v>465</v>
      </c>
      <c r="C313" s="460"/>
      <c r="D313" s="460"/>
      <c r="E313" s="460"/>
      <c r="F313" s="465"/>
      <c r="G313" s="87" t="s">
        <v>951</v>
      </c>
      <c r="H313" s="88">
        <f t="shared" ref="H313:H333" si="27">I313+J313</f>
        <v>40</v>
      </c>
      <c r="I313" s="162">
        <v>10</v>
      </c>
      <c r="J313" s="162">
        <v>30</v>
      </c>
      <c r="K313" s="162">
        <v>6</v>
      </c>
      <c r="L313" s="162">
        <v>1</v>
      </c>
      <c r="M313" s="162">
        <v>1</v>
      </c>
      <c r="N313" s="162">
        <v>28</v>
      </c>
      <c r="O313" s="162">
        <v>0</v>
      </c>
      <c r="P313" s="162">
        <v>0</v>
      </c>
      <c r="Q313" s="163">
        <v>47245</v>
      </c>
      <c r="R313" s="163">
        <v>23764</v>
      </c>
    </row>
    <row r="314" spans="1:18" ht="72.75" customHeight="1" x14ac:dyDescent="0.25">
      <c r="A314" s="88">
        <v>3</v>
      </c>
      <c r="B314" s="459" t="s">
        <v>466</v>
      </c>
      <c r="C314" s="460"/>
      <c r="D314" s="460"/>
      <c r="E314" s="460"/>
      <c r="F314" s="465"/>
      <c r="G314" s="87" t="s">
        <v>593</v>
      </c>
      <c r="H314" s="88">
        <f t="shared" si="27"/>
        <v>40</v>
      </c>
      <c r="I314" s="162">
        <v>10</v>
      </c>
      <c r="J314" s="162">
        <v>30</v>
      </c>
      <c r="K314" s="162">
        <v>10</v>
      </c>
      <c r="L314" s="162">
        <v>3</v>
      </c>
      <c r="M314" s="162">
        <v>3</v>
      </c>
      <c r="N314" s="162">
        <v>34</v>
      </c>
      <c r="O314" s="162">
        <v>0</v>
      </c>
      <c r="P314" s="162">
        <v>0</v>
      </c>
      <c r="Q314" s="163">
        <v>47161</v>
      </c>
      <c r="R314" s="163">
        <v>23743</v>
      </c>
    </row>
    <row r="315" spans="1:18" ht="72.75" customHeight="1" x14ac:dyDescent="0.25">
      <c r="A315" s="88">
        <v>4</v>
      </c>
      <c r="B315" s="459" t="s">
        <v>467</v>
      </c>
      <c r="C315" s="460"/>
      <c r="D315" s="460"/>
      <c r="E315" s="460"/>
      <c r="F315" s="465"/>
      <c r="G315" s="87" t="s">
        <v>594</v>
      </c>
      <c r="H315" s="88">
        <f t="shared" si="27"/>
        <v>0</v>
      </c>
      <c r="I315" s="162">
        <v>0</v>
      </c>
      <c r="J315" s="162">
        <v>0</v>
      </c>
      <c r="K315" s="162">
        <v>7</v>
      </c>
      <c r="L315" s="162">
        <v>1</v>
      </c>
      <c r="M315" s="162">
        <v>1</v>
      </c>
      <c r="N315" s="162">
        <v>9</v>
      </c>
      <c r="O315" s="162">
        <v>0</v>
      </c>
      <c r="P315" s="162">
        <v>0</v>
      </c>
      <c r="Q315" s="163">
        <v>47134</v>
      </c>
      <c r="R315" s="163">
        <v>23645</v>
      </c>
    </row>
    <row r="316" spans="1:18" ht="72.75" customHeight="1" x14ac:dyDescent="0.25">
      <c r="A316" s="88">
        <v>5</v>
      </c>
      <c r="B316" s="459" t="s">
        <v>468</v>
      </c>
      <c r="C316" s="460"/>
      <c r="D316" s="460"/>
      <c r="E316" s="460"/>
      <c r="F316" s="465"/>
      <c r="G316" s="87" t="s">
        <v>595</v>
      </c>
      <c r="H316" s="88">
        <f t="shared" si="27"/>
        <v>0</v>
      </c>
      <c r="I316" s="162">
        <v>0</v>
      </c>
      <c r="J316" s="162">
        <v>0</v>
      </c>
      <c r="K316" s="162">
        <v>3</v>
      </c>
      <c r="L316" s="162">
        <v>2</v>
      </c>
      <c r="M316" s="162">
        <v>2</v>
      </c>
      <c r="N316" s="162">
        <v>13</v>
      </c>
      <c r="O316" s="162">
        <v>0</v>
      </c>
      <c r="P316" s="162">
        <v>0</v>
      </c>
      <c r="Q316" s="163">
        <v>47123</v>
      </c>
      <c r="R316" s="163">
        <v>23691</v>
      </c>
    </row>
    <row r="317" spans="1:18" ht="72.75" customHeight="1" x14ac:dyDescent="0.25">
      <c r="A317" s="88">
        <v>6</v>
      </c>
      <c r="B317" s="459" t="s">
        <v>469</v>
      </c>
      <c r="C317" s="460"/>
      <c r="D317" s="460"/>
      <c r="E317" s="460"/>
      <c r="F317" s="465"/>
      <c r="G317" s="87" t="s">
        <v>596</v>
      </c>
      <c r="H317" s="88">
        <f t="shared" si="27"/>
        <v>0</v>
      </c>
      <c r="I317" s="162">
        <v>0</v>
      </c>
      <c r="J317" s="162">
        <v>0</v>
      </c>
      <c r="K317" s="162">
        <v>0</v>
      </c>
      <c r="L317" s="162">
        <v>0</v>
      </c>
      <c r="M317" s="162">
        <v>0</v>
      </c>
      <c r="N317" s="162">
        <v>3</v>
      </c>
      <c r="O317" s="162">
        <v>0</v>
      </c>
      <c r="P317" s="162">
        <v>0</v>
      </c>
      <c r="Q317" s="163">
        <v>0</v>
      </c>
      <c r="R317" s="163">
        <v>23335</v>
      </c>
    </row>
    <row r="318" spans="1:18" ht="72.75" customHeight="1" x14ac:dyDescent="0.25">
      <c r="A318" s="88">
        <v>7</v>
      </c>
      <c r="B318" s="459" t="s">
        <v>470</v>
      </c>
      <c r="C318" s="460"/>
      <c r="D318" s="460"/>
      <c r="E318" s="460"/>
      <c r="F318" s="465"/>
      <c r="G318" s="87" t="s">
        <v>471</v>
      </c>
      <c r="H318" s="88">
        <f t="shared" si="27"/>
        <v>0</v>
      </c>
      <c r="I318" s="162">
        <v>0</v>
      </c>
      <c r="J318" s="162">
        <v>0</v>
      </c>
      <c r="K318" s="162">
        <v>0</v>
      </c>
      <c r="L318" s="162">
        <v>0</v>
      </c>
      <c r="M318" s="162">
        <v>0</v>
      </c>
      <c r="N318" s="162">
        <v>1</v>
      </c>
      <c r="O318" s="162">
        <v>0</v>
      </c>
      <c r="P318" s="162">
        <v>0</v>
      </c>
      <c r="Q318" s="163">
        <v>0</v>
      </c>
      <c r="R318" s="163">
        <v>23287</v>
      </c>
    </row>
    <row r="319" spans="1:18" ht="72.75" customHeight="1" x14ac:dyDescent="0.25">
      <c r="A319" s="88">
        <v>8</v>
      </c>
      <c r="B319" s="459" t="s">
        <v>472</v>
      </c>
      <c r="C319" s="460"/>
      <c r="D319" s="460"/>
      <c r="E319" s="460"/>
      <c r="F319" s="465"/>
      <c r="G319" s="87" t="s">
        <v>473</v>
      </c>
      <c r="H319" s="88">
        <f t="shared" si="27"/>
        <v>0</v>
      </c>
      <c r="I319" s="162">
        <v>0</v>
      </c>
      <c r="J319" s="162">
        <v>0</v>
      </c>
      <c r="K319" s="162">
        <v>0</v>
      </c>
      <c r="L319" s="162">
        <v>0</v>
      </c>
      <c r="M319" s="162">
        <v>0</v>
      </c>
      <c r="N319" s="162">
        <v>4</v>
      </c>
      <c r="O319" s="162">
        <v>0</v>
      </c>
      <c r="P319" s="162">
        <v>0</v>
      </c>
      <c r="Q319" s="163">
        <v>0</v>
      </c>
      <c r="R319" s="163">
        <v>23287</v>
      </c>
    </row>
    <row r="320" spans="1:18" ht="72.75" customHeight="1" x14ac:dyDescent="0.25">
      <c r="A320" s="88">
        <v>9</v>
      </c>
      <c r="B320" s="459" t="s">
        <v>474</v>
      </c>
      <c r="C320" s="460"/>
      <c r="D320" s="460"/>
      <c r="E320" s="460"/>
      <c r="F320" s="465"/>
      <c r="G320" s="87" t="s">
        <v>475</v>
      </c>
      <c r="H320" s="88">
        <f t="shared" si="27"/>
        <v>0</v>
      </c>
      <c r="I320" s="162">
        <v>0</v>
      </c>
      <c r="J320" s="162">
        <v>0</v>
      </c>
      <c r="K320" s="162">
        <v>0</v>
      </c>
      <c r="L320" s="162">
        <v>0</v>
      </c>
      <c r="M320" s="162">
        <v>0</v>
      </c>
      <c r="N320" s="162">
        <v>3</v>
      </c>
      <c r="O320" s="162">
        <v>0</v>
      </c>
      <c r="P320" s="162">
        <v>0</v>
      </c>
      <c r="Q320" s="163">
        <v>0</v>
      </c>
      <c r="R320" s="163">
        <v>23287</v>
      </c>
    </row>
    <row r="321" spans="1:18" ht="72.75" customHeight="1" x14ac:dyDescent="0.25">
      <c r="A321" s="88">
        <v>10</v>
      </c>
      <c r="B321" s="459" t="s">
        <v>476</v>
      </c>
      <c r="C321" s="460"/>
      <c r="D321" s="460"/>
      <c r="E321" s="460"/>
      <c r="F321" s="465"/>
      <c r="G321" s="87" t="s">
        <v>477</v>
      </c>
      <c r="H321" s="88">
        <f t="shared" si="27"/>
        <v>0</v>
      </c>
      <c r="I321" s="162">
        <v>0</v>
      </c>
      <c r="J321" s="162">
        <v>0</v>
      </c>
      <c r="K321" s="162">
        <v>0</v>
      </c>
      <c r="L321" s="162">
        <v>0</v>
      </c>
      <c r="M321" s="162">
        <v>0</v>
      </c>
      <c r="N321" s="162">
        <v>1</v>
      </c>
      <c r="O321" s="162">
        <v>0</v>
      </c>
      <c r="P321" s="162">
        <v>0</v>
      </c>
      <c r="Q321" s="163">
        <v>0</v>
      </c>
      <c r="R321" s="163">
        <v>23287</v>
      </c>
    </row>
    <row r="322" spans="1:18" ht="72.75" customHeight="1" x14ac:dyDescent="0.25">
      <c r="A322" s="88">
        <v>11</v>
      </c>
      <c r="B322" s="459" t="s">
        <v>478</v>
      </c>
      <c r="C322" s="460"/>
      <c r="D322" s="460"/>
      <c r="E322" s="460"/>
      <c r="F322" s="465"/>
      <c r="G322" s="87" t="s">
        <v>479</v>
      </c>
      <c r="H322" s="88">
        <f t="shared" si="27"/>
        <v>0</v>
      </c>
      <c r="I322" s="162">
        <v>0</v>
      </c>
      <c r="J322" s="162">
        <v>0</v>
      </c>
      <c r="K322" s="162">
        <v>0</v>
      </c>
      <c r="L322" s="162">
        <v>0</v>
      </c>
      <c r="M322" s="162">
        <v>0</v>
      </c>
      <c r="N322" s="162">
        <v>4</v>
      </c>
      <c r="O322" s="162">
        <v>0</v>
      </c>
      <c r="P322" s="162">
        <v>0</v>
      </c>
      <c r="Q322" s="163">
        <v>0</v>
      </c>
      <c r="R322" s="163">
        <v>23287</v>
      </c>
    </row>
    <row r="323" spans="1:18" ht="72.75" customHeight="1" x14ac:dyDescent="0.25">
      <c r="A323" s="88">
        <v>12</v>
      </c>
      <c r="B323" s="459" t="s">
        <v>480</v>
      </c>
      <c r="C323" s="460"/>
      <c r="D323" s="460"/>
      <c r="E323" s="460"/>
      <c r="F323" s="465"/>
      <c r="G323" s="87" t="s">
        <v>481</v>
      </c>
      <c r="H323" s="88">
        <f t="shared" si="27"/>
        <v>0</v>
      </c>
      <c r="I323" s="162">
        <v>0</v>
      </c>
      <c r="J323" s="162">
        <v>0</v>
      </c>
      <c r="K323" s="162">
        <v>0</v>
      </c>
      <c r="L323" s="162">
        <v>0</v>
      </c>
      <c r="M323" s="162">
        <v>0</v>
      </c>
      <c r="N323" s="162">
        <v>4</v>
      </c>
      <c r="O323" s="162">
        <v>0</v>
      </c>
      <c r="P323" s="162">
        <v>0</v>
      </c>
      <c r="Q323" s="163">
        <v>0</v>
      </c>
      <c r="R323" s="163">
        <v>23287</v>
      </c>
    </row>
    <row r="324" spans="1:18" ht="72.75" customHeight="1" x14ac:dyDescent="0.25">
      <c r="A324" s="88">
        <v>13</v>
      </c>
      <c r="B324" s="459" t="s">
        <v>482</v>
      </c>
      <c r="C324" s="460"/>
      <c r="D324" s="460"/>
      <c r="E324" s="460"/>
      <c r="F324" s="465"/>
      <c r="G324" s="87" t="s">
        <v>483</v>
      </c>
      <c r="H324" s="88">
        <f t="shared" si="27"/>
        <v>0</v>
      </c>
      <c r="I324" s="162">
        <v>0</v>
      </c>
      <c r="J324" s="162">
        <v>0</v>
      </c>
      <c r="K324" s="162">
        <v>0</v>
      </c>
      <c r="L324" s="162">
        <v>0</v>
      </c>
      <c r="M324" s="162">
        <v>0</v>
      </c>
      <c r="N324" s="162">
        <v>2</v>
      </c>
      <c r="O324" s="162">
        <v>0</v>
      </c>
      <c r="P324" s="162">
        <v>0</v>
      </c>
      <c r="Q324" s="163">
        <v>0</v>
      </c>
      <c r="R324" s="163">
        <v>23287</v>
      </c>
    </row>
    <row r="325" spans="1:18" ht="72.75" customHeight="1" x14ac:dyDescent="0.25">
      <c r="A325" s="88">
        <v>14</v>
      </c>
      <c r="B325" s="459" t="s">
        <v>484</v>
      </c>
      <c r="C325" s="460"/>
      <c r="D325" s="460"/>
      <c r="E325" s="460"/>
      <c r="F325" s="465"/>
      <c r="G325" s="87" t="s">
        <v>497</v>
      </c>
      <c r="H325" s="88">
        <f t="shared" si="27"/>
        <v>0</v>
      </c>
      <c r="I325" s="162">
        <v>0</v>
      </c>
      <c r="J325" s="162">
        <v>0</v>
      </c>
      <c r="K325" s="162">
        <v>0</v>
      </c>
      <c r="L325" s="162">
        <v>0</v>
      </c>
      <c r="M325" s="162">
        <v>0</v>
      </c>
      <c r="N325" s="162">
        <v>1</v>
      </c>
      <c r="O325" s="162">
        <v>0</v>
      </c>
      <c r="P325" s="162">
        <v>0</v>
      </c>
      <c r="Q325" s="163">
        <v>0</v>
      </c>
      <c r="R325" s="163">
        <v>23287</v>
      </c>
    </row>
    <row r="326" spans="1:18" ht="72.75" customHeight="1" x14ac:dyDescent="0.25">
      <c r="A326" s="88">
        <v>15</v>
      </c>
      <c r="B326" s="459" t="s">
        <v>485</v>
      </c>
      <c r="C326" s="460"/>
      <c r="D326" s="460"/>
      <c r="E326" s="460"/>
      <c r="F326" s="465"/>
      <c r="G326" s="87" t="s">
        <v>486</v>
      </c>
      <c r="H326" s="88">
        <f t="shared" si="27"/>
        <v>0</v>
      </c>
      <c r="I326" s="162">
        <v>0</v>
      </c>
      <c r="J326" s="162">
        <v>0</v>
      </c>
      <c r="K326" s="162">
        <v>0</v>
      </c>
      <c r="L326" s="162">
        <v>0</v>
      </c>
      <c r="M326" s="162">
        <v>0</v>
      </c>
      <c r="N326" s="162">
        <v>4</v>
      </c>
      <c r="O326" s="162">
        <v>0</v>
      </c>
      <c r="P326" s="162">
        <v>0</v>
      </c>
      <c r="Q326" s="163">
        <v>0</v>
      </c>
      <c r="R326" s="163">
        <v>23287</v>
      </c>
    </row>
    <row r="327" spans="1:18" ht="72.75" customHeight="1" x14ac:dyDescent="0.25">
      <c r="A327" s="88">
        <v>16</v>
      </c>
      <c r="B327" s="459" t="s">
        <v>487</v>
      </c>
      <c r="C327" s="460"/>
      <c r="D327" s="460"/>
      <c r="E327" s="460"/>
      <c r="F327" s="465"/>
      <c r="G327" s="87" t="s">
        <v>862</v>
      </c>
      <c r="H327" s="88">
        <f t="shared" si="27"/>
        <v>0</v>
      </c>
      <c r="I327" s="162">
        <v>0</v>
      </c>
      <c r="J327" s="162">
        <v>0</v>
      </c>
      <c r="K327" s="162">
        <v>0</v>
      </c>
      <c r="L327" s="162">
        <v>0</v>
      </c>
      <c r="M327" s="162">
        <v>0</v>
      </c>
      <c r="N327" s="162">
        <v>2</v>
      </c>
      <c r="O327" s="162">
        <v>0</v>
      </c>
      <c r="P327" s="162">
        <v>0</v>
      </c>
      <c r="Q327" s="163">
        <v>0</v>
      </c>
      <c r="R327" s="163">
        <v>23287</v>
      </c>
    </row>
    <row r="328" spans="1:18" ht="72.75" customHeight="1" x14ac:dyDescent="0.25">
      <c r="A328" s="88">
        <v>17</v>
      </c>
      <c r="B328" s="459" t="s">
        <v>489</v>
      </c>
      <c r="C328" s="460"/>
      <c r="D328" s="460"/>
      <c r="E328" s="460"/>
      <c r="F328" s="465"/>
      <c r="G328" s="87" t="s">
        <v>490</v>
      </c>
      <c r="H328" s="88">
        <f t="shared" si="27"/>
        <v>0</v>
      </c>
      <c r="I328" s="162">
        <v>0</v>
      </c>
      <c r="J328" s="162">
        <v>0</v>
      </c>
      <c r="K328" s="162">
        <v>0</v>
      </c>
      <c r="L328" s="162">
        <v>0</v>
      </c>
      <c r="M328" s="162">
        <v>0</v>
      </c>
      <c r="N328" s="162">
        <v>4</v>
      </c>
      <c r="O328" s="162">
        <v>0</v>
      </c>
      <c r="P328" s="162">
        <v>0</v>
      </c>
      <c r="Q328" s="163">
        <v>0</v>
      </c>
      <c r="R328" s="163">
        <v>23287</v>
      </c>
    </row>
    <row r="329" spans="1:18" ht="72.75" customHeight="1" x14ac:dyDescent="0.25">
      <c r="A329" s="88">
        <v>18</v>
      </c>
      <c r="B329" s="459" t="s">
        <v>491</v>
      </c>
      <c r="C329" s="460"/>
      <c r="D329" s="460"/>
      <c r="E329" s="460"/>
      <c r="F329" s="465"/>
      <c r="G329" s="87" t="s">
        <v>492</v>
      </c>
      <c r="H329" s="88">
        <f t="shared" si="27"/>
        <v>0</v>
      </c>
      <c r="I329" s="162">
        <v>0</v>
      </c>
      <c r="J329" s="162">
        <v>0</v>
      </c>
      <c r="K329" s="162">
        <v>0</v>
      </c>
      <c r="L329" s="162">
        <v>0</v>
      </c>
      <c r="M329" s="162">
        <v>0</v>
      </c>
      <c r="N329" s="162">
        <v>4</v>
      </c>
      <c r="O329" s="162">
        <v>0</v>
      </c>
      <c r="P329" s="162">
        <v>0</v>
      </c>
      <c r="Q329" s="163">
        <v>0</v>
      </c>
      <c r="R329" s="163">
        <v>23287</v>
      </c>
    </row>
    <row r="330" spans="1:18" ht="72.75" customHeight="1" x14ac:dyDescent="0.25">
      <c r="A330" s="88">
        <v>19</v>
      </c>
      <c r="B330" s="459" t="s">
        <v>493</v>
      </c>
      <c r="C330" s="460"/>
      <c r="D330" s="460"/>
      <c r="E330" s="460"/>
      <c r="F330" s="465"/>
      <c r="G330" s="87" t="s">
        <v>494</v>
      </c>
      <c r="H330" s="88">
        <f t="shared" si="27"/>
        <v>0</v>
      </c>
      <c r="I330" s="162">
        <v>0</v>
      </c>
      <c r="J330" s="162">
        <v>0</v>
      </c>
      <c r="K330" s="162">
        <v>0</v>
      </c>
      <c r="L330" s="162">
        <v>0</v>
      </c>
      <c r="M330" s="162">
        <v>0</v>
      </c>
      <c r="N330" s="162">
        <v>1</v>
      </c>
      <c r="O330" s="162">
        <v>0</v>
      </c>
      <c r="P330" s="162">
        <v>0</v>
      </c>
      <c r="Q330" s="163">
        <v>0</v>
      </c>
      <c r="R330" s="163">
        <v>23287</v>
      </c>
    </row>
    <row r="331" spans="1:18" ht="72.75" customHeight="1" x14ac:dyDescent="0.25">
      <c r="A331" s="88">
        <v>20</v>
      </c>
      <c r="B331" s="459" t="s">
        <v>495</v>
      </c>
      <c r="C331" s="460"/>
      <c r="D331" s="460"/>
      <c r="E331" s="460"/>
      <c r="F331" s="465"/>
      <c r="G331" s="87" t="s">
        <v>496</v>
      </c>
      <c r="H331" s="88">
        <f t="shared" si="27"/>
        <v>0</v>
      </c>
      <c r="I331" s="162">
        <v>0</v>
      </c>
      <c r="J331" s="162">
        <v>0</v>
      </c>
      <c r="K331" s="162">
        <v>0</v>
      </c>
      <c r="L331" s="162">
        <v>0</v>
      </c>
      <c r="M331" s="162">
        <v>0</v>
      </c>
      <c r="N331" s="162">
        <v>1</v>
      </c>
      <c r="O331" s="162">
        <v>0</v>
      </c>
      <c r="P331" s="162">
        <v>0</v>
      </c>
      <c r="Q331" s="163">
        <v>0</v>
      </c>
      <c r="R331" s="163">
        <v>23287</v>
      </c>
    </row>
    <row r="332" spans="1:18" ht="72.75" customHeight="1" x14ac:dyDescent="0.25">
      <c r="A332" s="88">
        <v>21</v>
      </c>
      <c r="B332" s="519" t="s">
        <v>952</v>
      </c>
      <c r="C332" s="520"/>
      <c r="D332" s="520"/>
      <c r="E332" s="520"/>
      <c r="F332" s="521"/>
      <c r="G332" s="86" t="s">
        <v>953</v>
      </c>
      <c r="H332" s="88">
        <f t="shared" si="27"/>
        <v>0</v>
      </c>
      <c r="I332" s="162">
        <v>0</v>
      </c>
      <c r="J332" s="162">
        <v>0</v>
      </c>
      <c r="K332" s="162">
        <v>0</v>
      </c>
      <c r="L332" s="162">
        <v>0</v>
      </c>
      <c r="M332" s="162">
        <v>0</v>
      </c>
      <c r="N332" s="162">
        <v>0</v>
      </c>
      <c r="O332" s="162">
        <v>0</v>
      </c>
      <c r="P332" s="162">
        <v>0</v>
      </c>
      <c r="Q332" s="162">
        <v>0</v>
      </c>
      <c r="R332" s="162">
        <v>0</v>
      </c>
    </row>
    <row r="333" spans="1:18" ht="72.75" customHeight="1" x14ac:dyDescent="0.25">
      <c r="A333" s="88">
        <v>22</v>
      </c>
      <c r="B333" s="519" t="s">
        <v>954</v>
      </c>
      <c r="C333" s="520"/>
      <c r="D333" s="520"/>
      <c r="E333" s="520"/>
      <c r="F333" s="521"/>
      <c r="G333" s="86" t="s">
        <v>955</v>
      </c>
      <c r="H333" s="88">
        <f t="shared" si="27"/>
        <v>0</v>
      </c>
      <c r="I333" s="162">
        <v>0</v>
      </c>
      <c r="J333" s="162">
        <v>0</v>
      </c>
      <c r="K333" s="162">
        <v>0</v>
      </c>
      <c r="L333" s="162">
        <v>0</v>
      </c>
      <c r="M333" s="162">
        <v>0</v>
      </c>
      <c r="N333" s="162">
        <v>0</v>
      </c>
      <c r="O333" s="162">
        <v>0</v>
      </c>
      <c r="P333" s="162">
        <v>0</v>
      </c>
      <c r="Q333" s="162">
        <v>0</v>
      </c>
      <c r="R333" s="162">
        <v>0</v>
      </c>
    </row>
    <row r="334" spans="1:18" ht="45" customHeight="1" x14ac:dyDescent="0.25">
      <c r="A334" s="575" t="s">
        <v>654</v>
      </c>
      <c r="B334" s="575"/>
      <c r="C334" s="575"/>
      <c r="D334" s="575"/>
      <c r="E334" s="575"/>
      <c r="F334" s="575"/>
      <c r="G334" s="575"/>
      <c r="H334" s="133">
        <f>I334+J334</f>
        <v>3795</v>
      </c>
      <c r="I334" s="133">
        <f t="shared" ref="I334:P334" si="28">I25+I40+I68+I104+I129+I148+I163+I192+I241+I244+I259+I270+I311</f>
        <v>2570</v>
      </c>
      <c r="J334" s="133">
        <f t="shared" si="28"/>
        <v>1225</v>
      </c>
      <c r="K334" s="133">
        <f t="shared" si="28"/>
        <v>1581</v>
      </c>
      <c r="L334" s="133">
        <f t="shared" si="28"/>
        <v>890</v>
      </c>
      <c r="M334" s="133">
        <f t="shared" si="28"/>
        <v>185</v>
      </c>
      <c r="N334" s="133">
        <f t="shared" si="28"/>
        <v>4758</v>
      </c>
      <c r="O334" s="133">
        <f t="shared" si="28"/>
        <v>1256</v>
      </c>
      <c r="P334" s="133">
        <f t="shared" si="28"/>
        <v>30</v>
      </c>
      <c r="Q334" s="134"/>
      <c r="R334" s="134"/>
    </row>
    <row r="335" spans="1:18" ht="72.75" customHeight="1" x14ac:dyDescent="0.25">
      <c r="A335" s="110">
        <v>14</v>
      </c>
      <c r="B335" s="576" t="s">
        <v>597</v>
      </c>
      <c r="C335" s="577"/>
      <c r="D335" s="577"/>
      <c r="E335" s="577"/>
      <c r="F335" s="578"/>
      <c r="G335" s="92" t="s">
        <v>598</v>
      </c>
      <c r="H335" s="110">
        <f>I335+J335</f>
        <v>180</v>
      </c>
      <c r="I335" s="161">
        <v>125</v>
      </c>
      <c r="J335" s="161">
        <v>55</v>
      </c>
      <c r="K335" s="161">
        <v>96</v>
      </c>
      <c r="L335" s="161">
        <v>4</v>
      </c>
      <c r="M335" s="161">
        <v>0</v>
      </c>
      <c r="N335" s="161">
        <v>237</v>
      </c>
      <c r="O335" s="161">
        <v>0</v>
      </c>
      <c r="P335" s="161">
        <v>0</v>
      </c>
      <c r="Q335" s="161">
        <v>47716</v>
      </c>
      <c r="R335" s="169">
        <v>23858</v>
      </c>
    </row>
    <row r="336" spans="1:18" ht="70.5" customHeight="1" x14ac:dyDescent="0.25">
      <c r="A336" s="579" t="s">
        <v>859</v>
      </c>
      <c r="B336" s="579"/>
      <c r="C336" s="579"/>
      <c r="D336" s="579"/>
      <c r="E336" s="579"/>
      <c r="F336" s="579"/>
      <c r="G336" s="579"/>
      <c r="H336" s="579"/>
      <c r="I336" s="579"/>
      <c r="J336" s="579"/>
      <c r="K336" s="579"/>
      <c r="L336" s="579"/>
      <c r="M336" s="579"/>
      <c r="N336" s="579"/>
      <c r="O336" s="579"/>
      <c r="P336" s="579"/>
      <c r="Q336" s="579"/>
      <c r="R336" s="579"/>
    </row>
    <row r="337" spans="1:18" ht="99.75" x14ac:dyDescent="0.25">
      <c r="A337" s="93">
        <v>1</v>
      </c>
      <c r="B337" s="482" t="s">
        <v>599</v>
      </c>
      <c r="C337" s="483"/>
      <c r="D337" s="483"/>
      <c r="E337" s="483"/>
      <c r="F337" s="484"/>
      <c r="G337" s="92" t="s">
        <v>600</v>
      </c>
      <c r="H337" s="93">
        <f>I337+J337</f>
        <v>655</v>
      </c>
      <c r="I337" s="161">
        <v>635</v>
      </c>
      <c r="J337" s="161">
        <v>20</v>
      </c>
      <c r="K337" s="161">
        <v>197</v>
      </c>
      <c r="L337" s="161">
        <v>0</v>
      </c>
      <c r="M337" s="161">
        <v>0</v>
      </c>
      <c r="N337" s="161">
        <v>364</v>
      </c>
      <c r="O337" s="161">
        <v>0</v>
      </c>
      <c r="P337" s="161">
        <v>0</v>
      </c>
      <c r="Q337" s="169">
        <v>47725.7</v>
      </c>
      <c r="R337" s="169">
        <v>23982.799999999999</v>
      </c>
    </row>
    <row r="338" spans="1:18" ht="128.25" x14ac:dyDescent="0.25">
      <c r="A338" s="93">
        <v>2</v>
      </c>
      <c r="B338" s="482" t="s">
        <v>601</v>
      </c>
      <c r="C338" s="483"/>
      <c r="D338" s="483"/>
      <c r="E338" s="483"/>
      <c r="F338" s="484"/>
      <c r="G338" s="92" t="s">
        <v>602</v>
      </c>
      <c r="H338" s="93">
        <f t="shared" ref="H338:H357" si="29">I338+J338</f>
        <v>485</v>
      </c>
      <c r="I338" s="161">
        <v>485</v>
      </c>
      <c r="J338" s="161">
        <v>0</v>
      </c>
      <c r="K338" s="161">
        <v>208</v>
      </c>
      <c r="L338" s="161">
        <v>0</v>
      </c>
      <c r="M338" s="161">
        <v>0</v>
      </c>
      <c r="N338" s="161">
        <v>321</v>
      </c>
      <c r="O338" s="161">
        <v>0</v>
      </c>
      <c r="P338" s="161">
        <v>0</v>
      </c>
      <c r="Q338" s="169">
        <v>47716</v>
      </c>
      <c r="R338" s="169">
        <v>23858</v>
      </c>
    </row>
    <row r="339" spans="1:18" ht="85.5" x14ac:dyDescent="0.25">
      <c r="A339" s="93">
        <v>3</v>
      </c>
      <c r="B339" s="482" t="s">
        <v>603</v>
      </c>
      <c r="C339" s="483"/>
      <c r="D339" s="483"/>
      <c r="E339" s="483"/>
      <c r="F339" s="484"/>
      <c r="G339" s="92" t="s">
        <v>702</v>
      </c>
      <c r="H339" s="93">
        <f t="shared" si="29"/>
        <v>535</v>
      </c>
      <c r="I339" s="161">
        <v>480</v>
      </c>
      <c r="J339" s="161">
        <v>55</v>
      </c>
      <c r="K339" s="161">
        <v>110</v>
      </c>
      <c r="L339" s="161">
        <v>129</v>
      </c>
      <c r="M339" s="161">
        <v>2</v>
      </c>
      <c r="N339" s="161">
        <v>242</v>
      </c>
      <c r="O339" s="161">
        <v>148</v>
      </c>
      <c r="P339" s="161">
        <v>7</v>
      </c>
      <c r="Q339" s="169">
        <v>53951</v>
      </c>
      <c r="R339" s="169">
        <v>23858</v>
      </c>
    </row>
    <row r="340" spans="1:18" ht="99.75" x14ac:dyDescent="0.25">
      <c r="A340" s="93">
        <v>4</v>
      </c>
      <c r="B340" s="482" t="s">
        <v>601</v>
      </c>
      <c r="C340" s="483"/>
      <c r="D340" s="483"/>
      <c r="E340" s="483"/>
      <c r="F340" s="484"/>
      <c r="G340" s="92" t="s">
        <v>605</v>
      </c>
      <c r="H340" s="92">
        <f t="shared" si="29"/>
        <v>325</v>
      </c>
      <c r="I340" s="170">
        <v>325</v>
      </c>
      <c r="J340" s="170">
        <v>0</v>
      </c>
      <c r="K340" s="170">
        <v>104</v>
      </c>
      <c r="L340" s="170">
        <v>0</v>
      </c>
      <c r="M340" s="170">
        <v>0</v>
      </c>
      <c r="N340" s="170">
        <v>205</v>
      </c>
      <c r="O340" s="170">
        <v>0</v>
      </c>
      <c r="P340" s="170">
        <v>0</v>
      </c>
      <c r="Q340" s="171">
        <v>47170</v>
      </c>
      <c r="R340" s="171">
        <v>23585</v>
      </c>
    </row>
    <row r="341" spans="1:18" ht="42.75" x14ac:dyDescent="0.25">
      <c r="A341" s="93">
        <v>5</v>
      </c>
      <c r="B341" s="482" t="s">
        <v>614</v>
      </c>
      <c r="C341" s="483"/>
      <c r="D341" s="483"/>
      <c r="E341" s="483"/>
      <c r="F341" s="484"/>
      <c r="G341" s="92" t="s">
        <v>606</v>
      </c>
      <c r="H341" s="92">
        <f t="shared" si="29"/>
        <v>305</v>
      </c>
      <c r="I341" s="170">
        <v>290</v>
      </c>
      <c r="J341" s="170">
        <v>15</v>
      </c>
      <c r="K341" s="170">
        <v>106</v>
      </c>
      <c r="L341" s="170">
        <v>55</v>
      </c>
      <c r="M341" s="170">
        <v>0</v>
      </c>
      <c r="N341" s="170">
        <v>248</v>
      </c>
      <c r="O341" s="170">
        <v>74</v>
      </c>
      <c r="P341" s="170">
        <v>0</v>
      </c>
      <c r="Q341" s="171">
        <v>53352.1</v>
      </c>
      <c r="R341" s="171">
        <v>28114.799999999999</v>
      </c>
    </row>
    <row r="342" spans="1:18" ht="142.5" x14ac:dyDescent="0.25">
      <c r="A342" s="93">
        <v>6</v>
      </c>
      <c r="B342" s="482" t="s">
        <v>601</v>
      </c>
      <c r="C342" s="483"/>
      <c r="D342" s="483"/>
      <c r="E342" s="483"/>
      <c r="F342" s="484"/>
      <c r="G342" s="92" t="s">
        <v>608</v>
      </c>
      <c r="H342" s="92">
        <f t="shared" si="29"/>
        <v>286</v>
      </c>
      <c r="I342" s="170">
        <v>280</v>
      </c>
      <c r="J342" s="170">
        <v>6</v>
      </c>
      <c r="K342" s="170">
        <v>122</v>
      </c>
      <c r="L342" s="170">
        <v>7</v>
      </c>
      <c r="M342" s="170">
        <v>5</v>
      </c>
      <c r="N342" s="170">
        <v>385</v>
      </c>
      <c r="O342" s="170">
        <v>0</v>
      </c>
      <c r="P342" s="170">
        <v>0</v>
      </c>
      <c r="Q342" s="171">
        <v>47176</v>
      </c>
      <c r="R342" s="171">
        <v>23858</v>
      </c>
    </row>
    <row r="343" spans="1:18" ht="85.5" x14ac:dyDescent="0.25">
      <c r="A343" s="93">
        <v>7</v>
      </c>
      <c r="B343" s="482" t="s">
        <v>609</v>
      </c>
      <c r="C343" s="483"/>
      <c r="D343" s="483"/>
      <c r="E343" s="483"/>
      <c r="F343" s="484"/>
      <c r="G343" s="92" t="s">
        <v>610</v>
      </c>
      <c r="H343" s="92">
        <f t="shared" si="29"/>
        <v>350</v>
      </c>
      <c r="I343" s="170">
        <v>335</v>
      </c>
      <c r="J343" s="170">
        <v>15</v>
      </c>
      <c r="K343" s="170">
        <v>35</v>
      </c>
      <c r="L343" s="170">
        <v>74</v>
      </c>
      <c r="M343" s="170">
        <v>0</v>
      </c>
      <c r="N343" s="170">
        <v>117</v>
      </c>
      <c r="O343" s="170">
        <v>86</v>
      </c>
      <c r="P343" s="170">
        <v>0</v>
      </c>
      <c r="Q343" s="179">
        <v>57716</v>
      </c>
      <c r="R343" s="179">
        <v>31858</v>
      </c>
    </row>
    <row r="344" spans="1:18" ht="85.5" x14ac:dyDescent="0.25">
      <c r="A344" s="93">
        <v>8</v>
      </c>
      <c r="B344" s="482" t="s">
        <v>609</v>
      </c>
      <c r="C344" s="483"/>
      <c r="D344" s="483"/>
      <c r="E344" s="483"/>
      <c r="F344" s="484"/>
      <c r="G344" s="92" t="s">
        <v>612</v>
      </c>
      <c r="H344" s="92">
        <f t="shared" si="29"/>
        <v>80</v>
      </c>
      <c r="I344" s="170">
        <v>70</v>
      </c>
      <c r="J344" s="170">
        <v>10</v>
      </c>
      <c r="K344" s="170">
        <v>13</v>
      </c>
      <c r="L344" s="170">
        <v>14</v>
      </c>
      <c r="M344" s="170">
        <v>11</v>
      </c>
      <c r="N344" s="170">
        <v>17</v>
      </c>
      <c r="O344" s="170">
        <v>3</v>
      </c>
      <c r="P344" s="170">
        <v>2</v>
      </c>
      <c r="Q344" s="171">
        <v>48049.3</v>
      </c>
      <c r="R344" s="171">
        <v>32093.3</v>
      </c>
    </row>
    <row r="345" spans="1:18" ht="92.25" customHeight="1" x14ac:dyDescent="0.25">
      <c r="A345" s="93">
        <v>9</v>
      </c>
      <c r="B345" s="482" t="s">
        <v>603</v>
      </c>
      <c r="C345" s="483"/>
      <c r="D345" s="483"/>
      <c r="E345" s="483"/>
      <c r="F345" s="484"/>
      <c r="G345" s="92" t="s">
        <v>613</v>
      </c>
      <c r="H345" s="92">
        <f t="shared" si="29"/>
        <v>90</v>
      </c>
      <c r="I345" s="170">
        <v>90</v>
      </c>
      <c r="J345" s="170">
        <v>0</v>
      </c>
      <c r="K345" s="170">
        <v>44</v>
      </c>
      <c r="L345" s="170">
        <v>0</v>
      </c>
      <c r="M345" s="170">
        <v>0</v>
      </c>
      <c r="N345" s="170">
        <v>47</v>
      </c>
      <c r="O345" s="170">
        <v>0</v>
      </c>
      <c r="P345" s="170">
        <v>0</v>
      </c>
      <c r="Q345" s="171">
        <v>52608.9</v>
      </c>
      <c r="R345" s="171">
        <v>24583.3</v>
      </c>
    </row>
    <row r="346" spans="1:18" ht="86.25" customHeight="1" x14ac:dyDescent="0.25">
      <c r="A346" s="93">
        <v>10</v>
      </c>
      <c r="B346" s="482" t="s">
        <v>599</v>
      </c>
      <c r="C346" s="483"/>
      <c r="D346" s="483"/>
      <c r="E346" s="483"/>
      <c r="F346" s="484"/>
      <c r="G346" s="92" t="s">
        <v>615</v>
      </c>
      <c r="H346" s="92">
        <f t="shared" si="29"/>
        <v>310</v>
      </c>
      <c r="I346" s="170">
        <v>280</v>
      </c>
      <c r="J346" s="170">
        <v>30</v>
      </c>
      <c r="K346" s="170">
        <v>99</v>
      </c>
      <c r="L346" s="170">
        <v>0</v>
      </c>
      <c r="M346" s="170">
        <v>0</v>
      </c>
      <c r="N346" s="170">
        <v>195</v>
      </c>
      <c r="O346" s="170">
        <v>0</v>
      </c>
      <c r="P346" s="170">
        <v>0</v>
      </c>
      <c r="Q346" s="171">
        <v>58254</v>
      </c>
      <c r="R346" s="171">
        <v>26605</v>
      </c>
    </row>
    <row r="347" spans="1:18" ht="96" customHeight="1" x14ac:dyDescent="0.25">
      <c r="A347" s="93">
        <v>11</v>
      </c>
      <c r="B347" s="482" t="s">
        <v>609</v>
      </c>
      <c r="C347" s="483"/>
      <c r="D347" s="483"/>
      <c r="E347" s="483"/>
      <c r="F347" s="484"/>
      <c r="G347" s="92" t="s">
        <v>616</v>
      </c>
      <c r="H347" s="92">
        <f t="shared" si="29"/>
        <v>35</v>
      </c>
      <c r="I347" s="170">
        <v>25</v>
      </c>
      <c r="J347" s="170">
        <v>10</v>
      </c>
      <c r="K347" s="170">
        <v>25</v>
      </c>
      <c r="L347" s="170">
        <v>15</v>
      </c>
      <c r="M347" s="170">
        <v>9</v>
      </c>
      <c r="N347" s="170">
        <v>33</v>
      </c>
      <c r="O347" s="170">
        <v>16</v>
      </c>
      <c r="P347" s="170">
        <v>1</v>
      </c>
      <c r="Q347" s="171">
        <v>73387</v>
      </c>
      <c r="R347" s="171">
        <v>37884.400000000001</v>
      </c>
    </row>
    <row r="348" spans="1:18" ht="99.75" x14ac:dyDescent="0.25">
      <c r="A348" s="93">
        <v>12</v>
      </c>
      <c r="B348" s="482" t="s">
        <v>599</v>
      </c>
      <c r="C348" s="483"/>
      <c r="D348" s="483"/>
      <c r="E348" s="483"/>
      <c r="F348" s="484"/>
      <c r="G348" s="92" t="s">
        <v>617</v>
      </c>
      <c r="H348" s="92">
        <f t="shared" si="29"/>
        <v>210</v>
      </c>
      <c r="I348" s="170">
        <v>210</v>
      </c>
      <c r="J348" s="170">
        <v>0</v>
      </c>
      <c r="K348" s="170">
        <v>29</v>
      </c>
      <c r="L348" s="170">
        <v>19</v>
      </c>
      <c r="M348" s="170">
        <v>0</v>
      </c>
      <c r="N348" s="170">
        <v>93</v>
      </c>
      <c r="O348" s="170">
        <v>14</v>
      </c>
      <c r="P348" s="170">
        <v>0</v>
      </c>
      <c r="Q348" s="171">
        <v>47716</v>
      </c>
      <c r="R348" s="171">
        <v>23858</v>
      </c>
    </row>
    <row r="349" spans="1:18" ht="86.25" customHeight="1" x14ac:dyDescent="0.25">
      <c r="A349" s="93">
        <v>13</v>
      </c>
      <c r="B349" s="482" t="s">
        <v>609</v>
      </c>
      <c r="C349" s="483"/>
      <c r="D349" s="483"/>
      <c r="E349" s="483"/>
      <c r="F349" s="484"/>
      <c r="G349" s="92" t="s">
        <v>618</v>
      </c>
      <c r="H349" s="92">
        <f t="shared" si="29"/>
        <v>120</v>
      </c>
      <c r="I349" s="170">
        <v>120</v>
      </c>
      <c r="J349" s="170">
        <v>0</v>
      </c>
      <c r="K349" s="170">
        <v>13</v>
      </c>
      <c r="L349" s="170">
        <v>0</v>
      </c>
      <c r="M349" s="170">
        <v>0</v>
      </c>
      <c r="N349" s="170">
        <v>72</v>
      </c>
      <c r="O349" s="170">
        <v>0</v>
      </c>
      <c r="P349" s="170">
        <v>0</v>
      </c>
      <c r="Q349" s="171">
        <v>47716</v>
      </c>
      <c r="R349" s="171">
        <v>23858</v>
      </c>
    </row>
    <row r="350" spans="1:18" ht="71.25" x14ac:dyDescent="0.25">
      <c r="A350" s="93">
        <v>14</v>
      </c>
      <c r="B350" s="482" t="s">
        <v>609</v>
      </c>
      <c r="C350" s="483"/>
      <c r="D350" s="483"/>
      <c r="E350" s="483"/>
      <c r="F350" s="484"/>
      <c r="G350" s="92" t="s">
        <v>619</v>
      </c>
      <c r="H350" s="92">
        <f t="shared" si="29"/>
        <v>130</v>
      </c>
      <c r="I350" s="170">
        <v>115</v>
      </c>
      <c r="J350" s="170">
        <v>15</v>
      </c>
      <c r="K350" s="170">
        <v>17</v>
      </c>
      <c r="L350" s="170">
        <v>0</v>
      </c>
      <c r="M350" s="170">
        <v>3</v>
      </c>
      <c r="N350" s="170">
        <v>49</v>
      </c>
      <c r="O350" s="170">
        <v>0</v>
      </c>
      <c r="P350" s="170">
        <v>2</v>
      </c>
      <c r="Q350" s="171">
        <v>47780</v>
      </c>
      <c r="R350" s="171">
        <v>24400</v>
      </c>
    </row>
    <row r="351" spans="1:18" ht="85.5" x14ac:dyDescent="0.25">
      <c r="A351" s="93">
        <v>15</v>
      </c>
      <c r="B351" s="482" t="s">
        <v>660</v>
      </c>
      <c r="C351" s="483"/>
      <c r="D351" s="483"/>
      <c r="E351" s="483"/>
      <c r="F351" s="484"/>
      <c r="G351" s="92" t="s">
        <v>620</v>
      </c>
      <c r="H351" s="92">
        <f t="shared" si="29"/>
        <v>190</v>
      </c>
      <c r="I351" s="170">
        <v>180</v>
      </c>
      <c r="J351" s="170">
        <v>10</v>
      </c>
      <c r="K351" s="170">
        <v>4</v>
      </c>
      <c r="L351" s="170">
        <v>12.75</v>
      </c>
      <c r="M351" s="170">
        <v>11.25</v>
      </c>
      <c r="N351" s="170">
        <v>40</v>
      </c>
      <c r="O351" s="170">
        <v>55.75</v>
      </c>
      <c r="P351" s="170">
        <v>51.25</v>
      </c>
      <c r="Q351" s="171">
        <v>47766.7</v>
      </c>
      <c r="R351" s="171">
        <v>28780.5</v>
      </c>
    </row>
    <row r="352" spans="1:18" ht="85.5" x14ac:dyDescent="0.25">
      <c r="A352" s="93">
        <v>16</v>
      </c>
      <c r="B352" s="482" t="s">
        <v>661</v>
      </c>
      <c r="C352" s="483"/>
      <c r="D352" s="483"/>
      <c r="E352" s="483"/>
      <c r="F352" s="484"/>
      <c r="G352" s="92" t="s">
        <v>621</v>
      </c>
      <c r="H352" s="92">
        <f t="shared" si="29"/>
        <v>230</v>
      </c>
      <c r="I352" s="170">
        <v>210</v>
      </c>
      <c r="J352" s="170">
        <v>20</v>
      </c>
      <c r="K352" s="170">
        <v>12</v>
      </c>
      <c r="L352" s="170">
        <v>18</v>
      </c>
      <c r="M352" s="170">
        <v>0</v>
      </c>
      <c r="N352" s="170">
        <v>76</v>
      </c>
      <c r="O352" s="170">
        <v>11</v>
      </c>
      <c r="P352" s="170">
        <v>0</v>
      </c>
      <c r="Q352" s="171">
        <v>50316.7</v>
      </c>
      <c r="R352" s="171">
        <v>27897.1</v>
      </c>
    </row>
    <row r="353" spans="1:18" ht="85.5" x14ac:dyDescent="0.25">
      <c r="A353" s="93">
        <v>17</v>
      </c>
      <c r="B353" s="482" t="s">
        <v>662</v>
      </c>
      <c r="C353" s="483"/>
      <c r="D353" s="483"/>
      <c r="E353" s="483"/>
      <c r="F353" s="484"/>
      <c r="G353" s="92" t="s">
        <v>622</v>
      </c>
      <c r="H353" s="92">
        <f t="shared" si="29"/>
        <v>150</v>
      </c>
      <c r="I353" s="170">
        <v>150</v>
      </c>
      <c r="J353" s="170">
        <v>0</v>
      </c>
      <c r="K353" s="170">
        <v>6</v>
      </c>
      <c r="L353" s="170">
        <v>15</v>
      </c>
      <c r="M353" s="170">
        <v>0</v>
      </c>
      <c r="N353" s="170">
        <v>16</v>
      </c>
      <c r="O353" s="170">
        <v>4</v>
      </c>
      <c r="P353" s="170">
        <v>0</v>
      </c>
      <c r="Q353" s="171">
        <v>47733.3</v>
      </c>
      <c r="R353" s="171">
        <v>29337.5</v>
      </c>
    </row>
    <row r="354" spans="1:18" ht="85.5" x14ac:dyDescent="0.25">
      <c r="A354" s="93">
        <v>18</v>
      </c>
      <c r="B354" s="482" t="s">
        <v>607</v>
      </c>
      <c r="C354" s="483"/>
      <c r="D354" s="483"/>
      <c r="E354" s="483"/>
      <c r="F354" s="484"/>
      <c r="G354" s="92" t="s">
        <v>623</v>
      </c>
      <c r="H354" s="92">
        <f t="shared" si="29"/>
        <v>40</v>
      </c>
      <c r="I354" s="170">
        <v>0</v>
      </c>
      <c r="J354" s="170">
        <v>40</v>
      </c>
      <c r="K354" s="170">
        <v>19</v>
      </c>
      <c r="L354" s="170">
        <v>1.5</v>
      </c>
      <c r="M354" s="170">
        <v>1.5</v>
      </c>
      <c r="N354" s="170">
        <v>21</v>
      </c>
      <c r="O354" s="170">
        <v>0.5</v>
      </c>
      <c r="P354" s="170">
        <v>0.5</v>
      </c>
      <c r="Q354" s="171">
        <v>48817</v>
      </c>
      <c r="R354" s="177" t="s">
        <v>987</v>
      </c>
    </row>
    <row r="355" spans="1:18" ht="85.5" x14ac:dyDescent="0.25">
      <c r="A355" s="93">
        <v>19</v>
      </c>
      <c r="B355" s="482" t="s">
        <v>601</v>
      </c>
      <c r="C355" s="483"/>
      <c r="D355" s="483"/>
      <c r="E355" s="483"/>
      <c r="F355" s="484"/>
      <c r="G355" s="92" t="s">
        <v>624</v>
      </c>
      <c r="H355" s="92">
        <f t="shared" si="29"/>
        <v>0</v>
      </c>
      <c r="I355" s="170">
        <v>0</v>
      </c>
      <c r="J355" s="170">
        <v>0</v>
      </c>
      <c r="K355" s="170">
        <v>42</v>
      </c>
      <c r="L355" s="170">
        <v>0</v>
      </c>
      <c r="M355" s="170">
        <v>0</v>
      </c>
      <c r="N355" s="170">
        <v>77</v>
      </c>
      <c r="O355" s="170">
        <v>0</v>
      </c>
      <c r="P355" s="170">
        <v>0</v>
      </c>
      <c r="Q355" s="177" t="s">
        <v>989</v>
      </c>
      <c r="R355" s="177" t="s">
        <v>990</v>
      </c>
    </row>
    <row r="356" spans="1:18" ht="85.5" x14ac:dyDescent="0.25">
      <c r="A356" s="93">
        <v>20</v>
      </c>
      <c r="B356" s="482" t="s">
        <v>625</v>
      </c>
      <c r="C356" s="483"/>
      <c r="D356" s="483"/>
      <c r="E356" s="483"/>
      <c r="F356" s="484"/>
      <c r="G356" s="92" t="s">
        <v>626</v>
      </c>
      <c r="H356" s="92">
        <f t="shared" si="29"/>
        <v>0</v>
      </c>
      <c r="I356" s="170">
        <v>0</v>
      </c>
      <c r="J356" s="170">
        <v>0</v>
      </c>
      <c r="K356" s="170">
        <v>34</v>
      </c>
      <c r="L356" s="170">
        <v>46</v>
      </c>
      <c r="M356" s="170">
        <v>0</v>
      </c>
      <c r="N356" s="170">
        <v>64</v>
      </c>
      <c r="O356" s="170">
        <v>62</v>
      </c>
      <c r="P356" s="170">
        <v>0</v>
      </c>
      <c r="Q356" s="171">
        <v>44972</v>
      </c>
      <c r="R356" s="171">
        <v>22486</v>
      </c>
    </row>
    <row r="357" spans="1:18" ht="85.5" x14ac:dyDescent="0.25">
      <c r="A357" s="93">
        <v>21</v>
      </c>
      <c r="B357" s="482" t="s">
        <v>601</v>
      </c>
      <c r="C357" s="483"/>
      <c r="D357" s="483"/>
      <c r="E357" s="483"/>
      <c r="F357" s="484"/>
      <c r="G357" s="92" t="s">
        <v>648</v>
      </c>
      <c r="H357" s="92">
        <f t="shared" si="29"/>
        <v>6</v>
      </c>
      <c r="I357" s="170">
        <v>0</v>
      </c>
      <c r="J357" s="170">
        <v>6</v>
      </c>
      <c r="K357" s="170">
        <v>13</v>
      </c>
      <c r="L357" s="170">
        <v>7</v>
      </c>
      <c r="M357" s="170">
        <v>1</v>
      </c>
      <c r="N357" s="170">
        <v>25</v>
      </c>
      <c r="O357" s="170">
        <v>10</v>
      </c>
      <c r="P357" s="170">
        <v>0</v>
      </c>
      <c r="Q357" s="171">
        <v>47737.5</v>
      </c>
      <c r="R357" s="171">
        <v>24326.3</v>
      </c>
    </row>
    <row r="358" spans="1:18" ht="45" customHeight="1" x14ac:dyDescent="0.25">
      <c r="A358" s="513" t="s">
        <v>645</v>
      </c>
      <c r="B358" s="513"/>
      <c r="C358" s="513"/>
      <c r="D358" s="513"/>
      <c r="E358" s="513"/>
      <c r="F358" s="513"/>
      <c r="G358" s="513"/>
      <c r="H358" s="159">
        <f>I358+J358</f>
        <v>4532</v>
      </c>
      <c r="I358" s="159">
        <f>I337+I338+I339+I340+I341+I342+I343+I344+I345+I346+I347+I348+I349+I350+I351+I352+I353+I354+I355+I356+I357</f>
        <v>4280</v>
      </c>
      <c r="J358" s="159">
        <f t="shared" ref="J358:P358" si="30">J337+J338+J339+J340+J341+J342+J343+J344+J345+J346+J347+J348+J349+J350+J351+J352+J353+J354+J355+J356+J357</f>
        <v>252</v>
      </c>
      <c r="K358" s="139">
        <f t="shared" si="30"/>
        <v>1252</v>
      </c>
      <c r="L358" s="139">
        <f t="shared" si="30"/>
        <v>413.25</v>
      </c>
      <c r="M358" s="139">
        <f t="shared" si="30"/>
        <v>43.75</v>
      </c>
      <c r="N358" s="139">
        <f t="shared" si="30"/>
        <v>2707</v>
      </c>
      <c r="O358" s="139">
        <f t="shared" si="30"/>
        <v>484.25</v>
      </c>
      <c r="P358" s="139">
        <f t="shared" si="30"/>
        <v>63.75</v>
      </c>
      <c r="Q358" s="156"/>
      <c r="R358" s="156"/>
    </row>
    <row r="359" spans="1:18" ht="70.5" customHeight="1" x14ac:dyDescent="0.25">
      <c r="A359" s="579" t="s">
        <v>860</v>
      </c>
      <c r="B359" s="579"/>
      <c r="C359" s="579"/>
      <c r="D359" s="579"/>
      <c r="E359" s="579"/>
      <c r="F359" s="579"/>
      <c r="G359" s="579"/>
      <c r="H359" s="579"/>
      <c r="I359" s="579"/>
      <c r="J359" s="579"/>
      <c r="K359" s="579"/>
      <c r="L359" s="579"/>
      <c r="M359" s="579"/>
      <c r="N359" s="579"/>
      <c r="O359" s="579"/>
      <c r="P359" s="579"/>
      <c r="Q359" s="579"/>
      <c r="R359" s="579"/>
    </row>
    <row r="360" spans="1:18" ht="42.75" x14ac:dyDescent="0.25">
      <c r="A360" s="93">
        <v>1</v>
      </c>
      <c r="B360" s="482" t="s">
        <v>601</v>
      </c>
      <c r="C360" s="483"/>
      <c r="D360" s="483"/>
      <c r="E360" s="483"/>
      <c r="F360" s="484"/>
      <c r="G360" s="92" t="s">
        <v>663</v>
      </c>
      <c r="H360" s="93">
        <f>I360+J360</f>
        <v>245</v>
      </c>
      <c r="I360" s="161">
        <v>180</v>
      </c>
      <c r="J360" s="161">
        <v>65</v>
      </c>
      <c r="K360" s="161">
        <v>49</v>
      </c>
      <c r="L360" s="161">
        <v>6</v>
      </c>
      <c r="M360" s="161">
        <v>0</v>
      </c>
      <c r="N360" s="161">
        <v>117</v>
      </c>
      <c r="O360" s="161">
        <v>0</v>
      </c>
      <c r="P360" s="161">
        <v>0</v>
      </c>
      <c r="Q360" s="169">
        <v>47716</v>
      </c>
      <c r="R360" s="169">
        <v>23858</v>
      </c>
    </row>
    <row r="361" spans="1:18" ht="42.75" x14ac:dyDescent="0.25">
      <c r="A361" s="93">
        <v>2</v>
      </c>
      <c r="B361" s="482" t="s">
        <v>614</v>
      </c>
      <c r="C361" s="483"/>
      <c r="D361" s="483"/>
      <c r="E361" s="483"/>
      <c r="F361" s="484"/>
      <c r="G361" s="92" t="s">
        <v>664</v>
      </c>
      <c r="H361" s="93">
        <f t="shared" ref="H361:H383" si="31">I361+J361</f>
        <v>215</v>
      </c>
      <c r="I361" s="161">
        <v>185</v>
      </c>
      <c r="J361" s="161">
        <v>30</v>
      </c>
      <c r="K361" s="161">
        <v>83</v>
      </c>
      <c r="L361" s="161">
        <v>37</v>
      </c>
      <c r="M361" s="161">
        <v>6</v>
      </c>
      <c r="N361" s="161">
        <v>171</v>
      </c>
      <c r="O361" s="161">
        <v>40</v>
      </c>
      <c r="P361" s="161">
        <v>1</v>
      </c>
      <c r="Q361" s="169">
        <v>48000</v>
      </c>
      <c r="R361" s="169">
        <v>23858</v>
      </c>
    </row>
    <row r="362" spans="1:18" ht="42.75" x14ac:dyDescent="0.25">
      <c r="A362" s="93">
        <v>3</v>
      </c>
      <c r="B362" s="482" t="s">
        <v>631</v>
      </c>
      <c r="C362" s="483"/>
      <c r="D362" s="483"/>
      <c r="E362" s="483"/>
      <c r="F362" s="484"/>
      <c r="G362" s="92" t="s">
        <v>665</v>
      </c>
      <c r="H362" s="93">
        <f t="shared" si="31"/>
        <v>310</v>
      </c>
      <c r="I362" s="161">
        <v>265</v>
      </c>
      <c r="J362" s="161">
        <v>45</v>
      </c>
      <c r="K362" s="161">
        <v>65</v>
      </c>
      <c r="L362" s="161">
        <v>13</v>
      </c>
      <c r="M362" s="161">
        <v>0</v>
      </c>
      <c r="N362" s="161">
        <v>188</v>
      </c>
      <c r="O362" s="161">
        <v>20</v>
      </c>
      <c r="P362" s="161">
        <v>0</v>
      </c>
      <c r="Q362" s="169">
        <v>47170</v>
      </c>
      <c r="R362" s="169">
        <v>23853</v>
      </c>
    </row>
    <row r="363" spans="1:18" ht="42.75" x14ac:dyDescent="0.25">
      <c r="A363" s="93">
        <v>4</v>
      </c>
      <c r="B363" s="482" t="s">
        <v>601</v>
      </c>
      <c r="C363" s="483"/>
      <c r="D363" s="483"/>
      <c r="E363" s="483"/>
      <c r="F363" s="484"/>
      <c r="G363" s="92" t="s">
        <v>666</v>
      </c>
      <c r="H363" s="93">
        <f t="shared" si="31"/>
        <v>270</v>
      </c>
      <c r="I363" s="161">
        <v>230</v>
      </c>
      <c r="J363" s="161">
        <v>40</v>
      </c>
      <c r="K363" s="161">
        <v>67</v>
      </c>
      <c r="L363" s="161">
        <v>0</v>
      </c>
      <c r="M363" s="161">
        <v>0</v>
      </c>
      <c r="N363" s="161">
        <v>115</v>
      </c>
      <c r="O363" s="161">
        <v>0</v>
      </c>
      <c r="P363" s="161">
        <v>0</v>
      </c>
      <c r="Q363" s="169">
        <v>47716</v>
      </c>
      <c r="R363" s="169">
        <v>23858</v>
      </c>
    </row>
    <row r="364" spans="1:18" ht="42.75" x14ac:dyDescent="0.25">
      <c r="A364" s="93">
        <v>5</v>
      </c>
      <c r="B364" s="482" t="s">
        <v>614</v>
      </c>
      <c r="C364" s="483"/>
      <c r="D364" s="483"/>
      <c r="E364" s="483"/>
      <c r="F364" s="484"/>
      <c r="G364" s="92" t="s">
        <v>667</v>
      </c>
      <c r="H364" s="93">
        <f t="shared" si="31"/>
        <v>160</v>
      </c>
      <c r="I364" s="161">
        <v>130</v>
      </c>
      <c r="J364" s="161">
        <v>30</v>
      </c>
      <c r="K364" s="161">
        <v>45</v>
      </c>
      <c r="L364" s="161">
        <v>18.5</v>
      </c>
      <c r="M364" s="161">
        <v>0</v>
      </c>
      <c r="N364" s="161">
        <v>98</v>
      </c>
      <c r="O364" s="161">
        <v>50.25</v>
      </c>
      <c r="P364" s="161">
        <v>0</v>
      </c>
      <c r="Q364" s="169">
        <v>48796.9</v>
      </c>
      <c r="R364" s="169">
        <v>23858.400000000001</v>
      </c>
    </row>
    <row r="365" spans="1:18" ht="42.75" x14ac:dyDescent="0.25">
      <c r="A365" s="93">
        <v>6</v>
      </c>
      <c r="B365" s="482" t="s">
        <v>631</v>
      </c>
      <c r="C365" s="483"/>
      <c r="D365" s="483"/>
      <c r="E365" s="483"/>
      <c r="F365" s="484"/>
      <c r="G365" s="92" t="s">
        <v>668</v>
      </c>
      <c r="H365" s="93">
        <f t="shared" si="31"/>
        <v>145</v>
      </c>
      <c r="I365" s="161">
        <v>130</v>
      </c>
      <c r="J365" s="161">
        <v>15</v>
      </c>
      <c r="K365" s="161">
        <v>53</v>
      </c>
      <c r="L365" s="161">
        <v>2</v>
      </c>
      <c r="M365" s="161">
        <v>2</v>
      </c>
      <c r="N365" s="161">
        <v>89</v>
      </c>
      <c r="O365" s="161">
        <v>3</v>
      </c>
      <c r="P365" s="161">
        <v>3</v>
      </c>
      <c r="Q365" s="169">
        <v>47700</v>
      </c>
      <c r="R365" s="169">
        <v>23860</v>
      </c>
    </row>
    <row r="366" spans="1:18" ht="99.75" x14ac:dyDescent="0.25">
      <c r="A366" s="93">
        <v>7</v>
      </c>
      <c r="B366" s="482" t="s">
        <v>694</v>
      </c>
      <c r="C366" s="483"/>
      <c r="D366" s="483"/>
      <c r="E366" s="483"/>
      <c r="F366" s="484"/>
      <c r="G366" s="92" t="s">
        <v>671</v>
      </c>
      <c r="H366" s="93">
        <f t="shared" si="31"/>
        <v>135</v>
      </c>
      <c r="I366" s="161">
        <v>120</v>
      </c>
      <c r="J366" s="161">
        <v>15</v>
      </c>
      <c r="K366" s="161">
        <v>8</v>
      </c>
      <c r="L366" s="161">
        <v>2</v>
      </c>
      <c r="M366" s="161">
        <v>2</v>
      </c>
      <c r="N366" s="161">
        <v>28</v>
      </c>
      <c r="O366" s="161">
        <v>0</v>
      </c>
      <c r="P366" s="161">
        <v>0</v>
      </c>
      <c r="Q366" s="169">
        <v>47170</v>
      </c>
      <c r="R366" s="169">
        <v>27969.599999999999</v>
      </c>
    </row>
    <row r="367" spans="1:18" ht="42.75" x14ac:dyDescent="0.25">
      <c r="A367" s="93">
        <v>8</v>
      </c>
      <c r="B367" s="482" t="s">
        <v>601</v>
      </c>
      <c r="C367" s="483"/>
      <c r="D367" s="483"/>
      <c r="E367" s="483"/>
      <c r="F367" s="484"/>
      <c r="G367" s="92" t="s">
        <v>672</v>
      </c>
      <c r="H367" s="161">
        <f t="shared" si="31"/>
        <v>20</v>
      </c>
      <c r="I367" s="161">
        <v>0</v>
      </c>
      <c r="J367" s="161">
        <v>20</v>
      </c>
      <c r="K367" s="161">
        <v>38</v>
      </c>
      <c r="L367" s="161">
        <v>38</v>
      </c>
      <c r="M367" s="161">
        <v>1</v>
      </c>
      <c r="N367" s="161">
        <v>48</v>
      </c>
      <c r="O367" s="161">
        <v>64</v>
      </c>
      <c r="P367" s="161">
        <v>0</v>
      </c>
      <c r="Q367" s="169">
        <v>44974.2</v>
      </c>
      <c r="R367" s="169">
        <v>22564.3</v>
      </c>
    </row>
    <row r="368" spans="1:18" ht="42.75" x14ac:dyDescent="0.25">
      <c r="A368" s="93">
        <v>9</v>
      </c>
      <c r="B368" s="482" t="s">
        <v>614</v>
      </c>
      <c r="C368" s="483"/>
      <c r="D368" s="483"/>
      <c r="E368" s="483"/>
      <c r="F368" s="484"/>
      <c r="G368" s="92" t="s">
        <v>673</v>
      </c>
      <c r="H368" s="93">
        <f t="shared" si="31"/>
        <v>30</v>
      </c>
      <c r="I368" s="161">
        <v>0</v>
      </c>
      <c r="J368" s="161">
        <v>30</v>
      </c>
      <c r="K368" s="161">
        <v>66</v>
      </c>
      <c r="L368" s="161">
        <v>0</v>
      </c>
      <c r="M368" s="161">
        <v>0</v>
      </c>
      <c r="N368" s="161">
        <v>70</v>
      </c>
      <c r="O368" s="161">
        <v>0</v>
      </c>
      <c r="P368" s="161">
        <v>2</v>
      </c>
      <c r="Q368" s="169">
        <v>47719.199999999997</v>
      </c>
      <c r="R368" s="169">
        <v>23860.400000000001</v>
      </c>
    </row>
    <row r="369" spans="1:18" ht="42.75" x14ac:dyDescent="0.25">
      <c r="A369" s="93">
        <v>10</v>
      </c>
      <c r="B369" s="482" t="s">
        <v>601</v>
      </c>
      <c r="C369" s="483"/>
      <c r="D369" s="483"/>
      <c r="E369" s="483"/>
      <c r="F369" s="484"/>
      <c r="G369" s="92" t="s">
        <v>674</v>
      </c>
      <c r="H369" s="93">
        <f t="shared" si="31"/>
        <v>30</v>
      </c>
      <c r="I369" s="161">
        <v>0</v>
      </c>
      <c r="J369" s="161">
        <v>30</v>
      </c>
      <c r="K369" s="161">
        <v>45</v>
      </c>
      <c r="L369" s="161">
        <v>0</v>
      </c>
      <c r="M369" s="161">
        <v>0</v>
      </c>
      <c r="N369" s="161">
        <v>51</v>
      </c>
      <c r="O369" s="161">
        <v>0</v>
      </c>
      <c r="P369" s="161">
        <v>0</v>
      </c>
      <c r="Q369" s="169">
        <v>47720</v>
      </c>
      <c r="R369" s="169">
        <v>23860</v>
      </c>
    </row>
    <row r="370" spans="1:18" ht="42.75" x14ac:dyDescent="0.25">
      <c r="A370" s="93">
        <v>11</v>
      </c>
      <c r="B370" s="482" t="s">
        <v>601</v>
      </c>
      <c r="C370" s="483"/>
      <c r="D370" s="483"/>
      <c r="E370" s="483"/>
      <c r="F370" s="484"/>
      <c r="G370" s="92" t="s">
        <v>675</v>
      </c>
      <c r="H370" s="93">
        <f t="shared" si="31"/>
        <v>30</v>
      </c>
      <c r="I370" s="161">
        <v>0</v>
      </c>
      <c r="J370" s="161">
        <v>30</v>
      </c>
      <c r="K370" s="161">
        <v>40</v>
      </c>
      <c r="L370" s="161">
        <v>0</v>
      </c>
      <c r="M370" s="161">
        <v>0</v>
      </c>
      <c r="N370" s="161">
        <v>53</v>
      </c>
      <c r="O370" s="161">
        <v>0</v>
      </c>
      <c r="P370" s="161">
        <v>0</v>
      </c>
      <c r="Q370" s="169">
        <v>47716</v>
      </c>
      <c r="R370" s="169">
        <v>24559</v>
      </c>
    </row>
    <row r="371" spans="1:18" ht="42.75" x14ac:dyDescent="0.25">
      <c r="A371" s="93">
        <v>12</v>
      </c>
      <c r="B371" s="482" t="s">
        <v>611</v>
      </c>
      <c r="C371" s="483"/>
      <c r="D371" s="483"/>
      <c r="E371" s="483"/>
      <c r="F371" s="484"/>
      <c r="G371" s="92" t="s">
        <v>676</v>
      </c>
      <c r="H371" s="93">
        <f t="shared" si="31"/>
        <v>20</v>
      </c>
      <c r="I371" s="161">
        <v>0</v>
      </c>
      <c r="J371" s="161">
        <v>20</v>
      </c>
      <c r="K371" s="161">
        <v>38</v>
      </c>
      <c r="L371" s="161">
        <v>0</v>
      </c>
      <c r="M371" s="161">
        <v>0</v>
      </c>
      <c r="N371" s="161">
        <v>57</v>
      </c>
      <c r="O371" s="161">
        <v>0</v>
      </c>
      <c r="P371" s="161">
        <v>0</v>
      </c>
      <c r="Q371" s="169">
        <v>47716</v>
      </c>
      <c r="R371" s="169">
        <v>23858</v>
      </c>
    </row>
    <row r="372" spans="1:18" ht="42.75" x14ac:dyDescent="0.25">
      <c r="A372" s="93">
        <v>13</v>
      </c>
      <c r="B372" s="482" t="s">
        <v>631</v>
      </c>
      <c r="C372" s="483"/>
      <c r="D372" s="483"/>
      <c r="E372" s="483"/>
      <c r="F372" s="484"/>
      <c r="G372" s="92" t="s">
        <v>677</v>
      </c>
      <c r="H372" s="93">
        <f t="shared" si="31"/>
        <v>20</v>
      </c>
      <c r="I372" s="161">
        <v>0</v>
      </c>
      <c r="J372" s="161">
        <v>20</v>
      </c>
      <c r="K372" s="161">
        <v>36</v>
      </c>
      <c r="L372" s="161">
        <v>0</v>
      </c>
      <c r="M372" s="161">
        <v>0</v>
      </c>
      <c r="N372" s="161">
        <v>52</v>
      </c>
      <c r="O372" s="161">
        <v>1</v>
      </c>
      <c r="P372" s="161">
        <v>1</v>
      </c>
      <c r="Q372" s="169">
        <v>47719</v>
      </c>
      <c r="R372" s="169">
        <v>23860</v>
      </c>
    </row>
    <row r="373" spans="1:18" ht="42.75" x14ac:dyDescent="0.25">
      <c r="A373" s="93">
        <v>14</v>
      </c>
      <c r="B373" s="482" t="s">
        <v>601</v>
      </c>
      <c r="C373" s="483"/>
      <c r="D373" s="483"/>
      <c r="E373" s="483"/>
      <c r="F373" s="484"/>
      <c r="G373" s="92" t="s">
        <v>678</v>
      </c>
      <c r="H373" s="93">
        <f t="shared" si="31"/>
        <v>20</v>
      </c>
      <c r="I373" s="161">
        <v>0</v>
      </c>
      <c r="J373" s="161">
        <v>20</v>
      </c>
      <c r="K373" s="161">
        <v>53</v>
      </c>
      <c r="L373" s="161">
        <v>0</v>
      </c>
      <c r="M373" s="161">
        <v>0</v>
      </c>
      <c r="N373" s="161">
        <v>87</v>
      </c>
      <c r="O373" s="161">
        <v>0</v>
      </c>
      <c r="P373" s="161">
        <v>0</v>
      </c>
      <c r="Q373" s="178" t="s">
        <v>991</v>
      </c>
      <c r="R373" s="161">
        <v>24336</v>
      </c>
    </row>
    <row r="374" spans="1:18" ht="42.75" x14ac:dyDescent="0.25">
      <c r="A374" s="93">
        <v>15</v>
      </c>
      <c r="B374" s="482" t="s">
        <v>601</v>
      </c>
      <c r="C374" s="483"/>
      <c r="D374" s="483"/>
      <c r="E374" s="483"/>
      <c r="F374" s="484"/>
      <c r="G374" s="92" t="s">
        <v>679</v>
      </c>
      <c r="H374" s="93">
        <f t="shared" si="31"/>
        <v>30</v>
      </c>
      <c r="I374" s="161">
        <v>0</v>
      </c>
      <c r="J374" s="161">
        <v>30</v>
      </c>
      <c r="K374" s="161">
        <v>50</v>
      </c>
      <c r="L374" s="161">
        <v>10</v>
      </c>
      <c r="M374" s="161">
        <v>5</v>
      </c>
      <c r="N374" s="161">
        <v>95</v>
      </c>
      <c r="O374" s="161">
        <v>6</v>
      </c>
      <c r="P374" s="161">
        <v>3</v>
      </c>
      <c r="Q374" s="169">
        <v>47170</v>
      </c>
      <c r="R374" s="169">
        <v>25200</v>
      </c>
    </row>
    <row r="375" spans="1:18" ht="42.75" x14ac:dyDescent="0.25">
      <c r="A375" s="93">
        <v>16</v>
      </c>
      <c r="B375" s="482" t="s">
        <v>601</v>
      </c>
      <c r="C375" s="483"/>
      <c r="D375" s="483"/>
      <c r="E375" s="483"/>
      <c r="F375" s="484"/>
      <c r="G375" s="92" t="s">
        <v>680</v>
      </c>
      <c r="H375" s="93">
        <f t="shared" si="31"/>
        <v>10</v>
      </c>
      <c r="I375" s="161">
        <v>0</v>
      </c>
      <c r="J375" s="161">
        <v>10</v>
      </c>
      <c r="K375" s="161">
        <v>36</v>
      </c>
      <c r="L375" s="161">
        <v>0</v>
      </c>
      <c r="M375" s="161">
        <v>0</v>
      </c>
      <c r="N375" s="161">
        <v>62</v>
      </c>
      <c r="O375" s="161">
        <v>0</v>
      </c>
      <c r="P375" s="161">
        <v>0</v>
      </c>
      <c r="Q375" s="169">
        <v>48324</v>
      </c>
      <c r="R375" s="169">
        <v>26367</v>
      </c>
    </row>
    <row r="376" spans="1:18" ht="42.75" x14ac:dyDescent="0.25">
      <c r="A376" s="93">
        <v>17</v>
      </c>
      <c r="B376" s="482" t="s">
        <v>611</v>
      </c>
      <c r="C376" s="483"/>
      <c r="D376" s="483"/>
      <c r="E376" s="483"/>
      <c r="F376" s="484"/>
      <c r="G376" s="92" t="s">
        <v>681</v>
      </c>
      <c r="H376" s="93">
        <f t="shared" si="31"/>
        <v>0</v>
      </c>
      <c r="I376" s="161">
        <v>0</v>
      </c>
      <c r="J376" s="161">
        <v>0</v>
      </c>
      <c r="K376" s="161">
        <v>13</v>
      </c>
      <c r="L376" s="161">
        <v>55</v>
      </c>
      <c r="M376" s="161">
        <v>13</v>
      </c>
      <c r="N376" s="161">
        <v>25</v>
      </c>
      <c r="O376" s="161">
        <v>79</v>
      </c>
      <c r="P376" s="161">
        <v>3</v>
      </c>
      <c r="Q376" s="169">
        <v>47716</v>
      </c>
      <c r="R376" s="169">
        <v>29044.400000000001</v>
      </c>
    </row>
    <row r="377" spans="1:18" ht="42.75" x14ac:dyDescent="0.25">
      <c r="A377" s="93">
        <v>18</v>
      </c>
      <c r="B377" s="482" t="s">
        <v>631</v>
      </c>
      <c r="C377" s="483"/>
      <c r="D377" s="483"/>
      <c r="E377" s="483"/>
      <c r="F377" s="484"/>
      <c r="G377" s="92" t="s">
        <v>682</v>
      </c>
      <c r="H377" s="93">
        <f t="shared" si="31"/>
        <v>10</v>
      </c>
      <c r="I377" s="161">
        <v>0</v>
      </c>
      <c r="J377" s="161">
        <v>10</v>
      </c>
      <c r="K377" s="161">
        <v>32</v>
      </c>
      <c r="L377" s="161">
        <v>18</v>
      </c>
      <c r="M377" s="161">
        <v>11</v>
      </c>
      <c r="N377" s="161">
        <v>55</v>
      </c>
      <c r="O377" s="161">
        <v>12</v>
      </c>
      <c r="P377" s="161">
        <v>4</v>
      </c>
      <c r="Q377" s="169">
        <v>47732</v>
      </c>
      <c r="R377" s="169">
        <v>24289</v>
      </c>
    </row>
    <row r="378" spans="1:18" ht="57" x14ac:dyDescent="0.25">
      <c r="A378" s="93">
        <v>19</v>
      </c>
      <c r="B378" s="482" t="s">
        <v>631</v>
      </c>
      <c r="C378" s="483"/>
      <c r="D378" s="483"/>
      <c r="E378" s="483"/>
      <c r="F378" s="484"/>
      <c r="G378" s="92" t="s">
        <v>988</v>
      </c>
      <c r="H378" s="93">
        <f t="shared" si="31"/>
        <v>0</v>
      </c>
      <c r="I378" s="161">
        <v>0</v>
      </c>
      <c r="J378" s="161">
        <v>0</v>
      </c>
      <c r="K378" s="161">
        <v>36</v>
      </c>
      <c r="L378" s="161">
        <v>0</v>
      </c>
      <c r="M378" s="161">
        <v>0</v>
      </c>
      <c r="N378" s="161">
        <v>36</v>
      </c>
      <c r="O378" s="161">
        <v>0</v>
      </c>
      <c r="P378" s="161">
        <v>0</v>
      </c>
      <c r="Q378" s="169">
        <v>47716</v>
      </c>
      <c r="R378" s="169">
        <v>23858</v>
      </c>
    </row>
    <row r="379" spans="1:18" ht="71.25" x14ac:dyDescent="0.25">
      <c r="A379" s="93">
        <v>20</v>
      </c>
      <c r="B379" s="482" t="s">
        <v>614</v>
      </c>
      <c r="C379" s="483"/>
      <c r="D379" s="483"/>
      <c r="E379" s="483"/>
      <c r="F379" s="484"/>
      <c r="G379" s="92" t="s">
        <v>684</v>
      </c>
      <c r="H379" s="93">
        <f t="shared" si="31"/>
        <v>0</v>
      </c>
      <c r="I379" s="161">
        <v>0</v>
      </c>
      <c r="J379" s="161">
        <v>0</v>
      </c>
      <c r="K379" s="161">
        <v>22</v>
      </c>
      <c r="L379" s="161">
        <v>18</v>
      </c>
      <c r="M379" s="161">
        <v>0</v>
      </c>
      <c r="N379" s="161">
        <v>26</v>
      </c>
      <c r="O379" s="161">
        <v>18</v>
      </c>
      <c r="P379" s="161">
        <v>1</v>
      </c>
      <c r="Q379" s="169">
        <v>47716</v>
      </c>
      <c r="R379" s="169">
        <v>23858</v>
      </c>
    </row>
    <row r="380" spans="1:18" ht="71.25" x14ac:dyDescent="0.25">
      <c r="A380" s="93">
        <v>21</v>
      </c>
      <c r="B380" s="482" t="s">
        <v>614</v>
      </c>
      <c r="C380" s="483"/>
      <c r="D380" s="483"/>
      <c r="E380" s="483"/>
      <c r="F380" s="484"/>
      <c r="G380" s="92" t="s">
        <v>685</v>
      </c>
      <c r="H380" s="93">
        <f t="shared" si="31"/>
        <v>0</v>
      </c>
      <c r="I380" s="161">
        <v>0</v>
      </c>
      <c r="J380" s="161">
        <v>0</v>
      </c>
      <c r="K380" s="161">
        <v>12</v>
      </c>
      <c r="L380" s="161">
        <v>0</v>
      </c>
      <c r="M380" s="161">
        <v>0</v>
      </c>
      <c r="N380" s="161">
        <v>27</v>
      </c>
      <c r="O380" s="161">
        <v>1</v>
      </c>
      <c r="P380" s="161">
        <v>0</v>
      </c>
      <c r="Q380" s="169">
        <v>47720</v>
      </c>
      <c r="R380" s="169">
        <v>23860</v>
      </c>
    </row>
    <row r="381" spans="1:18" ht="71.25" x14ac:dyDescent="0.25">
      <c r="A381" s="93">
        <v>22</v>
      </c>
      <c r="B381" s="482" t="s">
        <v>601</v>
      </c>
      <c r="C381" s="483"/>
      <c r="D381" s="483"/>
      <c r="E381" s="483"/>
      <c r="F381" s="484"/>
      <c r="G381" s="92" t="s">
        <v>975</v>
      </c>
      <c r="H381" s="93">
        <f t="shared" si="31"/>
        <v>0</v>
      </c>
      <c r="I381" s="161">
        <v>0</v>
      </c>
      <c r="J381" s="161">
        <v>0</v>
      </c>
      <c r="K381" s="161">
        <v>3</v>
      </c>
      <c r="L381" s="161">
        <v>29</v>
      </c>
      <c r="M381" s="161">
        <v>1</v>
      </c>
      <c r="N381" s="161">
        <v>24</v>
      </c>
      <c r="O381" s="161">
        <v>29</v>
      </c>
      <c r="P381" s="161">
        <v>0</v>
      </c>
      <c r="Q381" s="169">
        <v>44973</v>
      </c>
      <c r="R381" s="169">
        <v>24100</v>
      </c>
    </row>
    <row r="382" spans="1:18" ht="62.25" customHeight="1" x14ac:dyDescent="0.25">
      <c r="A382" s="93">
        <v>23</v>
      </c>
      <c r="B382" s="482" t="s">
        <v>601</v>
      </c>
      <c r="C382" s="483"/>
      <c r="D382" s="483"/>
      <c r="E382" s="483"/>
      <c r="F382" s="484"/>
      <c r="G382" s="92" t="s">
        <v>686</v>
      </c>
      <c r="H382" s="93">
        <f t="shared" si="31"/>
        <v>10</v>
      </c>
      <c r="I382" s="161">
        <v>0</v>
      </c>
      <c r="J382" s="161">
        <v>10</v>
      </c>
      <c r="K382" s="161">
        <v>20</v>
      </c>
      <c r="L382" s="161">
        <v>4</v>
      </c>
      <c r="M382" s="161">
        <v>4</v>
      </c>
      <c r="N382" s="161">
        <v>32</v>
      </c>
      <c r="O382" s="161">
        <v>0</v>
      </c>
      <c r="P382" s="161">
        <v>0</v>
      </c>
      <c r="Q382" s="169">
        <v>44972.800000000003</v>
      </c>
      <c r="R382" s="169">
        <v>22486.400000000001</v>
      </c>
    </row>
    <row r="383" spans="1:18" ht="71.25" x14ac:dyDescent="0.25">
      <c r="A383" s="93">
        <v>24</v>
      </c>
      <c r="B383" s="482" t="s">
        <v>601</v>
      </c>
      <c r="C383" s="483"/>
      <c r="D383" s="483"/>
      <c r="E383" s="483"/>
      <c r="F383" s="484"/>
      <c r="G383" s="92" t="s">
        <v>634</v>
      </c>
      <c r="H383" s="93">
        <f t="shared" si="31"/>
        <v>0</v>
      </c>
      <c r="I383" s="161">
        <v>0</v>
      </c>
      <c r="J383" s="161">
        <v>0</v>
      </c>
      <c r="K383" s="161">
        <v>17</v>
      </c>
      <c r="L383" s="161">
        <v>70.75</v>
      </c>
      <c r="M383" s="161">
        <v>36.5</v>
      </c>
      <c r="N383" s="161">
        <v>226</v>
      </c>
      <c r="O383" s="161">
        <v>97.5</v>
      </c>
      <c r="P383" s="161">
        <v>0</v>
      </c>
      <c r="Q383" s="169">
        <v>49981.3</v>
      </c>
      <c r="R383" s="169">
        <v>24730</v>
      </c>
    </row>
    <row r="384" spans="1:18" ht="45" customHeight="1" x14ac:dyDescent="0.25">
      <c r="A384" s="513" t="s">
        <v>646</v>
      </c>
      <c r="B384" s="513"/>
      <c r="C384" s="513"/>
      <c r="D384" s="513"/>
      <c r="E384" s="513"/>
      <c r="F384" s="513"/>
      <c r="G384" s="513"/>
      <c r="H384" s="139">
        <f>I384+J384</f>
        <v>1710</v>
      </c>
      <c r="I384" s="139">
        <f t="shared" ref="I384:P384" si="32">I360+I361+I362+I363+I364+I365+I366+I367+I368+I369+I370+I371+I372+I373+I374+I375+I376+I377+I378+I379+I380+I381+I382+I383</f>
        <v>1240</v>
      </c>
      <c r="J384" s="139">
        <f t="shared" si="32"/>
        <v>470</v>
      </c>
      <c r="K384" s="139">
        <f t="shared" si="32"/>
        <v>927</v>
      </c>
      <c r="L384" s="139">
        <f t="shared" si="32"/>
        <v>321.25</v>
      </c>
      <c r="M384" s="139">
        <f t="shared" si="32"/>
        <v>81.5</v>
      </c>
      <c r="N384" s="139">
        <f t="shared" si="32"/>
        <v>1832</v>
      </c>
      <c r="O384" s="139">
        <f t="shared" si="32"/>
        <v>420.75</v>
      </c>
      <c r="P384" s="139">
        <f t="shared" si="32"/>
        <v>18</v>
      </c>
      <c r="Q384" s="156"/>
      <c r="R384" s="156"/>
    </row>
    <row r="385" spans="1:18" ht="45" customHeight="1" x14ac:dyDescent="0.25">
      <c r="A385" s="513" t="s">
        <v>644</v>
      </c>
      <c r="B385" s="513"/>
      <c r="C385" s="513"/>
      <c r="D385" s="513"/>
      <c r="E385" s="513"/>
      <c r="F385" s="513"/>
      <c r="G385" s="513"/>
      <c r="H385" s="159">
        <f>I385+J385</f>
        <v>10217</v>
      </c>
      <c r="I385" s="159">
        <f>I384+I358+I335+I334</f>
        <v>8215</v>
      </c>
      <c r="J385" s="159">
        <f t="shared" ref="J385:P385" si="33">J334+J358+J335+J384</f>
        <v>2002</v>
      </c>
      <c r="K385" s="139">
        <f t="shared" si="33"/>
        <v>3856</v>
      </c>
      <c r="L385" s="139">
        <f t="shared" si="33"/>
        <v>1628.5</v>
      </c>
      <c r="M385" s="139">
        <f t="shared" si="33"/>
        <v>310.25</v>
      </c>
      <c r="N385" s="139">
        <f t="shared" si="33"/>
        <v>9534</v>
      </c>
      <c r="O385" s="139">
        <f t="shared" si="33"/>
        <v>2161</v>
      </c>
      <c r="P385" s="139">
        <f t="shared" si="33"/>
        <v>111.75</v>
      </c>
      <c r="Q385" s="156"/>
      <c r="R385" s="156"/>
    </row>
    <row r="386" spans="1:18" x14ac:dyDescent="0.25">
      <c r="A386" s="108"/>
      <c r="B386" s="35"/>
      <c r="C386" s="35"/>
      <c r="D386" s="35"/>
      <c r="E386" s="35"/>
      <c r="F386" s="35"/>
      <c r="G386" s="35"/>
      <c r="H386" s="108"/>
      <c r="I386" s="108"/>
      <c r="J386" s="108"/>
      <c r="K386" s="108"/>
      <c r="L386" s="108"/>
      <c r="M386" s="108"/>
      <c r="N386" s="108"/>
      <c r="O386" s="108"/>
      <c r="P386" s="108"/>
      <c r="Q386" s="96"/>
      <c r="R386" s="96"/>
    </row>
    <row r="387" spans="1:18" x14ac:dyDescent="0.25">
      <c r="A387" s="485" t="s">
        <v>643</v>
      </c>
      <c r="B387" s="485"/>
      <c r="C387" s="485"/>
      <c r="D387" s="485"/>
      <c r="E387" s="485"/>
      <c r="F387" s="485"/>
      <c r="G387" s="485"/>
      <c r="H387" s="485"/>
      <c r="I387" s="485"/>
      <c r="J387" s="485"/>
      <c r="K387" s="108"/>
      <c r="L387" s="108"/>
      <c r="M387" s="108"/>
      <c r="N387" s="108"/>
      <c r="O387" s="108"/>
      <c r="P387" s="108"/>
      <c r="Q387" s="96"/>
      <c r="R387" s="96"/>
    </row>
    <row r="388" spans="1:18" x14ac:dyDescent="0.25">
      <c r="A388" s="487" t="s">
        <v>649</v>
      </c>
      <c r="B388" s="487" t="s">
        <v>22</v>
      </c>
      <c r="C388" s="487"/>
      <c r="D388" s="487"/>
      <c r="E388" s="487"/>
      <c r="F388" s="487"/>
      <c r="G388" s="487" t="s">
        <v>23</v>
      </c>
      <c r="H388" s="487" t="s">
        <v>10</v>
      </c>
      <c r="I388" s="487"/>
      <c r="J388" s="487"/>
      <c r="K388" s="487" t="s">
        <v>27</v>
      </c>
      <c r="L388" s="487"/>
      <c r="M388" s="487"/>
      <c r="N388" s="487" t="s">
        <v>652</v>
      </c>
      <c r="O388" s="487"/>
      <c r="P388" s="97"/>
      <c r="Q388" s="485"/>
      <c r="R388" s="485"/>
    </row>
    <row r="389" spans="1:18" x14ac:dyDescent="0.25">
      <c r="A389" s="487"/>
      <c r="B389" s="487"/>
      <c r="C389" s="487"/>
      <c r="D389" s="487"/>
      <c r="E389" s="487"/>
      <c r="F389" s="487"/>
      <c r="G389" s="487"/>
      <c r="H389" s="488" t="s">
        <v>653</v>
      </c>
      <c r="I389" s="487" t="s">
        <v>29</v>
      </c>
      <c r="J389" s="487"/>
      <c r="K389" s="488" t="s">
        <v>25</v>
      </c>
      <c r="L389" s="487" t="s">
        <v>30</v>
      </c>
      <c r="M389" s="487"/>
      <c r="N389" s="488" t="s">
        <v>10</v>
      </c>
      <c r="O389" s="488" t="s">
        <v>27</v>
      </c>
      <c r="P389" s="97"/>
      <c r="Q389" s="489"/>
      <c r="R389" s="489"/>
    </row>
    <row r="390" spans="1:18" ht="31.5" customHeight="1" x14ac:dyDescent="0.25">
      <c r="A390" s="487"/>
      <c r="B390" s="487"/>
      <c r="C390" s="487"/>
      <c r="D390" s="487"/>
      <c r="E390" s="487"/>
      <c r="F390" s="487"/>
      <c r="G390" s="487"/>
      <c r="H390" s="488"/>
      <c r="I390" s="488" t="s">
        <v>26</v>
      </c>
      <c r="J390" s="488" t="s">
        <v>9</v>
      </c>
      <c r="K390" s="488"/>
      <c r="L390" s="488" t="s">
        <v>26</v>
      </c>
      <c r="M390" s="488" t="s">
        <v>9</v>
      </c>
      <c r="N390" s="488"/>
      <c r="O390" s="488"/>
      <c r="P390" s="98"/>
      <c r="Q390" s="489"/>
      <c r="R390" s="489"/>
    </row>
    <row r="391" spans="1:18" ht="31.5" customHeight="1" x14ac:dyDescent="0.25">
      <c r="A391" s="487"/>
      <c r="B391" s="487"/>
      <c r="C391" s="487"/>
      <c r="D391" s="487"/>
      <c r="E391" s="487"/>
      <c r="F391" s="487"/>
      <c r="G391" s="487"/>
      <c r="H391" s="488"/>
      <c r="I391" s="488"/>
      <c r="J391" s="488"/>
      <c r="K391" s="488"/>
      <c r="L391" s="488"/>
      <c r="M391" s="488"/>
      <c r="N391" s="488"/>
      <c r="O391" s="488"/>
      <c r="P391" s="98"/>
      <c r="Q391" s="489"/>
      <c r="R391" s="489"/>
    </row>
    <row r="392" spans="1:18" ht="85.5" x14ac:dyDescent="0.25">
      <c r="A392" s="93">
        <v>1</v>
      </c>
      <c r="B392" s="501" t="s">
        <v>614</v>
      </c>
      <c r="C392" s="502"/>
      <c r="D392" s="502"/>
      <c r="E392" s="502"/>
      <c r="F392" s="503"/>
      <c r="G392" s="93" t="s">
        <v>637</v>
      </c>
      <c r="H392" s="161">
        <v>22</v>
      </c>
      <c r="I392" s="161">
        <v>0</v>
      </c>
      <c r="J392" s="161">
        <v>2</v>
      </c>
      <c r="K392" s="161">
        <v>19</v>
      </c>
      <c r="L392" s="161">
        <v>0</v>
      </c>
      <c r="M392" s="161">
        <v>2</v>
      </c>
      <c r="N392" s="169">
        <v>57716</v>
      </c>
      <c r="O392" s="169">
        <v>31858</v>
      </c>
      <c r="P392" s="99"/>
      <c r="Q392" s="100"/>
      <c r="R392" s="100"/>
    </row>
    <row r="393" spans="1:18" ht="85.5" x14ac:dyDescent="0.25">
      <c r="A393" s="93">
        <v>2</v>
      </c>
      <c r="B393" s="501" t="s">
        <v>614</v>
      </c>
      <c r="C393" s="502"/>
      <c r="D393" s="502"/>
      <c r="E393" s="502"/>
      <c r="F393" s="503"/>
      <c r="G393" s="93" t="s">
        <v>639</v>
      </c>
      <c r="H393" s="161">
        <v>0</v>
      </c>
      <c r="I393" s="161">
        <v>2</v>
      </c>
      <c r="J393" s="161">
        <v>2</v>
      </c>
      <c r="K393" s="161">
        <v>3</v>
      </c>
      <c r="L393" s="161">
        <v>0</v>
      </c>
      <c r="M393" s="161">
        <v>0</v>
      </c>
      <c r="N393" s="169">
        <v>0</v>
      </c>
      <c r="O393" s="169">
        <v>26190</v>
      </c>
      <c r="P393" s="99"/>
      <c r="Q393" s="100"/>
      <c r="R393" s="100"/>
    </row>
    <row r="394" spans="1:18" ht="71.25" x14ac:dyDescent="0.25">
      <c r="A394" s="93">
        <v>4</v>
      </c>
      <c r="B394" s="501" t="s">
        <v>601</v>
      </c>
      <c r="C394" s="502"/>
      <c r="D394" s="502"/>
      <c r="E394" s="502"/>
      <c r="F394" s="503"/>
      <c r="G394" s="93" t="s">
        <v>641</v>
      </c>
      <c r="H394" s="161"/>
      <c r="I394" s="161"/>
      <c r="J394" s="161"/>
      <c r="K394" s="161"/>
      <c r="L394" s="161"/>
      <c r="M394" s="161"/>
      <c r="N394" s="169"/>
      <c r="O394" s="169"/>
      <c r="P394" s="99"/>
      <c r="Q394" s="100"/>
      <c r="R394" s="100"/>
    </row>
    <row r="395" spans="1:18" ht="71.25" x14ac:dyDescent="0.25">
      <c r="A395" s="93">
        <v>3</v>
      </c>
      <c r="B395" s="501" t="s">
        <v>614</v>
      </c>
      <c r="C395" s="502"/>
      <c r="D395" s="502"/>
      <c r="E395" s="502"/>
      <c r="F395" s="503"/>
      <c r="G395" s="93" t="s">
        <v>627</v>
      </c>
      <c r="H395" s="161">
        <v>8</v>
      </c>
      <c r="I395" s="161">
        <v>36</v>
      </c>
      <c r="J395" s="161">
        <v>0</v>
      </c>
      <c r="K395" s="161">
        <v>25</v>
      </c>
      <c r="L395" s="161">
        <v>33.25</v>
      </c>
      <c r="M395" s="161">
        <v>0</v>
      </c>
      <c r="N395" s="169">
        <v>44973</v>
      </c>
      <c r="O395" s="169">
        <v>22486</v>
      </c>
      <c r="P395" s="99"/>
      <c r="Q395" s="100"/>
      <c r="R395" s="100"/>
    </row>
    <row r="396" spans="1:18" ht="71.25" x14ac:dyDescent="0.25">
      <c r="A396" s="93">
        <v>4</v>
      </c>
      <c r="B396" s="501" t="s">
        <v>601</v>
      </c>
      <c r="C396" s="502"/>
      <c r="D396" s="502"/>
      <c r="E396" s="502"/>
      <c r="F396" s="503"/>
      <c r="G396" s="93" t="s">
        <v>628</v>
      </c>
      <c r="H396" s="161">
        <v>6</v>
      </c>
      <c r="I396" s="161">
        <v>1</v>
      </c>
      <c r="J396" s="161">
        <v>1</v>
      </c>
      <c r="K396" s="161">
        <v>31</v>
      </c>
      <c r="L396" s="161">
        <v>0</v>
      </c>
      <c r="M396" s="161">
        <v>0</v>
      </c>
      <c r="N396" s="169">
        <v>58647</v>
      </c>
      <c r="O396" s="169">
        <v>39499</v>
      </c>
      <c r="P396" s="99"/>
      <c r="Q396" s="100"/>
      <c r="R396" s="100"/>
    </row>
    <row r="397" spans="1:18" ht="45" customHeight="1" x14ac:dyDescent="0.25">
      <c r="A397" s="510" t="s">
        <v>689</v>
      </c>
      <c r="B397" s="511"/>
      <c r="C397" s="511"/>
      <c r="D397" s="511"/>
      <c r="E397" s="511"/>
      <c r="F397" s="511"/>
      <c r="G397" s="512"/>
      <c r="H397" s="139">
        <f>H392+H393+H394+H395+H396</f>
        <v>36</v>
      </c>
      <c r="I397" s="139">
        <f t="shared" ref="I397:M397" si="34">I392+I393+I394+I395+I396</f>
        <v>39</v>
      </c>
      <c r="J397" s="139">
        <f t="shared" si="34"/>
        <v>5</v>
      </c>
      <c r="K397" s="139">
        <f t="shared" si="34"/>
        <v>78</v>
      </c>
      <c r="L397" s="139">
        <f t="shared" si="34"/>
        <v>33.25</v>
      </c>
      <c r="M397" s="139">
        <f t="shared" si="34"/>
        <v>2</v>
      </c>
      <c r="N397" s="156">
        <f>(N392+N393+N394+N395+N396)/4</f>
        <v>40334</v>
      </c>
      <c r="O397" s="156">
        <f>(O392+O393+O394+O395+O396)/4</f>
        <v>30008.25</v>
      </c>
      <c r="P397" s="108"/>
      <c r="Q397" s="96"/>
      <c r="R397" s="96"/>
    </row>
    <row r="398" spans="1:18" x14ac:dyDescent="0.25">
      <c r="A398" s="108"/>
      <c r="B398" s="108"/>
      <c r="C398" s="108"/>
      <c r="D398" s="108"/>
      <c r="E398" s="108"/>
      <c r="F398" s="108"/>
      <c r="G398" s="108"/>
      <c r="H398" s="108"/>
      <c r="I398" s="108"/>
      <c r="J398" s="108"/>
      <c r="K398" s="108"/>
      <c r="L398" s="108"/>
      <c r="M398" s="108"/>
      <c r="N398" s="108"/>
      <c r="O398" s="108"/>
      <c r="P398" s="108"/>
      <c r="Q398" s="96"/>
      <c r="R398" s="96"/>
    </row>
    <row r="399" spans="1:18" x14ac:dyDescent="0.25">
      <c r="A399" s="490" t="s">
        <v>643</v>
      </c>
      <c r="B399" s="491"/>
      <c r="C399" s="491"/>
      <c r="D399" s="491"/>
      <c r="E399" s="491"/>
      <c r="F399" s="491"/>
      <c r="G399" s="491"/>
      <c r="H399" s="491"/>
      <c r="I399" s="491"/>
      <c r="J399" s="491"/>
      <c r="K399" s="99"/>
      <c r="L399" s="99"/>
      <c r="M399" s="99"/>
      <c r="N399" s="99"/>
      <c r="O399" s="99"/>
      <c r="P399" s="99"/>
      <c r="Q399" s="99"/>
      <c r="R399" s="99"/>
    </row>
    <row r="400" spans="1:18" ht="42.75" x14ac:dyDescent="0.25">
      <c r="A400" s="93"/>
      <c r="B400" s="576" t="s">
        <v>22</v>
      </c>
      <c r="C400" s="577"/>
      <c r="D400" s="577"/>
      <c r="E400" s="577"/>
      <c r="F400" s="578"/>
      <c r="G400" s="110" t="s">
        <v>23</v>
      </c>
      <c r="H400" s="110" t="s">
        <v>635</v>
      </c>
      <c r="I400" s="110" t="s">
        <v>636</v>
      </c>
      <c r="J400" s="110" t="s">
        <v>28</v>
      </c>
      <c r="K400" s="99"/>
      <c r="L400" s="99"/>
      <c r="M400" s="99"/>
      <c r="N400" s="99"/>
      <c r="O400" s="99"/>
      <c r="P400" s="99"/>
      <c r="Q400" s="99"/>
      <c r="R400" s="99"/>
    </row>
    <row r="401" spans="1:18" ht="42.75" x14ac:dyDescent="0.25">
      <c r="A401" s="93">
        <v>1</v>
      </c>
      <c r="B401" s="501" t="s">
        <v>601</v>
      </c>
      <c r="C401" s="502"/>
      <c r="D401" s="502"/>
      <c r="E401" s="502"/>
      <c r="F401" s="503"/>
      <c r="G401" s="93" t="s">
        <v>845</v>
      </c>
      <c r="H401" s="161">
        <v>266</v>
      </c>
      <c r="I401" s="161">
        <v>3</v>
      </c>
      <c r="J401" s="169">
        <v>19256</v>
      </c>
      <c r="K401" s="99"/>
      <c r="L401" s="99"/>
      <c r="M401" s="99"/>
      <c r="N401" s="99"/>
      <c r="O401" s="99"/>
      <c r="P401" s="99"/>
      <c r="Q401" s="99"/>
      <c r="R401" s="99"/>
    </row>
    <row r="402" spans="1:18" ht="85.5" x14ac:dyDescent="0.25">
      <c r="A402" s="93">
        <v>2</v>
      </c>
      <c r="B402" s="501" t="s">
        <v>614</v>
      </c>
      <c r="C402" s="502"/>
      <c r="D402" s="502"/>
      <c r="E402" s="502"/>
      <c r="F402" s="503"/>
      <c r="G402" s="93" t="s">
        <v>640</v>
      </c>
      <c r="H402" s="161">
        <v>39</v>
      </c>
      <c r="I402" s="161">
        <v>5</v>
      </c>
      <c r="J402" s="169">
        <v>25774.400000000001</v>
      </c>
      <c r="K402" s="99"/>
      <c r="L402" s="99"/>
      <c r="M402" s="99"/>
      <c r="N402" s="99"/>
      <c r="O402" s="99"/>
      <c r="P402" s="99"/>
      <c r="Q402" s="99"/>
      <c r="R402" s="99"/>
    </row>
    <row r="403" spans="1:18" ht="71.25" x14ac:dyDescent="0.25">
      <c r="A403" s="93">
        <v>3</v>
      </c>
      <c r="B403" s="501" t="s">
        <v>601</v>
      </c>
      <c r="C403" s="502"/>
      <c r="D403" s="502"/>
      <c r="E403" s="502"/>
      <c r="F403" s="503"/>
      <c r="G403" s="93" t="s">
        <v>641</v>
      </c>
      <c r="H403" s="161">
        <v>252</v>
      </c>
      <c r="I403" s="161">
        <v>0</v>
      </c>
      <c r="J403" s="169">
        <v>28823</v>
      </c>
      <c r="K403" s="99"/>
      <c r="L403" s="99"/>
      <c r="M403" s="99"/>
      <c r="N403" s="99"/>
      <c r="O403" s="99"/>
      <c r="P403" s="99"/>
      <c r="Q403" s="99"/>
      <c r="R403" s="99"/>
    </row>
    <row r="404" spans="1:18" ht="45" x14ac:dyDescent="0.25">
      <c r="A404" s="93">
        <v>4</v>
      </c>
      <c r="B404" s="501" t="s">
        <v>609</v>
      </c>
      <c r="C404" s="502"/>
      <c r="D404" s="502"/>
      <c r="E404" s="502"/>
      <c r="F404" s="503"/>
      <c r="G404" s="148" t="s">
        <v>688</v>
      </c>
      <c r="H404" s="93"/>
      <c r="I404" s="93"/>
      <c r="J404" s="94"/>
      <c r="K404" s="99"/>
      <c r="L404" s="99"/>
      <c r="M404" s="99"/>
      <c r="N404" s="99"/>
      <c r="O404" s="99"/>
      <c r="P404" s="99"/>
      <c r="Q404" s="99"/>
      <c r="R404" s="99"/>
    </row>
    <row r="405" spans="1:18" ht="45" customHeight="1" x14ac:dyDescent="0.25">
      <c r="A405" s="510" t="s">
        <v>689</v>
      </c>
      <c r="B405" s="511"/>
      <c r="C405" s="511"/>
      <c r="D405" s="511"/>
      <c r="E405" s="511"/>
      <c r="F405" s="511"/>
      <c r="G405" s="512"/>
      <c r="H405" s="133">
        <f>H401+H402+H403+H404</f>
        <v>557</v>
      </c>
      <c r="I405" s="133">
        <f>I401+I402+I403+I404</f>
        <v>8</v>
      </c>
      <c r="J405" s="160">
        <f>(J401+J402+J403+J404)/3</f>
        <v>24617.8</v>
      </c>
      <c r="K405" s="101"/>
      <c r="L405" s="101"/>
      <c r="M405" s="101"/>
      <c r="N405" s="101"/>
      <c r="O405" s="101"/>
      <c r="P405" s="101"/>
      <c r="Q405" s="101"/>
      <c r="R405" s="101"/>
    </row>
    <row r="406" spans="1:18" ht="72.75" customHeight="1" x14ac:dyDescent="0.25">
      <c r="B406" s="131"/>
      <c r="C406" s="131"/>
      <c r="D406" s="131"/>
      <c r="E406" s="131"/>
      <c r="F406" s="131"/>
      <c r="G406" s="131"/>
      <c r="H406" s="131"/>
      <c r="I406" s="131"/>
      <c r="J406" s="131"/>
      <c r="K406" s="131"/>
      <c r="L406" s="131"/>
      <c r="M406" s="131"/>
      <c r="N406" s="131"/>
      <c r="O406" s="131"/>
    </row>
    <row r="407" spans="1:18" ht="72.75" customHeight="1" x14ac:dyDescent="0.25">
      <c r="B407" s="131"/>
      <c r="C407" s="131"/>
      <c r="D407" s="131"/>
      <c r="E407" s="131"/>
      <c r="F407" s="131"/>
      <c r="G407" s="131"/>
      <c r="H407" s="131"/>
      <c r="I407" s="131"/>
      <c r="J407" s="131"/>
      <c r="K407" s="131"/>
      <c r="L407" s="131"/>
      <c r="M407" s="131"/>
      <c r="N407" s="131"/>
      <c r="O407" s="131"/>
    </row>
  </sheetData>
  <autoFilter ref="A1:R385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</autoFilter>
  <mergeCells count="452">
    <mergeCell ref="A1:R1"/>
    <mergeCell ref="A2:A4"/>
    <mergeCell ref="B2:G4"/>
    <mergeCell ref="H2:J2"/>
    <mergeCell ref="K2:M2"/>
    <mergeCell ref="N2:P2"/>
    <mergeCell ref="Q2:R2"/>
    <mergeCell ref="H3:H17"/>
    <mergeCell ref="I3:I17"/>
    <mergeCell ref="J3:J17"/>
    <mergeCell ref="B11:G11"/>
    <mergeCell ref="B12:G12"/>
    <mergeCell ref="B13:G13"/>
    <mergeCell ref="B14:G14"/>
    <mergeCell ref="B15:G15"/>
    <mergeCell ref="B16:G16"/>
    <mergeCell ref="B5:G5"/>
    <mergeCell ref="B6:G6"/>
    <mergeCell ref="B7:G7"/>
    <mergeCell ref="B8:G8"/>
    <mergeCell ref="B9:G9"/>
    <mergeCell ref="B10:G10"/>
    <mergeCell ref="B17:G17"/>
    <mergeCell ref="K3:K17"/>
    <mergeCell ref="B18:G18"/>
    <mergeCell ref="A19:R19"/>
    <mergeCell ref="A20:A23"/>
    <mergeCell ref="B20:F23"/>
    <mergeCell ref="G20:G23"/>
    <mergeCell ref="H20:J20"/>
    <mergeCell ref="K20:M20"/>
    <mergeCell ref="N20:P20"/>
    <mergeCell ref="Q20:R20"/>
    <mergeCell ref="O21:P21"/>
    <mergeCell ref="Q21:Q23"/>
    <mergeCell ref="R21:R23"/>
    <mergeCell ref="L22:L23"/>
    <mergeCell ref="M22:M23"/>
    <mergeCell ref="O22:O23"/>
    <mergeCell ref="P22:P23"/>
    <mergeCell ref="H21:H23"/>
    <mergeCell ref="I21:I23"/>
    <mergeCell ref="J21:J23"/>
    <mergeCell ref="K21:K23"/>
    <mergeCell ref="L21:M21"/>
    <mergeCell ref="N21:N23"/>
    <mergeCell ref="L3:M3"/>
    <mergeCell ref="N3:N17"/>
    <mergeCell ref="O3:P3"/>
    <mergeCell ref="Q3:Q17"/>
    <mergeCell ref="R3:R17"/>
    <mergeCell ref="L4:L17"/>
    <mergeCell ref="M4:M17"/>
    <mergeCell ref="O4:O17"/>
    <mergeCell ref="P4:P17"/>
    <mergeCell ref="B30:F30"/>
    <mergeCell ref="B31:F31"/>
    <mergeCell ref="B32:F32"/>
    <mergeCell ref="B33:F33"/>
    <mergeCell ref="B34:F34"/>
    <mergeCell ref="B35:F35"/>
    <mergeCell ref="A24:R24"/>
    <mergeCell ref="B25:G25"/>
    <mergeCell ref="B26:F26"/>
    <mergeCell ref="B27:F27"/>
    <mergeCell ref="B28:F28"/>
    <mergeCell ref="B29:F29"/>
    <mergeCell ref="B42:F42"/>
    <mergeCell ref="B43:F43"/>
    <mergeCell ref="B44:F44"/>
    <mergeCell ref="B45:F45"/>
    <mergeCell ref="B46:F46"/>
    <mergeCell ref="B47:F47"/>
    <mergeCell ref="B36:F36"/>
    <mergeCell ref="B37:F37"/>
    <mergeCell ref="B38:F38"/>
    <mergeCell ref="B39:F39"/>
    <mergeCell ref="B40:G40"/>
    <mergeCell ref="B41:F41"/>
    <mergeCell ref="B54:F54"/>
    <mergeCell ref="B55:F55"/>
    <mergeCell ref="B56:F56"/>
    <mergeCell ref="B57:F57"/>
    <mergeCell ref="B58:F58"/>
    <mergeCell ref="B59:F59"/>
    <mergeCell ref="B48:F48"/>
    <mergeCell ref="B49:F49"/>
    <mergeCell ref="B50:F50"/>
    <mergeCell ref="B51:F51"/>
    <mergeCell ref="B52:F52"/>
    <mergeCell ref="B53:F53"/>
    <mergeCell ref="B66:F66"/>
    <mergeCell ref="B67:F67"/>
    <mergeCell ref="B68:G68"/>
    <mergeCell ref="B69:F69"/>
    <mergeCell ref="B70:F70"/>
    <mergeCell ref="B71:F71"/>
    <mergeCell ref="B60:F60"/>
    <mergeCell ref="B61:F61"/>
    <mergeCell ref="B62:F62"/>
    <mergeCell ref="B63:F63"/>
    <mergeCell ref="B64:F64"/>
    <mergeCell ref="B65:F65"/>
    <mergeCell ref="B78:F78"/>
    <mergeCell ref="B79:F79"/>
    <mergeCell ref="B80:F80"/>
    <mergeCell ref="B81:F81"/>
    <mergeCell ref="B82:F82"/>
    <mergeCell ref="B83:F83"/>
    <mergeCell ref="B72:F72"/>
    <mergeCell ref="B73:F73"/>
    <mergeCell ref="B74:F74"/>
    <mergeCell ref="B75:F75"/>
    <mergeCell ref="B76:F76"/>
    <mergeCell ref="B77:F77"/>
    <mergeCell ref="B90:F90"/>
    <mergeCell ref="B91:F91"/>
    <mergeCell ref="B92:F92"/>
    <mergeCell ref="B93:F93"/>
    <mergeCell ref="B94:F94"/>
    <mergeCell ref="B95:F95"/>
    <mergeCell ref="B84:F84"/>
    <mergeCell ref="B85:F85"/>
    <mergeCell ref="B86:F86"/>
    <mergeCell ref="B87:F87"/>
    <mergeCell ref="B88:F88"/>
    <mergeCell ref="B89:F89"/>
    <mergeCell ref="B103:F103"/>
    <mergeCell ref="B104:G104"/>
    <mergeCell ref="B105:F105"/>
    <mergeCell ref="B106:F106"/>
    <mergeCell ref="B107:F107"/>
    <mergeCell ref="B108:F108"/>
    <mergeCell ref="B97:F97"/>
    <mergeCell ref="B98:F98"/>
    <mergeCell ref="B99:F99"/>
    <mergeCell ref="B100:F100"/>
    <mergeCell ref="B101:F101"/>
    <mergeCell ref="B102:F102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B127:F127"/>
    <mergeCell ref="B128:F128"/>
    <mergeCell ref="B129:G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51:F151"/>
    <mergeCell ref="B152:F152"/>
    <mergeCell ref="B153:F153"/>
    <mergeCell ref="B154:F154"/>
    <mergeCell ref="B155:F155"/>
    <mergeCell ref="B156:F156"/>
    <mergeCell ref="B145:F145"/>
    <mergeCell ref="B146:F146"/>
    <mergeCell ref="B147:F147"/>
    <mergeCell ref="B148:G148"/>
    <mergeCell ref="B149:F149"/>
    <mergeCell ref="B150:F150"/>
    <mergeCell ref="B163:G163"/>
    <mergeCell ref="B164:F164"/>
    <mergeCell ref="B165:F165"/>
    <mergeCell ref="B166:F166"/>
    <mergeCell ref="B167:F167"/>
    <mergeCell ref="B168:F168"/>
    <mergeCell ref="B157:F157"/>
    <mergeCell ref="B158:F158"/>
    <mergeCell ref="B159:F159"/>
    <mergeCell ref="B160:F160"/>
    <mergeCell ref="B161:F161"/>
    <mergeCell ref="B162:F162"/>
    <mergeCell ref="B175:F175"/>
    <mergeCell ref="B176:F176"/>
    <mergeCell ref="B177:F177"/>
    <mergeCell ref="B178:F178"/>
    <mergeCell ref="B179:F179"/>
    <mergeCell ref="B180:F180"/>
    <mergeCell ref="B169:F169"/>
    <mergeCell ref="B170:F170"/>
    <mergeCell ref="B171:F171"/>
    <mergeCell ref="B172:F172"/>
    <mergeCell ref="B173:F173"/>
    <mergeCell ref="B174:F174"/>
    <mergeCell ref="B187:F187"/>
    <mergeCell ref="B188:F188"/>
    <mergeCell ref="B189:F189"/>
    <mergeCell ref="B190:F190"/>
    <mergeCell ref="B191:F191"/>
    <mergeCell ref="B192:G192"/>
    <mergeCell ref="B181:F181"/>
    <mergeCell ref="B182:F182"/>
    <mergeCell ref="B183:F183"/>
    <mergeCell ref="B184:F184"/>
    <mergeCell ref="B185:F185"/>
    <mergeCell ref="B186:F186"/>
    <mergeCell ref="B199:F199"/>
    <mergeCell ref="B200:F200"/>
    <mergeCell ref="B201:F201"/>
    <mergeCell ref="B202:F202"/>
    <mergeCell ref="B203:F203"/>
    <mergeCell ref="B204:F204"/>
    <mergeCell ref="B193:F193"/>
    <mergeCell ref="B194:F194"/>
    <mergeCell ref="B195:F195"/>
    <mergeCell ref="B196:F196"/>
    <mergeCell ref="B197:F197"/>
    <mergeCell ref="B198:F198"/>
    <mergeCell ref="B211:F211"/>
    <mergeCell ref="B212:F212"/>
    <mergeCell ref="B213:F213"/>
    <mergeCell ref="B214:F214"/>
    <mergeCell ref="B215:F215"/>
    <mergeCell ref="B216:F216"/>
    <mergeCell ref="B205:F205"/>
    <mergeCell ref="B206:F206"/>
    <mergeCell ref="B207:F207"/>
    <mergeCell ref="B208:F208"/>
    <mergeCell ref="B209:F209"/>
    <mergeCell ref="B210:F210"/>
    <mergeCell ref="B223:F223"/>
    <mergeCell ref="B224:F224"/>
    <mergeCell ref="B225:F225"/>
    <mergeCell ref="B226:F226"/>
    <mergeCell ref="B227:F227"/>
    <mergeCell ref="B228:F228"/>
    <mergeCell ref="B217:F217"/>
    <mergeCell ref="B218:F218"/>
    <mergeCell ref="B219:F219"/>
    <mergeCell ref="B220:F220"/>
    <mergeCell ref="B221:F221"/>
    <mergeCell ref="B222:F222"/>
    <mergeCell ref="B235:F235"/>
    <mergeCell ref="B236:F236"/>
    <mergeCell ref="B237:F237"/>
    <mergeCell ref="B238:F238"/>
    <mergeCell ref="B239:F239"/>
    <mergeCell ref="B240:F240"/>
    <mergeCell ref="B229:F229"/>
    <mergeCell ref="B230:F230"/>
    <mergeCell ref="B231:F231"/>
    <mergeCell ref="B232:F232"/>
    <mergeCell ref="B233:F233"/>
    <mergeCell ref="B234:F234"/>
    <mergeCell ref="B247:F247"/>
    <mergeCell ref="B248:F248"/>
    <mergeCell ref="B249:F249"/>
    <mergeCell ref="B250:F250"/>
    <mergeCell ref="B251:F251"/>
    <mergeCell ref="B252:F252"/>
    <mergeCell ref="B241:G241"/>
    <mergeCell ref="B242:F242"/>
    <mergeCell ref="B243:F243"/>
    <mergeCell ref="B244:G244"/>
    <mergeCell ref="B245:F245"/>
    <mergeCell ref="B246:F246"/>
    <mergeCell ref="B259:G259"/>
    <mergeCell ref="B260:F260"/>
    <mergeCell ref="B261:F261"/>
    <mergeCell ref="B262:F262"/>
    <mergeCell ref="B263:F263"/>
    <mergeCell ref="B264:F264"/>
    <mergeCell ref="B253:F253"/>
    <mergeCell ref="B254:F254"/>
    <mergeCell ref="B255:F255"/>
    <mergeCell ref="B256:F256"/>
    <mergeCell ref="B257:F257"/>
    <mergeCell ref="B258:F258"/>
    <mergeCell ref="B271:F271"/>
    <mergeCell ref="H271:R271"/>
    <mergeCell ref="B272:F272"/>
    <mergeCell ref="B273:F273"/>
    <mergeCell ref="B274:F274"/>
    <mergeCell ref="B275:F275"/>
    <mergeCell ref="B265:F265"/>
    <mergeCell ref="B266:F266"/>
    <mergeCell ref="B267:F267"/>
    <mergeCell ref="B268:F268"/>
    <mergeCell ref="B269:F269"/>
    <mergeCell ref="B270:G270"/>
    <mergeCell ref="B282:F282"/>
    <mergeCell ref="B283:F283"/>
    <mergeCell ref="B284:F284"/>
    <mergeCell ref="B285:F285"/>
    <mergeCell ref="B286:F286"/>
    <mergeCell ref="B287:F287"/>
    <mergeCell ref="B276:F276"/>
    <mergeCell ref="B277:F277"/>
    <mergeCell ref="B278:F278"/>
    <mergeCell ref="B279:F279"/>
    <mergeCell ref="B280:F280"/>
    <mergeCell ref="B281:F281"/>
    <mergeCell ref="B294:F294"/>
    <mergeCell ref="B295:F295"/>
    <mergeCell ref="B296:G296"/>
    <mergeCell ref="H296:R296"/>
    <mergeCell ref="B297:F297"/>
    <mergeCell ref="B298:F298"/>
    <mergeCell ref="B288:F288"/>
    <mergeCell ref="B289:F289"/>
    <mergeCell ref="B290:F290"/>
    <mergeCell ref="B291:F291"/>
    <mergeCell ref="B292:F292"/>
    <mergeCell ref="B293:F293"/>
    <mergeCell ref="B305:G305"/>
    <mergeCell ref="H305:R305"/>
    <mergeCell ref="B306:F306"/>
    <mergeCell ref="B307:F307"/>
    <mergeCell ref="B308:F308"/>
    <mergeCell ref="B309:F309"/>
    <mergeCell ref="B299:F299"/>
    <mergeCell ref="B300:F300"/>
    <mergeCell ref="B301:F301"/>
    <mergeCell ref="B302:F302"/>
    <mergeCell ref="B303:F303"/>
    <mergeCell ref="B304:F304"/>
    <mergeCell ref="B316:F316"/>
    <mergeCell ref="B317:F317"/>
    <mergeCell ref="B318:F318"/>
    <mergeCell ref="B319:F319"/>
    <mergeCell ref="B320:F320"/>
    <mergeCell ref="B321:F321"/>
    <mergeCell ref="B310:F310"/>
    <mergeCell ref="B311:G311"/>
    <mergeCell ref="B312:F312"/>
    <mergeCell ref="B313:F313"/>
    <mergeCell ref="B314:F314"/>
    <mergeCell ref="B315:F315"/>
    <mergeCell ref="B328:F328"/>
    <mergeCell ref="B329:F329"/>
    <mergeCell ref="B330:F330"/>
    <mergeCell ref="B331:F331"/>
    <mergeCell ref="B332:F332"/>
    <mergeCell ref="B333:F333"/>
    <mergeCell ref="B322:F322"/>
    <mergeCell ref="B323:F323"/>
    <mergeCell ref="B324:F324"/>
    <mergeCell ref="B325:F325"/>
    <mergeCell ref="B326:F326"/>
    <mergeCell ref="B327:F327"/>
    <mergeCell ref="B340:F340"/>
    <mergeCell ref="B341:F341"/>
    <mergeCell ref="B342:F342"/>
    <mergeCell ref="B343:F343"/>
    <mergeCell ref="B344:F344"/>
    <mergeCell ref="B345:F345"/>
    <mergeCell ref="A334:G334"/>
    <mergeCell ref="B335:F335"/>
    <mergeCell ref="A336:R336"/>
    <mergeCell ref="B337:F337"/>
    <mergeCell ref="B338:F338"/>
    <mergeCell ref="B339:F339"/>
    <mergeCell ref="B352:F352"/>
    <mergeCell ref="B353:F353"/>
    <mergeCell ref="B354:F354"/>
    <mergeCell ref="B355:F355"/>
    <mergeCell ref="B356:F356"/>
    <mergeCell ref="B357:F357"/>
    <mergeCell ref="B346:F346"/>
    <mergeCell ref="B347:F347"/>
    <mergeCell ref="B348:F348"/>
    <mergeCell ref="B349:F349"/>
    <mergeCell ref="B350:F350"/>
    <mergeCell ref="B351:F351"/>
    <mergeCell ref="B364:F364"/>
    <mergeCell ref="B365:F365"/>
    <mergeCell ref="B366:F366"/>
    <mergeCell ref="B367:F367"/>
    <mergeCell ref="B368:F368"/>
    <mergeCell ref="B369:F369"/>
    <mergeCell ref="A358:G358"/>
    <mergeCell ref="A359:R359"/>
    <mergeCell ref="B360:F360"/>
    <mergeCell ref="B361:F361"/>
    <mergeCell ref="B362:F362"/>
    <mergeCell ref="B363:F363"/>
    <mergeCell ref="B376:F376"/>
    <mergeCell ref="B377:F377"/>
    <mergeCell ref="B378:F378"/>
    <mergeCell ref="B379:F379"/>
    <mergeCell ref="B380:F380"/>
    <mergeCell ref="B381:F381"/>
    <mergeCell ref="B370:F370"/>
    <mergeCell ref="B371:F371"/>
    <mergeCell ref="B372:F372"/>
    <mergeCell ref="B373:F373"/>
    <mergeCell ref="B374:F374"/>
    <mergeCell ref="B375:F375"/>
    <mergeCell ref="B382:F382"/>
    <mergeCell ref="B383:F383"/>
    <mergeCell ref="A384:G384"/>
    <mergeCell ref="A385:G385"/>
    <mergeCell ref="A387:J387"/>
    <mergeCell ref="A388:A391"/>
    <mergeCell ref="B388:F391"/>
    <mergeCell ref="G388:G391"/>
    <mergeCell ref="H388:J388"/>
    <mergeCell ref="R389:R391"/>
    <mergeCell ref="I390:I391"/>
    <mergeCell ref="J390:J391"/>
    <mergeCell ref="L390:L391"/>
    <mergeCell ref="M390:M391"/>
    <mergeCell ref="B392:F392"/>
    <mergeCell ref="K388:M388"/>
    <mergeCell ref="N388:O388"/>
    <mergeCell ref="Q388:R388"/>
    <mergeCell ref="H389:H391"/>
    <mergeCell ref="I389:J389"/>
    <mergeCell ref="K389:K391"/>
    <mergeCell ref="L389:M389"/>
    <mergeCell ref="N389:N391"/>
    <mergeCell ref="O389:O391"/>
    <mergeCell ref="Q389:Q391"/>
    <mergeCell ref="B400:F400"/>
    <mergeCell ref="B401:F401"/>
    <mergeCell ref="B402:F402"/>
    <mergeCell ref="B403:F403"/>
    <mergeCell ref="B404:F404"/>
    <mergeCell ref="A405:G405"/>
    <mergeCell ref="B393:F393"/>
    <mergeCell ref="B394:F394"/>
    <mergeCell ref="B395:F395"/>
    <mergeCell ref="B396:F396"/>
    <mergeCell ref="A397:G397"/>
    <mergeCell ref="A399:J399"/>
  </mergeCells>
  <pageMargins left="0.25" right="0.25" top="0.22" bottom="0.23" header="0.2" footer="0.2"/>
  <pageSetup paperSize="9" scale="48" fitToHeight="0" orientation="landscape" r:id="rId1"/>
  <rowBreaks count="2" manualBreakCount="2">
    <brk id="264" max="16383" man="1"/>
    <brk id="280" max="1638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U687"/>
  <sheetViews>
    <sheetView topLeftCell="A7" zoomScale="140" zoomScaleNormal="140" workbookViewId="0">
      <selection activeCell="AA390" sqref="AA390"/>
    </sheetView>
  </sheetViews>
  <sheetFormatPr defaultRowHeight="15" x14ac:dyDescent="0.25"/>
  <cols>
    <col min="1" max="1" width="3.5703125" style="2" customWidth="1"/>
    <col min="2" max="2" width="3.28515625" style="21" customWidth="1"/>
    <col min="3" max="3" width="2.7109375" style="21" customWidth="1"/>
    <col min="4" max="4" width="2.28515625" style="21" customWidth="1"/>
    <col min="5" max="5" width="6" style="21" customWidth="1"/>
    <col min="6" max="6" width="2.85546875" style="21" customWidth="1"/>
    <col min="7" max="7" width="20.42578125" style="21" customWidth="1"/>
    <col min="8" max="8" width="8" style="1" customWidth="1"/>
    <col min="9" max="9" width="8.42578125" style="1" customWidth="1"/>
    <col min="10" max="10" width="11" style="1" customWidth="1"/>
    <col min="11" max="11" width="7.140625" style="1" customWidth="1"/>
    <col min="12" max="12" width="6.42578125" style="1" customWidth="1"/>
    <col min="13" max="13" width="6.85546875" style="1" customWidth="1"/>
    <col min="14" max="14" width="10.140625" style="1" customWidth="1"/>
    <col min="15" max="15" width="9.140625" style="1"/>
    <col min="16" max="16" width="6.7109375" style="1" customWidth="1"/>
    <col min="17" max="17" width="10.140625" style="1" customWidth="1"/>
    <col min="18" max="18" width="10.42578125" style="1" customWidth="1"/>
  </cols>
  <sheetData>
    <row r="1" spans="1:21" ht="41.25" customHeight="1" x14ac:dyDescent="0.25">
      <c r="A1" s="431" t="s">
        <v>698</v>
      </c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</row>
    <row r="2" spans="1:21" ht="66" customHeight="1" x14ac:dyDescent="0.25">
      <c r="A2" s="432"/>
      <c r="B2" s="410" t="s">
        <v>0</v>
      </c>
      <c r="C2" s="410"/>
      <c r="D2" s="410"/>
      <c r="E2" s="410"/>
      <c r="F2" s="410"/>
      <c r="G2" s="410"/>
      <c r="H2" s="399" t="s">
        <v>1</v>
      </c>
      <c r="I2" s="399"/>
      <c r="J2" s="399"/>
      <c r="K2" s="399" t="s">
        <v>2</v>
      </c>
      <c r="L2" s="399"/>
      <c r="M2" s="399"/>
      <c r="N2" s="399" t="s">
        <v>3</v>
      </c>
      <c r="O2" s="399"/>
      <c r="P2" s="399"/>
      <c r="Q2" s="399" t="s">
        <v>5</v>
      </c>
      <c r="R2" s="399"/>
    </row>
    <row r="3" spans="1:21" ht="23.25" customHeight="1" x14ac:dyDescent="0.25">
      <c r="A3" s="432"/>
      <c r="B3" s="410"/>
      <c r="C3" s="410"/>
      <c r="D3" s="410"/>
      <c r="E3" s="410"/>
      <c r="F3" s="410"/>
      <c r="G3" s="410"/>
      <c r="H3" s="401" t="s">
        <v>6</v>
      </c>
      <c r="I3" s="401" t="s">
        <v>7</v>
      </c>
      <c r="J3" s="401" t="s">
        <v>8</v>
      </c>
      <c r="K3" s="433" t="s">
        <v>17</v>
      </c>
      <c r="L3" s="399" t="s">
        <v>4</v>
      </c>
      <c r="M3" s="399"/>
      <c r="N3" s="433" t="s">
        <v>20</v>
      </c>
      <c r="O3" s="399" t="s">
        <v>4</v>
      </c>
      <c r="P3" s="399"/>
      <c r="Q3" s="401" t="s">
        <v>10</v>
      </c>
      <c r="R3" s="401" t="s">
        <v>11</v>
      </c>
    </row>
    <row r="4" spans="1:21" ht="39.75" customHeight="1" x14ac:dyDescent="0.25">
      <c r="A4" s="432"/>
      <c r="B4" s="410"/>
      <c r="C4" s="410"/>
      <c r="D4" s="410"/>
      <c r="E4" s="410"/>
      <c r="F4" s="410"/>
      <c r="G4" s="410"/>
      <c r="H4" s="401"/>
      <c r="I4" s="401"/>
      <c r="J4" s="401"/>
      <c r="K4" s="434"/>
      <c r="L4" s="401" t="s">
        <v>18</v>
      </c>
      <c r="M4" s="401" t="s">
        <v>19</v>
      </c>
      <c r="N4" s="434"/>
      <c r="O4" s="401" t="s">
        <v>21</v>
      </c>
      <c r="P4" s="401" t="s">
        <v>19</v>
      </c>
      <c r="Q4" s="401"/>
      <c r="R4" s="401"/>
    </row>
    <row r="5" spans="1:21" ht="26.25" customHeight="1" x14ac:dyDescent="0.25">
      <c r="B5" s="410" t="s">
        <v>687</v>
      </c>
      <c r="C5" s="410"/>
      <c r="D5" s="410"/>
      <c r="E5" s="410"/>
      <c r="F5" s="410"/>
      <c r="G5" s="410"/>
      <c r="H5" s="401"/>
      <c r="I5" s="401"/>
      <c r="J5" s="401"/>
      <c r="K5" s="434"/>
      <c r="L5" s="401"/>
      <c r="M5" s="401"/>
      <c r="N5" s="434"/>
      <c r="O5" s="401"/>
      <c r="P5" s="401"/>
      <c r="Q5" s="401"/>
      <c r="R5" s="401"/>
    </row>
    <row r="6" spans="1:21" ht="26.25" customHeight="1" x14ac:dyDescent="0.25">
      <c r="B6" s="410" t="s">
        <v>12</v>
      </c>
      <c r="C6" s="410"/>
      <c r="D6" s="410"/>
      <c r="E6" s="410"/>
      <c r="F6" s="410"/>
      <c r="G6" s="410"/>
      <c r="H6" s="401"/>
      <c r="I6" s="401"/>
      <c r="J6" s="401"/>
      <c r="K6" s="434"/>
      <c r="L6" s="401"/>
      <c r="M6" s="401"/>
      <c r="N6" s="434"/>
      <c r="O6" s="401"/>
      <c r="P6" s="401"/>
      <c r="Q6" s="401"/>
      <c r="R6" s="401"/>
    </row>
    <row r="7" spans="1:21" ht="26.25" customHeight="1" x14ac:dyDescent="0.25">
      <c r="B7" s="410" t="s">
        <v>656</v>
      </c>
      <c r="C7" s="410"/>
      <c r="D7" s="410"/>
      <c r="E7" s="410"/>
      <c r="F7" s="410"/>
      <c r="G7" s="410"/>
      <c r="H7" s="401"/>
      <c r="I7" s="401"/>
      <c r="J7" s="401"/>
      <c r="K7" s="434"/>
      <c r="L7" s="401"/>
      <c r="M7" s="401"/>
      <c r="N7" s="434"/>
      <c r="O7" s="401"/>
      <c r="P7" s="401"/>
      <c r="Q7" s="401"/>
      <c r="R7" s="401"/>
    </row>
    <row r="8" spans="1:21" ht="26.25" customHeight="1" x14ac:dyDescent="0.25">
      <c r="B8" s="410" t="s">
        <v>691</v>
      </c>
      <c r="C8" s="410"/>
      <c r="D8" s="410"/>
      <c r="E8" s="410"/>
      <c r="F8" s="410"/>
      <c r="G8" s="410"/>
      <c r="H8" s="401"/>
      <c r="I8" s="401"/>
      <c r="J8" s="401"/>
      <c r="K8" s="434"/>
      <c r="L8" s="401"/>
      <c r="M8" s="401"/>
      <c r="N8" s="434"/>
      <c r="O8" s="401"/>
      <c r="P8" s="401"/>
      <c r="Q8" s="401"/>
      <c r="R8" s="401"/>
    </row>
    <row r="9" spans="1:21" ht="26.25" customHeight="1" x14ac:dyDescent="0.25">
      <c r="B9" s="396" t="s">
        <v>13</v>
      </c>
      <c r="C9" s="397"/>
      <c r="D9" s="397"/>
      <c r="E9" s="397"/>
      <c r="F9" s="397"/>
      <c r="G9" s="397"/>
      <c r="H9" s="401"/>
      <c r="I9" s="401"/>
      <c r="J9" s="401"/>
      <c r="K9" s="434"/>
      <c r="L9" s="401"/>
      <c r="M9" s="401"/>
      <c r="N9" s="434"/>
      <c r="O9" s="401"/>
      <c r="P9" s="401"/>
      <c r="Q9" s="401"/>
      <c r="R9" s="401"/>
    </row>
    <row r="10" spans="1:21" ht="32.25" customHeight="1" x14ac:dyDescent="0.25">
      <c r="B10" s="396" t="s">
        <v>14</v>
      </c>
      <c r="C10" s="397"/>
      <c r="D10" s="397"/>
      <c r="E10" s="397"/>
      <c r="F10" s="397"/>
      <c r="G10" s="397"/>
      <c r="H10" s="401"/>
      <c r="I10" s="401"/>
      <c r="J10" s="401"/>
      <c r="K10" s="434"/>
      <c r="L10" s="401"/>
      <c r="M10" s="401"/>
      <c r="N10" s="434"/>
      <c r="O10" s="401"/>
      <c r="P10" s="401"/>
      <c r="Q10" s="401"/>
      <c r="R10" s="401"/>
    </row>
    <row r="11" spans="1:21" ht="18" customHeight="1" x14ac:dyDescent="0.25">
      <c r="B11" s="396" t="s">
        <v>692</v>
      </c>
      <c r="C11" s="397"/>
      <c r="D11" s="397"/>
      <c r="E11" s="397"/>
      <c r="F11" s="397"/>
      <c r="G11" s="397"/>
      <c r="H11" s="401"/>
      <c r="I11" s="401"/>
      <c r="J11" s="401"/>
      <c r="K11" s="434"/>
      <c r="L11" s="401"/>
      <c r="M11" s="401"/>
      <c r="N11" s="434"/>
      <c r="O11" s="401"/>
      <c r="P11" s="401"/>
      <c r="Q11" s="401"/>
      <c r="R11" s="401"/>
    </row>
    <row r="12" spans="1:21" ht="18" customHeight="1" x14ac:dyDescent="0.25">
      <c r="B12" s="396" t="s">
        <v>693</v>
      </c>
      <c r="C12" s="397"/>
      <c r="D12" s="397"/>
      <c r="E12" s="397"/>
      <c r="F12" s="397"/>
      <c r="G12" s="397"/>
      <c r="H12" s="401"/>
      <c r="I12" s="401"/>
      <c r="J12" s="401"/>
      <c r="K12" s="434"/>
      <c r="L12" s="401"/>
      <c r="M12" s="401"/>
      <c r="N12" s="434"/>
      <c r="O12" s="401"/>
      <c r="P12" s="401"/>
      <c r="Q12" s="401"/>
      <c r="R12" s="401"/>
    </row>
    <row r="13" spans="1:21" ht="32.25" customHeight="1" x14ac:dyDescent="0.25">
      <c r="B13" s="396" t="s">
        <v>15</v>
      </c>
      <c r="C13" s="397"/>
      <c r="D13" s="397"/>
      <c r="E13" s="397"/>
      <c r="F13" s="397"/>
      <c r="G13" s="397"/>
      <c r="H13" s="401"/>
      <c r="I13" s="401"/>
      <c r="J13" s="401"/>
      <c r="K13" s="434"/>
      <c r="L13" s="401"/>
      <c r="M13" s="401"/>
      <c r="N13" s="434"/>
      <c r="O13" s="401"/>
      <c r="P13" s="401"/>
      <c r="Q13" s="401"/>
      <c r="R13" s="401"/>
    </row>
    <row r="14" spans="1:21" ht="32.25" customHeight="1" x14ac:dyDescent="0.25">
      <c r="B14" s="396" t="s">
        <v>16</v>
      </c>
      <c r="C14" s="397"/>
      <c r="D14" s="397"/>
      <c r="E14" s="397"/>
      <c r="F14" s="397"/>
      <c r="G14" s="397"/>
      <c r="H14" s="401"/>
      <c r="I14" s="401"/>
      <c r="J14" s="401"/>
      <c r="K14" s="434"/>
      <c r="L14" s="401"/>
      <c r="M14" s="401"/>
      <c r="N14" s="434"/>
      <c r="O14" s="401"/>
      <c r="P14" s="401"/>
      <c r="Q14" s="401"/>
      <c r="R14" s="401"/>
    </row>
    <row r="15" spans="1:21" ht="32.25" customHeight="1" x14ac:dyDescent="0.25">
      <c r="B15" s="396" t="s">
        <v>655</v>
      </c>
      <c r="C15" s="397"/>
      <c r="D15" s="397"/>
      <c r="E15" s="397"/>
      <c r="F15" s="397"/>
      <c r="G15" s="397"/>
      <c r="H15" s="401"/>
      <c r="I15" s="401"/>
      <c r="J15" s="401"/>
      <c r="K15" s="435"/>
      <c r="L15" s="401"/>
      <c r="M15" s="401"/>
      <c r="N15" s="435"/>
      <c r="O15" s="401"/>
      <c r="P15" s="401"/>
      <c r="Q15" s="401"/>
      <c r="R15" s="401"/>
      <c r="T15" s="394"/>
      <c r="U15" s="394"/>
    </row>
    <row r="16" spans="1:21" ht="23.25" customHeight="1" x14ac:dyDescent="0.25">
      <c r="B16" s="374"/>
      <c r="C16" s="375"/>
      <c r="D16" s="375"/>
      <c r="E16" s="375"/>
      <c r="F16" s="375"/>
      <c r="G16" s="375"/>
      <c r="H16" s="3">
        <f>I16+J16</f>
        <v>9901</v>
      </c>
      <c r="I16" s="22">
        <f t="shared" ref="I16:P16" si="0">I376+F389</f>
        <v>8135</v>
      </c>
      <c r="J16" s="22">
        <f t="shared" si="0"/>
        <v>1766</v>
      </c>
      <c r="K16" s="22">
        <f t="shared" si="0"/>
        <v>3712</v>
      </c>
      <c r="L16" s="22">
        <f t="shared" si="0"/>
        <v>1411</v>
      </c>
      <c r="M16" s="22">
        <f t="shared" si="0"/>
        <v>755</v>
      </c>
      <c r="N16" s="3">
        <f t="shared" si="0"/>
        <v>9491</v>
      </c>
      <c r="O16" s="22">
        <f t="shared" si="0"/>
        <v>1924.2</v>
      </c>
      <c r="P16" s="22">
        <f t="shared" si="0"/>
        <v>1110.2</v>
      </c>
      <c r="Q16" s="22">
        <v>33874.300000000003</v>
      </c>
      <c r="R16" s="22">
        <v>19019.7</v>
      </c>
      <c r="U16" s="4"/>
    </row>
    <row r="17" spans="1:18" x14ac:dyDescent="0.25">
      <c r="A17" s="419" t="s">
        <v>699</v>
      </c>
      <c r="B17" s="420"/>
      <c r="C17" s="420"/>
      <c r="D17" s="420"/>
      <c r="E17" s="420"/>
      <c r="F17" s="420"/>
      <c r="G17" s="420"/>
      <c r="H17" s="420"/>
      <c r="I17" s="420"/>
      <c r="J17" s="420"/>
      <c r="K17" s="420"/>
      <c r="L17" s="420"/>
      <c r="M17" s="420"/>
      <c r="N17" s="420"/>
      <c r="O17" s="420"/>
      <c r="P17" s="420"/>
      <c r="Q17" s="420"/>
      <c r="R17" s="421"/>
    </row>
    <row r="18" spans="1:18" ht="29.25" customHeight="1" x14ac:dyDescent="0.25">
      <c r="A18" s="409" t="s">
        <v>649</v>
      </c>
      <c r="B18" s="422" t="s">
        <v>22</v>
      </c>
      <c r="C18" s="423"/>
      <c r="D18" s="423"/>
      <c r="E18" s="423"/>
      <c r="F18" s="424"/>
      <c r="G18" s="410" t="s">
        <v>23</v>
      </c>
      <c r="H18" s="399" t="s">
        <v>24</v>
      </c>
      <c r="I18" s="399"/>
      <c r="J18" s="399"/>
      <c r="K18" s="399" t="s">
        <v>10</v>
      </c>
      <c r="L18" s="399"/>
      <c r="M18" s="399"/>
      <c r="N18" s="399" t="s">
        <v>27</v>
      </c>
      <c r="O18" s="399"/>
      <c r="P18" s="399"/>
      <c r="Q18" s="399" t="s">
        <v>652</v>
      </c>
      <c r="R18" s="399"/>
    </row>
    <row r="19" spans="1:18" ht="27" customHeight="1" x14ac:dyDescent="0.25">
      <c r="A19" s="409"/>
      <c r="B19" s="425"/>
      <c r="C19" s="426"/>
      <c r="D19" s="426"/>
      <c r="E19" s="426"/>
      <c r="F19" s="427"/>
      <c r="G19" s="410"/>
      <c r="H19" s="401" t="s">
        <v>6</v>
      </c>
      <c r="I19" s="401" t="s">
        <v>650</v>
      </c>
      <c r="J19" s="401" t="s">
        <v>651</v>
      </c>
      <c r="K19" s="401" t="s">
        <v>653</v>
      </c>
      <c r="L19" s="399" t="s">
        <v>29</v>
      </c>
      <c r="M19" s="399"/>
      <c r="N19" s="401" t="s">
        <v>25</v>
      </c>
      <c r="O19" s="399" t="s">
        <v>30</v>
      </c>
      <c r="P19" s="399"/>
      <c r="Q19" s="401" t="s">
        <v>10</v>
      </c>
      <c r="R19" s="401" t="s">
        <v>27</v>
      </c>
    </row>
    <row r="20" spans="1:18" ht="15" customHeight="1" x14ac:dyDescent="0.25">
      <c r="A20" s="409"/>
      <c r="B20" s="425"/>
      <c r="C20" s="426"/>
      <c r="D20" s="426"/>
      <c r="E20" s="426"/>
      <c r="F20" s="427"/>
      <c r="G20" s="410"/>
      <c r="H20" s="401"/>
      <c r="I20" s="401"/>
      <c r="J20" s="401"/>
      <c r="K20" s="401"/>
      <c r="L20" s="401" t="s">
        <v>26</v>
      </c>
      <c r="M20" s="401" t="s">
        <v>9</v>
      </c>
      <c r="N20" s="401"/>
      <c r="O20" s="401" t="s">
        <v>26</v>
      </c>
      <c r="P20" s="401" t="s">
        <v>9</v>
      </c>
      <c r="Q20" s="401"/>
      <c r="R20" s="401"/>
    </row>
    <row r="21" spans="1:18" ht="84.75" customHeight="1" x14ac:dyDescent="0.25">
      <c r="A21" s="409"/>
      <c r="B21" s="428"/>
      <c r="C21" s="429"/>
      <c r="D21" s="429"/>
      <c r="E21" s="429"/>
      <c r="F21" s="430"/>
      <c r="G21" s="410"/>
      <c r="H21" s="401"/>
      <c r="I21" s="401"/>
      <c r="J21" s="401"/>
      <c r="K21" s="401"/>
      <c r="L21" s="401"/>
      <c r="M21" s="401"/>
      <c r="N21" s="401"/>
      <c r="O21" s="401"/>
      <c r="P21" s="401"/>
      <c r="Q21" s="401"/>
      <c r="R21" s="401"/>
    </row>
    <row r="22" spans="1:18" ht="18.75" customHeight="1" x14ac:dyDescent="0.25">
      <c r="A22" s="412" t="s">
        <v>647</v>
      </c>
      <c r="B22" s="412"/>
      <c r="C22" s="412"/>
      <c r="D22" s="412"/>
      <c r="E22" s="412"/>
      <c r="F22" s="412"/>
      <c r="G22" s="412"/>
      <c r="H22" s="412"/>
      <c r="I22" s="412"/>
      <c r="J22" s="412"/>
      <c r="K22" s="412"/>
      <c r="L22" s="412"/>
      <c r="M22" s="412"/>
      <c r="N22" s="412"/>
      <c r="O22" s="412"/>
      <c r="P22" s="412"/>
      <c r="Q22" s="412"/>
      <c r="R22" s="412"/>
    </row>
    <row r="23" spans="1:18" x14ac:dyDescent="0.25">
      <c r="A23" s="5">
        <v>1</v>
      </c>
      <c r="B23" s="396" t="s">
        <v>31</v>
      </c>
      <c r="C23" s="397"/>
      <c r="D23" s="397"/>
      <c r="E23" s="397"/>
      <c r="F23" s="397"/>
      <c r="G23" s="398"/>
      <c r="H23" s="3">
        <f>I23+J23</f>
        <v>250</v>
      </c>
      <c r="I23" s="3">
        <f t="shared" ref="I23:P23" si="1">I24+I25+I26+I27+I28+I29+I30+I31+I32+I33+I34+I35+I36+I37+I38+I39+I40</f>
        <v>145</v>
      </c>
      <c r="J23" s="3">
        <f t="shared" si="1"/>
        <v>105</v>
      </c>
      <c r="K23" s="3">
        <f>K24+K25+K26+K27+K28+K29+K30+K31+K32+K33+K34+K35+K36+K37+K38+K39+K40</f>
        <v>67</v>
      </c>
      <c r="L23" s="23">
        <f t="shared" si="1"/>
        <v>74</v>
      </c>
      <c r="M23" s="23">
        <f t="shared" si="1"/>
        <v>31</v>
      </c>
      <c r="N23" s="3">
        <v>279</v>
      </c>
      <c r="O23" s="3">
        <f t="shared" si="1"/>
        <v>30</v>
      </c>
      <c r="P23" s="3">
        <f t="shared" si="1"/>
        <v>15</v>
      </c>
      <c r="Q23" s="6">
        <v>39183</v>
      </c>
      <c r="R23" s="6">
        <v>20142</v>
      </c>
    </row>
    <row r="24" spans="1:18" ht="24" x14ac:dyDescent="0.25">
      <c r="A24" s="7">
        <v>2</v>
      </c>
      <c r="B24" s="413" t="s">
        <v>32</v>
      </c>
      <c r="C24" s="414"/>
      <c r="D24" s="414"/>
      <c r="E24" s="414"/>
      <c r="F24" s="415"/>
      <c r="G24" s="8" t="s">
        <v>504</v>
      </c>
      <c r="H24" s="9"/>
      <c r="I24" s="9">
        <v>135</v>
      </c>
      <c r="J24" s="9">
        <v>45</v>
      </c>
      <c r="K24" s="9">
        <v>55</v>
      </c>
      <c r="L24" s="24">
        <v>55</v>
      </c>
      <c r="M24" s="24">
        <v>22</v>
      </c>
      <c r="N24" s="9">
        <v>145</v>
      </c>
      <c r="O24" s="9">
        <v>20</v>
      </c>
      <c r="P24" s="9">
        <v>7</v>
      </c>
      <c r="Q24" s="10">
        <v>39183</v>
      </c>
      <c r="R24" s="10">
        <v>20142</v>
      </c>
    </row>
    <row r="25" spans="1:18" x14ac:dyDescent="0.25">
      <c r="A25" s="7"/>
      <c r="B25" s="413" t="s">
        <v>33</v>
      </c>
      <c r="C25" s="414"/>
      <c r="D25" s="414"/>
      <c r="E25" s="414"/>
      <c r="F25" s="415"/>
      <c r="G25" s="8" t="s">
        <v>505</v>
      </c>
      <c r="H25" s="9"/>
      <c r="I25" s="9">
        <v>10</v>
      </c>
      <c r="J25" s="9">
        <v>45</v>
      </c>
      <c r="K25" s="9">
        <v>5</v>
      </c>
      <c r="L25" s="24">
        <v>8</v>
      </c>
      <c r="M25" s="24">
        <v>2</v>
      </c>
      <c r="N25" s="9">
        <v>48</v>
      </c>
      <c r="O25" s="9"/>
      <c r="P25" s="9"/>
      <c r="Q25" s="10">
        <v>39183</v>
      </c>
      <c r="R25" s="10">
        <v>20142</v>
      </c>
    </row>
    <row r="26" spans="1:18" x14ac:dyDescent="0.25">
      <c r="A26" s="7"/>
      <c r="B26" s="413" t="s">
        <v>34</v>
      </c>
      <c r="C26" s="414"/>
      <c r="D26" s="414"/>
      <c r="E26" s="414"/>
      <c r="F26" s="415"/>
      <c r="G26" s="8" t="s">
        <v>506</v>
      </c>
      <c r="H26" s="9"/>
      <c r="I26" s="9"/>
      <c r="J26" s="9"/>
      <c r="K26" s="9">
        <v>1</v>
      </c>
      <c r="L26" s="24">
        <v>3</v>
      </c>
      <c r="M26" s="24">
        <v>2</v>
      </c>
      <c r="N26" s="9">
        <v>10</v>
      </c>
      <c r="O26" s="9">
        <v>2</v>
      </c>
      <c r="P26" s="9">
        <v>1</v>
      </c>
      <c r="Q26" s="10">
        <v>39183</v>
      </c>
      <c r="R26" s="10">
        <v>20142</v>
      </c>
    </row>
    <row r="27" spans="1:18" x14ac:dyDescent="0.25">
      <c r="A27" s="7"/>
      <c r="B27" s="413" t="s">
        <v>35</v>
      </c>
      <c r="C27" s="414"/>
      <c r="D27" s="414"/>
      <c r="E27" s="414"/>
      <c r="F27" s="415"/>
      <c r="G27" s="8" t="s">
        <v>499</v>
      </c>
      <c r="H27" s="9"/>
      <c r="I27" s="9"/>
      <c r="J27" s="9"/>
      <c r="K27" s="9">
        <v>2</v>
      </c>
      <c r="L27" s="24">
        <v>2</v>
      </c>
      <c r="M27" s="24">
        <v>1</v>
      </c>
      <c r="N27" s="9">
        <v>7</v>
      </c>
      <c r="O27" s="9">
        <v>1</v>
      </c>
      <c r="P27" s="9">
        <v>1</v>
      </c>
      <c r="Q27" s="10">
        <v>39183</v>
      </c>
      <c r="R27" s="10">
        <v>20142</v>
      </c>
    </row>
    <row r="28" spans="1:18" x14ac:dyDescent="0.25">
      <c r="A28" s="7"/>
      <c r="B28" s="413" t="s">
        <v>36</v>
      </c>
      <c r="C28" s="414"/>
      <c r="D28" s="414"/>
      <c r="E28" s="414"/>
      <c r="F28" s="415"/>
      <c r="G28" s="8" t="s">
        <v>507</v>
      </c>
      <c r="H28" s="9"/>
      <c r="I28" s="9"/>
      <c r="J28" s="9">
        <v>10</v>
      </c>
      <c r="K28" s="9">
        <v>2</v>
      </c>
      <c r="L28" s="24">
        <v>2</v>
      </c>
      <c r="M28" s="24">
        <v>1</v>
      </c>
      <c r="N28" s="9">
        <v>7</v>
      </c>
      <c r="O28" s="9">
        <v>1</v>
      </c>
      <c r="P28" s="9"/>
      <c r="Q28" s="10">
        <v>39183</v>
      </c>
      <c r="R28" s="10">
        <v>20142</v>
      </c>
    </row>
    <row r="29" spans="1:18" x14ac:dyDescent="0.25">
      <c r="A29" s="7"/>
      <c r="B29" s="413" t="s">
        <v>37</v>
      </c>
      <c r="C29" s="414"/>
      <c r="D29" s="414"/>
      <c r="E29" s="414"/>
      <c r="F29" s="415"/>
      <c r="G29" s="8" t="s">
        <v>500</v>
      </c>
      <c r="H29" s="9"/>
      <c r="I29" s="9"/>
      <c r="J29" s="9">
        <v>5</v>
      </c>
      <c r="K29" s="9">
        <v>1</v>
      </c>
      <c r="L29" s="9">
        <v>1</v>
      </c>
      <c r="M29" s="9">
        <v>1</v>
      </c>
      <c r="N29" s="9">
        <v>4</v>
      </c>
      <c r="O29" s="9">
        <v>1</v>
      </c>
      <c r="P29" s="9">
        <v>1</v>
      </c>
      <c r="Q29" s="10">
        <v>39183</v>
      </c>
      <c r="R29" s="10">
        <v>20142</v>
      </c>
    </row>
    <row r="30" spans="1:18" x14ac:dyDescent="0.25">
      <c r="A30" s="7"/>
      <c r="B30" s="413" t="s">
        <v>38</v>
      </c>
      <c r="C30" s="414"/>
      <c r="D30" s="414"/>
      <c r="E30" s="414"/>
      <c r="F30" s="415"/>
      <c r="G30" s="8" t="s">
        <v>501</v>
      </c>
      <c r="H30" s="9"/>
      <c r="I30" s="9"/>
      <c r="J30" s="9"/>
      <c r="K30" s="9">
        <v>1</v>
      </c>
      <c r="L30" s="9">
        <v>1</v>
      </c>
      <c r="M30" s="9">
        <v>1</v>
      </c>
      <c r="N30" s="9">
        <v>7</v>
      </c>
      <c r="O30" s="9">
        <v>1</v>
      </c>
      <c r="P30" s="9">
        <v>1</v>
      </c>
      <c r="Q30" s="10">
        <v>39183</v>
      </c>
      <c r="R30" s="10">
        <v>20142</v>
      </c>
    </row>
    <row r="31" spans="1:18" x14ac:dyDescent="0.25">
      <c r="A31" s="7"/>
      <c r="B31" s="413" t="s">
        <v>44</v>
      </c>
      <c r="C31" s="414"/>
      <c r="D31" s="414"/>
      <c r="E31" s="414"/>
      <c r="F31" s="415"/>
      <c r="G31" s="8" t="s">
        <v>502</v>
      </c>
      <c r="H31" s="9"/>
      <c r="I31" s="9"/>
      <c r="J31" s="9"/>
      <c r="K31" s="9"/>
      <c r="L31" s="9">
        <v>1</v>
      </c>
      <c r="M31" s="9"/>
      <c r="N31" s="9">
        <v>3</v>
      </c>
      <c r="O31" s="9">
        <v>1</v>
      </c>
      <c r="P31" s="9">
        <v>1</v>
      </c>
      <c r="Q31" s="10">
        <v>39183</v>
      </c>
      <c r="R31" s="10">
        <v>20142</v>
      </c>
    </row>
    <row r="32" spans="1:18" x14ac:dyDescent="0.25">
      <c r="A32" s="7"/>
      <c r="B32" s="413" t="s">
        <v>45</v>
      </c>
      <c r="C32" s="414"/>
      <c r="D32" s="414"/>
      <c r="E32" s="414"/>
      <c r="F32" s="415"/>
      <c r="G32" s="8" t="s">
        <v>503</v>
      </c>
      <c r="H32" s="9"/>
      <c r="I32" s="9"/>
      <c r="J32" s="9"/>
      <c r="K32" s="9"/>
      <c r="L32" s="9">
        <v>1</v>
      </c>
      <c r="M32" s="9">
        <v>1</v>
      </c>
      <c r="N32" s="9">
        <v>1</v>
      </c>
      <c r="O32" s="9">
        <v>1</v>
      </c>
      <c r="P32" s="9">
        <v>1</v>
      </c>
      <c r="Q32" s="10">
        <v>39183</v>
      </c>
      <c r="R32" s="10">
        <v>20142</v>
      </c>
    </row>
    <row r="33" spans="1:18" x14ac:dyDescent="0.25">
      <c r="A33" s="7">
        <v>1</v>
      </c>
      <c r="B33" s="413" t="s">
        <v>39</v>
      </c>
      <c r="C33" s="414"/>
      <c r="D33" s="414"/>
      <c r="E33" s="414"/>
      <c r="F33" s="415"/>
      <c r="G33" s="8" t="s">
        <v>46</v>
      </c>
      <c r="H33" s="9"/>
      <c r="I33" s="9"/>
      <c r="J33" s="9"/>
      <c r="K33" s="9"/>
      <c r="L33" s="9"/>
      <c r="M33" s="9"/>
      <c r="N33" s="9">
        <v>4</v>
      </c>
      <c r="O33" s="9">
        <v>0</v>
      </c>
      <c r="P33" s="9">
        <v>0</v>
      </c>
      <c r="Q33" s="10">
        <v>39183</v>
      </c>
      <c r="R33" s="10">
        <v>20142</v>
      </c>
    </row>
    <row r="34" spans="1:18" x14ac:dyDescent="0.25">
      <c r="A34" s="7">
        <v>2</v>
      </c>
      <c r="B34" s="413" t="s">
        <v>40</v>
      </c>
      <c r="C34" s="414"/>
      <c r="D34" s="414"/>
      <c r="E34" s="414"/>
      <c r="F34" s="415"/>
      <c r="G34" s="8" t="s">
        <v>47</v>
      </c>
      <c r="H34" s="9"/>
      <c r="I34" s="9"/>
      <c r="J34" s="9"/>
      <c r="K34" s="9"/>
      <c r="L34" s="9">
        <v>0</v>
      </c>
      <c r="M34" s="9">
        <v>0</v>
      </c>
      <c r="N34" s="9">
        <v>3</v>
      </c>
      <c r="O34" s="9">
        <v>0</v>
      </c>
      <c r="P34" s="9">
        <v>0</v>
      </c>
      <c r="Q34" s="10">
        <v>39183</v>
      </c>
      <c r="R34" s="10">
        <v>20142</v>
      </c>
    </row>
    <row r="35" spans="1:18" ht="16.5" customHeight="1" x14ac:dyDescent="0.25">
      <c r="A35" s="7">
        <v>3</v>
      </c>
      <c r="B35" s="413" t="s">
        <v>41</v>
      </c>
      <c r="C35" s="414"/>
      <c r="D35" s="414"/>
      <c r="E35" s="414"/>
      <c r="F35" s="415"/>
      <c r="G35" s="8" t="s">
        <v>48</v>
      </c>
      <c r="H35" s="9"/>
      <c r="I35" s="9"/>
      <c r="J35" s="9"/>
      <c r="K35" s="9"/>
      <c r="L35" s="9"/>
      <c r="M35" s="9"/>
      <c r="N35" s="9"/>
      <c r="O35" s="9"/>
      <c r="P35" s="9"/>
      <c r="Q35" s="10"/>
      <c r="R35" s="10"/>
    </row>
    <row r="36" spans="1:18" x14ac:dyDescent="0.25">
      <c r="A36" s="7">
        <v>4</v>
      </c>
      <c r="B36" s="413" t="s">
        <v>42</v>
      </c>
      <c r="C36" s="414"/>
      <c r="D36" s="414"/>
      <c r="E36" s="414"/>
      <c r="F36" s="415"/>
      <c r="G36" s="8" t="s">
        <v>53</v>
      </c>
      <c r="H36" s="9"/>
      <c r="I36" s="9"/>
      <c r="J36" s="9"/>
      <c r="K36" s="9"/>
      <c r="L36" s="9"/>
      <c r="M36" s="9"/>
      <c r="N36" s="9">
        <v>4</v>
      </c>
      <c r="O36" s="9"/>
      <c r="P36" s="9"/>
      <c r="Q36" s="10">
        <v>39183</v>
      </c>
      <c r="R36" s="10">
        <v>20142</v>
      </c>
    </row>
    <row r="37" spans="1:18" x14ac:dyDescent="0.25">
      <c r="A37" s="7">
        <v>5</v>
      </c>
      <c r="B37" s="413" t="s">
        <v>43</v>
      </c>
      <c r="C37" s="414"/>
      <c r="D37" s="414"/>
      <c r="E37" s="414"/>
      <c r="F37" s="415"/>
      <c r="G37" s="8" t="s">
        <v>49</v>
      </c>
      <c r="H37" s="9"/>
      <c r="I37" s="9"/>
      <c r="J37" s="9"/>
      <c r="K37" s="9"/>
      <c r="L37" s="9"/>
      <c r="M37" s="9"/>
      <c r="N37" s="9">
        <v>3</v>
      </c>
      <c r="O37" s="9"/>
      <c r="P37" s="9"/>
      <c r="Q37" s="10">
        <v>39183</v>
      </c>
      <c r="R37" s="10">
        <v>20142</v>
      </c>
    </row>
    <row r="38" spans="1:18" ht="24" x14ac:dyDescent="0.25">
      <c r="A38" s="7">
        <v>6</v>
      </c>
      <c r="B38" s="413" t="s">
        <v>32</v>
      </c>
      <c r="C38" s="414"/>
      <c r="D38" s="414"/>
      <c r="E38" s="414"/>
      <c r="F38" s="415"/>
      <c r="G38" s="8" t="s">
        <v>50</v>
      </c>
      <c r="H38" s="9"/>
      <c r="I38" s="9"/>
      <c r="J38" s="9"/>
      <c r="K38" s="9"/>
      <c r="L38" s="9"/>
      <c r="M38" s="9"/>
      <c r="N38" s="9"/>
      <c r="O38" s="9">
        <v>1</v>
      </c>
      <c r="P38" s="9">
        <v>1</v>
      </c>
      <c r="Q38" s="10">
        <v>39183</v>
      </c>
      <c r="R38" s="10">
        <v>20142</v>
      </c>
    </row>
    <row r="39" spans="1:18" ht="24" x14ac:dyDescent="0.25">
      <c r="A39" s="7">
        <v>7</v>
      </c>
      <c r="B39" s="413" t="s">
        <v>32</v>
      </c>
      <c r="C39" s="414"/>
      <c r="D39" s="414"/>
      <c r="E39" s="414"/>
      <c r="F39" s="415"/>
      <c r="G39" s="8" t="s">
        <v>51</v>
      </c>
      <c r="H39" s="9"/>
      <c r="I39" s="9"/>
      <c r="J39" s="9"/>
      <c r="K39" s="9"/>
      <c r="L39" s="9"/>
      <c r="M39" s="9"/>
      <c r="N39" s="9"/>
      <c r="O39" s="9">
        <v>1</v>
      </c>
      <c r="P39" s="9">
        <v>1</v>
      </c>
      <c r="Q39" s="10">
        <v>39183</v>
      </c>
      <c r="R39" s="10">
        <v>20142</v>
      </c>
    </row>
    <row r="40" spans="1:18" x14ac:dyDescent="0.25">
      <c r="A40" s="7">
        <v>8</v>
      </c>
      <c r="B40" s="413" t="s">
        <v>41</v>
      </c>
      <c r="C40" s="414"/>
      <c r="D40" s="414"/>
      <c r="E40" s="414"/>
      <c r="F40" s="415"/>
      <c r="G40" s="8" t="s">
        <v>52</v>
      </c>
      <c r="H40" s="9"/>
      <c r="I40" s="9"/>
      <c r="J40" s="9"/>
      <c r="K40" s="9"/>
      <c r="L40" s="9"/>
      <c r="M40" s="9"/>
      <c r="N40" s="9">
        <v>3</v>
      </c>
      <c r="O40" s="9"/>
      <c r="P40" s="9"/>
      <c r="Q40" s="10">
        <v>39183</v>
      </c>
      <c r="R40" s="10">
        <v>20142</v>
      </c>
    </row>
    <row r="41" spans="1:18" x14ac:dyDescent="0.25">
      <c r="A41" s="5">
        <v>2</v>
      </c>
      <c r="B41" s="396" t="s">
        <v>54</v>
      </c>
      <c r="C41" s="397"/>
      <c r="D41" s="397"/>
      <c r="E41" s="397"/>
      <c r="F41" s="397"/>
      <c r="G41" s="398"/>
      <c r="H41" s="3">
        <f>I41+J41</f>
        <v>175</v>
      </c>
      <c r="I41" s="3">
        <f t="shared" ref="I41:P41" si="2">I42+I43+I44+I45+I46+I47+I48+I49+I50+I51+I52+I53+I54+I55+I56+I57+I58+I59+I60+I61+I62+I63+I64+I65+I66+I67+I68+I69</f>
        <v>120</v>
      </c>
      <c r="J41" s="3">
        <f t="shared" si="2"/>
        <v>55</v>
      </c>
      <c r="K41" s="3">
        <v>53</v>
      </c>
      <c r="L41" s="3">
        <f t="shared" si="2"/>
        <v>15</v>
      </c>
      <c r="M41" s="3">
        <f t="shared" si="2"/>
        <v>3</v>
      </c>
      <c r="N41" s="3">
        <v>166</v>
      </c>
      <c r="O41" s="3">
        <f t="shared" si="2"/>
        <v>135</v>
      </c>
      <c r="P41" s="3">
        <f t="shared" si="2"/>
        <v>0</v>
      </c>
      <c r="Q41" s="6">
        <v>24330</v>
      </c>
      <c r="R41" s="6" t="s">
        <v>696</v>
      </c>
    </row>
    <row r="42" spans="1:18" x14ac:dyDescent="0.25">
      <c r="A42" s="7"/>
      <c r="B42" s="413" t="s">
        <v>55</v>
      </c>
      <c r="C42" s="414"/>
      <c r="D42" s="414"/>
      <c r="E42" s="414"/>
      <c r="F42" s="415"/>
      <c r="G42" s="8" t="s">
        <v>508</v>
      </c>
      <c r="H42" s="9"/>
      <c r="I42" s="9">
        <v>80</v>
      </c>
      <c r="J42" s="9">
        <v>25</v>
      </c>
      <c r="K42" s="9">
        <v>42</v>
      </c>
      <c r="L42" s="9">
        <v>10</v>
      </c>
      <c r="M42" s="9">
        <v>3</v>
      </c>
      <c r="N42" s="9">
        <v>92</v>
      </c>
      <c r="O42" s="9">
        <v>119</v>
      </c>
      <c r="P42" s="9"/>
      <c r="Q42" s="10">
        <v>36200</v>
      </c>
      <c r="R42" s="10">
        <v>18400</v>
      </c>
    </row>
    <row r="43" spans="1:18" x14ac:dyDescent="0.25">
      <c r="A43" s="7"/>
      <c r="B43" s="413" t="s">
        <v>56</v>
      </c>
      <c r="C43" s="414"/>
      <c r="D43" s="414"/>
      <c r="E43" s="414"/>
      <c r="F43" s="415"/>
      <c r="G43" s="8" t="s">
        <v>509</v>
      </c>
      <c r="H43" s="9"/>
      <c r="I43" s="9">
        <v>30</v>
      </c>
      <c r="J43" s="9">
        <v>20</v>
      </c>
      <c r="K43" s="9">
        <v>7</v>
      </c>
      <c r="L43" s="9">
        <v>2</v>
      </c>
      <c r="M43" s="9"/>
      <c r="N43" s="9">
        <v>31</v>
      </c>
      <c r="O43" s="9">
        <v>3</v>
      </c>
      <c r="P43" s="9"/>
      <c r="Q43" s="10">
        <v>29852</v>
      </c>
      <c r="R43" s="10">
        <v>18520</v>
      </c>
    </row>
    <row r="44" spans="1:18" x14ac:dyDescent="0.25">
      <c r="A44" s="7"/>
      <c r="B44" s="413" t="s">
        <v>57</v>
      </c>
      <c r="C44" s="414"/>
      <c r="D44" s="414"/>
      <c r="E44" s="414"/>
      <c r="F44" s="415"/>
      <c r="G44" s="8" t="s">
        <v>510</v>
      </c>
      <c r="H44" s="9"/>
      <c r="I44" s="9">
        <v>10</v>
      </c>
      <c r="J44" s="9">
        <v>10</v>
      </c>
      <c r="K44" s="9">
        <v>2</v>
      </c>
      <c r="L44" s="9">
        <v>1</v>
      </c>
      <c r="M44" s="9"/>
      <c r="N44" s="9">
        <v>14</v>
      </c>
      <c r="O44" s="9">
        <v>3</v>
      </c>
      <c r="P44" s="9"/>
      <c r="Q44" s="10">
        <v>20557</v>
      </c>
      <c r="R44" s="10">
        <v>18201</v>
      </c>
    </row>
    <row r="45" spans="1:18" x14ac:dyDescent="0.25">
      <c r="A45" s="7"/>
      <c r="B45" s="413" t="s">
        <v>58</v>
      </c>
      <c r="C45" s="414"/>
      <c r="D45" s="414"/>
      <c r="E45" s="414"/>
      <c r="F45" s="415"/>
      <c r="G45" s="8" t="s">
        <v>511</v>
      </c>
      <c r="H45" s="9"/>
      <c r="I45" s="9"/>
      <c r="J45" s="9"/>
      <c r="K45" s="9"/>
      <c r="L45" s="9"/>
      <c r="M45" s="9"/>
      <c r="N45" s="9">
        <v>5</v>
      </c>
      <c r="O45" s="9"/>
      <c r="P45" s="9"/>
      <c r="Q45" s="10"/>
      <c r="R45" s="10">
        <v>16302</v>
      </c>
    </row>
    <row r="46" spans="1:18" x14ac:dyDescent="0.25">
      <c r="A46" s="7"/>
      <c r="B46" s="413" t="s">
        <v>59</v>
      </c>
      <c r="C46" s="414"/>
      <c r="D46" s="414"/>
      <c r="E46" s="414"/>
      <c r="F46" s="415"/>
      <c r="G46" s="8" t="s">
        <v>512</v>
      </c>
      <c r="H46" s="9"/>
      <c r="I46" s="9"/>
      <c r="J46" s="9"/>
      <c r="K46" s="9">
        <v>1</v>
      </c>
      <c r="L46" s="9">
        <v>1</v>
      </c>
      <c r="M46" s="9"/>
      <c r="N46" s="1">
        <v>5</v>
      </c>
      <c r="O46" s="9"/>
      <c r="P46" s="9"/>
      <c r="Q46" s="10">
        <v>28900</v>
      </c>
      <c r="R46" s="10">
        <v>15892</v>
      </c>
    </row>
    <row r="47" spans="1:18" x14ac:dyDescent="0.25">
      <c r="A47" s="7"/>
      <c r="B47" s="413" t="s">
        <v>60</v>
      </c>
      <c r="C47" s="414"/>
      <c r="D47" s="414"/>
      <c r="E47" s="414"/>
      <c r="F47" s="415"/>
      <c r="G47" s="8" t="s">
        <v>513</v>
      </c>
      <c r="H47" s="9"/>
      <c r="I47" s="9"/>
      <c r="J47" s="9"/>
      <c r="K47" s="9">
        <v>1</v>
      </c>
      <c r="L47" s="9">
        <v>1</v>
      </c>
      <c r="M47" s="9"/>
      <c r="N47" s="9">
        <v>5</v>
      </c>
      <c r="O47" s="9"/>
      <c r="P47" s="9"/>
      <c r="Q47" s="10">
        <v>27200</v>
      </c>
      <c r="R47" s="10">
        <v>15326</v>
      </c>
    </row>
    <row r="48" spans="1:18" x14ac:dyDescent="0.25">
      <c r="A48" s="7"/>
      <c r="B48" s="413" t="s">
        <v>61</v>
      </c>
      <c r="C48" s="414"/>
      <c r="D48" s="414"/>
      <c r="E48" s="414"/>
      <c r="F48" s="415"/>
      <c r="G48" s="8" t="s">
        <v>514</v>
      </c>
      <c r="H48" s="9"/>
      <c r="I48" s="9"/>
      <c r="J48" s="9"/>
      <c r="K48" s="9"/>
      <c r="L48" s="9"/>
      <c r="M48" s="9"/>
      <c r="N48" s="9">
        <v>0</v>
      </c>
      <c r="O48" s="9"/>
      <c r="P48" s="9"/>
      <c r="Q48" s="10"/>
      <c r="R48" s="10"/>
    </row>
    <row r="49" spans="1:18" ht="24" x14ac:dyDescent="0.25">
      <c r="A49" s="7">
        <v>1</v>
      </c>
      <c r="B49" s="413" t="s">
        <v>62</v>
      </c>
      <c r="C49" s="414"/>
      <c r="D49" s="414"/>
      <c r="E49" s="414"/>
      <c r="F49" s="415"/>
      <c r="G49" s="8" t="s">
        <v>63</v>
      </c>
      <c r="H49" s="9"/>
      <c r="I49" s="9"/>
      <c r="J49" s="9"/>
      <c r="K49" s="9"/>
      <c r="L49" s="9"/>
      <c r="M49" s="9"/>
      <c r="N49" s="9"/>
      <c r="O49" s="9">
        <v>1</v>
      </c>
      <c r="P49" s="9"/>
      <c r="Q49" s="10"/>
      <c r="R49" s="10">
        <v>15365</v>
      </c>
    </row>
    <row r="50" spans="1:18" x14ac:dyDescent="0.25">
      <c r="A50" s="7">
        <v>2</v>
      </c>
      <c r="B50" s="413" t="s">
        <v>64</v>
      </c>
      <c r="C50" s="414"/>
      <c r="D50" s="414"/>
      <c r="E50" s="414"/>
      <c r="F50" s="415"/>
      <c r="G50" s="8" t="s">
        <v>65</v>
      </c>
      <c r="H50" s="9"/>
      <c r="I50" s="9"/>
      <c r="J50" s="9"/>
      <c r="K50" s="9"/>
      <c r="L50" s="9"/>
      <c r="M50" s="9"/>
      <c r="N50" s="9"/>
      <c r="O50" s="9">
        <v>1</v>
      </c>
      <c r="P50" s="9"/>
      <c r="Q50" s="10"/>
      <c r="R50" s="10"/>
    </row>
    <row r="51" spans="1:18" x14ac:dyDescent="0.25">
      <c r="A51" s="7">
        <v>3</v>
      </c>
      <c r="B51" s="413" t="s">
        <v>66</v>
      </c>
      <c r="C51" s="414"/>
      <c r="D51" s="414"/>
      <c r="E51" s="414"/>
      <c r="F51" s="415"/>
      <c r="G51" s="8" t="s">
        <v>67</v>
      </c>
      <c r="H51" s="9"/>
      <c r="I51" s="9"/>
      <c r="J51" s="9"/>
      <c r="K51" s="9"/>
      <c r="L51" s="9"/>
      <c r="M51" s="9"/>
      <c r="N51" s="9"/>
      <c r="O51" s="9">
        <v>1</v>
      </c>
      <c r="P51" s="9"/>
      <c r="Q51" s="10"/>
      <c r="R51" s="10"/>
    </row>
    <row r="52" spans="1:18" x14ac:dyDescent="0.25">
      <c r="A52" s="7">
        <v>4</v>
      </c>
      <c r="B52" s="413" t="s">
        <v>68</v>
      </c>
      <c r="C52" s="414"/>
      <c r="D52" s="414"/>
      <c r="E52" s="414"/>
      <c r="F52" s="415"/>
      <c r="G52" s="8" t="s">
        <v>69</v>
      </c>
      <c r="H52" s="9"/>
      <c r="I52" s="9"/>
      <c r="J52" s="9"/>
      <c r="K52" s="9"/>
      <c r="L52" s="9"/>
      <c r="M52" s="9"/>
      <c r="N52" s="9">
        <v>1</v>
      </c>
      <c r="O52" s="9"/>
      <c r="P52" s="9"/>
      <c r="Q52" s="10"/>
      <c r="R52" s="10">
        <v>18633</v>
      </c>
    </row>
    <row r="53" spans="1:18" ht="24" x14ac:dyDescent="0.25">
      <c r="A53" s="7">
        <v>5</v>
      </c>
      <c r="B53" s="413" t="s">
        <v>70</v>
      </c>
      <c r="C53" s="414"/>
      <c r="D53" s="414"/>
      <c r="E53" s="414"/>
      <c r="F53" s="415"/>
      <c r="G53" s="8" t="s">
        <v>71</v>
      </c>
      <c r="H53" s="9"/>
      <c r="I53" s="9"/>
      <c r="J53" s="9"/>
      <c r="K53" s="9"/>
      <c r="L53" s="9"/>
      <c r="M53" s="9"/>
      <c r="N53" s="9">
        <v>1</v>
      </c>
      <c r="O53" s="9"/>
      <c r="P53" s="9"/>
      <c r="Q53" s="10"/>
      <c r="R53" s="10">
        <v>15234</v>
      </c>
    </row>
    <row r="54" spans="1:18" ht="24" x14ac:dyDescent="0.25">
      <c r="A54" s="7">
        <v>6</v>
      </c>
      <c r="B54" s="413" t="s">
        <v>72</v>
      </c>
      <c r="C54" s="414"/>
      <c r="D54" s="414"/>
      <c r="E54" s="414"/>
      <c r="F54" s="415"/>
      <c r="G54" s="8" t="s">
        <v>73</v>
      </c>
      <c r="H54" s="9"/>
      <c r="I54" s="9"/>
      <c r="J54" s="9"/>
      <c r="K54" s="9"/>
      <c r="L54" s="9"/>
      <c r="M54" s="9"/>
      <c r="N54" s="9">
        <v>1</v>
      </c>
      <c r="O54" s="9"/>
      <c r="P54" s="9"/>
      <c r="Q54" s="10"/>
      <c r="R54" s="10">
        <v>23917</v>
      </c>
    </row>
    <row r="55" spans="1:18" x14ac:dyDescent="0.25">
      <c r="A55" s="7">
        <v>7</v>
      </c>
      <c r="B55" s="413" t="s">
        <v>74</v>
      </c>
      <c r="C55" s="414"/>
      <c r="D55" s="414"/>
      <c r="E55" s="414"/>
      <c r="F55" s="415"/>
      <c r="G55" s="8" t="s">
        <v>75</v>
      </c>
      <c r="H55" s="9"/>
      <c r="I55" s="9"/>
      <c r="J55" s="9"/>
      <c r="K55" s="9"/>
      <c r="L55" s="9"/>
      <c r="M55" s="9"/>
      <c r="N55" s="9">
        <v>1</v>
      </c>
      <c r="O55" s="9"/>
      <c r="P55" s="9"/>
      <c r="Q55" s="10"/>
      <c r="R55" s="10">
        <v>9586</v>
      </c>
    </row>
    <row r="56" spans="1:18" x14ac:dyDescent="0.25">
      <c r="A56" s="7">
        <v>8</v>
      </c>
      <c r="B56" s="413" t="s">
        <v>76</v>
      </c>
      <c r="C56" s="414"/>
      <c r="D56" s="414"/>
      <c r="E56" s="414"/>
      <c r="F56" s="415"/>
      <c r="G56" s="8" t="s">
        <v>77</v>
      </c>
      <c r="H56" s="9"/>
      <c r="I56" s="9"/>
      <c r="J56" s="9"/>
      <c r="K56" s="9"/>
      <c r="L56" s="9"/>
      <c r="M56" s="9"/>
      <c r="N56" s="9">
        <v>1</v>
      </c>
      <c r="O56" s="9"/>
      <c r="P56" s="9"/>
      <c r="Q56" s="10"/>
      <c r="R56" s="10">
        <v>22697</v>
      </c>
    </row>
    <row r="57" spans="1:18" x14ac:dyDescent="0.25">
      <c r="A57" s="7">
        <v>9</v>
      </c>
      <c r="B57" s="413" t="s">
        <v>78</v>
      </c>
      <c r="C57" s="414"/>
      <c r="D57" s="414"/>
      <c r="E57" s="414"/>
      <c r="F57" s="415"/>
      <c r="G57" s="8" t="s">
        <v>79</v>
      </c>
      <c r="H57" s="9"/>
      <c r="I57" s="9"/>
      <c r="J57" s="9"/>
      <c r="K57" s="9"/>
      <c r="L57" s="9"/>
      <c r="M57" s="9"/>
      <c r="N57" s="9">
        <v>1</v>
      </c>
      <c r="O57" s="9"/>
      <c r="P57" s="9"/>
      <c r="Q57" s="10"/>
      <c r="R57" s="10">
        <v>18243</v>
      </c>
    </row>
    <row r="58" spans="1:18" x14ac:dyDescent="0.25">
      <c r="A58" s="7">
        <v>10</v>
      </c>
      <c r="B58" s="413" t="s">
        <v>80</v>
      </c>
      <c r="C58" s="414"/>
      <c r="D58" s="414"/>
      <c r="E58" s="414"/>
      <c r="F58" s="415"/>
      <c r="G58" s="8" t="s">
        <v>81</v>
      </c>
      <c r="H58" s="9"/>
      <c r="I58" s="9"/>
      <c r="J58" s="9"/>
      <c r="K58" s="9"/>
      <c r="L58" s="9"/>
      <c r="M58" s="9"/>
      <c r="N58" s="9">
        <v>1</v>
      </c>
      <c r="O58" s="9"/>
      <c r="P58" s="9"/>
      <c r="Q58" s="10"/>
      <c r="R58" s="10">
        <v>14733</v>
      </c>
    </row>
    <row r="59" spans="1:18" x14ac:dyDescent="0.25">
      <c r="A59" s="7">
        <v>11</v>
      </c>
      <c r="B59" s="413" t="s">
        <v>82</v>
      </c>
      <c r="C59" s="414"/>
      <c r="D59" s="414"/>
      <c r="E59" s="414"/>
      <c r="F59" s="415"/>
      <c r="G59" s="8" t="s">
        <v>83</v>
      </c>
      <c r="H59" s="9"/>
      <c r="I59" s="9"/>
      <c r="J59" s="9"/>
      <c r="K59" s="9"/>
      <c r="L59" s="9"/>
      <c r="M59" s="9"/>
      <c r="N59" s="9">
        <v>1</v>
      </c>
      <c r="O59" s="9"/>
      <c r="P59" s="9"/>
      <c r="Q59" s="10"/>
      <c r="R59" s="10">
        <v>14733</v>
      </c>
    </row>
    <row r="60" spans="1:18" ht="24" x14ac:dyDescent="0.25">
      <c r="A60" s="7">
        <v>12</v>
      </c>
      <c r="B60" s="413" t="s">
        <v>84</v>
      </c>
      <c r="C60" s="414"/>
      <c r="D60" s="414"/>
      <c r="E60" s="414"/>
      <c r="F60" s="415"/>
      <c r="G60" s="8" t="s">
        <v>85</v>
      </c>
      <c r="H60" s="9"/>
      <c r="I60" s="9"/>
      <c r="J60" s="9"/>
      <c r="K60" s="9"/>
      <c r="L60" s="9"/>
      <c r="M60" s="9"/>
      <c r="N60" s="9"/>
      <c r="O60" s="9">
        <v>1</v>
      </c>
      <c r="P60" s="9"/>
      <c r="Q60" s="10"/>
      <c r="R60" s="10"/>
    </row>
    <row r="61" spans="1:18" ht="24" x14ac:dyDescent="0.25">
      <c r="A61" s="7">
        <v>13</v>
      </c>
      <c r="B61" s="413" t="s">
        <v>86</v>
      </c>
      <c r="C61" s="414"/>
      <c r="D61" s="414"/>
      <c r="E61" s="414"/>
      <c r="F61" s="415"/>
      <c r="G61" s="8" t="s">
        <v>87</v>
      </c>
      <c r="H61" s="9"/>
      <c r="I61" s="9"/>
      <c r="J61" s="9"/>
      <c r="K61" s="9"/>
      <c r="L61" s="9"/>
      <c r="M61" s="9"/>
      <c r="N61" s="9">
        <v>1</v>
      </c>
      <c r="O61" s="9"/>
      <c r="P61" s="9"/>
      <c r="Q61" s="10"/>
      <c r="R61" s="10">
        <v>14733</v>
      </c>
    </row>
    <row r="62" spans="1:18" x14ac:dyDescent="0.25">
      <c r="A62" s="7">
        <v>14</v>
      </c>
      <c r="B62" s="413" t="s">
        <v>88</v>
      </c>
      <c r="C62" s="414"/>
      <c r="D62" s="414"/>
      <c r="E62" s="414"/>
      <c r="F62" s="415"/>
      <c r="G62" s="8" t="s">
        <v>89</v>
      </c>
      <c r="H62" s="9"/>
      <c r="I62" s="9"/>
      <c r="J62" s="9"/>
      <c r="K62" s="9"/>
      <c r="L62" s="9"/>
      <c r="M62" s="9"/>
      <c r="N62" s="9"/>
      <c r="O62" s="9">
        <v>1</v>
      </c>
      <c r="P62" s="9"/>
      <c r="Q62" s="10"/>
      <c r="R62" s="10">
        <v>9955</v>
      </c>
    </row>
    <row r="63" spans="1:18" x14ac:dyDescent="0.25">
      <c r="A63" s="7">
        <v>15</v>
      </c>
      <c r="B63" s="413" t="s">
        <v>66</v>
      </c>
      <c r="C63" s="414"/>
      <c r="D63" s="414"/>
      <c r="E63" s="414"/>
      <c r="F63" s="415"/>
      <c r="G63" s="8" t="s">
        <v>90</v>
      </c>
      <c r="H63" s="9"/>
      <c r="I63" s="9"/>
      <c r="J63" s="9"/>
      <c r="K63" s="9"/>
      <c r="L63" s="9"/>
      <c r="M63" s="9"/>
      <c r="N63" s="9"/>
      <c r="O63" s="9">
        <v>1</v>
      </c>
      <c r="P63" s="9"/>
      <c r="Q63" s="10"/>
      <c r="R63" s="10"/>
    </row>
    <row r="64" spans="1:18" x14ac:dyDescent="0.25">
      <c r="A64" s="7">
        <v>16</v>
      </c>
      <c r="B64" s="413" t="s">
        <v>91</v>
      </c>
      <c r="C64" s="414"/>
      <c r="D64" s="414"/>
      <c r="E64" s="414"/>
      <c r="F64" s="415"/>
      <c r="G64" s="8" t="s">
        <v>92</v>
      </c>
      <c r="H64" s="9"/>
      <c r="I64" s="9"/>
      <c r="J64" s="9"/>
      <c r="K64" s="9"/>
      <c r="L64" s="9"/>
      <c r="M64" s="9"/>
      <c r="N64" s="9"/>
      <c r="O64" s="9">
        <v>1</v>
      </c>
      <c r="P64" s="9"/>
      <c r="Q64" s="10"/>
      <c r="R64" s="10">
        <v>8553</v>
      </c>
    </row>
    <row r="65" spans="1:18" ht="24" x14ac:dyDescent="0.25">
      <c r="A65" s="7">
        <v>17</v>
      </c>
      <c r="B65" s="413" t="s">
        <v>93</v>
      </c>
      <c r="C65" s="414"/>
      <c r="D65" s="414"/>
      <c r="E65" s="414"/>
      <c r="F65" s="415"/>
      <c r="G65" s="8" t="s">
        <v>94</v>
      </c>
      <c r="H65" s="9"/>
      <c r="I65" s="9"/>
      <c r="J65" s="9"/>
      <c r="K65" s="9"/>
      <c r="L65" s="9"/>
      <c r="M65" s="9"/>
      <c r="N65" s="9"/>
      <c r="O65" s="9">
        <v>1</v>
      </c>
      <c r="P65" s="9"/>
      <c r="Q65" s="10"/>
      <c r="R65" s="10"/>
    </row>
    <row r="66" spans="1:18" x14ac:dyDescent="0.25">
      <c r="A66" s="7">
        <v>18</v>
      </c>
      <c r="B66" s="413" t="s">
        <v>95</v>
      </c>
      <c r="C66" s="414"/>
      <c r="D66" s="414"/>
      <c r="E66" s="414"/>
      <c r="F66" s="415"/>
      <c r="G66" s="8" t="s">
        <v>96</v>
      </c>
      <c r="H66" s="9"/>
      <c r="I66" s="9"/>
      <c r="J66" s="9"/>
      <c r="K66" s="9"/>
      <c r="L66" s="9"/>
      <c r="M66" s="9"/>
      <c r="N66" s="9"/>
      <c r="O66" s="9">
        <v>1</v>
      </c>
      <c r="P66" s="9"/>
      <c r="Q66" s="10"/>
      <c r="R66" s="10"/>
    </row>
    <row r="67" spans="1:18" x14ac:dyDescent="0.25">
      <c r="A67" s="7">
        <v>19</v>
      </c>
      <c r="B67" s="413" t="s">
        <v>97</v>
      </c>
      <c r="C67" s="414"/>
      <c r="D67" s="414"/>
      <c r="E67" s="414"/>
      <c r="F67" s="415"/>
      <c r="G67" s="8" t="s">
        <v>98</v>
      </c>
      <c r="H67" s="9"/>
      <c r="I67" s="9"/>
      <c r="J67" s="9"/>
      <c r="K67" s="9"/>
      <c r="L67" s="9"/>
      <c r="M67" s="9"/>
      <c r="N67" s="9">
        <v>1</v>
      </c>
      <c r="O67" s="9"/>
      <c r="P67" s="9"/>
      <c r="Q67" s="10"/>
      <c r="R67" s="10">
        <v>26990</v>
      </c>
    </row>
    <row r="68" spans="1:18" x14ac:dyDescent="0.25">
      <c r="A68" s="7">
        <v>20</v>
      </c>
      <c r="B68" s="413" t="s">
        <v>99</v>
      </c>
      <c r="C68" s="414"/>
      <c r="D68" s="414"/>
      <c r="E68" s="414"/>
      <c r="F68" s="415"/>
      <c r="G68" s="8" t="s">
        <v>100</v>
      </c>
      <c r="H68" s="9"/>
      <c r="I68" s="9"/>
      <c r="J68" s="9"/>
      <c r="K68" s="9"/>
      <c r="L68" s="9"/>
      <c r="M68" s="9"/>
      <c r="N68" s="9">
        <v>1</v>
      </c>
      <c r="O68" s="9"/>
      <c r="P68" s="9"/>
      <c r="Q68" s="10"/>
      <c r="R68" s="10">
        <v>12344</v>
      </c>
    </row>
    <row r="69" spans="1:18" x14ac:dyDescent="0.25">
      <c r="A69" s="7">
        <v>21</v>
      </c>
      <c r="B69" s="413" t="s">
        <v>101</v>
      </c>
      <c r="C69" s="414"/>
      <c r="D69" s="414"/>
      <c r="E69" s="414"/>
      <c r="F69" s="415"/>
      <c r="G69" s="8" t="s">
        <v>102</v>
      </c>
      <c r="H69" s="9"/>
      <c r="I69" s="9"/>
      <c r="J69" s="9"/>
      <c r="K69" s="9"/>
      <c r="L69" s="9"/>
      <c r="M69" s="9"/>
      <c r="N69" s="9"/>
      <c r="O69" s="9">
        <v>1</v>
      </c>
      <c r="P69" s="9"/>
      <c r="Q69" s="10"/>
      <c r="R69" s="10">
        <v>9955</v>
      </c>
    </row>
    <row r="70" spans="1:18" x14ac:dyDescent="0.25">
      <c r="A70" s="5">
        <v>3</v>
      </c>
      <c r="B70" s="396" t="s">
        <v>103</v>
      </c>
      <c r="C70" s="397"/>
      <c r="D70" s="397"/>
      <c r="E70" s="397"/>
      <c r="F70" s="397"/>
      <c r="G70" s="398"/>
      <c r="H70" s="3">
        <f>I70+J70</f>
        <v>395</v>
      </c>
      <c r="I70" s="3">
        <f t="shared" ref="I70:P70" si="3">I71+I72+I73+I74+I75+I76+I77+I78+I79+I80+I81+I82+I83+I84+I85+I86+I87+I88+I89+I90+I91+I92+I93+I94+I95+I96+I97+I98+I99+I100+I101+I102+I103+I104+I105</f>
        <v>195</v>
      </c>
      <c r="J70" s="3">
        <f t="shared" si="3"/>
        <v>200</v>
      </c>
      <c r="K70" s="3">
        <v>151</v>
      </c>
      <c r="L70" s="3">
        <f t="shared" si="3"/>
        <v>0</v>
      </c>
      <c r="M70" s="3">
        <f t="shared" si="3"/>
        <v>0</v>
      </c>
      <c r="N70" s="3">
        <v>369</v>
      </c>
      <c r="O70" s="3">
        <f t="shared" si="3"/>
        <v>0</v>
      </c>
      <c r="P70" s="3">
        <f t="shared" si="3"/>
        <v>0</v>
      </c>
      <c r="Q70" s="6"/>
      <c r="R70" s="6"/>
    </row>
    <row r="71" spans="1:18" x14ac:dyDescent="0.25">
      <c r="A71" s="7"/>
      <c r="B71" s="374" t="s">
        <v>150</v>
      </c>
      <c r="C71" s="375"/>
      <c r="D71" s="375"/>
      <c r="E71" s="375"/>
      <c r="F71" s="376"/>
      <c r="G71" s="11" t="s">
        <v>515</v>
      </c>
      <c r="H71" s="9">
        <v>135</v>
      </c>
      <c r="I71" s="9">
        <v>125</v>
      </c>
      <c r="J71" s="9">
        <v>10</v>
      </c>
      <c r="K71" s="9">
        <v>65</v>
      </c>
      <c r="L71" s="9"/>
      <c r="M71" s="9"/>
      <c r="N71" s="9">
        <v>112</v>
      </c>
      <c r="O71" s="9"/>
      <c r="P71" s="9"/>
      <c r="Q71" s="10">
        <v>35420</v>
      </c>
      <c r="R71" s="10">
        <v>18957</v>
      </c>
    </row>
    <row r="72" spans="1:18" x14ac:dyDescent="0.25">
      <c r="A72" s="7"/>
      <c r="B72" s="374" t="s">
        <v>104</v>
      </c>
      <c r="C72" s="375"/>
      <c r="D72" s="375"/>
      <c r="E72" s="375"/>
      <c r="F72" s="376"/>
      <c r="G72" s="11" t="s">
        <v>516</v>
      </c>
      <c r="H72" s="9">
        <v>25</v>
      </c>
      <c r="I72" s="9">
        <v>10</v>
      </c>
      <c r="J72" s="9">
        <v>15</v>
      </c>
      <c r="K72" s="9">
        <v>9</v>
      </c>
      <c r="L72" s="9"/>
      <c r="M72" s="9"/>
      <c r="N72" s="9">
        <v>24</v>
      </c>
      <c r="O72" s="9"/>
      <c r="P72" s="9"/>
      <c r="Q72" s="10">
        <v>35420</v>
      </c>
      <c r="R72" s="10">
        <v>18957</v>
      </c>
    </row>
    <row r="73" spans="1:18" x14ac:dyDescent="0.25">
      <c r="A73" s="7"/>
      <c r="B73" s="374" t="s">
        <v>659</v>
      </c>
      <c r="C73" s="375"/>
      <c r="D73" s="375"/>
      <c r="E73" s="375"/>
      <c r="F73" s="376"/>
      <c r="G73" s="11" t="s">
        <v>517</v>
      </c>
      <c r="H73" s="9">
        <v>25</v>
      </c>
      <c r="I73" s="9">
        <v>10</v>
      </c>
      <c r="J73" s="9">
        <v>15</v>
      </c>
      <c r="K73" s="9">
        <v>9</v>
      </c>
      <c r="L73" s="9"/>
      <c r="M73" s="9"/>
      <c r="N73" s="9">
        <v>18</v>
      </c>
      <c r="O73" s="9"/>
      <c r="P73" s="9"/>
      <c r="Q73" s="10">
        <v>35420</v>
      </c>
      <c r="R73" s="10">
        <v>18957</v>
      </c>
    </row>
    <row r="74" spans="1:18" x14ac:dyDescent="0.25">
      <c r="A74" s="7"/>
      <c r="B74" s="374" t="s">
        <v>105</v>
      </c>
      <c r="C74" s="375"/>
      <c r="D74" s="375"/>
      <c r="E74" s="375"/>
      <c r="F74" s="376"/>
      <c r="G74" s="11" t="s">
        <v>518</v>
      </c>
      <c r="H74" s="9">
        <v>20</v>
      </c>
      <c r="I74" s="9"/>
      <c r="J74" s="9">
        <v>20</v>
      </c>
      <c r="K74" s="9">
        <v>7</v>
      </c>
      <c r="L74" s="9"/>
      <c r="M74" s="9"/>
      <c r="N74" s="9">
        <v>18</v>
      </c>
      <c r="O74" s="9"/>
      <c r="P74" s="9"/>
      <c r="Q74" s="10">
        <v>35420</v>
      </c>
      <c r="R74" s="10">
        <v>18957</v>
      </c>
    </row>
    <row r="75" spans="1:18" ht="24" x14ac:dyDescent="0.25">
      <c r="A75" s="7"/>
      <c r="B75" s="374" t="s">
        <v>106</v>
      </c>
      <c r="C75" s="375"/>
      <c r="D75" s="375"/>
      <c r="E75" s="375"/>
      <c r="F75" s="376"/>
      <c r="G75" s="11" t="s">
        <v>519</v>
      </c>
      <c r="H75" s="9">
        <v>40</v>
      </c>
      <c r="I75" s="9">
        <v>20</v>
      </c>
      <c r="J75" s="9">
        <v>20</v>
      </c>
      <c r="K75" s="9">
        <v>12</v>
      </c>
      <c r="L75" s="9"/>
      <c r="M75" s="9"/>
      <c r="N75" s="9">
        <v>34</v>
      </c>
      <c r="O75" s="9"/>
      <c r="P75" s="9"/>
      <c r="Q75" s="10">
        <v>35420</v>
      </c>
      <c r="R75" s="10">
        <v>18957</v>
      </c>
    </row>
    <row r="76" spans="1:18" x14ac:dyDescent="0.25">
      <c r="A76" s="7"/>
      <c r="B76" s="374" t="s">
        <v>107</v>
      </c>
      <c r="C76" s="375"/>
      <c r="D76" s="375"/>
      <c r="E76" s="375"/>
      <c r="F76" s="376"/>
      <c r="G76" s="11" t="s">
        <v>520</v>
      </c>
      <c r="H76" s="9">
        <v>20</v>
      </c>
      <c r="I76" s="9">
        <v>10</v>
      </c>
      <c r="J76" s="9">
        <v>10</v>
      </c>
      <c r="K76" s="9">
        <v>7</v>
      </c>
      <c r="L76" s="9"/>
      <c r="M76" s="9"/>
      <c r="N76" s="9">
        <v>15</v>
      </c>
      <c r="O76" s="9"/>
      <c r="P76" s="9"/>
      <c r="Q76" s="10">
        <v>35420</v>
      </c>
      <c r="R76" s="10">
        <v>18957</v>
      </c>
    </row>
    <row r="77" spans="1:18" x14ac:dyDescent="0.25">
      <c r="A77" s="7"/>
      <c r="B77" s="374" t="s">
        <v>108</v>
      </c>
      <c r="C77" s="375"/>
      <c r="D77" s="375"/>
      <c r="E77" s="375"/>
      <c r="F77" s="376"/>
      <c r="G77" s="11" t="s">
        <v>521</v>
      </c>
      <c r="H77" s="9">
        <v>35</v>
      </c>
      <c r="I77" s="9">
        <v>20</v>
      </c>
      <c r="J77" s="9">
        <v>15</v>
      </c>
      <c r="K77" s="9">
        <v>10</v>
      </c>
      <c r="L77" s="9"/>
      <c r="M77" s="9"/>
      <c r="N77" s="9">
        <v>34</v>
      </c>
      <c r="O77" s="9"/>
      <c r="P77" s="9"/>
      <c r="Q77" s="10">
        <v>35420</v>
      </c>
      <c r="R77" s="10">
        <v>18957</v>
      </c>
    </row>
    <row r="78" spans="1:18" ht="24" x14ac:dyDescent="0.25">
      <c r="A78" s="7"/>
      <c r="B78" s="374" t="s">
        <v>109</v>
      </c>
      <c r="C78" s="375"/>
      <c r="D78" s="375"/>
      <c r="E78" s="375"/>
      <c r="F78" s="376"/>
      <c r="G78" s="11" t="s">
        <v>522</v>
      </c>
      <c r="H78" s="9">
        <v>20</v>
      </c>
      <c r="I78" s="9"/>
      <c r="J78" s="9">
        <v>20</v>
      </c>
      <c r="K78" s="9">
        <v>2</v>
      </c>
      <c r="L78" s="9"/>
      <c r="M78" s="9"/>
      <c r="N78" s="9">
        <v>9</v>
      </c>
      <c r="O78" s="9"/>
      <c r="P78" s="9"/>
      <c r="Q78" s="10">
        <v>35420</v>
      </c>
      <c r="R78" s="10">
        <v>18957</v>
      </c>
    </row>
    <row r="79" spans="1:18" x14ac:dyDescent="0.25">
      <c r="A79" s="7"/>
      <c r="B79" s="374" t="s">
        <v>110</v>
      </c>
      <c r="C79" s="375"/>
      <c r="D79" s="375"/>
      <c r="E79" s="375"/>
      <c r="F79" s="376"/>
      <c r="G79" s="11" t="s">
        <v>523</v>
      </c>
      <c r="H79" s="9">
        <v>10</v>
      </c>
      <c r="I79" s="9"/>
      <c r="J79" s="9">
        <v>10</v>
      </c>
      <c r="K79" s="9">
        <v>7</v>
      </c>
      <c r="L79" s="9"/>
      <c r="M79" s="9"/>
      <c r="N79" s="9">
        <v>9</v>
      </c>
      <c r="O79" s="9"/>
      <c r="P79" s="9"/>
      <c r="Q79" s="10">
        <v>35420</v>
      </c>
      <c r="R79" s="10">
        <v>18957</v>
      </c>
    </row>
    <row r="80" spans="1:18" x14ac:dyDescent="0.25">
      <c r="A80" s="7"/>
      <c r="B80" s="374" t="s">
        <v>111</v>
      </c>
      <c r="C80" s="375"/>
      <c r="D80" s="375"/>
      <c r="E80" s="375"/>
      <c r="F80" s="376"/>
      <c r="G80" s="11" t="s">
        <v>524</v>
      </c>
      <c r="H80" s="9">
        <v>5</v>
      </c>
      <c r="I80" s="9"/>
      <c r="J80" s="9">
        <v>5</v>
      </c>
      <c r="K80" s="9">
        <v>6</v>
      </c>
      <c r="L80" s="9"/>
      <c r="M80" s="9"/>
      <c r="N80" s="9">
        <v>10</v>
      </c>
      <c r="O80" s="9"/>
      <c r="P80" s="9"/>
      <c r="Q80" s="10">
        <v>35420</v>
      </c>
      <c r="R80" s="10">
        <v>18957</v>
      </c>
    </row>
    <row r="81" spans="1:18" x14ac:dyDescent="0.25">
      <c r="A81" s="7"/>
      <c r="B81" s="374" t="s">
        <v>112</v>
      </c>
      <c r="C81" s="375"/>
      <c r="D81" s="375"/>
      <c r="E81" s="375"/>
      <c r="F81" s="376"/>
      <c r="G81" s="11" t="s">
        <v>525</v>
      </c>
      <c r="H81" s="9">
        <v>10</v>
      </c>
      <c r="I81" s="9"/>
      <c r="J81" s="9">
        <v>10</v>
      </c>
      <c r="K81" s="9">
        <v>3</v>
      </c>
      <c r="L81" s="9"/>
      <c r="M81" s="9"/>
      <c r="N81" s="9">
        <v>9</v>
      </c>
      <c r="O81" s="9"/>
      <c r="P81" s="9"/>
      <c r="Q81" s="10">
        <v>35420</v>
      </c>
      <c r="R81" s="10">
        <v>18957</v>
      </c>
    </row>
    <row r="82" spans="1:18" x14ac:dyDescent="0.25">
      <c r="A82" s="7"/>
      <c r="B82" s="374" t="s">
        <v>113</v>
      </c>
      <c r="C82" s="375"/>
      <c r="D82" s="375"/>
      <c r="E82" s="375"/>
      <c r="F82" s="376"/>
      <c r="G82" s="11" t="s">
        <v>526</v>
      </c>
      <c r="H82" s="9">
        <v>0</v>
      </c>
      <c r="I82" s="9"/>
      <c r="J82" s="9"/>
      <c r="K82" s="9">
        <v>3</v>
      </c>
      <c r="L82" s="9"/>
      <c r="M82" s="9"/>
      <c r="N82" s="9">
        <v>11</v>
      </c>
      <c r="O82" s="9"/>
      <c r="P82" s="9"/>
      <c r="Q82" s="10">
        <v>35420</v>
      </c>
      <c r="R82" s="10">
        <v>18957</v>
      </c>
    </row>
    <row r="83" spans="1:18" x14ac:dyDescent="0.25">
      <c r="A83" s="7"/>
      <c r="B83" s="374" t="s">
        <v>114</v>
      </c>
      <c r="C83" s="375"/>
      <c r="D83" s="375"/>
      <c r="E83" s="375"/>
      <c r="F83" s="376"/>
      <c r="G83" s="11" t="s">
        <v>527</v>
      </c>
      <c r="H83" s="9">
        <v>30</v>
      </c>
      <c r="I83" s="9"/>
      <c r="J83" s="9">
        <v>30</v>
      </c>
      <c r="K83" s="9">
        <v>7</v>
      </c>
      <c r="L83" s="9"/>
      <c r="M83" s="9"/>
      <c r="N83" s="9">
        <v>19</v>
      </c>
      <c r="O83" s="9"/>
      <c r="P83" s="9"/>
      <c r="Q83" s="10">
        <v>35420</v>
      </c>
      <c r="R83" s="10">
        <v>18957</v>
      </c>
    </row>
    <row r="84" spans="1:18" x14ac:dyDescent="0.25">
      <c r="A84" s="7"/>
      <c r="B84" s="374" t="s">
        <v>115</v>
      </c>
      <c r="C84" s="375"/>
      <c r="D84" s="375"/>
      <c r="E84" s="375"/>
      <c r="F84" s="376"/>
      <c r="G84" s="11" t="s">
        <v>528</v>
      </c>
      <c r="H84" s="9">
        <v>10</v>
      </c>
      <c r="I84" s="9"/>
      <c r="J84" s="9">
        <v>10</v>
      </c>
      <c r="K84" s="9">
        <v>2</v>
      </c>
      <c r="L84" s="9"/>
      <c r="M84" s="9"/>
      <c r="N84" s="9">
        <v>7</v>
      </c>
      <c r="O84" s="9"/>
      <c r="P84" s="9"/>
      <c r="Q84" s="10">
        <v>35420</v>
      </c>
      <c r="R84" s="10">
        <v>18957</v>
      </c>
    </row>
    <row r="85" spans="1:18" ht="24" x14ac:dyDescent="0.25">
      <c r="A85" s="7"/>
      <c r="B85" s="374" t="s">
        <v>116</v>
      </c>
      <c r="C85" s="375"/>
      <c r="D85" s="375"/>
      <c r="E85" s="375"/>
      <c r="F85" s="376"/>
      <c r="G85" s="11" t="s">
        <v>529</v>
      </c>
      <c r="H85" s="9">
        <v>10</v>
      </c>
      <c r="I85" s="9"/>
      <c r="J85" s="9">
        <v>10</v>
      </c>
      <c r="K85" s="9">
        <v>2</v>
      </c>
      <c r="L85" s="9"/>
      <c r="M85" s="9"/>
      <c r="N85" s="9">
        <v>7</v>
      </c>
      <c r="O85" s="9"/>
      <c r="P85" s="9"/>
      <c r="Q85" s="10">
        <v>35420</v>
      </c>
      <c r="R85" s="10">
        <v>18957</v>
      </c>
    </row>
    <row r="86" spans="1:18" ht="24" x14ac:dyDescent="0.25">
      <c r="A86" s="7">
        <v>1</v>
      </c>
      <c r="B86" s="374" t="s">
        <v>117</v>
      </c>
      <c r="C86" s="375"/>
      <c r="D86" s="375"/>
      <c r="E86" s="375"/>
      <c r="F86" s="376"/>
      <c r="G86" s="11" t="s">
        <v>151</v>
      </c>
      <c r="H86" s="9"/>
      <c r="I86" s="9"/>
      <c r="J86" s="9"/>
      <c r="K86" s="9"/>
      <c r="L86" s="9"/>
      <c r="M86" s="9"/>
      <c r="N86" s="9">
        <v>5</v>
      </c>
      <c r="O86" s="9"/>
      <c r="P86" s="9"/>
      <c r="Q86" s="10"/>
      <c r="R86" s="10">
        <v>18957</v>
      </c>
    </row>
    <row r="87" spans="1:18" x14ac:dyDescent="0.25">
      <c r="A87" s="7">
        <v>2</v>
      </c>
      <c r="B87" s="374" t="s">
        <v>118</v>
      </c>
      <c r="C87" s="375"/>
      <c r="D87" s="375"/>
      <c r="E87" s="375"/>
      <c r="F87" s="376"/>
      <c r="G87" s="11" t="s">
        <v>119</v>
      </c>
      <c r="H87" s="9"/>
      <c r="I87" s="9"/>
      <c r="J87" s="9"/>
      <c r="K87" s="9"/>
      <c r="L87" s="9"/>
      <c r="M87" s="9"/>
      <c r="N87" s="9">
        <v>1</v>
      </c>
      <c r="O87" s="9"/>
      <c r="P87" s="9"/>
      <c r="Q87" s="10"/>
      <c r="R87" s="10">
        <v>18957</v>
      </c>
    </row>
    <row r="88" spans="1:18" x14ac:dyDescent="0.25">
      <c r="A88" s="7">
        <v>3</v>
      </c>
      <c r="B88" s="374" t="s">
        <v>120</v>
      </c>
      <c r="C88" s="375"/>
      <c r="D88" s="375"/>
      <c r="E88" s="375"/>
      <c r="F88" s="376"/>
      <c r="G88" s="11" t="s">
        <v>152</v>
      </c>
      <c r="H88" s="9"/>
      <c r="I88" s="9"/>
      <c r="J88" s="9"/>
      <c r="K88" s="9"/>
      <c r="L88" s="9"/>
      <c r="M88" s="9"/>
      <c r="N88" s="9">
        <v>4</v>
      </c>
      <c r="O88" s="9"/>
      <c r="P88" s="9"/>
      <c r="Q88" s="10"/>
      <c r="R88" s="10">
        <v>18957</v>
      </c>
    </row>
    <row r="89" spans="1:18" x14ac:dyDescent="0.25">
      <c r="A89" s="7">
        <v>4</v>
      </c>
      <c r="B89" s="374" t="s">
        <v>121</v>
      </c>
      <c r="C89" s="375"/>
      <c r="D89" s="375"/>
      <c r="E89" s="375"/>
      <c r="F89" s="376"/>
      <c r="G89" s="11" t="s">
        <v>153</v>
      </c>
      <c r="H89" s="9"/>
      <c r="I89" s="9"/>
      <c r="J89" s="9"/>
      <c r="K89" s="9"/>
      <c r="L89" s="9"/>
      <c r="M89" s="9"/>
      <c r="N89" s="9">
        <v>1</v>
      </c>
      <c r="O89" s="9"/>
      <c r="P89" s="9"/>
      <c r="Q89" s="10"/>
      <c r="R89" s="10">
        <v>18957</v>
      </c>
    </row>
    <row r="90" spans="1:18" x14ac:dyDescent="0.25">
      <c r="A90" s="7">
        <v>5</v>
      </c>
      <c r="B90" s="374" t="s">
        <v>122</v>
      </c>
      <c r="C90" s="375"/>
      <c r="D90" s="375"/>
      <c r="E90" s="375"/>
      <c r="F90" s="376"/>
      <c r="G90" s="11" t="s">
        <v>123</v>
      </c>
      <c r="H90" s="9"/>
      <c r="I90" s="9"/>
      <c r="J90" s="9"/>
      <c r="K90" s="9"/>
      <c r="L90" s="9"/>
      <c r="M90" s="9"/>
      <c r="N90" s="9">
        <v>2</v>
      </c>
      <c r="O90" s="9"/>
      <c r="P90" s="9"/>
      <c r="Q90" s="10"/>
      <c r="R90" s="10">
        <v>18957</v>
      </c>
    </row>
    <row r="91" spans="1:18" x14ac:dyDescent="0.25">
      <c r="A91" s="7">
        <v>6</v>
      </c>
      <c r="B91" s="374" t="s">
        <v>124</v>
      </c>
      <c r="C91" s="375"/>
      <c r="D91" s="375"/>
      <c r="E91" s="375"/>
      <c r="F91" s="376"/>
      <c r="G91" s="11" t="s">
        <v>125</v>
      </c>
      <c r="H91" s="9"/>
      <c r="I91" s="9"/>
      <c r="J91" s="9"/>
      <c r="K91" s="9"/>
      <c r="L91" s="9"/>
      <c r="M91" s="9"/>
      <c r="N91" s="9">
        <v>1</v>
      </c>
      <c r="O91" s="9"/>
      <c r="P91" s="9"/>
      <c r="Q91" s="10"/>
      <c r="R91" s="10">
        <v>18957</v>
      </c>
    </row>
    <row r="92" spans="1:18" x14ac:dyDescent="0.25">
      <c r="A92" s="7">
        <v>7</v>
      </c>
      <c r="B92" s="374" t="s">
        <v>126</v>
      </c>
      <c r="C92" s="375"/>
      <c r="D92" s="375"/>
      <c r="E92" s="375"/>
      <c r="F92" s="376"/>
      <c r="G92" s="11" t="s">
        <v>127</v>
      </c>
      <c r="H92" s="9"/>
      <c r="I92" s="9"/>
      <c r="J92" s="9"/>
      <c r="K92" s="9"/>
      <c r="L92" s="9"/>
      <c r="M92" s="9"/>
      <c r="N92" s="9"/>
      <c r="O92" s="9"/>
      <c r="P92" s="9"/>
      <c r="Q92" s="10"/>
      <c r="R92" s="10"/>
    </row>
    <row r="93" spans="1:18" x14ac:dyDescent="0.25">
      <c r="A93" s="7">
        <v>8</v>
      </c>
      <c r="B93" s="374" t="s">
        <v>128</v>
      </c>
      <c r="C93" s="375"/>
      <c r="D93" s="375"/>
      <c r="E93" s="375"/>
      <c r="F93" s="376"/>
      <c r="G93" s="11" t="s">
        <v>129</v>
      </c>
      <c r="H93" s="9"/>
      <c r="I93" s="9"/>
      <c r="J93" s="9"/>
      <c r="K93" s="9"/>
      <c r="L93" s="9"/>
      <c r="M93" s="9"/>
      <c r="N93" s="9">
        <v>1</v>
      </c>
      <c r="O93" s="9"/>
      <c r="P93" s="9"/>
      <c r="Q93" s="10"/>
      <c r="R93" s="10">
        <v>18957</v>
      </c>
    </row>
    <row r="94" spans="1:18" x14ac:dyDescent="0.25">
      <c r="A94" s="7">
        <v>9</v>
      </c>
      <c r="B94" s="374" t="s">
        <v>130</v>
      </c>
      <c r="C94" s="375"/>
      <c r="D94" s="375"/>
      <c r="E94" s="375"/>
      <c r="F94" s="376"/>
      <c r="G94" s="11" t="s">
        <v>131</v>
      </c>
      <c r="H94" s="9"/>
      <c r="I94" s="9"/>
      <c r="J94" s="9"/>
      <c r="K94" s="9"/>
      <c r="L94" s="9"/>
      <c r="M94" s="9"/>
      <c r="N94" s="9"/>
      <c r="O94" s="9"/>
      <c r="P94" s="9"/>
      <c r="Q94" s="10"/>
      <c r="R94" s="10"/>
    </row>
    <row r="95" spans="1:18" x14ac:dyDescent="0.25">
      <c r="A95" s="7">
        <v>10</v>
      </c>
      <c r="B95" s="374" t="s">
        <v>132</v>
      </c>
      <c r="C95" s="375"/>
      <c r="D95" s="375"/>
      <c r="E95" s="375"/>
      <c r="F95" s="376"/>
      <c r="G95" s="11" t="s">
        <v>133</v>
      </c>
      <c r="H95" s="9"/>
      <c r="I95" s="9"/>
      <c r="J95" s="9"/>
      <c r="K95" s="9"/>
      <c r="L95" s="9"/>
      <c r="M95" s="9"/>
      <c r="N95" s="9"/>
      <c r="O95" s="9"/>
      <c r="P95" s="9"/>
      <c r="Q95" s="10"/>
      <c r="R95" s="10"/>
    </row>
    <row r="96" spans="1:18" x14ac:dyDescent="0.25">
      <c r="A96" s="7">
        <v>11</v>
      </c>
      <c r="B96" s="374" t="s">
        <v>134</v>
      </c>
      <c r="C96" s="375"/>
      <c r="D96" s="375"/>
      <c r="E96" s="375"/>
      <c r="F96" s="376"/>
      <c r="G96" s="11" t="s">
        <v>135</v>
      </c>
      <c r="H96" s="9"/>
      <c r="I96" s="9"/>
      <c r="J96" s="9"/>
      <c r="K96" s="9"/>
      <c r="L96" s="9"/>
      <c r="M96" s="9"/>
      <c r="N96" s="9">
        <v>2</v>
      </c>
      <c r="O96" s="9"/>
      <c r="P96" s="9"/>
      <c r="Q96" s="10"/>
      <c r="R96" s="10">
        <v>18957</v>
      </c>
    </row>
    <row r="97" spans="1:18" x14ac:dyDescent="0.25">
      <c r="A97" s="7">
        <v>12</v>
      </c>
      <c r="B97" s="374" t="s">
        <v>136</v>
      </c>
      <c r="C97" s="375"/>
      <c r="D97" s="375"/>
      <c r="E97" s="375"/>
      <c r="F97" s="376"/>
      <c r="G97" s="11" t="s">
        <v>154</v>
      </c>
      <c r="H97" s="9"/>
      <c r="I97" s="9"/>
      <c r="J97" s="9"/>
      <c r="K97" s="9"/>
      <c r="L97" s="9"/>
      <c r="M97" s="9"/>
      <c r="N97" s="9"/>
      <c r="O97" s="9"/>
      <c r="P97" s="9"/>
      <c r="Q97" s="10"/>
      <c r="R97" s="10"/>
    </row>
    <row r="98" spans="1:18" x14ac:dyDescent="0.25">
      <c r="A98" s="7">
        <v>13</v>
      </c>
      <c r="B98" s="374" t="s">
        <v>137</v>
      </c>
      <c r="C98" s="375"/>
      <c r="D98" s="375"/>
      <c r="E98" s="375"/>
      <c r="F98" s="376"/>
      <c r="G98" s="11" t="s">
        <v>138</v>
      </c>
      <c r="H98" s="9"/>
      <c r="I98" s="9"/>
      <c r="J98" s="9"/>
      <c r="K98" s="9"/>
      <c r="L98" s="9"/>
      <c r="M98" s="9"/>
      <c r="N98" s="9">
        <v>1</v>
      </c>
      <c r="O98" s="9"/>
      <c r="P98" s="9"/>
      <c r="Q98" s="10"/>
      <c r="R98" s="10">
        <v>18957</v>
      </c>
    </row>
    <row r="99" spans="1:18" x14ac:dyDescent="0.25">
      <c r="A99" s="7">
        <v>14</v>
      </c>
      <c r="B99" s="374" t="s">
        <v>139</v>
      </c>
      <c r="C99" s="375"/>
      <c r="D99" s="375"/>
      <c r="E99" s="375"/>
      <c r="F99" s="376"/>
      <c r="G99" s="11" t="s">
        <v>140</v>
      </c>
      <c r="H99" s="9"/>
      <c r="I99" s="9"/>
      <c r="J99" s="9"/>
      <c r="K99" s="9"/>
      <c r="L99" s="9"/>
      <c r="M99" s="9"/>
      <c r="N99" s="9">
        <v>2</v>
      </c>
      <c r="O99" s="9"/>
      <c r="P99" s="9"/>
      <c r="Q99" s="10"/>
      <c r="R99" s="10">
        <v>18957</v>
      </c>
    </row>
    <row r="100" spans="1:18" ht="24" x14ac:dyDescent="0.25">
      <c r="A100" s="7">
        <v>15</v>
      </c>
      <c r="B100" s="374" t="s">
        <v>141</v>
      </c>
      <c r="C100" s="375"/>
      <c r="D100" s="375"/>
      <c r="E100" s="375"/>
      <c r="F100" s="376"/>
      <c r="G100" s="11" t="s">
        <v>155</v>
      </c>
      <c r="H100" s="9"/>
      <c r="I100" s="9"/>
      <c r="J100" s="9"/>
      <c r="K100" s="9"/>
      <c r="L100" s="9"/>
      <c r="M100" s="9"/>
      <c r="N100" s="9">
        <v>2</v>
      </c>
      <c r="O100" s="9"/>
      <c r="P100" s="9"/>
      <c r="Q100" s="10"/>
      <c r="R100" s="10">
        <v>18957</v>
      </c>
    </row>
    <row r="101" spans="1:18" x14ac:dyDescent="0.25">
      <c r="A101" s="7">
        <v>16</v>
      </c>
      <c r="B101" s="374" t="s">
        <v>142</v>
      </c>
      <c r="C101" s="375"/>
      <c r="D101" s="375"/>
      <c r="E101" s="375"/>
      <c r="F101" s="376"/>
      <c r="G101" s="11" t="s">
        <v>156</v>
      </c>
      <c r="H101" s="9"/>
      <c r="I101" s="9"/>
      <c r="J101" s="9"/>
      <c r="K101" s="9"/>
      <c r="L101" s="9"/>
      <c r="M101" s="9"/>
      <c r="N101" s="9"/>
      <c r="O101" s="9"/>
      <c r="P101" s="9"/>
      <c r="Q101" s="10"/>
      <c r="R101" s="10"/>
    </row>
    <row r="102" spans="1:18" x14ac:dyDescent="0.25">
      <c r="A102" s="7">
        <v>17</v>
      </c>
      <c r="B102" s="374" t="s">
        <v>143</v>
      </c>
      <c r="C102" s="375"/>
      <c r="D102" s="375"/>
      <c r="E102" s="375"/>
      <c r="F102" s="376"/>
      <c r="G102" s="11" t="s">
        <v>157</v>
      </c>
      <c r="H102" s="9"/>
      <c r="I102" s="9"/>
      <c r="J102" s="9"/>
      <c r="K102" s="9"/>
      <c r="L102" s="9"/>
      <c r="M102" s="9"/>
      <c r="N102" s="9">
        <v>4</v>
      </c>
      <c r="O102" s="9"/>
      <c r="P102" s="9"/>
      <c r="Q102" s="10"/>
      <c r="R102" s="10">
        <v>18957</v>
      </c>
    </row>
    <row r="103" spans="1:18" x14ac:dyDescent="0.25">
      <c r="A103" s="7">
        <v>18</v>
      </c>
      <c r="B103" s="374" t="s">
        <v>144</v>
      </c>
      <c r="C103" s="375"/>
      <c r="D103" s="375"/>
      <c r="E103" s="375"/>
      <c r="F103" s="376"/>
      <c r="G103" s="11" t="s">
        <v>145</v>
      </c>
      <c r="H103" s="9"/>
      <c r="I103" s="9"/>
      <c r="J103" s="9"/>
      <c r="K103" s="9"/>
      <c r="L103" s="9"/>
      <c r="M103" s="9"/>
      <c r="N103" s="9">
        <v>2</v>
      </c>
      <c r="O103" s="9"/>
      <c r="P103" s="9"/>
      <c r="Q103" s="10"/>
      <c r="R103" s="10">
        <v>18957</v>
      </c>
    </row>
    <row r="104" spans="1:18" x14ac:dyDescent="0.25">
      <c r="A104" s="7">
        <v>19</v>
      </c>
      <c r="B104" s="374" t="s">
        <v>146</v>
      </c>
      <c r="C104" s="375"/>
      <c r="D104" s="375"/>
      <c r="E104" s="375"/>
      <c r="F104" s="376"/>
      <c r="G104" s="11" t="s">
        <v>147</v>
      </c>
      <c r="H104" s="9"/>
      <c r="I104" s="9"/>
      <c r="J104" s="9"/>
      <c r="K104" s="9"/>
      <c r="L104" s="9"/>
      <c r="M104" s="9"/>
      <c r="N104" s="9">
        <v>3</v>
      </c>
      <c r="O104" s="9"/>
      <c r="P104" s="9"/>
      <c r="Q104" s="10"/>
      <c r="R104" s="10">
        <v>18957</v>
      </c>
    </row>
    <row r="105" spans="1:18" x14ac:dyDescent="0.25">
      <c r="A105" s="7">
        <v>20</v>
      </c>
      <c r="B105" s="374" t="s">
        <v>148</v>
      </c>
      <c r="C105" s="375"/>
      <c r="D105" s="375"/>
      <c r="E105" s="375"/>
      <c r="F105" s="376"/>
      <c r="G105" s="11" t="s">
        <v>149</v>
      </c>
      <c r="H105" s="9"/>
      <c r="I105" s="9"/>
      <c r="J105" s="9"/>
      <c r="K105" s="9"/>
      <c r="L105" s="9"/>
      <c r="M105" s="9"/>
      <c r="N105" s="9">
        <v>2</v>
      </c>
      <c r="O105" s="9"/>
      <c r="P105" s="9"/>
      <c r="Q105" s="10"/>
      <c r="R105" s="10">
        <v>18957</v>
      </c>
    </row>
    <row r="106" spans="1:18" ht="15" customHeight="1" x14ac:dyDescent="0.25">
      <c r="A106" s="7">
        <v>4</v>
      </c>
      <c r="B106" s="396" t="s">
        <v>158</v>
      </c>
      <c r="C106" s="397"/>
      <c r="D106" s="397"/>
      <c r="E106" s="397"/>
      <c r="F106" s="397"/>
      <c r="G106" s="398"/>
      <c r="H106" s="3">
        <f>I106+J106</f>
        <v>605</v>
      </c>
      <c r="I106" s="3">
        <f>I107+I108+I109+I110+I111+I112+I113+I114+I115+I116+I117+I118+I119+I120+I121+I122+I123+I124+I125+I126+I127+I128+I129+I130</f>
        <v>500</v>
      </c>
      <c r="J106" s="3">
        <v>105</v>
      </c>
      <c r="K106" s="3">
        <f>K107+K108+K109+K110+K111+K112+K113+K114+K115+K116+K117+K118+K119+K120+K121+K122+K123+K124+K125+K126+K127+K128+K129+K130</f>
        <v>247</v>
      </c>
      <c r="L106" s="3">
        <f t="shared" ref="L106:P106" si="4">L107+L108+L109+L110+L111+L112+L113+L114+L115+L116+L117+L118+L119+L120+L121+L122+L123+L124+L125+L126+L127+L128+L129+L130</f>
        <v>143</v>
      </c>
      <c r="M106" s="3">
        <f t="shared" si="4"/>
        <v>114</v>
      </c>
      <c r="N106" s="3">
        <v>784</v>
      </c>
      <c r="O106" s="3">
        <f t="shared" si="4"/>
        <v>223</v>
      </c>
      <c r="P106" s="3">
        <f t="shared" si="4"/>
        <v>277</v>
      </c>
      <c r="Q106" s="6">
        <v>29600</v>
      </c>
      <c r="R106" s="6">
        <v>18150</v>
      </c>
    </row>
    <row r="107" spans="1:18" x14ac:dyDescent="0.25">
      <c r="A107" s="7"/>
      <c r="B107" s="413" t="s">
        <v>159</v>
      </c>
      <c r="C107" s="414"/>
      <c r="D107" s="414"/>
      <c r="E107" s="414"/>
      <c r="F107" s="415"/>
      <c r="G107" s="8" t="s">
        <v>530</v>
      </c>
      <c r="H107" s="9"/>
      <c r="I107" s="9">
        <v>485</v>
      </c>
      <c r="J107" s="9">
        <v>65</v>
      </c>
      <c r="K107" s="9">
        <v>208</v>
      </c>
      <c r="L107" s="9">
        <v>110</v>
      </c>
      <c r="M107" s="9">
        <v>81</v>
      </c>
      <c r="N107" s="9">
        <v>639</v>
      </c>
      <c r="O107" s="9">
        <v>149</v>
      </c>
      <c r="P107" s="9">
        <v>141</v>
      </c>
      <c r="Q107" s="10">
        <v>34880</v>
      </c>
      <c r="R107" s="10">
        <v>19590</v>
      </c>
    </row>
    <row r="108" spans="1:18" x14ac:dyDescent="0.25">
      <c r="A108" s="7"/>
      <c r="B108" s="413" t="s">
        <v>160</v>
      </c>
      <c r="C108" s="414"/>
      <c r="D108" s="414"/>
      <c r="E108" s="414"/>
      <c r="F108" s="415"/>
      <c r="G108" s="8" t="s">
        <v>531</v>
      </c>
      <c r="H108" s="9"/>
      <c r="I108" s="9">
        <v>15</v>
      </c>
      <c r="J108" s="9">
        <v>10</v>
      </c>
      <c r="K108" s="9">
        <v>15</v>
      </c>
      <c r="L108" s="9">
        <v>15</v>
      </c>
      <c r="M108" s="9">
        <v>15</v>
      </c>
      <c r="N108" s="9">
        <v>32</v>
      </c>
      <c r="O108" s="9">
        <v>9</v>
      </c>
      <c r="P108" s="9">
        <v>50</v>
      </c>
      <c r="Q108" s="10">
        <v>35000</v>
      </c>
      <c r="R108" s="10">
        <v>19500</v>
      </c>
    </row>
    <row r="109" spans="1:18" x14ac:dyDescent="0.25">
      <c r="A109" s="7"/>
      <c r="B109" s="413" t="s">
        <v>161</v>
      </c>
      <c r="C109" s="414"/>
      <c r="D109" s="414"/>
      <c r="E109" s="414"/>
      <c r="F109" s="415"/>
      <c r="G109" s="8" t="s">
        <v>532</v>
      </c>
      <c r="H109" s="9"/>
      <c r="I109" s="9"/>
      <c r="J109" s="9"/>
      <c r="K109" s="9">
        <v>6</v>
      </c>
      <c r="L109" s="9">
        <v>3</v>
      </c>
      <c r="M109" s="9">
        <v>3</v>
      </c>
      <c r="N109" s="9">
        <v>12</v>
      </c>
      <c r="O109" s="9">
        <v>8</v>
      </c>
      <c r="P109" s="9">
        <v>5</v>
      </c>
      <c r="Q109" s="10">
        <v>34900</v>
      </c>
      <c r="R109" s="10">
        <v>19500</v>
      </c>
    </row>
    <row r="110" spans="1:18" x14ac:dyDescent="0.25">
      <c r="A110" s="7"/>
      <c r="B110" s="413" t="s">
        <v>162</v>
      </c>
      <c r="C110" s="414"/>
      <c r="D110" s="414"/>
      <c r="E110" s="414"/>
      <c r="F110" s="415"/>
      <c r="G110" s="8" t="s">
        <v>533</v>
      </c>
      <c r="H110" s="9"/>
      <c r="I110" s="9"/>
      <c r="J110" s="9"/>
      <c r="K110" s="9">
        <v>4</v>
      </c>
      <c r="L110" s="9">
        <v>3</v>
      </c>
      <c r="M110" s="9">
        <v>3</v>
      </c>
      <c r="N110" s="9">
        <v>10</v>
      </c>
      <c r="O110" s="9">
        <v>8</v>
      </c>
      <c r="P110" s="9">
        <v>10</v>
      </c>
      <c r="Q110" s="10">
        <v>34900</v>
      </c>
      <c r="R110" s="10">
        <v>19500</v>
      </c>
    </row>
    <row r="111" spans="1:18" x14ac:dyDescent="0.25">
      <c r="A111" s="7"/>
      <c r="B111" s="413" t="s">
        <v>163</v>
      </c>
      <c r="C111" s="414"/>
      <c r="D111" s="414"/>
      <c r="E111" s="414"/>
      <c r="F111" s="415"/>
      <c r="G111" s="8" t="s">
        <v>534</v>
      </c>
      <c r="H111" s="9"/>
      <c r="I111" s="9"/>
      <c r="J111" s="9">
        <v>10</v>
      </c>
      <c r="K111" s="9">
        <v>5</v>
      </c>
      <c r="L111" s="9">
        <v>4</v>
      </c>
      <c r="M111" s="9">
        <v>4</v>
      </c>
      <c r="N111" s="9">
        <v>14</v>
      </c>
      <c r="O111" s="9">
        <v>5</v>
      </c>
      <c r="P111" s="9">
        <v>12</v>
      </c>
      <c r="Q111" s="10">
        <v>34900</v>
      </c>
      <c r="R111" s="10">
        <v>19500</v>
      </c>
    </row>
    <row r="112" spans="1:18" x14ac:dyDescent="0.25">
      <c r="A112" s="7"/>
      <c r="B112" s="413" t="s">
        <v>164</v>
      </c>
      <c r="C112" s="414"/>
      <c r="D112" s="414"/>
      <c r="E112" s="414"/>
      <c r="F112" s="415"/>
      <c r="G112" s="8" t="s">
        <v>535</v>
      </c>
      <c r="H112" s="9"/>
      <c r="I112" s="9"/>
      <c r="J112" s="9">
        <v>15</v>
      </c>
      <c r="K112" s="9">
        <v>4</v>
      </c>
      <c r="L112" s="9">
        <v>5</v>
      </c>
      <c r="M112" s="9">
        <v>5</v>
      </c>
      <c r="N112" s="9">
        <v>10</v>
      </c>
      <c r="O112" s="9">
        <v>5</v>
      </c>
      <c r="P112" s="9">
        <v>10</v>
      </c>
      <c r="Q112" s="10">
        <v>34900</v>
      </c>
      <c r="R112" s="10">
        <v>19500</v>
      </c>
    </row>
    <row r="113" spans="1:18" x14ac:dyDescent="0.25">
      <c r="A113" s="7"/>
      <c r="B113" s="413" t="s">
        <v>165</v>
      </c>
      <c r="C113" s="414"/>
      <c r="D113" s="414"/>
      <c r="E113" s="414"/>
      <c r="F113" s="415"/>
      <c r="G113" s="8" t="s">
        <v>536</v>
      </c>
      <c r="H113" s="9"/>
      <c r="I113" s="9"/>
      <c r="J113" s="9">
        <v>10</v>
      </c>
      <c r="K113" s="9">
        <v>5</v>
      </c>
      <c r="L113" s="9">
        <v>3</v>
      </c>
      <c r="M113" s="9">
        <v>3</v>
      </c>
      <c r="N113" s="9">
        <v>19</v>
      </c>
      <c r="O113" s="9">
        <v>5</v>
      </c>
      <c r="P113" s="9">
        <v>15</v>
      </c>
      <c r="Q113" s="10">
        <v>34900</v>
      </c>
      <c r="R113" s="10">
        <v>19500</v>
      </c>
    </row>
    <row r="114" spans="1:18" x14ac:dyDescent="0.25">
      <c r="A114" s="7">
        <v>1</v>
      </c>
      <c r="B114" s="413" t="s">
        <v>166</v>
      </c>
      <c r="C114" s="414"/>
      <c r="D114" s="414"/>
      <c r="E114" s="414"/>
      <c r="F114" s="415"/>
      <c r="G114" s="8" t="s">
        <v>167</v>
      </c>
      <c r="H114" s="9"/>
      <c r="I114" s="9"/>
      <c r="J114" s="9"/>
      <c r="K114" s="9"/>
      <c r="L114" s="9"/>
      <c r="M114" s="9"/>
      <c r="N114" s="9">
        <v>3</v>
      </c>
      <c r="O114" s="9">
        <v>2</v>
      </c>
      <c r="P114" s="9">
        <v>2</v>
      </c>
      <c r="Q114" s="10"/>
      <c r="R114" s="10">
        <v>19350</v>
      </c>
    </row>
    <row r="115" spans="1:18" x14ac:dyDescent="0.25">
      <c r="A115" s="7">
        <v>2</v>
      </c>
      <c r="B115" s="413" t="s">
        <v>168</v>
      </c>
      <c r="C115" s="414"/>
      <c r="D115" s="414"/>
      <c r="E115" s="414"/>
      <c r="F115" s="415"/>
      <c r="G115" s="8" t="s">
        <v>169</v>
      </c>
      <c r="H115" s="9"/>
      <c r="I115" s="9"/>
      <c r="J115" s="9"/>
      <c r="K115" s="9"/>
      <c r="L115" s="9"/>
      <c r="M115" s="9"/>
      <c r="N115" s="9">
        <v>2</v>
      </c>
      <c r="O115" s="9">
        <v>2</v>
      </c>
      <c r="P115" s="9">
        <v>2</v>
      </c>
      <c r="Q115" s="10"/>
      <c r="R115" s="10">
        <v>19350</v>
      </c>
    </row>
    <row r="116" spans="1:18" x14ac:dyDescent="0.25">
      <c r="A116" s="7">
        <v>3</v>
      </c>
      <c r="B116" s="413" t="s">
        <v>170</v>
      </c>
      <c r="C116" s="414"/>
      <c r="D116" s="414"/>
      <c r="E116" s="414"/>
      <c r="F116" s="415"/>
      <c r="G116" s="8" t="s">
        <v>171</v>
      </c>
      <c r="H116" s="9"/>
      <c r="I116" s="9"/>
      <c r="J116" s="9"/>
      <c r="K116" s="9"/>
      <c r="L116" s="9"/>
      <c r="M116" s="9"/>
      <c r="N116" s="9">
        <v>2</v>
      </c>
      <c r="O116" s="9">
        <v>2</v>
      </c>
      <c r="P116" s="9">
        <v>2</v>
      </c>
      <c r="Q116" s="10"/>
      <c r="R116" s="10">
        <v>19350</v>
      </c>
    </row>
    <row r="117" spans="1:18" x14ac:dyDescent="0.25">
      <c r="A117" s="7">
        <v>4</v>
      </c>
      <c r="B117" s="413" t="s">
        <v>172</v>
      </c>
      <c r="C117" s="414"/>
      <c r="D117" s="414"/>
      <c r="E117" s="414"/>
      <c r="F117" s="415"/>
      <c r="G117" s="8" t="s">
        <v>173</v>
      </c>
      <c r="H117" s="9"/>
      <c r="I117" s="9"/>
      <c r="J117" s="9"/>
      <c r="K117" s="9"/>
      <c r="L117" s="9"/>
      <c r="M117" s="9"/>
      <c r="N117" s="9">
        <v>3</v>
      </c>
      <c r="O117" s="9">
        <v>2</v>
      </c>
      <c r="P117" s="9">
        <v>2</v>
      </c>
      <c r="Q117" s="10"/>
      <c r="R117" s="10">
        <v>19350</v>
      </c>
    </row>
    <row r="118" spans="1:18" x14ac:dyDescent="0.25">
      <c r="A118" s="7">
        <v>5</v>
      </c>
      <c r="B118" s="413" t="s">
        <v>174</v>
      </c>
      <c r="C118" s="414"/>
      <c r="D118" s="414"/>
      <c r="E118" s="414"/>
      <c r="F118" s="415"/>
      <c r="G118" s="8" t="s">
        <v>175</v>
      </c>
      <c r="H118" s="9"/>
      <c r="I118" s="9"/>
      <c r="J118" s="9"/>
      <c r="K118" s="9"/>
      <c r="L118" s="9"/>
      <c r="M118" s="9"/>
      <c r="N118" s="9">
        <v>3</v>
      </c>
      <c r="O118" s="9">
        <v>2</v>
      </c>
      <c r="P118" s="9">
        <v>2</v>
      </c>
      <c r="Q118" s="10"/>
      <c r="R118" s="10">
        <v>19350</v>
      </c>
    </row>
    <row r="119" spans="1:18" x14ac:dyDescent="0.25">
      <c r="A119" s="7">
        <v>6</v>
      </c>
      <c r="B119" s="413" t="s">
        <v>176</v>
      </c>
      <c r="C119" s="414"/>
      <c r="D119" s="414"/>
      <c r="E119" s="414"/>
      <c r="F119" s="415"/>
      <c r="G119" s="8" t="s">
        <v>177</v>
      </c>
      <c r="H119" s="9"/>
      <c r="I119" s="9"/>
      <c r="J119" s="9"/>
      <c r="K119" s="9"/>
      <c r="L119" s="9"/>
      <c r="M119" s="9"/>
      <c r="N119" s="9">
        <v>2</v>
      </c>
      <c r="O119" s="9">
        <v>2</v>
      </c>
      <c r="P119" s="9">
        <v>2</v>
      </c>
      <c r="Q119" s="10"/>
      <c r="R119" s="10">
        <v>19350</v>
      </c>
    </row>
    <row r="120" spans="1:18" x14ac:dyDescent="0.25">
      <c r="A120" s="7">
        <v>7</v>
      </c>
      <c r="B120" s="413" t="s">
        <v>178</v>
      </c>
      <c r="C120" s="414"/>
      <c r="D120" s="414"/>
      <c r="E120" s="414"/>
      <c r="F120" s="415"/>
      <c r="G120" s="8" t="s">
        <v>179</v>
      </c>
      <c r="H120" s="9"/>
      <c r="I120" s="9"/>
      <c r="J120" s="9"/>
      <c r="K120" s="9"/>
      <c r="L120" s="9"/>
      <c r="M120" s="9"/>
      <c r="N120" s="9">
        <v>2</v>
      </c>
      <c r="O120" s="9">
        <v>2</v>
      </c>
      <c r="P120" s="9">
        <v>2</v>
      </c>
      <c r="Q120" s="10"/>
      <c r="R120" s="10">
        <v>19350</v>
      </c>
    </row>
    <row r="121" spans="1:18" x14ac:dyDescent="0.25">
      <c r="A121" s="7">
        <v>8</v>
      </c>
      <c r="B121" s="413" t="s">
        <v>180</v>
      </c>
      <c r="C121" s="414"/>
      <c r="D121" s="414"/>
      <c r="E121" s="414"/>
      <c r="F121" s="415"/>
      <c r="G121" s="8" t="s">
        <v>181</v>
      </c>
      <c r="H121" s="9"/>
      <c r="I121" s="9"/>
      <c r="J121" s="9"/>
      <c r="K121" s="9"/>
      <c r="L121" s="9"/>
      <c r="M121" s="9"/>
      <c r="N121" s="9">
        <v>3</v>
      </c>
      <c r="O121" s="9">
        <v>2</v>
      </c>
      <c r="P121" s="9">
        <v>2</v>
      </c>
      <c r="Q121" s="10"/>
      <c r="R121" s="10">
        <v>19350</v>
      </c>
    </row>
    <row r="122" spans="1:18" x14ac:dyDescent="0.25">
      <c r="A122" s="7">
        <v>9</v>
      </c>
      <c r="B122" s="413" t="s">
        <v>182</v>
      </c>
      <c r="C122" s="414"/>
      <c r="D122" s="414"/>
      <c r="E122" s="414"/>
      <c r="F122" s="415"/>
      <c r="G122" s="8" t="s">
        <v>183</v>
      </c>
      <c r="H122" s="9"/>
      <c r="I122" s="9"/>
      <c r="J122" s="9"/>
      <c r="K122" s="9"/>
      <c r="L122" s="9"/>
      <c r="M122" s="9"/>
      <c r="N122" s="9">
        <v>3</v>
      </c>
      <c r="O122" s="9">
        <v>2</v>
      </c>
      <c r="P122" s="9">
        <v>2</v>
      </c>
      <c r="Q122" s="10"/>
      <c r="R122" s="10">
        <v>19350</v>
      </c>
    </row>
    <row r="123" spans="1:18" x14ac:dyDescent="0.25">
      <c r="A123" s="7">
        <v>10</v>
      </c>
      <c r="B123" s="413" t="s">
        <v>184</v>
      </c>
      <c r="C123" s="414"/>
      <c r="D123" s="414"/>
      <c r="E123" s="414"/>
      <c r="F123" s="415"/>
      <c r="G123" s="8" t="s">
        <v>185</v>
      </c>
      <c r="H123" s="9"/>
      <c r="I123" s="9"/>
      <c r="J123" s="9"/>
      <c r="K123" s="9"/>
      <c r="L123" s="9"/>
      <c r="M123" s="9"/>
      <c r="N123" s="9">
        <v>2</v>
      </c>
      <c r="O123" s="9">
        <v>2</v>
      </c>
      <c r="P123" s="9">
        <v>2</v>
      </c>
      <c r="Q123" s="10"/>
      <c r="R123" s="10">
        <v>19350</v>
      </c>
    </row>
    <row r="124" spans="1:18" x14ac:dyDescent="0.25">
      <c r="A124" s="7">
        <v>11</v>
      </c>
      <c r="B124" s="413" t="s">
        <v>186</v>
      </c>
      <c r="C124" s="414"/>
      <c r="D124" s="414"/>
      <c r="E124" s="414"/>
      <c r="F124" s="415"/>
      <c r="G124" s="8" t="s">
        <v>187</v>
      </c>
      <c r="H124" s="9"/>
      <c r="I124" s="9"/>
      <c r="J124" s="9"/>
      <c r="K124" s="9"/>
      <c r="L124" s="9"/>
      <c r="M124" s="9"/>
      <c r="N124" s="9">
        <v>4</v>
      </c>
      <c r="O124" s="9">
        <v>2</v>
      </c>
      <c r="P124" s="9">
        <v>2</v>
      </c>
      <c r="Q124" s="10"/>
      <c r="R124" s="10">
        <v>19350</v>
      </c>
    </row>
    <row r="125" spans="1:18" x14ac:dyDescent="0.25">
      <c r="A125" s="7">
        <v>12</v>
      </c>
      <c r="B125" s="413" t="s">
        <v>188</v>
      </c>
      <c r="C125" s="414"/>
      <c r="D125" s="414"/>
      <c r="E125" s="414"/>
      <c r="F125" s="415"/>
      <c r="G125" s="8" t="s">
        <v>189</v>
      </c>
      <c r="H125" s="9"/>
      <c r="I125" s="9"/>
      <c r="J125" s="9"/>
      <c r="K125" s="9"/>
      <c r="L125" s="9"/>
      <c r="M125" s="9"/>
      <c r="N125" s="9">
        <v>3</v>
      </c>
      <c r="O125" s="9">
        <v>2</v>
      </c>
      <c r="P125" s="9">
        <v>2</v>
      </c>
      <c r="Q125" s="10"/>
      <c r="R125" s="10">
        <v>19350</v>
      </c>
    </row>
    <row r="126" spans="1:18" x14ac:dyDescent="0.25">
      <c r="A126" s="7">
        <v>13</v>
      </c>
      <c r="B126" s="413" t="s">
        <v>190</v>
      </c>
      <c r="C126" s="414"/>
      <c r="D126" s="414"/>
      <c r="E126" s="414"/>
      <c r="F126" s="415"/>
      <c r="G126" s="8" t="s">
        <v>191</v>
      </c>
      <c r="H126" s="9"/>
      <c r="I126" s="9"/>
      <c r="J126" s="9"/>
      <c r="K126" s="9"/>
      <c r="L126" s="9"/>
      <c r="M126" s="9"/>
      <c r="N126" s="9">
        <v>2</v>
      </c>
      <c r="O126" s="9">
        <v>2</v>
      </c>
      <c r="P126" s="9">
        <v>2</v>
      </c>
      <c r="Q126" s="10"/>
      <c r="R126" s="10">
        <v>19350</v>
      </c>
    </row>
    <row r="127" spans="1:18" x14ac:dyDescent="0.25">
      <c r="A127" s="7">
        <v>14</v>
      </c>
      <c r="B127" s="413" t="s">
        <v>192</v>
      </c>
      <c r="C127" s="414"/>
      <c r="D127" s="414"/>
      <c r="E127" s="414"/>
      <c r="F127" s="415"/>
      <c r="G127" s="8" t="s">
        <v>193</v>
      </c>
      <c r="H127" s="9"/>
      <c r="I127" s="9"/>
      <c r="J127" s="9"/>
      <c r="K127" s="9"/>
      <c r="L127" s="9"/>
      <c r="M127" s="9"/>
      <c r="N127" s="9">
        <v>4</v>
      </c>
      <c r="O127" s="9">
        <v>2</v>
      </c>
      <c r="P127" s="9">
        <v>2</v>
      </c>
      <c r="Q127" s="10"/>
      <c r="R127" s="10">
        <v>19350</v>
      </c>
    </row>
    <row r="128" spans="1:18" x14ac:dyDescent="0.25">
      <c r="A128" s="7">
        <v>15</v>
      </c>
      <c r="B128" s="413" t="s">
        <v>194</v>
      </c>
      <c r="C128" s="414"/>
      <c r="D128" s="414"/>
      <c r="E128" s="414"/>
      <c r="F128" s="415"/>
      <c r="G128" s="8" t="s">
        <v>195</v>
      </c>
      <c r="H128" s="9"/>
      <c r="I128" s="9"/>
      <c r="J128" s="9"/>
      <c r="K128" s="9"/>
      <c r="L128" s="9"/>
      <c r="M128" s="9"/>
      <c r="N128" s="9">
        <v>4</v>
      </c>
      <c r="O128" s="9">
        <v>2</v>
      </c>
      <c r="P128" s="9">
        <v>2</v>
      </c>
      <c r="Q128" s="10"/>
      <c r="R128" s="10">
        <v>19350</v>
      </c>
    </row>
    <row r="129" spans="1:18" x14ac:dyDescent="0.25">
      <c r="A129" s="7">
        <v>16</v>
      </c>
      <c r="B129" s="413" t="s">
        <v>196</v>
      </c>
      <c r="C129" s="414"/>
      <c r="D129" s="414"/>
      <c r="E129" s="414"/>
      <c r="F129" s="415"/>
      <c r="G129" s="8" t="s">
        <v>197</v>
      </c>
      <c r="H129" s="9"/>
      <c r="I129" s="9"/>
      <c r="J129" s="9"/>
      <c r="K129" s="9"/>
      <c r="L129" s="9"/>
      <c r="M129" s="9"/>
      <c r="N129" s="9">
        <v>3</v>
      </c>
      <c r="O129" s="9">
        <v>2</v>
      </c>
      <c r="P129" s="9">
        <v>2</v>
      </c>
      <c r="Q129" s="10"/>
      <c r="R129" s="10">
        <v>19350</v>
      </c>
    </row>
    <row r="130" spans="1:18" x14ac:dyDescent="0.25">
      <c r="A130" s="7">
        <v>17</v>
      </c>
      <c r="B130" s="413" t="s">
        <v>198</v>
      </c>
      <c r="C130" s="414"/>
      <c r="D130" s="414"/>
      <c r="E130" s="414"/>
      <c r="F130" s="415"/>
      <c r="G130" s="8" t="s">
        <v>199</v>
      </c>
      <c r="H130" s="9"/>
      <c r="I130" s="9"/>
      <c r="J130" s="9"/>
      <c r="K130" s="9"/>
      <c r="L130" s="9"/>
      <c r="M130" s="9"/>
      <c r="N130" s="9">
        <v>3</v>
      </c>
      <c r="O130" s="9">
        <v>2</v>
      </c>
      <c r="P130" s="9">
        <v>2</v>
      </c>
      <c r="Q130" s="10"/>
      <c r="R130" s="10">
        <v>19350</v>
      </c>
    </row>
    <row r="131" spans="1:18" ht="15" customHeight="1" x14ac:dyDescent="0.25">
      <c r="A131" s="7">
        <v>5</v>
      </c>
      <c r="B131" s="396" t="s">
        <v>200</v>
      </c>
      <c r="C131" s="397"/>
      <c r="D131" s="397"/>
      <c r="E131" s="397"/>
      <c r="F131" s="397"/>
      <c r="G131" s="398"/>
      <c r="H131" s="3">
        <f>I131+J131</f>
        <v>305</v>
      </c>
      <c r="I131" s="3">
        <f t="shared" ref="I131:P131" si="5">I132+I133+I134+I135+I136+I137+I138+I139+I140+I141+I142+I143+I144+I145+I147+I146+I148+I149</f>
        <v>190</v>
      </c>
      <c r="J131" s="3">
        <f t="shared" si="5"/>
        <v>115</v>
      </c>
      <c r="K131" s="3">
        <v>162</v>
      </c>
      <c r="L131" s="3">
        <f t="shared" si="5"/>
        <v>21</v>
      </c>
      <c r="M131" s="3">
        <f t="shared" si="5"/>
        <v>0</v>
      </c>
      <c r="N131" s="3">
        <f>N132+N133+N134+N135+N136+N137+N138+N139+N140+N141+N142+N143+N144+N145+N147+N146+N148+N149</f>
        <v>429</v>
      </c>
      <c r="O131" s="3">
        <f t="shared" si="5"/>
        <v>13</v>
      </c>
      <c r="P131" s="3">
        <f t="shared" si="5"/>
        <v>2</v>
      </c>
      <c r="Q131" s="6">
        <v>30481</v>
      </c>
      <c r="R131" s="6">
        <v>17695</v>
      </c>
    </row>
    <row r="132" spans="1:18" x14ac:dyDescent="0.25">
      <c r="A132" s="7"/>
      <c r="B132" s="413" t="s">
        <v>201</v>
      </c>
      <c r="C132" s="414"/>
      <c r="D132" s="414"/>
      <c r="E132" s="414"/>
      <c r="F132" s="415"/>
      <c r="G132" s="8" t="s">
        <v>537</v>
      </c>
      <c r="H132" s="9"/>
      <c r="I132" s="9">
        <v>190</v>
      </c>
      <c r="J132" s="9">
        <v>60</v>
      </c>
      <c r="K132" s="9">
        <v>121</v>
      </c>
      <c r="L132" s="9">
        <v>3</v>
      </c>
      <c r="M132" s="9"/>
      <c r="N132" s="9">
        <v>289</v>
      </c>
      <c r="O132" s="9">
        <v>3</v>
      </c>
      <c r="P132" s="9"/>
      <c r="Q132" s="10">
        <v>35615</v>
      </c>
      <c r="R132" s="10">
        <v>18980</v>
      </c>
    </row>
    <row r="133" spans="1:18" x14ac:dyDescent="0.25">
      <c r="A133" s="7"/>
      <c r="B133" s="413" t="s">
        <v>202</v>
      </c>
      <c r="C133" s="414"/>
      <c r="D133" s="414"/>
      <c r="E133" s="414"/>
      <c r="F133" s="415"/>
      <c r="G133" s="8" t="s">
        <v>538</v>
      </c>
      <c r="H133" s="9"/>
      <c r="I133" s="9"/>
      <c r="J133" s="9"/>
      <c r="K133" s="9">
        <v>6</v>
      </c>
      <c r="L133" s="9">
        <v>4</v>
      </c>
      <c r="M133" s="9"/>
      <c r="N133" s="9">
        <v>22</v>
      </c>
      <c r="O133" s="9">
        <v>3</v>
      </c>
      <c r="P133" s="9"/>
      <c r="Q133" s="10">
        <v>32538</v>
      </c>
      <c r="R133" s="10">
        <v>17913</v>
      </c>
    </row>
    <row r="134" spans="1:18" x14ac:dyDescent="0.25">
      <c r="A134" s="7"/>
      <c r="B134" s="413" t="s">
        <v>203</v>
      </c>
      <c r="C134" s="414"/>
      <c r="D134" s="414"/>
      <c r="E134" s="414"/>
      <c r="F134" s="415"/>
      <c r="G134" s="8" t="s">
        <v>539</v>
      </c>
      <c r="H134" s="9"/>
      <c r="I134" s="9"/>
      <c r="J134" s="9"/>
      <c r="K134" s="9">
        <v>5</v>
      </c>
      <c r="L134" s="9">
        <v>3</v>
      </c>
      <c r="M134" s="9"/>
      <c r="N134" s="9">
        <v>21</v>
      </c>
      <c r="O134" s="9"/>
      <c r="P134" s="9"/>
      <c r="Q134" s="10">
        <v>31467</v>
      </c>
      <c r="R134" s="10">
        <v>17409</v>
      </c>
    </row>
    <row r="135" spans="1:18" x14ac:dyDescent="0.25">
      <c r="A135" s="7"/>
      <c r="B135" s="413" t="s">
        <v>204</v>
      </c>
      <c r="C135" s="414"/>
      <c r="D135" s="414"/>
      <c r="E135" s="414"/>
      <c r="F135" s="415"/>
      <c r="G135" s="8" t="s">
        <v>540</v>
      </c>
      <c r="H135" s="9"/>
      <c r="I135" s="9"/>
      <c r="J135" s="9">
        <v>15</v>
      </c>
      <c r="K135" s="9">
        <v>5</v>
      </c>
      <c r="L135" s="9">
        <v>2</v>
      </c>
      <c r="M135" s="9"/>
      <c r="N135" s="9">
        <v>15</v>
      </c>
      <c r="O135" s="9"/>
      <c r="P135" s="9"/>
      <c r="Q135" s="10">
        <v>34424</v>
      </c>
      <c r="R135" s="10">
        <v>19135</v>
      </c>
    </row>
    <row r="136" spans="1:18" x14ac:dyDescent="0.25">
      <c r="A136" s="7"/>
      <c r="B136" s="413" t="s">
        <v>205</v>
      </c>
      <c r="C136" s="414"/>
      <c r="D136" s="414"/>
      <c r="E136" s="414"/>
      <c r="F136" s="415"/>
      <c r="G136" s="8" t="s">
        <v>541</v>
      </c>
      <c r="H136" s="9"/>
      <c r="I136" s="9"/>
      <c r="J136" s="9">
        <v>5</v>
      </c>
      <c r="K136" s="9">
        <v>9</v>
      </c>
      <c r="L136" s="9">
        <v>0</v>
      </c>
      <c r="M136" s="9"/>
      <c r="N136" s="9">
        <v>20</v>
      </c>
      <c r="O136" s="9"/>
      <c r="P136" s="9"/>
      <c r="Q136" s="10">
        <v>30371</v>
      </c>
      <c r="R136" s="10">
        <v>17812</v>
      </c>
    </row>
    <row r="137" spans="1:18" x14ac:dyDescent="0.25">
      <c r="A137" s="7"/>
      <c r="B137" s="413" t="s">
        <v>206</v>
      </c>
      <c r="C137" s="414"/>
      <c r="D137" s="414"/>
      <c r="E137" s="414"/>
      <c r="F137" s="415"/>
      <c r="G137" s="8" t="s">
        <v>542</v>
      </c>
      <c r="H137" s="9"/>
      <c r="I137" s="9"/>
      <c r="J137" s="9">
        <v>15</v>
      </c>
      <c r="K137" s="9">
        <v>8</v>
      </c>
      <c r="L137" s="9">
        <v>2</v>
      </c>
      <c r="M137" s="9"/>
      <c r="N137" s="9">
        <v>21</v>
      </c>
      <c r="O137" s="9"/>
      <c r="P137" s="9"/>
      <c r="Q137" s="10">
        <v>32997</v>
      </c>
      <c r="R137" s="10">
        <v>16325</v>
      </c>
    </row>
    <row r="138" spans="1:18" x14ac:dyDescent="0.25">
      <c r="A138" s="7"/>
      <c r="B138" s="413" t="s">
        <v>207</v>
      </c>
      <c r="C138" s="414"/>
      <c r="D138" s="414"/>
      <c r="E138" s="414"/>
      <c r="F138" s="415"/>
      <c r="G138" s="8" t="s">
        <v>543</v>
      </c>
      <c r="H138" s="9"/>
      <c r="I138" s="9"/>
      <c r="J138" s="9">
        <v>20</v>
      </c>
      <c r="K138" s="9">
        <v>11</v>
      </c>
      <c r="L138" s="9">
        <v>3</v>
      </c>
      <c r="M138" s="9"/>
      <c r="N138" s="9">
        <v>20</v>
      </c>
      <c r="O138" s="9">
        <v>2</v>
      </c>
      <c r="P138" s="9"/>
      <c r="Q138" s="10">
        <v>31935</v>
      </c>
      <c r="R138" s="10">
        <v>17992</v>
      </c>
    </row>
    <row r="139" spans="1:18" x14ac:dyDescent="0.25">
      <c r="A139" s="7"/>
      <c r="B139" s="413" t="s">
        <v>208</v>
      </c>
      <c r="C139" s="414"/>
      <c r="D139" s="414"/>
      <c r="E139" s="414"/>
      <c r="F139" s="415"/>
      <c r="G139" s="8" t="s">
        <v>544</v>
      </c>
      <c r="H139" s="9"/>
      <c r="I139" s="9"/>
      <c r="J139" s="9"/>
      <c r="K139" s="9">
        <v>1</v>
      </c>
      <c r="L139" s="9">
        <v>4</v>
      </c>
      <c r="M139" s="9"/>
      <c r="N139" s="9">
        <v>10</v>
      </c>
      <c r="O139" s="9">
        <v>0</v>
      </c>
      <c r="P139" s="9"/>
      <c r="Q139" s="10">
        <v>31369</v>
      </c>
      <c r="R139" s="10">
        <v>16458</v>
      </c>
    </row>
    <row r="140" spans="1:18" x14ac:dyDescent="0.25">
      <c r="A140" s="7">
        <v>1</v>
      </c>
      <c r="B140" s="413" t="s">
        <v>209</v>
      </c>
      <c r="C140" s="414"/>
      <c r="D140" s="414"/>
      <c r="E140" s="414"/>
      <c r="F140" s="415"/>
      <c r="G140" s="8" t="s">
        <v>498</v>
      </c>
      <c r="H140" s="9"/>
      <c r="I140" s="9"/>
      <c r="J140" s="9"/>
      <c r="K140" s="9"/>
      <c r="L140" s="9"/>
      <c r="M140" s="9"/>
      <c r="N140" s="9"/>
      <c r="O140" s="9">
        <v>1</v>
      </c>
      <c r="P140" s="9">
        <v>1</v>
      </c>
      <c r="Q140" s="10"/>
      <c r="R140" s="10"/>
    </row>
    <row r="141" spans="1:18" x14ac:dyDescent="0.25">
      <c r="A141" s="7">
        <v>2</v>
      </c>
      <c r="B141" s="413" t="s">
        <v>210</v>
      </c>
      <c r="C141" s="414"/>
      <c r="D141" s="414"/>
      <c r="E141" s="414"/>
      <c r="F141" s="415"/>
      <c r="G141" s="8" t="s">
        <v>211</v>
      </c>
      <c r="H141" s="9"/>
      <c r="I141" s="9"/>
      <c r="J141" s="9"/>
      <c r="K141" s="9"/>
      <c r="L141" s="9"/>
      <c r="M141" s="9"/>
      <c r="N141" s="9"/>
      <c r="O141" s="9">
        <v>1</v>
      </c>
      <c r="P141" s="9">
        <v>1</v>
      </c>
      <c r="Q141" s="10"/>
      <c r="R141" s="10"/>
    </row>
    <row r="142" spans="1:18" ht="24" x14ac:dyDescent="0.25">
      <c r="A142" s="7">
        <v>3</v>
      </c>
      <c r="B142" s="413" t="s">
        <v>212</v>
      </c>
      <c r="C142" s="414"/>
      <c r="D142" s="414"/>
      <c r="E142" s="414"/>
      <c r="F142" s="415"/>
      <c r="G142" s="8" t="s">
        <v>213</v>
      </c>
      <c r="H142" s="9"/>
      <c r="I142" s="9"/>
      <c r="J142" s="9"/>
      <c r="K142" s="9"/>
      <c r="L142" s="9"/>
      <c r="M142" s="9"/>
      <c r="N142" s="9">
        <v>2</v>
      </c>
      <c r="O142" s="9"/>
      <c r="P142" s="9"/>
      <c r="Q142" s="10"/>
      <c r="R142" s="10">
        <v>19988</v>
      </c>
    </row>
    <row r="143" spans="1:18" x14ac:dyDescent="0.25">
      <c r="A143" s="7">
        <v>4</v>
      </c>
      <c r="B143" s="413" t="s">
        <v>214</v>
      </c>
      <c r="C143" s="414"/>
      <c r="D143" s="414"/>
      <c r="E143" s="414"/>
      <c r="F143" s="415"/>
      <c r="G143" s="8" t="s">
        <v>215</v>
      </c>
      <c r="H143" s="9"/>
      <c r="I143" s="9"/>
      <c r="J143" s="9"/>
      <c r="K143" s="9"/>
      <c r="L143" s="9"/>
      <c r="M143" s="9"/>
      <c r="N143" s="9">
        <v>1</v>
      </c>
      <c r="O143" s="9"/>
      <c r="P143" s="9"/>
      <c r="Q143" s="10"/>
      <c r="R143" s="10">
        <v>16015</v>
      </c>
    </row>
    <row r="144" spans="1:18" x14ac:dyDescent="0.25">
      <c r="A144" s="7">
        <v>5</v>
      </c>
      <c r="B144" s="413" t="s">
        <v>216</v>
      </c>
      <c r="C144" s="414"/>
      <c r="D144" s="414"/>
      <c r="E144" s="414"/>
      <c r="F144" s="415"/>
      <c r="G144" s="8" t="s">
        <v>217</v>
      </c>
      <c r="H144" s="9"/>
      <c r="I144" s="9"/>
      <c r="J144" s="9"/>
      <c r="K144" s="9"/>
      <c r="L144" s="9"/>
      <c r="M144" s="9"/>
      <c r="N144" s="9">
        <v>1</v>
      </c>
      <c r="O144" s="9">
        <v>1</v>
      </c>
      <c r="P144" s="9"/>
      <c r="Q144" s="10"/>
      <c r="R144" s="10">
        <v>16465</v>
      </c>
    </row>
    <row r="145" spans="1:18" x14ac:dyDescent="0.25">
      <c r="A145" s="7">
        <v>6</v>
      </c>
      <c r="B145" s="413" t="s">
        <v>203</v>
      </c>
      <c r="C145" s="414"/>
      <c r="D145" s="414"/>
      <c r="E145" s="414"/>
      <c r="F145" s="415"/>
      <c r="G145" s="8" t="s">
        <v>218</v>
      </c>
      <c r="H145" s="9"/>
      <c r="I145" s="9"/>
      <c r="J145" s="9"/>
      <c r="K145" s="9"/>
      <c r="L145" s="9"/>
      <c r="M145" s="9"/>
      <c r="N145" s="9">
        <v>1</v>
      </c>
      <c r="O145" s="9">
        <v>1</v>
      </c>
      <c r="P145" s="9"/>
      <c r="Q145" s="10"/>
      <c r="R145" s="10">
        <v>16642</v>
      </c>
    </row>
    <row r="146" spans="1:18" x14ac:dyDescent="0.25">
      <c r="A146" s="7">
        <v>7</v>
      </c>
      <c r="B146" s="413" t="s">
        <v>219</v>
      </c>
      <c r="C146" s="414"/>
      <c r="D146" s="414"/>
      <c r="E146" s="414"/>
      <c r="F146" s="415"/>
      <c r="G146" s="8" t="s">
        <v>220</v>
      </c>
      <c r="H146" s="9"/>
      <c r="I146" s="9"/>
      <c r="J146" s="9"/>
      <c r="K146" s="9"/>
      <c r="L146" s="9"/>
      <c r="M146" s="9"/>
      <c r="N146" s="9">
        <v>3</v>
      </c>
      <c r="O146" s="9"/>
      <c r="P146" s="9"/>
      <c r="Q146" s="10"/>
      <c r="R146" s="10">
        <v>21623</v>
      </c>
    </row>
    <row r="147" spans="1:18" x14ac:dyDescent="0.25">
      <c r="A147" s="7">
        <v>8</v>
      </c>
      <c r="B147" s="413" t="s">
        <v>221</v>
      </c>
      <c r="C147" s="414"/>
      <c r="D147" s="414"/>
      <c r="E147" s="414"/>
      <c r="F147" s="415"/>
      <c r="G147" s="8" t="s">
        <v>222</v>
      </c>
      <c r="H147" s="9"/>
      <c r="I147" s="9"/>
      <c r="J147" s="9"/>
      <c r="K147" s="9"/>
      <c r="L147" s="9"/>
      <c r="M147" s="9"/>
      <c r="N147" s="9">
        <v>1</v>
      </c>
      <c r="O147" s="9"/>
      <c r="P147" s="9"/>
      <c r="Q147" s="10"/>
      <c r="R147" s="10">
        <v>22615</v>
      </c>
    </row>
    <row r="148" spans="1:18" x14ac:dyDescent="0.25">
      <c r="A148" s="7">
        <v>9</v>
      </c>
      <c r="B148" s="413" t="s">
        <v>223</v>
      </c>
      <c r="C148" s="414"/>
      <c r="D148" s="414"/>
      <c r="E148" s="414"/>
      <c r="F148" s="415"/>
      <c r="G148" s="8" t="s">
        <v>224</v>
      </c>
      <c r="H148" s="9"/>
      <c r="I148" s="9"/>
      <c r="J148" s="9"/>
      <c r="K148" s="9"/>
      <c r="L148" s="9"/>
      <c r="M148" s="9"/>
      <c r="N148" s="9">
        <v>1</v>
      </c>
      <c r="O148" s="9">
        <v>1</v>
      </c>
      <c r="P148" s="9"/>
      <c r="Q148" s="10"/>
      <c r="R148" s="10">
        <v>22217</v>
      </c>
    </row>
    <row r="149" spans="1:18" x14ac:dyDescent="0.25">
      <c r="A149" s="7">
        <v>10</v>
      </c>
      <c r="B149" s="413" t="s">
        <v>225</v>
      </c>
      <c r="C149" s="414"/>
      <c r="D149" s="414"/>
      <c r="E149" s="414"/>
      <c r="F149" s="415"/>
      <c r="G149" s="8" t="s">
        <v>226</v>
      </c>
      <c r="H149" s="9"/>
      <c r="I149" s="9"/>
      <c r="J149" s="9"/>
      <c r="K149" s="9"/>
      <c r="L149" s="9"/>
      <c r="M149" s="9"/>
      <c r="N149" s="9">
        <v>1</v>
      </c>
      <c r="O149" s="9"/>
      <c r="P149" s="9"/>
      <c r="Q149" s="10"/>
      <c r="R149" s="10">
        <v>14253</v>
      </c>
    </row>
    <row r="150" spans="1:18" ht="15" customHeight="1" x14ac:dyDescent="0.25">
      <c r="A150" s="7">
        <v>6</v>
      </c>
      <c r="B150" s="396" t="s">
        <v>227</v>
      </c>
      <c r="C150" s="397"/>
      <c r="D150" s="397"/>
      <c r="E150" s="397"/>
      <c r="F150" s="397"/>
      <c r="G150" s="398"/>
      <c r="H150" s="3">
        <f>I150+J150</f>
        <v>260</v>
      </c>
      <c r="I150" s="3">
        <f t="shared" ref="I150:P150" si="6">I151+I152+I153+I154+I155+I156+I157+I158+I159+I160+I161+I162+I163</f>
        <v>155</v>
      </c>
      <c r="J150" s="3">
        <f t="shared" si="6"/>
        <v>105</v>
      </c>
      <c r="K150" s="3">
        <f t="shared" si="6"/>
        <v>85</v>
      </c>
      <c r="L150" s="3">
        <f t="shared" si="6"/>
        <v>61</v>
      </c>
      <c r="M150" s="3">
        <f t="shared" si="6"/>
        <v>13</v>
      </c>
      <c r="N150" s="3">
        <f t="shared" si="6"/>
        <v>355</v>
      </c>
      <c r="O150" s="3">
        <f t="shared" si="6"/>
        <v>17</v>
      </c>
      <c r="P150" s="3">
        <f t="shared" si="6"/>
        <v>3</v>
      </c>
      <c r="Q150" s="6">
        <v>35420</v>
      </c>
      <c r="R150" s="6">
        <v>18957</v>
      </c>
    </row>
    <row r="151" spans="1:18" x14ac:dyDescent="0.25">
      <c r="A151" s="7"/>
      <c r="B151" s="413" t="s">
        <v>228</v>
      </c>
      <c r="C151" s="414"/>
      <c r="D151" s="414"/>
      <c r="E151" s="414"/>
      <c r="F151" s="415"/>
      <c r="G151" s="8" t="s">
        <v>545</v>
      </c>
      <c r="H151" s="9"/>
      <c r="I151" s="9">
        <v>120</v>
      </c>
      <c r="J151" s="9">
        <v>25</v>
      </c>
      <c r="K151" s="9">
        <v>53</v>
      </c>
      <c r="L151" s="9">
        <v>41</v>
      </c>
      <c r="M151" s="9">
        <v>5</v>
      </c>
      <c r="N151" s="9">
        <v>197</v>
      </c>
      <c r="O151" s="9">
        <v>12</v>
      </c>
      <c r="P151" s="9"/>
      <c r="Q151" s="10">
        <v>36924</v>
      </c>
      <c r="R151" s="10">
        <v>20216</v>
      </c>
    </row>
    <row r="152" spans="1:18" x14ac:dyDescent="0.25">
      <c r="A152" s="7"/>
      <c r="B152" s="413" t="s">
        <v>229</v>
      </c>
      <c r="C152" s="414"/>
      <c r="D152" s="414"/>
      <c r="E152" s="414"/>
      <c r="F152" s="415"/>
      <c r="G152" s="8" t="s">
        <v>546</v>
      </c>
      <c r="H152" s="9"/>
      <c r="I152" s="9">
        <v>25</v>
      </c>
      <c r="J152" s="9">
        <v>45</v>
      </c>
      <c r="K152" s="9">
        <v>18</v>
      </c>
      <c r="L152" s="9">
        <v>7</v>
      </c>
      <c r="M152" s="9">
        <v>1</v>
      </c>
      <c r="N152" s="9">
        <v>71</v>
      </c>
      <c r="O152" s="9"/>
      <c r="P152" s="9"/>
      <c r="Q152" s="10">
        <v>34145</v>
      </c>
      <c r="R152" s="10">
        <v>18945</v>
      </c>
    </row>
    <row r="153" spans="1:18" x14ac:dyDescent="0.25">
      <c r="A153" s="7"/>
      <c r="B153" s="413" t="s">
        <v>230</v>
      </c>
      <c r="C153" s="414"/>
      <c r="D153" s="414"/>
      <c r="E153" s="414"/>
      <c r="F153" s="415"/>
      <c r="G153" s="8" t="s">
        <v>547</v>
      </c>
      <c r="H153" s="9"/>
      <c r="I153" s="9"/>
      <c r="J153" s="9">
        <v>25</v>
      </c>
      <c r="K153" s="9">
        <v>6</v>
      </c>
      <c r="L153" s="9">
        <v>6</v>
      </c>
      <c r="M153" s="9">
        <v>1</v>
      </c>
      <c r="N153" s="9">
        <v>31</v>
      </c>
      <c r="O153" s="9"/>
      <c r="P153" s="9"/>
      <c r="Q153" s="10">
        <v>32890</v>
      </c>
      <c r="R153" s="10">
        <v>18824</v>
      </c>
    </row>
    <row r="154" spans="1:18" x14ac:dyDescent="0.25">
      <c r="A154" s="7"/>
      <c r="B154" s="413" t="s">
        <v>231</v>
      </c>
      <c r="C154" s="414"/>
      <c r="D154" s="414"/>
      <c r="E154" s="414"/>
      <c r="F154" s="415"/>
      <c r="G154" s="8" t="s">
        <v>549</v>
      </c>
      <c r="H154" s="9"/>
      <c r="I154" s="9">
        <v>10</v>
      </c>
      <c r="J154" s="9">
        <v>10</v>
      </c>
      <c r="K154" s="9">
        <v>4</v>
      </c>
      <c r="L154" s="9">
        <v>4</v>
      </c>
      <c r="M154" s="9">
        <v>4</v>
      </c>
      <c r="N154" s="9">
        <v>27</v>
      </c>
      <c r="O154" s="9">
        <v>5</v>
      </c>
      <c r="P154" s="9">
        <v>3</v>
      </c>
      <c r="Q154" s="10">
        <v>32898</v>
      </c>
      <c r="R154" s="10">
        <v>18730</v>
      </c>
    </row>
    <row r="155" spans="1:18" x14ac:dyDescent="0.25">
      <c r="A155" s="7"/>
      <c r="B155" s="413" t="s">
        <v>232</v>
      </c>
      <c r="C155" s="414"/>
      <c r="D155" s="414"/>
      <c r="E155" s="414"/>
      <c r="F155" s="415"/>
      <c r="G155" s="8" t="s">
        <v>548</v>
      </c>
      <c r="H155" s="9"/>
      <c r="I155" s="9"/>
      <c r="J155" s="9"/>
      <c r="K155" s="9">
        <v>4</v>
      </c>
      <c r="L155" s="9">
        <v>3</v>
      </c>
      <c r="M155" s="9">
        <v>2</v>
      </c>
      <c r="N155" s="9">
        <v>18</v>
      </c>
      <c r="O155" s="9"/>
      <c r="P155" s="9"/>
      <c r="Q155" s="10">
        <v>32354</v>
      </c>
      <c r="R155" s="10">
        <v>18702</v>
      </c>
    </row>
    <row r="156" spans="1:18" ht="36" x14ac:dyDescent="0.25">
      <c r="A156" s="7">
        <v>1</v>
      </c>
      <c r="B156" s="413" t="s">
        <v>233</v>
      </c>
      <c r="C156" s="414"/>
      <c r="D156" s="414"/>
      <c r="E156" s="414"/>
      <c r="F156" s="415"/>
      <c r="G156" s="8" t="s">
        <v>234</v>
      </c>
      <c r="H156" s="9"/>
      <c r="I156" s="9"/>
      <c r="J156" s="9"/>
      <c r="K156" s="9"/>
      <c r="L156" s="9"/>
      <c r="M156" s="9"/>
      <c r="N156" s="9"/>
      <c r="O156" s="9"/>
      <c r="P156" s="9"/>
      <c r="Q156" s="10"/>
      <c r="R156" s="10"/>
    </row>
    <row r="157" spans="1:18" x14ac:dyDescent="0.25">
      <c r="A157" s="7">
        <v>2</v>
      </c>
      <c r="B157" s="413" t="s">
        <v>235</v>
      </c>
      <c r="C157" s="414"/>
      <c r="D157" s="414"/>
      <c r="E157" s="414"/>
      <c r="F157" s="415"/>
      <c r="G157" s="8" t="s">
        <v>236</v>
      </c>
      <c r="H157" s="9"/>
      <c r="I157" s="9"/>
      <c r="J157" s="9"/>
      <c r="K157" s="9"/>
      <c r="L157" s="9"/>
      <c r="M157" s="9"/>
      <c r="N157" s="9">
        <v>4</v>
      </c>
      <c r="O157" s="9"/>
      <c r="P157" s="9"/>
      <c r="Q157" s="10"/>
      <c r="R157" s="10">
        <v>18458</v>
      </c>
    </row>
    <row r="158" spans="1:18" x14ac:dyDescent="0.25">
      <c r="A158" s="7">
        <v>3</v>
      </c>
      <c r="B158" s="413" t="s">
        <v>237</v>
      </c>
      <c r="C158" s="414"/>
      <c r="D158" s="414"/>
      <c r="E158" s="414"/>
      <c r="F158" s="415"/>
      <c r="G158" s="8" t="s">
        <v>238</v>
      </c>
      <c r="H158" s="9"/>
      <c r="I158" s="9"/>
      <c r="J158" s="9"/>
      <c r="K158" s="9"/>
      <c r="L158" s="9"/>
      <c r="M158" s="9"/>
      <c r="N158" s="9">
        <v>3</v>
      </c>
      <c r="O158" s="9"/>
      <c r="P158" s="9"/>
      <c r="Q158" s="10"/>
      <c r="R158" s="10">
        <v>18354</v>
      </c>
    </row>
    <row r="159" spans="1:18" ht="24" x14ac:dyDescent="0.25">
      <c r="A159" s="7">
        <v>4</v>
      </c>
      <c r="B159" s="413" t="s">
        <v>228</v>
      </c>
      <c r="C159" s="414"/>
      <c r="D159" s="414"/>
      <c r="E159" s="414"/>
      <c r="F159" s="415"/>
      <c r="G159" s="8" t="s">
        <v>657</v>
      </c>
      <c r="H159" s="9"/>
      <c r="I159" s="9"/>
      <c r="J159" s="9"/>
      <c r="K159" s="9"/>
      <c r="L159" s="9"/>
      <c r="M159" s="9"/>
      <c r="N159" s="9">
        <v>1</v>
      </c>
      <c r="O159" s="9"/>
      <c r="P159" s="9"/>
      <c r="Q159" s="10"/>
      <c r="R159" s="10">
        <v>18228</v>
      </c>
    </row>
    <row r="160" spans="1:18" x14ac:dyDescent="0.25">
      <c r="A160" s="7">
        <v>5</v>
      </c>
      <c r="B160" s="413" t="s">
        <v>239</v>
      </c>
      <c r="C160" s="414"/>
      <c r="D160" s="414"/>
      <c r="E160" s="414"/>
      <c r="F160" s="415"/>
      <c r="G160" s="8" t="s">
        <v>240</v>
      </c>
      <c r="H160" s="9"/>
      <c r="I160" s="9"/>
      <c r="J160" s="9"/>
      <c r="K160" s="9"/>
      <c r="L160" s="9"/>
      <c r="M160" s="9"/>
      <c r="N160" s="9">
        <v>2</v>
      </c>
      <c r="O160" s="9"/>
      <c r="P160" s="9"/>
      <c r="Q160" s="10"/>
      <c r="R160" s="10">
        <v>15146</v>
      </c>
    </row>
    <row r="161" spans="1:18" x14ac:dyDescent="0.25">
      <c r="A161" s="7">
        <v>6</v>
      </c>
      <c r="B161" s="413" t="s">
        <v>241</v>
      </c>
      <c r="C161" s="414"/>
      <c r="D161" s="414"/>
      <c r="E161" s="414"/>
      <c r="F161" s="415"/>
      <c r="G161" s="8" t="s">
        <v>242</v>
      </c>
      <c r="H161" s="9"/>
      <c r="I161" s="9"/>
      <c r="J161" s="9"/>
      <c r="K161" s="9"/>
      <c r="L161" s="9"/>
      <c r="M161" s="9"/>
      <c r="N161" s="9">
        <v>1</v>
      </c>
      <c r="O161" s="9"/>
      <c r="P161" s="9"/>
      <c r="Q161" s="10"/>
      <c r="R161" s="10">
        <v>18205</v>
      </c>
    </row>
    <row r="162" spans="1:18" ht="36" x14ac:dyDescent="0.25">
      <c r="A162" s="7">
        <v>7</v>
      </c>
      <c r="B162" s="413" t="s">
        <v>243</v>
      </c>
      <c r="C162" s="414"/>
      <c r="D162" s="414"/>
      <c r="E162" s="414"/>
      <c r="F162" s="415"/>
      <c r="G162" s="8" t="s">
        <v>244</v>
      </c>
      <c r="H162" s="9"/>
      <c r="I162" s="9"/>
      <c r="J162" s="9"/>
      <c r="K162" s="9"/>
      <c r="L162" s="9"/>
      <c r="M162" s="9"/>
      <c r="N162" s="9"/>
      <c r="O162" s="9"/>
      <c r="P162" s="9"/>
      <c r="Q162" s="10"/>
      <c r="R162" s="10"/>
    </row>
    <row r="163" spans="1:18" ht="36" x14ac:dyDescent="0.25">
      <c r="A163" s="7">
        <v>8</v>
      </c>
      <c r="B163" s="413" t="s">
        <v>245</v>
      </c>
      <c r="C163" s="414"/>
      <c r="D163" s="414"/>
      <c r="E163" s="414"/>
      <c r="F163" s="415"/>
      <c r="G163" s="8" t="s">
        <v>246</v>
      </c>
      <c r="H163" s="9"/>
      <c r="I163" s="9"/>
      <c r="J163" s="9"/>
      <c r="K163" s="9"/>
      <c r="L163" s="9"/>
      <c r="M163" s="9"/>
      <c r="N163" s="9"/>
      <c r="O163" s="9"/>
      <c r="P163" s="9"/>
      <c r="Q163" s="10"/>
      <c r="R163" s="10"/>
    </row>
    <row r="164" spans="1:18" ht="24" x14ac:dyDescent="0.25">
      <c r="A164" s="7">
        <v>7</v>
      </c>
      <c r="B164" s="396" t="s">
        <v>658</v>
      </c>
      <c r="C164" s="397"/>
      <c r="D164" s="397"/>
      <c r="E164" s="397"/>
      <c r="F164" s="398"/>
      <c r="G164" s="8" t="s">
        <v>695</v>
      </c>
      <c r="H164" s="3">
        <f>I164+J164</f>
        <v>120</v>
      </c>
      <c r="I164" s="9">
        <v>80</v>
      </c>
      <c r="J164" s="9">
        <v>40</v>
      </c>
      <c r="K164" s="9">
        <v>27</v>
      </c>
      <c r="L164" s="9"/>
      <c r="M164" s="9"/>
      <c r="N164" s="9">
        <v>86</v>
      </c>
      <c r="O164" s="9"/>
      <c r="P164" s="9"/>
      <c r="Q164" s="10">
        <v>36097</v>
      </c>
      <c r="R164" s="10">
        <v>20217</v>
      </c>
    </row>
    <row r="165" spans="1:18" ht="15" customHeight="1" x14ac:dyDescent="0.25">
      <c r="A165" s="7">
        <v>8</v>
      </c>
      <c r="B165" s="396" t="s">
        <v>247</v>
      </c>
      <c r="C165" s="397"/>
      <c r="D165" s="397"/>
      <c r="E165" s="397"/>
      <c r="F165" s="397"/>
      <c r="G165" s="398"/>
      <c r="H165" s="3">
        <f>I165+J165</f>
        <v>185</v>
      </c>
      <c r="I165" s="3">
        <f t="shared" ref="I165:P165" si="7">I166+I167+I168+I169+I170+I171+I172+I173+I174+I175+I176+I177+I178+I179+I180+I181+I182+I183+I184+I185+I186+I187+I188+I189+I190</f>
        <v>130</v>
      </c>
      <c r="J165" s="3">
        <v>55</v>
      </c>
      <c r="K165" s="3">
        <v>64</v>
      </c>
      <c r="L165" s="3">
        <f t="shared" si="7"/>
        <v>34</v>
      </c>
      <c r="M165" s="3">
        <f t="shared" si="7"/>
        <v>15</v>
      </c>
      <c r="N165" s="3">
        <f t="shared" si="7"/>
        <v>246</v>
      </c>
      <c r="O165" s="3">
        <f>O166+O167+O168+O169+O170+O171+O172+O173+O174+O175+O176+O177+O178+O179+O180+O181+O182+O183+O184+O185+O186+O187+O188+O189</f>
        <v>13</v>
      </c>
      <c r="P165" s="3">
        <f t="shared" si="7"/>
        <v>10</v>
      </c>
      <c r="Q165" s="6"/>
      <c r="R165" s="6"/>
    </row>
    <row r="166" spans="1:18" x14ac:dyDescent="0.25">
      <c r="A166" s="7"/>
      <c r="B166" s="413" t="s">
        <v>248</v>
      </c>
      <c r="C166" s="414"/>
      <c r="D166" s="414"/>
      <c r="E166" s="414"/>
      <c r="F166" s="415"/>
      <c r="G166" s="8" t="s">
        <v>550</v>
      </c>
      <c r="H166" s="9"/>
      <c r="I166" s="9">
        <v>130</v>
      </c>
      <c r="J166" s="9">
        <v>40</v>
      </c>
      <c r="K166" s="9">
        <v>55</v>
      </c>
      <c r="L166" s="9">
        <v>19</v>
      </c>
      <c r="M166" s="9">
        <v>4</v>
      </c>
      <c r="N166" s="9">
        <v>143</v>
      </c>
      <c r="O166" s="9">
        <v>1</v>
      </c>
      <c r="P166" s="9">
        <v>2</v>
      </c>
      <c r="Q166" s="10">
        <v>38330</v>
      </c>
      <c r="R166" s="10">
        <v>23050</v>
      </c>
    </row>
    <row r="167" spans="1:18" x14ac:dyDescent="0.25">
      <c r="A167" s="7"/>
      <c r="B167" s="413" t="s">
        <v>249</v>
      </c>
      <c r="C167" s="414"/>
      <c r="D167" s="414"/>
      <c r="E167" s="414"/>
      <c r="F167" s="415"/>
      <c r="G167" s="8" t="s">
        <v>551</v>
      </c>
      <c r="H167" s="9"/>
      <c r="I167" s="9"/>
      <c r="J167" s="9"/>
      <c r="K167" s="9"/>
      <c r="L167" s="9">
        <v>2</v>
      </c>
      <c r="M167" s="9">
        <v>2</v>
      </c>
      <c r="N167" s="9">
        <v>14</v>
      </c>
      <c r="O167" s="9"/>
      <c r="P167" s="9"/>
      <c r="Q167" s="10"/>
      <c r="R167" s="10">
        <v>17846</v>
      </c>
    </row>
    <row r="168" spans="1:18" x14ac:dyDescent="0.25">
      <c r="A168" s="7"/>
      <c r="B168" s="413" t="s">
        <v>250</v>
      </c>
      <c r="C168" s="414"/>
      <c r="D168" s="414"/>
      <c r="E168" s="414"/>
      <c r="F168" s="415"/>
      <c r="G168" s="8" t="s">
        <v>552</v>
      </c>
      <c r="H168" s="9"/>
      <c r="I168" s="9"/>
      <c r="J168" s="9"/>
      <c r="K168" s="9"/>
      <c r="L168" s="9">
        <v>2</v>
      </c>
      <c r="M168" s="9">
        <v>2</v>
      </c>
      <c r="N168" s="9">
        <v>5</v>
      </c>
      <c r="O168" s="9">
        <v>0</v>
      </c>
      <c r="P168" s="9"/>
      <c r="Q168" s="10"/>
      <c r="R168" s="10">
        <v>16280</v>
      </c>
    </row>
    <row r="169" spans="1:18" x14ac:dyDescent="0.25">
      <c r="A169" s="7"/>
      <c r="B169" s="413" t="s">
        <v>251</v>
      </c>
      <c r="C169" s="414"/>
      <c r="D169" s="414"/>
      <c r="E169" s="414"/>
      <c r="F169" s="415"/>
      <c r="G169" s="8" t="s">
        <v>553</v>
      </c>
      <c r="H169" s="9"/>
      <c r="I169" s="9"/>
      <c r="J169" s="9"/>
      <c r="K169" s="9">
        <v>1</v>
      </c>
      <c r="L169" s="9">
        <v>2</v>
      </c>
      <c r="M169" s="9">
        <v>1</v>
      </c>
      <c r="N169" s="9">
        <v>11</v>
      </c>
      <c r="O169" s="9">
        <v>3</v>
      </c>
      <c r="P169" s="9">
        <v>1</v>
      </c>
      <c r="Q169" s="10"/>
      <c r="R169" s="10">
        <v>16357</v>
      </c>
    </row>
    <row r="170" spans="1:18" x14ac:dyDescent="0.25">
      <c r="A170" s="7"/>
      <c r="B170" s="413" t="s">
        <v>252</v>
      </c>
      <c r="C170" s="414"/>
      <c r="D170" s="414"/>
      <c r="E170" s="414"/>
      <c r="F170" s="415"/>
      <c r="G170" s="8" t="s">
        <v>554</v>
      </c>
      <c r="H170" s="9"/>
      <c r="I170" s="9"/>
      <c r="J170" s="9"/>
      <c r="K170" s="9">
        <v>2</v>
      </c>
      <c r="L170" s="9">
        <v>1</v>
      </c>
      <c r="M170" s="9"/>
      <c r="N170" s="9">
        <v>7</v>
      </c>
      <c r="O170" s="9">
        <v>1</v>
      </c>
      <c r="P170" s="9">
        <v>1</v>
      </c>
      <c r="Q170" s="10">
        <v>10241</v>
      </c>
      <c r="R170" s="10">
        <v>15242</v>
      </c>
    </row>
    <row r="171" spans="1:18" x14ac:dyDescent="0.25">
      <c r="A171" s="7"/>
      <c r="B171" s="413" t="s">
        <v>253</v>
      </c>
      <c r="C171" s="414"/>
      <c r="D171" s="414"/>
      <c r="E171" s="414"/>
      <c r="F171" s="415"/>
      <c r="G171" s="8" t="s">
        <v>555</v>
      </c>
      <c r="H171" s="9"/>
      <c r="I171" s="9"/>
      <c r="J171" s="9"/>
      <c r="K171" s="9">
        <v>1</v>
      </c>
      <c r="L171" s="9">
        <v>1</v>
      </c>
      <c r="M171" s="9">
        <v>1</v>
      </c>
      <c r="N171" s="9">
        <v>6</v>
      </c>
      <c r="O171" s="9">
        <v>0</v>
      </c>
      <c r="P171" s="9"/>
      <c r="Q171" s="10">
        <v>41329</v>
      </c>
      <c r="R171" s="10">
        <v>22935</v>
      </c>
    </row>
    <row r="172" spans="1:18" x14ac:dyDescent="0.25">
      <c r="A172" s="7"/>
      <c r="B172" s="413" t="s">
        <v>254</v>
      </c>
      <c r="C172" s="414"/>
      <c r="D172" s="414"/>
      <c r="E172" s="414"/>
      <c r="F172" s="415"/>
      <c r="G172" s="8" t="s">
        <v>556</v>
      </c>
      <c r="H172" s="9"/>
      <c r="I172" s="9"/>
      <c r="J172" s="9">
        <v>5</v>
      </c>
      <c r="K172" s="9">
        <v>2</v>
      </c>
      <c r="L172" s="9">
        <v>2</v>
      </c>
      <c r="M172" s="9">
        <v>1</v>
      </c>
      <c r="N172" s="9">
        <v>18</v>
      </c>
      <c r="O172" s="9"/>
      <c r="P172" s="9"/>
      <c r="Q172" s="10">
        <v>30820</v>
      </c>
      <c r="R172" s="10">
        <v>19889</v>
      </c>
    </row>
    <row r="173" spans="1:18" x14ac:dyDescent="0.25">
      <c r="A173" s="7"/>
      <c r="B173" s="413" t="s">
        <v>255</v>
      </c>
      <c r="C173" s="414"/>
      <c r="D173" s="414"/>
      <c r="E173" s="414"/>
      <c r="F173" s="415"/>
      <c r="G173" s="8" t="s">
        <v>557</v>
      </c>
      <c r="H173" s="9"/>
      <c r="I173" s="9"/>
      <c r="J173" s="9"/>
      <c r="K173" s="9">
        <v>2</v>
      </c>
      <c r="L173" s="9">
        <v>2</v>
      </c>
      <c r="M173" s="9">
        <v>1</v>
      </c>
      <c r="N173" s="9">
        <v>13</v>
      </c>
      <c r="O173" s="9"/>
      <c r="P173" s="9"/>
      <c r="Q173" s="10">
        <v>25173</v>
      </c>
      <c r="R173" s="10">
        <v>21871</v>
      </c>
    </row>
    <row r="174" spans="1:18" ht="24" x14ac:dyDescent="0.25">
      <c r="A174" s="7"/>
      <c r="B174" s="413" t="s">
        <v>690</v>
      </c>
      <c r="C174" s="414"/>
      <c r="D174" s="414"/>
      <c r="E174" s="414"/>
      <c r="F174" s="415"/>
      <c r="G174" s="8" t="s">
        <v>558</v>
      </c>
      <c r="H174" s="9"/>
      <c r="I174" s="9"/>
      <c r="J174" s="9">
        <v>5</v>
      </c>
      <c r="K174" s="9">
        <v>1</v>
      </c>
      <c r="L174" s="9">
        <v>1</v>
      </c>
      <c r="M174" s="9">
        <v>1</v>
      </c>
      <c r="N174" s="9">
        <v>12</v>
      </c>
      <c r="O174" s="9"/>
      <c r="P174" s="9"/>
      <c r="Q174" s="10">
        <v>47293</v>
      </c>
      <c r="R174" s="10">
        <v>22325</v>
      </c>
    </row>
    <row r="175" spans="1:18" x14ac:dyDescent="0.25">
      <c r="A175" s="7"/>
      <c r="B175" s="413" t="s">
        <v>256</v>
      </c>
      <c r="C175" s="414"/>
      <c r="D175" s="414"/>
      <c r="E175" s="414"/>
      <c r="F175" s="415"/>
      <c r="G175" s="8" t="s">
        <v>559</v>
      </c>
      <c r="H175" s="9"/>
      <c r="I175" s="9"/>
      <c r="J175" s="9"/>
      <c r="K175" s="9"/>
      <c r="L175" s="9">
        <v>2</v>
      </c>
      <c r="M175" s="9">
        <v>2</v>
      </c>
      <c r="N175" s="9">
        <v>1</v>
      </c>
      <c r="O175" s="9">
        <v>3</v>
      </c>
      <c r="P175" s="9">
        <v>2</v>
      </c>
      <c r="Q175" s="10"/>
      <c r="R175" s="10">
        <v>24333</v>
      </c>
    </row>
    <row r="176" spans="1:18" x14ac:dyDescent="0.25">
      <c r="A176" s="7">
        <v>1</v>
      </c>
      <c r="B176" s="413" t="s">
        <v>257</v>
      </c>
      <c r="C176" s="414"/>
      <c r="D176" s="414"/>
      <c r="E176" s="414"/>
      <c r="F176" s="415"/>
      <c r="G176" s="8" t="s">
        <v>258</v>
      </c>
      <c r="H176" s="9"/>
      <c r="I176" s="9"/>
      <c r="J176" s="9"/>
      <c r="K176" s="9"/>
      <c r="L176" s="9"/>
      <c r="M176" s="9"/>
      <c r="N176" s="9"/>
      <c r="O176" s="9"/>
      <c r="P176" s="9"/>
      <c r="Q176" s="10"/>
      <c r="R176" s="10"/>
    </row>
    <row r="177" spans="1:18" x14ac:dyDescent="0.25">
      <c r="A177" s="7">
        <v>2</v>
      </c>
      <c r="B177" s="413" t="s">
        <v>259</v>
      </c>
      <c r="C177" s="414"/>
      <c r="D177" s="414"/>
      <c r="E177" s="414"/>
      <c r="F177" s="415"/>
      <c r="G177" s="8" t="s">
        <v>260</v>
      </c>
      <c r="H177" s="9"/>
      <c r="I177" s="9"/>
      <c r="J177" s="9"/>
      <c r="K177" s="9"/>
      <c r="L177" s="9"/>
      <c r="M177" s="9"/>
      <c r="N177" s="9"/>
      <c r="O177" s="9"/>
      <c r="P177" s="9"/>
      <c r="Q177" s="10"/>
      <c r="R177" s="10"/>
    </row>
    <row r="178" spans="1:18" x14ac:dyDescent="0.25">
      <c r="A178" s="7">
        <v>3</v>
      </c>
      <c r="B178" s="413" t="s">
        <v>261</v>
      </c>
      <c r="C178" s="414"/>
      <c r="D178" s="414"/>
      <c r="E178" s="414"/>
      <c r="F178" s="415"/>
      <c r="G178" s="8" t="s">
        <v>262</v>
      </c>
      <c r="H178" s="9"/>
      <c r="I178" s="9"/>
      <c r="J178" s="9"/>
      <c r="K178" s="9"/>
      <c r="L178" s="9"/>
      <c r="M178" s="9"/>
      <c r="N178" s="9"/>
      <c r="O178" s="9"/>
      <c r="P178" s="9"/>
      <c r="Q178" s="10"/>
      <c r="R178" s="10"/>
    </row>
    <row r="179" spans="1:18" x14ac:dyDescent="0.25">
      <c r="A179" s="7">
        <v>4</v>
      </c>
      <c r="B179" s="413" t="s">
        <v>263</v>
      </c>
      <c r="C179" s="414"/>
      <c r="D179" s="414"/>
      <c r="E179" s="414"/>
      <c r="F179" s="415"/>
      <c r="G179" s="8" t="s">
        <v>264</v>
      </c>
      <c r="H179" s="9"/>
      <c r="I179" s="9"/>
      <c r="J179" s="9"/>
      <c r="K179" s="9"/>
      <c r="L179" s="9"/>
      <c r="M179" s="9"/>
      <c r="N179" s="9"/>
      <c r="O179" s="9"/>
      <c r="P179" s="9"/>
      <c r="Q179" s="10"/>
      <c r="R179" s="10"/>
    </row>
    <row r="180" spans="1:18" x14ac:dyDescent="0.25">
      <c r="A180" s="7">
        <v>5</v>
      </c>
      <c r="B180" s="413" t="s">
        <v>265</v>
      </c>
      <c r="C180" s="414"/>
      <c r="D180" s="414"/>
      <c r="E180" s="414"/>
      <c r="F180" s="415"/>
      <c r="G180" s="8" t="s">
        <v>266</v>
      </c>
      <c r="H180" s="9"/>
      <c r="I180" s="9"/>
      <c r="J180" s="9"/>
      <c r="K180" s="9"/>
      <c r="L180" s="9"/>
      <c r="M180" s="9"/>
      <c r="N180" s="9"/>
      <c r="O180" s="9"/>
      <c r="P180" s="9"/>
      <c r="Q180" s="10"/>
      <c r="R180" s="10"/>
    </row>
    <row r="181" spans="1:18" x14ac:dyDescent="0.25">
      <c r="A181" s="7">
        <v>6</v>
      </c>
      <c r="B181" s="413" t="s">
        <v>267</v>
      </c>
      <c r="C181" s="414"/>
      <c r="D181" s="414"/>
      <c r="E181" s="414"/>
      <c r="F181" s="415"/>
      <c r="G181" s="8" t="s">
        <v>268</v>
      </c>
      <c r="H181" s="9"/>
      <c r="I181" s="9"/>
      <c r="J181" s="9"/>
      <c r="K181" s="9"/>
      <c r="L181" s="9"/>
      <c r="M181" s="9"/>
      <c r="N181" s="9"/>
      <c r="O181" s="9"/>
      <c r="P181" s="9"/>
      <c r="Q181" s="10"/>
      <c r="R181" s="10"/>
    </row>
    <row r="182" spans="1:18" x14ac:dyDescent="0.25">
      <c r="A182" s="7">
        <v>7</v>
      </c>
      <c r="B182" s="413" t="s">
        <v>269</v>
      </c>
      <c r="C182" s="414"/>
      <c r="D182" s="414"/>
      <c r="E182" s="414"/>
      <c r="F182" s="415"/>
      <c r="G182" s="8" t="s">
        <v>270</v>
      </c>
      <c r="H182" s="9"/>
      <c r="I182" s="9"/>
      <c r="J182" s="9"/>
      <c r="K182" s="9"/>
      <c r="L182" s="9"/>
      <c r="M182" s="9"/>
      <c r="N182" s="9">
        <v>1</v>
      </c>
      <c r="O182" s="9">
        <v>1</v>
      </c>
      <c r="P182" s="9">
        <v>1</v>
      </c>
      <c r="Q182" s="10"/>
      <c r="R182" s="10">
        <v>13038</v>
      </c>
    </row>
    <row r="183" spans="1:18" x14ac:dyDescent="0.25">
      <c r="A183" s="7">
        <v>8</v>
      </c>
      <c r="B183" s="413" t="s">
        <v>271</v>
      </c>
      <c r="C183" s="414"/>
      <c r="D183" s="414"/>
      <c r="E183" s="414"/>
      <c r="F183" s="415"/>
      <c r="G183" s="8" t="s">
        <v>272</v>
      </c>
      <c r="H183" s="9"/>
      <c r="I183" s="9"/>
      <c r="J183" s="9"/>
      <c r="K183" s="9"/>
      <c r="L183" s="9"/>
      <c r="M183" s="9"/>
      <c r="N183" s="9">
        <v>4</v>
      </c>
      <c r="O183" s="9">
        <v>1</v>
      </c>
      <c r="P183" s="9"/>
      <c r="Q183" s="10"/>
      <c r="R183" s="10">
        <v>12015</v>
      </c>
    </row>
    <row r="184" spans="1:18" x14ac:dyDescent="0.25">
      <c r="A184" s="7">
        <v>9</v>
      </c>
      <c r="B184" s="413" t="s">
        <v>273</v>
      </c>
      <c r="C184" s="414"/>
      <c r="D184" s="414"/>
      <c r="E184" s="414"/>
      <c r="F184" s="415"/>
      <c r="G184" s="8" t="s">
        <v>274</v>
      </c>
      <c r="H184" s="9"/>
      <c r="I184" s="9"/>
      <c r="J184" s="9"/>
      <c r="K184" s="9"/>
      <c r="L184" s="9"/>
      <c r="M184" s="9"/>
      <c r="N184" s="9"/>
      <c r="O184" s="9">
        <v>1</v>
      </c>
      <c r="P184" s="9">
        <v>1</v>
      </c>
      <c r="Q184" s="10"/>
      <c r="R184" s="10"/>
    </row>
    <row r="185" spans="1:18" x14ac:dyDescent="0.25">
      <c r="A185" s="7">
        <v>10</v>
      </c>
      <c r="B185" s="413" t="s">
        <v>275</v>
      </c>
      <c r="C185" s="414"/>
      <c r="D185" s="414"/>
      <c r="E185" s="414"/>
      <c r="F185" s="415"/>
      <c r="G185" s="8" t="s">
        <v>276</v>
      </c>
      <c r="H185" s="9"/>
      <c r="I185" s="9"/>
      <c r="J185" s="9"/>
      <c r="K185" s="9"/>
      <c r="L185" s="9"/>
      <c r="M185" s="9"/>
      <c r="N185" s="9"/>
      <c r="O185" s="9">
        <v>1</v>
      </c>
      <c r="P185" s="9">
        <v>1</v>
      </c>
      <c r="Q185" s="10"/>
      <c r="R185" s="10"/>
    </row>
    <row r="186" spans="1:18" x14ac:dyDescent="0.25">
      <c r="A186" s="7">
        <v>11</v>
      </c>
      <c r="B186" s="413" t="s">
        <v>277</v>
      </c>
      <c r="C186" s="414"/>
      <c r="D186" s="414"/>
      <c r="E186" s="414"/>
      <c r="F186" s="415"/>
      <c r="G186" s="8" t="s">
        <v>278</v>
      </c>
      <c r="H186" s="9"/>
      <c r="I186" s="9"/>
      <c r="J186" s="9"/>
      <c r="K186" s="9"/>
      <c r="L186" s="9"/>
      <c r="M186" s="9"/>
      <c r="N186" s="9"/>
      <c r="O186" s="9">
        <v>1</v>
      </c>
      <c r="P186" s="9">
        <v>1</v>
      </c>
      <c r="Q186" s="10"/>
      <c r="R186" s="10"/>
    </row>
    <row r="187" spans="1:18" x14ac:dyDescent="0.25">
      <c r="A187" s="7">
        <v>12</v>
      </c>
      <c r="B187" s="413" t="s">
        <v>279</v>
      </c>
      <c r="C187" s="414"/>
      <c r="D187" s="414"/>
      <c r="E187" s="414"/>
      <c r="F187" s="415"/>
      <c r="G187" s="8" t="s">
        <v>280</v>
      </c>
      <c r="H187" s="9"/>
      <c r="I187" s="9"/>
      <c r="J187" s="9"/>
      <c r="K187" s="9"/>
      <c r="L187" s="9"/>
      <c r="M187" s="9"/>
      <c r="N187" s="9">
        <v>2</v>
      </c>
      <c r="O187" s="9"/>
      <c r="P187" s="9"/>
      <c r="Q187" s="10"/>
      <c r="R187" s="10">
        <v>18165</v>
      </c>
    </row>
    <row r="188" spans="1:18" x14ac:dyDescent="0.25">
      <c r="A188" s="7">
        <v>13</v>
      </c>
      <c r="B188" s="413" t="s">
        <v>281</v>
      </c>
      <c r="C188" s="414"/>
      <c r="D188" s="414"/>
      <c r="E188" s="414"/>
      <c r="F188" s="415"/>
      <c r="G188" s="8" t="s">
        <v>282</v>
      </c>
      <c r="H188" s="9"/>
      <c r="I188" s="9"/>
      <c r="J188" s="9"/>
      <c r="K188" s="9"/>
      <c r="L188" s="9"/>
      <c r="M188" s="9"/>
      <c r="N188" s="9">
        <v>4</v>
      </c>
      <c r="O188" s="9"/>
      <c r="P188" s="9"/>
      <c r="Q188" s="10"/>
      <c r="R188" s="10">
        <v>19311</v>
      </c>
    </row>
    <row r="189" spans="1:18" x14ac:dyDescent="0.25">
      <c r="A189" s="7">
        <v>14</v>
      </c>
      <c r="B189" s="413" t="s">
        <v>283</v>
      </c>
      <c r="C189" s="414"/>
      <c r="D189" s="414"/>
      <c r="E189" s="414"/>
      <c r="F189" s="415"/>
      <c r="G189" s="8" t="s">
        <v>284</v>
      </c>
      <c r="H189" s="9"/>
      <c r="I189" s="9"/>
      <c r="J189" s="9"/>
      <c r="K189" s="9"/>
      <c r="L189" s="9"/>
      <c r="M189" s="9"/>
      <c r="N189" s="9">
        <v>4</v>
      </c>
      <c r="O189" s="9"/>
      <c r="P189" s="9"/>
      <c r="Q189" s="10"/>
      <c r="R189" s="10">
        <v>11468</v>
      </c>
    </row>
    <row r="190" spans="1:18" x14ac:dyDescent="0.25">
      <c r="A190" s="7">
        <v>15</v>
      </c>
      <c r="B190" s="413" t="s">
        <v>285</v>
      </c>
      <c r="C190" s="414"/>
      <c r="D190" s="414"/>
      <c r="E190" s="414"/>
      <c r="F190" s="415"/>
      <c r="G190" s="8" t="s">
        <v>286</v>
      </c>
      <c r="H190" s="9"/>
      <c r="I190" s="9"/>
      <c r="J190" s="9"/>
      <c r="K190" s="9"/>
      <c r="L190" s="9"/>
      <c r="M190" s="9"/>
      <c r="N190" s="9">
        <v>1</v>
      </c>
      <c r="O190" s="9"/>
      <c r="P190" s="9"/>
      <c r="Q190" s="10"/>
      <c r="R190" s="10">
        <v>14963</v>
      </c>
    </row>
    <row r="191" spans="1:18" x14ac:dyDescent="0.25">
      <c r="A191" s="7">
        <v>9</v>
      </c>
      <c r="B191" s="396" t="s">
        <v>287</v>
      </c>
      <c r="C191" s="397"/>
      <c r="D191" s="397"/>
      <c r="E191" s="397"/>
      <c r="F191" s="397"/>
      <c r="G191" s="398"/>
      <c r="H191" s="3">
        <f>I191+J191</f>
        <v>225</v>
      </c>
      <c r="I191" s="3">
        <f t="shared" ref="I191:O191" si="8">I192+I193+I194+I195+I196+I197+I198+I199+I200+I201+I202+I203+I204+I205+I206+I207+I208+I209+I210+I211+I212+I213+I214+I215+I216+I217+I218+I219+I220+I221+I222+I223+I224+I225+I226+I227+I228+I229+I230+I231+I232+I233+I234</f>
        <v>155</v>
      </c>
      <c r="J191" s="3">
        <f t="shared" si="8"/>
        <v>70</v>
      </c>
      <c r="K191" s="3">
        <f t="shared" si="8"/>
        <v>75</v>
      </c>
      <c r="L191" s="3">
        <f t="shared" si="8"/>
        <v>6</v>
      </c>
      <c r="M191" s="3">
        <v>2</v>
      </c>
      <c r="N191" s="3">
        <v>281</v>
      </c>
      <c r="O191" s="3">
        <f t="shared" si="8"/>
        <v>4</v>
      </c>
      <c r="P191" s="3">
        <f>P192+P193+P194+P195+P196+P197+P198+P199+P200+P201+P202+P203+P204+P205+P206+P207+P208+P209+P210+P211+P212+P213+P214+P215</f>
        <v>1</v>
      </c>
      <c r="Q191" s="6"/>
      <c r="R191" s="6">
        <v>16212</v>
      </c>
    </row>
    <row r="192" spans="1:18" ht="24" x14ac:dyDescent="0.25">
      <c r="A192" s="7"/>
      <c r="B192" s="413" t="s">
        <v>335</v>
      </c>
      <c r="C192" s="414"/>
      <c r="D192" s="414"/>
      <c r="E192" s="414"/>
      <c r="F192" s="415"/>
      <c r="G192" s="8" t="s">
        <v>560</v>
      </c>
      <c r="H192" s="9"/>
      <c r="I192" s="9">
        <v>122</v>
      </c>
      <c r="J192" s="9"/>
      <c r="K192" s="9">
        <v>56</v>
      </c>
      <c r="L192" s="9">
        <v>2</v>
      </c>
      <c r="M192" s="9">
        <v>2</v>
      </c>
      <c r="N192" s="9">
        <v>163</v>
      </c>
      <c r="O192" s="9"/>
      <c r="P192" s="9"/>
      <c r="Q192" s="10">
        <v>30457</v>
      </c>
      <c r="R192" s="10">
        <v>16212</v>
      </c>
    </row>
    <row r="193" spans="1:18" x14ac:dyDescent="0.25">
      <c r="A193" s="7"/>
      <c r="B193" s="413" t="s">
        <v>299</v>
      </c>
      <c r="C193" s="414"/>
      <c r="D193" s="414"/>
      <c r="E193" s="414"/>
      <c r="F193" s="415"/>
      <c r="G193" s="8" t="s">
        <v>561</v>
      </c>
      <c r="H193" s="9"/>
      <c r="I193" s="9">
        <v>18</v>
      </c>
      <c r="J193" s="9">
        <v>15</v>
      </c>
      <c r="K193" s="9">
        <v>5</v>
      </c>
      <c r="L193" s="9">
        <v>1</v>
      </c>
      <c r="M193" s="9"/>
      <c r="N193" s="9">
        <v>19</v>
      </c>
      <c r="O193" s="9"/>
      <c r="P193" s="9"/>
      <c r="Q193" s="10">
        <v>30457</v>
      </c>
      <c r="R193" s="10">
        <v>16212</v>
      </c>
    </row>
    <row r="194" spans="1:18" x14ac:dyDescent="0.25">
      <c r="A194" s="7"/>
      <c r="B194" s="413" t="s">
        <v>323</v>
      </c>
      <c r="C194" s="414"/>
      <c r="D194" s="414"/>
      <c r="E194" s="414"/>
      <c r="F194" s="415"/>
      <c r="G194" s="8" t="s">
        <v>562</v>
      </c>
      <c r="H194" s="9"/>
      <c r="I194" s="9"/>
      <c r="J194" s="9">
        <v>25</v>
      </c>
      <c r="K194" s="9">
        <v>5</v>
      </c>
      <c r="L194" s="9">
        <v>1</v>
      </c>
      <c r="M194" s="9"/>
      <c r="N194" s="9">
        <v>17</v>
      </c>
      <c r="O194" s="9"/>
      <c r="P194" s="9"/>
      <c r="Q194" s="10">
        <v>30457</v>
      </c>
      <c r="R194" s="10">
        <v>16212</v>
      </c>
    </row>
    <row r="195" spans="1:18" x14ac:dyDescent="0.25">
      <c r="A195" s="7"/>
      <c r="B195" s="413" t="s">
        <v>338</v>
      </c>
      <c r="C195" s="414"/>
      <c r="D195" s="414"/>
      <c r="E195" s="414"/>
      <c r="F195" s="415"/>
      <c r="G195" s="8" t="s">
        <v>563</v>
      </c>
      <c r="H195" s="9"/>
      <c r="I195" s="9">
        <v>15</v>
      </c>
      <c r="J195" s="9">
        <v>30</v>
      </c>
      <c r="K195" s="9">
        <v>6</v>
      </c>
      <c r="L195" s="9"/>
      <c r="M195" s="9"/>
      <c r="N195" s="9">
        <v>21</v>
      </c>
      <c r="O195" s="9"/>
      <c r="P195" s="9"/>
      <c r="Q195" s="10">
        <v>30457</v>
      </c>
      <c r="R195" s="10">
        <v>16212</v>
      </c>
    </row>
    <row r="196" spans="1:18" x14ac:dyDescent="0.25">
      <c r="A196" s="7"/>
      <c r="B196" s="413" t="s">
        <v>310</v>
      </c>
      <c r="C196" s="414"/>
      <c r="D196" s="414"/>
      <c r="E196" s="414"/>
      <c r="F196" s="415"/>
      <c r="G196" s="8" t="s">
        <v>564</v>
      </c>
      <c r="H196" s="9"/>
      <c r="I196" s="9"/>
      <c r="J196" s="9"/>
      <c r="K196" s="9">
        <v>1</v>
      </c>
      <c r="L196" s="9">
        <v>1</v>
      </c>
      <c r="M196" s="9">
        <v>1</v>
      </c>
      <c r="N196" s="9">
        <v>8</v>
      </c>
      <c r="O196" s="9"/>
      <c r="P196" s="9"/>
      <c r="Q196" s="10">
        <v>30457</v>
      </c>
      <c r="R196" s="10">
        <v>16212</v>
      </c>
    </row>
    <row r="197" spans="1:18" x14ac:dyDescent="0.25">
      <c r="A197" s="7"/>
      <c r="B197" s="413" t="s">
        <v>332</v>
      </c>
      <c r="C197" s="414"/>
      <c r="D197" s="414"/>
      <c r="E197" s="414"/>
      <c r="F197" s="415"/>
      <c r="G197" s="8" t="s">
        <v>565</v>
      </c>
      <c r="H197" s="9"/>
      <c r="I197" s="9"/>
      <c r="J197" s="9"/>
      <c r="K197" s="9">
        <v>2</v>
      </c>
      <c r="L197" s="9">
        <v>1</v>
      </c>
      <c r="M197" s="9"/>
      <c r="N197" s="9">
        <v>10</v>
      </c>
      <c r="O197" s="9"/>
      <c r="P197" s="9"/>
      <c r="Q197" s="10">
        <v>30457</v>
      </c>
      <c r="R197" s="10">
        <v>16212</v>
      </c>
    </row>
    <row r="198" spans="1:18" x14ac:dyDescent="0.25">
      <c r="A198" s="7">
        <v>1</v>
      </c>
      <c r="B198" s="413" t="s">
        <v>288</v>
      </c>
      <c r="C198" s="414"/>
      <c r="D198" s="414"/>
      <c r="E198" s="414"/>
      <c r="F198" s="415"/>
      <c r="G198" s="8" t="s">
        <v>289</v>
      </c>
      <c r="H198" s="9"/>
      <c r="I198" s="9"/>
      <c r="J198" s="9"/>
      <c r="K198" s="9"/>
      <c r="L198" s="9"/>
      <c r="M198" s="9"/>
      <c r="N198" s="9">
        <v>2</v>
      </c>
      <c r="O198" s="9"/>
      <c r="P198" s="9"/>
      <c r="Q198" s="10"/>
      <c r="R198" s="10">
        <v>16212</v>
      </c>
    </row>
    <row r="199" spans="1:18" x14ac:dyDescent="0.25">
      <c r="A199" s="7">
        <v>2</v>
      </c>
      <c r="B199" s="413" t="s">
        <v>206</v>
      </c>
      <c r="C199" s="414"/>
      <c r="D199" s="414"/>
      <c r="E199" s="414"/>
      <c r="F199" s="415"/>
      <c r="G199" s="8" t="s">
        <v>290</v>
      </c>
      <c r="H199" s="9"/>
      <c r="I199" s="9"/>
      <c r="J199" s="9"/>
      <c r="K199" s="9"/>
      <c r="L199" s="9"/>
      <c r="M199" s="9"/>
      <c r="N199" s="9">
        <v>1</v>
      </c>
      <c r="O199" s="9"/>
      <c r="P199" s="9"/>
      <c r="Q199" s="10"/>
      <c r="R199" s="10">
        <v>16212</v>
      </c>
    </row>
    <row r="200" spans="1:18" x14ac:dyDescent="0.25">
      <c r="A200" s="7">
        <v>3</v>
      </c>
      <c r="B200" s="413" t="s">
        <v>291</v>
      </c>
      <c r="C200" s="414"/>
      <c r="D200" s="414"/>
      <c r="E200" s="414"/>
      <c r="F200" s="415"/>
      <c r="G200" s="8" t="s">
        <v>292</v>
      </c>
      <c r="H200" s="9"/>
      <c r="I200" s="9"/>
      <c r="J200" s="9"/>
      <c r="K200" s="9"/>
      <c r="L200" s="9"/>
      <c r="M200" s="9"/>
      <c r="N200" s="9">
        <v>1</v>
      </c>
      <c r="O200" s="9"/>
      <c r="P200" s="9"/>
      <c r="Q200" s="10"/>
      <c r="R200" s="10">
        <v>16212</v>
      </c>
    </row>
    <row r="201" spans="1:18" x14ac:dyDescent="0.25">
      <c r="A201" s="7">
        <v>4</v>
      </c>
      <c r="B201" s="413" t="s">
        <v>293</v>
      </c>
      <c r="C201" s="414"/>
      <c r="D201" s="414"/>
      <c r="E201" s="414"/>
      <c r="F201" s="415"/>
      <c r="G201" s="8" t="s">
        <v>294</v>
      </c>
      <c r="H201" s="9"/>
      <c r="I201" s="9"/>
      <c r="J201" s="9"/>
      <c r="K201" s="9"/>
      <c r="L201" s="9"/>
      <c r="M201" s="9"/>
      <c r="N201" s="9">
        <v>2</v>
      </c>
      <c r="O201" s="9"/>
      <c r="P201" s="9"/>
      <c r="Q201" s="10"/>
      <c r="R201" s="10">
        <v>16212</v>
      </c>
    </row>
    <row r="202" spans="1:18" x14ac:dyDescent="0.25">
      <c r="A202" s="7">
        <v>5</v>
      </c>
      <c r="B202" s="413" t="s">
        <v>295</v>
      </c>
      <c r="C202" s="414"/>
      <c r="D202" s="414"/>
      <c r="E202" s="414"/>
      <c r="F202" s="415"/>
      <c r="G202" s="8" t="s">
        <v>296</v>
      </c>
      <c r="H202" s="9"/>
      <c r="I202" s="9"/>
      <c r="J202" s="9"/>
      <c r="K202" s="9"/>
      <c r="L202" s="9"/>
      <c r="M202" s="9"/>
      <c r="N202" s="9">
        <v>1</v>
      </c>
      <c r="O202" s="9">
        <v>1</v>
      </c>
      <c r="P202" s="9"/>
      <c r="Q202" s="10"/>
      <c r="R202" s="10">
        <v>16212</v>
      </c>
    </row>
    <row r="203" spans="1:18" x14ac:dyDescent="0.25">
      <c r="A203" s="7">
        <v>6</v>
      </c>
      <c r="B203" s="413" t="s">
        <v>297</v>
      </c>
      <c r="C203" s="414"/>
      <c r="D203" s="414"/>
      <c r="E203" s="414"/>
      <c r="F203" s="415"/>
      <c r="G203" s="8" t="s">
        <v>298</v>
      </c>
      <c r="H203" s="9"/>
      <c r="I203" s="9"/>
      <c r="J203" s="9"/>
      <c r="K203" s="9"/>
      <c r="L203" s="9"/>
      <c r="M203" s="9"/>
      <c r="N203" s="9">
        <v>1</v>
      </c>
      <c r="O203" s="9"/>
      <c r="P203" s="9"/>
      <c r="Q203" s="10"/>
      <c r="R203" s="10">
        <v>16212</v>
      </c>
    </row>
    <row r="204" spans="1:18" x14ac:dyDescent="0.25">
      <c r="A204" s="7">
        <v>7</v>
      </c>
      <c r="B204" s="413" t="s">
        <v>300</v>
      </c>
      <c r="C204" s="414"/>
      <c r="D204" s="414"/>
      <c r="E204" s="414"/>
      <c r="F204" s="415"/>
      <c r="G204" s="8" t="s">
        <v>301</v>
      </c>
      <c r="H204" s="9"/>
      <c r="I204" s="9"/>
      <c r="J204" s="9"/>
      <c r="K204" s="9"/>
      <c r="L204" s="9"/>
      <c r="M204" s="9"/>
      <c r="N204" s="9">
        <v>1</v>
      </c>
      <c r="O204" s="9">
        <v>1</v>
      </c>
      <c r="P204" s="9">
        <v>1</v>
      </c>
      <c r="Q204" s="10"/>
      <c r="R204" s="10">
        <v>16212</v>
      </c>
    </row>
    <row r="205" spans="1:18" x14ac:dyDescent="0.25">
      <c r="A205" s="7">
        <v>8</v>
      </c>
      <c r="B205" s="413" t="s">
        <v>302</v>
      </c>
      <c r="C205" s="414"/>
      <c r="D205" s="414"/>
      <c r="E205" s="414"/>
      <c r="F205" s="415"/>
      <c r="G205" s="8" t="s">
        <v>303</v>
      </c>
      <c r="H205" s="9"/>
      <c r="I205" s="9"/>
      <c r="J205" s="9"/>
      <c r="K205" s="9"/>
      <c r="L205" s="9"/>
      <c r="M205" s="9"/>
      <c r="N205" s="9">
        <v>1</v>
      </c>
      <c r="O205" s="9">
        <v>1</v>
      </c>
      <c r="P205" s="9"/>
      <c r="Q205" s="10"/>
      <c r="R205" s="10">
        <v>16212</v>
      </c>
    </row>
    <row r="206" spans="1:18" x14ac:dyDescent="0.25">
      <c r="A206" s="7">
        <v>9</v>
      </c>
      <c r="B206" s="413" t="s">
        <v>304</v>
      </c>
      <c r="C206" s="414"/>
      <c r="D206" s="414"/>
      <c r="E206" s="414"/>
      <c r="F206" s="415"/>
      <c r="G206" s="8" t="s">
        <v>305</v>
      </c>
      <c r="H206" s="9"/>
      <c r="I206" s="9"/>
      <c r="J206" s="9"/>
      <c r="K206" s="9"/>
      <c r="L206" s="9"/>
      <c r="M206" s="9"/>
      <c r="N206" s="9">
        <v>1</v>
      </c>
      <c r="O206" s="9"/>
      <c r="P206" s="9"/>
      <c r="Q206" s="10"/>
      <c r="R206" s="10">
        <v>16212</v>
      </c>
    </row>
    <row r="207" spans="1:18" x14ac:dyDescent="0.25">
      <c r="A207" s="7">
        <v>10</v>
      </c>
      <c r="B207" s="413" t="s">
        <v>306</v>
      </c>
      <c r="C207" s="414"/>
      <c r="D207" s="414"/>
      <c r="E207" s="414"/>
      <c r="F207" s="415"/>
      <c r="G207" s="8" t="s">
        <v>307</v>
      </c>
      <c r="H207" s="9"/>
      <c r="I207" s="9"/>
      <c r="J207" s="9"/>
      <c r="K207" s="9"/>
      <c r="L207" s="9"/>
      <c r="M207" s="9"/>
      <c r="N207" s="9">
        <v>1</v>
      </c>
      <c r="O207" s="9"/>
      <c r="P207" s="9"/>
      <c r="Q207" s="10"/>
      <c r="R207" s="10">
        <v>16212</v>
      </c>
    </row>
    <row r="208" spans="1:18" x14ac:dyDescent="0.25">
      <c r="A208" s="7">
        <v>11</v>
      </c>
      <c r="B208" s="413" t="s">
        <v>308</v>
      </c>
      <c r="C208" s="414"/>
      <c r="D208" s="414"/>
      <c r="E208" s="414"/>
      <c r="F208" s="415"/>
      <c r="G208" s="8" t="s">
        <v>309</v>
      </c>
      <c r="H208" s="9"/>
      <c r="I208" s="9"/>
      <c r="J208" s="9"/>
      <c r="K208" s="9"/>
      <c r="L208" s="9"/>
      <c r="M208" s="9"/>
      <c r="N208" s="9">
        <v>2</v>
      </c>
      <c r="O208" s="9"/>
      <c r="P208" s="9"/>
      <c r="Q208" s="10"/>
      <c r="R208" s="10">
        <v>16212</v>
      </c>
    </row>
    <row r="209" spans="1:18" x14ac:dyDescent="0.25">
      <c r="A209" s="7">
        <v>12</v>
      </c>
      <c r="B209" s="413" t="s">
        <v>311</v>
      </c>
      <c r="C209" s="414"/>
      <c r="D209" s="414"/>
      <c r="E209" s="414"/>
      <c r="F209" s="415"/>
      <c r="G209" s="8" t="s">
        <v>312</v>
      </c>
      <c r="H209" s="9"/>
      <c r="I209" s="9"/>
      <c r="J209" s="9"/>
      <c r="K209" s="9"/>
      <c r="L209" s="9"/>
      <c r="M209" s="9"/>
      <c r="N209" s="9">
        <v>1</v>
      </c>
      <c r="O209" s="9"/>
      <c r="P209" s="9"/>
      <c r="Q209" s="10"/>
      <c r="R209" s="10">
        <v>16212</v>
      </c>
    </row>
    <row r="210" spans="1:18" x14ac:dyDescent="0.25">
      <c r="A210" s="7">
        <v>13</v>
      </c>
      <c r="B210" s="413" t="s">
        <v>313</v>
      </c>
      <c r="C210" s="414"/>
      <c r="D210" s="414"/>
      <c r="E210" s="414"/>
      <c r="F210" s="415"/>
      <c r="G210" s="8" t="s">
        <v>314</v>
      </c>
      <c r="H210" s="9"/>
      <c r="I210" s="9"/>
      <c r="J210" s="9"/>
      <c r="K210" s="9"/>
      <c r="L210" s="9"/>
      <c r="M210" s="9"/>
      <c r="N210" s="9">
        <v>1</v>
      </c>
      <c r="O210" s="9"/>
      <c r="P210" s="9"/>
      <c r="Q210" s="10"/>
      <c r="R210" s="10">
        <v>16212</v>
      </c>
    </row>
    <row r="211" spans="1:18" x14ac:dyDescent="0.25">
      <c r="A211" s="7">
        <v>14</v>
      </c>
      <c r="B211" s="413" t="s">
        <v>315</v>
      </c>
      <c r="C211" s="414"/>
      <c r="D211" s="414"/>
      <c r="E211" s="414"/>
      <c r="F211" s="415"/>
      <c r="G211" s="8" t="s">
        <v>316</v>
      </c>
      <c r="H211" s="9"/>
      <c r="I211" s="9"/>
      <c r="J211" s="9"/>
      <c r="K211" s="9"/>
      <c r="L211" s="9"/>
      <c r="M211" s="9"/>
      <c r="N211" s="9">
        <v>2</v>
      </c>
      <c r="O211" s="9"/>
      <c r="P211" s="9"/>
      <c r="Q211" s="10"/>
      <c r="R211" s="10">
        <v>16212</v>
      </c>
    </row>
    <row r="212" spans="1:18" x14ac:dyDescent="0.25">
      <c r="A212" s="7">
        <v>15</v>
      </c>
      <c r="B212" s="413" t="s">
        <v>317</v>
      </c>
      <c r="C212" s="414"/>
      <c r="D212" s="414"/>
      <c r="E212" s="414"/>
      <c r="F212" s="415"/>
      <c r="G212" s="8" t="s">
        <v>318</v>
      </c>
      <c r="H212" s="9"/>
      <c r="I212" s="9"/>
      <c r="J212" s="9"/>
      <c r="K212" s="9"/>
      <c r="L212" s="9"/>
      <c r="M212" s="9"/>
      <c r="N212" s="9">
        <v>1</v>
      </c>
      <c r="O212" s="9"/>
      <c r="P212" s="9"/>
      <c r="Q212" s="10"/>
      <c r="R212" s="10">
        <v>16212</v>
      </c>
    </row>
    <row r="213" spans="1:18" x14ac:dyDescent="0.25">
      <c r="A213" s="7">
        <v>16</v>
      </c>
      <c r="B213" s="413" t="s">
        <v>319</v>
      </c>
      <c r="C213" s="414"/>
      <c r="D213" s="414"/>
      <c r="E213" s="414"/>
      <c r="F213" s="415"/>
      <c r="G213" s="8" t="s">
        <v>320</v>
      </c>
      <c r="H213" s="9"/>
      <c r="I213" s="9"/>
      <c r="J213" s="9"/>
      <c r="K213" s="9"/>
      <c r="L213" s="9"/>
      <c r="M213" s="9"/>
      <c r="N213" s="9">
        <v>2</v>
      </c>
      <c r="O213" s="9"/>
      <c r="P213" s="9"/>
      <c r="Q213" s="10"/>
      <c r="R213" s="10">
        <v>16212</v>
      </c>
    </row>
    <row r="214" spans="1:18" x14ac:dyDescent="0.25">
      <c r="A214" s="7">
        <v>17</v>
      </c>
      <c r="B214" s="413" t="s">
        <v>321</v>
      </c>
      <c r="C214" s="414"/>
      <c r="D214" s="414"/>
      <c r="E214" s="414"/>
      <c r="F214" s="415"/>
      <c r="G214" s="8" t="s">
        <v>322</v>
      </c>
      <c r="H214" s="9"/>
      <c r="I214" s="9"/>
      <c r="J214" s="9"/>
      <c r="K214" s="9"/>
      <c r="L214" s="9"/>
      <c r="M214" s="9"/>
      <c r="N214" s="9">
        <v>2</v>
      </c>
      <c r="O214" s="9"/>
      <c r="P214" s="9"/>
      <c r="Q214" s="10"/>
      <c r="R214" s="10">
        <v>16212</v>
      </c>
    </row>
    <row r="215" spans="1:18" x14ac:dyDescent="0.25">
      <c r="A215" s="7">
        <v>18</v>
      </c>
      <c r="B215" s="413" t="s">
        <v>324</v>
      </c>
      <c r="C215" s="414"/>
      <c r="D215" s="414"/>
      <c r="E215" s="414"/>
      <c r="F215" s="415"/>
      <c r="G215" s="8" t="s">
        <v>325</v>
      </c>
      <c r="H215" s="9"/>
      <c r="I215" s="9"/>
      <c r="J215" s="9"/>
      <c r="K215" s="9"/>
      <c r="L215" s="9"/>
      <c r="M215" s="9"/>
      <c r="N215" s="9">
        <v>1</v>
      </c>
      <c r="O215" s="9"/>
      <c r="P215" s="9"/>
      <c r="Q215" s="10"/>
      <c r="R215" s="10">
        <v>16212</v>
      </c>
    </row>
    <row r="216" spans="1:18" x14ac:dyDescent="0.25">
      <c r="A216" s="7">
        <v>19</v>
      </c>
      <c r="B216" s="413" t="s">
        <v>326</v>
      </c>
      <c r="C216" s="414"/>
      <c r="D216" s="414"/>
      <c r="E216" s="414"/>
      <c r="F216" s="415"/>
      <c r="G216" s="8" t="s">
        <v>327</v>
      </c>
      <c r="H216" s="9"/>
      <c r="I216" s="9"/>
      <c r="J216" s="9"/>
      <c r="K216" s="9"/>
      <c r="L216" s="9"/>
      <c r="M216" s="9"/>
      <c r="N216" s="9">
        <v>1</v>
      </c>
      <c r="O216" s="9"/>
      <c r="P216" s="9"/>
      <c r="Q216" s="10"/>
      <c r="R216" s="10">
        <v>16212</v>
      </c>
    </row>
    <row r="217" spans="1:18" x14ac:dyDescent="0.25">
      <c r="A217" s="7">
        <v>20</v>
      </c>
      <c r="B217" s="413" t="s">
        <v>328</v>
      </c>
      <c r="C217" s="414"/>
      <c r="D217" s="414"/>
      <c r="E217" s="414"/>
      <c r="F217" s="415"/>
      <c r="G217" s="8" t="s">
        <v>329</v>
      </c>
      <c r="H217" s="9"/>
      <c r="I217" s="9"/>
      <c r="J217" s="9"/>
      <c r="K217" s="9"/>
      <c r="L217" s="9"/>
      <c r="M217" s="9"/>
      <c r="N217" s="9">
        <v>1</v>
      </c>
      <c r="O217" s="9"/>
      <c r="P217" s="9"/>
      <c r="Q217" s="10"/>
      <c r="R217" s="10">
        <v>16212</v>
      </c>
    </row>
    <row r="218" spans="1:18" x14ac:dyDescent="0.25">
      <c r="A218" s="7">
        <v>21</v>
      </c>
      <c r="B218" s="413" t="s">
        <v>330</v>
      </c>
      <c r="C218" s="414"/>
      <c r="D218" s="414"/>
      <c r="E218" s="414"/>
      <c r="F218" s="415"/>
      <c r="G218" s="8" t="s">
        <v>331</v>
      </c>
      <c r="H218" s="9"/>
      <c r="I218" s="9"/>
      <c r="J218" s="9"/>
      <c r="K218" s="9"/>
      <c r="L218" s="9"/>
      <c r="M218" s="9"/>
      <c r="N218" s="9"/>
      <c r="O218" s="9">
        <v>1</v>
      </c>
      <c r="P218" s="9"/>
      <c r="Q218" s="10"/>
      <c r="R218" s="10">
        <v>16212</v>
      </c>
    </row>
    <row r="219" spans="1:18" ht="24" x14ac:dyDescent="0.25">
      <c r="A219" s="7">
        <v>22</v>
      </c>
      <c r="B219" s="413" t="s">
        <v>333</v>
      </c>
      <c r="C219" s="414"/>
      <c r="D219" s="414"/>
      <c r="E219" s="414"/>
      <c r="F219" s="415"/>
      <c r="G219" s="8" t="s">
        <v>334</v>
      </c>
      <c r="H219" s="9"/>
      <c r="I219" s="9"/>
      <c r="J219" s="9"/>
      <c r="K219" s="9"/>
      <c r="L219" s="9"/>
      <c r="M219" s="9"/>
      <c r="N219" s="9">
        <v>1</v>
      </c>
      <c r="O219" s="9"/>
      <c r="P219" s="9"/>
      <c r="Q219" s="10"/>
      <c r="R219" s="10">
        <v>16212</v>
      </c>
    </row>
    <row r="220" spans="1:18" x14ac:dyDescent="0.25">
      <c r="A220" s="7">
        <v>23</v>
      </c>
      <c r="B220" s="413" t="s">
        <v>336</v>
      </c>
      <c r="C220" s="414"/>
      <c r="D220" s="414"/>
      <c r="E220" s="414"/>
      <c r="F220" s="415"/>
      <c r="G220" s="8" t="s">
        <v>337</v>
      </c>
      <c r="H220" s="9"/>
      <c r="I220" s="9"/>
      <c r="J220" s="9"/>
      <c r="K220" s="9"/>
      <c r="L220" s="9"/>
      <c r="M220" s="9"/>
      <c r="N220" s="9">
        <v>1</v>
      </c>
      <c r="O220" s="9"/>
      <c r="P220" s="9"/>
      <c r="Q220" s="10"/>
      <c r="R220" s="10">
        <v>16212</v>
      </c>
    </row>
    <row r="221" spans="1:18" x14ac:dyDescent="0.25">
      <c r="A221" s="7">
        <v>24</v>
      </c>
      <c r="B221" s="413" t="s">
        <v>339</v>
      </c>
      <c r="C221" s="414"/>
      <c r="D221" s="414"/>
      <c r="E221" s="414"/>
      <c r="F221" s="415"/>
      <c r="G221" s="8" t="s">
        <v>340</v>
      </c>
      <c r="H221" s="9"/>
      <c r="I221" s="9"/>
      <c r="J221" s="9"/>
      <c r="K221" s="9"/>
      <c r="L221" s="9"/>
      <c r="M221" s="9"/>
      <c r="N221" s="9">
        <v>2</v>
      </c>
      <c r="O221" s="9"/>
      <c r="P221" s="9"/>
      <c r="Q221" s="10"/>
      <c r="R221" s="10">
        <v>16212</v>
      </c>
    </row>
    <row r="222" spans="1:18" x14ac:dyDescent="0.25">
      <c r="A222" s="7">
        <v>25</v>
      </c>
      <c r="B222" s="413" t="s">
        <v>341</v>
      </c>
      <c r="C222" s="414"/>
      <c r="D222" s="414"/>
      <c r="E222" s="414"/>
      <c r="F222" s="415"/>
      <c r="G222" s="8" t="s">
        <v>342</v>
      </c>
      <c r="H222" s="9"/>
      <c r="I222" s="9"/>
      <c r="J222" s="9"/>
      <c r="K222" s="9"/>
      <c r="L222" s="9"/>
      <c r="M222" s="9"/>
      <c r="N222" s="9">
        <v>1</v>
      </c>
      <c r="O222" s="9"/>
      <c r="P222" s="9"/>
      <c r="Q222" s="10"/>
      <c r="R222" s="10">
        <v>16212</v>
      </c>
    </row>
    <row r="223" spans="1:18" x14ac:dyDescent="0.25">
      <c r="A223" s="7">
        <v>26</v>
      </c>
      <c r="B223" s="413" t="s">
        <v>343</v>
      </c>
      <c r="C223" s="414"/>
      <c r="D223" s="414"/>
      <c r="E223" s="414"/>
      <c r="F223" s="415"/>
      <c r="G223" s="8" t="s">
        <v>344</v>
      </c>
      <c r="H223" s="9"/>
      <c r="I223" s="9"/>
      <c r="J223" s="9"/>
      <c r="K223" s="9"/>
      <c r="L223" s="9"/>
      <c r="M223" s="9"/>
      <c r="N223" s="9"/>
      <c r="O223" s="9"/>
      <c r="P223" s="9">
        <v>1</v>
      </c>
      <c r="Q223" s="10"/>
      <c r="R223" s="10">
        <v>16212</v>
      </c>
    </row>
    <row r="224" spans="1:18" x14ac:dyDescent="0.25">
      <c r="A224" s="7">
        <v>27</v>
      </c>
      <c r="B224" s="413" t="s">
        <v>345</v>
      </c>
      <c r="C224" s="414"/>
      <c r="D224" s="414"/>
      <c r="E224" s="414"/>
      <c r="F224" s="415"/>
      <c r="G224" s="8" t="s">
        <v>346</v>
      </c>
      <c r="H224" s="9"/>
      <c r="I224" s="9"/>
      <c r="J224" s="9"/>
      <c r="K224" s="9"/>
      <c r="L224" s="9"/>
      <c r="M224" s="9"/>
      <c r="N224" s="9">
        <v>1</v>
      </c>
      <c r="O224" s="9"/>
      <c r="P224" s="9"/>
      <c r="Q224" s="10"/>
      <c r="R224" s="10">
        <v>16212</v>
      </c>
    </row>
    <row r="225" spans="1:18" x14ac:dyDescent="0.25">
      <c r="A225" s="7">
        <v>28</v>
      </c>
      <c r="B225" s="413" t="s">
        <v>347</v>
      </c>
      <c r="C225" s="414"/>
      <c r="D225" s="414"/>
      <c r="E225" s="414"/>
      <c r="F225" s="415"/>
      <c r="G225" s="8" t="s">
        <v>348</v>
      </c>
      <c r="H225" s="9"/>
      <c r="I225" s="9"/>
      <c r="J225" s="9"/>
      <c r="K225" s="9"/>
      <c r="L225" s="9"/>
      <c r="M225" s="9"/>
      <c r="N225" s="9">
        <v>1</v>
      </c>
      <c r="O225" s="9"/>
      <c r="P225" s="9"/>
      <c r="Q225" s="10"/>
      <c r="R225" s="10">
        <v>16212</v>
      </c>
    </row>
    <row r="226" spans="1:18" x14ac:dyDescent="0.25">
      <c r="A226" s="7">
        <v>29</v>
      </c>
      <c r="B226" s="413" t="s">
        <v>349</v>
      </c>
      <c r="C226" s="414"/>
      <c r="D226" s="414"/>
      <c r="E226" s="414"/>
      <c r="F226" s="415"/>
      <c r="G226" s="8" t="s">
        <v>350</v>
      </c>
      <c r="H226" s="9"/>
      <c r="I226" s="9"/>
      <c r="J226" s="9"/>
      <c r="K226" s="9"/>
      <c r="L226" s="9"/>
      <c r="M226" s="9"/>
      <c r="N226" s="9">
        <v>1</v>
      </c>
      <c r="O226" s="9"/>
      <c r="P226" s="9"/>
      <c r="Q226" s="10"/>
      <c r="R226" s="10">
        <v>16212</v>
      </c>
    </row>
    <row r="227" spans="1:18" x14ac:dyDescent="0.25">
      <c r="A227" s="7">
        <v>30</v>
      </c>
      <c r="B227" s="413" t="s">
        <v>351</v>
      </c>
      <c r="C227" s="414"/>
      <c r="D227" s="414"/>
      <c r="E227" s="414"/>
      <c r="F227" s="415"/>
      <c r="G227" s="8" t="s">
        <v>352</v>
      </c>
      <c r="H227" s="9"/>
      <c r="I227" s="9"/>
      <c r="J227" s="9"/>
      <c r="K227" s="9"/>
      <c r="L227" s="9"/>
      <c r="M227" s="9"/>
      <c r="N227" s="9">
        <v>1</v>
      </c>
      <c r="O227" s="9"/>
      <c r="P227" s="9"/>
      <c r="Q227" s="10"/>
      <c r="R227" s="10">
        <v>16212</v>
      </c>
    </row>
    <row r="228" spans="1:18" x14ac:dyDescent="0.25">
      <c r="A228" s="7">
        <v>31</v>
      </c>
      <c r="B228" s="413" t="s">
        <v>204</v>
      </c>
      <c r="C228" s="414"/>
      <c r="D228" s="414"/>
      <c r="E228" s="414"/>
      <c r="F228" s="415"/>
      <c r="G228" s="8" t="s">
        <v>353</v>
      </c>
      <c r="H228" s="9"/>
      <c r="I228" s="9"/>
      <c r="J228" s="9"/>
      <c r="K228" s="9"/>
      <c r="L228" s="9"/>
      <c r="M228" s="9"/>
      <c r="N228" s="9">
        <v>1</v>
      </c>
      <c r="O228" s="9"/>
      <c r="P228" s="9"/>
      <c r="Q228" s="10"/>
      <c r="R228" s="10">
        <v>16212</v>
      </c>
    </row>
    <row r="229" spans="1:18" x14ac:dyDescent="0.25">
      <c r="A229" s="7">
        <v>32</v>
      </c>
      <c r="B229" s="413" t="s">
        <v>354</v>
      </c>
      <c r="C229" s="414"/>
      <c r="D229" s="414"/>
      <c r="E229" s="414"/>
      <c r="F229" s="415"/>
      <c r="G229" s="8" t="s">
        <v>355</v>
      </c>
      <c r="H229" s="9"/>
      <c r="I229" s="9"/>
      <c r="J229" s="9"/>
      <c r="K229" s="9"/>
      <c r="L229" s="9"/>
      <c r="M229" s="9"/>
      <c r="N229" s="9">
        <v>1</v>
      </c>
      <c r="O229" s="9"/>
      <c r="P229" s="9"/>
      <c r="Q229" s="10"/>
      <c r="R229" s="10">
        <v>16212</v>
      </c>
    </row>
    <row r="230" spans="1:18" x14ac:dyDescent="0.25">
      <c r="A230" s="7">
        <v>33</v>
      </c>
      <c r="B230" s="413" t="s">
        <v>356</v>
      </c>
      <c r="C230" s="414"/>
      <c r="D230" s="414"/>
      <c r="E230" s="414"/>
      <c r="F230" s="415"/>
      <c r="G230" s="8" t="s">
        <v>357</v>
      </c>
      <c r="H230" s="9"/>
      <c r="I230" s="9"/>
      <c r="J230" s="9"/>
      <c r="K230" s="9"/>
      <c r="L230" s="9"/>
      <c r="M230" s="9"/>
      <c r="N230" s="9">
        <v>1</v>
      </c>
      <c r="O230" s="9"/>
      <c r="P230" s="9"/>
      <c r="Q230" s="10"/>
      <c r="R230" s="10">
        <v>16212</v>
      </c>
    </row>
    <row r="231" spans="1:18" x14ac:dyDescent="0.25">
      <c r="A231" s="7">
        <v>34</v>
      </c>
      <c r="B231" s="413" t="s">
        <v>358</v>
      </c>
      <c r="C231" s="414"/>
      <c r="D231" s="414"/>
      <c r="E231" s="414"/>
      <c r="F231" s="415"/>
      <c r="G231" s="8" t="s">
        <v>359</v>
      </c>
      <c r="H231" s="9"/>
      <c r="I231" s="9"/>
      <c r="J231" s="9"/>
      <c r="K231" s="9"/>
      <c r="L231" s="9"/>
      <c r="M231" s="9"/>
      <c r="N231" s="9">
        <v>2</v>
      </c>
      <c r="O231" s="9"/>
      <c r="P231" s="9"/>
      <c r="Q231" s="10"/>
      <c r="R231" s="10">
        <v>16212</v>
      </c>
    </row>
    <row r="232" spans="1:18" x14ac:dyDescent="0.25">
      <c r="A232" s="7">
        <v>35</v>
      </c>
      <c r="B232" s="413" t="s">
        <v>360</v>
      </c>
      <c r="C232" s="414"/>
      <c r="D232" s="414"/>
      <c r="E232" s="414"/>
      <c r="F232" s="415"/>
      <c r="G232" s="8" t="s">
        <v>361</v>
      </c>
      <c r="H232" s="9"/>
      <c r="I232" s="9"/>
      <c r="J232" s="9"/>
      <c r="K232" s="9"/>
      <c r="L232" s="9"/>
      <c r="M232" s="9"/>
      <c r="N232" s="9">
        <v>1</v>
      </c>
      <c r="O232" s="9"/>
      <c r="P232" s="9"/>
      <c r="Q232" s="10"/>
      <c r="R232" s="10">
        <v>16212</v>
      </c>
    </row>
    <row r="233" spans="1:18" x14ac:dyDescent="0.25">
      <c r="A233" s="7">
        <v>36</v>
      </c>
      <c r="B233" s="413" t="s">
        <v>362</v>
      </c>
      <c r="C233" s="414"/>
      <c r="D233" s="414"/>
      <c r="E233" s="414"/>
      <c r="F233" s="415"/>
      <c r="G233" s="8" t="s">
        <v>363</v>
      </c>
      <c r="H233" s="9"/>
      <c r="I233" s="9"/>
      <c r="J233" s="9"/>
      <c r="K233" s="9"/>
      <c r="L233" s="9"/>
      <c r="M233" s="9"/>
      <c r="N233" s="9">
        <v>1</v>
      </c>
      <c r="O233" s="9"/>
      <c r="P233" s="9"/>
      <c r="Q233" s="10"/>
      <c r="R233" s="10">
        <v>16212</v>
      </c>
    </row>
    <row r="234" spans="1:18" x14ac:dyDescent="0.25">
      <c r="A234" s="7">
        <v>37</v>
      </c>
      <c r="B234" s="413" t="s">
        <v>364</v>
      </c>
      <c r="C234" s="414"/>
      <c r="D234" s="414"/>
      <c r="E234" s="414"/>
      <c r="F234" s="415"/>
      <c r="G234" s="8" t="s">
        <v>365</v>
      </c>
      <c r="H234" s="9"/>
      <c r="I234" s="9"/>
      <c r="J234" s="9"/>
      <c r="K234" s="9"/>
      <c r="L234" s="9"/>
      <c r="M234" s="9"/>
      <c r="N234" s="9">
        <v>1</v>
      </c>
      <c r="O234" s="9"/>
      <c r="P234" s="9"/>
      <c r="Q234" s="10"/>
      <c r="R234" s="10">
        <v>16212</v>
      </c>
    </row>
    <row r="235" spans="1:18" ht="15" customHeight="1" x14ac:dyDescent="0.25">
      <c r="A235" s="7">
        <v>10</v>
      </c>
      <c r="B235" s="396" t="s">
        <v>366</v>
      </c>
      <c r="C235" s="397"/>
      <c r="D235" s="397"/>
      <c r="E235" s="397"/>
      <c r="F235" s="397"/>
      <c r="G235" s="398"/>
      <c r="H235" s="3">
        <f>I235+J235</f>
        <v>80</v>
      </c>
      <c r="I235" s="3">
        <f t="shared" ref="I235:P235" si="9">I236+I237+I238+I239</f>
        <v>30</v>
      </c>
      <c r="J235" s="3">
        <f t="shared" si="9"/>
        <v>50</v>
      </c>
      <c r="K235" s="3">
        <v>36</v>
      </c>
      <c r="L235" s="3">
        <f t="shared" si="9"/>
        <v>2</v>
      </c>
      <c r="M235" s="3">
        <f t="shared" si="9"/>
        <v>2</v>
      </c>
      <c r="N235" s="3">
        <v>110</v>
      </c>
      <c r="O235" s="3">
        <f t="shared" si="9"/>
        <v>0</v>
      </c>
      <c r="P235" s="3">
        <f t="shared" si="9"/>
        <v>0</v>
      </c>
      <c r="Q235" s="6">
        <v>35420</v>
      </c>
      <c r="R235" s="6">
        <v>18970</v>
      </c>
    </row>
    <row r="236" spans="1:18" x14ac:dyDescent="0.25">
      <c r="A236" s="7"/>
      <c r="B236" s="413" t="s">
        <v>367</v>
      </c>
      <c r="C236" s="414"/>
      <c r="D236" s="414"/>
      <c r="E236" s="414"/>
      <c r="F236" s="415"/>
      <c r="G236" s="8" t="s">
        <v>566</v>
      </c>
      <c r="H236" s="9">
        <v>20</v>
      </c>
      <c r="I236" s="9">
        <v>30</v>
      </c>
      <c r="J236" s="9">
        <v>30</v>
      </c>
      <c r="K236" s="9">
        <v>26</v>
      </c>
      <c r="L236" s="9">
        <v>0</v>
      </c>
      <c r="M236" s="9">
        <v>0</v>
      </c>
      <c r="N236" s="9">
        <v>57</v>
      </c>
      <c r="O236" s="9"/>
      <c r="P236" s="9"/>
      <c r="Q236" s="10">
        <v>35420</v>
      </c>
      <c r="R236" s="10">
        <v>18970</v>
      </c>
    </row>
    <row r="237" spans="1:18" x14ac:dyDescent="0.25">
      <c r="A237" s="7"/>
      <c r="B237" s="413" t="s">
        <v>368</v>
      </c>
      <c r="C237" s="414"/>
      <c r="D237" s="414"/>
      <c r="E237" s="414"/>
      <c r="F237" s="415"/>
      <c r="G237" s="8" t="s">
        <v>567</v>
      </c>
      <c r="H237" s="9"/>
      <c r="I237" s="9"/>
      <c r="J237" s="9">
        <v>20</v>
      </c>
      <c r="K237" s="9">
        <v>7</v>
      </c>
      <c r="L237" s="9">
        <v>2</v>
      </c>
      <c r="M237" s="9">
        <v>2</v>
      </c>
      <c r="N237" s="9">
        <v>32</v>
      </c>
      <c r="O237" s="9"/>
      <c r="P237" s="9"/>
      <c r="Q237" s="10">
        <v>35420</v>
      </c>
      <c r="R237" s="10">
        <v>18970</v>
      </c>
    </row>
    <row r="238" spans="1:18" ht="24" x14ac:dyDescent="0.25">
      <c r="A238" s="7">
        <v>1</v>
      </c>
      <c r="B238" s="413" t="s">
        <v>369</v>
      </c>
      <c r="C238" s="414"/>
      <c r="D238" s="414"/>
      <c r="E238" s="414"/>
      <c r="F238" s="415"/>
      <c r="G238" s="8" t="s">
        <v>370</v>
      </c>
      <c r="H238" s="9"/>
      <c r="I238" s="9"/>
      <c r="J238" s="9"/>
      <c r="K238" s="9"/>
      <c r="L238" s="9"/>
      <c r="M238" s="9"/>
      <c r="N238" s="9">
        <v>2</v>
      </c>
      <c r="O238" s="9"/>
      <c r="P238" s="9"/>
      <c r="Q238" s="10"/>
      <c r="R238" s="10">
        <v>18970</v>
      </c>
    </row>
    <row r="239" spans="1:18" ht="24" x14ac:dyDescent="0.25">
      <c r="A239" s="7">
        <v>2</v>
      </c>
      <c r="B239" s="413" t="s">
        <v>367</v>
      </c>
      <c r="C239" s="414"/>
      <c r="D239" s="414"/>
      <c r="E239" s="414"/>
      <c r="F239" s="415"/>
      <c r="G239" s="8" t="s">
        <v>371</v>
      </c>
      <c r="H239" s="9"/>
      <c r="I239" s="9"/>
      <c r="J239" s="9"/>
      <c r="K239" s="9"/>
      <c r="L239" s="9"/>
      <c r="M239" s="9"/>
      <c r="N239" s="9">
        <v>2</v>
      </c>
      <c r="O239" s="9"/>
      <c r="P239" s="9"/>
      <c r="Q239" s="10"/>
      <c r="R239" s="10">
        <v>18970</v>
      </c>
    </row>
    <row r="240" spans="1:18" ht="17.25" customHeight="1" x14ac:dyDescent="0.25">
      <c r="A240" s="7">
        <v>11</v>
      </c>
      <c r="B240" s="396" t="s">
        <v>372</v>
      </c>
      <c r="C240" s="397"/>
      <c r="D240" s="397"/>
      <c r="E240" s="397"/>
      <c r="F240" s="397"/>
      <c r="G240" s="398"/>
      <c r="H240" s="3">
        <f>I240+J240</f>
        <v>475</v>
      </c>
      <c r="I240" s="3">
        <f t="shared" ref="I240:P240" si="10">I241+I242+I243+I244+I245+I246+I247+I248+I249+I250+I251+I252+I253+I254</f>
        <v>370</v>
      </c>
      <c r="J240" s="3">
        <f t="shared" si="10"/>
        <v>105</v>
      </c>
      <c r="K240" s="3">
        <v>173</v>
      </c>
      <c r="L240" s="3">
        <f t="shared" si="10"/>
        <v>7</v>
      </c>
      <c r="M240" s="3">
        <f t="shared" si="10"/>
        <v>6</v>
      </c>
      <c r="N240" s="3">
        <v>501</v>
      </c>
      <c r="O240" s="3">
        <f t="shared" si="10"/>
        <v>0</v>
      </c>
      <c r="P240" s="3">
        <f t="shared" si="10"/>
        <v>0</v>
      </c>
      <c r="Q240" s="6">
        <v>373958</v>
      </c>
      <c r="R240" s="6">
        <v>237899</v>
      </c>
    </row>
    <row r="241" spans="1:18" ht="24" x14ac:dyDescent="0.25">
      <c r="A241" s="7"/>
      <c r="B241" s="413" t="s">
        <v>373</v>
      </c>
      <c r="C241" s="414"/>
      <c r="D241" s="414"/>
      <c r="E241" s="414"/>
      <c r="F241" s="415"/>
      <c r="G241" s="8" t="s">
        <v>568</v>
      </c>
      <c r="H241" s="9"/>
      <c r="I241" s="9">
        <v>340</v>
      </c>
      <c r="J241" s="9">
        <v>30</v>
      </c>
      <c r="K241" s="12">
        <v>150</v>
      </c>
      <c r="L241" s="9">
        <v>5</v>
      </c>
      <c r="M241" s="9">
        <v>4</v>
      </c>
      <c r="N241" s="9">
        <v>373</v>
      </c>
      <c r="O241" s="9"/>
      <c r="P241" s="9"/>
      <c r="Q241" s="10">
        <v>29952</v>
      </c>
      <c r="R241" s="10">
        <v>17144</v>
      </c>
    </row>
    <row r="242" spans="1:18" x14ac:dyDescent="0.25">
      <c r="A242" s="7"/>
      <c r="B242" s="413" t="s">
        <v>374</v>
      </c>
      <c r="C242" s="414"/>
      <c r="D242" s="414"/>
      <c r="E242" s="414"/>
      <c r="F242" s="415"/>
      <c r="G242" s="8" t="s">
        <v>569</v>
      </c>
      <c r="H242" s="9"/>
      <c r="I242" s="9">
        <v>10</v>
      </c>
      <c r="J242" s="9">
        <v>10</v>
      </c>
      <c r="K242" s="9">
        <v>8</v>
      </c>
      <c r="L242" s="9"/>
      <c r="M242" s="9"/>
      <c r="N242" s="9">
        <v>27</v>
      </c>
      <c r="O242" s="9"/>
      <c r="P242" s="9"/>
      <c r="Q242" s="10">
        <v>26700</v>
      </c>
      <c r="R242" s="10">
        <v>14473</v>
      </c>
    </row>
    <row r="243" spans="1:18" x14ac:dyDescent="0.25">
      <c r="A243" s="7"/>
      <c r="B243" s="413" t="s">
        <v>375</v>
      </c>
      <c r="C243" s="414"/>
      <c r="D243" s="414"/>
      <c r="E243" s="414"/>
      <c r="F243" s="415"/>
      <c r="G243" s="8" t="s">
        <v>570</v>
      </c>
      <c r="H243" s="9"/>
      <c r="I243" s="9">
        <v>10</v>
      </c>
      <c r="J243" s="9">
        <v>10</v>
      </c>
      <c r="K243" s="9">
        <v>8</v>
      </c>
      <c r="L243" s="9"/>
      <c r="M243" s="9"/>
      <c r="N243" s="9">
        <v>24</v>
      </c>
      <c r="O243" s="9"/>
      <c r="P243" s="9"/>
      <c r="Q243" s="10">
        <v>28186</v>
      </c>
      <c r="R243" s="10">
        <v>15755</v>
      </c>
    </row>
    <row r="244" spans="1:18" x14ac:dyDescent="0.25">
      <c r="A244" s="7"/>
      <c r="B244" s="413" t="s">
        <v>376</v>
      </c>
      <c r="C244" s="414"/>
      <c r="D244" s="414"/>
      <c r="E244" s="414"/>
      <c r="F244" s="415"/>
      <c r="G244" s="8" t="s">
        <v>571</v>
      </c>
      <c r="H244" s="9"/>
      <c r="I244" s="9">
        <v>10</v>
      </c>
      <c r="J244" s="9">
        <v>10</v>
      </c>
      <c r="K244" s="9">
        <v>7</v>
      </c>
      <c r="L244" s="9">
        <v>0</v>
      </c>
      <c r="M244" s="9">
        <v>0</v>
      </c>
      <c r="N244" s="9">
        <v>25</v>
      </c>
      <c r="O244" s="9"/>
      <c r="P244" s="9"/>
      <c r="Q244" s="10">
        <v>32327</v>
      </c>
      <c r="R244" s="10">
        <v>13350</v>
      </c>
    </row>
    <row r="245" spans="1:18" x14ac:dyDescent="0.25">
      <c r="A245" s="7"/>
      <c r="B245" s="413" t="s">
        <v>377</v>
      </c>
      <c r="C245" s="414"/>
      <c r="D245" s="414"/>
      <c r="E245" s="414"/>
      <c r="F245" s="415"/>
      <c r="G245" s="8" t="s">
        <v>572</v>
      </c>
      <c r="H245" s="9"/>
      <c r="I245" s="9"/>
      <c r="J245" s="9"/>
      <c r="K245" s="9">
        <v>4</v>
      </c>
      <c r="L245" s="9">
        <v>0</v>
      </c>
      <c r="M245" s="9"/>
      <c r="N245" s="9">
        <v>8</v>
      </c>
      <c r="O245" s="9"/>
      <c r="P245" s="9"/>
      <c r="Q245" s="10">
        <v>33084</v>
      </c>
      <c r="R245" s="10">
        <v>14601</v>
      </c>
    </row>
    <row r="246" spans="1:18" x14ac:dyDescent="0.25">
      <c r="A246" s="7"/>
      <c r="B246" s="413" t="s">
        <v>378</v>
      </c>
      <c r="C246" s="414"/>
      <c r="D246" s="414"/>
      <c r="E246" s="414"/>
      <c r="F246" s="415"/>
      <c r="G246" s="8" t="s">
        <v>573</v>
      </c>
      <c r="H246" s="9"/>
      <c r="I246" s="9"/>
      <c r="J246" s="9">
        <v>15</v>
      </c>
      <c r="K246" s="9">
        <v>2</v>
      </c>
      <c r="L246" s="9">
        <v>0</v>
      </c>
      <c r="M246" s="9"/>
      <c r="N246" s="9">
        <v>9</v>
      </c>
      <c r="O246" s="9"/>
      <c r="P246" s="9"/>
      <c r="Q246" s="10">
        <v>25342</v>
      </c>
      <c r="R246" s="10">
        <v>15555</v>
      </c>
    </row>
    <row r="247" spans="1:18" x14ac:dyDescent="0.25">
      <c r="A247" s="7"/>
      <c r="B247" s="413" t="s">
        <v>379</v>
      </c>
      <c r="C247" s="414"/>
      <c r="D247" s="414"/>
      <c r="E247" s="414"/>
      <c r="F247" s="415"/>
      <c r="G247" s="8" t="s">
        <v>574</v>
      </c>
      <c r="H247" s="9"/>
      <c r="I247" s="9"/>
      <c r="J247" s="9">
        <v>15</v>
      </c>
      <c r="K247" s="9">
        <v>4</v>
      </c>
      <c r="L247" s="9">
        <v>1</v>
      </c>
      <c r="M247" s="9">
        <v>1</v>
      </c>
      <c r="N247" s="9">
        <v>6</v>
      </c>
      <c r="O247" s="9"/>
      <c r="P247" s="9"/>
      <c r="Q247" s="10">
        <v>40716</v>
      </c>
      <c r="R247" s="10">
        <v>19898</v>
      </c>
    </row>
    <row r="248" spans="1:18" x14ac:dyDescent="0.25">
      <c r="A248" s="7"/>
      <c r="B248" s="413" t="s">
        <v>380</v>
      </c>
      <c r="C248" s="414"/>
      <c r="D248" s="414"/>
      <c r="E248" s="414"/>
      <c r="F248" s="415"/>
      <c r="G248" s="8" t="s">
        <v>575</v>
      </c>
      <c r="H248" s="9"/>
      <c r="I248" s="9"/>
      <c r="J248" s="9"/>
      <c r="K248" s="9">
        <v>2</v>
      </c>
      <c r="L248" s="9">
        <v>0</v>
      </c>
      <c r="M248" s="9">
        <v>0</v>
      </c>
      <c r="N248" s="9">
        <v>9</v>
      </c>
      <c r="O248" s="9"/>
      <c r="P248" s="9"/>
      <c r="Q248" s="10">
        <v>30129</v>
      </c>
      <c r="R248" s="10">
        <v>14254</v>
      </c>
    </row>
    <row r="249" spans="1:18" x14ac:dyDescent="0.25">
      <c r="A249" s="7"/>
      <c r="B249" s="413" t="s">
        <v>381</v>
      </c>
      <c r="C249" s="414"/>
      <c r="D249" s="414"/>
      <c r="E249" s="414"/>
      <c r="F249" s="415"/>
      <c r="G249" s="8" t="s">
        <v>576</v>
      </c>
      <c r="H249" s="9"/>
      <c r="I249" s="9"/>
      <c r="J249" s="9"/>
      <c r="K249" s="9">
        <v>1</v>
      </c>
      <c r="L249" s="9">
        <v>0</v>
      </c>
      <c r="M249" s="9">
        <v>0</v>
      </c>
      <c r="N249" s="9">
        <v>8</v>
      </c>
      <c r="O249" s="9"/>
      <c r="P249" s="9"/>
      <c r="Q249" s="10">
        <v>23906</v>
      </c>
      <c r="R249" s="10">
        <v>13060</v>
      </c>
    </row>
    <row r="250" spans="1:18" x14ac:dyDescent="0.25">
      <c r="A250" s="7"/>
      <c r="B250" s="413" t="s">
        <v>382</v>
      </c>
      <c r="C250" s="414"/>
      <c r="D250" s="414"/>
      <c r="E250" s="414"/>
      <c r="F250" s="415"/>
      <c r="G250" s="8" t="s">
        <v>577</v>
      </c>
      <c r="H250" s="9"/>
      <c r="I250" s="9"/>
      <c r="J250" s="9">
        <v>15</v>
      </c>
      <c r="K250" s="9">
        <v>2</v>
      </c>
      <c r="L250" s="9">
        <v>1</v>
      </c>
      <c r="M250" s="9">
        <v>1</v>
      </c>
      <c r="N250" s="9">
        <v>9</v>
      </c>
      <c r="O250" s="9"/>
      <c r="P250" s="9"/>
      <c r="Q250" s="10">
        <v>39962</v>
      </c>
      <c r="R250" s="10">
        <v>17945</v>
      </c>
    </row>
    <row r="251" spans="1:18" x14ac:dyDescent="0.25">
      <c r="A251" s="7">
        <v>1</v>
      </c>
      <c r="B251" s="413" t="s">
        <v>383</v>
      </c>
      <c r="C251" s="414"/>
      <c r="D251" s="414"/>
      <c r="E251" s="414"/>
      <c r="F251" s="415"/>
      <c r="G251" s="8" t="s">
        <v>384</v>
      </c>
      <c r="H251" s="9"/>
      <c r="I251" s="9"/>
      <c r="J251" s="9"/>
      <c r="K251" s="9"/>
      <c r="L251" s="9"/>
      <c r="M251" s="9"/>
      <c r="N251" s="9">
        <v>2</v>
      </c>
      <c r="O251" s="9"/>
      <c r="P251" s="9"/>
      <c r="Q251" s="10"/>
      <c r="R251" s="10">
        <v>24001</v>
      </c>
    </row>
    <row r="252" spans="1:18" x14ac:dyDescent="0.25">
      <c r="A252" s="7">
        <v>2</v>
      </c>
      <c r="B252" s="413" t="s">
        <v>385</v>
      </c>
      <c r="C252" s="414"/>
      <c r="D252" s="414"/>
      <c r="E252" s="414"/>
      <c r="F252" s="415"/>
      <c r="G252" s="8" t="s">
        <v>386</v>
      </c>
      <c r="H252" s="9"/>
      <c r="I252" s="9"/>
      <c r="J252" s="9"/>
      <c r="K252" s="9"/>
      <c r="L252" s="9"/>
      <c r="M252" s="9"/>
      <c r="N252" s="9">
        <v>1</v>
      </c>
      <c r="O252" s="9"/>
      <c r="P252" s="9"/>
      <c r="Q252" s="10"/>
      <c r="R252" s="10">
        <v>14849</v>
      </c>
    </row>
    <row r="253" spans="1:18" x14ac:dyDescent="0.25">
      <c r="A253" s="7">
        <v>3</v>
      </c>
      <c r="B253" s="413" t="s">
        <v>387</v>
      </c>
      <c r="C253" s="414"/>
      <c r="D253" s="414"/>
      <c r="E253" s="414"/>
      <c r="F253" s="415"/>
      <c r="G253" s="8" t="s">
        <v>388</v>
      </c>
      <c r="H253" s="9"/>
      <c r="I253" s="9"/>
      <c r="J253" s="9"/>
      <c r="K253" s="9"/>
      <c r="L253" s="9"/>
      <c r="M253" s="9"/>
      <c r="N253" s="9">
        <v>1</v>
      </c>
      <c r="O253" s="9"/>
      <c r="P253" s="9"/>
      <c r="Q253" s="10"/>
      <c r="R253" s="10">
        <v>18233</v>
      </c>
    </row>
    <row r="254" spans="1:18" ht="36" x14ac:dyDescent="0.25">
      <c r="A254" s="7">
        <v>4</v>
      </c>
      <c r="B254" s="413" t="s">
        <v>389</v>
      </c>
      <c r="C254" s="414"/>
      <c r="D254" s="414"/>
      <c r="E254" s="414"/>
      <c r="F254" s="415"/>
      <c r="G254" s="8" t="s">
        <v>390</v>
      </c>
      <c r="H254" s="9"/>
      <c r="I254" s="9"/>
      <c r="J254" s="9"/>
      <c r="K254" s="9"/>
      <c r="L254" s="9"/>
      <c r="M254" s="9"/>
      <c r="N254" s="9">
        <v>1</v>
      </c>
      <c r="O254" s="9"/>
      <c r="P254" s="9"/>
      <c r="Q254" s="10"/>
      <c r="R254" s="10">
        <v>15844</v>
      </c>
    </row>
    <row r="255" spans="1:18" ht="15" customHeight="1" x14ac:dyDescent="0.25">
      <c r="A255" s="7">
        <v>12</v>
      </c>
      <c r="B255" s="396" t="s">
        <v>391</v>
      </c>
      <c r="C255" s="397"/>
      <c r="D255" s="397"/>
      <c r="E255" s="397"/>
      <c r="F255" s="397"/>
      <c r="G255" s="398"/>
      <c r="H255" s="3">
        <f>I255+J255</f>
        <v>310</v>
      </c>
      <c r="I255" s="3">
        <f t="shared" ref="I255:P255" si="11">I256+I257+I258+I259+I260+I261+I262+I263+I264+I265</f>
        <v>250</v>
      </c>
      <c r="J255" s="3">
        <f t="shared" si="11"/>
        <v>60</v>
      </c>
      <c r="K255" s="3">
        <v>192</v>
      </c>
      <c r="L255" s="3">
        <f t="shared" si="11"/>
        <v>27</v>
      </c>
      <c r="M255" s="3">
        <f t="shared" si="11"/>
        <v>5</v>
      </c>
      <c r="N255" s="3">
        <f t="shared" si="11"/>
        <v>605</v>
      </c>
      <c r="O255" s="3">
        <f t="shared" si="11"/>
        <v>47</v>
      </c>
      <c r="P255" s="3">
        <f t="shared" si="11"/>
        <v>0</v>
      </c>
      <c r="Q255" s="10">
        <v>26848</v>
      </c>
      <c r="R255" s="10">
        <v>15242</v>
      </c>
    </row>
    <row r="256" spans="1:18" x14ac:dyDescent="0.25">
      <c r="A256" s="7"/>
      <c r="B256" s="413" t="s">
        <v>392</v>
      </c>
      <c r="C256" s="414"/>
      <c r="D256" s="414"/>
      <c r="E256" s="414"/>
      <c r="F256" s="415"/>
      <c r="G256" s="8" t="s">
        <v>578</v>
      </c>
      <c r="H256" s="9"/>
      <c r="I256" s="9">
        <v>225</v>
      </c>
      <c r="J256" s="9">
        <v>40</v>
      </c>
      <c r="K256" s="9">
        <v>140</v>
      </c>
      <c r="L256" s="9">
        <v>15</v>
      </c>
      <c r="M256" s="9">
        <v>2</v>
      </c>
      <c r="N256" s="9">
        <v>436</v>
      </c>
      <c r="O256" s="9">
        <v>30</v>
      </c>
      <c r="P256" s="9"/>
      <c r="Q256" s="10">
        <v>27209</v>
      </c>
      <c r="R256" s="10">
        <v>15662</v>
      </c>
    </row>
    <row r="257" spans="1:18" x14ac:dyDescent="0.25">
      <c r="A257" s="7"/>
      <c r="B257" s="413" t="s">
        <v>393</v>
      </c>
      <c r="C257" s="414"/>
      <c r="D257" s="414"/>
      <c r="E257" s="414"/>
      <c r="F257" s="415"/>
      <c r="G257" s="8" t="s">
        <v>579</v>
      </c>
      <c r="H257" s="9"/>
      <c r="I257" s="9">
        <v>25</v>
      </c>
      <c r="J257" s="9">
        <v>20</v>
      </c>
      <c r="K257" s="9">
        <v>8</v>
      </c>
      <c r="L257" s="9">
        <v>5</v>
      </c>
      <c r="M257" s="9">
        <v>2</v>
      </c>
      <c r="N257" s="9">
        <v>28</v>
      </c>
      <c r="O257" s="9">
        <v>5</v>
      </c>
      <c r="P257" s="9"/>
      <c r="Q257" s="10">
        <v>27209</v>
      </c>
      <c r="R257" s="10">
        <v>15662</v>
      </c>
    </row>
    <row r="258" spans="1:18" x14ac:dyDescent="0.25">
      <c r="A258" s="7"/>
      <c r="B258" s="413" t="s">
        <v>394</v>
      </c>
      <c r="C258" s="414"/>
      <c r="D258" s="414"/>
      <c r="E258" s="414"/>
      <c r="F258" s="415"/>
      <c r="G258" s="8" t="s">
        <v>580</v>
      </c>
      <c r="H258" s="9"/>
      <c r="I258" s="9"/>
      <c r="J258" s="9"/>
      <c r="K258" s="9">
        <v>11</v>
      </c>
      <c r="L258" s="9">
        <v>1</v>
      </c>
      <c r="M258" s="9">
        <v>1</v>
      </c>
      <c r="N258" s="9">
        <v>41</v>
      </c>
      <c r="O258" s="9">
        <v>2</v>
      </c>
      <c r="P258" s="9"/>
      <c r="Q258" s="10">
        <v>27209</v>
      </c>
      <c r="R258" s="10">
        <v>15662</v>
      </c>
    </row>
    <row r="259" spans="1:18" x14ac:dyDescent="0.25">
      <c r="A259" s="7"/>
      <c r="B259" s="413" t="s">
        <v>395</v>
      </c>
      <c r="C259" s="414"/>
      <c r="D259" s="414"/>
      <c r="E259" s="414"/>
      <c r="F259" s="415"/>
      <c r="G259" s="8" t="s">
        <v>581</v>
      </c>
      <c r="H259" s="9"/>
      <c r="I259" s="9"/>
      <c r="J259" s="9"/>
      <c r="K259" s="9">
        <v>4</v>
      </c>
      <c r="L259" s="9">
        <v>1</v>
      </c>
      <c r="M259" s="9"/>
      <c r="N259" s="9">
        <v>10</v>
      </c>
      <c r="O259" s="9">
        <v>1</v>
      </c>
      <c r="P259" s="9"/>
      <c r="Q259" s="10">
        <v>27209</v>
      </c>
      <c r="R259" s="10">
        <v>15662</v>
      </c>
    </row>
    <row r="260" spans="1:18" x14ac:dyDescent="0.25">
      <c r="A260" s="7"/>
      <c r="B260" s="413" t="s">
        <v>396</v>
      </c>
      <c r="C260" s="414"/>
      <c r="D260" s="414"/>
      <c r="E260" s="414"/>
      <c r="F260" s="415"/>
      <c r="G260" s="8" t="s">
        <v>582</v>
      </c>
      <c r="H260" s="9"/>
      <c r="I260" s="9"/>
      <c r="J260" s="9"/>
      <c r="K260" s="9">
        <v>8</v>
      </c>
      <c r="L260" s="9">
        <v>1</v>
      </c>
      <c r="M260" s="9"/>
      <c r="N260" s="9">
        <v>18</v>
      </c>
      <c r="O260" s="9">
        <v>1</v>
      </c>
      <c r="P260" s="9"/>
      <c r="Q260" s="10">
        <v>27209</v>
      </c>
      <c r="R260" s="10">
        <v>15662</v>
      </c>
    </row>
    <row r="261" spans="1:18" x14ac:dyDescent="0.25">
      <c r="A261" s="7"/>
      <c r="B261" s="413" t="s">
        <v>397</v>
      </c>
      <c r="C261" s="414"/>
      <c r="D261" s="414"/>
      <c r="E261" s="414"/>
      <c r="F261" s="415"/>
      <c r="G261" s="8" t="s">
        <v>583</v>
      </c>
      <c r="H261" s="9"/>
      <c r="I261" s="9"/>
      <c r="J261" s="9"/>
      <c r="K261" s="9">
        <v>5</v>
      </c>
      <c r="L261" s="9">
        <v>1</v>
      </c>
      <c r="M261" s="9"/>
      <c r="N261" s="9">
        <v>12</v>
      </c>
      <c r="O261" s="9">
        <v>2</v>
      </c>
      <c r="P261" s="9"/>
      <c r="Q261" s="10">
        <v>27209</v>
      </c>
      <c r="R261" s="10">
        <v>15662</v>
      </c>
    </row>
    <row r="262" spans="1:18" x14ac:dyDescent="0.25">
      <c r="A262" s="7"/>
      <c r="B262" s="413" t="s">
        <v>398</v>
      </c>
      <c r="C262" s="414"/>
      <c r="D262" s="414"/>
      <c r="E262" s="414"/>
      <c r="F262" s="415"/>
      <c r="G262" s="8" t="s">
        <v>584</v>
      </c>
      <c r="H262" s="9"/>
      <c r="I262" s="9"/>
      <c r="J262" s="9"/>
      <c r="K262" s="9">
        <v>9</v>
      </c>
      <c r="L262" s="9">
        <v>1</v>
      </c>
      <c r="M262" s="9"/>
      <c r="N262" s="9">
        <v>30</v>
      </c>
      <c r="O262" s="9">
        <v>1</v>
      </c>
      <c r="P262" s="9"/>
      <c r="Q262" s="10">
        <v>27209</v>
      </c>
      <c r="R262" s="10">
        <v>15662</v>
      </c>
    </row>
    <row r="263" spans="1:18" x14ac:dyDescent="0.25">
      <c r="A263" s="7"/>
      <c r="B263" s="413" t="s">
        <v>399</v>
      </c>
      <c r="C263" s="414"/>
      <c r="D263" s="414"/>
      <c r="E263" s="414"/>
      <c r="F263" s="415"/>
      <c r="G263" s="8" t="s">
        <v>585</v>
      </c>
      <c r="H263" s="9"/>
      <c r="I263" s="9"/>
      <c r="J263" s="9"/>
      <c r="K263" s="9">
        <v>5</v>
      </c>
      <c r="L263" s="9">
        <v>1</v>
      </c>
      <c r="M263" s="9"/>
      <c r="N263" s="9">
        <v>14</v>
      </c>
      <c r="O263" s="9">
        <v>3</v>
      </c>
      <c r="P263" s="9"/>
      <c r="Q263" s="10">
        <v>27209</v>
      </c>
      <c r="R263" s="10">
        <v>15662</v>
      </c>
    </row>
    <row r="264" spans="1:18" x14ac:dyDescent="0.25">
      <c r="A264" s="7"/>
      <c r="B264" s="413" t="s">
        <v>400</v>
      </c>
      <c r="C264" s="414"/>
      <c r="D264" s="414"/>
      <c r="E264" s="414"/>
      <c r="F264" s="415"/>
      <c r="G264" s="8" t="s">
        <v>586</v>
      </c>
      <c r="H264" s="9"/>
      <c r="I264" s="9"/>
      <c r="J264" s="9"/>
      <c r="K264" s="9">
        <v>5</v>
      </c>
      <c r="L264" s="9">
        <v>1</v>
      </c>
      <c r="M264" s="9"/>
      <c r="N264" s="9">
        <v>14</v>
      </c>
      <c r="O264" s="9">
        <v>2</v>
      </c>
      <c r="P264" s="9"/>
      <c r="Q264" s="10">
        <v>27209</v>
      </c>
      <c r="R264" s="10">
        <v>15662</v>
      </c>
    </row>
    <row r="265" spans="1:18" x14ac:dyDescent="0.25">
      <c r="A265" s="7">
        <v>1</v>
      </c>
      <c r="B265" s="413" t="s">
        <v>401</v>
      </c>
      <c r="C265" s="414"/>
      <c r="D265" s="414"/>
      <c r="E265" s="414"/>
      <c r="F265" s="415"/>
      <c r="G265" s="8" t="s">
        <v>402</v>
      </c>
      <c r="H265" s="9"/>
      <c r="I265" s="9"/>
      <c r="J265" s="9"/>
      <c r="K265" s="9"/>
      <c r="L265" s="9"/>
      <c r="M265" s="9"/>
      <c r="N265" s="9">
        <v>2</v>
      </c>
      <c r="O265" s="9"/>
      <c r="P265" s="9"/>
      <c r="Q265" s="10">
        <v>27209</v>
      </c>
      <c r="R265" s="10">
        <v>15662</v>
      </c>
    </row>
    <row r="266" spans="1:18" ht="15" customHeight="1" x14ac:dyDescent="0.25">
      <c r="A266" s="7">
        <v>13</v>
      </c>
      <c r="B266" s="396" t="s">
        <v>403</v>
      </c>
      <c r="C266" s="397"/>
      <c r="D266" s="397"/>
      <c r="E266" s="397"/>
      <c r="F266" s="397"/>
      <c r="G266" s="398"/>
      <c r="H266" s="3">
        <f t="shared" ref="H266" si="12">H267+H285+H297</f>
        <v>0</v>
      </c>
      <c r="I266" s="3">
        <f>I267+I285+I297</f>
        <v>65</v>
      </c>
      <c r="J266" s="3">
        <f t="shared" ref="J266:P266" si="13">J267+J285+J297</f>
        <v>40</v>
      </c>
      <c r="K266" s="3">
        <v>92</v>
      </c>
      <c r="L266" s="3">
        <f t="shared" si="13"/>
        <v>21</v>
      </c>
      <c r="M266" s="3">
        <f t="shared" si="13"/>
        <v>16</v>
      </c>
      <c r="N266" s="3">
        <v>194</v>
      </c>
      <c r="O266" s="3">
        <f t="shared" si="13"/>
        <v>59</v>
      </c>
      <c r="P266" s="3">
        <f t="shared" si="13"/>
        <v>22</v>
      </c>
      <c r="Q266" s="6">
        <v>35495</v>
      </c>
      <c r="R266" s="6">
        <v>19464</v>
      </c>
    </row>
    <row r="267" spans="1:18" ht="15" customHeight="1" x14ac:dyDescent="0.25">
      <c r="A267" s="7" t="e">
        <f>+A2A267:R287</f>
        <v>#NAME?</v>
      </c>
      <c r="B267" s="413" t="s">
        <v>430</v>
      </c>
      <c r="C267" s="414"/>
      <c r="D267" s="414"/>
      <c r="E267" s="414"/>
      <c r="F267" s="415"/>
      <c r="G267" s="8"/>
      <c r="H267" s="3">
        <f>H268+H269+H270+H271+H272+H273+H274+H275+H276+H277+H278+H279+H280+H281+H282+H283+H284</f>
        <v>0</v>
      </c>
      <c r="I267" s="3">
        <f t="shared" ref="I267:P267" si="14">I268+I269+I270+I271+I272+I273+I274+I275+I276+I277+I278+I279+I280+I281+I282+I283+I284</f>
        <v>65</v>
      </c>
      <c r="J267" s="3">
        <f t="shared" si="14"/>
        <v>30</v>
      </c>
      <c r="K267" s="3">
        <v>30</v>
      </c>
      <c r="L267" s="3">
        <f t="shared" si="14"/>
        <v>14</v>
      </c>
      <c r="M267" s="3">
        <f t="shared" si="14"/>
        <v>14</v>
      </c>
      <c r="N267" s="3">
        <v>62</v>
      </c>
      <c r="O267" s="3">
        <v>40</v>
      </c>
      <c r="P267" s="3">
        <f t="shared" si="14"/>
        <v>7</v>
      </c>
      <c r="Q267" s="6">
        <v>31600</v>
      </c>
      <c r="R267" s="6">
        <v>18546</v>
      </c>
    </row>
    <row r="268" spans="1:18" x14ac:dyDescent="0.25">
      <c r="A268" s="7"/>
      <c r="B268" s="413" t="s">
        <v>430</v>
      </c>
      <c r="C268" s="414"/>
      <c r="D268" s="414"/>
      <c r="E268" s="414"/>
      <c r="F268" s="415"/>
      <c r="G268" s="8" t="s">
        <v>590</v>
      </c>
      <c r="H268" s="9"/>
      <c r="I268" s="9">
        <v>65</v>
      </c>
      <c r="J268" s="9">
        <v>30</v>
      </c>
      <c r="K268" s="9">
        <v>31</v>
      </c>
      <c r="L268" s="9">
        <v>14</v>
      </c>
      <c r="M268" s="9">
        <v>14</v>
      </c>
      <c r="N268" s="9">
        <v>62</v>
      </c>
      <c r="O268" s="9">
        <v>17</v>
      </c>
      <c r="P268" s="9">
        <v>5</v>
      </c>
      <c r="Q268" s="10">
        <v>31585</v>
      </c>
      <c r="R268" s="10">
        <v>18446</v>
      </c>
    </row>
    <row r="269" spans="1:18" x14ac:dyDescent="0.25">
      <c r="A269" s="7">
        <v>1</v>
      </c>
      <c r="B269" s="413" t="s">
        <v>431</v>
      </c>
      <c r="C269" s="414"/>
      <c r="D269" s="414"/>
      <c r="E269" s="414"/>
      <c r="F269" s="415"/>
      <c r="G269" s="8" t="s">
        <v>432</v>
      </c>
      <c r="H269" s="9"/>
      <c r="I269" s="9"/>
      <c r="J269" s="9"/>
      <c r="K269" s="9"/>
      <c r="L269" s="9"/>
      <c r="M269" s="9"/>
      <c r="N269" s="9">
        <v>1</v>
      </c>
      <c r="O269" s="9"/>
      <c r="P269" s="9"/>
      <c r="Q269" s="10"/>
      <c r="R269" s="10">
        <v>21627</v>
      </c>
    </row>
    <row r="270" spans="1:18" x14ac:dyDescent="0.25">
      <c r="A270" s="7">
        <v>2</v>
      </c>
      <c r="B270" s="413" t="s">
        <v>433</v>
      </c>
      <c r="C270" s="414"/>
      <c r="D270" s="414"/>
      <c r="E270" s="414"/>
      <c r="F270" s="415"/>
      <c r="G270" s="8" t="s">
        <v>434</v>
      </c>
      <c r="H270" s="9"/>
      <c r="I270" s="9"/>
      <c r="J270" s="9"/>
      <c r="K270" s="9"/>
      <c r="L270" s="9"/>
      <c r="M270" s="9"/>
      <c r="N270" s="9">
        <v>1</v>
      </c>
      <c r="O270" s="9"/>
      <c r="P270" s="9"/>
      <c r="Q270" s="10"/>
      <c r="R270" s="10">
        <v>21463</v>
      </c>
    </row>
    <row r="271" spans="1:18" x14ac:dyDescent="0.25">
      <c r="A271" s="7">
        <v>3</v>
      </c>
      <c r="B271" s="413" t="s">
        <v>435</v>
      </c>
      <c r="C271" s="414"/>
      <c r="D271" s="414"/>
      <c r="E271" s="414"/>
      <c r="F271" s="415"/>
      <c r="G271" s="8" t="s">
        <v>436</v>
      </c>
      <c r="H271" s="9"/>
      <c r="I271" s="9"/>
      <c r="J271" s="9"/>
      <c r="K271" s="9"/>
      <c r="L271" s="9"/>
      <c r="M271" s="9"/>
      <c r="N271" s="9">
        <v>1</v>
      </c>
      <c r="O271" s="9"/>
      <c r="P271" s="9"/>
      <c r="Q271" s="10"/>
      <c r="R271" s="10">
        <v>20095</v>
      </c>
    </row>
    <row r="272" spans="1:18" x14ac:dyDescent="0.25">
      <c r="A272" s="7">
        <v>4</v>
      </c>
      <c r="B272" s="413" t="s">
        <v>439</v>
      </c>
      <c r="C272" s="414"/>
      <c r="D272" s="414"/>
      <c r="E272" s="414"/>
      <c r="F272" s="415"/>
      <c r="G272" s="8" t="s">
        <v>440</v>
      </c>
      <c r="H272" s="9"/>
      <c r="I272" s="9"/>
      <c r="J272" s="9"/>
      <c r="K272" s="9"/>
      <c r="L272" s="9"/>
      <c r="M272" s="9"/>
      <c r="N272" s="9">
        <v>1</v>
      </c>
      <c r="O272" s="9"/>
      <c r="P272" s="9"/>
      <c r="Q272" s="10"/>
      <c r="R272" s="10">
        <v>27453</v>
      </c>
    </row>
    <row r="273" spans="1:18" x14ac:dyDescent="0.25">
      <c r="A273" s="7">
        <v>5</v>
      </c>
      <c r="B273" s="413" t="s">
        <v>443</v>
      </c>
      <c r="C273" s="414"/>
      <c r="D273" s="414"/>
      <c r="E273" s="414"/>
      <c r="F273" s="415"/>
      <c r="G273" s="8" t="s">
        <v>444</v>
      </c>
      <c r="H273" s="9"/>
      <c r="I273" s="9"/>
      <c r="J273" s="9"/>
      <c r="K273" s="9"/>
      <c r="L273" s="9"/>
      <c r="M273" s="9"/>
      <c r="N273" s="9">
        <v>1</v>
      </c>
      <c r="O273" s="9"/>
      <c r="P273" s="9"/>
      <c r="Q273" s="10"/>
      <c r="R273" s="10">
        <v>19761</v>
      </c>
    </row>
    <row r="274" spans="1:18" x14ac:dyDescent="0.25">
      <c r="A274" s="7">
        <v>6</v>
      </c>
      <c r="B274" s="413" t="s">
        <v>445</v>
      </c>
      <c r="C274" s="414"/>
      <c r="D274" s="414"/>
      <c r="E274" s="414"/>
      <c r="F274" s="415"/>
      <c r="G274" s="8" t="s">
        <v>446</v>
      </c>
      <c r="H274" s="9"/>
      <c r="I274" s="9"/>
      <c r="J274" s="9"/>
      <c r="K274" s="9"/>
      <c r="L274" s="9"/>
      <c r="M274" s="9"/>
      <c r="N274" s="9">
        <v>1</v>
      </c>
      <c r="O274" s="9"/>
      <c r="P274" s="9"/>
      <c r="Q274" s="10"/>
      <c r="R274" s="10">
        <v>16888</v>
      </c>
    </row>
    <row r="275" spans="1:18" x14ac:dyDescent="0.25">
      <c r="A275" s="7">
        <v>7</v>
      </c>
      <c r="B275" s="413" t="s">
        <v>447</v>
      </c>
      <c r="C275" s="414"/>
      <c r="D275" s="414"/>
      <c r="E275" s="414"/>
      <c r="F275" s="415"/>
      <c r="G275" s="8" t="s">
        <v>448</v>
      </c>
      <c r="H275" s="9"/>
      <c r="I275" s="9"/>
      <c r="J275" s="9"/>
      <c r="K275" s="9"/>
      <c r="L275" s="9"/>
      <c r="M275" s="9"/>
      <c r="N275" s="9">
        <v>1</v>
      </c>
      <c r="O275" s="9"/>
      <c r="P275" s="9"/>
      <c r="Q275" s="10"/>
      <c r="R275" s="10">
        <v>20449</v>
      </c>
    </row>
    <row r="276" spans="1:18" x14ac:dyDescent="0.25">
      <c r="A276" s="7">
        <v>8</v>
      </c>
      <c r="B276" s="413" t="s">
        <v>449</v>
      </c>
      <c r="C276" s="414"/>
      <c r="D276" s="414"/>
      <c r="E276" s="414"/>
      <c r="F276" s="415"/>
      <c r="G276" s="8" t="s">
        <v>450</v>
      </c>
      <c r="H276" s="9"/>
      <c r="I276" s="9"/>
      <c r="J276" s="9"/>
      <c r="K276" s="9"/>
      <c r="L276" s="9"/>
      <c r="M276" s="9"/>
      <c r="N276" s="9"/>
      <c r="O276" s="9">
        <v>1</v>
      </c>
      <c r="P276" s="9">
        <v>1</v>
      </c>
      <c r="Q276" s="10"/>
      <c r="R276" s="10">
        <v>25275</v>
      </c>
    </row>
    <row r="277" spans="1:18" x14ac:dyDescent="0.25">
      <c r="A277" s="7">
        <v>9</v>
      </c>
      <c r="B277" s="413" t="s">
        <v>451</v>
      </c>
      <c r="C277" s="414"/>
      <c r="D277" s="414"/>
      <c r="E277" s="414"/>
      <c r="F277" s="415"/>
      <c r="G277" s="8" t="s">
        <v>452</v>
      </c>
      <c r="H277" s="9"/>
      <c r="I277" s="9"/>
      <c r="J277" s="9"/>
      <c r="K277" s="9"/>
      <c r="L277" s="9"/>
      <c r="M277" s="9"/>
      <c r="N277" s="9">
        <v>1</v>
      </c>
      <c r="O277" s="9"/>
      <c r="P277" s="9"/>
      <c r="Q277" s="10"/>
      <c r="R277" s="10">
        <v>19976</v>
      </c>
    </row>
    <row r="278" spans="1:18" x14ac:dyDescent="0.25">
      <c r="A278" s="7">
        <v>10</v>
      </c>
      <c r="B278" s="413" t="s">
        <v>453</v>
      </c>
      <c r="C278" s="414"/>
      <c r="D278" s="414"/>
      <c r="E278" s="414"/>
      <c r="F278" s="415"/>
      <c r="G278" s="8" t="s">
        <v>454</v>
      </c>
      <c r="H278" s="9"/>
      <c r="I278" s="9"/>
      <c r="J278" s="9"/>
      <c r="K278" s="9"/>
      <c r="L278" s="9"/>
      <c r="M278" s="9"/>
      <c r="N278" s="9">
        <v>1</v>
      </c>
      <c r="O278" s="9">
        <v>1</v>
      </c>
      <c r="P278" s="9">
        <v>1</v>
      </c>
      <c r="Q278" s="10"/>
      <c r="R278" s="10"/>
    </row>
    <row r="279" spans="1:18" x14ac:dyDescent="0.25">
      <c r="A279" s="7">
        <v>11</v>
      </c>
      <c r="B279" s="413" t="s">
        <v>455</v>
      </c>
      <c r="C279" s="414"/>
      <c r="D279" s="414"/>
      <c r="E279" s="414"/>
      <c r="F279" s="415"/>
      <c r="G279" s="8" t="s">
        <v>456</v>
      </c>
      <c r="H279" s="9"/>
      <c r="I279" s="9"/>
      <c r="J279" s="9"/>
      <c r="K279" s="9"/>
      <c r="L279" s="9"/>
      <c r="M279" s="9"/>
      <c r="N279" s="9">
        <v>1</v>
      </c>
      <c r="O279" s="9"/>
      <c r="P279" s="9"/>
      <c r="Q279" s="10"/>
      <c r="R279" s="10">
        <v>23700</v>
      </c>
    </row>
    <row r="280" spans="1:18" x14ac:dyDescent="0.25">
      <c r="A280" s="7">
        <v>12</v>
      </c>
      <c r="B280" s="413" t="s">
        <v>457</v>
      </c>
      <c r="C280" s="414"/>
      <c r="D280" s="414"/>
      <c r="E280" s="414"/>
      <c r="F280" s="415"/>
      <c r="G280" s="8" t="s">
        <v>458</v>
      </c>
      <c r="H280" s="9"/>
      <c r="I280" s="9"/>
      <c r="J280" s="9"/>
      <c r="K280" s="9"/>
      <c r="L280" s="9"/>
      <c r="M280" s="9"/>
      <c r="N280" s="9">
        <v>1</v>
      </c>
      <c r="O280" s="9"/>
      <c r="P280" s="9"/>
      <c r="Q280" s="10"/>
      <c r="R280" s="10">
        <v>18359</v>
      </c>
    </row>
    <row r="281" spans="1:18" x14ac:dyDescent="0.25">
      <c r="A281" s="7">
        <v>13</v>
      </c>
      <c r="B281" s="413" t="s">
        <v>459</v>
      </c>
      <c r="C281" s="414"/>
      <c r="D281" s="414"/>
      <c r="E281" s="414"/>
      <c r="F281" s="415"/>
      <c r="G281" s="8" t="s">
        <v>460</v>
      </c>
      <c r="H281" s="9"/>
      <c r="I281" s="9"/>
      <c r="J281" s="9"/>
      <c r="K281" s="9"/>
      <c r="L281" s="9"/>
      <c r="M281" s="9"/>
      <c r="N281" s="9">
        <v>1</v>
      </c>
      <c r="O281" s="9"/>
      <c r="P281" s="9"/>
      <c r="Q281" s="10"/>
      <c r="R281" s="10">
        <v>18995</v>
      </c>
    </row>
    <row r="282" spans="1:18" ht="24" x14ac:dyDescent="0.25">
      <c r="A282" s="7">
        <v>14</v>
      </c>
      <c r="B282" s="413" t="s">
        <v>461</v>
      </c>
      <c r="C282" s="414"/>
      <c r="D282" s="414"/>
      <c r="E282" s="414"/>
      <c r="F282" s="415"/>
      <c r="G282" s="8" t="s">
        <v>462</v>
      </c>
      <c r="H282" s="9"/>
      <c r="I282" s="9"/>
      <c r="J282" s="9"/>
      <c r="K282" s="9"/>
      <c r="L282" s="9"/>
      <c r="M282" s="9"/>
      <c r="N282" s="9">
        <v>1</v>
      </c>
      <c r="O282" s="9"/>
      <c r="P282" s="9"/>
      <c r="Q282" s="10"/>
      <c r="R282" s="10">
        <v>36540</v>
      </c>
    </row>
    <row r="283" spans="1:18" x14ac:dyDescent="0.25">
      <c r="A283" s="7">
        <v>15</v>
      </c>
      <c r="B283" s="413" t="s">
        <v>437</v>
      </c>
      <c r="C283" s="414"/>
      <c r="D283" s="414"/>
      <c r="E283" s="414"/>
      <c r="F283" s="415"/>
      <c r="G283" s="8" t="s">
        <v>438</v>
      </c>
      <c r="H283" s="9"/>
      <c r="I283" s="9"/>
      <c r="J283" s="9"/>
      <c r="K283" s="9"/>
      <c r="L283" s="9"/>
      <c r="M283" s="9"/>
      <c r="N283" s="9"/>
      <c r="O283" s="9"/>
      <c r="P283" s="9"/>
      <c r="Q283" s="10"/>
      <c r="R283" s="10"/>
    </row>
    <row r="284" spans="1:18" x14ac:dyDescent="0.25">
      <c r="A284" s="7">
        <v>16</v>
      </c>
      <c r="B284" s="413" t="s">
        <v>441</v>
      </c>
      <c r="C284" s="414"/>
      <c r="D284" s="414"/>
      <c r="E284" s="414"/>
      <c r="F284" s="415"/>
      <c r="G284" s="8" t="s">
        <v>442</v>
      </c>
      <c r="H284" s="9"/>
      <c r="I284" s="9"/>
      <c r="J284" s="9"/>
      <c r="K284" s="9"/>
      <c r="L284" s="9"/>
      <c r="M284" s="9"/>
      <c r="N284" s="9"/>
      <c r="O284" s="9"/>
      <c r="P284" s="9"/>
      <c r="Q284" s="10"/>
      <c r="R284" s="10"/>
    </row>
    <row r="285" spans="1:18" ht="15.75" customHeight="1" x14ac:dyDescent="0.25">
      <c r="A285" s="7"/>
      <c r="B285" s="416" t="s">
        <v>404</v>
      </c>
      <c r="C285" s="417"/>
      <c r="D285" s="417"/>
      <c r="E285" s="417"/>
      <c r="F285" s="417"/>
      <c r="G285" s="418"/>
      <c r="H285" s="3">
        <f t="shared" ref="H285:I285" si="15">H286+H287+H288+H289+H290+H291+H292+H293+H294+H295+H296</f>
        <v>0</v>
      </c>
      <c r="I285" s="3">
        <f t="shared" si="15"/>
        <v>0</v>
      </c>
      <c r="J285" s="3">
        <f>J286+J287+J288+J289+J290+J291+J292+J293+J294+J295+J296</f>
        <v>10</v>
      </c>
      <c r="K285" s="3">
        <f>K286+K287+K288+K289+K290+K291+K292+K293+K294+K295+K296</f>
        <v>4</v>
      </c>
      <c r="L285" s="3">
        <f t="shared" ref="L285:P285" si="16">L286+L287+L288+L289+L290+L291+L292+L293+L294+L295+L296</f>
        <v>5</v>
      </c>
      <c r="M285" s="3">
        <f t="shared" si="16"/>
        <v>1</v>
      </c>
      <c r="N285" s="3">
        <v>6</v>
      </c>
      <c r="O285" s="3">
        <f t="shared" si="16"/>
        <v>12</v>
      </c>
      <c r="P285" s="3">
        <f t="shared" si="16"/>
        <v>12</v>
      </c>
      <c r="Q285" s="6">
        <v>45333</v>
      </c>
      <c r="R285" s="6">
        <v>18551</v>
      </c>
    </row>
    <row r="286" spans="1:18" x14ac:dyDescent="0.25">
      <c r="A286" s="7"/>
      <c r="B286" s="413" t="s">
        <v>404</v>
      </c>
      <c r="C286" s="414"/>
      <c r="D286" s="414"/>
      <c r="E286" s="414"/>
      <c r="F286" s="415"/>
      <c r="G286" s="8" t="s">
        <v>587</v>
      </c>
      <c r="H286" s="9"/>
      <c r="I286" s="9"/>
      <c r="J286" s="9">
        <v>10</v>
      </c>
      <c r="K286" s="9">
        <v>4</v>
      </c>
      <c r="L286" s="9">
        <v>5</v>
      </c>
      <c r="M286" s="9">
        <v>1</v>
      </c>
      <c r="N286" s="9">
        <v>6</v>
      </c>
      <c r="O286" s="9">
        <v>3</v>
      </c>
      <c r="P286" s="9">
        <v>5</v>
      </c>
      <c r="Q286" s="10">
        <v>40390</v>
      </c>
      <c r="R286" s="10">
        <v>18789</v>
      </c>
    </row>
    <row r="287" spans="1:18" x14ac:dyDescent="0.25">
      <c r="A287" s="7"/>
      <c r="B287" s="413" t="s">
        <v>424</v>
      </c>
      <c r="C287" s="414"/>
      <c r="D287" s="414"/>
      <c r="E287" s="414"/>
      <c r="F287" s="415"/>
      <c r="G287" s="8" t="s">
        <v>589</v>
      </c>
      <c r="H287" s="9"/>
      <c r="I287" s="9"/>
      <c r="J287" s="9"/>
      <c r="K287" s="9"/>
      <c r="L287" s="9"/>
      <c r="M287" s="9"/>
      <c r="N287" s="9">
        <v>1</v>
      </c>
      <c r="O287" s="9">
        <v>1</v>
      </c>
      <c r="P287" s="9">
        <v>2</v>
      </c>
      <c r="Q287" s="10"/>
      <c r="R287" s="10">
        <v>13516</v>
      </c>
    </row>
    <row r="288" spans="1:18" x14ac:dyDescent="0.25">
      <c r="A288" s="7">
        <v>1</v>
      </c>
      <c r="B288" s="413" t="s">
        <v>405</v>
      </c>
      <c r="C288" s="414"/>
      <c r="D288" s="414"/>
      <c r="E288" s="414"/>
      <c r="F288" s="415"/>
      <c r="G288" s="8" t="s">
        <v>406</v>
      </c>
      <c r="H288" s="9"/>
      <c r="I288" s="9"/>
      <c r="J288" s="9"/>
      <c r="K288" s="9"/>
      <c r="L288" s="9"/>
      <c r="M288" s="9"/>
      <c r="N288" s="9"/>
      <c r="O288" s="9">
        <v>1</v>
      </c>
      <c r="P288" s="9">
        <v>1</v>
      </c>
      <c r="Q288" s="10"/>
      <c r="R288" s="10"/>
    </row>
    <row r="289" spans="1:18" x14ac:dyDescent="0.25">
      <c r="A289" s="7">
        <v>2</v>
      </c>
      <c r="B289" s="413" t="s">
        <v>407</v>
      </c>
      <c r="C289" s="414"/>
      <c r="D289" s="414"/>
      <c r="E289" s="414"/>
      <c r="F289" s="415"/>
      <c r="G289" s="8" t="s">
        <v>408</v>
      </c>
      <c r="H289" s="9"/>
      <c r="I289" s="9"/>
      <c r="J289" s="9"/>
      <c r="K289" s="9"/>
      <c r="L289" s="9"/>
      <c r="M289" s="9"/>
      <c r="N289" s="9"/>
      <c r="O289" s="9">
        <v>1</v>
      </c>
      <c r="P289" s="9">
        <v>1</v>
      </c>
      <c r="Q289" s="10"/>
      <c r="R289" s="10"/>
    </row>
    <row r="290" spans="1:18" x14ac:dyDescent="0.25">
      <c r="A290" s="7">
        <v>3</v>
      </c>
      <c r="B290" s="413" t="s">
        <v>409</v>
      </c>
      <c r="C290" s="414"/>
      <c r="D290" s="414"/>
      <c r="E290" s="414"/>
      <c r="F290" s="415"/>
      <c r="G290" s="8" t="s">
        <v>410</v>
      </c>
      <c r="H290" s="9"/>
      <c r="I290" s="9"/>
      <c r="J290" s="9"/>
      <c r="K290" s="9"/>
      <c r="L290" s="9"/>
      <c r="M290" s="9"/>
      <c r="N290" s="9"/>
      <c r="O290" s="9">
        <v>1</v>
      </c>
      <c r="P290" s="9">
        <v>1</v>
      </c>
      <c r="Q290" s="10"/>
      <c r="R290" s="10"/>
    </row>
    <row r="291" spans="1:18" x14ac:dyDescent="0.25">
      <c r="A291" s="7">
        <v>4</v>
      </c>
      <c r="B291" s="413" t="s">
        <v>411</v>
      </c>
      <c r="C291" s="414"/>
      <c r="D291" s="414"/>
      <c r="E291" s="414"/>
      <c r="F291" s="415"/>
      <c r="G291" s="8" t="s">
        <v>412</v>
      </c>
      <c r="H291" s="9"/>
      <c r="I291" s="9"/>
      <c r="J291" s="9"/>
      <c r="K291" s="9"/>
      <c r="L291" s="9"/>
      <c r="M291" s="9"/>
      <c r="N291" s="9"/>
      <c r="O291" s="9">
        <v>1</v>
      </c>
      <c r="P291" s="9">
        <v>1</v>
      </c>
      <c r="Q291" s="10"/>
      <c r="R291" s="10"/>
    </row>
    <row r="292" spans="1:18" x14ac:dyDescent="0.25">
      <c r="A292" s="7">
        <v>5</v>
      </c>
      <c r="B292" s="413" t="s">
        <v>415</v>
      </c>
      <c r="C292" s="414"/>
      <c r="D292" s="414"/>
      <c r="E292" s="414"/>
      <c r="F292" s="415"/>
      <c r="G292" s="8" t="s">
        <v>416</v>
      </c>
      <c r="H292" s="9"/>
      <c r="I292" s="9"/>
      <c r="J292" s="9"/>
      <c r="K292" s="9"/>
      <c r="L292" s="9"/>
      <c r="M292" s="9"/>
      <c r="N292" s="9"/>
      <c r="O292" s="9">
        <v>1</v>
      </c>
      <c r="P292" s="9">
        <v>1</v>
      </c>
      <c r="Q292" s="10"/>
      <c r="R292" s="10"/>
    </row>
    <row r="293" spans="1:18" x14ac:dyDescent="0.25">
      <c r="A293" s="7">
        <v>6</v>
      </c>
      <c r="B293" s="413" t="s">
        <v>417</v>
      </c>
      <c r="C293" s="414"/>
      <c r="D293" s="414"/>
      <c r="E293" s="414"/>
      <c r="F293" s="415"/>
      <c r="G293" s="8" t="s">
        <v>418</v>
      </c>
      <c r="H293" s="9"/>
      <c r="I293" s="9"/>
      <c r="J293" s="9"/>
      <c r="K293" s="9"/>
      <c r="L293" s="9"/>
      <c r="M293" s="9"/>
      <c r="N293" s="9"/>
      <c r="O293" s="9">
        <v>1</v>
      </c>
      <c r="P293" s="9"/>
      <c r="Q293" s="10"/>
      <c r="R293" s="10"/>
    </row>
    <row r="294" spans="1:18" x14ac:dyDescent="0.25">
      <c r="A294" s="7">
        <v>7</v>
      </c>
      <c r="B294" s="413" t="s">
        <v>419</v>
      </c>
      <c r="C294" s="414"/>
      <c r="D294" s="414"/>
      <c r="E294" s="414"/>
      <c r="F294" s="415"/>
      <c r="G294" s="8" t="s">
        <v>420</v>
      </c>
      <c r="H294" s="9"/>
      <c r="I294" s="9"/>
      <c r="J294" s="9"/>
      <c r="K294" s="9"/>
      <c r="L294" s="9"/>
      <c r="M294" s="9"/>
      <c r="N294" s="9"/>
      <c r="O294" s="9">
        <v>1</v>
      </c>
      <c r="P294" s="9"/>
      <c r="Q294" s="10"/>
      <c r="R294" s="10"/>
    </row>
    <row r="295" spans="1:18" x14ac:dyDescent="0.25">
      <c r="A295" s="7">
        <v>8</v>
      </c>
      <c r="B295" s="413" t="s">
        <v>421</v>
      </c>
      <c r="C295" s="414"/>
      <c r="D295" s="414"/>
      <c r="E295" s="414"/>
      <c r="F295" s="415"/>
      <c r="G295" s="8" t="s">
        <v>422</v>
      </c>
      <c r="H295" s="9"/>
      <c r="I295" s="9"/>
      <c r="J295" s="9"/>
      <c r="K295" s="9"/>
      <c r="L295" s="9"/>
      <c r="M295" s="9"/>
      <c r="N295" s="9"/>
      <c r="O295" s="9">
        <v>1</v>
      </c>
      <c r="P295" s="9"/>
      <c r="Q295" s="10"/>
      <c r="R295" s="10"/>
    </row>
    <row r="296" spans="1:18" x14ac:dyDescent="0.25">
      <c r="A296" s="7">
        <v>9</v>
      </c>
      <c r="B296" s="413" t="s">
        <v>413</v>
      </c>
      <c r="C296" s="414"/>
      <c r="D296" s="414"/>
      <c r="E296" s="414"/>
      <c r="F296" s="415"/>
      <c r="G296" s="8" t="s">
        <v>414</v>
      </c>
      <c r="H296" s="9"/>
      <c r="I296" s="9"/>
      <c r="J296" s="9"/>
      <c r="K296" s="9"/>
      <c r="L296" s="9"/>
      <c r="M296" s="9"/>
      <c r="N296" s="9"/>
      <c r="O296" s="9"/>
      <c r="P296" s="9"/>
      <c r="Q296" s="10"/>
      <c r="R296" s="10"/>
    </row>
    <row r="297" spans="1:18" x14ac:dyDescent="0.25">
      <c r="A297" s="7"/>
      <c r="B297" s="416" t="s">
        <v>423</v>
      </c>
      <c r="C297" s="417"/>
      <c r="D297" s="417"/>
      <c r="E297" s="417"/>
      <c r="F297" s="417"/>
      <c r="G297" s="418"/>
      <c r="H297" s="3">
        <f>H298+H299+H300+H301</f>
        <v>0</v>
      </c>
      <c r="I297" s="3">
        <f t="shared" ref="I297:P297" si="17">I298+I299+I300+I301</f>
        <v>0</v>
      </c>
      <c r="J297" s="3">
        <f t="shared" si="17"/>
        <v>0</v>
      </c>
      <c r="K297" s="3">
        <v>3</v>
      </c>
      <c r="L297" s="3">
        <f t="shared" si="17"/>
        <v>2</v>
      </c>
      <c r="M297" s="3">
        <f t="shared" si="17"/>
        <v>1</v>
      </c>
      <c r="N297" s="3">
        <v>7</v>
      </c>
      <c r="O297" s="3">
        <f t="shared" si="17"/>
        <v>7</v>
      </c>
      <c r="P297" s="3">
        <f t="shared" si="17"/>
        <v>3</v>
      </c>
      <c r="Q297" s="6">
        <v>47647</v>
      </c>
      <c r="R297" s="6">
        <v>22886</v>
      </c>
    </row>
    <row r="298" spans="1:18" ht="24" x14ac:dyDescent="0.25">
      <c r="A298" s="7"/>
      <c r="B298" s="413" t="s">
        <v>423</v>
      </c>
      <c r="C298" s="414"/>
      <c r="D298" s="414"/>
      <c r="E298" s="414"/>
      <c r="F298" s="415"/>
      <c r="G298" s="8" t="s">
        <v>588</v>
      </c>
      <c r="H298" s="9"/>
      <c r="I298" s="9"/>
      <c r="J298" s="9"/>
      <c r="K298" s="9">
        <v>3</v>
      </c>
      <c r="L298" s="9">
        <v>2</v>
      </c>
      <c r="M298" s="9">
        <v>1</v>
      </c>
      <c r="N298" s="9">
        <v>6</v>
      </c>
      <c r="O298" s="9">
        <v>4</v>
      </c>
      <c r="P298" s="9">
        <v>2</v>
      </c>
      <c r="Q298" s="10">
        <v>47847</v>
      </c>
      <c r="R298" s="10">
        <v>26116</v>
      </c>
    </row>
    <row r="299" spans="1:18" x14ac:dyDescent="0.25">
      <c r="A299" s="7">
        <v>1</v>
      </c>
      <c r="B299" s="413" t="s">
        <v>425</v>
      </c>
      <c r="C299" s="414"/>
      <c r="D299" s="414"/>
      <c r="E299" s="414"/>
      <c r="F299" s="415"/>
      <c r="G299" s="8" t="s">
        <v>426</v>
      </c>
      <c r="H299" s="9"/>
      <c r="I299" s="9"/>
      <c r="J299" s="9"/>
      <c r="K299" s="9"/>
      <c r="L299" s="9"/>
      <c r="M299" s="9"/>
      <c r="N299" s="9"/>
      <c r="O299" s="9">
        <v>1</v>
      </c>
      <c r="P299" s="9">
        <v>1</v>
      </c>
      <c r="Q299" s="10"/>
      <c r="R299" s="10"/>
    </row>
    <row r="300" spans="1:18" x14ac:dyDescent="0.25">
      <c r="A300" s="7">
        <v>2</v>
      </c>
      <c r="B300" s="413" t="s">
        <v>427</v>
      </c>
      <c r="C300" s="414"/>
      <c r="D300" s="414"/>
      <c r="E300" s="414"/>
      <c r="F300" s="415"/>
      <c r="G300" s="8" t="s">
        <v>428</v>
      </c>
      <c r="H300" s="9"/>
      <c r="I300" s="9"/>
      <c r="J300" s="9"/>
      <c r="K300" s="9"/>
      <c r="L300" s="9"/>
      <c r="M300" s="9"/>
      <c r="N300" s="9"/>
      <c r="O300" s="9">
        <v>1</v>
      </c>
      <c r="P300" s="9">
        <v>0</v>
      </c>
      <c r="Q300" s="10"/>
      <c r="R300" s="10"/>
    </row>
    <row r="301" spans="1:18" x14ac:dyDescent="0.25">
      <c r="A301" s="7">
        <v>3</v>
      </c>
      <c r="B301" s="413" t="s">
        <v>423</v>
      </c>
      <c r="C301" s="414"/>
      <c r="D301" s="414"/>
      <c r="E301" s="414"/>
      <c r="F301" s="415"/>
      <c r="G301" s="8" t="s">
        <v>429</v>
      </c>
      <c r="H301" s="9"/>
      <c r="I301" s="9"/>
      <c r="J301" s="9"/>
      <c r="K301" s="9"/>
      <c r="L301" s="9"/>
      <c r="M301" s="9"/>
      <c r="N301" s="9"/>
      <c r="O301" s="9">
        <v>1</v>
      </c>
      <c r="P301" s="9"/>
      <c r="Q301" s="10"/>
      <c r="R301" s="10"/>
    </row>
    <row r="302" spans="1:18" ht="15" customHeight="1" x14ac:dyDescent="0.25">
      <c r="A302" s="7">
        <v>14</v>
      </c>
      <c r="B302" s="396" t="s">
        <v>463</v>
      </c>
      <c r="C302" s="397"/>
      <c r="D302" s="397"/>
      <c r="E302" s="397"/>
      <c r="F302" s="397"/>
      <c r="G302" s="398"/>
      <c r="H302" s="3">
        <f>I302+J302</f>
        <v>230</v>
      </c>
      <c r="I302" s="3">
        <f t="shared" ref="I302:P302" si="18">I303+I304+I305+I306+I307+I308+I309+I310+I311+I312+I313+I314+I315+I316+I317+I318+I319+I320+I321+I322</f>
        <v>150</v>
      </c>
      <c r="J302" s="3">
        <f t="shared" si="18"/>
        <v>80</v>
      </c>
      <c r="K302" s="3">
        <f t="shared" si="18"/>
        <v>84</v>
      </c>
      <c r="L302" s="3">
        <f t="shared" si="18"/>
        <v>6</v>
      </c>
      <c r="M302" s="3">
        <f t="shared" si="18"/>
        <v>6</v>
      </c>
      <c r="N302" s="3">
        <f t="shared" si="18"/>
        <v>301</v>
      </c>
      <c r="O302" s="3">
        <f t="shared" si="18"/>
        <v>0</v>
      </c>
      <c r="P302" s="3">
        <f t="shared" si="18"/>
        <v>0</v>
      </c>
      <c r="Q302" s="6">
        <v>32427</v>
      </c>
      <c r="R302" s="6">
        <v>18784</v>
      </c>
    </row>
    <row r="303" spans="1:18" x14ac:dyDescent="0.25">
      <c r="A303" s="7"/>
      <c r="B303" s="413" t="s">
        <v>464</v>
      </c>
      <c r="C303" s="414"/>
      <c r="D303" s="414"/>
      <c r="E303" s="414"/>
      <c r="F303" s="415"/>
      <c r="G303" s="8" t="s">
        <v>591</v>
      </c>
      <c r="H303" s="9"/>
      <c r="I303" s="9">
        <v>130</v>
      </c>
      <c r="J303" s="9"/>
      <c r="K303" s="9">
        <v>61</v>
      </c>
      <c r="L303" s="9">
        <v>6</v>
      </c>
      <c r="M303" s="9">
        <v>6</v>
      </c>
      <c r="N303" s="9">
        <v>180</v>
      </c>
      <c r="O303" s="9"/>
      <c r="P303" s="9"/>
      <c r="Q303" s="10">
        <v>31679</v>
      </c>
      <c r="R303" s="10">
        <v>18784</v>
      </c>
    </row>
    <row r="304" spans="1:18" x14ac:dyDescent="0.25">
      <c r="A304" s="7"/>
      <c r="B304" s="413" t="s">
        <v>465</v>
      </c>
      <c r="C304" s="414"/>
      <c r="D304" s="414"/>
      <c r="E304" s="414"/>
      <c r="F304" s="415"/>
      <c r="G304" s="8" t="s">
        <v>592</v>
      </c>
      <c r="H304" s="9"/>
      <c r="I304" s="9">
        <v>10</v>
      </c>
      <c r="J304" s="9">
        <v>30</v>
      </c>
      <c r="K304" s="9">
        <v>9</v>
      </c>
      <c r="L304" s="9">
        <v>0</v>
      </c>
      <c r="M304" s="9">
        <v>0</v>
      </c>
      <c r="N304" s="9">
        <v>23</v>
      </c>
      <c r="O304" s="9"/>
      <c r="P304" s="9"/>
      <c r="Q304" s="10">
        <v>29115</v>
      </c>
      <c r="R304" s="10">
        <v>18453</v>
      </c>
    </row>
    <row r="305" spans="1:18" x14ac:dyDescent="0.25">
      <c r="A305" s="7"/>
      <c r="B305" s="413" t="s">
        <v>466</v>
      </c>
      <c r="C305" s="414"/>
      <c r="D305" s="414"/>
      <c r="E305" s="414"/>
      <c r="F305" s="415"/>
      <c r="G305" s="8" t="s">
        <v>593</v>
      </c>
      <c r="H305" s="9"/>
      <c r="I305" s="9">
        <v>10</v>
      </c>
      <c r="J305" s="9">
        <v>30</v>
      </c>
      <c r="K305" s="9">
        <v>8</v>
      </c>
      <c r="L305" s="9"/>
      <c r="M305" s="9"/>
      <c r="N305" s="9">
        <v>32</v>
      </c>
      <c r="O305" s="9"/>
      <c r="P305" s="9"/>
      <c r="Q305" s="10">
        <v>28427</v>
      </c>
      <c r="R305" s="10">
        <v>18889</v>
      </c>
    </row>
    <row r="306" spans="1:18" x14ac:dyDescent="0.25">
      <c r="A306" s="7"/>
      <c r="B306" s="413" t="s">
        <v>467</v>
      </c>
      <c r="C306" s="414"/>
      <c r="D306" s="414"/>
      <c r="E306" s="414"/>
      <c r="F306" s="415"/>
      <c r="G306" s="8" t="s">
        <v>594</v>
      </c>
      <c r="H306" s="9"/>
      <c r="I306" s="9"/>
      <c r="J306" s="9">
        <v>20</v>
      </c>
      <c r="K306" s="9">
        <v>3</v>
      </c>
      <c r="L306" s="9">
        <v>0</v>
      </c>
      <c r="M306" s="9">
        <v>0</v>
      </c>
      <c r="N306" s="9">
        <v>14</v>
      </c>
      <c r="O306" s="9"/>
      <c r="P306" s="9"/>
      <c r="Q306" s="10">
        <v>28561</v>
      </c>
      <c r="R306" s="10">
        <v>15642</v>
      </c>
    </row>
    <row r="307" spans="1:18" ht="25.5" customHeight="1" x14ac:dyDescent="0.25">
      <c r="A307" s="7"/>
      <c r="B307" s="413" t="s">
        <v>468</v>
      </c>
      <c r="C307" s="414"/>
      <c r="D307" s="414"/>
      <c r="E307" s="414"/>
      <c r="F307" s="415"/>
      <c r="G307" s="8" t="s">
        <v>595</v>
      </c>
      <c r="H307" s="9"/>
      <c r="I307" s="9"/>
      <c r="J307" s="9"/>
      <c r="K307" s="9">
        <v>3</v>
      </c>
      <c r="L307" s="9"/>
      <c r="M307" s="9"/>
      <c r="N307" s="9">
        <v>15</v>
      </c>
      <c r="O307" s="9"/>
      <c r="P307" s="9"/>
      <c r="Q307" s="10">
        <v>28441</v>
      </c>
      <c r="R307" s="10">
        <v>17114</v>
      </c>
    </row>
    <row r="308" spans="1:18" x14ac:dyDescent="0.25">
      <c r="A308" s="7"/>
      <c r="B308" s="413" t="s">
        <v>469</v>
      </c>
      <c r="C308" s="414"/>
      <c r="D308" s="414"/>
      <c r="E308" s="414"/>
      <c r="F308" s="415"/>
      <c r="G308" s="8" t="s">
        <v>596</v>
      </c>
      <c r="H308" s="9"/>
      <c r="I308" s="9"/>
      <c r="J308" s="9"/>
      <c r="K308" s="9"/>
      <c r="L308" s="9"/>
      <c r="M308" s="9"/>
      <c r="N308" s="9">
        <v>3</v>
      </c>
      <c r="O308" s="9"/>
      <c r="P308" s="9"/>
      <c r="Q308" s="10"/>
      <c r="R308" s="10">
        <v>16529</v>
      </c>
    </row>
    <row r="309" spans="1:18" ht="24" x14ac:dyDescent="0.25">
      <c r="A309" s="7">
        <v>1</v>
      </c>
      <c r="B309" s="413" t="s">
        <v>470</v>
      </c>
      <c r="C309" s="414"/>
      <c r="D309" s="414"/>
      <c r="E309" s="414"/>
      <c r="F309" s="415"/>
      <c r="G309" s="8" t="s">
        <v>471</v>
      </c>
      <c r="H309" s="9"/>
      <c r="I309" s="9"/>
      <c r="J309" s="9"/>
      <c r="K309" s="9"/>
      <c r="L309" s="9"/>
      <c r="M309" s="9"/>
      <c r="N309" s="9">
        <v>2</v>
      </c>
      <c r="O309" s="9"/>
      <c r="P309" s="9"/>
      <c r="Q309" s="10"/>
      <c r="R309" s="10">
        <v>18932</v>
      </c>
    </row>
    <row r="310" spans="1:18" x14ac:dyDescent="0.25">
      <c r="A310" s="7">
        <v>2</v>
      </c>
      <c r="B310" s="413" t="s">
        <v>472</v>
      </c>
      <c r="C310" s="414"/>
      <c r="D310" s="414"/>
      <c r="E310" s="414"/>
      <c r="F310" s="415"/>
      <c r="G310" s="8" t="s">
        <v>473</v>
      </c>
      <c r="H310" s="9"/>
      <c r="I310" s="9"/>
      <c r="J310" s="9"/>
      <c r="K310" s="9"/>
      <c r="L310" s="9"/>
      <c r="M310" s="9"/>
      <c r="N310" s="9">
        <v>3</v>
      </c>
      <c r="O310" s="9"/>
      <c r="P310" s="9"/>
      <c r="Q310" s="10"/>
      <c r="R310" s="10">
        <v>15458</v>
      </c>
    </row>
    <row r="311" spans="1:18" x14ac:dyDescent="0.25">
      <c r="A311" s="7">
        <v>3</v>
      </c>
      <c r="B311" s="413" t="s">
        <v>474</v>
      </c>
      <c r="C311" s="414"/>
      <c r="D311" s="414"/>
      <c r="E311" s="414"/>
      <c r="F311" s="415"/>
      <c r="G311" s="8" t="s">
        <v>475</v>
      </c>
      <c r="H311" s="9"/>
      <c r="I311" s="9"/>
      <c r="J311" s="9"/>
      <c r="K311" s="9"/>
      <c r="L311" s="9"/>
      <c r="M311" s="9"/>
      <c r="N311" s="9">
        <v>3</v>
      </c>
      <c r="O311" s="9"/>
      <c r="P311" s="9"/>
      <c r="Q311" s="10"/>
      <c r="R311" s="10">
        <v>16551</v>
      </c>
    </row>
    <row r="312" spans="1:18" x14ac:dyDescent="0.25">
      <c r="A312" s="7">
        <v>4</v>
      </c>
      <c r="B312" s="413" t="s">
        <v>476</v>
      </c>
      <c r="C312" s="414"/>
      <c r="D312" s="414"/>
      <c r="E312" s="414"/>
      <c r="F312" s="415"/>
      <c r="G312" s="8" t="s">
        <v>477</v>
      </c>
      <c r="H312" s="9"/>
      <c r="I312" s="9"/>
      <c r="J312" s="9"/>
      <c r="K312" s="9"/>
      <c r="L312" s="9"/>
      <c r="M312" s="9"/>
      <c r="N312" s="9">
        <v>1</v>
      </c>
      <c r="O312" s="9"/>
      <c r="P312" s="9"/>
      <c r="Q312" s="10"/>
      <c r="R312" s="10">
        <v>18678</v>
      </c>
    </row>
    <row r="313" spans="1:18" x14ac:dyDescent="0.25">
      <c r="A313" s="7">
        <v>5</v>
      </c>
      <c r="B313" s="413" t="s">
        <v>478</v>
      </c>
      <c r="C313" s="414"/>
      <c r="D313" s="414"/>
      <c r="E313" s="414"/>
      <c r="F313" s="415"/>
      <c r="G313" s="8" t="s">
        <v>479</v>
      </c>
      <c r="H313" s="9"/>
      <c r="I313" s="9"/>
      <c r="J313" s="9"/>
      <c r="K313" s="9"/>
      <c r="L313" s="9"/>
      <c r="M313" s="9"/>
      <c r="N313" s="9">
        <v>4</v>
      </c>
      <c r="O313" s="9"/>
      <c r="P313" s="9"/>
      <c r="Q313" s="10"/>
      <c r="R313" s="10">
        <v>16543</v>
      </c>
    </row>
    <row r="314" spans="1:18" ht="24" x14ac:dyDescent="0.25">
      <c r="A314" s="7">
        <v>6</v>
      </c>
      <c r="B314" s="413" t="s">
        <v>480</v>
      </c>
      <c r="C314" s="414"/>
      <c r="D314" s="414"/>
      <c r="E314" s="414"/>
      <c r="F314" s="415"/>
      <c r="G314" s="8" t="s">
        <v>481</v>
      </c>
      <c r="H314" s="9"/>
      <c r="I314" s="9"/>
      <c r="J314" s="9"/>
      <c r="K314" s="9"/>
      <c r="L314" s="9"/>
      <c r="M314" s="9"/>
      <c r="N314" s="9">
        <v>3</v>
      </c>
      <c r="O314" s="9"/>
      <c r="P314" s="9"/>
      <c r="Q314" s="10"/>
      <c r="R314" s="10">
        <v>16327</v>
      </c>
    </row>
    <row r="315" spans="1:18" ht="24" x14ac:dyDescent="0.25">
      <c r="A315" s="7">
        <v>7</v>
      </c>
      <c r="B315" s="413" t="s">
        <v>482</v>
      </c>
      <c r="C315" s="414"/>
      <c r="D315" s="414"/>
      <c r="E315" s="414"/>
      <c r="F315" s="415"/>
      <c r="G315" s="8" t="s">
        <v>483</v>
      </c>
      <c r="H315" s="9"/>
      <c r="I315" s="9"/>
      <c r="J315" s="9"/>
      <c r="K315" s="9"/>
      <c r="L315" s="9"/>
      <c r="M315" s="9"/>
      <c r="N315" s="9">
        <v>1</v>
      </c>
      <c r="O315" s="9"/>
      <c r="P315" s="9"/>
      <c r="Q315" s="10"/>
      <c r="R315" s="10">
        <v>15449</v>
      </c>
    </row>
    <row r="316" spans="1:18" x14ac:dyDescent="0.25">
      <c r="A316" s="7">
        <v>8</v>
      </c>
      <c r="B316" s="413" t="s">
        <v>484</v>
      </c>
      <c r="C316" s="414"/>
      <c r="D316" s="414"/>
      <c r="E316" s="414"/>
      <c r="F316" s="415"/>
      <c r="G316" s="8" t="s">
        <v>497</v>
      </c>
      <c r="H316" s="9"/>
      <c r="I316" s="9"/>
      <c r="J316" s="9"/>
      <c r="K316" s="9"/>
      <c r="L316" s="9"/>
      <c r="M316" s="9"/>
      <c r="N316" s="9">
        <v>2</v>
      </c>
      <c r="O316" s="9"/>
      <c r="P316" s="9"/>
      <c r="Q316" s="10"/>
      <c r="R316" s="10">
        <v>18610</v>
      </c>
    </row>
    <row r="317" spans="1:18" ht="24" x14ac:dyDescent="0.25">
      <c r="A317" s="7">
        <v>9</v>
      </c>
      <c r="B317" s="413" t="s">
        <v>485</v>
      </c>
      <c r="C317" s="414"/>
      <c r="D317" s="414"/>
      <c r="E317" s="414"/>
      <c r="F317" s="415"/>
      <c r="G317" s="8" t="s">
        <v>486</v>
      </c>
      <c r="H317" s="9"/>
      <c r="I317" s="9"/>
      <c r="J317" s="9"/>
      <c r="K317" s="9"/>
      <c r="L317" s="9"/>
      <c r="M317" s="9"/>
      <c r="N317" s="9">
        <v>3</v>
      </c>
      <c r="O317" s="9"/>
      <c r="P317" s="9"/>
      <c r="Q317" s="10"/>
      <c r="R317" s="10">
        <v>16115</v>
      </c>
    </row>
    <row r="318" spans="1:18" x14ac:dyDescent="0.25">
      <c r="A318" s="7">
        <v>10</v>
      </c>
      <c r="B318" s="413" t="s">
        <v>487</v>
      </c>
      <c r="C318" s="414"/>
      <c r="D318" s="414"/>
      <c r="E318" s="414"/>
      <c r="F318" s="415"/>
      <c r="G318" s="8" t="s">
        <v>488</v>
      </c>
      <c r="H318" s="9"/>
      <c r="I318" s="9"/>
      <c r="J318" s="9"/>
      <c r="K318" s="9"/>
      <c r="L318" s="9"/>
      <c r="M318" s="9"/>
      <c r="N318" s="9">
        <v>2</v>
      </c>
      <c r="O318" s="9"/>
      <c r="P318" s="9"/>
      <c r="Q318" s="10"/>
      <c r="R318" s="10">
        <v>17352</v>
      </c>
    </row>
    <row r="319" spans="1:18" x14ac:dyDescent="0.25">
      <c r="A319" s="7">
        <v>11</v>
      </c>
      <c r="B319" s="413" t="s">
        <v>489</v>
      </c>
      <c r="C319" s="414"/>
      <c r="D319" s="414"/>
      <c r="E319" s="414"/>
      <c r="F319" s="415"/>
      <c r="G319" s="8" t="s">
        <v>490</v>
      </c>
      <c r="H319" s="9"/>
      <c r="I319" s="9"/>
      <c r="J319" s="9"/>
      <c r="K319" s="9"/>
      <c r="L319" s="9"/>
      <c r="M319" s="9"/>
      <c r="N319" s="9">
        <v>4</v>
      </c>
      <c r="O319" s="9"/>
      <c r="P319" s="9"/>
      <c r="Q319" s="10"/>
      <c r="R319" s="10">
        <v>18933</v>
      </c>
    </row>
    <row r="320" spans="1:18" ht="24" x14ac:dyDescent="0.25">
      <c r="A320" s="7">
        <v>12</v>
      </c>
      <c r="B320" s="413" t="s">
        <v>491</v>
      </c>
      <c r="C320" s="414"/>
      <c r="D320" s="414"/>
      <c r="E320" s="414"/>
      <c r="F320" s="415"/>
      <c r="G320" s="8" t="s">
        <v>492</v>
      </c>
      <c r="H320" s="9"/>
      <c r="I320" s="9"/>
      <c r="J320" s="9"/>
      <c r="K320" s="9"/>
      <c r="L320" s="9"/>
      <c r="M320" s="9"/>
      <c r="N320" s="9">
        <v>4</v>
      </c>
      <c r="O320" s="9"/>
      <c r="P320" s="9"/>
      <c r="Q320" s="10"/>
      <c r="R320" s="10">
        <v>18566</v>
      </c>
    </row>
    <row r="321" spans="1:18" x14ac:dyDescent="0.25">
      <c r="A321" s="7">
        <v>13</v>
      </c>
      <c r="B321" s="413" t="s">
        <v>493</v>
      </c>
      <c r="C321" s="414"/>
      <c r="D321" s="414"/>
      <c r="E321" s="414"/>
      <c r="F321" s="415"/>
      <c r="G321" s="8" t="s">
        <v>494</v>
      </c>
      <c r="H321" s="9"/>
      <c r="I321" s="9"/>
      <c r="J321" s="9"/>
      <c r="K321" s="9"/>
      <c r="L321" s="9"/>
      <c r="M321" s="9"/>
      <c r="N321" s="9">
        <v>1</v>
      </c>
      <c r="O321" s="9"/>
      <c r="P321" s="9"/>
      <c r="Q321" s="10"/>
      <c r="R321" s="10">
        <v>18784</v>
      </c>
    </row>
    <row r="322" spans="1:18" x14ac:dyDescent="0.25">
      <c r="A322" s="7">
        <v>14</v>
      </c>
      <c r="B322" s="413" t="s">
        <v>495</v>
      </c>
      <c r="C322" s="414"/>
      <c r="D322" s="414"/>
      <c r="E322" s="414"/>
      <c r="F322" s="415"/>
      <c r="G322" s="8" t="s">
        <v>496</v>
      </c>
      <c r="H322" s="9"/>
      <c r="I322" s="9"/>
      <c r="J322" s="9"/>
      <c r="K322" s="9"/>
      <c r="L322" s="9"/>
      <c r="M322" s="9"/>
      <c r="N322" s="9">
        <v>1</v>
      </c>
      <c r="O322" s="9"/>
      <c r="P322" s="9"/>
      <c r="Q322" s="10"/>
      <c r="R322" s="10">
        <v>18784</v>
      </c>
    </row>
    <row r="323" spans="1:18" x14ac:dyDescent="0.25">
      <c r="A323" s="403" t="s">
        <v>654</v>
      </c>
      <c r="B323" s="403"/>
      <c r="C323" s="403"/>
      <c r="D323" s="403"/>
      <c r="E323" s="403"/>
      <c r="F323" s="403"/>
      <c r="G323" s="403"/>
      <c r="H323" s="3">
        <f>I323+J323</f>
        <v>3720</v>
      </c>
      <c r="I323" s="3">
        <f t="shared" ref="I323:Q323" si="19">I23+I41+I70+I106+I131+I150+I164+I165+I191+I235+I240+I255+I266+I302</f>
        <v>2535</v>
      </c>
      <c r="J323" s="3">
        <f t="shared" si="19"/>
        <v>1185</v>
      </c>
      <c r="K323" s="3">
        <f t="shared" si="19"/>
        <v>1508</v>
      </c>
      <c r="L323" s="3">
        <f t="shared" si="19"/>
        <v>417</v>
      </c>
      <c r="M323" s="3">
        <f t="shared" si="19"/>
        <v>213</v>
      </c>
      <c r="N323" s="3">
        <f>N23+N41+N70+N106+N131+N150+N164+N165+N191+N235+N240+N255+N266+N302</f>
        <v>4706</v>
      </c>
      <c r="O323" s="3">
        <f t="shared" si="19"/>
        <v>541</v>
      </c>
      <c r="P323" s="3">
        <f t="shared" si="19"/>
        <v>330</v>
      </c>
      <c r="Q323" s="6">
        <f t="shared" si="19"/>
        <v>699259</v>
      </c>
      <c r="R323" s="6">
        <v>405630</v>
      </c>
    </row>
    <row r="324" spans="1:18" ht="28.5" customHeight="1" x14ac:dyDescent="0.25">
      <c r="A324" s="7">
        <v>15</v>
      </c>
      <c r="B324" s="396" t="s">
        <v>597</v>
      </c>
      <c r="C324" s="397"/>
      <c r="D324" s="397"/>
      <c r="E324" s="397"/>
      <c r="F324" s="398"/>
      <c r="G324" s="11" t="s">
        <v>598</v>
      </c>
      <c r="H324" s="3">
        <f>I324+J324</f>
        <v>180</v>
      </c>
      <c r="I324" s="9">
        <v>125</v>
      </c>
      <c r="J324" s="9">
        <v>55</v>
      </c>
      <c r="K324" s="13">
        <v>77</v>
      </c>
      <c r="L324" s="9"/>
      <c r="M324" s="9"/>
      <c r="N324" s="13">
        <v>220</v>
      </c>
      <c r="O324" s="9"/>
      <c r="P324" s="9"/>
      <c r="Q324" s="9">
        <v>35420</v>
      </c>
      <c r="R324" s="10">
        <v>18957</v>
      </c>
    </row>
    <row r="325" spans="1:18" ht="21.75" customHeight="1" x14ac:dyDescent="0.25">
      <c r="A325" s="412" t="s">
        <v>629</v>
      </c>
      <c r="B325" s="412"/>
      <c r="C325" s="412"/>
      <c r="D325" s="412"/>
      <c r="E325" s="412"/>
      <c r="F325" s="412"/>
      <c r="G325" s="412"/>
      <c r="H325" s="412"/>
      <c r="I325" s="412"/>
      <c r="J325" s="412"/>
      <c r="K325" s="412"/>
      <c r="L325" s="412"/>
      <c r="M325" s="412"/>
      <c r="N325" s="412"/>
      <c r="O325" s="412"/>
      <c r="P325" s="412"/>
      <c r="Q325" s="412"/>
      <c r="R325" s="412"/>
    </row>
    <row r="326" spans="1:18" ht="48" x14ac:dyDescent="0.25">
      <c r="A326" s="7">
        <v>1</v>
      </c>
      <c r="B326" s="374" t="s">
        <v>599</v>
      </c>
      <c r="C326" s="375"/>
      <c r="D326" s="375"/>
      <c r="E326" s="375"/>
      <c r="F326" s="376"/>
      <c r="G326" s="11" t="s">
        <v>600</v>
      </c>
      <c r="H326" s="9"/>
      <c r="I326" s="9">
        <v>640</v>
      </c>
      <c r="J326" s="9">
        <v>20</v>
      </c>
      <c r="K326" s="13">
        <v>171</v>
      </c>
      <c r="L326" s="9"/>
      <c r="M326" s="9"/>
      <c r="N326" s="13">
        <v>336</v>
      </c>
      <c r="O326" s="9"/>
      <c r="P326" s="9"/>
      <c r="Q326" s="10">
        <v>35420</v>
      </c>
      <c r="R326" s="10">
        <v>20263</v>
      </c>
    </row>
    <row r="327" spans="1:18" ht="60" customHeight="1" x14ac:dyDescent="0.25">
      <c r="A327" s="7">
        <v>2</v>
      </c>
      <c r="B327" s="374" t="s">
        <v>601</v>
      </c>
      <c r="C327" s="375"/>
      <c r="D327" s="375"/>
      <c r="E327" s="375"/>
      <c r="F327" s="376"/>
      <c r="G327" s="11" t="s">
        <v>602</v>
      </c>
      <c r="H327" s="9"/>
      <c r="I327" s="9">
        <v>535</v>
      </c>
      <c r="J327" s="9"/>
      <c r="K327" s="9">
        <v>209</v>
      </c>
      <c r="L327" s="9"/>
      <c r="M327" s="9">
        <v>149</v>
      </c>
      <c r="N327" s="9">
        <v>362</v>
      </c>
      <c r="O327" s="9"/>
      <c r="P327" s="9">
        <v>241</v>
      </c>
      <c r="Q327" s="10">
        <v>42912</v>
      </c>
      <c r="R327" s="10">
        <v>16158</v>
      </c>
    </row>
    <row r="328" spans="1:18" ht="36" x14ac:dyDescent="0.25">
      <c r="A328" s="7">
        <v>3</v>
      </c>
      <c r="B328" s="374" t="s">
        <v>603</v>
      </c>
      <c r="C328" s="375"/>
      <c r="D328" s="375"/>
      <c r="E328" s="375"/>
      <c r="F328" s="376"/>
      <c r="G328" s="11" t="s">
        <v>604</v>
      </c>
      <c r="H328" s="9"/>
      <c r="I328" s="9">
        <v>485</v>
      </c>
      <c r="J328" s="9">
        <v>35</v>
      </c>
      <c r="K328" s="9">
        <v>146</v>
      </c>
      <c r="L328" s="9">
        <v>115</v>
      </c>
      <c r="M328" s="9">
        <v>7</v>
      </c>
      <c r="N328" s="9">
        <v>391</v>
      </c>
      <c r="O328" s="9">
        <v>148</v>
      </c>
      <c r="P328" s="9">
        <v>3</v>
      </c>
      <c r="Q328" s="10">
        <v>33778</v>
      </c>
      <c r="R328" s="10">
        <v>18015</v>
      </c>
    </row>
    <row r="329" spans="1:18" ht="48" x14ac:dyDescent="0.25">
      <c r="A329" s="7">
        <v>4</v>
      </c>
      <c r="B329" s="374" t="s">
        <v>601</v>
      </c>
      <c r="C329" s="375"/>
      <c r="D329" s="375"/>
      <c r="E329" s="375"/>
      <c r="F329" s="376"/>
      <c r="G329" s="11" t="s">
        <v>605</v>
      </c>
      <c r="H329" s="9"/>
      <c r="I329" s="9">
        <v>315</v>
      </c>
      <c r="J329" s="9"/>
      <c r="K329" s="13">
        <v>98</v>
      </c>
      <c r="L329" s="9">
        <v>3</v>
      </c>
      <c r="M329" s="9">
        <v>3</v>
      </c>
      <c r="N329" s="13">
        <v>195</v>
      </c>
      <c r="O329" s="9">
        <v>12</v>
      </c>
      <c r="P329" s="9">
        <v>1</v>
      </c>
      <c r="Q329" s="10">
        <v>35653.699999999997</v>
      </c>
      <c r="R329" s="10">
        <v>18647.3</v>
      </c>
    </row>
    <row r="330" spans="1:18" ht="26.25" customHeight="1" x14ac:dyDescent="0.25">
      <c r="A330" s="7">
        <v>5</v>
      </c>
      <c r="B330" s="374" t="s">
        <v>614</v>
      </c>
      <c r="C330" s="375"/>
      <c r="D330" s="375"/>
      <c r="E330" s="375"/>
      <c r="F330" s="376"/>
      <c r="G330" s="11" t="s">
        <v>606</v>
      </c>
      <c r="H330" s="9"/>
      <c r="I330" s="9">
        <v>145</v>
      </c>
      <c r="J330" s="9">
        <v>15</v>
      </c>
      <c r="K330" s="9">
        <v>62</v>
      </c>
      <c r="L330" s="9">
        <v>15</v>
      </c>
      <c r="M330" s="9"/>
      <c r="N330" s="9">
        <v>126</v>
      </c>
      <c r="O330" s="9"/>
      <c r="P330" s="9">
        <v>27.5</v>
      </c>
      <c r="Q330" s="10">
        <v>34917</v>
      </c>
      <c r="R330" s="10">
        <v>20892</v>
      </c>
    </row>
    <row r="331" spans="1:18" ht="60" x14ac:dyDescent="0.25">
      <c r="A331" s="7">
        <v>6</v>
      </c>
      <c r="B331" s="374" t="s">
        <v>601</v>
      </c>
      <c r="C331" s="375"/>
      <c r="D331" s="375"/>
      <c r="E331" s="375"/>
      <c r="F331" s="376"/>
      <c r="G331" s="11" t="s">
        <v>608</v>
      </c>
      <c r="H331" s="9"/>
      <c r="I331" s="9">
        <v>235</v>
      </c>
      <c r="J331" s="9"/>
      <c r="K331" s="9">
        <v>101</v>
      </c>
      <c r="L331" s="9">
        <v>150</v>
      </c>
      <c r="M331" s="9">
        <v>150</v>
      </c>
      <c r="N331" s="9">
        <v>297</v>
      </c>
      <c r="O331" s="9">
        <v>318.5</v>
      </c>
      <c r="P331" s="9">
        <v>319.5</v>
      </c>
      <c r="Q331" s="10">
        <v>35420</v>
      </c>
      <c r="R331" s="10">
        <v>18957</v>
      </c>
    </row>
    <row r="332" spans="1:18" ht="36" x14ac:dyDescent="0.25">
      <c r="A332" s="7">
        <v>7</v>
      </c>
      <c r="B332" s="374" t="s">
        <v>609</v>
      </c>
      <c r="C332" s="375"/>
      <c r="D332" s="375"/>
      <c r="E332" s="375"/>
      <c r="F332" s="376"/>
      <c r="G332" s="11" t="s">
        <v>610</v>
      </c>
      <c r="H332" s="9"/>
      <c r="I332" s="9">
        <v>300</v>
      </c>
      <c r="J332" s="9"/>
      <c r="K332" s="9">
        <v>27</v>
      </c>
      <c r="L332" s="13">
        <v>80</v>
      </c>
      <c r="M332" s="9">
        <v>10</v>
      </c>
      <c r="N332" s="9">
        <v>100</v>
      </c>
      <c r="O332" s="9">
        <v>91</v>
      </c>
      <c r="P332" s="9">
        <v>1</v>
      </c>
      <c r="Q332" s="10">
        <v>53783</v>
      </c>
      <c r="R332" s="10">
        <v>30173</v>
      </c>
    </row>
    <row r="333" spans="1:18" ht="36" x14ac:dyDescent="0.25">
      <c r="A333" s="7">
        <v>8</v>
      </c>
      <c r="B333" s="374" t="s">
        <v>609</v>
      </c>
      <c r="C333" s="375"/>
      <c r="D333" s="375"/>
      <c r="E333" s="375"/>
      <c r="F333" s="376"/>
      <c r="G333" s="11" t="s">
        <v>612</v>
      </c>
      <c r="H333" s="9"/>
      <c r="I333" s="9">
        <v>70</v>
      </c>
      <c r="J333" s="9"/>
      <c r="K333" s="9">
        <v>7</v>
      </c>
      <c r="L333" s="13">
        <v>22</v>
      </c>
      <c r="M333" s="9"/>
      <c r="N333" s="13">
        <v>16</v>
      </c>
      <c r="O333" s="9">
        <v>27</v>
      </c>
      <c r="P333" s="9"/>
      <c r="Q333" s="10">
        <v>55993</v>
      </c>
      <c r="R333" s="10">
        <v>23625</v>
      </c>
    </row>
    <row r="334" spans="1:18" ht="48" x14ac:dyDescent="0.25">
      <c r="A334" s="7">
        <v>9</v>
      </c>
      <c r="B334" s="374" t="s">
        <v>603</v>
      </c>
      <c r="C334" s="375"/>
      <c r="D334" s="375"/>
      <c r="E334" s="375"/>
      <c r="F334" s="376"/>
      <c r="G334" s="11" t="s">
        <v>613</v>
      </c>
      <c r="H334" s="9"/>
      <c r="I334" s="9">
        <v>120</v>
      </c>
      <c r="J334" s="9"/>
      <c r="K334" s="13">
        <v>45</v>
      </c>
      <c r="L334" s="9"/>
      <c r="M334" s="9"/>
      <c r="N334" s="13">
        <v>47</v>
      </c>
      <c r="O334" s="9"/>
      <c r="P334" s="9"/>
      <c r="Q334" s="10">
        <v>36200</v>
      </c>
      <c r="R334" s="10">
        <v>20206</v>
      </c>
    </row>
    <row r="335" spans="1:18" ht="36" x14ac:dyDescent="0.25">
      <c r="A335" s="7">
        <v>10</v>
      </c>
      <c r="B335" s="374" t="s">
        <v>599</v>
      </c>
      <c r="C335" s="375"/>
      <c r="D335" s="375"/>
      <c r="E335" s="375"/>
      <c r="F335" s="376"/>
      <c r="G335" s="11" t="s">
        <v>615</v>
      </c>
      <c r="H335" s="9"/>
      <c r="I335" s="9">
        <v>250</v>
      </c>
      <c r="J335" s="9">
        <v>20</v>
      </c>
      <c r="K335" s="13">
        <v>71</v>
      </c>
      <c r="L335" s="9">
        <v>21</v>
      </c>
      <c r="M335" s="9">
        <v>21</v>
      </c>
      <c r="N335" s="9">
        <v>150</v>
      </c>
      <c r="O335" s="9">
        <v>32.700000000000003</v>
      </c>
      <c r="P335" s="9">
        <v>32.700000000000003</v>
      </c>
      <c r="Q335" s="10">
        <v>50218.3</v>
      </c>
      <c r="R335" s="10">
        <v>23041.7</v>
      </c>
    </row>
    <row r="336" spans="1:18" ht="36" x14ac:dyDescent="0.25">
      <c r="A336" s="7">
        <v>11</v>
      </c>
      <c r="B336" s="374" t="s">
        <v>609</v>
      </c>
      <c r="C336" s="375"/>
      <c r="D336" s="375"/>
      <c r="E336" s="375"/>
      <c r="F336" s="376"/>
      <c r="G336" s="11" t="s">
        <v>616</v>
      </c>
      <c r="H336" s="9"/>
      <c r="I336" s="9">
        <v>25</v>
      </c>
      <c r="J336" s="9"/>
      <c r="K336" s="9">
        <v>25</v>
      </c>
      <c r="L336" s="9">
        <v>15</v>
      </c>
      <c r="M336" s="9">
        <v>3</v>
      </c>
      <c r="N336" s="13">
        <v>30</v>
      </c>
      <c r="O336" s="9">
        <v>16</v>
      </c>
      <c r="P336" s="9">
        <v>3</v>
      </c>
      <c r="Q336" s="10">
        <v>54865</v>
      </c>
      <c r="R336" s="10">
        <v>31406</v>
      </c>
    </row>
    <row r="337" spans="1:18" ht="48" x14ac:dyDescent="0.25">
      <c r="A337" s="7">
        <v>12</v>
      </c>
      <c r="B337" s="374" t="s">
        <v>599</v>
      </c>
      <c r="C337" s="375"/>
      <c r="D337" s="375"/>
      <c r="E337" s="375"/>
      <c r="F337" s="376"/>
      <c r="G337" s="11" t="s">
        <v>617</v>
      </c>
      <c r="H337" s="9"/>
      <c r="I337" s="9">
        <v>210</v>
      </c>
      <c r="J337" s="9"/>
      <c r="K337" s="13">
        <v>27</v>
      </c>
      <c r="L337" s="9">
        <v>21</v>
      </c>
      <c r="M337" s="9">
        <v>2</v>
      </c>
      <c r="N337" s="9">
        <v>96</v>
      </c>
      <c r="O337" s="9">
        <v>9</v>
      </c>
      <c r="P337" s="9">
        <v>0</v>
      </c>
      <c r="Q337" s="10">
        <v>35420</v>
      </c>
      <c r="R337" s="10">
        <v>18958</v>
      </c>
    </row>
    <row r="338" spans="1:18" ht="36" x14ac:dyDescent="0.25">
      <c r="A338" s="7">
        <v>13</v>
      </c>
      <c r="B338" s="374" t="s">
        <v>609</v>
      </c>
      <c r="C338" s="375"/>
      <c r="D338" s="375"/>
      <c r="E338" s="375"/>
      <c r="F338" s="376"/>
      <c r="G338" s="11" t="s">
        <v>618</v>
      </c>
      <c r="H338" s="9"/>
      <c r="I338" s="9">
        <v>120</v>
      </c>
      <c r="J338" s="9"/>
      <c r="K338" s="13">
        <v>12</v>
      </c>
      <c r="L338" s="9"/>
      <c r="M338" s="9"/>
      <c r="N338" s="13">
        <v>73</v>
      </c>
      <c r="O338" s="9">
        <v>0</v>
      </c>
      <c r="P338" s="9"/>
      <c r="Q338" s="10">
        <v>37890</v>
      </c>
      <c r="R338" s="10">
        <v>19100</v>
      </c>
    </row>
    <row r="339" spans="1:18" ht="48" x14ac:dyDescent="0.25">
      <c r="A339" s="7">
        <v>14</v>
      </c>
      <c r="B339" s="374" t="s">
        <v>609</v>
      </c>
      <c r="C339" s="375"/>
      <c r="D339" s="375"/>
      <c r="E339" s="375"/>
      <c r="F339" s="376"/>
      <c r="G339" s="11" t="s">
        <v>619</v>
      </c>
      <c r="H339" s="9"/>
      <c r="I339" s="9">
        <v>115</v>
      </c>
      <c r="J339" s="9">
        <v>15</v>
      </c>
      <c r="K339" s="9">
        <v>13</v>
      </c>
      <c r="L339" s="9">
        <v>15</v>
      </c>
      <c r="M339" s="9"/>
      <c r="N339" s="9">
        <v>44</v>
      </c>
      <c r="O339" s="9">
        <v>15</v>
      </c>
      <c r="P339" s="9"/>
      <c r="Q339" s="10">
        <v>47780</v>
      </c>
      <c r="R339" s="10">
        <v>24300</v>
      </c>
    </row>
    <row r="340" spans="1:18" ht="43.5" customHeight="1" x14ac:dyDescent="0.25">
      <c r="A340" s="7">
        <v>15</v>
      </c>
      <c r="B340" s="374" t="s">
        <v>660</v>
      </c>
      <c r="C340" s="375"/>
      <c r="D340" s="375"/>
      <c r="E340" s="375"/>
      <c r="F340" s="376"/>
      <c r="G340" s="11" t="s">
        <v>620</v>
      </c>
      <c r="H340" s="9"/>
      <c r="I340" s="9">
        <v>180</v>
      </c>
      <c r="J340" s="9"/>
      <c r="K340" s="9">
        <v>2</v>
      </c>
      <c r="L340" s="9">
        <v>2</v>
      </c>
      <c r="M340" s="9"/>
      <c r="N340" s="13">
        <v>40</v>
      </c>
      <c r="O340" s="9"/>
      <c r="P340" s="9"/>
      <c r="Q340" s="10">
        <v>48233.3</v>
      </c>
      <c r="R340" s="10">
        <v>28395.1</v>
      </c>
    </row>
    <row r="341" spans="1:18" ht="43.5" customHeight="1" x14ac:dyDescent="0.25">
      <c r="A341" s="7">
        <v>16</v>
      </c>
      <c r="B341" s="374" t="s">
        <v>661</v>
      </c>
      <c r="C341" s="375"/>
      <c r="D341" s="375"/>
      <c r="E341" s="375"/>
      <c r="F341" s="376"/>
      <c r="G341" s="11" t="s">
        <v>621</v>
      </c>
      <c r="H341" s="9"/>
      <c r="I341" s="9">
        <v>210</v>
      </c>
      <c r="J341" s="9"/>
      <c r="K341" s="13">
        <v>12</v>
      </c>
      <c r="L341" s="9">
        <v>13</v>
      </c>
      <c r="M341" s="9"/>
      <c r="N341" s="9">
        <v>71</v>
      </c>
      <c r="O341" s="9">
        <v>11.5</v>
      </c>
      <c r="P341" s="9"/>
      <c r="Q341" s="10">
        <v>43087.3</v>
      </c>
      <c r="R341" s="10">
        <v>24760.3</v>
      </c>
    </row>
    <row r="342" spans="1:18" ht="48" x14ac:dyDescent="0.25">
      <c r="A342" s="7">
        <v>17</v>
      </c>
      <c r="B342" s="374" t="s">
        <v>662</v>
      </c>
      <c r="C342" s="375"/>
      <c r="D342" s="375"/>
      <c r="E342" s="375"/>
      <c r="F342" s="376"/>
      <c r="G342" s="11" t="s">
        <v>622</v>
      </c>
      <c r="H342" s="9"/>
      <c r="I342" s="9">
        <v>150</v>
      </c>
      <c r="J342" s="9"/>
      <c r="K342" s="9">
        <v>5</v>
      </c>
      <c r="L342" s="9">
        <v>18</v>
      </c>
      <c r="M342" s="9"/>
      <c r="N342" s="9">
        <v>16</v>
      </c>
      <c r="O342" s="9">
        <v>23</v>
      </c>
      <c r="P342" s="9"/>
      <c r="Q342" s="10">
        <v>41402</v>
      </c>
      <c r="R342" s="10">
        <v>23389</v>
      </c>
    </row>
    <row r="343" spans="1:18" ht="36" x14ac:dyDescent="0.25">
      <c r="A343" s="7">
        <v>18</v>
      </c>
      <c r="B343" s="374" t="s">
        <v>607</v>
      </c>
      <c r="C343" s="375"/>
      <c r="D343" s="375"/>
      <c r="E343" s="375"/>
      <c r="F343" s="376"/>
      <c r="G343" s="11" t="s">
        <v>623</v>
      </c>
      <c r="H343" s="9"/>
      <c r="I343" s="9"/>
      <c r="J343" s="9">
        <v>40</v>
      </c>
      <c r="K343" s="13">
        <v>16</v>
      </c>
      <c r="L343" s="9">
        <v>8</v>
      </c>
      <c r="M343" s="9">
        <v>3</v>
      </c>
      <c r="N343" s="13">
        <v>22</v>
      </c>
      <c r="O343" s="9">
        <v>5</v>
      </c>
      <c r="P343" s="9">
        <v>2</v>
      </c>
      <c r="Q343" s="10">
        <v>47766</v>
      </c>
      <c r="R343" s="10">
        <v>28597</v>
      </c>
    </row>
    <row r="344" spans="1:18" ht="36" x14ac:dyDescent="0.25">
      <c r="A344" s="7">
        <v>19</v>
      </c>
      <c r="B344" s="374" t="s">
        <v>601</v>
      </c>
      <c r="C344" s="375"/>
      <c r="D344" s="375"/>
      <c r="E344" s="375"/>
      <c r="F344" s="376"/>
      <c r="G344" s="11" t="s">
        <v>624</v>
      </c>
      <c r="H344" s="9"/>
      <c r="I344" s="9"/>
      <c r="J344" s="9"/>
      <c r="K344" s="9">
        <v>38</v>
      </c>
      <c r="L344" s="9">
        <v>2</v>
      </c>
      <c r="M344" s="9">
        <v>2</v>
      </c>
      <c r="N344" s="9">
        <v>68</v>
      </c>
      <c r="O344" s="9">
        <v>0</v>
      </c>
      <c r="P344" s="9">
        <v>0</v>
      </c>
      <c r="Q344" s="10">
        <v>35421</v>
      </c>
      <c r="R344" s="10">
        <v>19510</v>
      </c>
    </row>
    <row r="345" spans="1:18" ht="48" x14ac:dyDescent="0.25">
      <c r="A345" s="7">
        <v>20</v>
      </c>
      <c r="B345" s="374" t="s">
        <v>625</v>
      </c>
      <c r="C345" s="375"/>
      <c r="D345" s="375"/>
      <c r="E345" s="375"/>
      <c r="F345" s="376"/>
      <c r="G345" s="11" t="s">
        <v>626</v>
      </c>
      <c r="H345" s="9"/>
      <c r="I345" s="9"/>
      <c r="J345" s="9"/>
      <c r="K345" s="13">
        <v>34</v>
      </c>
      <c r="L345" s="9">
        <v>25</v>
      </c>
      <c r="M345" s="9">
        <v>0</v>
      </c>
      <c r="N345" s="9">
        <v>71</v>
      </c>
      <c r="O345" s="9">
        <v>46</v>
      </c>
      <c r="P345" s="9">
        <v>0</v>
      </c>
      <c r="Q345" s="10">
        <v>35420</v>
      </c>
      <c r="R345" s="10">
        <v>19966</v>
      </c>
    </row>
    <row r="346" spans="1:18" ht="48" x14ac:dyDescent="0.25">
      <c r="A346" s="7">
        <v>21</v>
      </c>
      <c r="B346" s="374" t="s">
        <v>601</v>
      </c>
      <c r="C346" s="375"/>
      <c r="D346" s="375"/>
      <c r="E346" s="375"/>
      <c r="F346" s="376"/>
      <c r="G346" s="11" t="s">
        <v>648</v>
      </c>
      <c r="H346" s="9"/>
      <c r="I346" s="9"/>
      <c r="J346" s="9"/>
      <c r="K346" s="13">
        <v>12</v>
      </c>
      <c r="L346" s="9">
        <v>19</v>
      </c>
      <c r="M346" s="9">
        <v>1</v>
      </c>
      <c r="N346" s="9">
        <v>17</v>
      </c>
      <c r="O346" s="9">
        <v>15</v>
      </c>
      <c r="P346" s="9"/>
      <c r="Q346" s="10">
        <v>38956</v>
      </c>
      <c r="R346" s="10">
        <v>22282</v>
      </c>
    </row>
    <row r="347" spans="1:18" x14ac:dyDescent="0.25">
      <c r="A347" s="403" t="s">
        <v>645</v>
      </c>
      <c r="B347" s="403"/>
      <c r="C347" s="403"/>
      <c r="D347" s="403"/>
      <c r="E347" s="403"/>
      <c r="F347" s="403"/>
      <c r="G347" s="403"/>
      <c r="H347" s="3">
        <f>I347+J347</f>
        <v>4250</v>
      </c>
      <c r="I347" s="3">
        <f>I326+I327+I328+I329+I330+I331+I332+I333+I334+I335+I336+I337+I338+I339+I340+I341+I342+I343+I344+I345+I346</f>
        <v>4105</v>
      </c>
      <c r="J347" s="3">
        <f t="shared" ref="J347:R347" si="20">J326+J327+J328+J329+J330+J331+J332+J333+J334+J335+J336+J337+J338+J339+J340+J341+J342+J343+J344+J345+J346</f>
        <v>145</v>
      </c>
      <c r="K347" s="3">
        <f t="shared" si="20"/>
        <v>1133</v>
      </c>
      <c r="L347" s="3">
        <f t="shared" si="20"/>
        <v>544</v>
      </c>
      <c r="M347" s="3">
        <f t="shared" si="20"/>
        <v>351</v>
      </c>
      <c r="N347" s="3">
        <f>N326+N327+N328+N329+N330+N331+N332+N333+N334+N335+N336+N337+N338+N339+N340+N341+N342+N343+N344+N345+N346</f>
        <v>2568</v>
      </c>
      <c r="O347" s="3">
        <f t="shared" si="20"/>
        <v>769.7</v>
      </c>
      <c r="P347" s="3">
        <f t="shared" si="20"/>
        <v>630.70000000000005</v>
      </c>
      <c r="Q347" s="6">
        <f t="shared" si="20"/>
        <v>880535.60000000009</v>
      </c>
      <c r="R347" s="6">
        <f t="shared" si="20"/>
        <v>470641.39999999997</v>
      </c>
    </row>
    <row r="348" spans="1:18" x14ac:dyDescent="0.25">
      <c r="A348" s="412" t="s">
        <v>630</v>
      </c>
      <c r="B348" s="412"/>
      <c r="C348" s="412"/>
      <c r="D348" s="412"/>
      <c r="E348" s="412"/>
      <c r="F348" s="412"/>
      <c r="G348" s="412"/>
      <c r="H348" s="412"/>
      <c r="I348" s="412"/>
      <c r="J348" s="412"/>
      <c r="K348" s="412"/>
      <c r="L348" s="412"/>
      <c r="M348" s="412"/>
      <c r="N348" s="412"/>
      <c r="O348" s="412"/>
      <c r="P348" s="412"/>
      <c r="Q348" s="412"/>
      <c r="R348" s="412"/>
    </row>
    <row r="349" spans="1:18" ht="24" x14ac:dyDescent="0.25">
      <c r="A349" s="7">
        <v>1</v>
      </c>
      <c r="B349" s="374" t="s">
        <v>601</v>
      </c>
      <c r="C349" s="375"/>
      <c r="D349" s="375"/>
      <c r="E349" s="375"/>
      <c r="F349" s="376"/>
      <c r="G349" s="11" t="s">
        <v>663</v>
      </c>
      <c r="H349" s="9"/>
      <c r="I349" s="9">
        <v>105</v>
      </c>
      <c r="J349" s="9">
        <v>40</v>
      </c>
      <c r="K349" s="9">
        <v>38</v>
      </c>
      <c r="L349" s="9">
        <v>8</v>
      </c>
      <c r="M349" s="9">
        <v>0</v>
      </c>
      <c r="N349" s="9">
        <v>60</v>
      </c>
      <c r="O349" s="9">
        <v>2</v>
      </c>
      <c r="P349" s="9">
        <v>0</v>
      </c>
      <c r="Q349" s="10">
        <v>35520</v>
      </c>
      <c r="R349" s="10">
        <v>24643.8</v>
      </c>
    </row>
    <row r="350" spans="1:18" ht="35.25" customHeight="1" x14ac:dyDescent="0.25">
      <c r="A350" s="7">
        <v>2</v>
      </c>
      <c r="B350" s="374" t="s">
        <v>614</v>
      </c>
      <c r="C350" s="375"/>
      <c r="D350" s="375"/>
      <c r="E350" s="375"/>
      <c r="F350" s="376"/>
      <c r="G350" s="11" t="s">
        <v>664</v>
      </c>
      <c r="H350" s="9"/>
      <c r="I350" s="9">
        <v>185</v>
      </c>
      <c r="J350" s="9">
        <v>30</v>
      </c>
      <c r="K350" s="13">
        <v>68</v>
      </c>
      <c r="L350" s="9">
        <v>75</v>
      </c>
      <c r="M350" s="9">
        <v>11</v>
      </c>
      <c r="N350" s="13">
        <v>178</v>
      </c>
      <c r="O350" s="9"/>
      <c r="P350" s="9"/>
      <c r="Q350" s="10">
        <v>35400</v>
      </c>
      <c r="R350" s="10">
        <v>18950</v>
      </c>
    </row>
    <row r="351" spans="1:18" ht="24" x14ac:dyDescent="0.25">
      <c r="A351" s="7">
        <v>3</v>
      </c>
      <c r="B351" s="374" t="s">
        <v>631</v>
      </c>
      <c r="C351" s="375"/>
      <c r="D351" s="375"/>
      <c r="E351" s="375"/>
      <c r="F351" s="376"/>
      <c r="G351" s="11" t="s">
        <v>665</v>
      </c>
      <c r="H351" s="9"/>
      <c r="I351" s="9">
        <v>265</v>
      </c>
      <c r="J351" s="9">
        <v>30</v>
      </c>
      <c r="K351" s="13">
        <v>46</v>
      </c>
      <c r="L351" s="9">
        <v>13</v>
      </c>
      <c r="M351" s="9">
        <v>13</v>
      </c>
      <c r="N351" s="13">
        <v>170</v>
      </c>
      <c r="O351" s="9">
        <v>3</v>
      </c>
      <c r="P351" s="9">
        <v>3</v>
      </c>
      <c r="Q351" s="10">
        <v>35420</v>
      </c>
      <c r="R351" s="10">
        <v>19517</v>
      </c>
    </row>
    <row r="352" spans="1:18" ht="24" x14ac:dyDescent="0.25">
      <c r="A352" s="7">
        <v>4</v>
      </c>
      <c r="B352" s="374" t="s">
        <v>601</v>
      </c>
      <c r="C352" s="375"/>
      <c r="D352" s="375"/>
      <c r="E352" s="375"/>
      <c r="F352" s="376"/>
      <c r="G352" s="11" t="s">
        <v>666</v>
      </c>
      <c r="H352" s="9"/>
      <c r="I352" s="9">
        <v>230</v>
      </c>
      <c r="J352" s="9"/>
      <c r="K352" s="13">
        <v>86</v>
      </c>
      <c r="L352" s="9">
        <v>95</v>
      </c>
      <c r="M352" s="9">
        <v>86</v>
      </c>
      <c r="N352" s="13">
        <v>124</v>
      </c>
      <c r="O352" s="9">
        <v>166</v>
      </c>
      <c r="P352" s="9">
        <v>124</v>
      </c>
      <c r="Q352" s="10">
        <v>35420</v>
      </c>
      <c r="R352" s="10">
        <v>19517</v>
      </c>
    </row>
    <row r="353" spans="1:18" ht="35.25" customHeight="1" x14ac:dyDescent="0.25">
      <c r="A353" s="7">
        <v>5</v>
      </c>
      <c r="B353" s="374" t="s">
        <v>614</v>
      </c>
      <c r="C353" s="375"/>
      <c r="D353" s="375"/>
      <c r="E353" s="375"/>
      <c r="F353" s="376"/>
      <c r="G353" s="11" t="s">
        <v>667</v>
      </c>
      <c r="H353" s="9"/>
      <c r="I353" s="9">
        <v>130</v>
      </c>
      <c r="J353" s="9">
        <v>30</v>
      </c>
      <c r="K353" s="9">
        <v>46</v>
      </c>
      <c r="L353" s="9">
        <v>15</v>
      </c>
      <c r="M353" s="9">
        <v>0</v>
      </c>
      <c r="N353" s="9">
        <v>95</v>
      </c>
      <c r="O353" s="9">
        <v>24</v>
      </c>
      <c r="P353" s="9">
        <v>0</v>
      </c>
      <c r="Q353" s="10">
        <v>36691</v>
      </c>
      <c r="R353" s="10">
        <v>19605.599999999999</v>
      </c>
    </row>
    <row r="354" spans="1:18" ht="35.25" customHeight="1" x14ac:dyDescent="0.25">
      <c r="A354" s="7">
        <v>6</v>
      </c>
      <c r="B354" s="374" t="s">
        <v>631</v>
      </c>
      <c r="C354" s="375"/>
      <c r="D354" s="375"/>
      <c r="E354" s="375"/>
      <c r="F354" s="376"/>
      <c r="G354" s="11" t="s">
        <v>668</v>
      </c>
      <c r="H354" s="9"/>
      <c r="I354" s="9">
        <v>130</v>
      </c>
      <c r="J354" s="9">
        <v>15</v>
      </c>
      <c r="K354" s="9">
        <v>48</v>
      </c>
      <c r="L354" s="9">
        <v>2</v>
      </c>
      <c r="M354" s="9">
        <v>2</v>
      </c>
      <c r="N354" s="9">
        <v>89</v>
      </c>
      <c r="O354" s="9">
        <v>1</v>
      </c>
      <c r="P354" s="9">
        <v>1</v>
      </c>
      <c r="Q354" s="10">
        <v>37300</v>
      </c>
      <c r="R354" s="10">
        <v>19100</v>
      </c>
    </row>
    <row r="355" spans="1:18" ht="24" x14ac:dyDescent="0.25">
      <c r="A355" s="7">
        <v>7</v>
      </c>
      <c r="B355" s="374" t="s">
        <v>632</v>
      </c>
      <c r="C355" s="375"/>
      <c r="D355" s="375"/>
      <c r="E355" s="375"/>
      <c r="F355" s="376"/>
      <c r="G355" s="11" t="s">
        <v>669</v>
      </c>
      <c r="H355" s="9"/>
      <c r="I355" s="9">
        <v>80</v>
      </c>
      <c r="J355" s="9">
        <v>25</v>
      </c>
      <c r="K355" s="13">
        <v>17</v>
      </c>
      <c r="L355" s="9"/>
      <c r="M355" s="9"/>
      <c r="N355" s="13">
        <v>36</v>
      </c>
      <c r="O355" s="9"/>
      <c r="P355" s="9"/>
      <c r="Q355" s="10">
        <v>33380.9</v>
      </c>
      <c r="R355" s="10">
        <v>21518.400000000001</v>
      </c>
    </row>
    <row r="356" spans="1:18" ht="35.25" customHeight="1" x14ac:dyDescent="0.25">
      <c r="A356" s="7">
        <v>8</v>
      </c>
      <c r="B356" s="374" t="s">
        <v>614</v>
      </c>
      <c r="C356" s="375"/>
      <c r="D356" s="375"/>
      <c r="E356" s="375"/>
      <c r="F356" s="376"/>
      <c r="G356" s="11" t="s">
        <v>670</v>
      </c>
      <c r="H356" s="9"/>
      <c r="I356" s="9">
        <v>125</v>
      </c>
      <c r="J356" s="9">
        <v>6</v>
      </c>
      <c r="K356" s="13">
        <v>39</v>
      </c>
      <c r="L356" s="9"/>
      <c r="M356" s="9"/>
      <c r="N356" s="9">
        <v>161</v>
      </c>
      <c r="O356" s="9"/>
      <c r="P356" s="9"/>
      <c r="Q356" s="10">
        <v>32920</v>
      </c>
      <c r="R356" s="10">
        <v>18025</v>
      </c>
    </row>
    <row r="357" spans="1:18" ht="48.75" customHeight="1" x14ac:dyDescent="0.25">
      <c r="A357" s="7">
        <v>9</v>
      </c>
      <c r="B357" s="374" t="s">
        <v>694</v>
      </c>
      <c r="C357" s="375"/>
      <c r="D357" s="375"/>
      <c r="E357" s="375"/>
      <c r="F357" s="376"/>
      <c r="G357" s="11" t="s">
        <v>671</v>
      </c>
      <c r="H357" s="9"/>
      <c r="I357" s="9">
        <v>120</v>
      </c>
      <c r="J357" s="9">
        <v>15</v>
      </c>
      <c r="K357" s="9">
        <v>18</v>
      </c>
      <c r="L357" s="9">
        <v>6</v>
      </c>
      <c r="M357" s="9">
        <v>6</v>
      </c>
      <c r="N357" s="13">
        <v>27</v>
      </c>
      <c r="O357" s="9">
        <v>1</v>
      </c>
      <c r="P357" s="9">
        <v>1</v>
      </c>
      <c r="Q357" s="10">
        <v>37429.4</v>
      </c>
      <c r="R357" s="10">
        <v>20178.3</v>
      </c>
    </row>
    <row r="358" spans="1:18" ht="29.25" customHeight="1" x14ac:dyDescent="0.25">
      <c r="A358" s="7">
        <v>10</v>
      </c>
      <c r="B358" s="374" t="s">
        <v>601</v>
      </c>
      <c r="C358" s="375"/>
      <c r="D358" s="375"/>
      <c r="E358" s="375"/>
      <c r="F358" s="376"/>
      <c r="G358" s="11" t="s">
        <v>672</v>
      </c>
      <c r="H358" s="9"/>
      <c r="I358" s="9"/>
      <c r="J358" s="9"/>
      <c r="K358" s="13">
        <v>43</v>
      </c>
      <c r="L358" s="9">
        <v>27</v>
      </c>
      <c r="M358" s="9">
        <v>2</v>
      </c>
      <c r="N358" s="13">
        <v>48</v>
      </c>
      <c r="O358" s="9">
        <v>50</v>
      </c>
      <c r="P358" s="9">
        <v>1</v>
      </c>
      <c r="Q358" s="10">
        <v>38859</v>
      </c>
      <c r="R358" s="10">
        <v>22297</v>
      </c>
    </row>
    <row r="359" spans="1:18" ht="35.25" customHeight="1" x14ac:dyDescent="0.25">
      <c r="A359" s="7">
        <v>11</v>
      </c>
      <c r="B359" s="374" t="s">
        <v>614</v>
      </c>
      <c r="C359" s="375"/>
      <c r="D359" s="375"/>
      <c r="E359" s="375"/>
      <c r="F359" s="376"/>
      <c r="G359" s="11" t="s">
        <v>673</v>
      </c>
      <c r="H359" s="9">
        <v>30</v>
      </c>
      <c r="I359" s="9"/>
      <c r="J359" s="9">
        <v>30</v>
      </c>
      <c r="K359" s="13">
        <v>46</v>
      </c>
      <c r="L359" s="9"/>
      <c r="M359" s="9">
        <v>1</v>
      </c>
      <c r="N359" s="13">
        <v>59</v>
      </c>
      <c r="O359" s="9"/>
      <c r="P359" s="9">
        <v>1</v>
      </c>
      <c r="Q359" s="10">
        <v>35424</v>
      </c>
      <c r="R359" s="10">
        <v>21020</v>
      </c>
    </row>
    <row r="360" spans="1:18" ht="24.75" customHeight="1" x14ac:dyDescent="0.25">
      <c r="A360" s="7">
        <v>12</v>
      </c>
      <c r="B360" s="374" t="s">
        <v>601</v>
      </c>
      <c r="C360" s="375"/>
      <c r="D360" s="375"/>
      <c r="E360" s="375"/>
      <c r="F360" s="376"/>
      <c r="G360" s="11" t="s">
        <v>674</v>
      </c>
      <c r="H360" s="9"/>
      <c r="I360" s="9"/>
      <c r="J360" s="9">
        <v>30</v>
      </c>
      <c r="K360" s="13">
        <v>46</v>
      </c>
      <c r="L360" s="9"/>
      <c r="M360" s="9"/>
      <c r="N360" s="13">
        <v>45</v>
      </c>
      <c r="O360" s="9"/>
      <c r="P360" s="9"/>
      <c r="Q360" s="10">
        <v>35384</v>
      </c>
      <c r="R360" s="10">
        <v>18012</v>
      </c>
    </row>
    <row r="361" spans="1:18" ht="31.5" customHeight="1" x14ac:dyDescent="0.25">
      <c r="A361" s="7">
        <v>13</v>
      </c>
      <c r="B361" s="374" t="s">
        <v>601</v>
      </c>
      <c r="C361" s="375"/>
      <c r="D361" s="375"/>
      <c r="E361" s="375"/>
      <c r="F361" s="376"/>
      <c r="G361" s="11" t="s">
        <v>675</v>
      </c>
      <c r="H361" s="9"/>
      <c r="I361" s="9"/>
      <c r="J361" s="9">
        <v>30</v>
      </c>
      <c r="K361" s="9">
        <v>29</v>
      </c>
      <c r="L361" s="9">
        <v>1</v>
      </c>
      <c r="M361" s="9"/>
      <c r="N361" s="9">
        <v>49</v>
      </c>
      <c r="O361" s="9"/>
      <c r="P361" s="9"/>
      <c r="Q361" s="10">
        <v>37840</v>
      </c>
      <c r="R361" s="10">
        <v>24565</v>
      </c>
    </row>
    <row r="362" spans="1:18" ht="29.25" customHeight="1" x14ac:dyDescent="0.25">
      <c r="A362" s="7">
        <v>14</v>
      </c>
      <c r="B362" s="374" t="s">
        <v>611</v>
      </c>
      <c r="C362" s="375"/>
      <c r="D362" s="375"/>
      <c r="E362" s="375"/>
      <c r="F362" s="376"/>
      <c r="G362" s="11" t="s">
        <v>676</v>
      </c>
      <c r="H362" s="9"/>
      <c r="I362" s="9"/>
      <c r="J362" s="9">
        <v>20</v>
      </c>
      <c r="K362" s="13">
        <v>48</v>
      </c>
      <c r="L362" s="9">
        <v>15</v>
      </c>
      <c r="M362" s="9"/>
      <c r="N362" s="13">
        <v>69</v>
      </c>
      <c r="O362" s="9"/>
      <c r="P362" s="9"/>
      <c r="Q362" s="10">
        <v>35421</v>
      </c>
      <c r="R362" s="10">
        <v>18957</v>
      </c>
    </row>
    <row r="363" spans="1:18" ht="45" customHeight="1" x14ac:dyDescent="0.25">
      <c r="A363" s="7">
        <v>15</v>
      </c>
      <c r="B363" s="374" t="s">
        <v>631</v>
      </c>
      <c r="C363" s="375"/>
      <c r="D363" s="375"/>
      <c r="E363" s="375"/>
      <c r="F363" s="376"/>
      <c r="G363" s="11" t="s">
        <v>677</v>
      </c>
      <c r="H363" s="9"/>
      <c r="I363" s="9"/>
      <c r="J363" s="9">
        <v>20</v>
      </c>
      <c r="K363" s="9">
        <v>36</v>
      </c>
      <c r="L363" s="9">
        <v>2</v>
      </c>
      <c r="M363" s="9">
        <v>2</v>
      </c>
      <c r="N363" s="9">
        <v>54</v>
      </c>
      <c r="O363" s="9">
        <v>1</v>
      </c>
      <c r="P363" s="9">
        <v>1</v>
      </c>
      <c r="Q363" s="10">
        <v>39970</v>
      </c>
      <c r="R363" s="10">
        <v>22070</v>
      </c>
    </row>
    <row r="364" spans="1:18" ht="29.25" customHeight="1" x14ac:dyDescent="0.25">
      <c r="A364" s="7">
        <v>16</v>
      </c>
      <c r="B364" s="374" t="s">
        <v>601</v>
      </c>
      <c r="C364" s="375"/>
      <c r="D364" s="375"/>
      <c r="E364" s="375"/>
      <c r="F364" s="376"/>
      <c r="G364" s="11" t="s">
        <v>678</v>
      </c>
      <c r="H364" s="9"/>
      <c r="I364" s="9"/>
      <c r="J364" s="9">
        <v>20</v>
      </c>
      <c r="K364" s="9">
        <v>58</v>
      </c>
      <c r="L364" s="9"/>
      <c r="M364" s="9"/>
      <c r="N364" s="9">
        <v>90</v>
      </c>
      <c r="O364" s="9"/>
      <c r="P364" s="9"/>
      <c r="Q364" s="10">
        <v>40591</v>
      </c>
      <c r="R364" s="10">
        <v>23255</v>
      </c>
    </row>
    <row r="365" spans="1:18" ht="28.5" customHeight="1" x14ac:dyDescent="0.25">
      <c r="A365" s="7">
        <v>17</v>
      </c>
      <c r="B365" s="374" t="s">
        <v>601</v>
      </c>
      <c r="C365" s="375"/>
      <c r="D365" s="375"/>
      <c r="E365" s="375"/>
      <c r="F365" s="376"/>
      <c r="G365" s="11" t="s">
        <v>679</v>
      </c>
      <c r="H365" s="9"/>
      <c r="I365" s="9"/>
      <c r="J365" s="9">
        <v>10</v>
      </c>
      <c r="K365" s="9">
        <v>44</v>
      </c>
      <c r="L365" s="9">
        <v>10</v>
      </c>
      <c r="M365" s="9">
        <v>6</v>
      </c>
      <c r="N365" s="9">
        <v>89</v>
      </c>
      <c r="O365" s="10">
        <v>7</v>
      </c>
      <c r="P365" s="10">
        <v>3</v>
      </c>
      <c r="Q365" s="10">
        <v>41779</v>
      </c>
      <c r="R365" s="10">
        <v>24658</v>
      </c>
    </row>
    <row r="366" spans="1:18" ht="30" customHeight="1" x14ac:dyDescent="0.25">
      <c r="A366" s="7">
        <v>18</v>
      </c>
      <c r="B366" s="374" t="s">
        <v>601</v>
      </c>
      <c r="C366" s="375"/>
      <c r="D366" s="375"/>
      <c r="E366" s="375"/>
      <c r="F366" s="376"/>
      <c r="G366" s="11" t="s">
        <v>680</v>
      </c>
      <c r="H366" s="9"/>
      <c r="I366" s="9"/>
      <c r="J366" s="9">
        <v>10</v>
      </c>
      <c r="K366" s="9">
        <v>38</v>
      </c>
      <c r="L366" s="9">
        <v>1</v>
      </c>
      <c r="M366" s="9">
        <v>1</v>
      </c>
      <c r="N366" s="9">
        <v>54</v>
      </c>
      <c r="O366" s="9">
        <v>2</v>
      </c>
      <c r="P366" s="9">
        <v>2</v>
      </c>
      <c r="Q366" s="10">
        <v>37527.5</v>
      </c>
      <c r="R366" s="10">
        <v>26713</v>
      </c>
    </row>
    <row r="367" spans="1:18" ht="24" customHeight="1" x14ac:dyDescent="0.25">
      <c r="A367" s="7">
        <v>19</v>
      </c>
      <c r="B367" s="374" t="s">
        <v>611</v>
      </c>
      <c r="C367" s="375"/>
      <c r="D367" s="375"/>
      <c r="E367" s="375"/>
      <c r="F367" s="376"/>
      <c r="G367" s="11" t="s">
        <v>681</v>
      </c>
      <c r="H367" s="9"/>
      <c r="I367" s="9"/>
      <c r="J367" s="9"/>
      <c r="K367" s="9">
        <v>14</v>
      </c>
      <c r="L367" s="9">
        <v>29</v>
      </c>
      <c r="M367" s="9">
        <v>9</v>
      </c>
      <c r="N367" s="9">
        <v>26</v>
      </c>
      <c r="O367" s="9">
        <v>85</v>
      </c>
      <c r="P367" s="9">
        <v>2</v>
      </c>
      <c r="Q367" s="10">
        <v>40966.699999999997</v>
      </c>
      <c r="R367" s="10">
        <v>21573.7</v>
      </c>
    </row>
    <row r="368" spans="1:18" ht="40.5" customHeight="1" x14ac:dyDescent="0.25">
      <c r="A368" s="7">
        <v>20</v>
      </c>
      <c r="B368" s="374" t="s">
        <v>631</v>
      </c>
      <c r="C368" s="375"/>
      <c r="D368" s="375"/>
      <c r="E368" s="375"/>
      <c r="F368" s="376"/>
      <c r="G368" s="11" t="s">
        <v>682</v>
      </c>
      <c r="H368" s="9"/>
      <c r="I368" s="9"/>
      <c r="J368" s="9">
        <v>10</v>
      </c>
      <c r="K368" s="13">
        <v>35</v>
      </c>
      <c r="L368" s="9">
        <v>13</v>
      </c>
      <c r="M368" s="9">
        <v>5</v>
      </c>
      <c r="N368" s="9">
        <v>51</v>
      </c>
      <c r="O368" s="9">
        <v>15</v>
      </c>
      <c r="P368" s="9">
        <v>4</v>
      </c>
      <c r="Q368" s="10">
        <v>35683</v>
      </c>
      <c r="R368" s="10">
        <v>18958</v>
      </c>
    </row>
    <row r="369" spans="1:18" ht="36" x14ac:dyDescent="0.25">
      <c r="A369" s="7">
        <v>21</v>
      </c>
      <c r="B369" s="374" t="s">
        <v>631</v>
      </c>
      <c r="C369" s="375"/>
      <c r="D369" s="375"/>
      <c r="E369" s="375"/>
      <c r="F369" s="376"/>
      <c r="G369" s="11" t="s">
        <v>683</v>
      </c>
      <c r="H369" s="9"/>
      <c r="I369" s="9"/>
      <c r="J369" s="9"/>
      <c r="K369" s="13">
        <v>31</v>
      </c>
      <c r="L369" s="9"/>
      <c r="M369" s="9"/>
      <c r="N369" s="9">
        <v>35</v>
      </c>
      <c r="O369" s="9"/>
      <c r="P369" s="9"/>
      <c r="Q369" s="10">
        <v>41231.599999999999</v>
      </c>
      <c r="R369" s="10">
        <v>20426.3</v>
      </c>
    </row>
    <row r="370" spans="1:18" ht="42" customHeight="1" x14ac:dyDescent="0.25">
      <c r="A370" s="7">
        <v>22</v>
      </c>
      <c r="B370" s="374" t="s">
        <v>614</v>
      </c>
      <c r="C370" s="375"/>
      <c r="D370" s="375"/>
      <c r="E370" s="375"/>
      <c r="F370" s="376"/>
      <c r="G370" s="11" t="s">
        <v>684</v>
      </c>
      <c r="H370" s="9"/>
      <c r="I370" s="9"/>
      <c r="J370" s="9"/>
      <c r="K370" s="9">
        <v>22</v>
      </c>
      <c r="L370" s="9"/>
      <c r="M370" s="9"/>
      <c r="N370" s="9">
        <v>25</v>
      </c>
      <c r="O370" s="9"/>
      <c r="P370" s="9"/>
      <c r="Q370" s="10">
        <v>35420</v>
      </c>
      <c r="R370" s="10">
        <v>18957</v>
      </c>
    </row>
    <row r="371" spans="1:18" ht="35.25" customHeight="1" x14ac:dyDescent="0.25">
      <c r="A371" s="7">
        <v>23</v>
      </c>
      <c r="B371" s="374" t="s">
        <v>614</v>
      </c>
      <c r="C371" s="375"/>
      <c r="D371" s="375"/>
      <c r="E371" s="375"/>
      <c r="F371" s="376"/>
      <c r="G371" s="11" t="s">
        <v>685</v>
      </c>
      <c r="H371" s="9"/>
      <c r="I371" s="9"/>
      <c r="J371" s="9"/>
      <c r="K371" s="13">
        <v>10</v>
      </c>
      <c r="L371" s="9"/>
      <c r="M371" s="9"/>
      <c r="N371" s="13">
        <v>23</v>
      </c>
      <c r="O371" s="9"/>
      <c r="P371" s="9"/>
      <c r="Q371" s="10">
        <v>33229.800000000003</v>
      </c>
      <c r="R371" s="10">
        <v>24655</v>
      </c>
    </row>
    <row r="372" spans="1:18" ht="42.75" customHeight="1" x14ac:dyDescent="0.25">
      <c r="A372" s="7">
        <v>24</v>
      </c>
      <c r="B372" s="374" t="s">
        <v>601</v>
      </c>
      <c r="C372" s="375"/>
      <c r="D372" s="375"/>
      <c r="E372" s="375"/>
      <c r="F372" s="376"/>
      <c r="G372" s="11" t="s">
        <v>633</v>
      </c>
      <c r="H372" s="9"/>
      <c r="I372" s="9"/>
      <c r="J372" s="9"/>
      <c r="K372" s="9">
        <v>4</v>
      </c>
      <c r="L372" s="9">
        <v>36</v>
      </c>
      <c r="M372" s="9"/>
      <c r="N372" s="9">
        <v>20</v>
      </c>
      <c r="O372" s="9">
        <v>62</v>
      </c>
      <c r="P372" s="9">
        <v>4</v>
      </c>
      <c r="Q372" s="10">
        <v>31999</v>
      </c>
      <c r="R372" s="10">
        <v>18086</v>
      </c>
    </row>
    <row r="373" spans="1:18" ht="35.25" customHeight="1" x14ac:dyDescent="0.25">
      <c r="A373" s="7">
        <v>25</v>
      </c>
      <c r="B373" s="374" t="s">
        <v>601</v>
      </c>
      <c r="C373" s="375"/>
      <c r="D373" s="375"/>
      <c r="E373" s="375"/>
      <c r="F373" s="376"/>
      <c r="G373" s="11" t="s">
        <v>686</v>
      </c>
      <c r="H373" s="9"/>
      <c r="I373" s="9"/>
      <c r="J373" s="9">
        <v>10</v>
      </c>
      <c r="K373" s="9">
        <v>20</v>
      </c>
      <c r="L373" s="9">
        <v>7</v>
      </c>
      <c r="M373" s="9">
        <v>7</v>
      </c>
      <c r="N373" s="9">
        <v>32</v>
      </c>
      <c r="O373" s="9"/>
      <c r="P373" s="9"/>
      <c r="Q373" s="10">
        <v>37429.4</v>
      </c>
      <c r="R373" s="10">
        <v>20178.3</v>
      </c>
    </row>
    <row r="374" spans="1:18" ht="35.25" customHeight="1" x14ac:dyDescent="0.25">
      <c r="A374" s="7">
        <v>25</v>
      </c>
      <c r="B374" s="374" t="s">
        <v>601</v>
      </c>
      <c r="C374" s="375"/>
      <c r="D374" s="375"/>
      <c r="E374" s="375"/>
      <c r="F374" s="376"/>
      <c r="G374" s="11" t="s">
        <v>634</v>
      </c>
      <c r="H374" s="9"/>
      <c r="I374" s="9"/>
      <c r="J374" s="9"/>
      <c r="K374" s="13">
        <v>21</v>
      </c>
      <c r="L374" s="9">
        <v>55</v>
      </c>
      <c r="M374" s="9">
        <v>36</v>
      </c>
      <c r="N374" s="9">
        <v>212</v>
      </c>
      <c r="O374" s="9">
        <v>111.5</v>
      </c>
      <c r="P374" s="9">
        <v>2</v>
      </c>
      <c r="Q374" s="10">
        <v>41201.599999999999</v>
      </c>
      <c r="R374" s="10">
        <v>19027.5</v>
      </c>
    </row>
    <row r="375" spans="1:18" x14ac:dyDescent="0.25">
      <c r="A375" s="403" t="s">
        <v>646</v>
      </c>
      <c r="B375" s="403"/>
      <c r="C375" s="403"/>
      <c r="D375" s="403"/>
      <c r="E375" s="403"/>
      <c r="F375" s="403"/>
      <c r="G375" s="403"/>
      <c r="H375" s="3">
        <f>I375+J375</f>
        <v>1751</v>
      </c>
      <c r="I375" s="3">
        <f>I349+I350+I351+I352+I353+I354+I355+I356+I357+I358+I359+I360+I361+I362+I363+I364+I365+I366+I367+I368+I369+I370+I371+I372+I373</f>
        <v>1370</v>
      </c>
      <c r="J375" s="3">
        <f t="shared" ref="J375:P375" si="21">J349+J350+J351+J352+J353+J354+J355+J356+J357+J358+J359+J360+J361+J362+J363+J364+J365+J366+J367+J368+J369+J370+J371+J372+J373+J374</f>
        <v>381</v>
      </c>
      <c r="K375" s="3">
        <f t="shared" si="21"/>
        <v>951</v>
      </c>
      <c r="L375" s="3">
        <f t="shared" si="21"/>
        <v>410</v>
      </c>
      <c r="M375" s="3">
        <f t="shared" si="21"/>
        <v>187</v>
      </c>
      <c r="N375" s="3">
        <f t="shared" si="21"/>
        <v>1921</v>
      </c>
      <c r="O375" s="3">
        <f t="shared" si="21"/>
        <v>530.5</v>
      </c>
      <c r="P375" s="3">
        <f t="shared" si="21"/>
        <v>149</v>
      </c>
      <c r="Q375" s="6">
        <f>Q349+Q350+Q351+Q352+Q353+Q354+Q355+Q356+Q357+Q358+Q359+Q360+Q361+Q362+Q363+Q364+Q365+Q366+Q367+Q368+Q369+Q370+Q371+Q372+Q373</f>
        <v>918236.3</v>
      </c>
      <c r="R375" s="6">
        <f>R349+R350+R351+R352+R353+R354+R355+R356+R357+R358+R359+R360+R361+R362+R363+R364+R365+R366+R367+R368+R369+R370+R371+R372+R373</f>
        <v>525436.4</v>
      </c>
    </row>
    <row r="376" spans="1:18" x14ac:dyDescent="0.25">
      <c r="A376" s="403" t="s">
        <v>644</v>
      </c>
      <c r="B376" s="403"/>
      <c r="C376" s="403"/>
      <c r="D376" s="403"/>
      <c r="E376" s="403"/>
      <c r="F376" s="403"/>
      <c r="G376" s="403"/>
      <c r="H376" s="3">
        <f>I376+J376</f>
        <v>9901</v>
      </c>
      <c r="I376" s="3">
        <f t="shared" ref="I376:R376" si="22">I323+I324+I347+I375</f>
        <v>8135</v>
      </c>
      <c r="J376" s="3">
        <f>J323+J324+J347+J375</f>
        <v>1766</v>
      </c>
      <c r="K376" s="3">
        <f t="shared" si="22"/>
        <v>3669</v>
      </c>
      <c r="L376" s="3">
        <f t="shared" si="22"/>
        <v>1371</v>
      </c>
      <c r="M376" s="3">
        <f t="shared" si="22"/>
        <v>751</v>
      </c>
      <c r="N376" s="3">
        <f>N323+N324+N347+N375</f>
        <v>9415</v>
      </c>
      <c r="O376" s="3">
        <f t="shared" si="22"/>
        <v>1841.2</v>
      </c>
      <c r="P376" s="3">
        <f t="shared" si="22"/>
        <v>1109.7</v>
      </c>
      <c r="Q376" s="6">
        <f t="shared" si="22"/>
        <v>2533450.9000000004</v>
      </c>
      <c r="R376" s="6">
        <f t="shared" si="22"/>
        <v>1420664.7999999998</v>
      </c>
    </row>
    <row r="377" spans="1:18" x14ac:dyDescent="0.25">
      <c r="A377" s="14"/>
      <c r="B377" s="14"/>
      <c r="C377" s="14"/>
      <c r="D377" s="14"/>
      <c r="E377" s="14"/>
      <c r="F377" s="14"/>
      <c r="G377" s="14"/>
      <c r="H377" s="4"/>
      <c r="I377" s="4"/>
      <c r="J377" s="4"/>
      <c r="K377" s="4"/>
      <c r="L377" s="4"/>
      <c r="M377" s="4"/>
      <c r="N377" s="4"/>
      <c r="O377" s="4"/>
      <c r="P377" s="4"/>
      <c r="Q377" s="15"/>
      <c r="R377" s="15"/>
    </row>
    <row r="378" spans="1:18" x14ac:dyDescent="0.25">
      <c r="A378" s="411" t="s">
        <v>643</v>
      </c>
      <c r="B378" s="411"/>
      <c r="C378" s="411"/>
      <c r="D378" s="411"/>
      <c r="E378" s="411"/>
      <c r="F378" s="411"/>
      <c r="G378" s="411"/>
      <c r="H378" s="411"/>
      <c r="I378" s="411"/>
      <c r="J378" s="411"/>
      <c r="K378" s="4"/>
      <c r="L378" s="4"/>
      <c r="M378" s="4"/>
      <c r="N378" s="4"/>
      <c r="O378" s="4"/>
      <c r="P378" s="4"/>
      <c r="Q378" s="15"/>
      <c r="R378" s="15"/>
    </row>
    <row r="379" spans="1:18" ht="26.25" customHeight="1" x14ac:dyDescent="0.25">
      <c r="A379" s="409" t="s">
        <v>649</v>
      </c>
      <c r="B379" s="410" t="s">
        <v>22</v>
      </c>
      <c r="C379" s="410"/>
      <c r="D379" s="410"/>
      <c r="E379" s="410"/>
      <c r="F379" s="410"/>
      <c r="G379" s="410" t="s">
        <v>23</v>
      </c>
      <c r="H379" s="399" t="s">
        <v>10</v>
      </c>
      <c r="I379" s="399"/>
      <c r="J379" s="399"/>
      <c r="K379" s="399" t="s">
        <v>27</v>
      </c>
      <c r="L379" s="399"/>
      <c r="M379" s="399"/>
      <c r="N379" s="399" t="s">
        <v>652</v>
      </c>
      <c r="O379" s="399"/>
      <c r="P379" s="16"/>
      <c r="Q379" s="400"/>
      <c r="R379" s="400"/>
    </row>
    <row r="380" spans="1:18" ht="27" customHeight="1" x14ac:dyDescent="0.25">
      <c r="A380" s="409"/>
      <c r="B380" s="410"/>
      <c r="C380" s="410"/>
      <c r="D380" s="410"/>
      <c r="E380" s="410"/>
      <c r="F380" s="410"/>
      <c r="G380" s="410"/>
      <c r="H380" s="401" t="s">
        <v>653</v>
      </c>
      <c r="I380" s="399" t="s">
        <v>29</v>
      </c>
      <c r="J380" s="399"/>
      <c r="K380" s="401" t="s">
        <v>25</v>
      </c>
      <c r="L380" s="399" t="s">
        <v>30</v>
      </c>
      <c r="M380" s="399"/>
      <c r="N380" s="401" t="s">
        <v>10</v>
      </c>
      <c r="O380" s="401" t="s">
        <v>27</v>
      </c>
      <c r="P380" s="16"/>
      <c r="Q380" s="402"/>
      <c r="R380" s="402"/>
    </row>
    <row r="381" spans="1:18" ht="15" customHeight="1" x14ac:dyDescent="0.25">
      <c r="A381" s="409"/>
      <c r="B381" s="410"/>
      <c r="C381" s="410"/>
      <c r="D381" s="410"/>
      <c r="E381" s="410"/>
      <c r="F381" s="410"/>
      <c r="G381" s="410"/>
      <c r="H381" s="401"/>
      <c r="I381" s="401" t="s">
        <v>26</v>
      </c>
      <c r="J381" s="401" t="s">
        <v>9</v>
      </c>
      <c r="K381" s="401"/>
      <c r="L381" s="401" t="s">
        <v>26</v>
      </c>
      <c r="M381" s="401" t="s">
        <v>9</v>
      </c>
      <c r="N381" s="401"/>
      <c r="O381" s="401"/>
      <c r="P381" s="17"/>
      <c r="Q381" s="402"/>
      <c r="R381" s="402"/>
    </row>
    <row r="382" spans="1:18" x14ac:dyDescent="0.25">
      <c r="A382" s="409"/>
      <c r="B382" s="410"/>
      <c r="C382" s="410"/>
      <c r="D382" s="410"/>
      <c r="E382" s="410"/>
      <c r="F382" s="410"/>
      <c r="G382" s="410"/>
      <c r="H382" s="401"/>
      <c r="I382" s="401"/>
      <c r="J382" s="401"/>
      <c r="K382" s="401"/>
      <c r="L382" s="401"/>
      <c r="M382" s="401"/>
      <c r="N382" s="401"/>
      <c r="O382" s="401"/>
      <c r="P382" s="17"/>
      <c r="Q382" s="402"/>
      <c r="R382" s="402"/>
    </row>
    <row r="383" spans="1:18" ht="48" customHeight="1" x14ac:dyDescent="0.25">
      <c r="A383" s="7">
        <v>1</v>
      </c>
      <c r="B383" s="374" t="s">
        <v>614</v>
      </c>
      <c r="C383" s="375"/>
      <c r="D383" s="375"/>
      <c r="E383" s="375"/>
      <c r="F383" s="376"/>
      <c r="G383" s="11" t="s">
        <v>637</v>
      </c>
      <c r="H383" s="13">
        <v>24</v>
      </c>
      <c r="I383" s="9">
        <v>1</v>
      </c>
      <c r="J383" s="9"/>
      <c r="K383" s="13">
        <v>18</v>
      </c>
      <c r="L383" s="9">
        <v>2</v>
      </c>
      <c r="M383" s="9"/>
      <c r="N383" s="9">
        <v>41800</v>
      </c>
      <c r="O383" s="9">
        <v>23016</v>
      </c>
      <c r="Q383" s="18"/>
      <c r="R383" s="18"/>
    </row>
    <row r="384" spans="1:18" ht="40.5" customHeight="1" x14ac:dyDescent="0.25">
      <c r="A384" s="7">
        <v>2</v>
      </c>
      <c r="B384" s="374" t="s">
        <v>614</v>
      </c>
      <c r="C384" s="375"/>
      <c r="D384" s="375"/>
      <c r="E384" s="375"/>
      <c r="F384" s="376"/>
      <c r="G384" s="11" t="s">
        <v>639</v>
      </c>
      <c r="H384" s="9">
        <v>1</v>
      </c>
      <c r="I384" s="9">
        <v>3</v>
      </c>
      <c r="J384" s="9">
        <v>3</v>
      </c>
      <c r="K384" s="9">
        <v>3</v>
      </c>
      <c r="L384" s="9">
        <v>1</v>
      </c>
      <c r="M384" s="9">
        <v>0.5</v>
      </c>
      <c r="N384" s="9">
        <v>37825</v>
      </c>
      <c r="O384" s="9">
        <v>21720</v>
      </c>
      <c r="Q384" s="18"/>
      <c r="R384" s="18"/>
    </row>
    <row r="385" spans="1:18" ht="41.25" hidden="1" customHeight="1" x14ac:dyDescent="0.25">
      <c r="A385" s="7">
        <v>3</v>
      </c>
      <c r="B385" s="374" t="s">
        <v>601</v>
      </c>
      <c r="C385" s="375"/>
      <c r="D385" s="375"/>
      <c r="E385" s="375"/>
      <c r="F385" s="376"/>
      <c r="G385" s="11" t="s">
        <v>640</v>
      </c>
      <c r="H385" s="9"/>
      <c r="I385" s="9"/>
      <c r="J385" s="9"/>
      <c r="K385" s="9"/>
      <c r="L385" s="9"/>
      <c r="M385" s="9"/>
      <c r="N385" s="9"/>
      <c r="O385" s="9"/>
      <c r="Q385" s="18"/>
      <c r="R385" s="18"/>
    </row>
    <row r="386" spans="1:18" ht="38.25" hidden="1" customHeight="1" x14ac:dyDescent="0.25">
      <c r="A386" s="7">
        <v>4</v>
      </c>
      <c r="B386" s="374" t="s">
        <v>601</v>
      </c>
      <c r="C386" s="375"/>
      <c r="D386" s="375"/>
      <c r="E386" s="375"/>
      <c r="F386" s="376"/>
      <c r="G386" s="11" t="s">
        <v>641</v>
      </c>
      <c r="H386" s="9">
        <v>257</v>
      </c>
      <c r="I386" s="9"/>
      <c r="J386" s="9"/>
      <c r="K386" s="9"/>
      <c r="L386" s="9"/>
      <c r="M386" s="9"/>
      <c r="N386" s="9">
        <v>25000</v>
      </c>
      <c r="O386" s="9"/>
      <c r="Q386" s="18"/>
      <c r="R386" s="18"/>
    </row>
    <row r="387" spans="1:18" ht="41.25" customHeight="1" x14ac:dyDescent="0.25">
      <c r="A387" s="7">
        <v>5</v>
      </c>
      <c r="B387" s="374" t="s">
        <v>614</v>
      </c>
      <c r="C387" s="375"/>
      <c r="D387" s="375"/>
      <c r="E387" s="375"/>
      <c r="F387" s="376"/>
      <c r="G387" s="11" t="s">
        <v>627</v>
      </c>
      <c r="H387" s="9">
        <v>9</v>
      </c>
      <c r="I387" s="9">
        <v>35</v>
      </c>
      <c r="J387" s="9"/>
      <c r="K387" s="13">
        <v>26</v>
      </c>
      <c r="L387" s="9">
        <v>80</v>
      </c>
      <c r="M387" s="9"/>
      <c r="N387" s="9">
        <v>37814</v>
      </c>
      <c r="O387" s="9">
        <v>20178</v>
      </c>
      <c r="Q387" s="18"/>
      <c r="R387" s="18"/>
    </row>
    <row r="388" spans="1:18" ht="39" customHeight="1" x14ac:dyDescent="0.25">
      <c r="A388" s="7">
        <v>6</v>
      </c>
      <c r="B388" s="374" t="s">
        <v>601</v>
      </c>
      <c r="C388" s="375"/>
      <c r="D388" s="375"/>
      <c r="E388" s="375"/>
      <c r="F388" s="376"/>
      <c r="G388" s="11" t="s">
        <v>628</v>
      </c>
      <c r="H388" s="13">
        <v>9</v>
      </c>
      <c r="I388" s="9">
        <v>1</v>
      </c>
      <c r="J388" s="9">
        <v>1</v>
      </c>
      <c r="K388" s="13">
        <v>29</v>
      </c>
      <c r="L388" s="9"/>
      <c r="M388" s="9"/>
      <c r="N388" s="9">
        <v>45580</v>
      </c>
      <c r="O388" s="9">
        <v>27120</v>
      </c>
      <c r="Q388" s="18"/>
      <c r="R388" s="18"/>
    </row>
    <row r="389" spans="1:18" x14ac:dyDescent="0.25">
      <c r="A389" s="7"/>
      <c r="B389" s="406" t="s">
        <v>689</v>
      </c>
      <c r="C389" s="407"/>
      <c r="D389" s="407"/>
      <c r="E389" s="407"/>
      <c r="F389" s="407"/>
      <c r="G389" s="408"/>
      <c r="H389" s="3">
        <f t="shared" ref="H389:M389" si="23">H388+H387+H384+H383</f>
        <v>43</v>
      </c>
      <c r="I389" s="3">
        <f t="shared" si="23"/>
        <v>40</v>
      </c>
      <c r="J389" s="3">
        <f t="shared" si="23"/>
        <v>4</v>
      </c>
      <c r="K389" s="3">
        <f t="shared" si="23"/>
        <v>76</v>
      </c>
      <c r="L389" s="3">
        <f t="shared" si="23"/>
        <v>83</v>
      </c>
      <c r="M389" s="3">
        <f t="shared" si="23"/>
        <v>0.5</v>
      </c>
      <c r="N389" s="3">
        <f>N383+N384+N385+N386+N387+N388</f>
        <v>188019</v>
      </c>
      <c r="O389" s="3">
        <f>O383+O384+O385+O386+O387+O388</f>
        <v>92034</v>
      </c>
      <c r="P389" s="4"/>
      <c r="Q389" s="15"/>
      <c r="R389" s="15"/>
    </row>
    <row r="390" spans="1:18" x14ac:dyDescent="0.25">
      <c r="A390" s="14"/>
      <c r="B390" s="14"/>
      <c r="C390" s="14"/>
      <c r="D390" s="14"/>
      <c r="E390" s="14"/>
      <c r="F390" s="14"/>
      <c r="G390" s="14"/>
      <c r="H390" s="4"/>
      <c r="I390" s="4"/>
      <c r="J390" s="4"/>
      <c r="K390" s="4"/>
      <c r="L390" s="4"/>
      <c r="M390" s="4"/>
      <c r="N390" s="4"/>
      <c r="O390" s="4"/>
      <c r="P390" s="4"/>
      <c r="Q390" s="15"/>
      <c r="R390" s="15"/>
    </row>
    <row r="391" spans="1:18" ht="29.25" customHeight="1" x14ac:dyDescent="0.25">
      <c r="A391" s="404" t="s">
        <v>643</v>
      </c>
      <c r="B391" s="405"/>
      <c r="C391" s="405"/>
      <c r="D391" s="405"/>
      <c r="E391" s="405"/>
      <c r="F391" s="405"/>
      <c r="G391" s="405"/>
      <c r="H391" s="405"/>
      <c r="I391" s="405"/>
      <c r="J391" s="405"/>
    </row>
    <row r="392" spans="1:18" ht="76.5" customHeight="1" x14ac:dyDescent="0.25">
      <c r="A392" s="7"/>
      <c r="B392" s="396" t="s">
        <v>22</v>
      </c>
      <c r="C392" s="397"/>
      <c r="D392" s="397"/>
      <c r="E392" s="397"/>
      <c r="F392" s="398"/>
      <c r="G392" s="19" t="s">
        <v>23</v>
      </c>
      <c r="H392" s="3" t="s">
        <v>635</v>
      </c>
      <c r="I392" s="3" t="s">
        <v>636</v>
      </c>
      <c r="J392" s="3" t="s">
        <v>28</v>
      </c>
    </row>
    <row r="393" spans="1:18" ht="33.75" customHeight="1" x14ac:dyDescent="0.25">
      <c r="A393" s="7">
        <v>63</v>
      </c>
      <c r="B393" s="374" t="s">
        <v>601</v>
      </c>
      <c r="C393" s="375"/>
      <c r="D393" s="375"/>
      <c r="E393" s="375"/>
      <c r="F393" s="376"/>
      <c r="G393" s="11" t="s">
        <v>638</v>
      </c>
      <c r="H393" s="13">
        <v>253</v>
      </c>
      <c r="I393" s="9">
        <v>6</v>
      </c>
      <c r="J393" s="10">
        <v>16360</v>
      </c>
    </row>
    <row r="394" spans="1:18" ht="33.75" customHeight="1" x14ac:dyDescent="0.25">
      <c r="A394" s="7"/>
      <c r="B394" s="374" t="s">
        <v>614</v>
      </c>
      <c r="C394" s="375"/>
      <c r="D394" s="375"/>
      <c r="E394" s="375"/>
      <c r="F394" s="376"/>
      <c r="G394" s="11" t="s">
        <v>640</v>
      </c>
      <c r="H394" s="9">
        <v>36</v>
      </c>
      <c r="I394" s="9">
        <v>5</v>
      </c>
      <c r="J394" s="10">
        <v>34730.6</v>
      </c>
    </row>
    <row r="395" spans="1:18" ht="33.75" customHeight="1" x14ac:dyDescent="0.25">
      <c r="A395" s="7" t="s">
        <v>697</v>
      </c>
      <c r="B395" s="374" t="s">
        <v>601</v>
      </c>
      <c r="C395" s="375"/>
      <c r="D395" s="375"/>
      <c r="E395" s="375"/>
      <c r="F395" s="376"/>
      <c r="G395" s="11" t="s">
        <v>641</v>
      </c>
      <c r="H395" s="9">
        <v>249</v>
      </c>
      <c r="I395" s="9">
        <v>0</v>
      </c>
      <c r="J395" s="10">
        <v>22488</v>
      </c>
    </row>
    <row r="396" spans="1:18" ht="21.75" customHeight="1" x14ac:dyDescent="0.25">
      <c r="A396" s="7">
        <v>69</v>
      </c>
      <c r="B396" s="374" t="s">
        <v>609</v>
      </c>
      <c r="C396" s="375"/>
      <c r="D396" s="375"/>
      <c r="E396" s="375"/>
      <c r="F396" s="376"/>
      <c r="G396" s="20" t="s">
        <v>688</v>
      </c>
      <c r="H396" s="9"/>
      <c r="I396" s="9"/>
      <c r="J396" s="10"/>
    </row>
    <row r="397" spans="1:18" x14ac:dyDescent="0.25">
      <c r="A397" s="395" t="s">
        <v>642</v>
      </c>
      <c r="B397" s="395"/>
      <c r="C397" s="395"/>
      <c r="D397" s="395"/>
      <c r="E397" s="395"/>
      <c r="F397" s="395"/>
      <c r="G397" s="19"/>
      <c r="H397" s="3"/>
      <c r="I397" s="3"/>
      <c r="J397" s="3"/>
    </row>
    <row r="398" spans="1:18" ht="18" customHeight="1" x14ac:dyDescent="0.25"/>
    <row r="399" spans="1:18" ht="18" customHeight="1" x14ac:dyDescent="0.25"/>
    <row r="400" spans="1:18" ht="18" customHeight="1" x14ac:dyDescent="0.25"/>
    <row r="401" ht="18" customHeight="1" x14ac:dyDescent="0.25"/>
    <row r="402" ht="18" customHeight="1" x14ac:dyDescent="0.25"/>
    <row r="403" ht="18" customHeight="1" x14ac:dyDescent="0.25"/>
    <row r="404" ht="18" customHeight="1" x14ac:dyDescent="0.25"/>
    <row r="405" ht="18" customHeight="1" x14ac:dyDescent="0.25"/>
    <row r="406" ht="18" customHeight="1" x14ac:dyDescent="0.25"/>
    <row r="407" ht="18" customHeight="1" x14ac:dyDescent="0.25"/>
    <row r="408" ht="18" customHeight="1" x14ac:dyDescent="0.25"/>
    <row r="409" ht="18" customHeight="1" x14ac:dyDescent="0.25"/>
    <row r="410" ht="18" customHeight="1" x14ac:dyDescent="0.25"/>
    <row r="411" ht="18" customHeight="1" x14ac:dyDescent="0.25"/>
    <row r="412" ht="18" customHeight="1" x14ac:dyDescent="0.25"/>
    <row r="413" ht="18" customHeight="1" x14ac:dyDescent="0.25"/>
    <row r="414" ht="18" customHeight="1" x14ac:dyDescent="0.25"/>
    <row r="415" ht="18" customHeight="1" x14ac:dyDescent="0.25"/>
    <row r="416" ht="18" customHeight="1" x14ac:dyDescent="0.25"/>
    <row r="417" ht="18" customHeight="1" x14ac:dyDescent="0.25"/>
    <row r="418" ht="18" customHeight="1" x14ac:dyDescent="0.25"/>
    <row r="419" ht="18" customHeight="1" x14ac:dyDescent="0.25"/>
    <row r="420" ht="18" customHeight="1" x14ac:dyDescent="0.25"/>
    <row r="421" ht="18" customHeight="1" x14ac:dyDescent="0.25"/>
    <row r="422" ht="18" customHeight="1" x14ac:dyDescent="0.25"/>
    <row r="423" ht="18" customHeight="1" x14ac:dyDescent="0.25"/>
    <row r="424" ht="18" customHeight="1" x14ac:dyDescent="0.25"/>
    <row r="425" ht="18" customHeight="1" x14ac:dyDescent="0.25"/>
    <row r="426" ht="18" customHeight="1" x14ac:dyDescent="0.25"/>
    <row r="427" ht="18" customHeight="1" x14ac:dyDescent="0.25"/>
    <row r="428" ht="18" customHeight="1" x14ac:dyDescent="0.25"/>
    <row r="429" ht="18" customHeight="1" x14ac:dyDescent="0.25"/>
    <row r="430" ht="18" customHeight="1" x14ac:dyDescent="0.25"/>
    <row r="431" ht="18" customHeight="1" x14ac:dyDescent="0.25"/>
    <row r="432" ht="18" customHeight="1" x14ac:dyDescent="0.25"/>
    <row r="433" ht="18" customHeight="1" x14ac:dyDescent="0.25"/>
    <row r="434" ht="18" customHeight="1" x14ac:dyDescent="0.25"/>
    <row r="435" ht="18" customHeight="1" x14ac:dyDescent="0.25"/>
    <row r="436" ht="18" customHeight="1" x14ac:dyDescent="0.25"/>
    <row r="437" ht="18" customHeight="1" x14ac:dyDescent="0.25"/>
    <row r="438" ht="18" customHeight="1" x14ac:dyDescent="0.25"/>
    <row r="439" ht="18" customHeight="1" x14ac:dyDescent="0.25"/>
    <row r="440" ht="18" customHeight="1" x14ac:dyDescent="0.25"/>
    <row r="441" ht="18" customHeight="1" x14ac:dyDescent="0.25"/>
    <row r="442" ht="18" customHeight="1" x14ac:dyDescent="0.25"/>
    <row r="443" ht="18" customHeight="1" x14ac:dyDescent="0.25"/>
    <row r="444" ht="18" customHeight="1" x14ac:dyDescent="0.25"/>
    <row r="445" ht="18" customHeight="1" x14ac:dyDescent="0.25"/>
    <row r="446" ht="18" customHeight="1" x14ac:dyDescent="0.25"/>
    <row r="447" ht="18" customHeight="1" x14ac:dyDescent="0.25"/>
    <row r="448" ht="18" customHeight="1" x14ac:dyDescent="0.25"/>
    <row r="449" ht="18" customHeight="1" x14ac:dyDescent="0.25"/>
    <row r="450" ht="18" customHeight="1" x14ac:dyDescent="0.25"/>
    <row r="451" ht="18" customHeight="1" x14ac:dyDescent="0.25"/>
    <row r="452" ht="18" customHeight="1" x14ac:dyDescent="0.25"/>
    <row r="453" ht="18" customHeight="1" x14ac:dyDescent="0.25"/>
    <row r="454" ht="18" customHeight="1" x14ac:dyDescent="0.25"/>
    <row r="455" ht="18" customHeight="1" x14ac:dyDescent="0.25"/>
    <row r="456" ht="18" customHeight="1" x14ac:dyDescent="0.25"/>
    <row r="457" ht="18" customHeight="1" x14ac:dyDescent="0.25"/>
    <row r="458" ht="18" customHeight="1" x14ac:dyDescent="0.25"/>
    <row r="459" ht="18" customHeight="1" x14ac:dyDescent="0.25"/>
    <row r="460" ht="18" customHeight="1" x14ac:dyDescent="0.25"/>
    <row r="461" ht="18" customHeight="1" x14ac:dyDescent="0.25"/>
    <row r="462" ht="18" customHeight="1" x14ac:dyDescent="0.25"/>
    <row r="463" ht="18" customHeight="1" x14ac:dyDescent="0.25"/>
    <row r="464" ht="18" customHeight="1" x14ac:dyDescent="0.25"/>
    <row r="465" ht="18" customHeight="1" x14ac:dyDescent="0.25"/>
    <row r="466" ht="18" customHeight="1" x14ac:dyDescent="0.25"/>
    <row r="467" ht="18" customHeight="1" x14ac:dyDescent="0.25"/>
    <row r="468" ht="18" customHeight="1" x14ac:dyDescent="0.25"/>
    <row r="469" ht="18" customHeight="1" x14ac:dyDescent="0.25"/>
    <row r="470" ht="18" customHeight="1" x14ac:dyDescent="0.25"/>
    <row r="471" ht="18" customHeight="1" x14ac:dyDescent="0.25"/>
    <row r="472" ht="18" customHeight="1" x14ac:dyDescent="0.25"/>
    <row r="473" ht="18" customHeight="1" x14ac:dyDescent="0.25"/>
    <row r="474" ht="18" customHeight="1" x14ac:dyDescent="0.25"/>
    <row r="475" ht="18" customHeight="1" x14ac:dyDescent="0.25"/>
    <row r="476" ht="18" customHeight="1" x14ac:dyDescent="0.25"/>
    <row r="477" ht="18" customHeight="1" x14ac:dyDescent="0.25"/>
    <row r="478" ht="18" customHeight="1" x14ac:dyDescent="0.25"/>
    <row r="479" ht="18" customHeight="1" x14ac:dyDescent="0.25"/>
    <row r="480" ht="18" customHeight="1" x14ac:dyDescent="0.25"/>
    <row r="481" ht="18" customHeight="1" x14ac:dyDescent="0.25"/>
    <row r="482" ht="18" customHeight="1" x14ac:dyDescent="0.25"/>
    <row r="483" ht="18" customHeight="1" x14ac:dyDescent="0.25"/>
    <row r="484" ht="18" customHeight="1" x14ac:dyDescent="0.25"/>
    <row r="485" ht="18" customHeight="1" x14ac:dyDescent="0.25"/>
    <row r="486" ht="18" customHeight="1" x14ac:dyDescent="0.25"/>
    <row r="487" ht="18" customHeight="1" x14ac:dyDescent="0.25"/>
    <row r="488" ht="18" customHeight="1" x14ac:dyDescent="0.25"/>
    <row r="489" ht="18" customHeight="1" x14ac:dyDescent="0.25"/>
    <row r="490" ht="18" customHeight="1" x14ac:dyDescent="0.25"/>
    <row r="491" ht="18" customHeight="1" x14ac:dyDescent="0.25"/>
    <row r="492" ht="18" customHeight="1" x14ac:dyDescent="0.25"/>
    <row r="493" ht="18" customHeight="1" x14ac:dyDescent="0.25"/>
    <row r="494" ht="18" customHeight="1" x14ac:dyDescent="0.25"/>
    <row r="495" ht="18" customHeight="1" x14ac:dyDescent="0.25"/>
    <row r="496" ht="18" customHeight="1" x14ac:dyDescent="0.25"/>
    <row r="497" ht="18" customHeight="1" x14ac:dyDescent="0.25"/>
    <row r="498" ht="18" customHeight="1" x14ac:dyDescent="0.25"/>
    <row r="499" ht="18" customHeight="1" x14ac:dyDescent="0.25"/>
    <row r="500" ht="18" customHeight="1" x14ac:dyDescent="0.25"/>
    <row r="501" ht="18" customHeight="1" x14ac:dyDescent="0.25"/>
    <row r="502" ht="18" customHeight="1" x14ac:dyDescent="0.25"/>
    <row r="503" ht="18" customHeight="1" x14ac:dyDescent="0.25"/>
    <row r="504" ht="18" customHeight="1" x14ac:dyDescent="0.25"/>
    <row r="505" ht="18" customHeight="1" x14ac:dyDescent="0.25"/>
    <row r="506" ht="18" customHeight="1" x14ac:dyDescent="0.25"/>
    <row r="507" ht="18" customHeight="1" x14ac:dyDescent="0.25"/>
    <row r="508" ht="18" customHeight="1" x14ac:dyDescent="0.25"/>
    <row r="509" ht="18" customHeight="1" x14ac:dyDescent="0.25"/>
    <row r="510" ht="18" customHeight="1" x14ac:dyDescent="0.25"/>
    <row r="511" ht="18" customHeight="1" x14ac:dyDescent="0.25"/>
    <row r="512" ht="18" customHeight="1" x14ac:dyDescent="0.25"/>
    <row r="513" ht="18" customHeight="1" x14ac:dyDescent="0.25"/>
    <row r="514" ht="18" customHeight="1" x14ac:dyDescent="0.25"/>
    <row r="515" ht="18" customHeight="1" x14ac:dyDescent="0.25"/>
    <row r="516" ht="18" customHeight="1" x14ac:dyDescent="0.25"/>
    <row r="517" ht="18" customHeight="1" x14ac:dyDescent="0.25"/>
    <row r="518" ht="18" customHeight="1" x14ac:dyDescent="0.25"/>
    <row r="519" ht="18" customHeight="1" x14ac:dyDescent="0.25"/>
    <row r="520" ht="18" customHeight="1" x14ac:dyDescent="0.25"/>
    <row r="521" ht="18" customHeight="1" x14ac:dyDescent="0.25"/>
    <row r="522" ht="18" customHeight="1" x14ac:dyDescent="0.25"/>
    <row r="523" ht="18" customHeight="1" x14ac:dyDescent="0.25"/>
    <row r="524" ht="18" customHeight="1" x14ac:dyDescent="0.25"/>
    <row r="525" ht="18" customHeight="1" x14ac:dyDescent="0.25"/>
    <row r="526" ht="18" customHeight="1" x14ac:dyDescent="0.25"/>
    <row r="527" ht="18" customHeight="1" x14ac:dyDescent="0.25"/>
    <row r="528" ht="18" customHeight="1" x14ac:dyDescent="0.25"/>
    <row r="529" ht="18" customHeight="1" x14ac:dyDescent="0.25"/>
    <row r="530" ht="18" customHeight="1" x14ac:dyDescent="0.25"/>
    <row r="531" ht="18" customHeight="1" x14ac:dyDescent="0.25"/>
    <row r="532" ht="18" customHeight="1" x14ac:dyDescent="0.25"/>
    <row r="533" ht="18" customHeight="1" x14ac:dyDescent="0.25"/>
    <row r="534" ht="18" customHeight="1" x14ac:dyDescent="0.25"/>
    <row r="535" ht="18" customHeight="1" x14ac:dyDescent="0.25"/>
    <row r="536" ht="18" customHeight="1" x14ac:dyDescent="0.25"/>
    <row r="537" ht="18" customHeight="1" x14ac:dyDescent="0.25"/>
    <row r="538" ht="18" customHeight="1" x14ac:dyDescent="0.25"/>
    <row r="539" ht="18" customHeight="1" x14ac:dyDescent="0.25"/>
    <row r="540" ht="18" customHeight="1" x14ac:dyDescent="0.25"/>
    <row r="541" ht="18" customHeight="1" x14ac:dyDescent="0.25"/>
    <row r="542" ht="18" customHeight="1" x14ac:dyDescent="0.25"/>
    <row r="543" ht="18" customHeight="1" x14ac:dyDescent="0.25"/>
    <row r="544" ht="18" customHeight="1" x14ac:dyDescent="0.25"/>
    <row r="545" ht="18" customHeight="1" x14ac:dyDescent="0.25"/>
    <row r="546" ht="18" customHeight="1" x14ac:dyDescent="0.25"/>
    <row r="547" ht="18" customHeight="1" x14ac:dyDescent="0.25"/>
    <row r="548" ht="18" customHeight="1" x14ac:dyDescent="0.25"/>
    <row r="549" ht="18" customHeight="1" x14ac:dyDescent="0.25"/>
    <row r="550" ht="18" customHeight="1" x14ac:dyDescent="0.25"/>
    <row r="551" ht="18" customHeight="1" x14ac:dyDescent="0.25"/>
    <row r="552" ht="18" customHeight="1" x14ac:dyDescent="0.25"/>
    <row r="553" ht="18" customHeight="1" x14ac:dyDescent="0.25"/>
    <row r="554" ht="18" customHeight="1" x14ac:dyDescent="0.25"/>
    <row r="555" ht="18" customHeight="1" x14ac:dyDescent="0.25"/>
    <row r="556" ht="18" customHeight="1" x14ac:dyDescent="0.25"/>
    <row r="557" ht="18" customHeight="1" x14ac:dyDescent="0.25"/>
    <row r="558" ht="18" customHeight="1" x14ac:dyDescent="0.25"/>
    <row r="559" ht="18" customHeight="1" x14ac:dyDescent="0.25"/>
    <row r="560" ht="18" customHeight="1" x14ac:dyDescent="0.25"/>
    <row r="561" ht="18" customHeight="1" x14ac:dyDescent="0.25"/>
    <row r="562" ht="18" customHeight="1" x14ac:dyDescent="0.25"/>
    <row r="563" ht="18" customHeight="1" x14ac:dyDescent="0.25"/>
    <row r="564" ht="18" customHeight="1" x14ac:dyDescent="0.25"/>
    <row r="565" ht="18" customHeight="1" x14ac:dyDescent="0.25"/>
    <row r="566" ht="18" customHeight="1" x14ac:dyDescent="0.25"/>
    <row r="567" ht="18" customHeight="1" x14ac:dyDescent="0.25"/>
    <row r="568" ht="18" customHeight="1" x14ac:dyDescent="0.25"/>
    <row r="569" ht="18" customHeight="1" x14ac:dyDescent="0.25"/>
    <row r="570" ht="18" customHeight="1" x14ac:dyDescent="0.25"/>
    <row r="571" ht="18" customHeight="1" x14ac:dyDescent="0.25"/>
    <row r="572" ht="18" customHeight="1" x14ac:dyDescent="0.25"/>
    <row r="573" ht="18" customHeight="1" x14ac:dyDescent="0.25"/>
    <row r="574" ht="18" customHeight="1" x14ac:dyDescent="0.25"/>
    <row r="575" ht="18" customHeight="1" x14ac:dyDescent="0.25"/>
    <row r="576" ht="18" customHeight="1" x14ac:dyDescent="0.25"/>
    <row r="577" ht="18" customHeight="1" x14ac:dyDescent="0.25"/>
    <row r="578" ht="18" customHeight="1" x14ac:dyDescent="0.25"/>
    <row r="579" ht="18" customHeight="1" x14ac:dyDescent="0.25"/>
    <row r="580" ht="18" customHeight="1" x14ac:dyDescent="0.25"/>
    <row r="581" ht="18" customHeight="1" x14ac:dyDescent="0.25"/>
    <row r="582" ht="18" customHeight="1" x14ac:dyDescent="0.25"/>
    <row r="583" ht="18" customHeight="1" x14ac:dyDescent="0.25"/>
    <row r="584" ht="18" customHeight="1" x14ac:dyDescent="0.25"/>
    <row r="585" ht="18" customHeight="1" x14ac:dyDescent="0.25"/>
    <row r="586" ht="18" customHeight="1" x14ac:dyDescent="0.25"/>
    <row r="587" ht="18" customHeight="1" x14ac:dyDescent="0.25"/>
    <row r="588" ht="18" customHeight="1" x14ac:dyDescent="0.25"/>
    <row r="589" ht="18" customHeight="1" x14ac:dyDescent="0.25"/>
    <row r="590" ht="18" customHeight="1" x14ac:dyDescent="0.25"/>
    <row r="591" ht="18" customHeight="1" x14ac:dyDescent="0.25"/>
    <row r="592" ht="18" customHeight="1" x14ac:dyDescent="0.25"/>
    <row r="593" ht="18" customHeight="1" x14ac:dyDescent="0.25"/>
    <row r="594" ht="18" customHeight="1" x14ac:dyDescent="0.25"/>
    <row r="595" ht="18" customHeight="1" x14ac:dyDescent="0.25"/>
    <row r="596" ht="18" customHeight="1" x14ac:dyDescent="0.25"/>
    <row r="597" ht="18" customHeight="1" x14ac:dyDescent="0.25"/>
    <row r="598" ht="18" customHeight="1" x14ac:dyDescent="0.25"/>
    <row r="599" ht="18" customHeight="1" x14ac:dyDescent="0.25"/>
    <row r="600" ht="18" customHeight="1" x14ac:dyDescent="0.25"/>
    <row r="601" ht="18" customHeight="1" x14ac:dyDescent="0.25"/>
    <row r="602" ht="18" customHeight="1" x14ac:dyDescent="0.25"/>
    <row r="603" ht="18" customHeight="1" x14ac:dyDescent="0.25"/>
    <row r="604" ht="18" customHeight="1" x14ac:dyDescent="0.25"/>
    <row r="605" ht="18" customHeight="1" x14ac:dyDescent="0.25"/>
    <row r="606" ht="18" customHeight="1" x14ac:dyDescent="0.25"/>
    <row r="607" ht="18" customHeight="1" x14ac:dyDescent="0.25"/>
    <row r="608" ht="18" customHeight="1" x14ac:dyDescent="0.25"/>
    <row r="609" ht="18" customHeight="1" x14ac:dyDescent="0.25"/>
    <row r="610" ht="18" customHeight="1" x14ac:dyDescent="0.25"/>
    <row r="611" ht="18" customHeight="1" x14ac:dyDescent="0.25"/>
    <row r="612" ht="18" customHeight="1" x14ac:dyDescent="0.25"/>
    <row r="613" ht="18" customHeight="1" x14ac:dyDescent="0.25"/>
    <row r="614" ht="18" customHeight="1" x14ac:dyDescent="0.25"/>
    <row r="615" ht="18" customHeight="1" x14ac:dyDescent="0.25"/>
    <row r="616" ht="18" customHeight="1" x14ac:dyDescent="0.25"/>
    <row r="617" ht="18" customHeight="1" x14ac:dyDescent="0.25"/>
    <row r="618" ht="18" customHeight="1" x14ac:dyDescent="0.25"/>
    <row r="619" ht="18" customHeight="1" x14ac:dyDescent="0.25"/>
    <row r="620" ht="18" customHeight="1" x14ac:dyDescent="0.25"/>
    <row r="621" ht="18" customHeight="1" x14ac:dyDescent="0.25"/>
    <row r="622" ht="18" customHeight="1" x14ac:dyDescent="0.25"/>
    <row r="623" ht="18" customHeight="1" x14ac:dyDescent="0.25"/>
    <row r="624" ht="18" customHeight="1" x14ac:dyDescent="0.25"/>
    <row r="625" ht="18" customHeight="1" x14ac:dyDescent="0.25"/>
    <row r="626" ht="18" customHeight="1" x14ac:dyDescent="0.25"/>
    <row r="627" ht="18" customHeight="1" x14ac:dyDescent="0.25"/>
    <row r="628" ht="18" customHeight="1" x14ac:dyDescent="0.25"/>
    <row r="629" ht="18" customHeight="1" x14ac:dyDescent="0.25"/>
    <row r="630" ht="18" customHeight="1" x14ac:dyDescent="0.25"/>
    <row r="631" ht="18" customHeight="1" x14ac:dyDescent="0.25"/>
    <row r="632" ht="18" customHeight="1" x14ac:dyDescent="0.25"/>
    <row r="633" ht="18" customHeight="1" x14ac:dyDescent="0.25"/>
    <row r="634" ht="18" customHeight="1" x14ac:dyDescent="0.25"/>
    <row r="635" ht="18" customHeight="1" x14ac:dyDescent="0.25"/>
    <row r="636" ht="18" customHeight="1" x14ac:dyDescent="0.25"/>
    <row r="637" ht="18" customHeight="1" x14ac:dyDescent="0.25"/>
    <row r="638" ht="18" customHeight="1" x14ac:dyDescent="0.25"/>
    <row r="639" ht="18" customHeight="1" x14ac:dyDescent="0.25"/>
    <row r="640" ht="18" customHeight="1" x14ac:dyDescent="0.25"/>
    <row r="641" ht="18" customHeight="1" x14ac:dyDescent="0.25"/>
    <row r="642" ht="18" customHeight="1" x14ac:dyDescent="0.25"/>
    <row r="643" ht="18" customHeight="1" x14ac:dyDescent="0.25"/>
    <row r="644" ht="18" customHeight="1" x14ac:dyDescent="0.25"/>
    <row r="645" ht="18" customHeight="1" x14ac:dyDescent="0.25"/>
    <row r="646" ht="18" customHeight="1" x14ac:dyDescent="0.25"/>
    <row r="647" ht="18" customHeight="1" x14ac:dyDescent="0.25"/>
    <row r="648" ht="18" customHeight="1" x14ac:dyDescent="0.25"/>
    <row r="649" ht="18" customHeight="1" x14ac:dyDescent="0.25"/>
    <row r="650" ht="18" customHeight="1" x14ac:dyDescent="0.25"/>
    <row r="651" ht="18" customHeight="1" x14ac:dyDescent="0.25"/>
    <row r="652" ht="18" customHeight="1" x14ac:dyDescent="0.25"/>
    <row r="653" ht="18" customHeight="1" x14ac:dyDescent="0.25"/>
    <row r="654" ht="18" customHeight="1" x14ac:dyDescent="0.25"/>
    <row r="655" ht="18" customHeight="1" x14ac:dyDescent="0.25"/>
    <row r="656" ht="18" customHeight="1" x14ac:dyDescent="0.25"/>
    <row r="657" ht="18" customHeight="1" x14ac:dyDescent="0.25"/>
    <row r="658" ht="18" customHeight="1" x14ac:dyDescent="0.25"/>
    <row r="659" ht="18" customHeight="1" x14ac:dyDescent="0.25"/>
    <row r="660" ht="18" customHeight="1" x14ac:dyDescent="0.25"/>
    <row r="661" ht="18" customHeight="1" x14ac:dyDescent="0.25"/>
    <row r="662" ht="18" customHeight="1" x14ac:dyDescent="0.25"/>
    <row r="663" ht="18" customHeight="1" x14ac:dyDescent="0.25"/>
    <row r="664" ht="18" customHeight="1" x14ac:dyDescent="0.25"/>
    <row r="665" ht="18" customHeight="1" x14ac:dyDescent="0.25"/>
    <row r="666" ht="18" customHeight="1" x14ac:dyDescent="0.25"/>
    <row r="667" ht="18" customHeight="1" x14ac:dyDescent="0.25"/>
    <row r="668" ht="18" customHeight="1" x14ac:dyDescent="0.25"/>
    <row r="669" ht="18" customHeight="1" x14ac:dyDescent="0.25"/>
    <row r="670" ht="18" customHeight="1" x14ac:dyDescent="0.25"/>
    <row r="671" ht="18" customHeight="1" x14ac:dyDescent="0.25"/>
    <row r="672" ht="18" customHeight="1" x14ac:dyDescent="0.25"/>
    <row r="673" ht="18" customHeight="1" x14ac:dyDescent="0.25"/>
    <row r="674" ht="18" customHeight="1" x14ac:dyDescent="0.25"/>
    <row r="675" ht="18" customHeight="1" x14ac:dyDescent="0.25"/>
    <row r="676" ht="18" customHeight="1" x14ac:dyDescent="0.25"/>
    <row r="677" ht="18" customHeight="1" x14ac:dyDescent="0.25"/>
    <row r="678" ht="18" customHeight="1" x14ac:dyDescent="0.25"/>
    <row r="679" ht="18" customHeight="1" x14ac:dyDescent="0.25"/>
    <row r="680" ht="18" customHeight="1" x14ac:dyDescent="0.25"/>
    <row r="681" ht="18" customHeight="1" x14ac:dyDescent="0.25"/>
    <row r="682" ht="18" customHeight="1" x14ac:dyDescent="0.25"/>
    <row r="683" ht="18" customHeight="1" x14ac:dyDescent="0.25"/>
    <row r="684" ht="18" customHeight="1" x14ac:dyDescent="0.25"/>
    <row r="685" ht="18" customHeight="1" x14ac:dyDescent="0.25"/>
    <row r="686" ht="18" customHeight="1" x14ac:dyDescent="0.25"/>
    <row r="687" ht="18" customHeight="1" x14ac:dyDescent="0.25"/>
  </sheetData>
  <mergeCells count="443">
    <mergeCell ref="A1:R1"/>
    <mergeCell ref="A2:A4"/>
    <mergeCell ref="B2:G4"/>
    <mergeCell ref="H2:J2"/>
    <mergeCell ref="K2:M2"/>
    <mergeCell ref="N2:P2"/>
    <mergeCell ref="Q2:R2"/>
    <mergeCell ref="H3:H15"/>
    <mergeCell ref="B11:G11"/>
    <mergeCell ref="B12:G12"/>
    <mergeCell ref="Q3:Q15"/>
    <mergeCell ref="R3:R15"/>
    <mergeCell ref="L4:L15"/>
    <mergeCell ref="M4:M15"/>
    <mergeCell ref="O4:O15"/>
    <mergeCell ref="P4:P15"/>
    <mergeCell ref="B9:G9"/>
    <mergeCell ref="B10:G10"/>
    <mergeCell ref="K3:K15"/>
    <mergeCell ref="L3:M3"/>
    <mergeCell ref="N3:N15"/>
    <mergeCell ref="O3:P3"/>
    <mergeCell ref="I3:I15"/>
    <mergeCell ref="J3:J15"/>
    <mergeCell ref="B5:G5"/>
    <mergeCell ref="B6:G6"/>
    <mergeCell ref="B7:G7"/>
    <mergeCell ref="B8:G8"/>
    <mergeCell ref="B13:G13"/>
    <mergeCell ref="B14:G14"/>
    <mergeCell ref="B15:G15"/>
    <mergeCell ref="A22:R22"/>
    <mergeCell ref="J19:J21"/>
    <mergeCell ref="K19:K21"/>
    <mergeCell ref="L19:M19"/>
    <mergeCell ref="N19:N21"/>
    <mergeCell ref="O19:P19"/>
    <mergeCell ref="Q19:Q21"/>
    <mergeCell ref="A18:A21"/>
    <mergeCell ref="B16:G16"/>
    <mergeCell ref="N18:P18"/>
    <mergeCell ref="Q18:R18"/>
    <mergeCell ref="I19:I21"/>
    <mergeCell ref="B18:F21"/>
    <mergeCell ref="G18:G21"/>
    <mergeCell ref="H18:J18"/>
    <mergeCell ref="K18:M18"/>
    <mergeCell ref="H19:H21"/>
    <mergeCell ref="A17:R17"/>
    <mergeCell ref="R19:R21"/>
    <mergeCell ref="L20:L21"/>
    <mergeCell ref="M20:M21"/>
    <mergeCell ref="O20:O21"/>
    <mergeCell ref="P20:P21"/>
    <mergeCell ref="B23:G23"/>
    <mergeCell ref="B24:F24"/>
    <mergeCell ref="B25:F25"/>
    <mergeCell ref="B26:F26"/>
    <mergeCell ref="B39:F39"/>
    <mergeCell ref="B40:F40"/>
    <mergeCell ref="B29:F29"/>
    <mergeCell ref="B30:F30"/>
    <mergeCell ref="B31:F31"/>
    <mergeCell ref="B32:F32"/>
    <mergeCell ref="B27:F27"/>
    <mergeCell ref="B28:F28"/>
    <mergeCell ref="B41:G41"/>
    <mergeCell ref="B42:F42"/>
    <mergeCell ref="B43:F43"/>
    <mergeCell ref="B44:F44"/>
    <mergeCell ref="B45:F45"/>
    <mergeCell ref="B46:F46"/>
    <mergeCell ref="B47:F47"/>
    <mergeCell ref="B48:F48"/>
    <mergeCell ref="B33:F33"/>
    <mergeCell ref="B34:F34"/>
    <mergeCell ref="B35:F35"/>
    <mergeCell ref="B36:F36"/>
    <mergeCell ref="B37:F37"/>
    <mergeCell ref="B38:F38"/>
    <mergeCell ref="B65:F65"/>
    <mergeCell ref="B66:F66"/>
    <mergeCell ref="B67:F67"/>
    <mergeCell ref="B68:F68"/>
    <mergeCell ref="B77:F77"/>
    <mergeCell ref="B78:F78"/>
    <mergeCell ref="B79:F79"/>
    <mergeCell ref="B49:F49"/>
    <mergeCell ref="B50:F50"/>
    <mergeCell ref="B63:F63"/>
    <mergeCell ref="B64:F64"/>
    <mergeCell ref="B53:F53"/>
    <mergeCell ref="B54:F54"/>
    <mergeCell ref="B55:F55"/>
    <mergeCell ref="B56:F56"/>
    <mergeCell ref="B57:F57"/>
    <mergeCell ref="B58:F58"/>
    <mergeCell ref="B51:F51"/>
    <mergeCell ref="B52:F52"/>
    <mergeCell ref="B59:F59"/>
    <mergeCell ref="B60:F60"/>
    <mergeCell ref="B61:F61"/>
    <mergeCell ref="B62:F62"/>
    <mergeCell ref="B80:F80"/>
    <mergeCell ref="B81:F81"/>
    <mergeCell ref="B82:F82"/>
    <mergeCell ref="B83:F83"/>
    <mergeCell ref="B84:F84"/>
    <mergeCell ref="B69:F69"/>
    <mergeCell ref="B70:G70"/>
    <mergeCell ref="B71:F71"/>
    <mergeCell ref="B72:F72"/>
    <mergeCell ref="B73:F73"/>
    <mergeCell ref="B74:F74"/>
    <mergeCell ref="B75:F75"/>
    <mergeCell ref="B76:F76"/>
    <mergeCell ref="B101:F101"/>
    <mergeCell ref="B102:F102"/>
    <mergeCell ref="B103:F103"/>
    <mergeCell ref="B104:F104"/>
    <mergeCell ref="B113:F113"/>
    <mergeCell ref="B114:F114"/>
    <mergeCell ref="B115:F115"/>
    <mergeCell ref="B85:F85"/>
    <mergeCell ref="B86:F86"/>
    <mergeCell ref="B99:F99"/>
    <mergeCell ref="B100:F100"/>
    <mergeCell ref="B89:F89"/>
    <mergeCell ref="B90:F90"/>
    <mergeCell ref="B91:F91"/>
    <mergeCell ref="B92:F92"/>
    <mergeCell ref="B93:F93"/>
    <mergeCell ref="B94:F94"/>
    <mergeCell ref="B87:F87"/>
    <mergeCell ref="B88:F88"/>
    <mergeCell ref="B95:F95"/>
    <mergeCell ref="B96:F96"/>
    <mergeCell ref="B97:F97"/>
    <mergeCell ref="B98:F98"/>
    <mergeCell ref="B116:F116"/>
    <mergeCell ref="B117:F117"/>
    <mergeCell ref="B118:F118"/>
    <mergeCell ref="B119:F119"/>
    <mergeCell ref="B120:F120"/>
    <mergeCell ref="B105:F105"/>
    <mergeCell ref="B106:G106"/>
    <mergeCell ref="B107:F107"/>
    <mergeCell ref="B108:F108"/>
    <mergeCell ref="B109:F109"/>
    <mergeCell ref="B110:F110"/>
    <mergeCell ref="B111:F111"/>
    <mergeCell ref="B112:F112"/>
    <mergeCell ref="B137:F137"/>
    <mergeCell ref="B138:F138"/>
    <mergeCell ref="B139:F139"/>
    <mergeCell ref="B140:F140"/>
    <mergeCell ref="B149:F149"/>
    <mergeCell ref="B150:G150"/>
    <mergeCell ref="B151:F151"/>
    <mergeCell ref="B121:F121"/>
    <mergeCell ref="B122:F122"/>
    <mergeCell ref="B135:F135"/>
    <mergeCell ref="B136:F136"/>
    <mergeCell ref="B125:F125"/>
    <mergeCell ref="B126:F126"/>
    <mergeCell ref="B127:F127"/>
    <mergeCell ref="B128:F128"/>
    <mergeCell ref="B129:F129"/>
    <mergeCell ref="B130:F130"/>
    <mergeCell ref="B123:F123"/>
    <mergeCell ref="B124:F124"/>
    <mergeCell ref="B131:G131"/>
    <mergeCell ref="B132:F132"/>
    <mergeCell ref="B133:F133"/>
    <mergeCell ref="B134:F134"/>
    <mergeCell ref="B152:F152"/>
    <mergeCell ref="B153:F153"/>
    <mergeCell ref="B154:F154"/>
    <mergeCell ref="B155:F155"/>
    <mergeCell ref="B156:F156"/>
    <mergeCell ref="B141:F141"/>
    <mergeCell ref="B142:F142"/>
    <mergeCell ref="B143:F143"/>
    <mergeCell ref="B144:F144"/>
    <mergeCell ref="B145:F145"/>
    <mergeCell ref="B146:F146"/>
    <mergeCell ref="B147:F147"/>
    <mergeCell ref="B148:F148"/>
    <mergeCell ref="B173:F173"/>
    <mergeCell ref="B174:F174"/>
    <mergeCell ref="B175:F175"/>
    <mergeCell ref="B176:F176"/>
    <mergeCell ref="B185:F185"/>
    <mergeCell ref="B186:F186"/>
    <mergeCell ref="B187:F187"/>
    <mergeCell ref="B157:F157"/>
    <mergeCell ref="B158:F158"/>
    <mergeCell ref="B171:F171"/>
    <mergeCell ref="B172:F172"/>
    <mergeCell ref="B161:F161"/>
    <mergeCell ref="B162:F162"/>
    <mergeCell ref="B163:F163"/>
    <mergeCell ref="B164:F164"/>
    <mergeCell ref="B165:G165"/>
    <mergeCell ref="B166:F166"/>
    <mergeCell ref="B159:F159"/>
    <mergeCell ref="B160:F160"/>
    <mergeCell ref="B167:F167"/>
    <mergeCell ref="B168:F168"/>
    <mergeCell ref="B169:F169"/>
    <mergeCell ref="B170:F170"/>
    <mergeCell ref="B188:F188"/>
    <mergeCell ref="B189:F189"/>
    <mergeCell ref="B190:F190"/>
    <mergeCell ref="B191:G191"/>
    <mergeCell ref="B192:F192"/>
    <mergeCell ref="B177:F177"/>
    <mergeCell ref="B178:F178"/>
    <mergeCell ref="B179:F179"/>
    <mergeCell ref="B180:F180"/>
    <mergeCell ref="B181:F181"/>
    <mergeCell ref="B182:F182"/>
    <mergeCell ref="B183:F183"/>
    <mergeCell ref="B184:F184"/>
    <mergeCell ref="B209:F209"/>
    <mergeCell ref="B210:F210"/>
    <mergeCell ref="B211:F211"/>
    <mergeCell ref="B212:F212"/>
    <mergeCell ref="B221:F221"/>
    <mergeCell ref="B222:F222"/>
    <mergeCell ref="B223:F223"/>
    <mergeCell ref="B193:F193"/>
    <mergeCell ref="B194:F194"/>
    <mergeCell ref="B207:F207"/>
    <mergeCell ref="B208:F208"/>
    <mergeCell ref="B197:F197"/>
    <mergeCell ref="B198:F198"/>
    <mergeCell ref="B199:F199"/>
    <mergeCell ref="B200:F200"/>
    <mergeCell ref="B201:F201"/>
    <mergeCell ref="B202:F202"/>
    <mergeCell ref="B195:F195"/>
    <mergeCell ref="B196:F196"/>
    <mergeCell ref="B203:F203"/>
    <mergeCell ref="B204:F204"/>
    <mergeCell ref="B205:F205"/>
    <mergeCell ref="B206:F206"/>
    <mergeCell ref="B224:F224"/>
    <mergeCell ref="B225:F225"/>
    <mergeCell ref="B226:F226"/>
    <mergeCell ref="B227:F227"/>
    <mergeCell ref="B228:F228"/>
    <mergeCell ref="B213:F213"/>
    <mergeCell ref="B214:F214"/>
    <mergeCell ref="B215:F215"/>
    <mergeCell ref="B216:F216"/>
    <mergeCell ref="B217:F217"/>
    <mergeCell ref="B218:F218"/>
    <mergeCell ref="B219:F219"/>
    <mergeCell ref="B220:F220"/>
    <mergeCell ref="B245:F245"/>
    <mergeCell ref="B246:F246"/>
    <mergeCell ref="B247:F247"/>
    <mergeCell ref="B248:F248"/>
    <mergeCell ref="B257:F257"/>
    <mergeCell ref="B258:F258"/>
    <mergeCell ref="B259:F259"/>
    <mergeCell ref="B229:F229"/>
    <mergeCell ref="B230:F230"/>
    <mergeCell ref="B243:F243"/>
    <mergeCell ref="B244:F244"/>
    <mergeCell ref="B233:F233"/>
    <mergeCell ref="B234:F234"/>
    <mergeCell ref="B235:G235"/>
    <mergeCell ref="B236:F236"/>
    <mergeCell ref="B237:F237"/>
    <mergeCell ref="B238:F238"/>
    <mergeCell ref="B231:F231"/>
    <mergeCell ref="B232:F232"/>
    <mergeCell ref="B239:F239"/>
    <mergeCell ref="B240:G240"/>
    <mergeCell ref="B241:F241"/>
    <mergeCell ref="B242:F242"/>
    <mergeCell ref="B260:F260"/>
    <mergeCell ref="B261:F261"/>
    <mergeCell ref="B262:F262"/>
    <mergeCell ref="B263:F263"/>
    <mergeCell ref="B264:F264"/>
    <mergeCell ref="B249:F249"/>
    <mergeCell ref="B250:F250"/>
    <mergeCell ref="B251:F251"/>
    <mergeCell ref="B252:F252"/>
    <mergeCell ref="B253:F253"/>
    <mergeCell ref="B254:F254"/>
    <mergeCell ref="B255:G255"/>
    <mergeCell ref="B256:F256"/>
    <mergeCell ref="B281:F281"/>
    <mergeCell ref="B282:F282"/>
    <mergeCell ref="B283:F283"/>
    <mergeCell ref="B284:F284"/>
    <mergeCell ref="B293:F293"/>
    <mergeCell ref="B294:F294"/>
    <mergeCell ref="B295:F295"/>
    <mergeCell ref="B265:F265"/>
    <mergeCell ref="B266:G266"/>
    <mergeCell ref="B279:F279"/>
    <mergeCell ref="B280:F280"/>
    <mergeCell ref="B269:F269"/>
    <mergeCell ref="B270:F270"/>
    <mergeCell ref="B271:F271"/>
    <mergeCell ref="B272:F272"/>
    <mergeCell ref="B273:F273"/>
    <mergeCell ref="B274:F274"/>
    <mergeCell ref="B267:F267"/>
    <mergeCell ref="B268:F268"/>
    <mergeCell ref="B275:F275"/>
    <mergeCell ref="B276:F276"/>
    <mergeCell ref="B277:F277"/>
    <mergeCell ref="B278:F278"/>
    <mergeCell ref="B296:F296"/>
    <mergeCell ref="B297:G297"/>
    <mergeCell ref="B298:F298"/>
    <mergeCell ref="B299:F299"/>
    <mergeCell ref="B300:F300"/>
    <mergeCell ref="B285:G285"/>
    <mergeCell ref="B286:F286"/>
    <mergeCell ref="B287:F287"/>
    <mergeCell ref="B288:F288"/>
    <mergeCell ref="B289:F289"/>
    <mergeCell ref="B290:F290"/>
    <mergeCell ref="B291:F291"/>
    <mergeCell ref="B292:F292"/>
    <mergeCell ref="B317:F317"/>
    <mergeCell ref="B318:F318"/>
    <mergeCell ref="B319:F319"/>
    <mergeCell ref="B320:F320"/>
    <mergeCell ref="B329:F329"/>
    <mergeCell ref="B330:F330"/>
    <mergeCell ref="B331:F331"/>
    <mergeCell ref="B301:F301"/>
    <mergeCell ref="B302:G302"/>
    <mergeCell ref="B315:F315"/>
    <mergeCell ref="B316:F316"/>
    <mergeCell ref="B305:F305"/>
    <mergeCell ref="B306:F306"/>
    <mergeCell ref="B307:F307"/>
    <mergeCell ref="B308:F308"/>
    <mergeCell ref="B309:F309"/>
    <mergeCell ref="B310:F310"/>
    <mergeCell ref="B303:F303"/>
    <mergeCell ref="B304:F304"/>
    <mergeCell ref="B311:F311"/>
    <mergeCell ref="B312:F312"/>
    <mergeCell ref="B313:F313"/>
    <mergeCell ref="B314:F314"/>
    <mergeCell ref="B332:F332"/>
    <mergeCell ref="B333:F333"/>
    <mergeCell ref="B334:F334"/>
    <mergeCell ref="B335:F335"/>
    <mergeCell ref="B336:F336"/>
    <mergeCell ref="B321:F321"/>
    <mergeCell ref="B322:F322"/>
    <mergeCell ref="A323:G323"/>
    <mergeCell ref="B324:F324"/>
    <mergeCell ref="A325:R325"/>
    <mergeCell ref="B326:F326"/>
    <mergeCell ref="B327:F327"/>
    <mergeCell ref="B328:F328"/>
    <mergeCell ref="B337:F337"/>
    <mergeCell ref="B338:F338"/>
    <mergeCell ref="B351:F351"/>
    <mergeCell ref="B352:F352"/>
    <mergeCell ref="B341:F341"/>
    <mergeCell ref="B342:F342"/>
    <mergeCell ref="B343:F343"/>
    <mergeCell ref="B344:F344"/>
    <mergeCell ref="B345:F345"/>
    <mergeCell ref="B346:F346"/>
    <mergeCell ref="B339:F339"/>
    <mergeCell ref="B340:F340"/>
    <mergeCell ref="A347:G347"/>
    <mergeCell ref="A348:R348"/>
    <mergeCell ref="B349:F349"/>
    <mergeCell ref="B350:F350"/>
    <mergeCell ref="B353:F353"/>
    <mergeCell ref="B354:F354"/>
    <mergeCell ref="B355:F355"/>
    <mergeCell ref="B356:F356"/>
    <mergeCell ref="N379:O379"/>
    <mergeCell ref="O380:O382"/>
    <mergeCell ref="B359:F359"/>
    <mergeCell ref="B360:F360"/>
    <mergeCell ref="B361:F361"/>
    <mergeCell ref="B362:F362"/>
    <mergeCell ref="B365:F365"/>
    <mergeCell ref="B372:F372"/>
    <mergeCell ref="B373:F373"/>
    <mergeCell ref="B357:F357"/>
    <mergeCell ref="B358:F358"/>
    <mergeCell ref="B363:F363"/>
    <mergeCell ref="B364:F364"/>
    <mergeCell ref="B366:F366"/>
    <mergeCell ref="B367:F367"/>
    <mergeCell ref="B368:F368"/>
    <mergeCell ref="B369:F369"/>
    <mergeCell ref="A391:J391"/>
    <mergeCell ref="B389:G389"/>
    <mergeCell ref="H379:J379"/>
    <mergeCell ref="A379:A382"/>
    <mergeCell ref="B379:F382"/>
    <mergeCell ref="I381:I382"/>
    <mergeCell ref="J381:J382"/>
    <mergeCell ref="G379:G382"/>
    <mergeCell ref="B370:F370"/>
    <mergeCell ref="B374:F374"/>
    <mergeCell ref="A378:J378"/>
    <mergeCell ref="I380:J380"/>
    <mergeCell ref="B384:F384"/>
    <mergeCell ref="B385:F385"/>
    <mergeCell ref="T15:U15"/>
    <mergeCell ref="B396:F396"/>
    <mergeCell ref="A397:F397"/>
    <mergeCell ref="B392:F392"/>
    <mergeCell ref="B393:F393"/>
    <mergeCell ref="K379:M379"/>
    <mergeCell ref="Q379:R379"/>
    <mergeCell ref="H380:H382"/>
    <mergeCell ref="K380:K382"/>
    <mergeCell ref="L380:M380"/>
    <mergeCell ref="B383:F383"/>
    <mergeCell ref="N380:N382"/>
    <mergeCell ref="Q380:Q382"/>
    <mergeCell ref="R380:R382"/>
    <mergeCell ref="L381:L382"/>
    <mergeCell ref="M381:M382"/>
    <mergeCell ref="A375:G375"/>
    <mergeCell ref="B394:F394"/>
    <mergeCell ref="B395:F395"/>
    <mergeCell ref="B371:F371"/>
    <mergeCell ref="B386:F386"/>
    <mergeCell ref="B387:F387"/>
    <mergeCell ref="B388:F388"/>
    <mergeCell ref="A376:G376"/>
  </mergeCells>
  <phoneticPr fontId="13" type="noConversion"/>
  <pageMargins left="0.25" right="0.25" top="0.75" bottom="0.75" header="0.3" footer="0.3"/>
  <pageSetup paperSize="9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00000"/>
    <pageSetUpPr fitToPage="1"/>
  </sheetPr>
  <dimension ref="A1:R408"/>
  <sheetViews>
    <sheetView view="pageBreakPreview" topLeftCell="B1" zoomScale="55" zoomScaleNormal="55" zoomScaleSheetLayoutView="55" workbookViewId="0">
      <selection activeCell="J18" sqref="J18"/>
    </sheetView>
  </sheetViews>
  <sheetFormatPr defaultRowHeight="15" x14ac:dyDescent="0.25"/>
  <cols>
    <col min="1" max="1" width="16.42578125" style="131" customWidth="1"/>
    <col min="2" max="18" width="16.42578125" customWidth="1"/>
  </cols>
  <sheetData>
    <row r="1" spans="1:18" ht="77.25" customHeight="1" x14ac:dyDescent="0.25">
      <c r="A1" s="580" t="s">
        <v>998</v>
      </c>
      <c r="B1" s="580"/>
      <c r="C1" s="580"/>
      <c r="D1" s="580"/>
      <c r="E1" s="580"/>
      <c r="F1" s="580"/>
      <c r="G1" s="580"/>
      <c r="H1" s="580"/>
      <c r="I1" s="580"/>
      <c r="J1" s="580"/>
      <c r="K1" s="580"/>
      <c r="L1" s="580"/>
      <c r="M1" s="580"/>
      <c r="N1" s="580"/>
      <c r="O1" s="580"/>
      <c r="P1" s="580"/>
      <c r="Q1" s="580"/>
      <c r="R1" s="580"/>
    </row>
    <row r="2" spans="1:18" ht="94.5" customHeight="1" x14ac:dyDescent="0.25">
      <c r="A2" s="581"/>
      <c r="B2" s="582" t="s">
        <v>0</v>
      </c>
      <c r="C2" s="582"/>
      <c r="D2" s="582"/>
      <c r="E2" s="582"/>
      <c r="F2" s="582"/>
      <c r="G2" s="582"/>
      <c r="H2" s="582" t="s">
        <v>1</v>
      </c>
      <c r="I2" s="582"/>
      <c r="J2" s="582"/>
      <c r="K2" s="582" t="s">
        <v>2</v>
      </c>
      <c r="L2" s="582"/>
      <c r="M2" s="582"/>
      <c r="N2" s="582" t="s">
        <v>3</v>
      </c>
      <c r="O2" s="582"/>
      <c r="P2" s="582"/>
      <c r="Q2" s="582" t="s">
        <v>5</v>
      </c>
      <c r="R2" s="582"/>
    </row>
    <row r="3" spans="1:18" ht="33" customHeight="1" x14ac:dyDescent="0.25">
      <c r="A3" s="581"/>
      <c r="B3" s="582"/>
      <c r="C3" s="582"/>
      <c r="D3" s="582"/>
      <c r="E3" s="582"/>
      <c r="F3" s="582"/>
      <c r="G3" s="582"/>
      <c r="H3" s="583" t="s">
        <v>6</v>
      </c>
      <c r="I3" s="583" t="s">
        <v>7</v>
      </c>
      <c r="J3" s="583" t="s">
        <v>8</v>
      </c>
      <c r="K3" s="591" t="s">
        <v>17</v>
      </c>
      <c r="L3" s="582" t="s">
        <v>4</v>
      </c>
      <c r="M3" s="582"/>
      <c r="N3" s="591" t="s">
        <v>20</v>
      </c>
      <c r="O3" s="582" t="s">
        <v>4</v>
      </c>
      <c r="P3" s="582"/>
      <c r="Q3" s="583" t="s">
        <v>10</v>
      </c>
      <c r="R3" s="583" t="s">
        <v>11</v>
      </c>
    </row>
    <row r="4" spans="1:18" ht="33" customHeight="1" x14ac:dyDescent="0.25">
      <c r="A4" s="581"/>
      <c r="B4" s="582"/>
      <c r="C4" s="582"/>
      <c r="D4" s="582"/>
      <c r="E4" s="582"/>
      <c r="F4" s="582"/>
      <c r="G4" s="582"/>
      <c r="H4" s="583"/>
      <c r="I4" s="583"/>
      <c r="J4" s="583"/>
      <c r="K4" s="592"/>
      <c r="L4" s="583" t="s">
        <v>18</v>
      </c>
      <c r="M4" s="583" t="s">
        <v>19</v>
      </c>
      <c r="N4" s="592"/>
      <c r="O4" s="583" t="s">
        <v>21</v>
      </c>
      <c r="P4" s="583" t="s">
        <v>19</v>
      </c>
      <c r="Q4" s="583"/>
      <c r="R4" s="583"/>
    </row>
    <row r="5" spans="1:18" ht="33" customHeight="1" x14ac:dyDescent="0.25">
      <c r="A5" s="173"/>
      <c r="B5" s="590" t="s">
        <v>1016</v>
      </c>
      <c r="C5" s="590"/>
      <c r="D5" s="590"/>
      <c r="E5" s="590"/>
      <c r="F5" s="590"/>
      <c r="G5" s="590"/>
      <c r="H5" s="583"/>
      <c r="I5" s="583"/>
      <c r="J5" s="583"/>
      <c r="K5" s="592"/>
      <c r="L5" s="583"/>
      <c r="M5" s="583"/>
      <c r="N5" s="592"/>
      <c r="O5" s="583"/>
      <c r="P5" s="583"/>
      <c r="Q5" s="583"/>
      <c r="R5" s="583"/>
    </row>
    <row r="6" spans="1:18" ht="37.5" customHeight="1" x14ac:dyDescent="0.25">
      <c r="A6" s="173"/>
      <c r="B6" s="590" t="s">
        <v>12</v>
      </c>
      <c r="C6" s="590"/>
      <c r="D6" s="590"/>
      <c r="E6" s="590"/>
      <c r="F6" s="590"/>
      <c r="G6" s="590"/>
      <c r="H6" s="583"/>
      <c r="I6" s="583"/>
      <c r="J6" s="583"/>
      <c r="K6" s="592"/>
      <c r="L6" s="583"/>
      <c r="M6" s="583"/>
      <c r="N6" s="592"/>
      <c r="O6" s="583"/>
      <c r="P6" s="583"/>
      <c r="Q6" s="583"/>
      <c r="R6" s="583"/>
    </row>
    <row r="7" spans="1:18" ht="37.5" customHeight="1" x14ac:dyDescent="0.25">
      <c r="A7" s="173"/>
      <c r="B7" s="590" t="s">
        <v>656</v>
      </c>
      <c r="C7" s="590"/>
      <c r="D7" s="590"/>
      <c r="E7" s="590"/>
      <c r="F7" s="590"/>
      <c r="G7" s="590"/>
      <c r="H7" s="583"/>
      <c r="I7" s="583"/>
      <c r="J7" s="583"/>
      <c r="K7" s="592"/>
      <c r="L7" s="583"/>
      <c r="M7" s="583"/>
      <c r="N7" s="592"/>
      <c r="O7" s="583"/>
      <c r="P7" s="583"/>
      <c r="Q7" s="583"/>
      <c r="R7" s="583"/>
    </row>
    <row r="8" spans="1:18" ht="37.5" customHeight="1" x14ac:dyDescent="0.25">
      <c r="A8" s="173"/>
      <c r="B8" s="590" t="s">
        <v>840</v>
      </c>
      <c r="C8" s="590"/>
      <c r="D8" s="590"/>
      <c r="E8" s="590"/>
      <c r="F8" s="590"/>
      <c r="G8" s="590"/>
      <c r="H8" s="583"/>
      <c r="I8" s="583"/>
      <c r="J8" s="583"/>
      <c r="K8" s="592"/>
      <c r="L8" s="583"/>
      <c r="M8" s="583"/>
      <c r="N8" s="592"/>
      <c r="O8" s="583"/>
      <c r="P8" s="583"/>
      <c r="Q8" s="583"/>
      <c r="R8" s="583"/>
    </row>
    <row r="9" spans="1:18" ht="37.5" customHeight="1" x14ac:dyDescent="0.25">
      <c r="A9" s="173"/>
      <c r="B9" s="584" t="s">
        <v>13</v>
      </c>
      <c r="C9" s="585"/>
      <c r="D9" s="585"/>
      <c r="E9" s="585"/>
      <c r="F9" s="585"/>
      <c r="G9" s="585"/>
      <c r="H9" s="583"/>
      <c r="I9" s="583"/>
      <c r="J9" s="583"/>
      <c r="K9" s="592"/>
      <c r="L9" s="583"/>
      <c r="M9" s="583"/>
      <c r="N9" s="592"/>
      <c r="O9" s="583"/>
      <c r="P9" s="583"/>
      <c r="Q9" s="583"/>
      <c r="R9" s="583"/>
    </row>
    <row r="10" spans="1:18" ht="37.5" customHeight="1" x14ac:dyDescent="0.25">
      <c r="A10" s="173"/>
      <c r="B10" s="584" t="s">
        <v>14</v>
      </c>
      <c r="C10" s="585"/>
      <c r="D10" s="585"/>
      <c r="E10" s="585"/>
      <c r="F10" s="585"/>
      <c r="G10" s="585"/>
      <c r="H10" s="583"/>
      <c r="I10" s="583"/>
      <c r="J10" s="583"/>
      <c r="K10" s="592"/>
      <c r="L10" s="583"/>
      <c r="M10" s="583"/>
      <c r="N10" s="592"/>
      <c r="O10" s="583"/>
      <c r="P10" s="583"/>
      <c r="Q10" s="583"/>
      <c r="R10" s="583"/>
    </row>
    <row r="11" spans="1:18" ht="37.5" customHeight="1" x14ac:dyDescent="0.25">
      <c r="A11" s="173"/>
      <c r="B11" s="584" t="s">
        <v>853</v>
      </c>
      <c r="C11" s="585"/>
      <c r="D11" s="585"/>
      <c r="E11" s="585"/>
      <c r="F11" s="585"/>
      <c r="G11" s="585"/>
      <c r="H11" s="583"/>
      <c r="I11" s="583"/>
      <c r="J11" s="583"/>
      <c r="K11" s="592"/>
      <c r="L11" s="583"/>
      <c r="M11" s="583"/>
      <c r="N11" s="592"/>
      <c r="O11" s="583"/>
      <c r="P11" s="583"/>
      <c r="Q11" s="583"/>
      <c r="R11" s="583"/>
    </row>
    <row r="12" spans="1:18" ht="37.5" customHeight="1" x14ac:dyDescent="0.25">
      <c r="A12" s="173"/>
      <c r="B12" s="584" t="s">
        <v>957</v>
      </c>
      <c r="C12" s="585"/>
      <c r="D12" s="585"/>
      <c r="E12" s="585"/>
      <c r="F12" s="585"/>
      <c r="G12" s="585"/>
      <c r="H12" s="583"/>
      <c r="I12" s="583"/>
      <c r="J12" s="583"/>
      <c r="K12" s="592"/>
      <c r="L12" s="583"/>
      <c r="M12" s="583"/>
      <c r="N12" s="592"/>
      <c r="O12" s="583"/>
      <c r="P12" s="583"/>
      <c r="Q12" s="583"/>
      <c r="R12" s="583"/>
    </row>
    <row r="13" spans="1:18" ht="37.5" customHeight="1" x14ac:dyDescent="0.25">
      <c r="A13" s="173"/>
      <c r="B13" s="584" t="s">
        <v>841</v>
      </c>
      <c r="C13" s="585"/>
      <c r="D13" s="585"/>
      <c r="E13" s="585"/>
      <c r="F13" s="585"/>
      <c r="G13" s="585"/>
      <c r="H13" s="583"/>
      <c r="I13" s="583"/>
      <c r="J13" s="583"/>
      <c r="K13" s="592"/>
      <c r="L13" s="583"/>
      <c r="M13" s="583"/>
      <c r="N13" s="592"/>
      <c r="O13" s="583"/>
      <c r="P13" s="583"/>
      <c r="Q13" s="583"/>
      <c r="R13" s="583"/>
    </row>
    <row r="14" spans="1:18" ht="37.5" customHeight="1" x14ac:dyDescent="0.25">
      <c r="A14" s="173"/>
      <c r="B14" s="586" t="s">
        <v>1015</v>
      </c>
      <c r="C14" s="587"/>
      <c r="D14" s="587"/>
      <c r="E14" s="587"/>
      <c r="F14" s="587"/>
      <c r="G14" s="587"/>
      <c r="H14" s="583"/>
      <c r="I14" s="583"/>
      <c r="J14" s="583"/>
      <c r="K14" s="592"/>
      <c r="L14" s="583"/>
      <c r="M14" s="583"/>
      <c r="N14" s="592"/>
      <c r="O14" s="583"/>
      <c r="P14" s="583"/>
      <c r="Q14" s="583"/>
      <c r="R14" s="583"/>
    </row>
    <row r="15" spans="1:18" ht="37.5" customHeight="1" x14ac:dyDescent="0.25">
      <c r="A15" s="173"/>
      <c r="B15" s="586" t="s">
        <v>959</v>
      </c>
      <c r="C15" s="587"/>
      <c r="D15" s="587"/>
      <c r="E15" s="587"/>
      <c r="F15" s="587"/>
      <c r="G15" s="588"/>
      <c r="H15" s="583"/>
      <c r="I15" s="583"/>
      <c r="J15" s="583"/>
      <c r="K15" s="592"/>
      <c r="L15" s="583"/>
      <c r="M15" s="583"/>
      <c r="N15" s="592"/>
      <c r="O15" s="583"/>
      <c r="P15" s="583"/>
      <c r="Q15" s="583"/>
      <c r="R15" s="583"/>
    </row>
    <row r="16" spans="1:18" ht="37.5" customHeight="1" x14ac:dyDescent="0.25">
      <c r="A16" s="173"/>
      <c r="B16" s="589" t="s">
        <v>1014</v>
      </c>
      <c r="C16" s="589"/>
      <c r="D16" s="589"/>
      <c r="E16" s="589"/>
      <c r="F16" s="589"/>
      <c r="G16" s="589"/>
      <c r="H16" s="583"/>
      <c r="I16" s="583"/>
      <c r="J16" s="583"/>
      <c r="K16" s="592"/>
      <c r="L16" s="583"/>
      <c r="M16" s="583"/>
      <c r="N16" s="592"/>
      <c r="O16" s="583"/>
      <c r="P16" s="583"/>
      <c r="Q16" s="583"/>
      <c r="R16" s="583"/>
    </row>
    <row r="17" spans="1:18" ht="37.5" customHeight="1" x14ac:dyDescent="0.25">
      <c r="A17" s="173"/>
      <c r="B17" s="584" t="s">
        <v>969</v>
      </c>
      <c r="C17" s="585"/>
      <c r="D17" s="585"/>
      <c r="E17" s="585"/>
      <c r="F17" s="585"/>
      <c r="G17" s="585"/>
      <c r="H17" s="583"/>
      <c r="I17" s="583"/>
      <c r="J17" s="583"/>
      <c r="K17" s="593"/>
      <c r="L17" s="583"/>
      <c r="M17" s="583"/>
      <c r="N17" s="593"/>
      <c r="O17" s="583"/>
      <c r="P17" s="583"/>
      <c r="Q17" s="583"/>
      <c r="R17" s="583"/>
    </row>
    <row r="18" spans="1:18" ht="37.5" customHeight="1" x14ac:dyDescent="0.25">
      <c r="A18" s="173"/>
      <c r="B18" s="594"/>
      <c r="C18" s="595"/>
      <c r="D18" s="595"/>
      <c r="E18" s="595"/>
      <c r="F18" s="595"/>
      <c r="G18" s="595"/>
      <c r="H18" s="174">
        <f>H386</f>
        <v>10247</v>
      </c>
      <c r="I18" s="174">
        <f>I386</f>
        <v>8260</v>
      </c>
      <c r="J18" s="174">
        <f>J386</f>
        <v>1987</v>
      </c>
      <c r="K18" s="174">
        <v>3848</v>
      </c>
      <c r="L18" s="175">
        <f t="shared" ref="L18:P18" si="0">L386+I398</f>
        <v>1710.5</v>
      </c>
      <c r="M18" s="175">
        <f t="shared" si="0"/>
        <v>309.25</v>
      </c>
      <c r="N18" s="176" t="s">
        <v>994</v>
      </c>
      <c r="O18" s="175">
        <f t="shared" si="0"/>
        <v>2268</v>
      </c>
      <c r="P18" s="175">
        <f t="shared" si="0"/>
        <v>131.75</v>
      </c>
      <c r="Q18" s="176" t="s">
        <v>1012</v>
      </c>
      <c r="R18" s="176" t="s">
        <v>1013</v>
      </c>
    </row>
    <row r="19" spans="1:18" x14ac:dyDescent="0.25">
      <c r="A19" s="461" t="s">
        <v>997</v>
      </c>
      <c r="B19" s="462"/>
      <c r="C19" s="462"/>
      <c r="D19" s="462"/>
      <c r="E19" s="462"/>
      <c r="F19" s="462"/>
      <c r="G19" s="462"/>
      <c r="H19" s="462"/>
      <c r="I19" s="462"/>
      <c r="J19" s="462"/>
      <c r="K19" s="462"/>
      <c r="L19" s="462"/>
      <c r="M19" s="462"/>
      <c r="N19" s="462"/>
      <c r="O19" s="462"/>
      <c r="P19" s="462"/>
      <c r="Q19" s="462"/>
      <c r="R19" s="463"/>
    </row>
    <row r="20" spans="1:18" x14ac:dyDescent="0.25">
      <c r="A20" s="452" t="s">
        <v>649</v>
      </c>
      <c r="B20" s="566" t="s">
        <v>22</v>
      </c>
      <c r="C20" s="567"/>
      <c r="D20" s="567"/>
      <c r="E20" s="567"/>
      <c r="F20" s="568"/>
      <c r="G20" s="452" t="s">
        <v>23</v>
      </c>
      <c r="H20" s="452" t="s">
        <v>24</v>
      </c>
      <c r="I20" s="452"/>
      <c r="J20" s="452"/>
      <c r="K20" s="452" t="s">
        <v>10</v>
      </c>
      <c r="L20" s="452"/>
      <c r="M20" s="452"/>
      <c r="N20" s="452" t="s">
        <v>27</v>
      </c>
      <c r="O20" s="452"/>
      <c r="P20" s="452"/>
      <c r="Q20" s="452" t="s">
        <v>652</v>
      </c>
      <c r="R20" s="452"/>
    </row>
    <row r="21" spans="1:18" ht="69.75" customHeight="1" x14ac:dyDescent="0.25">
      <c r="A21" s="452"/>
      <c r="B21" s="569"/>
      <c r="C21" s="570"/>
      <c r="D21" s="570"/>
      <c r="E21" s="570"/>
      <c r="F21" s="571"/>
      <c r="G21" s="452"/>
      <c r="H21" s="453" t="s">
        <v>6</v>
      </c>
      <c r="I21" s="453" t="s">
        <v>650</v>
      </c>
      <c r="J21" s="453" t="s">
        <v>651</v>
      </c>
      <c r="K21" s="453" t="s">
        <v>653</v>
      </c>
      <c r="L21" s="452" t="s">
        <v>29</v>
      </c>
      <c r="M21" s="452"/>
      <c r="N21" s="453" t="s">
        <v>25</v>
      </c>
      <c r="O21" s="452" t="s">
        <v>30</v>
      </c>
      <c r="P21" s="452"/>
      <c r="Q21" s="453" t="s">
        <v>10</v>
      </c>
      <c r="R21" s="453" t="s">
        <v>27</v>
      </c>
    </row>
    <row r="22" spans="1:18" ht="100.5" customHeight="1" x14ac:dyDescent="0.25">
      <c r="A22" s="452"/>
      <c r="B22" s="569"/>
      <c r="C22" s="570"/>
      <c r="D22" s="570"/>
      <c r="E22" s="570"/>
      <c r="F22" s="571"/>
      <c r="G22" s="452"/>
      <c r="H22" s="453"/>
      <c r="I22" s="453"/>
      <c r="J22" s="453"/>
      <c r="K22" s="453"/>
      <c r="L22" s="453" t="s">
        <v>26</v>
      </c>
      <c r="M22" s="453" t="s">
        <v>9</v>
      </c>
      <c r="N22" s="453"/>
      <c r="O22" s="453" t="s">
        <v>26</v>
      </c>
      <c r="P22" s="453" t="s">
        <v>9</v>
      </c>
      <c r="Q22" s="453"/>
      <c r="R22" s="453"/>
    </row>
    <row r="23" spans="1:18" ht="81.75" customHeight="1" x14ac:dyDescent="0.25">
      <c r="A23" s="452"/>
      <c r="B23" s="572"/>
      <c r="C23" s="449"/>
      <c r="D23" s="449"/>
      <c r="E23" s="449"/>
      <c r="F23" s="573"/>
      <c r="G23" s="452"/>
      <c r="H23" s="453"/>
      <c r="I23" s="453"/>
      <c r="J23" s="453"/>
      <c r="K23" s="453"/>
      <c r="L23" s="453"/>
      <c r="M23" s="453"/>
      <c r="N23" s="453"/>
      <c r="O23" s="453"/>
      <c r="P23" s="453"/>
      <c r="Q23" s="453"/>
      <c r="R23" s="453"/>
    </row>
    <row r="24" spans="1:18" ht="70.5" customHeight="1" x14ac:dyDescent="0.25">
      <c r="A24" s="574" t="s">
        <v>647</v>
      </c>
      <c r="B24" s="574"/>
      <c r="C24" s="574"/>
      <c r="D24" s="574"/>
      <c r="E24" s="574"/>
      <c r="F24" s="574"/>
      <c r="G24" s="574"/>
      <c r="H24" s="574"/>
      <c r="I24" s="574"/>
      <c r="J24" s="574"/>
      <c r="K24" s="574"/>
      <c r="L24" s="574"/>
      <c r="M24" s="574"/>
      <c r="N24" s="574"/>
      <c r="O24" s="574"/>
      <c r="P24" s="574"/>
      <c r="Q24" s="574"/>
      <c r="R24" s="574"/>
    </row>
    <row r="25" spans="1:18" ht="63" customHeight="1" x14ac:dyDescent="0.25">
      <c r="A25" s="104">
        <v>1</v>
      </c>
      <c r="B25" s="522" t="s">
        <v>31</v>
      </c>
      <c r="C25" s="523"/>
      <c r="D25" s="523"/>
      <c r="E25" s="523"/>
      <c r="F25" s="523"/>
      <c r="G25" s="524"/>
      <c r="H25" s="133">
        <f>H26+H27+H28+H29+H30+H31+H32+H33+H34+H35+H36+H37+H38+H39</f>
        <v>260</v>
      </c>
      <c r="I25" s="133">
        <f t="shared" ref="I25:P25" si="1">I26+I27+I28+I29+I30+I31+I32+I33+I34+I35+I36+I37+I38+I39</f>
        <v>150</v>
      </c>
      <c r="J25" s="133">
        <f t="shared" si="1"/>
        <v>110</v>
      </c>
      <c r="K25" s="133">
        <f t="shared" si="1"/>
        <v>76</v>
      </c>
      <c r="L25" s="133">
        <f t="shared" si="1"/>
        <v>92</v>
      </c>
      <c r="M25" s="133">
        <f t="shared" si="1"/>
        <v>8</v>
      </c>
      <c r="N25" s="133">
        <f t="shared" si="1"/>
        <v>253</v>
      </c>
      <c r="O25" s="133">
        <f t="shared" si="1"/>
        <v>73</v>
      </c>
      <c r="P25" s="133">
        <f t="shared" si="1"/>
        <v>5</v>
      </c>
      <c r="Q25" s="164">
        <v>44972</v>
      </c>
      <c r="R25" s="164">
        <v>22486</v>
      </c>
    </row>
    <row r="26" spans="1:18" ht="63" customHeight="1" x14ac:dyDescent="0.25">
      <c r="A26" s="88">
        <v>1</v>
      </c>
      <c r="B26" s="459" t="s">
        <v>32</v>
      </c>
      <c r="C26" s="460"/>
      <c r="D26" s="460"/>
      <c r="E26" s="460"/>
      <c r="F26" s="465"/>
      <c r="G26" s="87" t="s">
        <v>1007</v>
      </c>
      <c r="H26" s="88">
        <f>I26+J26</f>
        <v>190</v>
      </c>
      <c r="I26" s="162">
        <v>140</v>
      </c>
      <c r="J26" s="162">
        <v>50</v>
      </c>
      <c r="K26" s="162">
        <v>62</v>
      </c>
      <c r="L26" s="162">
        <v>48</v>
      </c>
      <c r="M26" s="162">
        <v>8</v>
      </c>
      <c r="N26" s="162">
        <v>159</v>
      </c>
      <c r="O26" s="162">
        <v>56</v>
      </c>
      <c r="P26" s="162">
        <v>3</v>
      </c>
      <c r="Q26" s="163">
        <v>44972</v>
      </c>
      <c r="R26" s="163">
        <v>22486</v>
      </c>
    </row>
    <row r="27" spans="1:18" ht="63" customHeight="1" x14ac:dyDescent="0.25">
      <c r="A27" s="88">
        <v>2</v>
      </c>
      <c r="B27" s="459" t="s">
        <v>33</v>
      </c>
      <c r="C27" s="460"/>
      <c r="D27" s="460"/>
      <c r="E27" s="460"/>
      <c r="F27" s="465"/>
      <c r="G27" s="87" t="s">
        <v>505</v>
      </c>
      <c r="H27" s="88">
        <f t="shared" ref="H27:H39" si="2">I27+J27</f>
        <v>55</v>
      </c>
      <c r="I27" s="162">
        <v>10</v>
      </c>
      <c r="J27" s="162">
        <v>45</v>
      </c>
      <c r="K27" s="162">
        <v>6</v>
      </c>
      <c r="L27" s="162">
        <v>15</v>
      </c>
      <c r="M27" s="162">
        <v>0</v>
      </c>
      <c r="N27" s="162">
        <v>41</v>
      </c>
      <c r="O27" s="162">
        <v>3</v>
      </c>
      <c r="P27" s="162">
        <v>0</v>
      </c>
      <c r="Q27" s="163">
        <v>44972</v>
      </c>
      <c r="R27" s="163">
        <v>22486</v>
      </c>
    </row>
    <row r="28" spans="1:18" ht="63" customHeight="1" x14ac:dyDescent="0.25">
      <c r="A28" s="88">
        <v>3</v>
      </c>
      <c r="B28" s="459" t="s">
        <v>34</v>
      </c>
      <c r="C28" s="460"/>
      <c r="D28" s="460"/>
      <c r="E28" s="460"/>
      <c r="F28" s="465"/>
      <c r="G28" s="87" t="s">
        <v>506</v>
      </c>
      <c r="H28" s="88">
        <f t="shared" si="2"/>
        <v>0</v>
      </c>
      <c r="I28" s="162">
        <v>0</v>
      </c>
      <c r="J28" s="162">
        <v>0</v>
      </c>
      <c r="K28" s="162">
        <v>2</v>
      </c>
      <c r="L28" s="162">
        <v>8</v>
      </c>
      <c r="M28" s="162">
        <v>0</v>
      </c>
      <c r="N28" s="162">
        <v>11</v>
      </c>
      <c r="O28" s="162">
        <v>5</v>
      </c>
      <c r="P28" s="162">
        <v>0</v>
      </c>
      <c r="Q28" s="163">
        <v>44972</v>
      </c>
      <c r="R28" s="163">
        <v>22486</v>
      </c>
    </row>
    <row r="29" spans="1:18" ht="63" customHeight="1" x14ac:dyDescent="0.25">
      <c r="A29" s="88">
        <v>4</v>
      </c>
      <c r="B29" s="459" t="s">
        <v>35</v>
      </c>
      <c r="C29" s="460"/>
      <c r="D29" s="460"/>
      <c r="E29" s="460"/>
      <c r="F29" s="465"/>
      <c r="G29" s="87" t="s">
        <v>499</v>
      </c>
      <c r="H29" s="88">
        <f t="shared" si="2"/>
        <v>0</v>
      </c>
      <c r="I29" s="162">
        <v>0</v>
      </c>
      <c r="J29" s="162">
        <v>0</v>
      </c>
      <c r="K29" s="162">
        <v>2</v>
      </c>
      <c r="L29" s="162">
        <v>8</v>
      </c>
      <c r="M29" s="162">
        <v>0</v>
      </c>
      <c r="N29" s="162">
        <v>10</v>
      </c>
      <c r="O29" s="162">
        <v>0</v>
      </c>
      <c r="P29" s="162">
        <v>0</v>
      </c>
      <c r="Q29" s="163">
        <v>44972</v>
      </c>
      <c r="R29" s="163">
        <v>22486</v>
      </c>
    </row>
    <row r="30" spans="1:18" ht="63" customHeight="1" x14ac:dyDescent="0.25">
      <c r="A30" s="88">
        <v>5</v>
      </c>
      <c r="B30" s="459" t="s">
        <v>36</v>
      </c>
      <c r="C30" s="460"/>
      <c r="D30" s="460"/>
      <c r="E30" s="460"/>
      <c r="F30" s="465"/>
      <c r="G30" s="87" t="s">
        <v>507</v>
      </c>
      <c r="H30" s="88">
        <f t="shared" si="2"/>
        <v>10</v>
      </c>
      <c r="I30" s="162">
        <v>0</v>
      </c>
      <c r="J30" s="162">
        <v>10</v>
      </c>
      <c r="K30" s="162">
        <v>1</v>
      </c>
      <c r="L30" s="162">
        <v>5</v>
      </c>
      <c r="M30" s="162">
        <v>0</v>
      </c>
      <c r="N30" s="162">
        <v>7</v>
      </c>
      <c r="O30" s="162">
        <v>0</v>
      </c>
      <c r="P30" s="162">
        <v>0</v>
      </c>
      <c r="Q30" s="163">
        <v>44972</v>
      </c>
      <c r="R30" s="163">
        <v>22486</v>
      </c>
    </row>
    <row r="31" spans="1:18" ht="63" customHeight="1" x14ac:dyDescent="0.25">
      <c r="A31" s="88">
        <v>6</v>
      </c>
      <c r="B31" s="459" t="s">
        <v>37</v>
      </c>
      <c r="C31" s="460"/>
      <c r="D31" s="460"/>
      <c r="E31" s="460"/>
      <c r="F31" s="465"/>
      <c r="G31" s="87" t="s">
        <v>500</v>
      </c>
      <c r="H31" s="88">
        <f t="shared" si="2"/>
        <v>5</v>
      </c>
      <c r="I31" s="162">
        <v>0</v>
      </c>
      <c r="J31" s="162">
        <v>5</v>
      </c>
      <c r="K31" s="162">
        <v>2</v>
      </c>
      <c r="L31" s="162">
        <v>2</v>
      </c>
      <c r="M31" s="162">
        <v>0</v>
      </c>
      <c r="N31" s="162">
        <v>6</v>
      </c>
      <c r="O31" s="162">
        <v>1</v>
      </c>
      <c r="P31" s="162">
        <v>0</v>
      </c>
      <c r="Q31" s="163">
        <v>44972</v>
      </c>
      <c r="R31" s="163">
        <v>22486</v>
      </c>
    </row>
    <row r="32" spans="1:18" ht="63" customHeight="1" x14ac:dyDescent="0.25">
      <c r="A32" s="88">
        <v>7</v>
      </c>
      <c r="B32" s="459" t="s">
        <v>38</v>
      </c>
      <c r="C32" s="460"/>
      <c r="D32" s="460"/>
      <c r="E32" s="460"/>
      <c r="F32" s="465"/>
      <c r="G32" s="87" t="s">
        <v>501</v>
      </c>
      <c r="H32" s="88">
        <f t="shared" si="2"/>
        <v>0</v>
      </c>
      <c r="I32" s="162">
        <v>0</v>
      </c>
      <c r="J32" s="162">
        <v>0</v>
      </c>
      <c r="K32" s="162">
        <v>1</v>
      </c>
      <c r="L32" s="162">
        <v>3</v>
      </c>
      <c r="M32" s="162">
        <v>0</v>
      </c>
      <c r="N32" s="162">
        <v>4</v>
      </c>
      <c r="O32" s="162">
        <v>3</v>
      </c>
      <c r="P32" s="162">
        <v>2</v>
      </c>
      <c r="Q32" s="163">
        <v>44972</v>
      </c>
      <c r="R32" s="163">
        <v>22486</v>
      </c>
    </row>
    <row r="33" spans="1:18" ht="63" customHeight="1" x14ac:dyDescent="0.25">
      <c r="A33" s="88">
        <v>8</v>
      </c>
      <c r="B33" s="459" t="s">
        <v>44</v>
      </c>
      <c r="C33" s="460"/>
      <c r="D33" s="460"/>
      <c r="E33" s="460"/>
      <c r="F33" s="465"/>
      <c r="G33" s="87" t="s">
        <v>502</v>
      </c>
      <c r="H33" s="88">
        <f t="shared" si="2"/>
        <v>0</v>
      </c>
      <c r="I33" s="162">
        <v>0</v>
      </c>
      <c r="J33" s="162">
        <v>0</v>
      </c>
      <c r="K33" s="162">
        <v>0</v>
      </c>
      <c r="L33" s="162">
        <v>2</v>
      </c>
      <c r="M33" s="162">
        <v>0</v>
      </c>
      <c r="N33" s="162">
        <v>2</v>
      </c>
      <c r="O33" s="162">
        <v>2</v>
      </c>
      <c r="P33" s="162">
        <v>0</v>
      </c>
      <c r="Q33" s="163">
        <v>0</v>
      </c>
      <c r="R33" s="163">
        <v>22486</v>
      </c>
    </row>
    <row r="34" spans="1:18" ht="63" customHeight="1" x14ac:dyDescent="0.25">
      <c r="A34" s="88">
        <v>9</v>
      </c>
      <c r="B34" s="459" t="s">
        <v>45</v>
      </c>
      <c r="C34" s="460"/>
      <c r="D34" s="460"/>
      <c r="E34" s="460"/>
      <c r="F34" s="465"/>
      <c r="G34" s="87" t="s">
        <v>503</v>
      </c>
      <c r="H34" s="88">
        <f t="shared" si="2"/>
        <v>0</v>
      </c>
      <c r="I34" s="162">
        <v>0</v>
      </c>
      <c r="J34" s="162">
        <v>0</v>
      </c>
      <c r="K34" s="162">
        <v>0</v>
      </c>
      <c r="L34" s="162">
        <v>1</v>
      </c>
      <c r="M34" s="162">
        <v>0</v>
      </c>
      <c r="N34" s="162">
        <v>2</v>
      </c>
      <c r="O34" s="162">
        <v>2</v>
      </c>
      <c r="P34" s="162">
        <v>0</v>
      </c>
      <c r="Q34" s="163">
        <v>0</v>
      </c>
      <c r="R34" s="163">
        <v>22486</v>
      </c>
    </row>
    <row r="35" spans="1:18" ht="63" customHeight="1" x14ac:dyDescent="0.25">
      <c r="A35" s="88">
        <v>10</v>
      </c>
      <c r="B35" s="459" t="s">
        <v>42</v>
      </c>
      <c r="C35" s="460"/>
      <c r="D35" s="460"/>
      <c r="E35" s="460"/>
      <c r="F35" s="465"/>
      <c r="G35" s="87" t="s">
        <v>53</v>
      </c>
      <c r="H35" s="88">
        <f t="shared" si="2"/>
        <v>0</v>
      </c>
      <c r="I35" s="162">
        <v>0</v>
      </c>
      <c r="J35" s="162">
        <v>0</v>
      </c>
      <c r="K35" s="162">
        <v>0</v>
      </c>
      <c r="L35" s="162">
        <v>0</v>
      </c>
      <c r="M35" s="162">
        <v>0</v>
      </c>
      <c r="N35" s="162">
        <v>4</v>
      </c>
      <c r="O35" s="162">
        <v>0</v>
      </c>
      <c r="P35" s="162">
        <v>0</v>
      </c>
      <c r="Q35" s="163">
        <v>0</v>
      </c>
      <c r="R35" s="163">
        <v>22486</v>
      </c>
    </row>
    <row r="36" spans="1:18" ht="63" customHeight="1" x14ac:dyDescent="0.25">
      <c r="A36" s="88">
        <v>11</v>
      </c>
      <c r="B36" s="459" t="s">
        <v>43</v>
      </c>
      <c r="C36" s="460"/>
      <c r="D36" s="460"/>
      <c r="E36" s="460"/>
      <c r="F36" s="465"/>
      <c r="G36" s="87" t="s">
        <v>49</v>
      </c>
      <c r="H36" s="88">
        <f t="shared" si="2"/>
        <v>0</v>
      </c>
      <c r="I36" s="162">
        <v>0</v>
      </c>
      <c r="J36" s="162">
        <v>0</v>
      </c>
      <c r="K36" s="162">
        <v>0</v>
      </c>
      <c r="L36" s="162">
        <v>0</v>
      </c>
      <c r="M36" s="162">
        <v>0</v>
      </c>
      <c r="N36" s="162">
        <v>2</v>
      </c>
      <c r="O36" s="162">
        <v>0</v>
      </c>
      <c r="P36" s="162">
        <v>0</v>
      </c>
      <c r="Q36" s="163">
        <v>0</v>
      </c>
      <c r="R36" s="163">
        <v>22486</v>
      </c>
    </row>
    <row r="37" spans="1:18" ht="63" customHeight="1" x14ac:dyDescent="0.25">
      <c r="A37" s="88">
        <v>12</v>
      </c>
      <c r="B37" s="459" t="s">
        <v>32</v>
      </c>
      <c r="C37" s="460"/>
      <c r="D37" s="460"/>
      <c r="E37" s="460"/>
      <c r="F37" s="465"/>
      <c r="G37" s="87" t="s">
        <v>863</v>
      </c>
      <c r="H37" s="88">
        <f t="shared" si="2"/>
        <v>0</v>
      </c>
      <c r="I37" s="162">
        <v>0</v>
      </c>
      <c r="J37" s="162">
        <v>0</v>
      </c>
      <c r="K37" s="162">
        <v>0</v>
      </c>
      <c r="L37" s="162">
        <v>0</v>
      </c>
      <c r="M37" s="162">
        <v>0</v>
      </c>
      <c r="N37" s="162">
        <v>1</v>
      </c>
      <c r="O37" s="162">
        <v>1</v>
      </c>
      <c r="P37" s="162">
        <v>0</v>
      </c>
      <c r="Q37" s="163">
        <v>0</v>
      </c>
      <c r="R37" s="163">
        <v>22486</v>
      </c>
    </row>
    <row r="38" spans="1:18" ht="63" customHeight="1" x14ac:dyDescent="0.25">
      <c r="A38" s="88">
        <v>13</v>
      </c>
      <c r="B38" s="459" t="s">
        <v>41</v>
      </c>
      <c r="C38" s="460"/>
      <c r="D38" s="460"/>
      <c r="E38" s="460"/>
      <c r="F38" s="465"/>
      <c r="G38" s="87" t="s">
        <v>52</v>
      </c>
      <c r="H38" s="88">
        <f t="shared" si="2"/>
        <v>0</v>
      </c>
      <c r="I38" s="162">
        <v>0</v>
      </c>
      <c r="J38" s="162">
        <v>0</v>
      </c>
      <c r="K38" s="162">
        <v>0</v>
      </c>
      <c r="L38" s="162">
        <v>0</v>
      </c>
      <c r="M38" s="162">
        <v>0</v>
      </c>
      <c r="N38" s="162">
        <v>3</v>
      </c>
      <c r="O38" s="162">
        <v>0</v>
      </c>
      <c r="P38" s="162">
        <v>0</v>
      </c>
      <c r="Q38" s="163">
        <v>0</v>
      </c>
      <c r="R38" s="163">
        <v>22486</v>
      </c>
    </row>
    <row r="39" spans="1:18" ht="63" customHeight="1" x14ac:dyDescent="0.25">
      <c r="A39" s="88">
        <v>14</v>
      </c>
      <c r="B39" s="519" t="s">
        <v>39</v>
      </c>
      <c r="C39" s="520"/>
      <c r="D39" s="520"/>
      <c r="E39" s="520"/>
      <c r="F39" s="521"/>
      <c r="G39" s="87" t="s">
        <v>864</v>
      </c>
      <c r="H39" s="88">
        <f t="shared" si="2"/>
        <v>0</v>
      </c>
      <c r="I39" s="162">
        <v>0</v>
      </c>
      <c r="J39" s="162">
        <v>0</v>
      </c>
      <c r="K39" s="162">
        <v>0</v>
      </c>
      <c r="L39" s="162">
        <v>0</v>
      </c>
      <c r="M39" s="162">
        <v>0</v>
      </c>
      <c r="N39" s="162">
        <v>1</v>
      </c>
      <c r="O39" s="162">
        <v>0</v>
      </c>
      <c r="P39" s="162">
        <v>0</v>
      </c>
      <c r="Q39" s="163">
        <v>0</v>
      </c>
      <c r="R39" s="163">
        <v>22486</v>
      </c>
    </row>
    <row r="40" spans="1:18" ht="72.75" customHeight="1" x14ac:dyDescent="0.25">
      <c r="A40" s="104">
        <v>2</v>
      </c>
      <c r="B40" s="522" t="s">
        <v>54</v>
      </c>
      <c r="C40" s="523"/>
      <c r="D40" s="523"/>
      <c r="E40" s="523"/>
      <c r="F40" s="523"/>
      <c r="G40" s="524"/>
      <c r="H40" s="133">
        <f ca="1">H41+H42+H43+H44+H45+H46+H47+H48+H49+H50+H51+H52+H53+H54+H55+H56+H57+H58+H59+H60+H61+H62+H63+H64+H65+H66+H67</f>
        <v>175</v>
      </c>
      <c r="I40" s="133">
        <f t="shared" ref="I40:P40" si="3">I41+I42+I43+I44+I45+I46+I47+I48+I49+I50+I51+I52+I53+I54+I55+I56+I57+I58+I59+I60+I61+I62+I63+I64+I65+I66+I67</f>
        <v>120</v>
      </c>
      <c r="J40" s="133">
        <f t="shared" si="3"/>
        <v>55</v>
      </c>
      <c r="K40" s="133">
        <f t="shared" si="3"/>
        <v>58</v>
      </c>
      <c r="L40" s="133">
        <f t="shared" si="3"/>
        <v>26</v>
      </c>
      <c r="M40" s="133">
        <f t="shared" si="3"/>
        <v>7</v>
      </c>
      <c r="N40" s="133">
        <f t="shared" si="3"/>
        <v>166</v>
      </c>
      <c r="O40" s="133">
        <f t="shared" si="3"/>
        <v>50</v>
      </c>
      <c r="P40" s="133">
        <f t="shared" si="3"/>
        <v>0</v>
      </c>
      <c r="Q40" s="164">
        <v>24330</v>
      </c>
      <c r="R40" s="164">
        <v>16927</v>
      </c>
    </row>
    <row r="41" spans="1:18" ht="72.75" customHeight="1" x14ac:dyDescent="0.25">
      <c r="A41" s="88">
        <v>1</v>
      </c>
      <c r="B41" s="459" t="s">
        <v>55</v>
      </c>
      <c r="C41" s="460"/>
      <c r="D41" s="460"/>
      <c r="E41" s="460"/>
      <c r="F41" s="465"/>
      <c r="G41" s="87" t="s">
        <v>1001</v>
      </c>
      <c r="H41" s="88">
        <f ca="1">+H41:RI6742+J41</f>
        <v>0</v>
      </c>
      <c r="I41" s="162">
        <v>85</v>
      </c>
      <c r="J41" s="162">
        <v>25</v>
      </c>
      <c r="K41" s="162">
        <v>46</v>
      </c>
      <c r="L41" s="162">
        <v>19</v>
      </c>
      <c r="M41" s="162">
        <v>7</v>
      </c>
      <c r="N41" s="162">
        <v>90</v>
      </c>
      <c r="O41" s="162">
        <v>37</v>
      </c>
      <c r="P41" s="162">
        <v>0</v>
      </c>
      <c r="Q41" s="163">
        <v>47750</v>
      </c>
      <c r="R41" s="163">
        <v>23854</v>
      </c>
    </row>
    <row r="42" spans="1:18" ht="72.75" customHeight="1" x14ac:dyDescent="0.25">
      <c r="A42" s="88">
        <v>2</v>
      </c>
      <c r="B42" s="459" t="s">
        <v>56</v>
      </c>
      <c r="C42" s="460"/>
      <c r="D42" s="460"/>
      <c r="E42" s="460"/>
      <c r="F42" s="465"/>
      <c r="G42" s="87" t="s">
        <v>509</v>
      </c>
      <c r="H42" s="88">
        <f t="shared" ref="H42:H67" si="4">I42+J42</f>
        <v>50</v>
      </c>
      <c r="I42" s="162">
        <v>30</v>
      </c>
      <c r="J42" s="162">
        <v>20</v>
      </c>
      <c r="K42" s="162">
        <v>7</v>
      </c>
      <c r="L42" s="162">
        <v>2</v>
      </c>
      <c r="M42" s="162">
        <v>0</v>
      </c>
      <c r="N42" s="162">
        <v>30</v>
      </c>
      <c r="O42" s="162">
        <v>1</v>
      </c>
      <c r="P42" s="162">
        <v>0</v>
      </c>
      <c r="Q42" s="163">
        <v>43416</v>
      </c>
      <c r="R42" s="163">
        <v>22635</v>
      </c>
    </row>
    <row r="43" spans="1:18" ht="72.75" customHeight="1" x14ac:dyDescent="0.25">
      <c r="A43" s="88">
        <v>3</v>
      </c>
      <c r="B43" s="459" t="s">
        <v>57</v>
      </c>
      <c r="C43" s="460"/>
      <c r="D43" s="460"/>
      <c r="E43" s="460"/>
      <c r="F43" s="465"/>
      <c r="G43" s="87" t="s">
        <v>510</v>
      </c>
      <c r="H43" s="88">
        <f t="shared" si="4"/>
        <v>15</v>
      </c>
      <c r="I43" s="162">
        <v>5</v>
      </c>
      <c r="J43" s="162">
        <v>10</v>
      </c>
      <c r="K43" s="162">
        <v>2</v>
      </c>
      <c r="L43" s="162">
        <v>2</v>
      </c>
      <c r="M43" s="162">
        <v>0</v>
      </c>
      <c r="N43" s="162">
        <v>18</v>
      </c>
      <c r="O43" s="162">
        <v>0</v>
      </c>
      <c r="P43" s="162">
        <v>0</v>
      </c>
      <c r="Q43" s="163">
        <v>45541</v>
      </c>
      <c r="R43" s="163">
        <v>21788</v>
      </c>
    </row>
    <row r="44" spans="1:18" ht="72.75" customHeight="1" x14ac:dyDescent="0.25">
      <c r="A44" s="88">
        <v>4</v>
      </c>
      <c r="B44" s="459" t="s">
        <v>58</v>
      </c>
      <c r="C44" s="460"/>
      <c r="D44" s="460"/>
      <c r="E44" s="460"/>
      <c r="F44" s="465"/>
      <c r="G44" s="87" t="s">
        <v>511</v>
      </c>
      <c r="H44" s="88">
        <f t="shared" si="4"/>
        <v>0</v>
      </c>
      <c r="I44" s="162">
        <v>0</v>
      </c>
      <c r="J44" s="162">
        <v>0</v>
      </c>
      <c r="K44" s="162">
        <v>1</v>
      </c>
      <c r="L44" s="162">
        <v>1</v>
      </c>
      <c r="M44" s="162">
        <v>0</v>
      </c>
      <c r="N44" s="162">
        <v>6</v>
      </c>
      <c r="O44" s="162">
        <v>0</v>
      </c>
      <c r="P44" s="162">
        <v>0</v>
      </c>
      <c r="Q44" s="163">
        <v>18750</v>
      </c>
      <c r="R44" s="163">
        <v>20023</v>
      </c>
    </row>
    <row r="45" spans="1:18" ht="72.75" customHeight="1" x14ac:dyDescent="0.25">
      <c r="A45" s="88">
        <v>5</v>
      </c>
      <c r="B45" s="459" t="s">
        <v>59</v>
      </c>
      <c r="C45" s="460"/>
      <c r="D45" s="460"/>
      <c r="E45" s="460"/>
      <c r="F45" s="465"/>
      <c r="G45" s="87" t="s">
        <v>512</v>
      </c>
      <c r="H45" s="88">
        <f t="shared" si="4"/>
        <v>0</v>
      </c>
      <c r="I45" s="162">
        <v>0</v>
      </c>
      <c r="J45" s="162">
        <v>0</v>
      </c>
      <c r="K45" s="162">
        <v>1</v>
      </c>
      <c r="L45" s="162">
        <v>1</v>
      </c>
      <c r="M45" s="162">
        <v>0</v>
      </c>
      <c r="N45" s="166">
        <v>6</v>
      </c>
      <c r="O45" s="162">
        <v>0</v>
      </c>
      <c r="P45" s="162">
        <v>0</v>
      </c>
      <c r="Q45" s="163">
        <v>44725</v>
      </c>
      <c r="R45" s="163">
        <v>18906</v>
      </c>
    </row>
    <row r="46" spans="1:18" ht="72.75" customHeight="1" x14ac:dyDescent="0.25">
      <c r="A46" s="88">
        <v>6</v>
      </c>
      <c r="B46" s="459" t="s">
        <v>60</v>
      </c>
      <c r="C46" s="460"/>
      <c r="D46" s="460"/>
      <c r="E46" s="460"/>
      <c r="F46" s="465"/>
      <c r="G46" s="87" t="s">
        <v>513</v>
      </c>
      <c r="H46" s="88">
        <f t="shared" si="4"/>
        <v>0</v>
      </c>
      <c r="I46" s="162">
        <v>0</v>
      </c>
      <c r="J46" s="162">
        <v>0</v>
      </c>
      <c r="K46" s="162">
        <v>1</v>
      </c>
      <c r="L46" s="162">
        <v>1</v>
      </c>
      <c r="M46" s="162">
        <v>0</v>
      </c>
      <c r="N46" s="162">
        <v>7</v>
      </c>
      <c r="O46" s="162">
        <v>0</v>
      </c>
      <c r="P46" s="162">
        <v>0</v>
      </c>
      <c r="Q46" s="163">
        <v>43500</v>
      </c>
      <c r="R46" s="163">
        <v>19987</v>
      </c>
    </row>
    <row r="47" spans="1:18" ht="72.75" customHeight="1" x14ac:dyDescent="0.25">
      <c r="A47" s="88">
        <v>7</v>
      </c>
      <c r="B47" s="459" t="s">
        <v>61</v>
      </c>
      <c r="C47" s="460"/>
      <c r="D47" s="460"/>
      <c r="E47" s="460"/>
      <c r="F47" s="465"/>
      <c r="G47" s="87" t="s">
        <v>962</v>
      </c>
      <c r="H47" s="88">
        <f t="shared" si="4"/>
        <v>0</v>
      </c>
      <c r="I47" s="162">
        <v>0</v>
      </c>
      <c r="J47" s="162">
        <v>0</v>
      </c>
      <c r="K47" s="162">
        <v>0</v>
      </c>
      <c r="L47" s="162">
        <v>0</v>
      </c>
      <c r="M47" s="162">
        <v>0</v>
      </c>
      <c r="N47" s="162">
        <v>0</v>
      </c>
      <c r="O47" s="162">
        <v>1</v>
      </c>
      <c r="P47" s="162">
        <v>0</v>
      </c>
      <c r="Q47" s="163">
        <v>0</v>
      </c>
      <c r="R47" s="163">
        <v>0</v>
      </c>
    </row>
    <row r="48" spans="1:18" ht="72.75" customHeight="1" x14ac:dyDescent="0.25">
      <c r="A48" s="88">
        <v>8</v>
      </c>
      <c r="B48" s="459" t="s">
        <v>86</v>
      </c>
      <c r="C48" s="460"/>
      <c r="D48" s="460"/>
      <c r="E48" s="460"/>
      <c r="F48" s="465"/>
      <c r="G48" s="87" t="s">
        <v>759</v>
      </c>
      <c r="H48" s="88">
        <f t="shared" si="4"/>
        <v>0</v>
      </c>
      <c r="I48" s="162">
        <v>0</v>
      </c>
      <c r="J48" s="162">
        <v>0</v>
      </c>
      <c r="K48" s="162">
        <v>0</v>
      </c>
      <c r="L48" s="162">
        <v>0</v>
      </c>
      <c r="M48" s="162">
        <v>0</v>
      </c>
      <c r="N48" s="162">
        <v>1</v>
      </c>
      <c r="O48" s="162">
        <v>0</v>
      </c>
      <c r="P48" s="162">
        <v>0</v>
      </c>
      <c r="Q48" s="163">
        <v>0</v>
      </c>
      <c r="R48" s="163">
        <v>16733</v>
      </c>
    </row>
    <row r="49" spans="1:18" ht="72.75" customHeight="1" x14ac:dyDescent="0.25">
      <c r="A49" s="88">
        <v>9</v>
      </c>
      <c r="B49" s="459" t="s">
        <v>72</v>
      </c>
      <c r="C49" s="460"/>
      <c r="D49" s="460"/>
      <c r="E49" s="460"/>
      <c r="F49" s="465"/>
      <c r="G49" s="87" t="s">
        <v>963</v>
      </c>
      <c r="H49" s="88">
        <f t="shared" si="4"/>
        <v>0</v>
      </c>
      <c r="I49" s="162">
        <v>0</v>
      </c>
      <c r="J49" s="162">
        <v>0</v>
      </c>
      <c r="K49" s="162">
        <v>0</v>
      </c>
      <c r="L49" s="162">
        <v>0</v>
      </c>
      <c r="M49" s="162">
        <v>0</v>
      </c>
      <c r="N49" s="162">
        <v>1</v>
      </c>
      <c r="O49" s="162">
        <v>0</v>
      </c>
      <c r="P49" s="162">
        <v>0</v>
      </c>
      <c r="Q49" s="163">
        <v>0</v>
      </c>
      <c r="R49" s="163">
        <v>22750</v>
      </c>
    </row>
    <row r="50" spans="1:18" ht="72.75" customHeight="1" x14ac:dyDescent="0.25">
      <c r="A50" s="88">
        <v>10</v>
      </c>
      <c r="B50" s="459" t="s">
        <v>395</v>
      </c>
      <c r="C50" s="460"/>
      <c r="D50" s="460"/>
      <c r="E50" s="460"/>
      <c r="F50" s="465"/>
      <c r="G50" s="87" t="s">
        <v>964</v>
      </c>
      <c r="H50" s="88">
        <f t="shared" si="4"/>
        <v>0</v>
      </c>
      <c r="I50" s="162">
        <v>0</v>
      </c>
      <c r="J50" s="162">
        <v>0</v>
      </c>
      <c r="K50" s="162">
        <v>0</v>
      </c>
      <c r="L50" s="162">
        <v>0</v>
      </c>
      <c r="M50" s="162">
        <v>0</v>
      </c>
      <c r="N50" s="162">
        <v>0</v>
      </c>
      <c r="O50" s="162">
        <v>1</v>
      </c>
      <c r="P50" s="162">
        <v>0</v>
      </c>
      <c r="Q50" s="163">
        <v>0</v>
      </c>
      <c r="R50" s="163">
        <v>0</v>
      </c>
    </row>
    <row r="51" spans="1:18" ht="72.75" customHeight="1" x14ac:dyDescent="0.25">
      <c r="A51" s="88">
        <v>11</v>
      </c>
      <c r="B51" s="459" t="s">
        <v>299</v>
      </c>
      <c r="C51" s="460"/>
      <c r="D51" s="460"/>
      <c r="E51" s="460"/>
      <c r="F51" s="465"/>
      <c r="G51" s="87" t="s">
        <v>762</v>
      </c>
      <c r="H51" s="88">
        <f t="shared" si="4"/>
        <v>0</v>
      </c>
      <c r="I51" s="162">
        <v>0</v>
      </c>
      <c r="J51" s="162">
        <v>0</v>
      </c>
      <c r="K51" s="162">
        <v>0</v>
      </c>
      <c r="L51" s="162">
        <v>0</v>
      </c>
      <c r="M51" s="162">
        <v>0</v>
      </c>
      <c r="N51" s="162">
        <v>1</v>
      </c>
      <c r="O51" s="162">
        <v>0</v>
      </c>
      <c r="P51" s="162">
        <v>0</v>
      </c>
      <c r="Q51" s="163">
        <v>0</v>
      </c>
      <c r="R51" s="163">
        <v>11500</v>
      </c>
    </row>
    <row r="52" spans="1:18" ht="72.75" customHeight="1" x14ac:dyDescent="0.25">
      <c r="A52" s="88">
        <v>12</v>
      </c>
      <c r="B52" s="459" t="s">
        <v>763</v>
      </c>
      <c r="C52" s="460"/>
      <c r="D52" s="460"/>
      <c r="E52" s="460"/>
      <c r="F52" s="465"/>
      <c r="G52" s="87" t="s">
        <v>764</v>
      </c>
      <c r="H52" s="88">
        <f t="shared" si="4"/>
        <v>0</v>
      </c>
      <c r="I52" s="162">
        <v>0</v>
      </c>
      <c r="J52" s="162">
        <v>0</v>
      </c>
      <c r="K52" s="162">
        <v>0</v>
      </c>
      <c r="L52" s="162">
        <v>0</v>
      </c>
      <c r="M52" s="162">
        <v>0</v>
      </c>
      <c r="N52" s="162">
        <v>0</v>
      </c>
      <c r="O52" s="162">
        <v>1</v>
      </c>
      <c r="P52" s="162">
        <v>0</v>
      </c>
      <c r="Q52" s="163">
        <v>0</v>
      </c>
      <c r="R52" s="163">
        <v>0</v>
      </c>
    </row>
    <row r="53" spans="1:18" ht="72.75" customHeight="1" x14ac:dyDescent="0.25">
      <c r="A53" s="88">
        <v>13</v>
      </c>
      <c r="B53" s="459" t="s">
        <v>765</v>
      </c>
      <c r="C53" s="460"/>
      <c r="D53" s="460"/>
      <c r="E53" s="460"/>
      <c r="F53" s="465"/>
      <c r="G53" s="87" t="s">
        <v>766</v>
      </c>
      <c r="H53" s="88">
        <f t="shared" si="4"/>
        <v>0</v>
      </c>
      <c r="I53" s="162">
        <v>0</v>
      </c>
      <c r="J53" s="162">
        <v>0</v>
      </c>
      <c r="K53" s="162">
        <v>0</v>
      </c>
      <c r="L53" s="162">
        <v>0</v>
      </c>
      <c r="M53" s="162">
        <v>0</v>
      </c>
      <c r="N53" s="162">
        <v>0</v>
      </c>
      <c r="O53" s="162">
        <v>1</v>
      </c>
      <c r="P53" s="162">
        <v>0</v>
      </c>
      <c r="Q53" s="163">
        <v>0</v>
      </c>
      <c r="R53" s="163">
        <v>0</v>
      </c>
    </row>
    <row r="54" spans="1:18" ht="72.75" customHeight="1" x14ac:dyDescent="0.25">
      <c r="A54" s="88">
        <v>14</v>
      </c>
      <c r="B54" s="459" t="s">
        <v>767</v>
      </c>
      <c r="C54" s="460"/>
      <c r="D54" s="460"/>
      <c r="E54" s="460"/>
      <c r="F54" s="465"/>
      <c r="G54" s="87" t="s">
        <v>768</v>
      </c>
      <c r="H54" s="88">
        <f t="shared" si="4"/>
        <v>0</v>
      </c>
      <c r="I54" s="162">
        <v>0</v>
      </c>
      <c r="J54" s="162">
        <v>0</v>
      </c>
      <c r="K54" s="162">
        <v>0</v>
      </c>
      <c r="L54" s="162">
        <v>0</v>
      </c>
      <c r="M54" s="162">
        <v>0</v>
      </c>
      <c r="N54" s="162">
        <v>0</v>
      </c>
      <c r="O54" s="162">
        <v>1</v>
      </c>
      <c r="P54" s="162">
        <v>0</v>
      </c>
      <c r="Q54" s="163">
        <v>0</v>
      </c>
      <c r="R54" s="163">
        <v>0</v>
      </c>
    </row>
    <row r="55" spans="1:18" ht="72.75" customHeight="1" x14ac:dyDescent="0.25">
      <c r="A55" s="88">
        <v>15</v>
      </c>
      <c r="B55" s="459" t="s">
        <v>769</v>
      </c>
      <c r="C55" s="460"/>
      <c r="D55" s="460"/>
      <c r="E55" s="460"/>
      <c r="F55" s="465"/>
      <c r="G55" s="87" t="s">
        <v>770</v>
      </c>
      <c r="H55" s="88">
        <f t="shared" si="4"/>
        <v>0</v>
      </c>
      <c r="I55" s="162">
        <v>0</v>
      </c>
      <c r="J55" s="162">
        <v>0</v>
      </c>
      <c r="K55" s="162">
        <v>0</v>
      </c>
      <c r="L55" s="162">
        <v>0</v>
      </c>
      <c r="M55" s="162">
        <v>0</v>
      </c>
      <c r="N55" s="162">
        <v>0</v>
      </c>
      <c r="O55" s="162">
        <v>1</v>
      </c>
      <c r="P55" s="162">
        <v>0</v>
      </c>
      <c r="Q55" s="163">
        <v>0</v>
      </c>
      <c r="R55" s="163">
        <v>0</v>
      </c>
    </row>
    <row r="56" spans="1:18" ht="72.75" customHeight="1" x14ac:dyDescent="0.25">
      <c r="A56" s="88">
        <v>16</v>
      </c>
      <c r="B56" s="459" t="s">
        <v>78</v>
      </c>
      <c r="C56" s="460"/>
      <c r="D56" s="460"/>
      <c r="E56" s="460"/>
      <c r="F56" s="465"/>
      <c r="G56" s="87" t="s">
        <v>79</v>
      </c>
      <c r="H56" s="88">
        <f t="shared" si="4"/>
        <v>0</v>
      </c>
      <c r="I56" s="162">
        <v>0</v>
      </c>
      <c r="J56" s="162">
        <v>0</v>
      </c>
      <c r="K56" s="162">
        <v>0</v>
      </c>
      <c r="L56" s="162">
        <v>0</v>
      </c>
      <c r="M56" s="162">
        <v>0</v>
      </c>
      <c r="N56" s="162">
        <v>1</v>
      </c>
      <c r="O56" s="162">
        <v>0</v>
      </c>
      <c r="P56" s="162">
        <v>0</v>
      </c>
      <c r="Q56" s="163">
        <v>0</v>
      </c>
      <c r="R56" s="163">
        <v>14243</v>
      </c>
    </row>
    <row r="57" spans="1:18" ht="72.75" customHeight="1" x14ac:dyDescent="0.25">
      <c r="A57" s="88">
        <v>17</v>
      </c>
      <c r="B57" s="459" t="s">
        <v>82</v>
      </c>
      <c r="C57" s="460"/>
      <c r="D57" s="460"/>
      <c r="E57" s="460"/>
      <c r="F57" s="465"/>
      <c r="G57" s="87" t="s">
        <v>771</v>
      </c>
      <c r="H57" s="88">
        <f t="shared" si="4"/>
        <v>0</v>
      </c>
      <c r="I57" s="162">
        <v>0</v>
      </c>
      <c r="J57" s="162">
        <v>0</v>
      </c>
      <c r="K57" s="162">
        <v>0</v>
      </c>
      <c r="L57" s="162">
        <v>0</v>
      </c>
      <c r="M57" s="162">
        <v>0</v>
      </c>
      <c r="N57" s="162">
        <v>1</v>
      </c>
      <c r="O57" s="162">
        <v>0</v>
      </c>
      <c r="P57" s="162">
        <v>0</v>
      </c>
      <c r="Q57" s="163">
        <v>0</v>
      </c>
      <c r="R57" s="163">
        <v>14733</v>
      </c>
    </row>
    <row r="58" spans="1:18" ht="72.75" customHeight="1" x14ac:dyDescent="0.25">
      <c r="A58" s="88">
        <v>18</v>
      </c>
      <c r="B58" s="459" t="s">
        <v>772</v>
      </c>
      <c r="C58" s="460"/>
      <c r="D58" s="460"/>
      <c r="E58" s="460"/>
      <c r="F58" s="465"/>
      <c r="G58" s="87" t="s">
        <v>773</v>
      </c>
      <c r="H58" s="88">
        <f t="shared" si="4"/>
        <v>0</v>
      </c>
      <c r="I58" s="162">
        <v>0</v>
      </c>
      <c r="J58" s="162">
        <v>0</v>
      </c>
      <c r="K58" s="162">
        <v>0</v>
      </c>
      <c r="L58" s="162">
        <v>0</v>
      </c>
      <c r="M58" s="162">
        <v>0</v>
      </c>
      <c r="N58" s="162">
        <v>1</v>
      </c>
      <c r="O58" s="162">
        <v>0</v>
      </c>
      <c r="P58" s="162">
        <v>0</v>
      </c>
      <c r="Q58" s="163">
        <v>0</v>
      </c>
      <c r="R58" s="163">
        <v>17320</v>
      </c>
    </row>
    <row r="59" spans="1:18" ht="72.75" customHeight="1" x14ac:dyDescent="0.25">
      <c r="A59" s="88">
        <v>19</v>
      </c>
      <c r="B59" s="459" t="s">
        <v>774</v>
      </c>
      <c r="C59" s="460"/>
      <c r="D59" s="460"/>
      <c r="E59" s="460"/>
      <c r="F59" s="465"/>
      <c r="G59" s="87" t="s">
        <v>775</v>
      </c>
      <c r="H59" s="88">
        <f t="shared" si="4"/>
        <v>0</v>
      </c>
      <c r="I59" s="162">
        <v>0</v>
      </c>
      <c r="J59" s="162">
        <v>0</v>
      </c>
      <c r="K59" s="162">
        <v>0</v>
      </c>
      <c r="L59" s="162">
        <v>0</v>
      </c>
      <c r="M59" s="162">
        <v>0</v>
      </c>
      <c r="N59" s="162">
        <v>1</v>
      </c>
      <c r="O59" s="162">
        <v>0</v>
      </c>
      <c r="P59" s="162">
        <v>0</v>
      </c>
      <c r="Q59" s="163">
        <v>0</v>
      </c>
      <c r="R59" s="163">
        <v>14733</v>
      </c>
    </row>
    <row r="60" spans="1:18" ht="72.75" customHeight="1" x14ac:dyDescent="0.25">
      <c r="A60" s="88">
        <v>20</v>
      </c>
      <c r="B60" s="459" t="s">
        <v>776</v>
      </c>
      <c r="C60" s="460"/>
      <c r="D60" s="460"/>
      <c r="E60" s="460"/>
      <c r="F60" s="465"/>
      <c r="G60" s="87" t="s">
        <v>777</v>
      </c>
      <c r="H60" s="88">
        <f t="shared" si="4"/>
        <v>0</v>
      </c>
      <c r="I60" s="162">
        <v>0</v>
      </c>
      <c r="J60" s="162">
        <v>0</v>
      </c>
      <c r="K60" s="162">
        <v>0</v>
      </c>
      <c r="L60" s="162">
        <v>0</v>
      </c>
      <c r="M60" s="162">
        <v>0</v>
      </c>
      <c r="N60" s="162">
        <v>1</v>
      </c>
      <c r="O60" s="162">
        <v>0</v>
      </c>
      <c r="P60" s="162">
        <v>0</v>
      </c>
      <c r="Q60" s="163">
        <v>0</v>
      </c>
      <c r="R60" s="163">
        <v>10955</v>
      </c>
    </row>
    <row r="61" spans="1:18" ht="72.75" customHeight="1" x14ac:dyDescent="0.25">
      <c r="A61" s="88">
        <v>21</v>
      </c>
      <c r="B61" s="459" t="s">
        <v>778</v>
      </c>
      <c r="C61" s="460"/>
      <c r="D61" s="460"/>
      <c r="E61" s="460"/>
      <c r="F61" s="465"/>
      <c r="G61" s="87" t="s">
        <v>779</v>
      </c>
      <c r="H61" s="88">
        <f t="shared" si="4"/>
        <v>0</v>
      </c>
      <c r="I61" s="162">
        <v>0</v>
      </c>
      <c r="J61" s="162">
        <v>0</v>
      </c>
      <c r="K61" s="162">
        <v>0</v>
      </c>
      <c r="L61" s="162">
        <v>0</v>
      </c>
      <c r="M61" s="162">
        <v>0</v>
      </c>
      <c r="N61" s="162">
        <v>1</v>
      </c>
      <c r="O61" s="162">
        <v>0</v>
      </c>
      <c r="P61" s="162">
        <v>0</v>
      </c>
      <c r="Q61" s="163">
        <v>0</v>
      </c>
      <c r="R61" s="163">
        <v>10753</v>
      </c>
    </row>
    <row r="62" spans="1:18" ht="72.75" customHeight="1" x14ac:dyDescent="0.25">
      <c r="A62" s="88">
        <v>22</v>
      </c>
      <c r="B62" s="529" t="s">
        <v>66</v>
      </c>
      <c r="C62" s="529"/>
      <c r="D62" s="529"/>
      <c r="E62" s="529"/>
      <c r="F62" s="529"/>
      <c r="G62" s="86" t="s">
        <v>865</v>
      </c>
      <c r="H62" s="88">
        <f t="shared" si="4"/>
        <v>0</v>
      </c>
      <c r="I62" s="162">
        <v>0</v>
      </c>
      <c r="J62" s="162">
        <v>0</v>
      </c>
      <c r="K62" s="162">
        <v>0</v>
      </c>
      <c r="L62" s="162">
        <v>0</v>
      </c>
      <c r="M62" s="162">
        <v>0</v>
      </c>
      <c r="N62" s="162">
        <v>0</v>
      </c>
      <c r="O62" s="162">
        <v>1</v>
      </c>
      <c r="P62" s="162">
        <v>0</v>
      </c>
      <c r="Q62" s="162">
        <v>0</v>
      </c>
      <c r="R62" s="162">
        <v>0</v>
      </c>
    </row>
    <row r="63" spans="1:18" ht="72.75" customHeight="1" x14ac:dyDescent="0.25">
      <c r="A63" s="88">
        <v>23</v>
      </c>
      <c r="B63" s="529" t="s">
        <v>866</v>
      </c>
      <c r="C63" s="529"/>
      <c r="D63" s="529"/>
      <c r="E63" s="529"/>
      <c r="F63" s="529"/>
      <c r="G63" s="86" t="s">
        <v>867</v>
      </c>
      <c r="H63" s="88">
        <f t="shared" si="4"/>
        <v>0</v>
      </c>
      <c r="I63" s="162">
        <v>0</v>
      </c>
      <c r="J63" s="162">
        <v>0</v>
      </c>
      <c r="K63" s="162">
        <v>0</v>
      </c>
      <c r="L63" s="162">
        <v>0</v>
      </c>
      <c r="M63" s="162">
        <v>0</v>
      </c>
      <c r="N63" s="162">
        <v>0</v>
      </c>
      <c r="O63" s="162">
        <v>1</v>
      </c>
      <c r="P63" s="162">
        <v>0</v>
      </c>
      <c r="Q63" s="162">
        <v>0</v>
      </c>
      <c r="R63" s="162">
        <v>0</v>
      </c>
    </row>
    <row r="64" spans="1:18" ht="72.75" customHeight="1" x14ac:dyDescent="0.25">
      <c r="A64" s="88">
        <v>24</v>
      </c>
      <c r="B64" s="529" t="s">
        <v>868</v>
      </c>
      <c r="C64" s="529"/>
      <c r="D64" s="529"/>
      <c r="E64" s="529"/>
      <c r="F64" s="529"/>
      <c r="G64" s="86" t="s">
        <v>869</v>
      </c>
      <c r="H64" s="88">
        <f t="shared" si="4"/>
        <v>0</v>
      </c>
      <c r="I64" s="162">
        <v>0</v>
      </c>
      <c r="J64" s="162">
        <v>0</v>
      </c>
      <c r="K64" s="162">
        <v>0</v>
      </c>
      <c r="L64" s="162">
        <v>0</v>
      </c>
      <c r="M64" s="162">
        <v>0</v>
      </c>
      <c r="N64" s="162">
        <v>0</v>
      </c>
      <c r="O64" s="162">
        <v>1</v>
      </c>
      <c r="P64" s="162">
        <v>0</v>
      </c>
      <c r="Q64" s="162">
        <v>0</v>
      </c>
      <c r="R64" s="162">
        <v>0</v>
      </c>
    </row>
    <row r="65" spans="1:18" ht="72.75" customHeight="1" x14ac:dyDescent="0.25">
      <c r="A65" s="88">
        <v>25</v>
      </c>
      <c r="B65" s="529" t="s">
        <v>870</v>
      </c>
      <c r="C65" s="529"/>
      <c r="D65" s="529"/>
      <c r="E65" s="529"/>
      <c r="F65" s="529"/>
      <c r="G65" s="86" t="s">
        <v>871</v>
      </c>
      <c r="H65" s="88">
        <f t="shared" si="4"/>
        <v>0</v>
      </c>
      <c r="I65" s="162">
        <v>0</v>
      </c>
      <c r="J65" s="162">
        <v>0</v>
      </c>
      <c r="K65" s="162">
        <v>0</v>
      </c>
      <c r="L65" s="162">
        <v>0</v>
      </c>
      <c r="M65" s="162">
        <v>0</v>
      </c>
      <c r="N65" s="162">
        <v>0</v>
      </c>
      <c r="O65" s="162">
        <v>1</v>
      </c>
      <c r="P65" s="162">
        <v>0</v>
      </c>
      <c r="Q65" s="162">
        <v>0</v>
      </c>
      <c r="R65" s="162">
        <v>0</v>
      </c>
    </row>
    <row r="66" spans="1:18" ht="72.75" customHeight="1" x14ac:dyDescent="0.25">
      <c r="A66" s="88">
        <v>26</v>
      </c>
      <c r="B66" s="529" t="s">
        <v>872</v>
      </c>
      <c r="C66" s="529"/>
      <c r="D66" s="529"/>
      <c r="E66" s="529"/>
      <c r="F66" s="529"/>
      <c r="G66" s="86" t="s">
        <v>873</v>
      </c>
      <c r="H66" s="88">
        <f t="shared" si="4"/>
        <v>0</v>
      </c>
      <c r="I66" s="162">
        <v>0</v>
      </c>
      <c r="J66" s="162">
        <v>0</v>
      </c>
      <c r="K66" s="162">
        <v>0</v>
      </c>
      <c r="L66" s="162">
        <v>0</v>
      </c>
      <c r="M66" s="162">
        <v>0</v>
      </c>
      <c r="N66" s="162">
        <v>0</v>
      </c>
      <c r="O66" s="162">
        <v>1</v>
      </c>
      <c r="P66" s="162">
        <v>0</v>
      </c>
      <c r="Q66" s="162">
        <v>0</v>
      </c>
      <c r="R66" s="162">
        <v>0</v>
      </c>
    </row>
    <row r="67" spans="1:18" ht="72.75" customHeight="1" x14ac:dyDescent="0.25">
      <c r="A67" s="88">
        <v>27</v>
      </c>
      <c r="B67" s="529" t="s">
        <v>874</v>
      </c>
      <c r="C67" s="529"/>
      <c r="D67" s="529"/>
      <c r="E67" s="529"/>
      <c r="F67" s="529"/>
      <c r="G67" s="86" t="s">
        <v>875</v>
      </c>
      <c r="H67" s="88">
        <f t="shared" si="4"/>
        <v>0</v>
      </c>
      <c r="I67" s="162">
        <v>0</v>
      </c>
      <c r="J67" s="162">
        <v>0</v>
      </c>
      <c r="K67" s="162">
        <v>0</v>
      </c>
      <c r="L67" s="162">
        <v>0</v>
      </c>
      <c r="M67" s="162">
        <v>0</v>
      </c>
      <c r="N67" s="162">
        <v>0</v>
      </c>
      <c r="O67" s="162">
        <v>1</v>
      </c>
      <c r="P67" s="162">
        <v>0</v>
      </c>
      <c r="Q67" s="162">
        <v>0</v>
      </c>
      <c r="R67" s="162">
        <v>0</v>
      </c>
    </row>
    <row r="68" spans="1:18" ht="72.75" customHeight="1" x14ac:dyDescent="0.25">
      <c r="A68" s="104">
        <v>3</v>
      </c>
      <c r="B68" s="522" t="s">
        <v>103</v>
      </c>
      <c r="C68" s="523"/>
      <c r="D68" s="523"/>
      <c r="E68" s="523"/>
      <c r="F68" s="523"/>
      <c r="G68" s="524"/>
      <c r="H68" s="133">
        <f>H69+H70+H71+H72+H73+H74+H75+H76+H77+H78+H79+H80+H81+H82+H83+H84+H85+H86+H87+H88+H89+H90+H91+H92+H93+H94+H95+H96+H97+H98+H99+H100+H101+H102+H103</f>
        <v>400</v>
      </c>
      <c r="I68" s="172">
        <f t="shared" ref="I68:P68" si="5">I69+I70+I71+I72+I73+I74+I75+I76+I77+I78+I79+I80+I81+I82+I83+I84+I85+I86+I87+I88+I89+I90+I91+I92+I93+I94+I95+I96+I97+I98+I99+I100+I101+I102+I103</f>
        <v>200</v>
      </c>
      <c r="J68" s="172">
        <f t="shared" si="5"/>
        <v>200</v>
      </c>
      <c r="K68" s="172">
        <f t="shared" si="5"/>
        <v>193</v>
      </c>
      <c r="L68" s="172">
        <f t="shared" si="5"/>
        <v>53</v>
      </c>
      <c r="M68" s="172">
        <f t="shared" si="5"/>
        <v>0</v>
      </c>
      <c r="N68" s="172">
        <f t="shared" si="5"/>
        <v>453</v>
      </c>
      <c r="O68" s="172">
        <f t="shared" si="5"/>
        <v>68</v>
      </c>
      <c r="P68" s="172">
        <f t="shared" si="5"/>
        <v>0</v>
      </c>
      <c r="Q68" s="164">
        <v>48128.7</v>
      </c>
      <c r="R68" s="164">
        <v>23882.400000000001</v>
      </c>
    </row>
    <row r="69" spans="1:18" ht="72.75" customHeight="1" x14ac:dyDescent="0.25">
      <c r="A69" s="88">
        <v>1</v>
      </c>
      <c r="B69" s="459" t="s">
        <v>150</v>
      </c>
      <c r="C69" s="460"/>
      <c r="D69" s="460"/>
      <c r="E69" s="460"/>
      <c r="F69" s="465"/>
      <c r="G69" s="87" t="s">
        <v>1008</v>
      </c>
      <c r="H69" s="88">
        <f>I69+J69</f>
        <v>140</v>
      </c>
      <c r="I69" s="162">
        <v>130</v>
      </c>
      <c r="J69" s="162">
        <v>10</v>
      </c>
      <c r="K69" s="162">
        <v>72</v>
      </c>
      <c r="L69" s="162">
        <v>22</v>
      </c>
      <c r="M69" s="162">
        <v>0</v>
      </c>
      <c r="N69" s="162">
        <v>129</v>
      </c>
      <c r="O69" s="162">
        <v>18</v>
      </c>
      <c r="P69" s="162">
        <v>0</v>
      </c>
      <c r="Q69" s="163">
        <v>46425.8</v>
      </c>
      <c r="R69" s="163">
        <v>28013</v>
      </c>
    </row>
    <row r="70" spans="1:18" ht="72.75" customHeight="1" x14ac:dyDescent="0.25">
      <c r="A70" s="88">
        <v>2</v>
      </c>
      <c r="B70" s="459" t="s">
        <v>844</v>
      </c>
      <c r="C70" s="460"/>
      <c r="D70" s="460"/>
      <c r="E70" s="460"/>
      <c r="F70" s="465"/>
      <c r="G70" s="87" t="s">
        <v>704</v>
      </c>
      <c r="H70" s="88">
        <f t="shared" ref="H70:H103" si="6">I70+J70</f>
        <v>40</v>
      </c>
      <c r="I70" s="162">
        <v>20</v>
      </c>
      <c r="J70" s="162">
        <v>20</v>
      </c>
      <c r="K70" s="162">
        <v>16</v>
      </c>
      <c r="L70" s="162">
        <v>3</v>
      </c>
      <c r="M70" s="162">
        <v>0</v>
      </c>
      <c r="N70" s="162">
        <v>48</v>
      </c>
      <c r="O70" s="162">
        <v>2</v>
      </c>
      <c r="P70" s="162">
        <v>0</v>
      </c>
      <c r="Q70" s="163">
        <v>44700</v>
      </c>
      <c r="R70" s="163">
        <v>24963.4</v>
      </c>
    </row>
    <row r="71" spans="1:18" ht="72.75" customHeight="1" x14ac:dyDescent="0.25">
      <c r="A71" s="88">
        <v>3</v>
      </c>
      <c r="B71" s="459" t="s">
        <v>729</v>
      </c>
      <c r="C71" s="460"/>
      <c r="D71" s="460"/>
      <c r="E71" s="460"/>
      <c r="F71" s="465"/>
      <c r="G71" s="87" t="s">
        <v>706</v>
      </c>
      <c r="H71" s="88">
        <f t="shared" si="6"/>
        <v>20</v>
      </c>
      <c r="I71" s="162">
        <v>0</v>
      </c>
      <c r="J71" s="162">
        <v>20</v>
      </c>
      <c r="K71" s="162">
        <v>10</v>
      </c>
      <c r="L71" s="162">
        <v>2</v>
      </c>
      <c r="M71" s="162">
        <v>0</v>
      </c>
      <c r="N71" s="162">
        <v>22</v>
      </c>
      <c r="O71" s="162">
        <v>1</v>
      </c>
      <c r="P71" s="162">
        <v>0</v>
      </c>
      <c r="Q71" s="163">
        <v>53560</v>
      </c>
      <c r="R71" s="163">
        <v>26421.1</v>
      </c>
    </row>
    <row r="72" spans="1:18" ht="72.75" customHeight="1" x14ac:dyDescent="0.25">
      <c r="A72" s="88">
        <v>4</v>
      </c>
      <c r="B72" s="459" t="s">
        <v>104</v>
      </c>
      <c r="C72" s="460"/>
      <c r="D72" s="460"/>
      <c r="E72" s="460"/>
      <c r="F72" s="465"/>
      <c r="G72" s="87" t="s">
        <v>516</v>
      </c>
      <c r="H72" s="88">
        <f t="shared" si="6"/>
        <v>25</v>
      </c>
      <c r="I72" s="162">
        <v>10</v>
      </c>
      <c r="J72" s="162">
        <v>15</v>
      </c>
      <c r="K72" s="162">
        <v>9</v>
      </c>
      <c r="L72" s="162">
        <v>4</v>
      </c>
      <c r="M72" s="162">
        <v>0</v>
      </c>
      <c r="N72" s="162">
        <v>34</v>
      </c>
      <c r="O72" s="162">
        <v>1</v>
      </c>
      <c r="P72" s="162">
        <v>0</v>
      </c>
      <c r="Q72" s="163">
        <v>49471.4</v>
      </c>
      <c r="R72" s="163">
        <v>24237.5</v>
      </c>
    </row>
    <row r="73" spans="1:18" ht="72.75" customHeight="1" x14ac:dyDescent="0.25">
      <c r="A73" s="88">
        <v>5</v>
      </c>
      <c r="B73" s="459" t="s">
        <v>797</v>
      </c>
      <c r="C73" s="460"/>
      <c r="D73" s="460"/>
      <c r="E73" s="460"/>
      <c r="F73" s="465"/>
      <c r="G73" s="87" t="s">
        <v>520</v>
      </c>
      <c r="H73" s="88">
        <f t="shared" si="6"/>
        <v>20</v>
      </c>
      <c r="I73" s="162">
        <v>10</v>
      </c>
      <c r="J73" s="162">
        <v>10</v>
      </c>
      <c r="K73" s="162">
        <v>9</v>
      </c>
      <c r="L73" s="162">
        <v>2</v>
      </c>
      <c r="M73" s="162">
        <v>0</v>
      </c>
      <c r="N73" s="162">
        <v>20</v>
      </c>
      <c r="O73" s="162">
        <v>3</v>
      </c>
      <c r="P73" s="162">
        <v>0</v>
      </c>
      <c r="Q73" s="163">
        <v>48575</v>
      </c>
      <c r="R73" s="163">
        <v>27162.5</v>
      </c>
    </row>
    <row r="74" spans="1:18" ht="72.75" customHeight="1" x14ac:dyDescent="0.25">
      <c r="A74" s="88">
        <v>6</v>
      </c>
      <c r="B74" s="459" t="s">
        <v>798</v>
      </c>
      <c r="C74" s="460"/>
      <c r="D74" s="460"/>
      <c r="E74" s="460"/>
      <c r="F74" s="465"/>
      <c r="G74" s="87" t="s">
        <v>517</v>
      </c>
      <c r="H74" s="88">
        <f t="shared" si="6"/>
        <v>25</v>
      </c>
      <c r="I74" s="162">
        <v>10</v>
      </c>
      <c r="J74" s="162">
        <v>15</v>
      </c>
      <c r="K74" s="162">
        <v>11</v>
      </c>
      <c r="L74" s="162">
        <v>2</v>
      </c>
      <c r="M74" s="162">
        <v>0</v>
      </c>
      <c r="N74" s="162">
        <v>19</v>
      </c>
      <c r="O74" s="162">
        <v>4</v>
      </c>
      <c r="P74" s="162">
        <v>0</v>
      </c>
      <c r="Q74" s="163">
        <v>45200</v>
      </c>
      <c r="R74" s="163">
        <v>25850</v>
      </c>
    </row>
    <row r="75" spans="1:18" ht="72.75" customHeight="1" x14ac:dyDescent="0.25">
      <c r="A75" s="88">
        <v>7</v>
      </c>
      <c r="B75" s="459" t="s">
        <v>108</v>
      </c>
      <c r="C75" s="460"/>
      <c r="D75" s="460"/>
      <c r="E75" s="460"/>
      <c r="F75" s="465"/>
      <c r="G75" s="87" t="s">
        <v>707</v>
      </c>
      <c r="H75" s="88">
        <f t="shared" si="6"/>
        <v>35</v>
      </c>
      <c r="I75" s="162">
        <v>20</v>
      </c>
      <c r="J75" s="162">
        <v>15</v>
      </c>
      <c r="K75" s="162">
        <v>15</v>
      </c>
      <c r="L75" s="162">
        <v>3</v>
      </c>
      <c r="M75" s="162">
        <v>0</v>
      </c>
      <c r="N75" s="162">
        <v>45</v>
      </c>
      <c r="O75" s="162">
        <v>7</v>
      </c>
      <c r="P75" s="162">
        <v>0</v>
      </c>
      <c r="Q75" s="163">
        <v>45150</v>
      </c>
      <c r="R75" s="163">
        <v>24378.400000000001</v>
      </c>
    </row>
    <row r="76" spans="1:18" ht="72.75" customHeight="1" x14ac:dyDescent="0.25">
      <c r="A76" s="88">
        <v>8</v>
      </c>
      <c r="B76" s="459" t="s">
        <v>800</v>
      </c>
      <c r="C76" s="460"/>
      <c r="D76" s="460"/>
      <c r="E76" s="460"/>
      <c r="F76" s="465"/>
      <c r="G76" s="87" t="s">
        <v>799</v>
      </c>
      <c r="H76" s="88">
        <f t="shared" si="6"/>
        <v>20</v>
      </c>
      <c r="I76" s="162">
        <v>0</v>
      </c>
      <c r="J76" s="162">
        <v>20</v>
      </c>
      <c r="K76" s="162">
        <v>6</v>
      </c>
      <c r="L76" s="162">
        <v>2</v>
      </c>
      <c r="M76" s="162">
        <v>0</v>
      </c>
      <c r="N76" s="162">
        <v>17</v>
      </c>
      <c r="O76" s="162">
        <v>4</v>
      </c>
      <c r="P76" s="162">
        <v>0</v>
      </c>
      <c r="Q76" s="163">
        <v>43433.3</v>
      </c>
      <c r="R76" s="163">
        <v>24218.799999999999</v>
      </c>
    </row>
    <row r="77" spans="1:18" ht="72.75" customHeight="1" x14ac:dyDescent="0.25">
      <c r="A77" s="88">
        <v>9</v>
      </c>
      <c r="B77" s="459" t="s">
        <v>801</v>
      </c>
      <c r="C77" s="460"/>
      <c r="D77" s="460"/>
      <c r="E77" s="460"/>
      <c r="F77" s="465"/>
      <c r="G77" s="87" t="s">
        <v>802</v>
      </c>
      <c r="H77" s="88">
        <f t="shared" si="6"/>
        <v>10</v>
      </c>
      <c r="I77" s="162">
        <v>0</v>
      </c>
      <c r="J77" s="162">
        <v>10</v>
      </c>
      <c r="K77" s="162">
        <v>2</v>
      </c>
      <c r="L77" s="162">
        <v>2</v>
      </c>
      <c r="M77" s="162">
        <v>0</v>
      </c>
      <c r="N77" s="162">
        <v>7</v>
      </c>
      <c r="O77" s="162">
        <v>0</v>
      </c>
      <c r="P77" s="162">
        <v>0</v>
      </c>
      <c r="Q77" s="163">
        <v>42500</v>
      </c>
      <c r="R77" s="163">
        <v>26785.7</v>
      </c>
    </row>
    <row r="78" spans="1:18" ht="72.75" customHeight="1" x14ac:dyDescent="0.25">
      <c r="A78" s="88">
        <v>10</v>
      </c>
      <c r="B78" s="459" t="s">
        <v>114</v>
      </c>
      <c r="C78" s="460"/>
      <c r="D78" s="460"/>
      <c r="E78" s="460"/>
      <c r="F78" s="465"/>
      <c r="G78" s="87" t="s">
        <v>709</v>
      </c>
      <c r="H78" s="88">
        <f t="shared" si="6"/>
        <v>30</v>
      </c>
      <c r="I78" s="162">
        <v>0</v>
      </c>
      <c r="J78" s="162">
        <v>30</v>
      </c>
      <c r="K78" s="162">
        <v>9</v>
      </c>
      <c r="L78" s="162">
        <v>2</v>
      </c>
      <c r="M78" s="162">
        <v>0</v>
      </c>
      <c r="N78" s="162">
        <v>21</v>
      </c>
      <c r="O78" s="162">
        <v>3</v>
      </c>
      <c r="P78" s="162">
        <v>0</v>
      </c>
      <c r="Q78" s="163">
        <v>51128.6</v>
      </c>
      <c r="R78" s="163">
        <v>23465</v>
      </c>
    </row>
    <row r="79" spans="1:18" ht="72.75" customHeight="1" x14ac:dyDescent="0.25">
      <c r="A79" s="88">
        <v>11</v>
      </c>
      <c r="B79" s="459" t="s">
        <v>803</v>
      </c>
      <c r="C79" s="460"/>
      <c r="D79" s="460"/>
      <c r="E79" s="460"/>
      <c r="F79" s="465"/>
      <c r="G79" s="87" t="s">
        <v>525</v>
      </c>
      <c r="H79" s="88">
        <f t="shared" si="6"/>
        <v>10</v>
      </c>
      <c r="I79" s="162">
        <v>0</v>
      </c>
      <c r="J79" s="162">
        <v>10</v>
      </c>
      <c r="K79" s="162">
        <v>5</v>
      </c>
      <c r="L79" s="162">
        <v>2</v>
      </c>
      <c r="M79" s="162">
        <v>0</v>
      </c>
      <c r="N79" s="162">
        <v>16</v>
      </c>
      <c r="O79" s="162">
        <v>1</v>
      </c>
      <c r="P79" s="162">
        <v>0</v>
      </c>
      <c r="Q79" s="163">
        <v>42866.7</v>
      </c>
      <c r="R79" s="163">
        <v>23861.5</v>
      </c>
    </row>
    <row r="80" spans="1:18" ht="72.75" customHeight="1" x14ac:dyDescent="0.25">
      <c r="A80" s="88">
        <v>12</v>
      </c>
      <c r="B80" s="459" t="s">
        <v>804</v>
      </c>
      <c r="C80" s="460"/>
      <c r="D80" s="460"/>
      <c r="E80" s="460"/>
      <c r="F80" s="465"/>
      <c r="G80" s="87" t="s">
        <v>526</v>
      </c>
      <c r="H80" s="88">
        <f t="shared" si="6"/>
        <v>0</v>
      </c>
      <c r="I80" s="162">
        <v>0</v>
      </c>
      <c r="J80" s="162">
        <v>0</v>
      </c>
      <c r="K80" s="162">
        <v>5</v>
      </c>
      <c r="L80" s="162">
        <v>2</v>
      </c>
      <c r="M80" s="162">
        <v>0</v>
      </c>
      <c r="N80" s="162">
        <v>10</v>
      </c>
      <c r="O80" s="162">
        <v>0</v>
      </c>
      <c r="P80" s="162">
        <v>0</v>
      </c>
      <c r="Q80" s="163">
        <v>41050</v>
      </c>
      <c r="R80" s="163">
        <v>23500</v>
      </c>
    </row>
    <row r="81" spans="1:18" ht="72.75" customHeight="1" x14ac:dyDescent="0.25">
      <c r="A81" s="88">
        <v>13</v>
      </c>
      <c r="B81" s="459" t="s">
        <v>805</v>
      </c>
      <c r="C81" s="460"/>
      <c r="D81" s="460"/>
      <c r="E81" s="460"/>
      <c r="F81" s="465"/>
      <c r="G81" s="87" t="s">
        <v>806</v>
      </c>
      <c r="H81" s="88">
        <f t="shared" si="6"/>
        <v>10</v>
      </c>
      <c r="I81" s="162">
        <v>0</v>
      </c>
      <c r="J81" s="162">
        <v>10</v>
      </c>
      <c r="K81" s="162">
        <v>7</v>
      </c>
      <c r="L81" s="162">
        <v>1</v>
      </c>
      <c r="M81" s="162">
        <v>0</v>
      </c>
      <c r="N81" s="162">
        <v>11</v>
      </c>
      <c r="O81" s="162">
        <v>3</v>
      </c>
      <c r="P81" s="162">
        <v>0</v>
      </c>
      <c r="Q81" s="163">
        <v>42560</v>
      </c>
      <c r="R81" s="163">
        <v>23625</v>
      </c>
    </row>
    <row r="82" spans="1:18" ht="72.75" customHeight="1" x14ac:dyDescent="0.25">
      <c r="A82" s="88">
        <v>14</v>
      </c>
      <c r="B82" s="459" t="s">
        <v>807</v>
      </c>
      <c r="C82" s="460"/>
      <c r="D82" s="460"/>
      <c r="E82" s="460"/>
      <c r="F82" s="465"/>
      <c r="G82" s="87" t="s">
        <v>808</v>
      </c>
      <c r="H82" s="88">
        <f t="shared" si="6"/>
        <v>5</v>
      </c>
      <c r="I82" s="162">
        <v>0</v>
      </c>
      <c r="J82" s="162">
        <v>5</v>
      </c>
      <c r="K82" s="162">
        <v>9</v>
      </c>
      <c r="L82" s="162">
        <v>2</v>
      </c>
      <c r="M82" s="162">
        <v>0</v>
      </c>
      <c r="N82" s="162">
        <v>9</v>
      </c>
      <c r="O82" s="162">
        <v>0</v>
      </c>
      <c r="P82" s="162">
        <v>0</v>
      </c>
      <c r="Q82" s="163">
        <v>44375</v>
      </c>
      <c r="R82" s="163">
        <v>25400</v>
      </c>
    </row>
    <row r="83" spans="1:18" ht="72.75" customHeight="1" x14ac:dyDescent="0.25">
      <c r="A83" s="88">
        <v>15</v>
      </c>
      <c r="B83" s="459" t="s">
        <v>809</v>
      </c>
      <c r="C83" s="460"/>
      <c r="D83" s="460"/>
      <c r="E83" s="460"/>
      <c r="F83" s="465"/>
      <c r="G83" s="87" t="s">
        <v>810</v>
      </c>
      <c r="H83" s="88">
        <f t="shared" si="6"/>
        <v>10</v>
      </c>
      <c r="I83" s="162">
        <v>0</v>
      </c>
      <c r="J83" s="162">
        <v>10</v>
      </c>
      <c r="K83" s="162">
        <v>8</v>
      </c>
      <c r="L83" s="162">
        <v>2</v>
      </c>
      <c r="M83" s="162">
        <v>0</v>
      </c>
      <c r="N83" s="162">
        <v>13</v>
      </c>
      <c r="O83" s="162">
        <v>4</v>
      </c>
      <c r="P83" s="162">
        <v>0</v>
      </c>
      <c r="Q83" s="163">
        <v>47457.1</v>
      </c>
      <c r="R83" s="163">
        <v>25000</v>
      </c>
    </row>
    <row r="84" spans="1:18" ht="72.75" customHeight="1" x14ac:dyDescent="0.25">
      <c r="A84" s="88">
        <v>16</v>
      </c>
      <c r="B84" s="459" t="s">
        <v>749</v>
      </c>
      <c r="C84" s="460"/>
      <c r="D84" s="460"/>
      <c r="E84" s="460"/>
      <c r="F84" s="465"/>
      <c r="G84" s="87" t="s">
        <v>748</v>
      </c>
      <c r="H84" s="88">
        <f t="shared" si="6"/>
        <v>0</v>
      </c>
      <c r="I84" s="162">
        <v>0</v>
      </c>
      <c r="J84" s="162">
        <v>0</v>
      </c>
      <c r="K84" s="162">
        <v>0</v>
      </c>
      <c r="L84" s="162">
        <v>0</v>
      </c>
      <c r="M84" s="162">
        <v>0</v>
      </c>
      <c r="N84" s="162">
        <v>0</v>
      </c>
      <c r="O84" s="162">
        <v>2</v>
      </c>
      <c r="P84" s="162">
        <v>0</v>
      </c>
      <c r="Q84" s="163">
        <v>0</v>
      </c>
      <c r="R84" s="163">
        <v>0</v>
      </c>
    </row>
    <row r="85" spans="1:18" ht="72.75" customHeight="1" x14ac:dyDescent="0.25">
      <c r="A85" s="88">
        <v>17</v>
      </c>
      <c r="B85" s="459" t="s">
        <v>137</v>
      </c>
      <c r="C85" s="460"/>
      <c r="D85" s="460"/>
      <c r="E85" s="460"/>
      <c r="F85" s="465"/>
      <c r="G85" s="87" t="s">
        <v>811</v>
      </c>
      <c r="H85" s="88">
        <f t="shared" si="6"/>
        <v>0</v>
      </c>
      <c r="I85" s="162">
        <v>0</v>
      </c>
      <c r="J85" s="162">
        <v>0</v>
      </c>
      <c r="K85" s="162">
        <v>0</v>
      </c>
      <c r="L85" s="162">
        <v>0</v>
      </c>
      <c r="M85" s="162">
        <v>0</v>
      </c>
      <c r="N85" s="162">
        <v>2</v>
      </c>
      <c r="O85" s="162">
        <v>2</v>
      </c>
      <c r="P85" s="162">
        <v>0</v>
      </c>
      <c r="Q85" s="163">
        <v>0</v>
      </c>
      <c r="R85" s="163">
        <v>26150</v>
      </c>
    </row>
    <row r="86" spans="1:18" ht="72.75" customHeight="1" x14ac:dyDescent="0.25">
      <c r="A86" s="88">
        <v>18</v>
      </c>
      <c r="B86" s="459" t="s">
        <v>741</v>
      </c>
      <c r="C86" s="460"/>
      <c r="D86" s="460"/>
      <c r="E86" s="460"/>
      <c r="F86" s="465"/>
      <c r="G86" s="87" t="s">
        <v>716</v>
      </c>
      <c r="H86" s="88">
        <f t="shared" si="6"/>
        <v>0</v>
      </c>
      <c r="I86" s="162">
        <v>0</v>
      </c>
      <c r="J86" s="162">
        <v>0</v>
      </c>
      <c r="K86" s="162">
        <v>0</v>
      </c>
      <c r="L86" s="162">
        <v>0</v>
      </c>
      <c r="M86" s="162">
        <v>0</v>
      </c>
      <c r="N86" s="162">
        <v>4</v>
      </c>
      <c r="O86" s="162">
        <v>0</v>
      </c>
      <c r="P86" s="162">
        <v>0</v>
      </c>
      <c r="Q86" s="163">
        <v>0</v>
      </c>
      <c r="R86" s="163">
        <v>23500</v>
      </c>
    </row>
    <row r="87" spans="1:18" ht="72.75" customHeight="1" x14ac:dyDescent="0.25">
      <c r="A87" s="88">
        <v>19</v>
      </c>
      <c r="B87" s="459" t="s">
        <v>742</v>
      </c>
      <c r="C87" s="460"/>
      <c r="D87" s="460"/>
      <c r="E87" s="460"/>
      <c r="F87" s="465"/>
      <c r="G87" s="87" t="s">
        <v>717</v>
      </c>
      <c r="H87" s="88">
        <f t="shared" si="6"/>
        <v>0</v>
      </c>
      <c r="I87" s="162">
        <v>0</v>
      </c>
      <c r="J87" s="162">
        <v>0</v>
      </c>
      <c r="K87" s="162">
        <v>0</v>
      </c>
      <c r="L87" s="162">
        <v>0</v>
      </c>
      <c r="M87" s="162">
        <v>0</v>
      </c>
      <c r="N87" s="162">
        <v>4</v>
      </c>
      <c r="O87" s="162">
        <v>0</v>
      </c>
      <c r="P87" s="162">
        <v>0</v>
      </c>
      <c r="Q87" s="163">
        <v>0</v>
      </c>
      <c r="R87" s="163">
        <v>26133.3</v>
      </c>
    </row>
    <row r="88" spans="1:18" ht="72.75" customHeight="1" x14ac:dyDescent="0.25">
      <c r="A88" s="88">
        <v>20</v>
      </c>
      <c r="B88" s="459" t="s">
        <v>812</v>
      </c>
      <c r="C88" s="460"/>
      <c r="D88" s="460"/>
      <c r="E88" s="460"/>
      <c r="F88" s="465"/>
      <c r="G88" s="87" t="s">
        <v>813</v>
      </c>
      <c r="H88" s="88">
        <f t="shared" si="6"/>
        <v>0</v>
      </c>
      <c r="I88" s="162">
        <v>0</v>
      </c>
      <c r="J88" s="162">
        <v>0</v>
      </c>
      <c r="K88" s="162">
        <v>0</v>
      </c>
      <c r="L88" s="162">
        <v>0</v>
      </c>
      <c r="M88" s="162">
        <v>0</v>
      </c>
      <c r="N88" s="162">
        <v>2</v>
      </c>
      <c r="O88" s="162">
        <v>1</v>
      </c>
      <c r="P88" s="162">
        <v>0</v>
      </c>
      <c r="Q88" s="163">
        <v>0</v>
      </c>
      <c r="R88" s="163">
        <v>26300</v>
      </c>
    </row>
    <row r="89" spans="1:18" ht="72.75" customHeight="1" x14ac:dyDescent="0.25">
      <c r="A89" s="88">
        <v>21</v>
      </c>
      <c r="B89" s="459" t="s">
        <v>120</v>
      </c>
      <c r="C89" s="460"/>
      <c r="D89" s="460"/>
      <c r="E89" s="460"/>
      <c r="F89" s="465"/>
      <c r="G89" s="87" t="s">
        <v>814</v>
      </c>
      <c r="H89" s="88">
        <f t="shared" si="6"/>
        <v>0</v>
      </c>
      <c r="I89" s="162">
        <v>0</v>
      </c>
      <c r="J89" s="162">
        <v>0</v>
      </c>
      <c r="K89" s="162">
        <v>0</v>
      </c>
      <c r="L89" s="162">
        <v>0</v>
      </c>
      <c r="M89" s="162">
        <v>0</v>
      </c>
      <c r="N89" s="162">
        <v>4</v>
      </c>
      <c r="O89" s="162">
        <v>1</v>
      </c>
      <c r="P89" s="162">
        <v>0</v>
      </c>
      <c r="Q89" s="163">
        <v>0</v>
      </c>
      <c r="R89" s="163">
        <v>25625</v>
      </c>
    </row>
    <row r="90" spans="1:18" ht="72.75" customHeight="1" x14ac:dyDescent="0.25">
      <c r="A90" s="88">
        <v>22</v>
      </c>
      <c r="B90" s="459" t="s">
        <v>130</v>
      </c>
      <c r="C90" s="460"/>
      <c r="D90" s="460"/>
      <c r="E90" s="460"/>
      <c r="F90" s="465"/>
      <c r="G90" s="87" t="s">
        <v>713</v>
      </c>
      <c r="H90" s="88">
        <f t="shared" si="6"/>
        <v>0</v>
      </c>
      <c r="I90" s="162">
        <v>0</v>
      </c>
      <c r="J90" s="162">
        <v>0</v>
      </c>
      <c r="K90" s="162">
        <v>0</v>
      </c>
      <c r="L90" s="162">
        <v>0</v>
      </c>
      <c r="M90" s="162">
        <v>0</v>
      </c>
      <c r="N90" s="162">
        <v>1</v>
      </c>
      <c r="O90" s="162">
        <v>1</v>
      </c>
      <c r="P90" s="162">
        <v>0</v>
      </c>
      <c r="Q90" s="163">
        <v>0</v>
      </c>
      <c r="R90" s="163">
        <v>33100</v>
      </c>
    </row>
    <row r="91" spans="1:18" ht="72.75" customHeight="1" x14ac:dyDescent="0.25">
      <c r="A91" s="88">
        <v>23</v>
      </c>
      <c r="B91" s="459" t="s">
        <v>134</v>
      </c>
      <c r="C91" s="460"/>
      <c r="D91" s="460"/>
      <c r="E91" s="460"/>
      <c r="F91" s="465"/>
      <c r="G91" s="87" t="s">
        <v>718</v>
      </c>
      <c r="H91" s="88">
        <f t="shared" si="6"/>
        <v>0</v>
      </c>
      <c r="I91" s="162">
        <v>0</v>
      </c>
      <c r="J91" s="162">
        <v>0</v>
      </c>
      <c r="K91" s="162">
        <v>0</v>
      </c>
      <c r="L91" s="162">
        <v>0</v>
      </c>
      <c r="M91" s="162">
        <v>0</v>
      </c>
      <c r="N91" s="162">
        <v>1</v>
      </c>
      <c r="O91" s="162">
        <v>1</v>
      </c>
      <c r="P91" s="162">
        <v>0</v>
      </c>
      <c r="Q91" s="163">
        <v>0</v>
      </c>
      <c r="R91" s="163">
        <v>22500</v>
      </c>
    </row>
    <row r="92" spans="1:18" ht="72.75" customHeight="1" x14ac:dyDescent="0.25">
      <c r="A92" s="88">
        <v>24</v>
      </c>
      <c r="B92" s="459" t="s">
        <v>733</v>
      </c>
      <c r="C92" s="460"/>
      <c r="D92" s="460"/>
      <c r="E92" s="460"/>
      <c r="F92" s="465"/>
      <c r="G92" s="87" t="s">
        <v>721</v>
      </c>
      <c r="H92" s="88">
        <f t="shared" si="6"/>
        <v>0</v>
      </c>
      <c r="I92" s="162">
        <v>0</v>
      </c>
      <c r="J92" s="162">
        <v>0</v>
      </c>
      <c r="K92" s="162">
        <v>0</v>
      </c>
      <c r="L92" s="162">
        <v>0</v>
      </c>
      <c r="M92" s="162">
        <v>0</v>
      </c>
      <c r="N92" s="162">
        <v>1</v>
      </c>
      <c r="O92" s="162">
        <v>1</v>
      </c>
      <c r="P92" s="162">
        <v>0</v>
      </c>
      <c r="Q92" s="163">
        <v>0</v>
      </c>
      <c r="R92" s="163">
        <v>27800</v>
      </c>
    </row>
    <row r="93" spans="1:18" ht="72.75" customHeight="1" x14ac:dyDescent="0.25">
      <c r="A93" s="88">
        <v>25</v>
      </c>
      <c r="B93" s="459" t="s">
        <v>815</v>
      </c>
      <c r="C93" s="460"/>
      <c r="D93" s="460"/>
      <c r="E93" s="460"/>
      <c r="F93" s="465"/>
      <c r="G93" s="87" t="s">
        <v>133</v>
      </c>
      <c r="H93" s="88">
        <f t="shared" si="6"/>
        <v>0</v>
      </c>
      <c r="I93" s="162">
        <v>0</v>
      </c>
      <c r="J93" s="162">
        <v>0</v>
      </c>
      <c r="K93" s="162">
        <v>0</v>
      </c>
      <c r="L93" s="162">
        <v>0</v>
      </c>
      <c r="M93" s="162">
        <v>0</v>
      </c>
      <c r="N93" s="162">
        <v>2</v>
      </c>
      <c r="O93" s="162">
        <v>1</v>
      </c>
      <c r="P93" s="162">
        <v>0</v>
      </c>
      <c r="Q93" s="163">
        <v>0</v>
      </c>
      <c r="R93" s="163">
        <v>23350</v>
      </c>
    </row>
    <row r="94" spans="1:18" ht="72.75" customHeight="1" x14ac:dyDescent="0.25">
      <c r="A94" s="88">
        <v>26</v>
      </c>
      <c r="B94" s="459" t="s">
        <v>816</v>
      </c>
      <c r="C94" s="460"/>
      <c r="D94" s="460"/>
      <c r="E94" s="460"/>
      <c r="F94" s="465"/>
      <c r="G94" s="87" t="s">
        <v>723</v>
      </c>
      <c r="H94" s="88">
        <f t="shared" si="6"/>
        <v>0</v>
      </c>
      <c r="I94" s="162">
        <v>0</v>
      </c>
      <c r="J94" s="162">
        <v>0</v>
      </c>
      <c r="K94" s="162">
        <v>0</v>
      </c>
      <c r="L94" s="162">
        <v>0</v>
      </c>
      <c r="M94" s="162">
        <v>0</v>
      </c>
      <c r="N94" s="162">
        <v>1</v>
      </c>
      <c r="O94" s="162">
        <v>2</v>
      </c>
      <c r="P94" s="162">
        <v>0</v>
      </c>
      <c r="Q94" s="163">
        <v>0</v>
      </c>
      <c r="R94" s="163">
        <v>37300</v>
      </c>
    </row>
    <row r="95" spans="1:18" ht="72.75" customHeight="1" x14ac:dyDescent="0.25">
      <c r="A95" s="88">
        <v>27</v>
      </c>
      <c r="B95" s="459" t="s">
        <v>745</v>
      </c>
      <c r="C95" s="460"/>
      <c r="D95" s="460"/>
      <c r="E95" s="460"/>
      <c r="F95" s="465"/>
      <c r="G95" s="87" t="s">
        <v>817</v>
      </c>
      <c r="H95" s="88">
        <f t="shared" si="6"/>
        <v>0</v>
      </c>
      <c r="I95" s="162">
        <v>0</v>
      </c>
      <c r="J95" s="162">
        <v>0</v>
      </c>
      <c r="K95" s="162">
        <v>0</v>
      </c>
      <c r="L95" s="162">
        <v>0</v>
      </c>
      <c r="M95" s="162">
        <v>0</v>
      </c>
      <c r="N95" s="162">
        <v>2</v>
      </c>
      <c r="O95" s="162">
        <v>1</v>
      </c>
      <c r="P95" s="162">
        <v>0</v>
      </c>
      <c r="Q95" s="163">
        <v>0</v>
      </c>
      <c r="R95" s="163">
        <v>23150</v>
      </c>
    </row>
    <row r="96" spans="1:18" ht="72.75" customHeight="1" x14ac:dyDescent="0.25">
      <c r="A96" s="88">
        <v>28</v>
      </c>
      <c r="B96" s="116" t="s">
        <v>144</v>
      </c>
      <c r="C96" s="114"/>
      <c r="D96" s="106"/>
      <c r="E96" s="106"/>
      <c r="F96" s="107"/>
      <c r="G96" s="87" t="s">
        <v>725</v>
      </c>
      <c r="H96" s="88">
        <f t="shared" si="6"/>
        <v>0</v>
      </c>
      <c r="I96" s="162">
        <v>0</v>
      </c>
      <c r="J96" s="162">
        <v>0</v>
      </c>
      <c r="K96" s="162">
        <v>0</v>
      </c>
      <c r="L96" s="162">
        <v>0</v>
      </c>
      <c r="M96" s="162">
        <v>0</v>
      </c>
      <c r="N96" s="162">
        <v>2</v>
      </c>
      <c r="O96" s="162">
        <v>2</v>
      </c>
      <c r="P96" s="162">
        <v>0</v>
      </c>
      <c r="Q96" s="163">
        <v>0</v>
      </c>
      <c r="R96" s="163">
        <v>24500</v>
      </c>
    </row>
    <row r="97" spans="1:18" ht="72.75" customHeight="1" x14ac:dyDescent="0.25">
      <c r="A97" s="88">
        <v>29</v>
      </c>
      <c r="B97" s="459" t="s">
        <v>118</v>
      </c>
      <c r="C97" s="460"/>
      <c r="D97" s="460"/>
      <c r="E97" s="460"/>
      <c r="F97" s="465"/>
      <c r="G97" s="87" t="s">
        <v>727</v>
      </c>
      <c r="H97" s="88">
        <f t="shared" si="6"/>
        <v>0</v>
      </c>
      <c r="I97" s="162">
        <v>0</v>
      </c>
      <c r="J97" s="162">
        <v>0</v>
      </c>
      <c r="K97" s="162">
        <v>0</v>
      </c>
      <c r="L97" s="162">
        <v>0</v>
      </c>
      <c r="M97" s="162">
        <v>0</v>
      </c>
      <c r="N97" s="162">
        <v>1</v>
      </c>
      <c r="O97" s="162">
        <v>1</v>
      </c>
      <c r="P97" s="162">
        <v>0</v>
      </c>
      <c r="Q97" s="163">
        <v>0</v>
      </c>
      <c r="R97" s="163">
        <v>31700</v>
      </c>
    </row>
    <row r="98" spans="1:18" ht="72.75" customHeight="1" x14ac:dyDescent="0.25">
      <c r="A98" s="88">
        <v>30</v>
      </c>
      <c r="B98" s="459" t="s">
        <v>818</v>
      </c>
      <c r="C98" s="460"/>
      <c r="D98" s="460"/>
      <c r="E98" s="460"/>
      <c r="F98" s="465"/>
      <c r="G98" s="87" t="s">
        <v>819</v>
      </c>
      <c r="H98" s="88">
        <f t="shared" si="6"/>
        <v>0</v>
      </c>
      <c r="I98" s="162">
        <v>0</v>
      </c>
      <c r="J98" s="162">
        <v>0</v>
      </c>
      <c r="K98" s="162">
        <v>0</v>
      </c>
      <c r="L98" s="162">
        <v>0</v>
      </c>
      <c r="M98" s="162">
        <v>0</v>
      </c>
      <c r="N98" s="162">
        <v>5</v>
      </c>
      <c r="O98" s="162">
        <v>1</v>
      </c>
      <c r="P98" s="162">
        <v>0</v>
      </c>
      <c r="Q98" s="163">
        <v>0</v>
      </c>
      <c r="R98" s="163">
        <v>24275</v>
      </c>
    </row>
    <row r="99" spans="1:18" ht="72.75" customHeight="1" x14ac:dyDescent="0.25">
      <c r="A99" s="88">
        <v>31</v>
      </c>
      <c r="B99" s="519" t="s">
        <v>876</v>
      </c>
      <c r="C99" s="520"/>
      <c r="D99" s="520"/>
      <c r="E99" s="520"/>
      <c r="F99" s="521"/>
      <c r="G99" s="86" t="s">
        <v>877</v>
      </c>
      <c r="H99" s="88">
        <f t="shared" si="6"/>
        <v>0</v>
      </c>
      <c r="I99" s="162">
        <v>0</v>
      </c>
      <c r="J99" s="162"/>
      <c r="K99" s="162">
        <v>0</v>
      </c>
      <c r="L99" s="162">
        <v>0</v>
      </c>
      <c r="M99" s="162">
        <v>0</v>
      </c>
      <c r="N99" s="162">
        <v>0</v>
      </c>
      <c r="O99" s="162">
        <v>0</v>
      </c>
      <c r="P99" s="162">
        <v>0</v>
      </c>
      <c r="Q99" s="163">
        <v>0</v>
      </c>
      <c r="R99" s="163">
        <v>0</v>
      </c>
    </row>
    <row r="100" spans="1:18" ht="72.75" customHeight="1" x14ac:dyDescent="0.25">
      <c r="A100" s="88">
        <v>32</v>
      </c>
      <c r="B100" s="519" t="s">
        <v>878</v>
      </c>
      <c r="C100" s="520"/>
      <c r="D100" s="520"/>
      <c r="E100" s="520"/>
      <c r="F100" s="521"/>
      <c r="G100" s="86" t="s">
        <v>879</v>
      </c>
      <c r="H100" s="88">
        <f t="shared" si="6"/>
        <v>0</v>
      </c>
      <c r="I100" s="162">
        <v>0</v>
      </c>
      <c r="J100" s="162">
        <v>0</v>
      </c>
      <c r="K100" s="162">
        <v>0</v>
      </c>
      <c r="L100" s="162">
        <v>0</v>
      </c>
      <c r="M100" s="162">
        <v>0</v>
      </c>
      <c r="N100" s="162">
        <v>0</v>
      </c>
      <c r="O100" s="162">
        <v>0</v>
      </c>
      <c r="P100" s="162">
        <v>0</v>
      </c>
      <c r="Q100" s="163">
        <v>0</v>
      </c>
      <c r="R100" s="163">
        <v>0</v>
      </c>
    </row>
    <row r="101" spans="1:18" ht="72.75" customHeight="1" x14ac:dyDescent="0.25">
      <c r="A101" s="88">
        <v>33</v>
      </c>
      <c r="B101" s="519" t="s">
        <v>822</v>
      </c>
      <c r="C101" s="520"/>
      <c r="D101" s="520"/>
      <c r="E101" s="520"/>
      <c r="F101" s="521"/>
      <c r="G101" s="86" t="s">
        <v>880</v>
      </c>
      <c r="H101" s="88">
        <f t="shared" si="6"/>
        <v>0</v>
      </c>
      <c r="I101" s="162">
        <v>0</v>
      </c>
      <c r="J101" s="162">
        <v>0</v>
      </c>
      <c r="K101" s="162">
        <v>0</v>
      </c>
      <c r="L101" s="162">
        <v>0</v>
      </c>
      <c r="M101" s="162">
        <v>0</v>
      </c>
      <c r="N101" s="162">
        <v>0</v>
      </c>
      <c r="O101" s="162">
        <v>0</v>
      </c>
      <c r="P101" s="162">
        <v>0</v>
      </c>
      <c r="Q101" s="163">
        <v>0</v>
      </c>
      <c r="R101" s="163">
        <v>0</v>
      </c>
    </row>
    <row r="102" spans="1:18" ht="72.75" customHeight="1" x14ac:dyDescent="0.25">
      <c r="A102" s="88">
        <v>34</v>
      </c>
      <c r="B102" s="519" t="s">
        <v>826</v>
      </c>
      <c r="C102" s="520"/>
      <c r="D102" s="520"/>
      <c r="E102" s="520"/>
      <c r="F102" s="521"/>
      <c r="G102" s="86" t="s">
        <v>881</v>
      </c>
      <c r="H102" s="88">
        <f t="shared" si="6"/>
        <v>0</v>
      </c>
      <c r="I102" s="162">
        <v>0</v>
      </c>
      <c r="J102" s="162">
        <v>0</v>
      </c>
      <c r="K102" s="162">
        <v>0</v>
      </c>
      <c r="L102" s="162">
        <v>0</v>
      </c>
      <c r="M102" s="162">
        <v>0</v>
      </c>
      <c r="N102" s="162">
        <v>0</v>
      </c>
      <c r="O102" s="162">
        <v>0</v>
      </c>
      <c r="P102" s="162">
        <v>0</v>
      </c>
      <c r="Q102" s="163">
        <v>0</v>
      </c>
      <c r="R102" s="163">
        <v>0</v>
      </c>
    </row>
    <row r="103" spans="1:18" ht="72.75" customHeight="1" x14ac:dyDescent="0.25">
      <c r="A103" s="88">
        <v>35</v>
      </c>
      <c r="B103" s="519" t="s">
        <v>828</v>
      </c>
      <c r="C103" s="520"/>
      <c r="D103" s="520"/>
      <c r="E103" s="520"/>
      <c r="F103" s="521"/>
      <c r="G103" s="86" t="s">
        <v>882</v>
      </c>
      <c r="H103" s="88">
        <f t="shared" si="6"/>
        <v>0</v>
      </c>
      <c r="I103" s="162">
        <v>0</v>
      </c>
      <c r="J103" s="162">
        <v>0</v>
      </c>
      <c r="K103" s="162">
        <v>0</v>
      </c>
      <c r="L103" s="162">
        <v>0</v>
      </c>
      <c r="M103" s="162">
        <v>0</v>
      </c>
      <c r="N103" s="162">
        <v>0</v>
      </c>
      <c r="O103" s="162">
        <v>0</v>
      </c>
      <c r="P103" s="162">
        <v>0</v>
      </c>
      <c r="Q103" s="163">
        <v>0</v>
      </c>
      <c r="R103" s="163">
        <v>0</v>
      </c>
    </row>
    <row r="104" spans="1:18" ht="72.75" customHeight="1" x14ac:dyDescent="0.25">
      <c r="A104" s="104">
        <v>4</v>
      </c>
      <c r="B104" s="522" t="s">
        <v>158</v>
      </c>
      <c r="C104" s="523"/>
      <c r="D104" s="523"/>
      <c r="E104" s="523"/>
      <c r="F104" s="523"/>
      <c r="G104" s="524"/>
      <c r="H104" s="133">
        <f>H105+H106+H107+H108+H109+H110+H111+H112+H113+H114+H115+H116+H117+H118+H119+H120+H121+H122+H123+H124+H125+H126+H127+H128</f>
        <v>640</v>
      </c>
      <c r="I104" s="133">
        <f t="shared" ref="I104:P104" si="7">I105+I106+I107+I108+I109+I110+I111+I112+I113+I114+I115+I116+I117+I118+I119+I120+I121+I122+I123+I124+I125+I126+I127+I128</f>
        <v>520</v>
      </c>
      <c r="J104" s="133">
        <f t="shared" si="7"/>
        <v>120</v>
      </c>
      <c r="K104" s="133">
        <f t="shared" si="7"/>
        <v>245</v>
      </c>
      <c r="L104" s="133">
        <f t="shared" si="7"/>
        <v>444</v>
      </c>
      <c r="M104" s="133">
        <f t="shared" si="7"/>
        <v>81</v>
      </c>
      <c r="N104" s="133">
        <f t="shared" si="7"/>
        <v>811</v>
      </c>
      <c r="O104" s="133">
        <f t="shared" si="7"/>
        <v>925.5</v>
      </c>
      <c r="P104" s="133">
        <f t="shared" si="7"/>
        <v>4</v>
      </c>
      <c r="Q104" s="164">
        <v>37182.9</v>
      </c>
      <c r="R104" s="164">
        <v>22547.5</v>
      </c>
    </row>
    <row r="105" spans="1:18" ht="72.75" customHeight="1" x14ac:dyDescent="0.25">
      <c r="A105" s="88">
        <v>1</v>
      </c>
      <c r="B105" s="459" t="s">
        <v>159</v>
      </c>
      <c r="C105" s="460"/>
      <c r="D105" s="460"/>
      <c r="E105" s="460"/>
      <c r="F105" s="465"/>
      <c r="G105" s="87" t="s">
        <v>1005</v>
      </c>
      <c r="H105" s="88">
        <f>I105+J105</f>
        <v>590</v>
      </c>
      <c r="I105" s="162">
        <v>505</v>
      </c>
      <c r="J105" s="162">
        <v>85</v>
      </c>
      <c r="K105" s="162">
        <v>190</v>
      </c>
      <c r="L105" s="162">
        <v>343.5</v>
      </c>
      <c r="M105" s="162">
        <v>59</v>
      </c>
      <c r="N105" s="162">
        <v>654</v>
      </c>
      <c r="O105" s="162">
        <v>732</v>
      </c>
      <c r="P105" s="162">
        <v>3</v>
      </c>
      <c r="Q105" s="163">
        <v>37130</v>
      </c>
      <c r="R105" s="163">
        <v>22700</v>
      </c>
    </row>
    <row r="106" spans="1:18" ht="72.75" customHeight="1" x14ac:dyDescent="0.25">
      <c r="A106" s="88">
        <v>2</v>
      </c>
      <c r="B106" s="459" t="s">
        <v>160</v>
      </c>
      <c r="C106" s="460"/>
      <c r="D106" s="460"/>
      <c r="E106" s="460"/>
      <c r="F106" s="465"/>
      <c r="G106" s="87" t="s">
        <v>531</v>
      </c>
      <c r="H106" s="88">
        <f t="shared" ref="H106:H128" si="8">I106+J106</f>
        <v>25</v>
      </c>
      <c r="I106" s="162">
        <v>15</v>
      </c>
      <c r="J106" s="162">
        <v>10</v>
      </c>
      <c r="K106" s="162">
        <v>19</v>
      </c>
      <c r="L106" s="162">
        <v>27.5</v>
      </c>
      <c r="M106" s="162">
        <v>1</v>
      </c>
      <c r="N106" s="162">
        <v>36</v>
      </c>
      <c r="O106" s="162">
        <v>55.25</v>
      </c>
      <c r="P106" s="162">
        <v>0</v>
      </c>
      <c r="Q106" s="163">
        <v>37900</v>
      </c>
      <c r="R106" s="163">
        <v>23350</v>
      </c>
    </row>
    <row r="107" spans="1:18" ht="72.75" customHeight="1" x14ac:dyDescent="0.25">
      <c r="A107" s="88">
        <v>3</v>
      </c>
      <c r="B107" s="459" t="s">
        <v>161</v>
      </c>
      <c r="C107" s="460"/>
      <c r="D107" s="460"/>
      <c r="E107" s="460"/>
      <c r="F107" s="465"/>
      <c r="G107" s="87" t="s">
        <v>532</v>
      </c>
      <c r="H107" s="88">
        <f t="shared" si="8"/>
        <v>0</v>
      </c>
      <c r="I107" s="162">
        <v>0</v>
      </c>
      <c r="J107" s="162">
        <v>0</v>
      </c>
      <c r="K107" s="162">
        <v>6</v>
      </c>
      <c r="L107" s="162">
        <v>6.5</v>
      </c>
      <c r="M107" s="162">
        <v>0</v>
      </c>
      <c r="N107" s="162">
        <v>12</v>
      </c>
      <c r="O107" s="162">
        <v>10</v>
      </c>
      <c r="P107" s="162">
        <v>0</v>
      </c>
      <c r="Q107" s="163">
        <v>37050</v>
      </c>
      <c r="R107" s="163">
        <v>23300</v>
      </c>
    </row>
    <row r="108" spans="1:18" ht="72.75" customHeight="1" x14ac:dyDescent="0.25">
      <c r="A108" s="88">
        <v>4</v>
      </c>
      <c r="B108" s="459" t="s">
        <v>162</v>
      </c>
      <c r="C108" s="460"/>
      <c r="D108" s="460"/>
      <c r="E108" s="460"/>
      <c r="F108" s="465"/>
      <c r="G108" s="87" t="s">
        <v>533</v>
      </c>
      <c r="H108" s="88">
        <f t="shared" si="8"/>
        <v>0</v>
      </c>
      <c r="I108" s="162">
        <v>0</v>
      </c>
      <c r="J108" s="162">
        <v>0</v>
      </c>
      <c r="K108" s="162">
        <v>6</v>
      </c>
      <c r="L108" s="162">
        <v>7.5</v>
      </c>
      <c r="M108" s="162">
        <v>1</v>
      </c>
      <c r="N108" s="162">
        <v>10</v>
      </c>
      <c r="O108" s="162">
        <v>11</v>
      </c>
      <c r="P108" s="162">
        <v>0</v>
      </c>
      <c r="Q108" s="163">
        <v>37050</v>
      </c>
      <c r="R108" s="163">
        <v>23300</v>
      </c>
    </row>
    <row r="109" spans="1:18" ht="72.75" customHeight="1" x14ac:dyDescent="0.25">
      <c r="A109" s="88">
        <v>5</v>
      </c>
      <c r="B109" s="459" t="s">
        <v>163</v>
      </c>
      <c r="C109" s="460"/>
      <c r="D109" s="460"/>
      <c r="E109" s="460"/>
      <c r="F109" s="465"/>
      <c r="G109" s="87" t="s">
        <v>534</v>
      </c>
      <c r="H109" s="88">
        <f t="shared" si="8"/>
        <v>10</v>
      </c>
      <c r="I109" s="162">
        <v>0</v>
      </c>
      <c r="J109" s="162">
        <v>10</v>
      </c>
      <c r="K109" s="162">
        <v>7</v>
      </c>
      <c r="L109" s="162">
        <v>9</v>
      </c>
      <c r="M109" s="162">
        <v>2</v>
      </c>
      <c r="N109" s="162">
        <v>17</v>
      </c>
      <c r="O109" s="162">
        <v>13</v>
      </c>
      <c r="P109" s="162">
        <v>0</v>
      </c>
      <c r="Q109" s="163">
        <v>37050</v>
      </c>
      <c r="R109" s="163">
        <v>23300</v>
      </c>
    </row>
    <row r="110" spans="1:18" ht="72.75" customHeight="1" x14ac:dyDescent="0.25">
      <c r="A110" s="88">
        <v>6</v>
      </c>
      <c r="B110" s="459" t="s">
        <v>164</v>
      </c>
      <c r="C110" s="460"/>
      <c r="D110" s="460"/>
      <c r="E110" s="460"/>
      <c r="F110" s="465"/>
      <c r="G110" s="87" t="s">
        <v>535</v>
      </c>
      <c r="H110" s="88">
        <f t="shared" si="8"/>
        <v>5</v>
      </c>
      <c r="I110" s="162">
        <v>0</v>
      </c>
      <c r="J110" s="162">
        <v>5</v>
      </c>
      <c r="K110" s="162">
        <v>6</v>
      </c>
      <c r="L110" s="162">
        <v>8</v>
      </c>
      <c r="M110" s="162">
        <v>0</v>
      </c>
      <c r="N110" s="162">
        <v>11</v>
      </c>
      <c r="O110" s="162">
        <v>12</v>
      </c>
      <c r="P110" s="162">
        <v>0</v>
      </c>
      <c r="Q110" s="163">
        <v>37050</v>
      </c>
      <c r="R110" s="163">
        <v>23300</v>
      </c>
    </row>
    <row r="111" spans="1:18" ht="72.75" customHeight="1" x14ac:dyDescent="0.25">
      <c r="A111" s="88">
        <v>7</v>
      </c>
      <c r="B111" s="459" t="s">
        <v>165</v>
      </c>
      <c r="C111" s="460"/>
      <c r="D111" s="460"/>
      <c r="E111" s="460"/>
      <c r="F111" s="465"/>
      <c r="G111" s="87" t="s">
        <v>536</v>
      </c>
      <c r="H111" s="88">
        <f t="shared" si="8"/>
        <v>10</v>
      </c>
      <c r="I111" s="162">
        <v>0</v>
      </c>
      <c r="J111" s="162">
        <v>10</v>
      </c>
      <c r="K111" s="162">
        <v>6</v>
      </c>
      <c r="L111" s="162">
        <v>9.5</v>
      </c>
      <c r="M111" s="162">
        <v>0</v>
      </c>
      <c r="N111" s="162">
        <v>19</v>
      </c>
      <c r="O111" s="162">
        <v>18</v>
      </c>
      <c r="P111" s="162">
        <v>0</v>
      </c>
      <c r="Q111" s="163">
        <v>37050</v>
      </c>
      <c r="R111" s="163">
        <v>23300</v>
      </c>
    </row>
    <row r="112" spans="1:18" ht="72.75" customHeight="1" x14ac:dyDescent="0.25">
      <c r="A112" s="88">
        <v>8</v>
      </c>
      <c r="B112" s="459" t="s">
        <v>166</v>
      </c>
      <c r="C112" s="460"/>
      <c r="D112" s="460"/>
      <c r="E112" s="460"/>
      <c r="F112" s="465"/>
      <c r="G112" s="87" t="s">
        <v>167</v>
      </c>
      <c r="H112" s="88">
        <f t="shared" si="8"/>
        <v>0</v>
      </c>
      <c r="I112" s="162">
        <v>0</v>
      </c>
      <c r="J112" s="162">
        <v>0</v>
      </c>
      <c r="K112" s="162">
        <v>0</v>
      </c>
      <c r="L112" s="162">
        <v>0</v>
      </c>
      <c r="M112" s="162">
        <v>0</v>
      </c>
      <c r="N112" s="162">
        <v>3</v>
      </c>
      <c r="O112" s="162">
        <v>3</v>
      </c>
      <c r="P112" s="162">
        <v>0</v>
      </c>
      <c r="Q112" s="163">
        <v>0</v>
      </c>
      <c r="R112" s="163">
        <v>22270</v>
      </c>
    </row>
    <row r="113" spans="1:18" ht="72.75" customHeight="1" x14ac:dyDescent="0.25">
      <c r="A113" s="88">
        <v>9</v>
      </c>
      <c r="B113" s="459" t="s">
        <v>168</v>
      </c>
      <c r="C113" s="460"/>
      <c r="D113" s="460"/>
      <c r="E113" s="460"/>
      <c r="F113" s="465"/>
      <c r="G113" s="87" t="s">
        <v>169</v>
      </c>
      <c r="H113" s="88">
        <f t="shared" si="8"/>
        <v>0</v>
      </c>
      <c r="I113" s="162">
        <v>0</v>
      </c>
      <c r="J113" s="162">
        <v>0</v>
      </c>
      <c r="K113" s="162">
        <v>0</v>
      </c>
      <c r="L113" s="162">
        <v>0</v>
      </c>
      <c r="M113" s="162">
        <v>0</v>
      </c>
      <c r="N113" s="162">
        <v>3</v>
      </c>
      <c r="O113" s="162">
        <v>3</v>
      </c>
      <c r="P113" s="162">
        <v>0</v>
      </c>
      <c r="Q113" s="163">
        <v>0</v>
      </c>
      <c r="R113" s="163">
        <v>22270</v>
      </c>
    </row>
    <row r="114" spans="1:18" ht="72.75" customHeight="1" x14ac:dyDescent="0.25">
      <c r="A114" s="88">
        <v>10</v>
      </c>
      <c r="B114" s="459" t="s">
        <v>170</v>
      </c>
      <c r="C114" s="460"/>
      <c r="D114" s="460"/>
      <c r="E114" s="460"/>
      <c r="F114" s="465"/>
      <c r="G114" s="87" t="s">
        <v>944</v>
      </c>
      <c r="H114" s="88">
        <f t="shared" si="8"/>
        <v>0</v>
      </c>
      <c r="I114" s="162">
        <v>0</v>
      </c>
      <c r="J114" s="162">
        <v>0</v>
      </c>
      <c r="K114" s="162">
        <v>0</v>
      </c>
      <c r="L114" s="162">
        <v>4.5</v>
      </c>
      <c r="M114" s="162">
        <v>3</v>
      </c>
      <c r="N114" s="162">
        <v>2</v>
      </c>
      <c r="O114" s="162">
        <v>6</v>
      </c>
      <c r="P114" s="162">
        <v>0</v>
      </c>
      <c r="Q114" s="163">
        <v>0</v>
      </c>
      <c r="R114" s="163">
        <v>22270</v>
      </c>
    </row>
    <row r="115" spans="1:18" ht="72.75" customHeight="1" x14ac:dyDescent="0.25">
      <c r="A115" s="88">
        <v>11</v>
      </c>
      <c r="B115" s="459" t="s">
        <v>172</v>
      </c>
      <c r="C115" s="460"/>
      <c r="D115" s="460"/>
      <c r="E115" s="460"/>
      <c r="F115" s="465"/>
      <c r="G115" s="87" t="s">
        <v>965</v>
      </c>
      <c r="H115" s="88">
        <f t="shared" si="8"/>
        <v>0</v>
      </c>
      <c r="I115" s="162">
        <v>0</v>
      </c>
      <c r="J115" s="162">
        <v>0</v>
      </c>
      <c r="K115" s="162">
        <v>1</v>
      </c>
      <c r="L115" s="162">
        <v>3.5</v>
      </c>
      <c r="M115" s="162">
        <v>2</v>
      </c>
      <c r="N115" s="162">
        <v>3</v>
      </c>
      <c r="O115" s="162">
        <v>6</v>
      </c>
      <c r="P115" s="162">
        <v>0</v>
      </c>
      <c r="Q115" s="163">
        <v>0</v>
      </c>
      <c r="R115" s="163">
        <v>22270</v>
      </c>
    </row>
    <row r="116" spans="1:18" ht="72.75" customHeight="1" x14ac:dyDescent="0.25">
      <c r="A116" s="88">
        <v>12</v>
      </c>
      <c r="B116" s="459" t="s">
        <v>174</v>
      </c>
      <c r="C116" s="460"/>
      <c r="D116" s="460"/>
      <c r="E116" s="460"/>
      <c r="F116" s="465"/>
      <c r="G116" s="87" t="s">
        <v>175</v>
      </c>
      <c r="H116" s="88">
        <f t="shared" si="8"/>
        <v>0</v>
      </c>
      <c r="I116" s="162">
        <v>0</v>
      </c>
      <c r="J116" s="162">
        <v>0</v>
      </c>
      <c r="K116" s="162">
        <v>0</v>
      </c>
      <c r="L116" s="162">
        <v>0</v>
      </c>
      <c r="M116" s="162">
        <v>0</v>
      </c>
      <c r="N116" s="162">
        <v>3</v>
      </c>
      <c r="O116" s="162">
        <v>3</v>
      </c>
      <c r="P116" s="162">
        <v>0</v>
      </c>
      <c r="Q116" s="163">
        <v>0</v>
      </c>
      <c r="R116" s="163">
        <v>22270</v>
      </c>
    </row>
    <row r="117" spans="1:18" ht="72.75" customHeight="1" x14ac:dyDescent="0.25">
      <c r="A117" s="88">
        <v>13</v>
      </c>
      <c r="B117" s="459" t="s">
        <v>176</v>
      </c>
      <c r="C117" s="460"/>
      <c r="D117" s="460"/>
      <c r="E117" s="460"/>
      <c r="F117" s="465"/>
      <c r="G117" s="87" t="s">
        <v>177</v>
      </c>
      <c r="H117" s="88">
        <f t="shared" si="8"/>
        <v>0</v>
      </c>
      <c r="I117" s="162">
        <v>0</v>
      </c>
      <c r="J117" s="162">
        <v>0</v>
      </c>
      <c r="K117" s="162">
        <v>0</v>
      </c>
      <c r="L117" s="162">
        <v>0</v>
      </c>
      <c r="M117" s="162">
        <v>0</v>
      </c>
      <c r="N117" s="162">
        <v>3</v>
      </c>
      <c r="O117" s="162">
        <v>3</v>
      </c>
      <c r="P117" s="162">
        <v>0</v>
      </c>
      <c r="Q117" s="163">
        <v>0</v>
      </c>
      <c r="R117" s="163">
        <v>22270</v>
      </c>
    </row>
    <row r="118" spans="1:18" ht="72.75" customHeight="1" x14ac:dyDescent="0.25">
      <c r="A118" s="88">
        <v>14</v>
      </c>
      <c r="B118" s="459" t="s">
        <v>178</v>
      </c>
      <c r="C118" s="460"/>
      <c r="D118" s="460"/>
      <c r="E118" s="460"/>
      <c r="F118" s="465"/>
      <c r="G118" s="87" t="s">
        <v>179</v>
      </c>
      <c r="H118" s="88">
        <f t="shared" si="8"/>
        <v>0</v>
      </c>
      <c r="I118" s="162">
        <v>0</v>
      </c>
      <c r="J118" s="162">
        <v>0</v>
      </c>
      <c r="K118" s="162">
        <v>0</v>
      </c>
      <c r="L118" s="162">
        <v>0</v>
      </c>
      <c r="M118" s="162">
        <v>0</v>
      </c>
      <c r="N118" s="162">
        <v>3</v>
      </c>
      <c r="O118" s="162">
        <v>3</v>
      </c>
      <c r="P118" s="162">
        <v>0</v>
      </c>
      <c r="Q118" s="163">
        <v>0</v>
      </c>
      <c r="R118" s="163">
        <v>22270</v>
      </c>
    </row>
    <row r="119" spans="1:18" ht="72.75" customHeight="1" x14ac:dyDescent="0.25">
      <c r="A119" s="88">
        <v>15</v>
      </c>
      <c r="B119" s="459" t="s">
        <v>180</v>
      </c>
      <c r="C119" s="460"/>
      <c r="D119" s="460"/>
      <c r="E119" s="460"/>
      <c r="F119" s="465"/>
      <c r="G119" s="87" t="s">
        <v>948</v>
      </c>
      <c r="H119" s="88">
        <f t="shared" si="8"/>
        <v>0</v>
      </c>
      <c r="I119" s="162">
        <v>0</v>
      </c>
      <c r="J119" s="162">
        <v>0</v>
      </c>
      <c r="K119" s="162">
        <v>1</v>
      </c>
      <c r="L119" s="162">
        <v>4.75</v>
      </c>
      <c r="M119" s="162">
        <v>2</v>
      </c>
      <c r="N119" s="162">
        <v>4</v>
      </c>
      <c r="O119" s="162">
        <v>6.25</v>
      </c>
      <c r="P119" s="162">
        <v>0</v>
      </c>
      <c r="Q119" s="163">
        <v>0</v>
      </c>
      <c r="R119" s="163">
        <v>22270</v>
      </c>
    </row>
    <row r="120" spans="1:18" ht="72.75" customHeight="1" x14ac:dyDescent="0.25">
      <c r="A120" s="88">
        <v>16</v>
      </c>
      <c r="B120" s="459" t="s">
        <v>182</v>
      </c>
      <c r="C120" s="460"/>
      <c r="D120" s="460"/>
      <c r="E120" s="460"/>
      <c r="F120" s="465"/>
      <c r="G120" s="87" t="s">
        <v>949</v>
      </c>
      <c r="H120" s="88">
        <f t="shared" si="8"/>
        <v>0</v>
      </c>
      <c r="I120" s="162">
        <v>0</v>
      </c>
      <c r="J120" s="162">
        <v>0</v>
      </c>
      <c r="K120" s="162">
        <v>1</v>
      </c>
      <c r="L120" s="162">
        <v>5.5</v>
      </c>
      <c r="M120" s="162">
        <v>3</v>
      </c>
      <c r="N120" s="162">
        <v>5</v>
      </c>
      <c r="O120" s="162">
        <v>7</v>
      </c>
      <c r="P120" s="162">
        <v>0</v>
      </c>
      <c r="Q120" s="163">
        <v>0</v>
      </c>
      <c r="R120" s="163">
        <v>22270</v>
      </c>
    </row>
    <row r="121" spans="1:18" ht="72.75" customHeight="1" x14ac:dyDescent="0.25">
      <c r="A121" s="88">
        <v>17</v>
      </c>
      <c r="B121" s="459" t="s">
        <v>946</v>
      </c>
      <c r="C121" s="460"/>
      <c r="D121" s="460"/>
      <c r="E121" s="460"/>
      <c r="F121" s="465"/>
      <c r="G121" s="87" t="s">
        <v>945</v>
      </c>
      <c r="H121" s="88">
        <f t="shared" si="8"/>
        <v>0</v>
      </c>
      <c r="I121" s="162">
        <v>0</v>
      </c>
      <c r="J121" s="162">
        <v>0</v>
      </c>
      <c r="K121" s="162">
        <v>1</v>
      </c>
      <c r="L121" s="162">
        <v>4.25</v>
      </c>
      <c r="M121" s="162">
        <v>1</v>
      </c>
      <c r="N121" s="162">
        <v>4</v>
      </c>
      <c r="O121" s="162">
        <v>5.5</v>
      </c>
      <c r="P121" s="162">
        <v>1</v>
      </c>
      <c r="Q121" s="163">
        <v>0</v>
      </c>
      <c r="R121" s="163">
        <v>22270</v>
      </c>
    </row>
    <row r="122" spans="1:18" ht="72.75" customHeight="1" x14ac:dyDescent="0.25">
      <c r="A122" s="88">
        <v>18</v>
      </c>
      <c r="B122" s="459" t="s">
        <v>186</v>
      </c>
      <c r="C122" s="460"/>
      <c r="D122" s="460"/>
      <c r="E122" s="460"/>
      <c r="F122" s="465"/>
      <c r="G122" s="87" t="s">
        <v>947</v>
      </c>
      <c r="H122" s="88">
        <f t="shared" si="8"/>
        <v>0</v>
      </c>
      <c r="I122" s="162">
        <v>0</v>
      </c>
      <c r="J122" s="162">
        <v>0</v>
      </c>
      <c r="K122" s="162">
        <v>0</v>
      </c>
      <c r="L122" s="162">
        <v>5</v>
      </c>
      <c r="M122" s="162">
        <v>4</v>
      </c>
      <c r="N122" s="162">
        <v>3</v>
      </c>
      <c r="O122" s="162">
        <v>7</v>
      </c>
      <c r="P122" s="162">
        <v>0</v>
      </c>
      <c r="Q122" s="163">
        <v>0</v>
      </c>
      <c r="R122" s="163">
        <v>22270</v>
      </c>
    </row>
    <row r="123" spans="1:18" ht="72.75" customHeight="1" x14ac:dyDescent="0.25">
      <c r="A123" s="88">
        <v>19</v>
      </c>
      <c r="B123" s="459" t="s">
        <v>188</v>
      </c>
      <c r="C123" s="460"/>
      <c r="D123" s="460"/>
      <c r="E123" s="460"/>
      <c r="F123" s="465"/>
      <c r="G123" s="87" t="s">
        <v>189</v>
      </c>
      <c r="H123" s="88">
        <f t="shared" si="8"/>
        <v>0</v>
      </c>
      <c r="I123" s="162">
        <v>0</v>
      </c>
      <c r="J123" s="162">
        <v>0</v>
      </c>
      <c r="K123" s="162">
        <v>0</v>
      </c>
      <c r="L123" s="162">
        <v>0</v>
      </c>
      <c r="M123" s="162">
        <v>0</v>
      </c>
      <c r="N123" s="162">
        <v>2</v>
      </c>
      <c r="O123" s="162">
        <v>3</v>
      </c>
      <c r="P123" s="162">
        <v>0</v>
      </c>
      <c r="Q123" s="163">
        <v>0</v>
      </c>
      <c r="R123" s="163">
        <v>22270</v>
      </c>
    </row>
    <row r="124" spans="1:18" ht="72.75" customHeight="1" x14ac:dyDescent="0.25">
      <c r="A124" s="88">
        <v>20</v>
      </c>
      <c r="B124" s="459" t="s">
        <v>190</v>
      </c>
      <c r="C124" s="460"/>
      <c r="D124" s="460"/>
      <c r="E124" s="460"/>
      <c r="F124" s="465"/>
      <c r="G124" s="87" t="s">
        <v>950</v>
      </c>
      <c r="H124" s="88">
        <f t="shared" si="8"/>
        <v>0</v>
      </c>
      <c r="I124" s="162">
        <v>0</v>
      </c>
      <c r="J124" s="162">
        <v>0</v>
      </c>
      <c r="K124" s="162">
        <v>1</v>
      </c>
      <c r="L124" s="162">
        <v>5</v>
      </c>
      <c r="M124" s="162">
        <v>3</v>
      </c>
      <c r="N124" s="162">
        <v>2</v>
      </c>
      <c r="O124" s="162">
        <v>6.5</v>
      </c>
      <c r="P124" s="162">
        <v>0</v>
      </c>
      <c r="Q124" s="163">
        <v>0</v>
      </c>
      <c r="R124" s="163">
        <v>22270</v>
      </c>
    </row>
    <row r="125" spans="1:18" ht="72.75" customHeight="1" x14ac:dyDescent="0.25">
      <c r="A125" s="88">
        <v>21</v>
      </c>
      <c r="B125" s="459" t="s">
        <v>192</v>
      </c>
      <c r="C125" s="460"/>
      <c r="D125" s="460"/>
      <c r="E125" s="460"/>
      <c r="F125" s="465"/>
      <c r="G125" s="87" t="s">
        <v>193</v>
      </c>
      <c r="H125" s="88">
        <f t="shared" si="8"/>
        <v>0</v>
      </c>
      <c r="I125" s="162">
        <v>0</v>
      </c>
      <c r="J125" s="162">
        <v>0</v>
      </c>
      <c r="K125" s="162">
        <v>0</v>
      </c>
      <c r="L125" s="162">
        <v>0</v>
      </c>
      <c r="M125" s="162">
        <v>0</v>
      </c>
      <c r="N125" s="162">
        <v>3</v>
      </c>
      <c r="O125" s="162">
        <v>3</v>
      </c>
      <c r="P125" s="162">
        <v>0</v>
      </c>
      <c r="Q125" s="163">
        <v>0</v>
      </c>
      <c r="R125" s="163">
        <v>22270</v>
      </c>
    </row>
    <row r="126" spans="1:18" ht="72.75" customHeight="1" x14ac:dyDescent="0.25">
      <c r="A126" s="88">
        <v>22</v>
      </c>
      <c r="B126" s="459" t="s">
        <v>194</v>
      </c>
      <c r="C126" s="460"/>
      <c r="D126" s="460"/>
      <c r="E126" s="460"/>
      <c r="F126" s="465"/>
      <c r="G126" s="87" t="s">
        <v>195</v>
      </c>
      <c r="H126" s="88">
        <f t="shared" si="8"/>
        <v>0</v>
      </c>
      <c r="I126" s="162">
        <v>0</v>
      </c>
      <c r="J126" s="162">
        <v>0</v>
      </c>
      <c r="K126" s="162">
        <v>0</v>
      </c>
      <c r="L126" s="162">
        <v>0</v>
      </c>
      <c r="M126" s="162">
        <v>0</v>
      </c>
      <c r="N126" s="162">
        <v>3</v>
      </c>
      <c r="O126" s="162">
        <v>3</v>
      </c>
      <c r="P126" s="162">
        <v>0</v>
      </c>
      <c r="Q126" s="163">
        <v>0</v>
      </c>
      <c r="R126" s="163">
        <v>22270</v>
      </c>
    </row>
    <row r="127" spans="1:18" ht="72.75" customHeight="1" x14ac:dyDescent="0.25">
      <c r="A127" s="88">
        <v>23</v>
      </c>
      <c r="B127" s="459" t="s">
        <v>196</v>
      </c>
      <c r="C127" s="460"/>
      <c r="D127" s="460"/>
      <c r="E127" s="460"/>
      <c r="F127" s="465"/>
      <c r="G127" s="87" t="s">
        <v>197</v>
      </c>
      <c r="H127" s="88">
        <f t="shared" si="8"/>
        <v>0</v>
      </c>
      <c r="I127" s="162">
        <v>0</v>
      </c>
      <c r="J127" s="162">
        <v>0</v>
      </c>
      <c r="K127" s="162">
        <v>0</v>
      </c>
      <c r="L127" s="162">
        <v>0</v>
      </c>
      <c r="M127" s="162">
        <v>0</v>
      </c>
      <c r="N127" s="162">
        <v>2</v>
      </c>
      <c r="O127" s="162">
        <v>3</v>
      </c>
      <c r="P127" s="162">
        <v>0</v>
      </c>
      <c r="Q127" s="163">
        <v>0</v>
      </c>
      <c r="R127" s="163">
        <v>22270</v>
      </c>
    </row>
    <row r="128" spans="1:18" ht="72.75" customHeight="1" x14ac:dyDescent="0.25">
      <c r="A128" s="88">
        <v>24</v>
      </c>
      <c r="B128" s="459" t="s">
        <v>198</v>
      </c>
      <c r="C128" s="460"/>
      <c r="D128" s="460"/>
      <c r="E128" s="460"/>
      <c r="F128" s="465"/>
      <c r="G128" s="87" t="s">
        <v>199</v>
      </c>
      <c r="H128" s="88">
        <f t="shared" si="8"/>
        <v>0</v>
      </c>
      <c r="I128" s="162">
        <v>0</v>
      </c>
      <c r="J128" s="162">
        <v>0</v>
      </c>
      <c r="K128" s="162">
        <v>0</v>
      </c>
      <c r="L128" s="162">
        <v>0</v>
      </c>
      <c r="M128" s="162">
        <v>0</v>
      </c>
      <c r="N128" s="162">
        <v>4</v>
      </c>
      <c r="O128" s="162">
        <v>3</v>
      </c>
      <c r="P128" s="162">
        <v>0</v>
      </c>
      <c r="Q128" s="163">
        <v>0</v>
      </c>
      <c r="R128" s="163">
        <v>22270</v>
      </c>
    </row>
    <row r="129" spans="1:18" ht="72.75" customHeight="1" x14ac:dyDescent="0.25">
      <c r="A129" s="104">
        <v>5</v>
      </c>
      <c r="B129" s="522" t="s">
        <v>200</v>
      </c>
      <c r="C129" s="523"/>
      <c r="D129" s="523"/>
      <c r="E129" s="523"/>
      <c r="F129" s="523"/>
      <c r="G129" s="524"/>
      <c r="H129" s="133">
        <f>H130+H131+H132+H133+H134+H135+H136+H137+H138+H139+H140+H141+H142+H143+H144+H145+H146+H147</f>
        <v>305</v>
      </c>
      <c r="I129" s="133">
        <f t="shared" ref="I129:P129" si="9">I130+I131+I132+I133+I134+I135+I136+I137+I138+I139+I140+I141+I142+I143+I144+I145+I146+I147</f>
        <v>195</v>
      </c>
      <c r="J129" s="133">
        <f t="shared" si="9"/>
        <v>110</v>
      </c>
      <c r="K129" s="133">
        <f t="shared" si="9"/>
        <v>168</v>
      </c>
      <c r="L129" s="133">
        <f t="shared" si="9"/>
        <v>57</v>
      </c>
      <c r="M129" s="133">
        <f t="shared" si="9"/>
        <v>12</v>
      </c>
      <c r="N129" s="133">
        <f t="shared" si="9"/>
        <v>445</v>
      </c>
      <c r="O129" s="133">
        <f t="shared" si="9"/>
        <v>55</v>
      </c>
      <c r="P129" s="133">
        <f t="shared" si="9"/>
        <v>4</v>
      </c>
      <c r="Q129" s="164">
        <v>47716</v>
      </c>
      <c r="R129" s="164">
        <v>23858</v>
      </c>
    </row>
    <row r="130" spans="1:18" ht="72.75" customHeight="1" x14ac:dyDescent="0.25">
      <c r="A130" s="88">
        <v>1</v>
      </c>
      <c r="B130" s="459" t="s">
        <v>201</v>
      </c>
      <c r="C130" s="460"/>
      <c r="D130" s="460"/>
      <c r="E130" s="460"/>
      <c r="F130" s="465"/>
      <c r="G130" s="87" t="s">
        <v>1003</v>
      </c>
      <c r="H130" s="88">
        <f>I130+J130</f>
        <v>255</v>
      </c>
      <c r="I130" s="162">
        <v>195</v>
      </c>
      <c r="J130" s="162">
        <v>60</v>
      </c>
      <c r="K130" s="162">
        <v>113</v>
      </c>
      <c r="L130" s="162">
        <v>27</v>
      </c>
      <c r="M130" s="162">
        <v>9</v>
      </c>
      <c r="N130" s="162">
        <v>298</v>
      </c>
      <c r="O130" s="162">
        <v>25</v>
      </c>
      <c r="P130" s="162">
        <v>3</v>
      </c>
      <c r="Q130" s="163">
        <v>45789</v>
      </c>
      <c r="R130" s="163">
        <v>23947</v>
      </c>
    </row>
    <row r="131" spans="1:18" ht="72.75" customHeight="1" x14ac:dyDescent="0.25">
      <c r="A131" s="88">
        <v>2</v>
      </c>
      <c r="B131" s="459" t="s">
        <v>202</v>
      </c>
      <c r="C131" s="460"/>
      <c r="D131" s="460"/>
      <c r="E131" s="460"/>
      <c r="F131" s="465"/>
      <c r="G131" s="87" t="s">
        <v>538</v>
      </c>
      <c r="H131" s="88">
        <f t="shared" ref="H131:H147" si="10">I131+J131</f>
        <v>0</v>
      </c>
      <c r="I131" s="162">
        <v>0</v>
      </c>
      <c r="J131" s="162">
        <v>0</v>
      </c>
      <c r="K131" s="162">
        <v>9</v>
      </c>
      <c r="L131" s="162">
        <v>5</v>
      </c>
      <c r="M131" s="162">
        <v>1</v>
      </c>
      <c r="N131" s="162">
        <v>27</v>
      </c>
      <c r="O131" s="162">
        <v>6</v>
      </c>
      <c r="P131" s="162">
        <v>1</v>
      </c>
      <c r="Q131" s="163">
        <v>44758</v>
      </c>
      <c r="R131" s="163">
        <v>23546</v>
      </c>
    </row>
    <row r="132" spans="1:18" ht="72.75" customHeight="1" x14ac:dyDescent="0.25">
      <c r="A132" s="88">
        <v>3</v>
      </c>
      <c r="B132" s="459" t="s">
        <v>203</v>
      </c>
      <c r="C132" s="460"/>
      <c r="D132" s="460"/>
      <c r="E132" s="460"/>
      <c r="F132" s="465"/>
      <c r="G132" s="87" t="s">
        <v>539</v>
      </c>
      <c r="H132" s="88">
        <f t="shared" si="10"/>
        <v>0</v>
      </c>
      <c r="I132" s="162">
        <v>0</v>
      </c>
      <c r="J132" s="162">
        <v>0</v>
      </c>
      <c r="K132" s="162">
        <v>8</v>
      </c>
      <c r="L132" s="162">
        <v>4</v>
      </c>
      <c r="M132" s="162">
        <v>1</v>
      </c>
      <c r="N132" s="162">
        <v>17</v>
      </c>
      <c r="O132" s="162">
        <v>3</v>
      </c>
      <c r="P132" s="162">
        <v>0</v>
      </c>
      <c r="Q132" s="163">
        <v>44587</v>
      </c>
      <c r="R132" s="163">
        <v>23934</v>
      </c>
    </row>
    <row r="133" spans="1:18" ht="72.75" customHeight="1" x14ac:dyDescent="0.25">
      <c r="A133" s="88">
        <v>4</v>
      </c>
      <c r="B133" s="459" t="s">
        <v>204</v>
      </c>
      <c r="C133" s="460"/>
      <c r="D133" s="460"/>
      <c r="E133" s="460"/>
      <c r="F133" s="465"/>
      <c r="G133" s="87" t="s">
        <v>540</v>
      </c>
      <c r="H133" s="88">
        <f t="shared" si="10"/>
        <v>15</v>
      </c>
      <c r="I133" s="162">
        <v>0</v>
      </c>
      <c r="J133" s="162">
        <v>15</v>
      </c>
      <c r="K133" s="162">
        <v>9</v>
      </c>
      <c r="L133" s="162">
        <v>4</v>
      </c>
      <c r="M133" s="162">
        <v>0</v>
      </c>
      <c r="N133" s="162">
        <v>26</v>
      </c>
      <c r="O133" s="162">
        <v>2</v>
      </c>
      <c r="P133" s="162">
        <v>0</v>
      </c>
      <c r="Q133" s="163">
        <v>44856</v>
      </c>
      <c r="R133" s="163">
        <v>23325</v>
      </c>
    </row>
    <row r="134" spans="1:18" ht="72.75" customHeight="1" x14ac:dyDescent="0.25">
      <c r="A134" s="88">
        <v>5</v>
      </c>
      <c r="B134" s="459" t="s">
        <v>205</v>
      </c>
      <c r="C134" s="460"/>
      <c r="D134" s="460"/>
      <c r="E134" s="460"/>
      <c r="F134" s="465"/>
      <c r="G134" s="87" t="s">
        <v>541</v>
      </c>
      <c r="H134" s="88">
        <f t="shared" si="10"/>
        <v>0</v>
      </c>
      <c r="I134" s="162">
        <v>0</v>
      </c>
      <c r="J134" s="162">
        <v>0</v>
      </c>
      <c r="K134" s="162">
        <v>7</v>
      </c>
      <c r="L134" s="162">
        <v>5</v>
      </c>
      <c r="M134" s="162">
        <v>0</v>
      </c>
      <c r="N134" s="162">
        <v>20</v>
      </c>
      <c r="O134" s="162">
        <v>3</v>
      </c>
      <c r="P134" s="167">
        <v>0</v>
      </c>
      <c r="Q134" s="163">
        <v>43920</v>
      </c>
      <c r="R134" s="163">
        <v>23254</v>
      </c>
    </row>
    <row r="135" spans="1:18" ht="72.75" customHeight="1" x14ac:dyDescent="0.25">
      <c r="A135" s="88">
        <v>6</v>
      </c>
      <c r="B135" s="459" t="s">
        <v>206</v>
      </c>
      <c r="C135" s="460"/>
      <c r="D135" s="460"/>
      <c r="E135" s="460"/>
      <c r="F135" s="465"/>
      <c r="G135" s="87" t="s">
        <v>542</v>
      </c>
      <c r="H135" s="88">
        <f t="shared" si="10"/>
        <v>15</v>
      </c>
      <c r="I135" s="162">
        <v>0</v>
      </c>
      <c r="J135" s="162">
        <v>15</v>
      </c>
      <c r="K135" s="162">
        <v>9</v>
      </c>
      <c r="L135" s="162">
        <v>3</v>
      </c>
      <c r="M135" s="162">
        <v>0</v>
      </c>
      <c r="N135" s="162">
        <v>19</v>
      </c>
      <c r="O135" s="162">
        <v>2</v>
      </c>
      <c r="P135" s="162">
        <v>0</v>
      </c>
      <c r="Q135" s="163">
        <v>43876</v>
      </c>
      <c r="R135" s="163">
        <v>23744</v>
      </c>
    </row>
    <row r="136" spans="1:18" ht="72.75" customHeight="1" x14ac:dyDescent="0.25">
      <c r="A136" s="88">
        <v>7</v>
      </c>
      <c r="B136" s="459" t="s">
        <v>207</v>
      </c>
      <c r="C136" s="460"/>
      <c r="D136" s="460"/>
      <c r="E136" s="460"/>
      <c r="F136" s="465"/>
      <c r="G136" s="87" t="s">
        <v>543</v>
      </c>
      <c r="H136" s="88">
        <f t="shared" si="10"/>
        <v>20</v>
      </c>
      <c r="I136" s="162">
        <v>0</v>
      </c>
      <c r="J136" s="162">
        <v>20</v>
      </c>
      <c r="K136" s="162">
        <v>11</v>
      </c>
      <c r="L136" s="162">
        <v>7</v>
      </c>
      <c r="M136" s="162">
        <v>0</v>
      </c>
      <c r="N136" s="162">
        <v>17</v>
      </c>
      <c r="O136" s="162">
        <v>10</v>
      </c>
      <c r="P136" s="162">
        <v>0</v>
      </c>
      <c r="Q136" s="163">
        <v>44872</v>
      </c>
      <c r="R136" s="163">
        <v>23654</v>
      </c>
    </row>
    <row r="137" spans="1:18" ht="72.75" customHeight="1" x14ac:dyDescent="0.25">
      <c r="A137" s="88">
        <v>8</v>
      </c>
      <c r="B137" s="459" t="s">
        <v>208</v>
      </c>
      <c r="C137" s="460"/>
      <c r="D137" s="460"/>
      <c r="E137" s="460"/>
      <c r="F137" s="465"/>
      <c r="G137" s="87" t="s">
        <v>544</v>
      </c>
      <c r="H137" s="88">
        <f t="shared" si="10"/>
        <v>0</v>
      </c>
      <c r="I137" s="162">
        <v>0</v>
      </c>
      <c r="J137" s="162">
        <v>0</v>
      </c>
      <c r="K137" s="162">
        <v>2</v>
      </c>
      <c r="L137" s="162">
        <v>2</v>
      </c>
      <c r="M137" s="162">
        <v>1</v>
      </c>
      <c r="N137" s="162">
        <v>10</v>
      </c>
      <c r="O137" s="162">
        <v>1</v>
      </c>
      <c r="P137" s="162">
        <v>0</v>
      </c>
      <c r="Q137" s="163">
        <v>42567</v>
      </c>
      <c r="R137" s="163">
        <v>23324</v>
      </c>
    </row>
    <row r="138" spans="1:18" ht="72.75" customHeight="1" x14ac:dyDescent="0.25">
      <c r="A138" s="88">
        <v>9</v>
      </c>
      <c r="B138" s="459" t="s">
        <v>209</v>
      </c>
      <c r="C138" s="460"/>
      <c r="D138" s="460"/>
      <c r="E138" s="460"/>
      <c r="F138" s="465"/>
      <c r="G138" s="87" t="s">
        <v>883</v>
      </c>
      <c r="H138" s="88">
        <f t="shared" si="10"/>
        <v>0</v>
      </c>
      <c r="I138" s="162">
        <v>0</v>
      </c>
      <c r="J138" s="162">
        <v>0</v>
      </c>
      <c r="K138" s="162">
        <v>0</v>
      </c>
      <c r="L138" s="162">
        <v>0</v>
      </c>
      <c r="M138" s="162">
        <v>0</v>
      </c>
      <c r="N138" s="162">
        <v>0</v>
      </c>
      <c r="O138" s="162">
        <v>0</v>
      </c>
      <c r="P138" s="162">
        <v>0</v>
      </c>
      <c r="Q138" s="163">
        <v>0</v>
      </c>
      <c r="R138" s="163">
        <v>0</v>
      </c>
    </row>
    <row r="139" spans="1:18" ht="72.75" customHeight="1" x14ac:dyDescent="0.25">
      <c r="A139" s="88">
        <v>10</v>
      </c>
      <c r="B139" s="459" t="s">
        <v>210</v>
      </c>
      <c r="C139" s="460"/>
      <c r="D139" s="460"/>
      <c r="E139" s="460"/>
      <c r="F139" s="465"/>
      <c r="G139" s="87" t="s">
        <v>884</v>
      </c>
      <c r="H139" s="88">
        <f t="shared" si="10"/>
        <v>0</v>
      </c>
      <c r="I139" s="162">
        <v>0</v>
      </c>
      <c r="J139" s="162">
        <v>0</v>
      </c>
      <c r="K139" s="162">
        <v>0</v>
      </c>
      <c r="L139" s="162">
        <v>0</v>
      </c>
      <c r="M139" s="162">
        <v>0</v>
      </c>
      <c r="N139" s="162">
        <v>1</v>
      </c>
      <c r="O139" s="162">
        <v>1</v>
      </c>
      <c r="P139" s="162">
        <v>0</v>
      </c>
      <c r="Q139" s="163">
        <v>0</v>
      </c>
      <c r="R139" s="163">
        <v>22747</v>
      </c>
    </row>
    <row r="140" spans="1:18" ht="72.75" customHeight="1" x14ac:dyDescent="0.25">
      <c r="A140" s="88">
        <v>11</v>
      </c>
      <c r="B140" s="459" t="s">
        <v>212</v>
      </c>
      <c r="C140" s="460"/>
      <c r="D140" s="460"/>
      <c r="E140" s="460"/>
      <c r="F140" s="465"/>
      <c r="G140" s="87" t="s">
        <v>213</v>
      </c>
      <c r="H140" s="88">
        <f t="shared" si="10"/>
        <v>0</v>
      </c>
      <c r="I140" s="162">
        <v>0</v>
      </c>
      <c r="J140" s="162">
        <v>0</v>
      </c>
      <c r="K140" s="162">
        <v>0</v>
      </c>
      <c r="L140" s="162">
        <v>0</v>
      </c>
      <c r="M140" s="162">
        <v>0</v>
      </c>
      <c r="N140" s="162">
        <v>1</v>
      </c>
      <c r="O140" s="162">
        <v>1</v>
      </c>
      <c r="P140" s="162">
        <v>0</v>
      </c>
      <c r="Q140" s="163">
        <v>0</v>
      </c>
      <c r="R140" s="163">
        <v>21864</v>
      </c>
    </row>
    <row r="141" spans="1:18" ht="72.75" customHeight="1" x14ac:dyDescent="0.25">
      <c r="A141" s="88">
        <v>12</v>
      </c>
      <c r="B141" s="459" t="s">
        <v>214</v>
      </c>
      <c r="C141" s="460"/>
      <c r="D141" s="460"/>
      <c r="E141" s="460"/>
      <c r="F141" s="465"/>
      <c r="G141" s="87" t="s">
        <v>885</v>
      </c>
      <c r="H141" s="88">
        <f t="shared" si="10"/>
        <v>0</v>
      </c>
      <c r="I141" s="162">
        <v>0</v>
      </c>
      <c r="J141" s="162">
        <v>0</v>
      </c>
      <c r="K141" s="162">
        <v>0</v>
      </c>
      <c r="L141" s="162">
        <v>0</v>
      </c>
      <c r="M141" s="162">
        <v>0</v>
      </c>
      <c r="N141" s="162">
        <v>0</v>
      </c>
      <c r="O141" s="162">
        <v>0</v>
      </c>
      <c r="P141" s="162">
        <v>0</v>
      </c>
      <c r="Q141" s="163">
        <v>0</v>
      </c>
      <c r="R141" s="163">
        <v>22943</v>
      </c>
    </row>
    <row r="142" spans="1:18" ht="72.75" customHeight="1" x14ac:dyDescent="0.25">
      <c r="A142" s="88">
        <v>13</v>
      </c>
      <c r="B142" s="459" t="s">
        <v>216</v>
      </c>
      <c r="C142" s="460"/>
      <c r="D142" s="460"/>
      <c r="E142" s="460"/>
      <c r="F142" s="465"/>
      <c r="G142" s="87" t="s">
        <v>217</v>
      </c>
      <c r="H142" s="88">
        <f t="shared" si="10"/>
        <v>0</v>
      </c>
      <c r="I142" s="162">
        <v>0</v>
      </c>
      <c r="J142" s="162">
        <v>0</v>
      </c>
      <c r="K142" s="162">
        <v>0</v>
      </c>
      <c r="L142" s="162">
        <v>0</v>
      </c>
      <c r="M142" s="162">
        <v>0</v>
      </c>
      <c r="N142" s="162">
        <v>2</v>
      </c>
      <c r="O142" s="162">
        <v>0</v>
      </c>
      <c r="P142" s="162">
        <v>0</v>
      </c>
      <c r="Q142" s="163">
        <v>0</v>
      </c>
      <c r="R142" s="163">
        <v>22544</v>
      </c>
    </row>
    <row r="143" spans="1:18" ht="72.75" customHeight="1" x14ac:dyDescent="0.25">
      <c r="A143" s="88">
        <v>14</v>
      </c>
      <c r="B143" s="459" t="s">
        <v>219</v>
      </c>
      <c r="C143" s="460"/>
      <c r="D143" s="460"/>
      <c r="E143" s="460"/>
      <c r="F143" s="465"/>
      <c r="G143" s="87" t="s">
        <v>220</v>
      </c>
      <c r="H143" s="88">
        <f t="shared" si="10"/>
        <v>0</v>
      </c>
      <c r="I143" s="162">
        <v>0</v>
      </c>
      <c r="J143" s="162">
        <v>0</v>
      </c>
      <c r="K143" s="162">
        <v>0</v>
      </c>
      <c r="L143" s="162">
        <v>0</v>
      </c>
      <c r="M143" s="162">
        <v>0</v>
      </c>
      <c r="N143" s="162">
        <v>2</v>
      </c>
      <c r="O143" s="162">
        <v>0</v>
      </c>
      <c r="P143" s="162">
        <v>0</v>
      </c>
      <c r="Q143" s="163">
        <v>0</v>
      </c>
      <c r="R143" s="163">
        <v>22624</v>
      </c>
    </row>
    <row r="144" spans="1:18" ht="72.75" customHeight="1" x14ac:dyDescent="0.25">
      <c r="A144" s="88">
        <v>15</v>
      </c>
      <c r="B144" s="459" t="s">
        <v>221</v>
      </c>
      <c r="C144" s="460"/>
      <c r="D144" s="460"/>
      <c r="E144" s="460"/>
      <c r="F144" s="465"/>
      <c r="G144" s="87" t="s">
        <v>970</v>
      </c>
      <c r="H144" s="88">
        <f t="shared" si="10"/>
        <v>0</v>
      </c>
      <c r="I144" s="162">
        <v>0</v>
      </c>
      <c r="J144" s="162">
        <v>0</v>
      </c>
      <c r="K144" s="162">
        <v>0</v>
      </c>
      <c r="L144" s="162">
        <v>0</v>
      </c>
      <c r="M144" s="162">
        <v>0</v>
      </c>
      <c r="N144" s="162">
        <v>1</v>
      </c>
      <c r="O144" s="162">
        <v>0</v>
      </c>
      <c r="P144" s="162">
        <v>0</v>
      </c>
      <c r="Q144" s="163">
        <v>0</v>
      </c>
      <c r="R144" s="163">
        <v>21747</v>
      </c>
    </row>
    <row r="145" spans="1:18" ht="72.75" customHeight="1" x14ac:dyDescent="0.25">
      <c r="A145" s="88">
        <v>16</v>
      </c>
      <c r="B145" s="459" t="s">
        <v>223</v>
      </c>
      <c r="C145" s="460"/>
      <c r="D145" s="460"/>
      <c r="E145" s="460"/>
      <c r="F145" s="465"/>
      <c r="G145" s="87" t="s">
        <v>224</v>
      </c>
      <c r="H145" s="88">
        <f t="shared" si="10"/>
        <v>0</v>
      </c>
      <c r="I145" s="162">
        <v>0</v>
      </c>
      <c r="J145" s="162">
        <v>0</v>
      </c>
      <c r="K145" s="162">
        <v>0</v>
      </c>
      <c r="L145" s="162">
        <v>0</v>
      </c>
      <c r="M145" s="162">
        <v>0</v>
      </c>
      <c r="N145" s="162">
        <v>2</v>
      </c>
      <c r="O145" s="162">
        <v>0</v>
      </c>
      <c r="P145" s="162">
        <v>0</v>
      </c>
      <c r="Q145" s="163">
        <v>0</v>
      </c>
      <c r="R145" s="163">
        <v>21687</v>
      </c>
    </row>
    <row r="146" spans="1:18" ht="72.75" customHeight="1" x14ac:dyDescent="0.25">
      <c r="A146" s="88">
        <v>17</v>
      </c>
      <c r="B146" s="459" t="s">
        <v>225</v>
      </c>
      <c r="C146" s="460"/>
      <c r="D146" s="460"/>
      <c r="E146" s="460"/>
      <c r="F146" s="465"/>
      <c r="G146" s="87" t="s">
        <v>226</v>
      </c>
      <c r="H146" s="88">
        <f t="shared" si="10"/>
        <v>0</v>
      </c>
      <c r="I146" s="162">
        <v>0</v>
      </c>
      <c r="J146" s="162">
        <v>0</v>
      </c>
      <c r="K146" s="162">
        <v>0</v>
      </c>
      <c r="L146" s="162">
        <v>0</v>
      </c>
      <c r="M146" s="162">
        <v>0</v>
      </c>
      <c r="N146" s="162">
        <v>1</v>
      </c>
      <c r="O146" s="162">
        <v>0</v>
      </c>
      <c r="P146" s="162">
        <v>0</v>
      </c>
      <c r="Q146" s="163">
        <v>0</v>
      </c>
      <c r="R146" s="163">
        <v>21249</v>
      </c>
    </row>
    <row r="147" spans="1:18" ht="72.75" customHeight="1" x14ac:dyDescent="0.25">
      <c r="A147" s="88">
        <v>18</v>
      </c>
      <c r="B147" s="529" t="s">
        <v>326</v>
      </c>
      <c r="C147" s="529"/>
      <c r="D147" s="529"/>
      <c r="E147" s="529"/>
      <c r="F147" s="529"/>
      <c r="G147" s="87" t="s">
        <v>886</v>
      </c>
      <c r="H147" s="88">
        <f t="shared" si="10"/>
        <v>0</v>
      </c>
      <c r="I147" s="162">
        <v>0</v>
      </c>
      <c r="J147" s="162">
        <v>0</v>
      </c>
      <c r="K147" s="162">
        <v>0</v>
      </c>
      <c r="L147" s="162">
        <v>0</v>
      </c>
      <c r="M147" s="162">
        <v>0</v>
      </c>
      <c r="N147" s="162">
        <v>1</v>
      </c>
      <c r="O147" s="162">
        <v>1</v>
      </c>
      <c r="P147" s="162">
        <v>0</v>
      </c>
      <c r="Q147" s="163">
        <v>0</v>
      </c>
      <c r="R147" s="163">
        <v>21730</v>
      </c>
    </row>
    <row r="148" spans="1:18" ht="72.75" customHeight="1" x14ac:dyDescent="0.25">
      <c r="A148" s="104">
        <v>6</v>
      </c>
      <c r="B148" s="522" t="s">
        <v>227</v>
      </c>
      <c r="C148" s="523"/>
      <c r="D148" s="523"/>
      <c r="E148" s="523"/>
      <c r="F148" s="523"/>
      <c r="G148" s="524"/>
      <c r="H148" s="133">
        <f>H149+H150+H151+H152+H153+H154+H155+H156+H157+H158+H159+H160+H161+H162</f>
        <v>380</v>
      </c>
      <c r="I148" s="133">
        <f t="shared" ref="I148:P148" si="11">I149+I150+I151+I152+I153+I154+I155+I156+I157+I158+I159+I160+I161+I162</f>
        <v>220</v>
      </c>
      <c r="J148" s="133">
        <f t="shared" si="11"/>
        <v>160</v>
      </c>
      <c r="K148" s="133">
        <f t="shared" si="11"/>
        <v>118</v>
      </c>
      <c r="L148" s="133">
        <f t="shared" si="11"/>
        <v>95</v>
      </c>
      <c r="M148" s="133">
        <f t="shared" si="11"/>
        <v>17</v>
      </c>
      <c r="N148" s="133">
        <f t="shared" si="11"/>
        <v>413</v>
      </c>
      <c r="O148" s="133">
        <f t="shared" si="11"/>
        <v>83.5</v>
      </c>
      <c r="P148" s="133">
        <f t="shared" si="11"/>
        <v>4</v>
      </c>
      <c r="Q148" s="164">
        <v>47716</v>
      </c>
      <c r="R148" s="164">
        <v>23858</v>
      </c>
    </row>
    <row r="149" spans="1:18" ht="72.75" customHeight="1" x14ac:dyDescent="0.25">
      <c r="A149" s="88">
        <v>1</v>
      </c>
      <c r="B149" s="459" t="s">
        <v>228</v>
      </c>
      <c r="C149" s="460"/>
      <c r="D149" s="460"/>
      <c r="E149" s="460"/>
      <c r="F149" s="465"/>
      <c r="G149" s="87" t="s">
        <v>1000</v>
      </c>
      <c r="H149" s="88">
        <f>I149+J149</f>
        <v>160</v>
      </c>
      <c r="I149" s="162">
        <v>130</v>
      </c>
      <c r="J149" s="162">
        <v>30</v>
      </c>
      <c r="K149" s="162">
        <v>56</v>
      </c>
      <c r="L149" s="162">
        <v>60</v>
      </c>
      <c r="M149" s="162">
        <v>11</v>
      </c>
      <c r="N149" s="162">
        <v>189</v>
      </c>
      <c r="O149" s="162">
        <v>54.75</v>
      </c>
      <c r="P149" s="162">
        <v>0</v>
      </c>
      <c r="Q149" s="163">
        <v>49980</v>
      </c>
      <c r="R149" s="163">
        <v>24320</v>
      </c>
    </row>
    <row r="150" spans="1:18" ht="72.75" customHeight="1" x14ac:dyDescent="0.25">
      <c r="A150" s="88">
        <v>2</v>
      </c>
      <c r="B150" s="459" t="s">
        <v>229</v>
      </c>
      <c r="C150" s="460"/>
      <c r="D150" s="460"/>
      <c r="E150" s="460"/>
      <c r="F150" s="465"/>
      <c r="G150" s="87" t="s">
        <v>974</v>
      </c>
      <c r="H150" s="88">
        <f t="shared" ref="H150:H162" si="12">I150+J150</f>
        <v>65</v>
      </c>
      <c r="I150" s="162">
        <v>25</v>
      </c>
      <c r="J150" s="162">
        <v>40</v>
      </c>
      <c r="K150" s="162">
        <v>20</v>
      </c>
      <c r="L150" s="162">
        <v>6</v>
      </c>
      <c r="M150" s="162">
        <v>1</v>
      </c>
      <c r="N150" s="162">
        <v>60</v>
      </c>
      <c r="O150" s="162">
        <v>7</v>
      </c>
      <c r="P150" s="162">
        <v>0</v>
      </c>
      <c r="Q150" s="163">
        <v>46658</v>
      </c>
      <c r="R150" s="163">
        <v>23350</v>
      </c>
    </row>
    <row r="151" spans="1:18" ht="72.75" customHeight="1" x14ac:dyDescent="0.25">
      <c r="A151" s="88">
        <v>3</v>
      </c>
      <c r="B151" s="459" t="s">
        <v>230</v>
      </c>
      <c r="C151" s="460"/>
      <c r="D151" s="460"/>
      <c r="E151" s="460"/>
      <c r="F151" s="465"/>
      <c r="G151" s="87" t="s">
        <v>973</v>
      </c>
      <c r="H151" s="88">
        <f t="shared" si="12"/>
        <v>25</v>
      </c>
      <c r="I151" s="162">
        <v>0</v>
      </c>
      <c r="J151" s="162">
        <v>25</v>
      </c>
      <c r="K151" s="162">
        <v>7</v>
      </c>
      <c r="L151" s="162">
        <v>7</v>
      </c>
      <c r="M151" s="162">
        <v>1</v>
      </c>
      <c r="N151" s="162">
        <v>30</v>
      </c>
      <c r="O151" s="162">
        <v>4.75</v>
      </c>
      <c r="P151" s="162">
        <v>0</v>
      </c>
      <c r="Q151" s="163">
        <v>46488</v>
      </c>
      <c r="R151" s="163">
        <v>23085</v>
      </c>
    </row>
    <row r="152" spans="1:18" ht="72.75" customHeight="1" x14ac:dyDescent="0.25">
      <c r="A152" s="88">
        <v>4</v>
      </c>
      <c r="B152" s="459" t="s">
        <v>231</v>
      </c>
      <c r="C152" s="460"/>
      <c r="D152" s="460"/>
      <c r="E152" s="460"/>
      <c r="F152" s="465"/>
      <c r="G152" s="87" t="s">
        <v>972</v>
      </c>
      <c r="H152" s="88">
        <f t="shared" si="12"/>
        <v>20</v>
      </c>
      <c r="I152" s="162">
        <v>10</v>
      </c>
      <c r="J152" s="162">
        <v>10</v>
      </c>
      <c r="K152" s="162">
        <v>6</v>
      </c>
      <c r="L152" s="162">
        <v>6.25</v>
      </c>
      <c r="M152" s="162">
        <v>4</v>
      </c>
      <c r="N152" s="162">
        <v>26</v>
      </c>
      <c r="O152" s="162">
        <v>5</v>
      </c>
      <c r="P152" s="162">
        <v>4</v>
      </c>
      <c r="Q152" s="163">
        <v>46416</v>
      </c>
      <c r="R152" s="163">
        <v>23014</v>
      </c>
    </row>
    <row r="153" spans="1:18" ht="72.75" customHeight="1" x14ac:dyDescent="0.25">
      <c r="A153" s="88">
        <v>5</v>
      </c>
      <c r="B153" s="498" t="s">
        <v>658</v>
      </c>
      <c r="C153" s="499"/>
      <c r="D153" s="499"/>
      <c r="E153" s="499"/>
      <c r="F153" s="500"/>
      <c r="G153" s="87" t="s">
        <v>887</v>
      </c>
      <c r="H153" s="88">
        <f t="shared" si="12"/>
        <v>110</v>
      </c>
      <c r="I153" s="162">
        <v>55</v>
      </c>
      <c r="J153" s="162">
        <v>55</v>
      </c>
      <c r="K153" s="162">
        <v>25</v>
      </c>
      <c r="L153" s="162">
        <v>11.5</v>
      </c>
      <c r="M153" s="162">
        <v>0</v>
      </c>
      <c r="N153" s="162">
        <v>80</v>
      </c>
      <c r="O153" s="162">
        <v>9.5</v>
      </c>
      <c r="P153" s="162">
        <v>0</v>
      </c>
      <c r="Q153" s="163">
        <v>46855</v>
      </c>
      <c r="R153" s="163">
        <v>23659</v>
      </c>
    </row>
    <row r="154" spans="1:18" ht="72.75" customHeight="1" x14ac:dyDescent="0.25">
      <c r="A154" s="88">
        <v>6</v>
      </c>
      <c r="B154" s="459" t="s">
        <v>232</v>
      </c>
      <c r="C154" s="460"/>
      <c r="D154" s="460"/>
      <c r="E154" s="460"/>
      <c r="F154" s="465"/>
      <c r="G154" s="87" t="s">
        <v>548</v>
      </c>
      <c r="H154" s="88">
        <f t="shared" si="12"/>
        <v>0</v>
      </c>
      <c r="I154" s="162">
        <v>0</v>
      </c>
      <c r="J154" s="162">
        <v>0</v>
      </c>
      <c r="K154" s="162">
        <v>4</v>
      </c>
      <c r="L154" s="162">
        <v>4.25</v>
      </c>
      <c r="M154" s="162">
        <v>0</v>
      </c>
      <c r="N154" s="162">
        <v>18</v>
      </c>
      <c r="O154" s="162">
        <v>2.5</v>
      </c>
      <c r="P154" s="162">
        <v>0</v>
      </c>
      <c r="Q154" s="163">
        <v>46289</v>
      </c>
      <c r="R154" s="163">
        <v>23025</v>
      </c>
    </row>
    <row r="155" spans="1:18" ht="72.75" customHeight="1" x14ac:dyDescent="0.25">
      <c r="A155" s="88">
        <v>7</v>
      </c>
      <c r="B155" s="459" t="s">
        <v>235</v>
      </c>
      <c r="C155" s="460"/>
      <c r="D155" s="460"/>
      <c r="E155" s="460"/>
      <c r="F155" s="465"/>
      <c r="G155" s="87" t="s">
        <v>236</v>
      </c>
      <c r="H155" s="88">
        <f t="shared" si="12"/>
        <v>0</v>
      </c>
      <c r="I155" s="162">
        <v>0</v>
      </c>
      <c r="J155" s="162">
        <v>0</v>
      </c>
      <c r="K155" s="162">
        <v>0</v>
      </c>
      <c r="L155" s="162">
        <v>0</v>
      </c>
      <c r="M155" s="162">
        <v>0</v>
      </c>
      <c r="N155" s="162">
        <v>3</v>
      </c>
      <c r="O155" s="162">
        <v>0</v>
      </c>
      <c r="P155" s="162">
        <v>0</v>
      </c>
      <c r="Q155" s="163">
        <v>0</v>
      </c>
      <c r="R155" s="163">
        <v>22415</v>
      </c>
    </row>
    <row r="156" spans="1:18" ht="72.75" customHeight="1" x14ac:dyDescent="0.25">
      <c r="A156" s="88">
        <v>8</v>
      </c>
      <c r="B156" s="459" t="s">
        <v>237</v>
      </c>
      <c r="C156" s="460"/>
      <c r="D156" s="460"/>
      <c r="E156" s="460"/>
      <c r="F156" s="465"/>
      <c r="G156" s="87" t="s">
        <v>238</v>
      </c>
      <c r="H156" s="88">
        <f t="shared" si="12"/>
        <v>0</v>
      </c>
      <c r="I156" s="162">
        <v>0</v>
      </c>
      <c r="J156" s="162">
        <v>0</v>
      </c>
      <c r="K156" s="162">
        <v>0</v>
      </c>
      <c r="L156" s="162">
        <v>0</v>
      </c>
      <c r="M156" s="162">
        <v>0</v>
      </c>
      <c r="N156" s="162">
        <v>3</v>
      </c>
      <c r="O156" s="162">
        <v>0</v>
      </c>
      <c r="P156" s="162">
        <v>0</v>
      </c>
      <c r="Q156" s="163">
        <v>0</v>
      </c>
      <c r="R156" s="163">
        <v>22308</v>
      </c>
    </row>
    <row r="157" spans="1:18" ht="72.75" customHeight="1" x14ac:dyDescent="0.25">
      <c r="A157" s="88">
        <v>9</v>
      </c>
      <c r="B157" s="459" t="s">
        <v>228</v>
      </c>
      <c r="C157" s="460"/>
      <c r="D157" s="460"/>
      <c r="E157" s="460"/>
      <c r="F157" s="465"/>
      <c r="G157" s="87" t="s">
        <v>971</v>
      </c>
      <c r="H157" s="88">
        <f t="shared" si="12"/>
        <v>0</v>
      </c>
      <c r="I157" s="162">
        <v>0</v>
      </c>
      <c r="J157" s="162">
        <v>0</v>
      </c>
      <c r="K157" s="162">
        <v>0</v>
      </c>
      <c r="L157" s="162">
        <v>0</v>
      </c>
      <c r="M157" s="162">
        <v>0</v>
      </c>
      <c r="N157" s="162">
        <v>1</v>
      </c>
      <c r="O157" s="162">
        <v>0</v>
      </c>
      <c r="P157" s="162">
        <v>0</v>
      </c>
      <c r="Q157" s="163">
        <v>0</v>
      </c>
      <c r="R157" s="163">
        <v>22345</v>
      </c>
    </row>
    <row r="158" spans="1:18" ht="72.75" customHeight="1" x14ac:dyDescent="0.25">
      <c r="A158" s="88">
        <v>10</v>
      </c>
      <c r="B158" s="459" t="s">
        <v>239</v>
      </c>
      <c r="C158" s="460"/>
      <c r="D158" s="460"/>
      <c r="E158" s="460"/>
      <c r="F158" s="465"/>
      <c r="G158" s="87" t="s">
        <v>240</v>
      </c>
      <c r="H158" s="88">
        <f t="shared" si="12"/>
        <v>0</v>
      </c>
      <c r="I158" s="162">
        <v>0</v>
      </c>
      <c r="J158" s="162">
        <v>0</v>
      </c>
      <c r="K158" s="162">
        <v>0</v>
      </c>
      <c r="L158" s="162">
        <v>0</v>
      </c>
      <c r="M158" s="162">
        <v>0</v>
      </c>
      <c r="N158" s="162">
        <v>2</v>
      </c>
      <c r="O158" s="162">
        <v>0</v>
      </c>
      <c r="P158" s="162">
        <v>0</v>
      </c>
      <c r="Q158" s="163">
        <v>0</v>
      </c>
      <c r="R158" s="163">
        <v>22310</v>
      </c>
    </row>
    <row r="159" spans="1:18" ht="72.75" customHeight="1" x14ac:dyDescent="0.25">
      <c r="A159" s="88">
        <v>11</v>
      </c>
      <c r="B159" s="459" t="s">
        <v>241</v>
      </c>
      <c r="C159" s="460"/>
      <c r="D159" s="460"/>
      <c r="E159" s="460"/>
      <c r="F159" s="465"/>
      <c r="G159" s="87" t="s">
        <v>242</v>
      </c>
      <c r="H159" s="88">
        <f t="shared" si="12"/>
        <v>0</v>
      </c>
      <c r="I159" s="162">
        <v>0</v>
      </c>
      <c r="J159" s="162">
        <v>0</v>
      </c>
      <c r="K159" s="162">
        <v>0</v>
      </c>
      <c r="L159" s="162">
        <v>0</v>
      </c>
      <c r="M159" s="162">
        <v>0</v>
      </c>
      <c r="N159" s="162">
        <v>1</v>
      </c>
      <c r="O159" s="162">
        <v>0</v>
      </c>
      <c r="P159" s="162">
        <v>0</v>
      </c>
      <c r="Q159" s="163">
        <v>0</v>
      </c>
      <c r="R159" s="163">
        <v>22212</v>
      </c>
    </row>
    <row r="160" spans="1:18" ht="72.75" customHeight="1" x14ac:dyDescent="0.25">
      <c r="A160" s="88">
        <v>12</v>
      </c>
      <c r="B160" s="498" t="s">
        <v>233</v>
      </c>
      <c r="C160" s="499"/>
      <c r="D160" s="499"/>
      <c r="E160" s="499"/>
      <c r="F160" s="500"/>
      <c r="G160" s="87" t="s">
        <v>888</v>
      </c>
      <c r="H160" s="88">
        <f t="shared" si="12"/>
        <v>0</v>
      </c>
      <c r="I160" s="162">
        <v>0</v>
      </c>
      <c r="J160" s="162">
        <v>0</v>
      </c>
      <c r="K160" s="162">
        <v>0</v>
      </c>
      <c r="L160" s="162">
        <v>0</v>
      </c>
      <c r="M160" s="162">
        <v>0</v>
      </c>
      <c r="N160" s="162">
        <v>0</v>
      </c>
      <c r="O160" s="162">
        <v>0</v>
      </c>
      <c r="P160" s="162">
        <v>0</v>
      </c>
      <c r="Q160" s="162">
        <v>0</v>
      </c>
      <c r="R160" s="162">
        <v>0</v>
      </c>
    </row>
    <row r="161" spans="1:18" ht="72.75" customHeight="1" x14ac:dyDescent="0.25">
      <c r="A161" s="88">
        <v>13</v>
      </c>
      <c r="B161" s="498" t="s">
        <v>243</v>
      </c>
      <c r="C161" s="499"/>
      <c r="D161" s="499"/>
      <c r="E161" s="499"/>
      <c r="F161" s="500"/>
      <c r="G161" s="87" t="s">
        <v>889</v>
      </c>
      <c r="H161" s="88">
        <f t="shared" si="12"/>
        <v>0</v>
      </c>
      <c r="I161" s="162">
        <v>0</v>
      </c>
      <c r="J161" s="162">
        <v>0</v>
      </c>
      <c r="K161" s="162">
        <v>0</v>
      </c>
      <c r="L161" s="162">
        <v>0</v>
      </c>
      <c r="M161" s="162">
        <v>0</v>
      </c>
      <c r="N161" s="162">
        <v>0</v>
      </c>
      <c r="O161" s="162">
        <v>0</v>
      </c>
      <c r="P161" s="162">
        <v>0</v>
      </c>
      <c r="Q161" s="162">
        <v>0</v>
      </c>
      <c r="R161" s="162">
        <v>0</v>
      </c>
    </row>
    <row r="162" spans="1:18" ht="72.75" customHeight="1" x14ac:dyDescent="0.25">
      <c r="A162" s="88">
        <v>14</v>
      </c>
      <c r="B162" s="498" t="s">
        <v>890</v>
      </c>
      <c r="C162" s="499"/>
      <c r="D162" s="499"/>
      <c r="E162" s="499"/>
      <c r="F162" s="500"/>
      <c r="G162" s="87" t="s">
        <v>891</v>
      </c>
      <c r="H162" s="88">
        <f t="shared" si="12"/>
        <v>0</v>
      </c>
      <c r="I162" s="162">
        <v>0</v>
      </c>
      <c r="J162" s="162">
        <v>0</v>
      </c>
      <c r="K162" s="162">
        <v>0</v>
      </c>
      <c r="L162" s="162">
        <v>0</v>
      </c>
      <c r="M162" s="162">
        <v>0</v>
      </c>
      <c r="N162" s="162">
        <v>0</v>
      </c>
      <c r="O162" s="162">
        <v>0</v>
      </c>
      <c r="P162" s="162">
        <v>0</v>
      </c>
      <c r="Q162" s="162">
        <v>0</v>
      </c>
      <c r="R162" s="162">
        <v>0</v>
      </c>
    </row>
    <row r="163" spans="1:18" ht="72.75" customHeight="1" x14ac:dyDescent="0.25">
      <c r="A163" s="104">
        <v>7</v>
      </c>
      <c r="B163" s="530" t="s">
        <v>247</v>
      </c>
      <c r="C163" s="531"/>
      <c r="D163" s="531"/>
      <c r="E163" s="531"/>
      <c r="F163" s="531"/>
      <c r="G163" s="532"/>
      <c r="H163" s="135">
        <f>H164+H165+H166+H167+H168+H169+H170+H171+H172+H173+H174+H175+H176+H177+H178+H179+H180+H181+H182+H183+H184+H185+H186+H187+H188+H189+H190+H191</f>
        <v>200</v>
      </c>
      <c r="I163" s="135">
        <f t="shared" ref="I163:O163" si="13">I164+I165+I166+I167+I168+I169+I170+I171+I172+I173+I174+I175+I176+I177+I178+I179+I180+I181+I182+I183+I184+I185+I186+I187+I188+I189+I190+I191</f>
        <v>130</v>
      </c>
      <c r="J163" s="135">
        <f t="shared" si="13"/>
        <v>70</v>
      </c>
      <c r="K163" s="135">
        <f t="shared" si="13"/>
        <v>71</v>
      </c>
      <c r="L163" s="135">
        <f t="shared" si="13"/>
        <v>62</v>
      </c>
      <c r="M163" s="135">
        <f t="shared" si="13"/>
        <v>14</v>
      </c>
      <c r="N163" s="135">
        <f t="shared" si="13"/>
        <v>240</v>
      </c>
      <c r="O163" s="135">
        <f t="shared" si="13"/>
        <v>30</v>
      </c>
      <c r="P163" s="135">
        <f>P164+P165+P166+P167+P168+P169+P170+P171+P172+P173+P174+P175+P176+P177+P178+P179+P180+P181+P182+P183+P184+P185+P186+P187+P188+P189+P190+P191</f>
        <v>7</v>
      </c>
      <c r="Q163" s="164">
        <v>47716</v>
      </c>
      <c r="R163" s="164">
        <v>23858</v>
      </c>
    </row>
    <row r="164" spans="1:18" ht="72.75" customHeight="1" x14ac:dyDescent="0.25">
      <c r="A164" s="88">
        <v>1</v>
      </c>
      <c r="B164" s="459" t="s">
        <v>248</v>
      </c>
      <c r="C164" s="460"/>
      <c r="D164" s="460"/>
      <c r="E164" s="460"/>
      <c r="F164" s="465"/>
      <c r="G164" s="87" t="s">
        <v>1011</v>
      </c>
      <c r="H164" s="88">
        <f>I164+J164</f>
        <v>185</v>
      </c>
      <c r="I164" s="162">
        <v>130</v>
      </c>
      <c r="J164" s="162">
        <v>55</v>
      </c>
      <c r="K164" s="162">
        <v>55</v>
      </c>
      <c r="L164" s="162">
        <v>47</v>
      </c>
      <c r="M164" s="162">
        <v>8</v>
      </c>
      <c r="N164" s="162">
        <v>139</v>
      </c>
      <c r="O164" s="162">
        <v>19</v>
      </c>
      <c r="P164" s="162">
        <v>2</v>
      </c>
      <c r="Q164" s="163">
        <v>43246</v>
      </c>
      <c r="R164" s="163">
        <v>22933</v>
      </c>
    </row>
    <row r="165" spans="1:18" ht="72.75" customHeight="1" x14ac:dyDescent="0.25">
      <c r="A165" s="88">
        <v>2</v>
      </c>
      <c r="B165" s="459" t="s">
        <v>249</v>
      </c>
      <c r="C165" s="460"/>
      <c r="D165" s="460"/>
      <c r="E165" s="460"/>
      <c r="F165" s="465"/>
      <c r="G165" s="87" t="s">
        <v>551</v>
      </c>
      <c r="H165" s="88">
        <f t="shared" ref="H165:H191" si="14">I165+J165</f>
        <v>0</v>
      </c>
      <c r="I165" s="162">
        <v>0</v>
      </c>
      <c r="J165" s="162">
        <v>0</v>
      </c>
      <c r="K165" s="162">
        <v>1</v>
      </c>
      <c r="L165" s="162">
        <v>3</v>
      </c>
      <c r="M165" s="162">
        <v>1</v>
      </c>
      <c r="N165" s="162">
        <v>14</v>
      </c>
      <c r="O165" s="162">
        <v>0</v>
      </c>
      <c r="P165" s="162">
        <v>0</v>
      </c>
      <c r="Q165" s="163">
        <v>0</v>
      </c>
      <c r="R165" s="163">
        <v>20267</v>
      </c>
    </row>
    <row r="166" spans="1:18" ht="72.75" customHeight="1" x14ac:dyDescent="0.25">
      <c r="A166" s="88">
        <v>3</v>
      </c>
      <c r="B166" s="459" t="s">
        <v>250</v>
      </c>
      <c r="C166" s="460"/>
      <c r="D166" s="460"/>
      <c r="E166" s="460"/>
      <c r="F166" s="465"/>
      <c r="G166" s="87" t="s">
        <v>552</v>
      </c>
      <c r="H166" s="88">
        <f t="shared" si="14"/>
        <v>0</v>
      </c>
      <c r="I166" s="162">
        <v>0</v>
      </c>
      <c r="J166" s="162">
        <v>0</v>
      </c>
      <c r="K166" s="162">
        <v>2</v>
      </c>
      <c r="L166" s="162">
        <v>2</v>
      </c>
      <c r="M166" s="162">
        <v>1</v>
      </c>
      <c r="N166" s="162">
        <v>5</v>
      </c>
      <c r="O166" s="162">
        <v>2</v>
      </c>
      <c r="P166" s="162">
        <v>0</v>
      </c>
      <c r="Q166" s="163">
        <v>26743</v>
      </c>
      <c r="R166" s="163">
        <v>22809</v>
      </c>
    </row>
    <row r="167" spans="1:18" ht="72.75" customHeight="1" x14ac:dyDescent="0.25">
      <c r="A167" s="88">
        <v>4</v>
      </c>
      <c r="B167" s="459" t="s">
        <v>251</v>
      </c>
      <c r="C167" s="460"/>
      <c r="D167" s="460"/>
      <c r="E167" s="460"/>
      <c r="F167" s="465"/>
      <c r="G167" s="87" t="s">
        <v>553</v>
      </c>
      <c r="H167" s="88">
        <f t="shared" si="14"/>
        <v>0</v>
      </c>
      <c r="I167" s="162">
        <v>0</v>
      </c>
      <c r="J167" s="162">
        <v>0</v>
      </c>
      <c r="K167" s="162">
        <v>3</v>
      </c>
      <c r="L167" s="162">
        <v>1</v>
      </c>
      <c r="M167" s="162">
        <v>0</v>
      </c>
      <c r="N167" s="162">
        <v>14</v>
      </c>
      <c r="O167" s="162">
        <v>2</v>
      </c>
      <c r="P167" s="162">
        <v>1</v>
      </c>
      <c r="Q167" s="163">
        <v>36134</v>
      </c>
      <c r="R167" s="163">
        <v>17659</v>
      </c>
    </row>
    <row r="168" spans="1:18" ht="72.75" customHeight="1" x14ac:dyDescent="0.25">
      <c r="A168" s="88">
        <v>5</v>
      </c>
      <c r="B168" s="459" t="s">
        <v>252</v>
      </c>
      <c r="C168" s="460"/>
      <c r="D168" s="460"/>
      <c r="E168" s="460"/>
      <c r="F168" s="465"/>
      <c r="G168" s="87" t="s">
        <v>554</v>
      </c>
      <c r="H168" s="88">
        <f t="shared" si="14"/>
        <v>0</v>
      </c>
      <c r="I168" s="162">
        <v>0</v>
      </c>
      <c r="J168" s="162">
        <v>0</v>
      </c>
      <c r="K168" s="162">
        <v>1</v>
      </c>
      <c r="L168" s="162">
        <v>2</v>
      </c>
      <c r="M168" s="162">
        <v>1</v>
      </c>
      <c r="N168" s="162">
        <v>7</v>
      </c>
      <c r="O168" s="162">
        <v>1</v>
      </c>
      <c r="P168" s="162">
        <v>0</v>
      </c>
      <c r="Q168" s="163">
        <v>30565</v>
      </c>
      <c r="R168" s="163">
        <v>17297</v>
      </c>
    </row>
    <row r="169" spans="1:18" ht="72.75" customHeight="1" x14ac:dyDescent="0.25">
      <c r="A169" s="88">
        <v>6</v>
      </c>
      <c r="B169" s="459" t="s">
        <v>253</v>
      </c>
      <c r="C169" s="460"/>
      <c r="D169" s="460"/>
      <c r="E169" s="460"/>
      <c r="F169" s="465"/>
      <c r="G169" s="87" t="s">
        <v>555</v>
      </c>
      <c r="H169" s="88">
        <f t="shared" si="14"/>
        <v>5</v>
      </c>
      <c r="I169" s="162">
        <v>0</v>
      </c>
      <c r="J169" s="162">
        <v>5</v>
      </c>
      <c r="K169" s="162">
        <v>1</v>
      </c>
      <c r="L169" s="162">
        <v>1</v>
      </c>
      <c r="M169" s="162">
        <v>1</v>
      </c>
      <c r="N169" s="162">
        <v>6</v>
      </c>
      <c r="O169" s="162">
        <v>0</v>
      </c>
      <c r="P169" s="162">
        <v>0</v>
      </c>
      <c r="Q169" s="163">
        <v>45443</v>
      </c>
      <c r="R169" s="163">
        <v>23185</v>
      </c>
    </row>
    <row r="170" spans="1:18" ht="72.75" customHeight="1" x14ac:dyDescent="0.25">
      <c r="A170" s="88">
        <v>7</v>
      </c>
      <c r="B170" s="459" t="s">
        <v>254</v>
      </c>
      <c r="C170" s="460"/>
      <c r="D170" s="460"/>
      <c r="E170" s="460"/>
      <c r="F170" s="465"/>
      <c r="G170" s="87" t="s">
        <v>556</v>
      </c>
      <c r="H170" s="88">
        <f t="shared" si="14"/>
        <v>10</v>
      </c>
      <c r="I170" s="162">
        <v>0</v>
      </c>
      <c r="J170" s="162">
        <v>10</v>
      </c>
      <c r="K170" s="162">
        <v>3</v>
      </c>
      <c r="L170" s="162">
        <v>2</v>
      </c>
      <c r="M170" s="162">
        <v>0</v>
      </c>
      <c r="N170" s="162">
        <v>16</v>
      </c>
      <c r="O170" s="162">
        <v>0</v>
      </c>
      <c r="P170" s="162">
        <v>0</v>
      </c>
      <c r="Q170" s="163">
        <v>32378</v>
      </c>
      <c r="R170" s="163">
        <v>22094</v>
      </c>
    </row>
    <row r="171" spans="1:18" ht="72.75" customHeight="1" x14ac:dyDescent="0.25">
      <c r="A171" s="88">
        <v>8</v>
      </c>
      <c r="B171" s="459" t="s">
        <v>255</v>
      </c>
      <c r="C171" s="460"/>
      <c r="D171" s="460"/>
      <c r="E171" s="460"/>
      <c r="F171" s="465"/>
      <c r="G171" s="87" t="s">
        <v>557</v>
      </c>
      <c r="H171" s="88">
        <f t="shared" si="14"/>
        <v>0</v>
      </c>
      <c r="I171" s="162">
        <v>0</v>
      </c>
      <c r="J171" s="162">
        <v>0</v>
      </c>
      <c r="K171" s="162">
        <v>3</v>
      </c>
      <c r="L171" s="162">
        <v>1</v>
      </c>
      <c r="M171" s="162">
        <v>0</v>
      </c>
      <c r="N171" s="162">
        <v>12</v>
      </c>
      <c r="O171" s="162">
        <v>0</v>
      </c>
      <c r="P171" s="162">
        <v>0</v>
      </c>
      <c r="Q171" s="163">
        <v>31381</v>
      </c>
      <c r="R171" s="163">
        <v>25579</v>
      </c>
    </row>
    <row r="172" spans="1:18" ht="72.75" customHeight="1" x14ac:dyDescent="0.25">
      <c r="A172" s="88">
        <v>9</v>
      </c>
      <c r="B172" s="459" t="s">
        <v>690</v>
      </c>
      <c r="C172" s="460"/>
      <c r="D172" s="460"/>
      <c r="E172" s="460"/>
      <c r="F172" s="465"/>
      <c r="G172" s="87" t="s">
        <v>558</v>
      </c>
      <c r="H172" s="88">
        <f t="shared" si="14"/>
        <v>0</v>
      </c>
      <c r="I172" s="162">
        <v>0</v>
      </c>
      <c r="J172" s="162">
        <v>0</v>
      </c>
      <c r="K172" s="162">
        <v>1</v>
      </c>
      <c r="L172" s="162">
        <v>1</v>
      </c>
      <c r="M172" s="162">
        <v>1</v>
      </c>
      <c r="N172" s="162">
        <v>11</v>
      </c>
      <c r="O172" s="162">
        <v>0</v>
      </c>
      <c r="P172" s="162">
        <v>0</v>
      </c>
      <c r="Q172" s="163">
        <v>66695</v>
      </c>
      <c r="R172" s="163">
        <v>23014</v>
      </c>
    </row>
    <row r="173" spans="1:18" ht="72.75" customHeight="1" x14ac:dyDescent="0.25">
      <c r="A173" s="88">
        <v>10</v>
      </c>
      <c r="B173" s="459" t="s">
        <v>256</v>
      </c>
      <c r="C173" s="460"/>
      <c r="D173" s="460"/>
      <c r="E173" s="460"/>
      <c r="F173" s="465"/>
      <c r="G173" s="87" t="s">
        <v>559</v>
      </c>
      <c r="H173" s="88">
        <f t="shared" si="14"/>
        <v>0</v>
      </c>
      <c r="I173" s="162">
        <v>0</v>
      </c>
      <c r="J173" s="162">
        <v>0</v>
      </c>
      <c r="K173" s="162">
        <v>1</v>
      </c>
      <c r="L173" s="162">
        <v>2</v>
      </c>
      <c r="M173" s="162">
        <v>1</v>
      </c>
      <c r="N173" s="162">
        <v>1</v>
      </c>
      <c r="O173" s="162">
        <v>2</v>
      </c>
      <c r="P173" s="162">
        <v>2</v>
      </c>
      <c r="Q173" s="163">
        <v>32107</v>
      </c>
      <c r="R173" s="163">
        <v>28110</v>
      </c>
    </row>
    <row r="174" spans="1:18" ht="72.75" customHeight="1" x14ac:dyDescent="0.25">
      <c r="A174" s="88">
        <v>11</v>
      </c>
      <c r="B174" s="459" t="s">
        <v>269</v>
      </c>
      <c r="C174" s="460"/>
      <c r="D174" s="460"/>
      <c r="E174" s="460"/>
      <c r="F174" s="465"/>
      <c r="G174" s="87" t="s">
        <v>270</v>
      </c>
      <c r="H174" s="88">
        <f t="shared" si="14"/>
        <v>0</v>
      </c>
      <c r="I174" s="162">
        <v>0</v>
      </c>
      <c r="J174" s="162">
        <v>0</v>
      </c>
      <c r="K174" s="162">
        <v>0</v>
      </c>
      <c r="L174" s="162">
        <v>0</v>
      </c>
      <c r="M174" s="162">
        <v>0</v>
      </c>
      <c r="N174" s="162">
        <v>1</v>
      </c>
      <c r="O174" s="162">
        <v>1</v>
      </c>
      <c r="P174" s="162">
        <v>1</v>
      </c>
      <c r="Q174" s="163">
        <v>0</v>
      </c>
      <c r="R174" s="163">
        <v>17004</v>
      </c>
    </row>
    <row r="175" spans="1:18" ht="72.75" customHeight="1" x14ac:dyDescent="0.25">
      <c r="A175" s="88">
        <v>12</v>
      </c>
      <c r="B175" s="459" t="s">
        <v>271</v>
      </c>
      <c r="C175" s="460"/>
      <c r="D175" s="460"/>
      <c r="E175" s="460"/>
      <c r="F175" s="465"/>
      <c r="G175" s="87" t="s">
        <v>272</v>
      </c>
      <c r="H175" s="88">
        <f t="shared" si="14"/>
        <v>0</v>
      </c>
      <c r="I175" s="162">
        <v>0</v>
      </c>
      <c r="J175" s="162">
        <v>0</v>
      </c>
      <c r="K175" s="162">
        <v>0</v>
      </c>
      <c r="L175" s="162">
        <v>0</v>
      </c>
      <c r="M175" s="162">
        <v>0</v>
      </c>
      <c r="N175" s="162">
        <v>3</v>
      </c>
      <c r="O175" s="162">
        <v>1</v>
      </c>
      <c r="P175" s="162">
        <v>0</v>
      </c>
      <c r="Q175" s="163">
        <v>0</v>
      </c>
      <c r="R175" s="163">
        <v>19570</v>
      </c>
    </row>
    <row r="176" spans="1:18" ht="72.75" customHeight="1" x14ac:dyDescent="0.25">
      <c r="A176" s="88">
        <v>13</v>
      </c>
      <c r="B176" s="459" t="s">
        <v>273</v>
      </c>
      <c r="C176" s="460"/>
      <c r="D176" s="460"/>
      <c r="E176" s="460"/>
      <c r="F176" s="465"/>
      <c r="G176" s="87" t="s">
        <v>274</v>
      </c>
      <c r="H176" s="88">
        <f t="shared" si="14"/>
        <v>0</v>
      </c>
      <c r="I176" s="162">
        <v>0</v>
      </c>
      <c r="J176" s="162">
        <v>0</v>
      </c>
      <c r="K176" s="162">
        <v>0</v>
      </c>
      <c r="L176" s="162">
        <v>0</v>
      </c>
      <c r="M176" s="162">
        <v>0</v>
      </c>
      <c r="N176" s="162">
        <v>0</v>
      </c>
      <c r="O176" s="162">
        <v>1</v>
      </c>
      <c r="P176" s="162">
        <v>1</v>
      </c>
      <c r="Q176" s="163">
        <v>0</v>
      </c>
      <c r="R176" s="163">
        <v>0</v>
      </c>
    </row>
    <row r="177" spans="1:18" ht="72.75" customHeight="1" x14ac:dyDescent="0.25">
      <c r="A177" s="88">
        <v>14</v>
      </c>
      <c r="B177" s="459" t="s">
        <v>275</v>
      </c>
      <c r="C177" s="460"/>
      <c r="D177" s="460"/>
      <c r="E177" s="460"/>
      <c r="F177" s="465"/>
      <c r="G177" s="87" t="s">
        <v>276</v>
      </c>
      <c r="H177" s="88">
        <f t="shared" si="14"/>
        <v>0</v>
      </c>
      <c r="I177" s="162">
        <v>0</v>
      </c>
      <c r="J177" s="162">
        <v>0</v>
      </c>
      <c r="K177" s="162">
        <v>0</v>
      </c>
      <c r="L177" s="162">
        <v>0</v>
      </c>
      <c r="M177" s="162">
        <v>0</v>
      </c>
      <c r="N177" s="162">
        <v>1</v>
      </c>
      <c r="O177" s="162">
        <v>0</v>
      </c>
      <c r="P177" s="162">
        <v>0</v>
      </c>
      <c r="Q177" s="163">
        <v>0</v>
      </c>
      <c r="R177" s="163">
        <v>26019</v>
      </c>
    </row>
    <row r="178" spans="1:18" ht="72.75" customHeight="1" x14ac:dyDescent="0.25">
      <c r="A178" s="88">
        <v>15</v>
      </c>
      <c r="B178" s="459" t="s">
        <v>277</v>
      </c>
      <c r="C178" s="460"/>
      <c r="D178" s="460"/>
      <c r="E178" s="460"/>
      <c r="F178" s="465"/>
      <c r="G178" s="87" t="s">
        <v>278</v>
      </c>
      <c r="H178" s="88">
        <f t="shared" si="14"/>
        <v>0</v>
      </c>
      <c r="I178" s="162">
        <v>0</v>
      </c>
      <c r="J178" s="162">
        <v>0</v>
      </c>
      <c r="K178" s="162">
        <v>0</v>
      </c>
      <c r="L178" s="162">
        <v>0</v>
      </c>
      <c r="M178" s="162">
        <v>0</v>
      </c>
      <c r="N178" s="162">
        <v>0</v>
      </c>
      <c r="O178" s="162">
        <v>1</v>
      </c>
      <c r="P178" s="162">
        <v>0</v>
      </c>
      <c r="Q178" s="163">
        <v>0</v>
      </c>
      <c r="R178" s="163">
        <v>0</v>
      </c>
    </row>
    <row r="179" spans="1:18" ht="72.75" customHeight="1" x14ac:dyDescent="0.25">
      <c r="A179" s="88">
        <v>16</v>
      </c>
      <c r="B179" s="459" t="s">
        <v>279</v>
      </c>
      <c r="C179" s="460"/>
      <c r="D179" s="460"/>
      <c r="E179" s="460"/>
      <c r="F179" s="465"/>
      <c r="G179" s="87" t="s">
        <v>280</v>
      </c>
      <c r="H179" s="88">
        <f t="shared" si="14"/>
        <v>0</v>
      </c>
      <c r="I179" s="162">
        <v>0</v>
      </c>
      <c r="J179" s="162">
        <v>0</v>
      </c>
      <c r="K179" s="162">
        <v>0</v>
      </c>
      <c r="L179" s="162">
        <v>0</v>
      </c>
      <c r="M179" s="162">
        <v>0</v>
      </c>
      <c r="N179" s="162">
        <v>2</v>
      </c>
      <c r="O179" s="162">
        <v>0</v>
      </c>
      <c r="P179" s="162">
        <v>0</v>
      </c>
      <c r="Q179" s="163">
        <v>0</v>
      </c>
      <c r="R179" s="163">
        <v>23016</v>
      </c>
    </row>
    <row r="180" spans="1:18" ht="72.75" customHeight="1" x14ac:dyDescent="0.25">
      <c r="A180" s="88">
        <v>17</v>
      </c>
      <c r="B180" s="459" t="s">
        <v>281</v>
      </c>
      <c r="C180" s="460"/>
      <c r="D180" s="460"/>
      <c r="E180" s="460"/>
      <c r="F180" s="465"/>
      <c r="G180" s="87" t="s">
        <v>282</v>
      </c>
      <c r="H180" s="88">
        <f t="shared" si="14"/>
        <v>0</v>
      </c>
      <c r="I180" s="162">
        <v>0</v>
      </c>
      <c r="J180" s="162">
        <v>0</v>
      </c>
      <c r="K180" s="162">
        <v>0</v>
      </c>
      <c r="L180" s="162">
        <v>0</v>
      </c>
      <c r="M180" s="162">
        <v>0</v>
      </c>
      <c r="N180" s="162">
        <v>4</v>
      </c>
      <c r="O180" s="162">
        <v>0</v>
      </c>
      <c r="P180" s="162">
        <v>0</v>
      </c>
      <c r="Q180" s="163">
        <v>0</v>
      </c>
      <c r="R180" s="163">
        <v>21418</v>
      </c>
    </row>
    <row r="181" spans="1:18" ht="72.75" customHeight="1" x14ac:dyDescent="0.25">
      <c r="A181" s="88">
        <v>18</v>
      </c>
      <c r="B181" s="459" t="s">
        <v>283</v>
      </c>
      <c r="C181" s="460"/>
      <c r="D181" s="460"/>
      <c r="E181" s="460"/>
      <c r="F181" s="465"/>
      <c r="G181" s="87" t="s">
        <v>284</v>
      </c>
      <c r="H181" s="88">
        <f t="shared" si="14"/>
        <v>0</v>
      </c>
      <c r="I181" s="162">
        <v>0</v>
      </c>
      <c r="J181" s="162">
        <v>0</v>
      </c>
      <c r="K181" s="162">
        <v>0</v>
      </c>
      <c r="L181" s="162">
        <v>0</v>
      </c>
      <c r="M181" s="162">
        <v>0</v>
      </c>
      <c r="N181" s="162">
        <v>3</v>
      </c>
      <c r="O181" s="162">
        <v>0</v>
      </c>
      <c r="P181" s="162">
        <v>0</v>
      </c>
      <c r="Q181" s="163">
        <v>0</v>
      </c>
      <c r="R181" s="163">
        <v>16597</v>
      </c>
    </row>
    <row r="182" spans="1:18" ht="72.75" customHeight="1" x14ac:dyDescent="0.25">
      <c r="A182" s="88">
        <v>19</v>
      </c>
      <c r="B182" s="459" t="s">
        <v>285</v>
      </c>
      <c r="C182" s="460"/>
      <c r="D182" s="460"/>
      <c r="E182" s="460"/>
      <c r="F182" s="465"/>
      <c r="G182" s="87" t="s">
        <v>286</v>
      </c>
      <c r="H182" s="88">
        <f t="shared" si="14"/>
        <v>0</v>
      </c>
      <c r="I182" s="162">
        <v>0</v>
      </c>
      <c r="J182" s="162">
        <v>0</v>
      </c>
      <c r="K182" s="162">
        <v>0</v>
      </c>
      <c r="L182" s="162">
        <v>0</v>
      </c>
      <c r="M182" s="162">
        <v>0</v>
      </c>
      <c r="N182" s="162">
        <v>1</v>
      </c>
      <c r="O182" s="162">
        <v>0</v>
      </c>
      <c r="P182" s="162">
        <v>0</v>
      </c>
      <c r="Q182" s="163">
        <v>0</v>
      </c>
      <c r="R182" s="163">
        <v>17924</v>
      </c>
    </row>
    <row r="183" spans="1:18" ht="72.75" customHeight="1" x14ac:dyDescent="0.25">
      <c r="A183" s="88">
        <v>20</v>
      </c>
      <c r="B183" s="529" t="s">
        <v>265</v>
      </c>
      <c r="C183" s="529"/>
      <c r="D183" s="529"/>
      <c r="E183" s="529"/>
      <c r="F183" s="529"/>
      <c r="G183" s="86" t="s">
        <v>892</v>
      </c>
      <c r="H183" s="88">
        <f t="shared" si="14"/>
        <v>0</v>
      </c>
      <c r="I183" s="162">
        <v>0</v>
      </c>
      <c r="J183" s="162">
        <v>0</v>
      </c>
      <c r="K183" s="162">
        <v>0</v>
      </c>
      <c r="L183" s="162">
        <v>0</v>
      </c>
      <c r="M183" s="162">
        <v>0</v>
      </c>
      <c r="N183" s="162">
        <v>0</v>
      </c>
      <c r="O183" s="162">
        <v>0</v>
      </c>
      <c r="P183" s="162">
        <v>0</v>
      </c>
      <c r="Q183" s="163">
        <v>0</v>
      </c>
      <c r="R183" s="163">
        <v>0</v>
      </c>
    </row>
    <row r="184" spans="1:18" ht="72.75" customHeight="1" x14ac:dyDescent="0.25">
      <c r="A184" s="88">
        <v>21</v>
      </c>
      <c r="B184" s="529" t="s">
        <v>257</v>
      </c>
      <c r="C184" s="529"/>
      <c r="D184" s="529"/>
      <c r="E184" s="529"/>
      <c r="F184" s="529"/>
      <c r="G184" s="86" t="s">
        <v>893</v>
      </c>
      <c r="H184" s="88">
        <f t="shared" si="14"/>
        <v>0</v>
      </c>
      <c r="I184" s="162">
        <v>0</v>
      </c>
      <c r="J184" s="162">
        <v>0</v>
      </c>
      <c r="K184" s="162">
        <v>0</v>
      </c>
      <c r="L184" s="162">
        <v>0</v>
      </c>
      <c r="M184" s="162">
        <v>0</v>
      </c>
      <c r="N184" s="162">
        <v>0</v>
      </c>
      <c r="O184" s="162">
        <v>0</v>
      </c>
      <c r="P184" s="162">
        <v>0</v>
      </c>
      <c r="Q184" s="163">
        <v>0</v>
      </c>
      <c r="R184" s="163">
        <v>0</v>
      </c>
    </row>
    <row r="185" spans="1:18" ht="72.75" customHeight="1" x14ac:dyDescent="0.25">
      <c r="A185" s="88">
        <v>22</v>
      </c>
      <c r="B185" s="529" t="s">
        <v>894</v>
      </c>
      <c r="C185" s="529"/>
      <c r="D185" s="529"/>
      <c r="E185" s="529"/>
      <c r="F185" s="529"/>
      <c r="G185" s="86" t="s">
        <v>895</v>
      </c>
      <c r="H185" s="88">
        <f t="shared" si="14"/>
        <v>0</v>
      </c>
      <c r="I185" s="162">
        <v>0</v>
      </c>
      <c r="J185" s="162">
        <v>0</v>
      </c>
      <c r="K185" s="162">
        <v>0</v>
      </c>
      <c r="L185" s="162">
        <v>0</v>
      </c>
      <c r="M185" s="162">
        <v>0</v>
      </c>
      <c r="N185" s="162">
        <v>0</v>
      </c>
      <c r="O185" s="162">
        <v>0</v>
      </c>
      <c r="P185" s="162">
        <v>0</v>
      </c>
      <c r="Q185" s="163">
        <v>0</v>
      </c>
      <c r="R185" s="163">
        <v>0</v>
      </c>
    </row>
    <row r="186" spans="1:18" ht="72.75" customHeight="1" x14ac:dyDescent="0.25">
      <c r="A186" s="88">
        <v>23</v>
      </c>
      <c r="B186" s="529" t="s">
        <v>896</v>
      </c>
      <c r="C186" s="529"/>
      <c r="D186" s="529"/>
      <c r="E186" s="529"/>
      <c r="F186" s="529"/>
      <c r="G186" s="86" t="s">
        <v>897</v>
      </c>
      <c r="H186" s="88">
        <f t="shared" si="14"/>
        <v>0</v>
      </c>
      <c r="I186" s="162">
        <v>0</v>
      </c>
      <c r="J186" s="162">
        <v>0</v>
      </c>
      <c r="K186" s="162">
        <v>0</v>
      </c>
      <c r="L186" s="162">
        <v>0</v>
      </c>
      <c r="M186" s="162">
        <v>0</v>
      </c>
      <c r="N186" s="162">
        <v>0</v>
      </c>
      <c r="O186" s="162">
        <v>0</v>
      </c>
      <c r="P186" s="162">
        <v>0</v>
      </c>
      <c r="Q186" s="163">
        <v>0</v>
      </c>
      <c r="R186" s="163">
        <v>0</v>
      </c>
    </row>
    <row r="187" spans="1:18" ht="72.75" customHeight="1" x14ac:dyDescent="0.25">
      <c r="A187" s="88">
        <v>24</v>
      </c>
      <c r="B187" s="529" t="s">
        <v>267</v>
      </c>
      <c r="C187" s="529"/>
      <c r="D187" s="529"/>
      <c r="E187" s="529"/>
      <c r="F187" s="529"/>
      <c r="G187" s="86" t="s">
        <v>898</v>
      </c>
      <c r="H187" s="88">
        <f>I187+J187</f>
        <v>0</v>
      </c>
      <c r="I187" s="162">
        <v>0</v>
      </c>
      <c r="J187" s="162">
        <v>0</v>
      </c>
      <c r="K187" s="162">
        <v>0</v>
      </c>
      <c r="L187" s="162">
        <v>0</v>
      </c>
      <c r="M187" s="162">
        <v>0</v>
      </c>
      <c r="N187" s="162">
        <v>0</v>
      </c>
      <c r="O187" s="162">
        <v>0</v>
      </c>
      <c r="P187" s="162">
        <v>0</v>
      </c>
      <c r="Q187" s="163">
        <v>0</v>
      </c>
      <c r="R187" s="163">
        <v>0</v>
      </c>
    </row>
    <row r="188" spans="1:18" ht="72.75" customHeight="1" x14ac:dyDescent="0.25">
      <c r="A188" s="88">
        <v>25</v>
      </c>
      <c r="B188" s="529" t="s">
        <v>263</v>
      </c>
      <c r="C188" s="529"/>
      <c r="D188" s="529"/>
      <c r="E188" s="529"/>
      <c r="F188" s="529"/>
      <c r="G188" s="86" t="s">
        <v>899</v>
      </c>
      <c r="H188" s="88">
        <f t="shared" si="14"/>
        <v>0</v>
      </c>
      <c r="I188" s="162">
        <v>0</v>
      </c>
      <c r="J188" s="162">
        <v>0</v>
      </c>
      <c r="K188" s="162">
        <v>0</v>
      </c>
      <c r="L188" s="162">
        <v>0</v>
      </c>
      <c r="M188" s="162">
        <v>0</v>
      </c>
      <c r="N188" s="162">
        <v>0</v>
      </c>
      <c r="O188" s="162">
        <v>0</v>
      </c>
      <c r="P188" s="162">
        <v>0</v>
      </c>
      <c r="Q188" s="163">
        <v>0</v>
      </c>
      <c r="R188" s="163">
        <v>0</v>
      </c>
    </row>
    <row r="189" spans="1:18" ht="72.75" customHeight="1" x14ac:dyDescent="0.25">
      <c r="A189" s="88">
        <v>26</v>
      </c>
      <c r="B189" s="529" t="s">
        <v>259</v>
      </c>
      <c r="C189" s="529"/>
      <c r="D189" s="529"/>
      <c r="E189" s="529"/>
      <c r="F189" s="529"/>
      <c r="G189" s="86" t="s">
        <v>900</v>
      </c>
      <c r="H189" s="88">
        <f t="shared" si="14"/>
        <v>0</v>
      </c>
      <c r="I189" s="162">
        <v>0</v>
      </c>
      <c r="J189" s="162">
        <v>0</v>
      </c>
      <c r="K189" s="162">
        <v>0</v>
      </c>
      <c r="L189" s="162">
        <v>0</v>
      </c>
      <c r="M189" s="162">
        <v>0</v>
      </c>
      <c r="N189" s="162">
        <v>0</v>
      </c>
      <c r="O189" s="162">
        <v>0</v>
      </c>
      <c r="P189" s="162">
        <v>0</v>
      </c>
      <c r="Q189" s="163">
        <v>0</v>
      </c>
      <c r="R189" s="163">
        <v>0</v>
      </c>
    </row>
    <row r="190" spans="1:18" ht="72.75" customHeight="1" x14ac:dyDescent="0.25">
      <c r="A190" s="88">
        <v>27</v>
      </c>
      <c r="B190" s="529" t="s">
        <v>901</v>
      </c>
      <c r="C190" s="529"/>
      <c r="D190" s="529"/>
      <c r="E190" s="529"/>
      <c r="F190" s="529"/>
      <c r="G190" s="86" t="s">
        <v>902</v>
      </c>
      <c r="H190" s="88">
        <f t="shared" si="14"/>
        <v>0</v>
      </c>
      <c r="I190" s="162">
        <v>0</v>
      </c>
      <c r="J190" s="162">
        <v>0</v>
      </c>
      <c r="K190" s="162">
        <v>0</v>
      </c>
      <c r="L190" s="162">
        <v>0</v>
      </c>
      <c r="M190" s="162">
        <v>0</v>
      </c>
      <c r="N190" s="162">
        <v>0</v>
      </c>
      <c r="O190" s="162">
        <v>0</v>
      </c>
      <c r="P190" s="162">
        <v>0</v>
      </c>
      <c r="Q190" s="163">
        <v>0</v>
      </c>
      <c r="R190" s="163">
        <v>0</v>
      </c>
    </row>
    <row r="191" spans="1:18" ht="72.75" customHeight="1" x14ac:dyDescent="0.25">
      <c r="A191" s="88">
        <v>28</v>
      </c>
      <c r="B191" s="529" t="s">
        <v>903</v>
      </c>
      <c r="C191" s="529"/>
      <c r="D191" s="529"/>
      <c r="E191" s="529"/>
      <c r="F191" s="529"/>
      <c r="G191" s="86" t="s">
        <v>904</v>
      </c>
      <c r="H191" s="88">
        <f t="shared" si="14"/>
        <v>0</v>
      </c>
      <c r="I191" s="162">
        <v>0</v>
      </c>
      <c r="J191" s="162">
        <v>0</v>
      </c>
      <c r="K191" s="162">
        <v>0</v>
      </c>
      <c r="L191" s="162">
        <v>0</v>
      </c>
      <c r="M191" s="162">
        <v>0</v>
      </c>
      <c r="N191" s="162">
        <v>0</v>
      </c>
      <c r="O191" s="162">
        <v>0</v>
      </c>
      <c r="P191" s="162">
        <v>0</v>
      </c>
      <c r="Q191" s="163">
        <v>0</v>
      </c>
      <c r="R191" s="163">
        <v>0</v>
      </c>
    </row>
    <row r="192" spans="1:18" ht="72.75" customHeight="1" x14ac:dyDescent="0.25">
      <c r="A192" s="104">
        <v>8</v>
      </c>
      <c r="B192" s="522" t="s">
        <v>287</v>
      </c>
      <c r="C192" s="523"/>
      <c r="D192" s="523"/>
      <c r="E192" s="523"/>
      <c r="F192" s="523"/>
      <c r="G192" s="524"/>
      <c r="H192" s="133">
        <f>H193+H194+H195+H196+H197+H198+H199+H200+H201+H202+H203+H204+H205+H206+H207+H208+H209+H210+H211+H212+H213+H214+H215+H216+H217+H218+H219+H220+H221+H222+H223+H224+H225+H226+H227+H228+H229+H230+H231+H232+H233+H234+H235+H236+H237+H238+H239+H240</f>
        <v>220</v>
      </c>
      <c r="I192" s="133">
        <f t="shared" ref="I192:P192" si="15">I193+I194+I195+I196+I197+I198+I199+I200+I201+I202+I203+I204+I205+I206+I207+I208+I209+I210+I211+I212+I213+I214+I215+I216+I217+I218+I219+I220+I221+I222+I223+I224+I225+I226+I227+I228+I229+I230+I231+I232+I233+I234+I235+I236+I237+I238+I239+I240</f>
        <v>150</v>
      </c>
      <c r="J192" s="133">
        <f t="shared" si="15"/>
        <v>70</v>
      </c>
      <c r="K192" s="133">
        <f t="shared" si="15"/>
        <v>79</v>
      </c>
      <c r="L192" s="133">
        <f>L193+L194+L195+L196+L197+L198+L199+L200+L201+L202+L203+L204+L205+L206+L207+L208+L209+L210+L211+L212+L213+L214+L215+L216+L217+L218+L219+L220+L221+L222+L223+L224+L225+L226+L227+L228+L229+L230+L231+L232+L233+L234+L235+L236+L237+L238+L239+L240</f>
        <v>7</v>
      </c>
      <c r="M192" s="133">
        <f t="shared" si="15"/>
        <v>4</v>
      </c>
      <c r="N192" s="133">
        <f t="shared" si="15"/>
        <v>278</v>
      </c>
      <c r="O192" s="133">
        <f t="shared" si="15"/>
        <v>0</v>
      </c>
      <c r="P192" s="133">
        <f t="shared" si="15"/>
        <v>0</v>
      </c>
      <c r="Q192" s="165">
        <v>44947.199999999997</v>
      </c>
      <c r="R192" s="165">
        <v>22476.400000000001</v>
      </c>
    </row>
    <row r="193" spans="1:18" ht="72.75" customHeight="1" x14ac:dyDescent="0.25">
      <c r="A193" s="88">
        <v>1</v>
      </c>
      <c r="B193" s="459" t="s">
        <v>837</v>
      </c>
      <c r="C193" s="460"/>
      <c r="D193" s="460"/>
      <c r="E193" s="460"/>
      <c r="F193" s="465"/>
      <c r="G193" s="87" t="s">
        <v>1010</v>
      </c>
      <c r="H193" s="88">
        <f>I193+J193</f>
        <v>117</v>
      </c>
      <c r="I193" s="162">
        <v>117</v>
      </c>
      <c r="J193" s="162">
        <v>0</v>
      </c>
      <c r="K193" s="162">
        <v>58</v>
      </c>
      <c r="L193" s="162">
        <v>3</v>
      </c>
      <c r="M193" s="162">
        <v>2</v>
      </c>
      <c r="N193" s="162">
        <v>167</v>
      </c>
      <c r="O193" s="162">
        <v>0</v>
      </c>
      <c r="P193" s="162">
        <v>0</v>
      </c>
      <c r="Q193" s="163">
        <v>44947.199999999997</v>
      </c>
      <c r="R193" s="163">
        <v>22476.400000000001</v>
      </c>
    </row>
    <row r="194" spans="1:18" ht="72.75" customHeight="1" x14ac:dyDescent="0.25">
      <c r="A194" s="88">
        <v>2</v>
      </c>
      <c r="B194" s="459" t="s">
        <v>299</v>
      </c>
      <c r="C194" s="460"/>
      <c r="D194" s="460"/>
      <c r="E194" s="460"/>
      <c r="F194" s="465"/>
      <c r="G194" s="87" t="s">
        <v>561</v>
      </c>
      <c r="H194" s="88">
        <f t="shared" ref="H194:H240" si="16">I194+J194</f>
        <v>33</v>
      </c>
      <c r="I194" s="162">
        <v>18</v>
      </c>
      <c r="J194" s="162">
        <v>15</v>
      </c>
      <c r="K194" s="162">
        <v>6</v>
      </c>
      <c r="L194" s="162">
        <v>1</v>
      </c>
      <c r="M194" s="162">
        <v>0</v>
      </c>
      <c r="N194" s="162">
        <v>16</v>
      </c>
      <c r="O194" s="162">
        <v>0</v>
      </c>
      <c r="P194" s="162">
        <v>0</v>
      </c>
      <c r="Q194" s="163">
        <v>44947.199999999997</v>
      </c>
      <c r="R194" s="163">
        <v>22476.400000000001</v>
      </c>
    </row>
    <row r="195" spans="1:18" ht="72.75" customHeight="1" x14ac:dyDescent="0.25">
      <c r="A195" s="88">
        <v>3</v>
      </c>
      <c r="B195" s="459" t="s">
        <v>323</v>
      </c>
      <c r="C195" s="460"/>
      <c r="D195" s="460"/>
      <c r="E195" s="460"/>
      <c r="F195" s="465"/>
      <c r="G195" s="87" t="s">
        <v>562</v>
      </c>
      <c r="H195" s="88">
        <f t="shared" si="16"/>
        <v>25</v>
      </c>
      <c r="I195" s="162">
        <v>0</v>
      </c>
      <c r="J195" s="162">
        <v>25</v>
      </c>
      <c r="K195" s="162">
        <v>6</v>
      </c>
      <c r="L195" s="162">
        <v>1</v>
      </c>
      <c r="M195" s="162">
        <v>0</v>
      </c>
      <c r="N195" s="162">
        <v>16</v>
      </c>
      <c r="O195" s="162">
        <v>0</v>
      </c>
      <c r="P195" s="162">
        <v>0</v>
      </c>
      <c r="Q195" s="163">
        <v>44947.199999999997</v>
      </c>
      <c r="R195" s="163">
        <v>22476.400000000001</v>
      </c>
    </row>
    <row r="196" spans="1:18" ht="72.75" customHeight="1" x14ac:dyDescent="0.25">
      <c r="A196" s="88">
        <v>4</v>
      </c>
      <c r="B196" s="459" t="s">
        <v>338</v>
      </c>
      <c r="C196" s="460"/>
      <c r="D196" s="460"/>
      <c r="E196" s="460"/>
      <c r="F196" s="465"/>
      <c r="G196" s="87" t="s">
        <v>563</v>
      </c>
      <c r="H196" s="88">
        <f t="shared" si="16"/>
        <v>45</v>
      </c>
      <c r="I196" s="162">
        <v>15</v>
      </c>
      <c r="J196" s="162">
        <v>30</v>
      </c>
      <c r="K196" s="162">
        <v>5</v>
      </c>
      <c r="L196" s="162">
        <v>1</v>
      </c>
      <c r="M196" s="162">
        <v>1</v>
      </c>
      <c r="N196" s="162">
        <v>20</v>
      </c>
      <c r="O196" s="162">
        <v>0</v>
      </c>
      <c r="P196" s="162">
        <v>0</v>
      </c>
      <c r="Q196" s="163">
        <v>44947.199999999997</v>
      </c>
      <c r="R196" s="163">
        <v>22476.400000000001</v>
      </c>
    </row>
    <row r="197" spans="1:18" ht="72.75" customHeight="1" x14ac:dyDescent="0.25">
      <c r="A197" s="88">
        <v>5</v>
      </c>
      <c r="B197" s="459" t="s">
        <v>310</v>
      </c>
      <c r="C197" s="460"/>
      <c r="D197" s="460"/>
      <c r="E197" s="460"/>
      <c r="F197" s="465"/>
      <c r="G197" s="87" t="s">
        <v>564</v>
      </c>
      <c r="H197" s="88">
        <f t="shared" si="16"/>
        <v>0</v>
      </c>
      <c r="I197" s="162">
        <v>0</v>
      </c>
      <c r="J197" s="162">
        <v>0</v>
      </c>
      <c r="K197" s="162">
        <v>2</v>
      </c>
      <c r="L197" s="162">
        <v>0</v>
      </c>
      <c r="M197" s="162">
        <v>0</v>
      </c>
      <c r="N197" s="162">
        <v>8</v>
      </c>
      <c r="O197" s="162">
        <v>0</v>
      </c>
      <c r="P197" s="162">
        <v>0</v>
      </c>
      <c r="Q197" s="163">
        <v>44947.199999999997</v>
      </c>
      <c r="R197" s="163">
        <v>22476.400000000001</v>
      </c>
    </row>
    <row r="198" spans="1:18" ht="72.75" customHeight="1" x14ac:dyDescent="0.25">
      <c r="A198" s="88">
        <v>6</v>
      </c>
      <c r="B198" s="459" t="s">
        <v>332</v>
      </c>
      <c r="C198" s="460"/>
      <c r="D198" s="460"/>
      <c r="E198" s="460"/>
      <c r="F198" s="465"/>
      <c r="G198" s="87" t="s">
        <v>565</v>
      </c>
      <c r="H198" s="88">
        <f t="shared" si="16"/>
        <v>0</v>
      </c>
      <c r="I198" s="162">
        <v>0</v>
      </c>
      <c r="J198" s="162">
        <v>0</v>
      </c>
      <c r="K198" s="162">
        <v>2</v>
      </c>
      <c r="L198" s="162">
        <v>1</v>
      </c>
      <c r="M198" s="162">
        <v>1</v>
      </c>
      <c r="N198" s="162">
        <v>8</v>
      </c>
      <c r="O198" s="162">
        <v>0</v>
      </c>
      <c r="P198" s="162">
        <v>0</v>
      </c>
      <c r="Q198" s="163">
        <v>44947.199999999997</v>
      </c>
      <c r="R198" s="163">
        <v>22476.400000000001</v>
      </c>
    </row>
    <row r="199" spans="1:18" ht="72.75" customHeight="1" x14ac:dyDescent="0.25">
      <c r="A199" s="88">
        <v>7</v>
      </c>
      <c r="B199" s="459" t="s">
        <v>288</v>
      </c>
      <c r="C199" s="460"/>
      <c r="D199" s="460"/>
      <c r="E199" s="460"/>
      <c r="F199" s="465"/>
      <c r="G199" s="87" t="s">
        <v>289</v>
      </c>
      <c r="H199" s="88">
        <f t="shared" si="16"/>
        <v>0</v>
      </c>
      <c r="I199" s="162">
        <v>0</v>
      </c>
      <c r="J199" s="162">
        <v>0</v>
      </c>
      <c r="K199" s="162">
        <v>0</v>
      </c>
      <c r="L199" s="162">
        <v>0</v>
      </c>
      <c r="M199" s="162">
        <v>0</v>
      </c>
      <c r="N199" s="162">
        <v>1</v>
      </c>
      <c r="O199" s="162">
        <v>0</v>
      </c>
      <c r="P199" s="162">
        <v>0</v>
      </c>
      <c r="Q199" s="163">
        <v>0</v>
      </c>
      <c r="R199" s="163">
        <v>22476.400000000001</v>
      </c>
    </row>
    <row r="200" spans="1:18" ht="72.75" customHeight="1" x14ac:dyDescent="0.25">
      <c r="A200" s="88">
        <v>8</v>
      </c>
      <c r="B200" s="459" t="s">
        <v>206</v>
      </c>
      <c r="C200" s="460"/>
      <c r="D200" s="460"/>
      <c r="E200" s="460"/>
      <c r="F200" s="465"/>
      <c r="G200" s="87" t="s">
        <v>290</v>
      </c>
      <c r="H200" s="88">
        <f t="shared" si="16"/>
        <v>0</v>
      </c>
      <c r="I200" s="162">
        <v>0</v>
      </c>
      <c r="J200" s="162">
        <v>0</v>
      </c>
      <c r="K200" s="162">
        <v>0</v>
      </c>
      <c r="L200" s="162">
        <v>0</v>
      </c>
      <c r="M200" s="162">
        <v>0</v>
      </c>
      <c r="N200" s="162">
        <v>2</v>
      </c>
      <c r="O200" s="162">
        <v>0</v>
      </c>
      <c r="P200" s="162">
        <v>0</v>
      </c>
      <c r="Q200" s="163">
        <v>0</v>
      </c>
      <c r="R200" s="163">
        <v>22476.400000000001</v>
      </c>
    </row>
    <row r="201" spans="1:18" ht="72.75" customHeight="1" x14ac:dyDescent="0.25">
      <c r="A201" s="88">
        <v>9</v>
      </c>
      <c r="B201" s="459" t="s">
        <v>291</v>
      </c>
      <c r="C201" s="460"/>
      <c r="D201" s="460"/>
      <c r="E201" s="460"/>
      <c r="F201" s="465"/>
      <c r="G201" s="87" t="s">
        <v>292</v>
      </c>
      <c r="H201" s="88">
        <f t="shared" si="16"/>
        <v>0</v>
      </c>
      <c r="I201" s="162">
        <v>0</v>
      </c>
      <c r="J201" s="162">
        <v>0</v>
      </c>
      <c r="K201" s="162">
        <v>0</v>
      </c>
      <c r="L201" s="162">
        <v>0</v>
      </c>
      <c r="M201" s="162">
        <v>0</v>
      </c>
      <c r="N201" s="162">
        <v>1</v>
      </c>
      <c r="O201" s="162">
        <v>0</v>
      </c>
      <c r="P201" s="162">
        <v>0</v>
      </c>
      <c r="Q201" s="163">
        <v>0</v>
      </c>
      <c r="R201" s="163">
        <v>22476.400000000001</v>
      </c>
    </row>
    <row r="202" spans="1:18" ht="72.75" customHeight="1" x14ac:dyDescent="0.25">
      <c r="A202" s="88">
        <v>10</v>
      </c>
      <c r="B202" s="459" t="s">
        <v>293</v>
      </c>
      <c r="C202" s="460"/>
      <c r="D202" s="460"/>
      <c r="E202" s="460"/>
      <c r="F202" s="465"/>
      <c r="G202" s="87" t="s">
        <v>294</v>
      </c>
      <c r="H202" s="88">
        <f t="shared" si="16"/>
        <v>0</v>
      </c>
      <c r="I202" s="162">
        <v>0</v>
      </c>
      <c r="J202" s="162">
        <v>0</v>
      </c>
      <c r="K202" s="162">
        <v>0</v>
      </c>
      <c r="L202" s="162">
        <v>0</v>
      </c>
      <c r="M202" s="162">
        <v>0</v>
      </c>
      <c r="N202" s="162">
        <v>2</v>
      </c>
      <c r="O202" s="162">
        <v>0</v>
      </c>
      <c r="P202" s="162">
        <v>0</v>
      </c>
      <c r="Q202" s="163">
        <v>0</v>
      </c>
      <c r="R202" s="163">
        <v>22476.400000000001</v>
      </c>
    </row>
    <row r="203" spans="1:18" ht="72.75" customHeight="1" x14ac:dyDescent="0.25">
      <c r="A203" s="88">
        <v>11</v>
      </c>
      <c r="B203" s="459" t="s">
        <v>295</v>
      </c>
      <c r="C203" s="460"/>
      <c r="D203" s="460"/>
      <c r="E203" s="460"/>
      <c r="F203" s="465"/>
      <c r="G203" s="87" t="s">
        <v>296</v>
      </c>
      <c r="H203" s="88">
        <f t="shared" si="16"/>
        <v>0</v>
      </c>
      <c r="I203" s="162">
        <v>0</v>
      </c>
      <c r="J203" s="162">
        <v>0</v>
      </c>
      <c r="K203" s="162">
        <v>0</v>
      </c>
      <c r="L203" s="162">
        <v>0</v>
      </c>
      <c r="M203" s="162">
        <v>0</v>
      </c>
      <c r="N203" s="162">
        <v>1</v>
      </c>
      <c r="O203" s="162">
        <v>0</v>
      </c>
      <c r="P203" s="162">
        <v>0</v>
      </c>
      <c r="Q203" s="163">
        <v>0</v>
      </c>
      <c r="R203" s="163">
        <v>22476.400000000001</v>
      </c>
    </row>
    <row r="204" spans="1:18" ht="72.75" customHeight="1" x14ac:dyDescent="0.25">
      <c r="A204" s="88">
        <v>12</v>
      </c>
      <c r="B204" s="459" t="s">
        <v>297</v>
      </c>
      <c r="C204" s="460"/>
      <c r="D204" s="460"/>
      <c r="E204" s="460"/>
      <c r="F204" s="465"/>
      <c r="G204" s="87" t="s">
        <v>298</v>
      </c>
      <c r="H204" s="88">
        <f t="shared" si="16"/>
        <v>0</v>
      </c>
      <c r="I204" s="162">
        <v>0</v>
      </c>
      <c r="J204" s="162">
        <v>0</v>
      </c>
      <c r="K204" s="162">
        <v>0</v>
      </c>
      <c r="L204" s="162">
        <v>0</v>
      </c>
      <c r="M204" s="162">
        <v>0</v>
      </c>
      <c r="N204" s="162">
        <v>1</v>
      </c>
      <c r="O204" s="162">
        <v>0</v>
      </c>
      <c r="P204" s="162">
        <v>0</v>
      </c>
      <c r="Q204" s="163">
        <v>0</v>
      </c>
      <c r="R204" s="163">
        <v>22476.400000000001</v>
      </c>
    </row>
    <row r="205" spans="1:18" ht="72.75" customHeight="1" x14ac:dyDescent="0.25">
      <c r="A205" s="88">
        <v>13</v>
      </c>
      <c r="B205" s="459" t="s">
        <v>300</v>
      </c>
      <c r="C205" s="460"/>
      <c r="D205" s="460"/>
      <c r="E205" s="460"/>
      <c r="F205" s="465"/>
      <c r="G205" s="87" t="s">
        <v>301</v>
      </c>
      <c r="H205" s="88">
        <f t="shared" si="16"/>
        <v>0</v>
      </c>
      <c r="I205" s="162">
        <v>0</v>
      </c>
      <c r="J205" s="162">
        <v>0</v>
      </c>
      <c r="K205" s="162">
        <v>0</v>
      </c>
      <c r="L205" s="162">
        <v>0</v>
      </c>
      <c r="M205" s="162">
        <v>0</v>
      </c>
      <c r="N205" s="162">
        <v>2</v>
      </c>
      <c r="O205" s="162">
        <v>0</v>
      </c>
      <c r="P205" s="162">
        <v>0</v>
      </c>
      <c r="Q205" s="163">
        <v>0</v>
      </c>
      <c r="R205" s="163">
        <v>22476.400000000001</v>
      </c>
    </row>
    <row r="206" spans="1:18" ht="72.75" customHeight="1" x14ac:dyDescent="0.25">
      <c r="A206" s="88">
        <v>14</v>
      </c>
      <c r="B206" s="459" t="s">
        <v>302</v>
      </c>
      <c r="C206" s="460"/>
      <c r="D206" s="460"/>
      <c r="E206" s="460"/>
      <c r="F206" s="465"/>
      <c r="G206" s="87" t="s">
        <v>303</v>
      </c>
      <c r="H206" s="88">
        <f t="shared" si="16"/>
        <v>0</v>
      </c>
      <c r="I206" s="162">
        <v>0</v>
      </c>
      <c r="J206" s="162">
        <v>0</v>
      </c>
      <c r="K206" s="162">
        <v>0</v>
      </c>
      <c r="L206" s="162">
        <v>0</v>
      </c>
      <c r="M206" s="162">
        <v>0</v>
      </c>
      <c r="N206" s="162">
        <v>2</v>
      </c>
      <c r="O206" s="162">
        <v>0</v>
      </c>
      <c r="P206" s="162">
        <v>0</v>
      </c>
      <c r="Q206" s="163">
        <v>0</v>
      </c>
      <c r="R206" s="163">
        <v>22476.400000000001</v>
      </c>
    </row>
    <row r="207" spans="1:18" ht="72.75" customHeight="1" x14ac:dyDescent="0.25">
      <c r="A207" s="88">
        <v>15</v>
      </c>
      <c r="B207" s="459" t="s">
        <v>304</v>
      </c>
      <c r="C207" s="460"/>
      <c r="D207" s="460"/>
      <c r="E207" s="460"/>
      <c r="F207" s="465"/>
      <c r="G207" s="87" t="s">
        <v>305</v>
      </c>
      <c r="H207" s="88">
        <f t="shared" si="16"/>
        <v>0</v>
      </c>
      <c r="I207" s="162">
        <v>0</v>
      </c>
      <c r="J207" s="162">
        <v>0</v>
      </c>
      <c r="K207" s="162">
        <v>0</v>
      </c>
      <c r="L207" s="162">
        <v>0</v>
      </c>
      <c r="M207" s="162">
        <v>0</v>
      </c>
      <c r="N207" s="162">
        <v>1</v>
      </c>
      <c r="O207" s="162">
        <v>0</v>
      </c>
      <c r="P207" s="162">
        <v>0</v>
      </c>
      <c r="Q207" s="163">
        <v>0</v>
      </c>
      <c r="R207" s="163">
        <v>22476.400000000001</v>
      </c>
    </row>
    <row r="208" spans="1:18" ht="72.75" customHeight="1" x14ac:dyDescent="0.25">
      <c r="A208" s="88">
        <v>16</v>
      </c>
      <c r="B208" s="459" t="s">
        <v>306</v>
      </c>
      <c r="C208" s="460"/>
      <c r="D208" s="460"/>
      <c r="E208" s="460"/>
      <c r="F208" s="465"/>
      <c r="G208" s="87" t="s">
        <v>307</v>
      </c>
      <c r="H208" s="88">
        <f t="shared" si="16"/>
        <v>0</v>
      </c>
      <c r="I208" s="162">
        <v>0</v>
      </c>
      <c r="J208" s="162">
        <v>0</v>
      </c>
      <c r="K208" s="162">
        <v>0</v>
      </c>
      <c r="L208" s="162">
        <v>0</v>
      </c>
      <c r="M208" s="162">
        <v>0</v>
      </c>
      <c r="N208" s="162">
        <v>1</v>
      </c>
      <c r="O208" s="162">
        <v>0</v>
      </c>
      <c r="P208" s="162">
        <v>0</v>
      </c>
      <c r="Q208" s="163">
        <v>0</v>
      </c>
      <c r="R208" s="163">
        <v>22476.400000000001</v>
      </c>
    </row>
    <row r="209" spans="1:18" ht="72.75" customHeight="1" x14ac:dyDescent="0.25">
      <c r="A209" s="88">
        <v>17</v>
      </c>
      <c r="B209" s="459" t="s">
        <v>308</v>
      </c>
      <c r="C209" s="460"/>
      <c r="D209" s="460"/>
      <c r="E209" s="460"/>
      <c r="F209" s="465"/>
      <c r="G209" s="87" t="s">
        <v>309</v>
      </c>
      <c r="H209" s="88">
        <f t="shared" si="16"/>
        <v>0</v>
      </c>
      <c r="I209" s="162">
        <v>0</v>
      </c>
      <c r="J209" s="162">
        <v>0</v>
      </c>
      <c r="K209" s="162">
        <v>0</v>
      </c>
      <c r="L209" s="162">
        <v>0</v>
      </c>
      <c r="M209" s="162">
        <v>0</v>
      </c>
      <c r="N209" s="162">
        <v>1</v>
      </c>
      <c r="O209" s="162">
        <v>0</v>
      </c>
      <c r="P209" s="162">
        <v>0</v>
      </c>
      <c r="Q209" s="163">
        <v>0</v>
      </c>
      <c r="R209" s="163">
        <v>22476.400000000001</v>
      </c>
    </row>
    <row r="210" spans="1:18" ht="72.75" customHeight="1" x14ac:dyDescent="0.25">
      <c r="A210" s="88">
        <v>18</v>
      </c>
      <c r="B210" s="459" t="s">
        <v>311</v>
      </c>
      <c r="C210" s="460"/>
      <c r="D210" s="460"/>
      <c r="E210" s="460"/>
      <c r="F210" s="465"/>
      <c r="G210" s="87" t="s">
        <v>312</v>
      </c>
      <c r="H210" s="88">
        <f t="shared" si="16"/>
        <v>0</v>
      </c>
      <c r="I210" s="162">
        <v>0</v>
      </c>
      <c r="J210" s="162">
        <v>0</v>
      </c>
      <c r="K210" s="162">
        <v>0</v>
      </c>
      <c r="L210" s="162">
        <v>0</v>
      </c>
      <c r="M210" s="162">
        <v>0</v>
      </c>
      <c r="N210" s="162">
        <v>1</v>
      </c>
      <c r="O210" s="162">
        <v>0</v>
      </c>
      <c r="P210" s="162">
        <v>0</v>
      </c>
      <c r="Q210" s="163">
        <v>0</v>
      </c>
      <c r="R210" s="163">
        <v>22476.400000000001</v>
      </c>
    </row>
    <row r="211" spans="1:18" ht="72.75" customHeight="1" x14ac:dyDescent="0.25">
      <c r="A211" s="88">
        <v>19</v>
      </c>
      <c r="B211" s="459" t="s">
        <v>313</v>
      </c>
      <c r="C211" s="460"/>
      <c r="D211" s="460"/>
      <c r="E211" s="460"/>
      <c r="F211" s="465"/>
      <c r="G211" s="87" t="s">
        <v>314</v>
      </c>
      <c r="H211" s="88">
        <f t="shared" si="16"/>
        <v>0</v>
      </c>
      <c r="I211" s="162">
        <v>0</v>
      </c>
      <c r="J211" s="162">
        <v>0</v>
      </c>
      <c r="K211" s="162">
        <v>0</v>
      </c>
      <c r="L211" s="162">
        <v>0</v>
      </c>
      <c r="M211" s="162">
        <v>0</v>
      </c>
      <c r="N211" s="162">
        <v>0</v>
      </c>
      <c r="O211" s="162">
        <v>0</v>
      </c>
      <c r="P211" s="162">
        <v>0</v>
      </c>
      <c r="Q211" s="163">
        <v>0</v>
      </c>
      <c r="R211" s="163">
        <v>22476.400000000001</v>
      </c>
    </row>
    <row r="212" spans="1:18" ht="72.75" customHeight="1" x14ac:dyDescent="0.25">
      <c r="A212" s="88">
        <v>20</v>
      </c>
      <c r="B212" s="459" t="s">
        <v>315</v>
      </c>
      <c r="C212" s="460"/>
      <c r="D212" s="460"/>
      <c r="E212" s="460"/>
      <c r="F212" s="465"/>
      <c r="G212" s="87" t="s">
        <v>316</v>
      </c>
      <c r="H212" s="88">
        <f t="shared" si="16"/>
        <v>0</v>
      </c>
      <c r="I212" s="162">
        <v>0</v>
      </c>
      <c r="J212" s="162">
        <v>0</v>
      </c>
      <c r="K212" s="162">
        <v>0</v>
      </c>
      <c r="L212" s="162">
        <v>0</v>
      </c>
      <c r="M212" s="162">
        <v>0</v>
      </c>
      <c r="N212" s="162">
        <v>1</v>
      </c>
      <c r="O212" s="162">
        <v>0</v>
      </c>
      <c r="P212" s="162">
        <v>0</v>
      </c>
      <c r="Q212" s="163">
        <v>0</v>
      </c>
      <c r="R212" s="163">
        <v>22476.400000000001</v>
      </c>
    </row>
    <row r="213" spans="1:18" ht="72.75" customHeight="1" x14ac:dyDescent="0.25">
      <c r="A213" s="88">
        <v>21</v>
      </c>
      <c r="B213" s="459" t="s">
        <v>317</v>
      </c>
      <c r="C213" s="460"/>
      <c r="D213" s="460"/>
      <c r="E213" s="460"/>
      <c r="F213" s="465"/>
      <c r="G213" s="87" t="s">
        <v>318</v>
      </c>
      <c r="H213" s="88">
        <f t="shared" si="16"/>
        <v>0</v>
      </c>
      <c r="I213" s="162">
        <v>0</v>
      </c>
      <c r="J213" s="162">
        <v>0</v>
      </c>
      <c r="K213" s="162">
        <v>0</v>
      </c>
      <c r="L213" s="162">
        <v>0</v>
      </c>
      <c r="M213" s="162">
        <v>0</v>
      </c>
      <c r="N213" s="162">
        <v>1</v>
      </c>
      <c r="O213" s="162">
        <v>0</v>
      </c>
      <c r="P213" s="162">
        <v>0</v>
      </c>
      <c r="Q213" s="163">
        <v>0</v>
      </c>
      <c r="R213" s="163">
        <v>22476.400000000001</v>
      </c>
    </row>
    <row r="214" spans="1:18" ht="72.75" customHeight="1" x14ac:dyDescent="0.25">
      <c r="A214" s="88">
        <v>22</v>
      </c>
      <c r="B214" s="459" t="s">
        <v>319</v>
      </c>
      <c r="C214" s="460"/>
      <c r="D214" s="460"/>
      <c r="E214" s="460"/>
      <c r="F214" s="465"/>
      <c r="G214" s="87" t="s">
        <v>320</v>
      </c>
      <c r="H214" s="88">
        <f t="shared" si="16"/>
        <v>0</v>
      </c>
      <c r="I214" s="162">
        <v>0</v>
      </c>
      <c r="J214" s="162">
        <v>0</v>
      </c>
      <c r="K214" s="162">
        <v>0</v>
      </c>
      <c r="L214" s="162">
        <v>0</v>
      </c>
      <c r="M214" s="162">
        <v>0</v>
      </c>
      <c r="N214" s="162">
        <v>2</v>
      </c>
      <c r="O214" s="162">
        <v>0</v>
      </c>
      <c r="P214" s="162">
        <v>0</v>
      </c>
      <c r="Q214" s="163">
        <v>0</v>
      </c>
      <c r="R214" s="163">
        <v>22476.400000000001</v>
      </c>
    </row>
    <row r="215" spans="1:18" ht="72.75" customHeight="1" x14ac:dyDescent="0.25">
      <c r="A215" s="88">
        <v>23</v>
      </c>
      <c r="B215" s="459" t="s">
        <v>321</v>
      </c>
      <c r="C215" s="460"/>
      <c r="D215" s="460"/>
      <c r="E215" s="460"/>
      <c r="F215" s="465"/>
      <c r="G215" s="87" t="s">
        <v>322</v>
      </c>
      <c r="H215" s="88">
        <f t="shared" si="16"/>
        <v>0</v>
      </c>
      <c r="I215" s="162">
        <v>0</v>
      </c>
      <c r="J215" s="162">
        <v>0</v>
      </c>
      <c r="K215" s="162">
        <v>0</v>
      </c>
      <c r="L215" s="162">
        <v>0</v>
      </c>
      <c r="M215" s="162">
        <v>0</v>
      </c>
      <c r="N215" s="162">
        <v>2</v>
      </c>
      <c r="O215" s="162">
        <v>0</v>
      </c>
      <c r="P215" s="162">
        <v>0</v>
      </c>
      <c r="Q215" s="163">
        <v>0</v>
      </c>
      <c r="R215" s="163">
        <v>22476.400000000001</v>
      </c>
    </row>
    <row r="216" spans="1:18" ht="72.75" customHeight="1" x14ac:dyDescent="0.25">
      <c r="A216" s="88">
        <v>24</v>
      </c>
      <c r="B216" s="459" t="s">
        <v>324</v>
      </c>
      <c r="C216" s="460"/>
      <c r="D216" s="460"/>
      <c r="E216" s="460"/>
      <c r="F216" s="465"/>
      <c r="G216" s="87" t="s">
        <v>325</v>
      </c>
      <c r="H216" s="88">
        <f t="shared" si="16"/>
        <v>0</v>
      </c>
      <c r="I216" s="162">
        <v>0</v>
      </c>
      <c r="J216" s="162">
        <v>0</v>
      </c>
      <c r="K216" s="162">
        <v>0</v>
      </c>
      <c r="L216" s="162">
        <v>0</v>
      </c>
      <c r="M216" s="162">
        <v>0</v>
      </c>
      <c r="N216" s="162">
        <v>1</v>
      </c>
      <c r="O216" s="162">
        <v>0</v>
      </c>
      <c r="P216" s="162">
        <v>0</v>
      </c>
      <c r="Q216" s="163">
        <v>0</v>
      </c>
      <c r="R216" s="163">
        <v>22476.400000000001</v>
      </c>
    </row>
    <row r="217" spans="1:18" ht="72.75" customHeight="1" x14ac:dyDescent="0.25">
      <c r="A217" s="88">
        <v>25</v>
      </c>
      <c r="B217" s="459" t="s">
        <v>326</v>
      </c>
      <c r="C217" s="460"/>
      <c r="D217" s="460"/>
      <c r="E217" s="460"/>
      <c r="F217" s="465"/>
      <c r="G217" s="87" t="s">
        <v>327</v>
      </c>
      <c r="H217" s="88">
        <f t="shared" si="16"/>
        <v>0</v>
      </c>
      <c r="I217" s="162">
        <v>0</v>
      </c>
      <c r="J217" s="162">
        <v>0</v>
      </c>
      <c r="K217" s="162">
        <v>0</v>
      </c>
      <c r="L217" s="162">
        <v>0</v>
      </c>
      <c r="M217" s="162">
        <v>0</v>
      </c>
      <c r="N217" s="162">
        <v>1</v>
      </c>
      <c r="O217" s="162">
        <v>0</v>
      </c>
      <c r="P217" s="162">
        <v>0</v>
      </c>
      <c r="Q217" s="163">
        <v>0</v>
      </c>
      <c r="R217" s="163">
        <v>22476.400000000001</v>
      </c>
    </row>
    <row r="218" spans="1:18" ht="72.75" customHeight="1" x14ac:dyDescent="0.25">
      <c r="A218" s="88">
        <v>26</v>
      </c>
      <c r="B218" s="459" t="s">
        <v>330</v>
      </c>
      <c r="C218" s="460"/>
      <c r="D218" s="460"/>
      <c r="E218" s="460"/>
      <c r="F218" s="465"/>
      <c r="G218" s="87" t="s">
        <v>331</v>
      </c>
      <c r="H218" s="88">
        <f t="shared" si="16"/>
        <v>0</v>
      </c>
      <c r="I218" s="162">
        <v>0</v>
      </c>
      <c r="J218" s="162">
        <v>0</v>
      </c>
      <c r="K218" s="162">
        <v>0</v>
      </c>
      <c r="L218" s="162">
        <v>0</v>
      </c>
      <c r="M218" s="162">
        <v>0</v>
      </c>
      <c r="N218" s="162">
        <v>1</v>
      </c>
      <c r="O218" s="162">
        <v>0</v>
      </c>
      <c r="P218" s="162">
        <v>0</v>
      </c>
      <c r="Q218" s="163">
        <v>0</v>
      </c>
      <c r="R218" s="163">
        <v>22476.400000000001</v>
      </c>
    </row>
    <row r="219" spans="1:18" ht="72.75" customHeight="1" x14ac:dyDescent="0.25">
      <c r="A219" s="88">
        <v>27</v>
      </c>
      <c r="B219" s="459" t="s">
        <v>333</v>
      </c>
      <c r="C219" s="460"/>
      <c r="D219" s="460"/>
      <c r="E219" s="460"/>
      <c r="F219" s="465"/>
      <c r="G219" s="87" t="s">
        <v>334</v>
      </c>
      <c r="H219" s="88">
        <f t="shared" si="16"/>
        <v>0</v>
      </c>
      <c r="I219" s="162">
        <v>0</v>
      </c>
      <c r="J219" s="162">
        <v>0</v>
      </c>
      <c r="K219" s="162">
        <v>0</v>
      </c>
      <c r="L219" s="162">
        <v>0</v>
      </c>
      <c r="M219" s="162">
        <v>0</v>
      </c>
      <c r="N219" s="162">
        <v>1</v>
      </c>
      <c r="O219" s="162">
        <v>0</v>
      </c>
      <c r="P219" s="162">
        <v>0</v>
      </c>
      <c r="Q219" s="163">
        <v>0</v>
      </c>
      <c r="R219" s="163">
        <v>22476.400000000001</v>
      </c>
    </row>
    <row r="220" spans="1:18" ht="72.75" customHeight="1" x14ac:dyDescent="0.25">
      <c r="A220" s="88">
        <v>28</v>
      </c>
      <c r="B220" s="459" t="s">
        <v>336</v>
      </c>
      <c r="C220" s="460"/>
      <c r="D220" s="460"/>
      <c r="E220" s="460"/>
      <c r="F220" s="465"/>
      <c r="G220" s="87" t="s">
        <v>337</v>
      </c>
      <c r="H220" s="88">
        <f t="shared" si="16"/>
        <v>0</v>
      </c>
      <c r="I220" s="162">
        <v>0</v>
      </c>
      <c r="J220" s="162">
        <v>0</v>
      </c>
      <c r="K220" s="162">
        <v>0</v>
      </c>
      <c r="L220" s="162">
        <v>0</v>
      </c>
      <c r="M220" s="162">
        <v>0</v>
      </c>
      <c r="N220" s="162">
        <v>1</v>
      </c>
      <c r="O220" s="162">
        <v>0</v>
      </c>
      <c r="P220" s="162">
        <v>0</v>
      </c>
      <c r="Q220" s="163">
        <v>0</v>
      </c>
      <c r="R220" s="163">
        <v>22476.400000000001</v>
      </c>
    </row>
    <row r="221" spans="1:18" ht="72.75" customHeight="1" x14ac:dyDescent="0.25">
      <c r="A221" s="88">
        <v>29</v>
      </c>
      <c r="B221" s="459" t="s">
        <v>339</v>
      </c>
      <c r="C221" s="460"/>
      <c r="D221" s="460"/>
      <c r="E221" s="460"/>
      <c r="F221" s="465"/>
      <c r="G221" s="87" t="s">
        <v>340</v>
      </c>
      <c r="H221" s="88">
        <f t="shared" si="16"/>
        <v>0</v>
      </c>
      <c r="I221" s="162">
        <v>0</v>
      </c>
      <c r="J221" s="162">
        <v>0</v>
      </c>
      <c r="K221" s="162">
        <v>0</v>
      </c>
      <c r="L221" s="162">
        <v>0</v>
      </c>
      <c r="M221" s="162">
        <v>0</v>
      </c>
      <c r="N221" s="162">
        <v>2</v>
      </c>
      <c r="O221" s="162">
        <v>0</v>
      </c>
      <c r="P221" s="162">
        <v>0</v>
      </c>
      <c r="Q221" s="163">
        <v>0</v>
      </c>
      <c r="R221" s="163">
        <v>22476.400000000001</v>
      </c>
    </row>
    <row r="222" spans="1:18" ht="72.75" customHeight="1" x14ac:dyDescent="0.25">
      <c r="A222" s="88">
        <v>30</v>
      </c>
      <c r="B222" s="459" t="s">
        <v>341</v>
      </c>
      <c r="C222" s="460"/>
      <c r="D222" s="460"/>
      <c r="E222" s="460"/>
      <c r="F222" s="465"/>
      <c r="G222" s="87" t="s">
        <v>342</v>
      </c>
      <c r="H222" s="88">
        <f t="shared" si="16"/>
        <v>0</v>
      </c>
      <c r="I222" s="162">
        <v>0</v>
      </c>
      <c r="J222" s="162">
        <v>0</v>
      </c>
      <c r="K222" s="162">
        <v>0</v>
      </c>
      <c r="L222" s="162">
        <v>0</v>
      </c>
      <c r="M222" s="162">
        <v>0</v>
      </c>
      <c r="N222" s="162">
        <v>1</v>
      </c>
      <c r="O222" s="162">
        <v>0</v>
      </c>
      <c r="P222" s="162">
        <v>0</v>
      </c>
      <c r="Q222" s="163">
        <v>0</v>
      </c>
      <c r="R222" s="163">
        <v>22476.400000000001</v>
      </c>
    </row>
    <row r="223" spans="1:18" ht="72.75" customHeight="1" x14ac:dyDescent="0.25">
      <c r="A223" s="88">
        <v>31</v>
      </c>
      <c r="B223" s="459" t="s">
        <v>343</v>
      </c>
      <c r="C223" s="460"/>
      <c r="D223" s="460"/>
      <c r="E223" s="460"/>
      <c r="F223" s="465"/>
      <c r="G223" s="87" t="s">
        <v>344</v>
      </c>
      <c r="H223" s="88">
        <f t="shared" si="16"/>
        <v>0</v>
      </c>
      <c r="I223" s="162">
        <v>0</v>
      </c>
      <c r="J223" s="162">
        <v>0</v>
      </c>
      <c r="K223" s="162">
        <v>0</v>
      </c>
      <c r="L223" s="162">
        <v>0</v>
      </c>
      <c r="M223" s="162">
        <v>0</v>
      </c>
      <c r="N223" s="162">
        <v>1</v>
      </c>
      <c r="O223" s="162">
        <v>0</v>
      </c>
      <c r="P223" s="162">
        <v>0</v>
      </c>
      <c r="Q223" s="163">
        <v>0</v>
      </c>
      <c r="R223" s="163">
        <v>22476.400000000001</v>
      </c>
    </row>
    <row r="224" spans="1:18" ht="72.75" customHeight="1" x14ac:dyDescent="0.25">
      <c r="A224" s="88">
        <v>32</v>
      </c>
      <c r="B224" s="459" t="s">
        <v>345</v>
      </c>
      <c r="C224" s="460"/>
      <c r="D224" s="460"/>
      <c r="E224" s="460"/>
      <c r="F224" s="465"/>
      <c r="G224" s="87" t="s">
        <v>346</v>
      </c>
      <c r="H224" s="88">
        <f t="shared" si="16"/>
        <v>0</v>
      </c>
      <c r="I224" s="162">
        <v>0</v>
      </c>
      <c r="J224" s="162">
        <v>0</v>
      </c>
      <c r="K224" s="162">
        <v>0</v>
      </c>
      <c r="L224" s="162">
        <v>0</v>
      </c>
      <c r="M224" s="162">
        <v>0</v>
      </c>
      <c r="N224" s="162">
        <v>1</v>
      </c>
      <c r="O224" s="162">
        <v>0</v>
      </c>
      <c r="P224" s="162">
        <v>0</v>
      </c>
      <c r="Q224" s="163">
        <v>0</v>
      </c>
      <c r="R224" s="163">
        <v>22476.400000000001</v>
      </c>
    </row>
    <row r="225" spans="1:18" ht="72.75" customHeight="1" x14ac:dyDescent="0.25">
      <c r="A225" s="88">
        <v>33</v>
      </c>
      <c r="B225" s="459" t="s">
        <v>347</v>
      </c>
      <c r="C225" s="460"/>
      <c r="D225" s="460"/>
      <c r="E225" s="460"/>
      <c r="F225" s="465"/>
      <c r="G225" s="87" t="s">
        <v>348</v>
      </c>
      <c r="H225" s="88">
        <f t="shared" si="16"/>
        <v>0</v>
      </c>
      <c r="I225" s="162">
        <v>0</v>
      </c>
      <c r="J225" s="162">
        <v>0</v>
      </c>
      <c r="K225" s="162">
        <v>0</v>
      </c>
      <c r="L225" s="162">
        <v>0</v>
      </c>
      <c r="M225" s="162">
        <v>0</v>
      </c>
      <c r="N225" s="162">
        <v>1</v>
      </c>
      <c r="O225" s="162">
        <v>0</v>
      </c>
      <c r="P225" s="162">
        <v>0</v>
      </c>
      <c r="Q225" s="163">
        <v>0</v>
      </c>
      <c r="R225" s="163">
        <v>22476.400000000001</v>
      </c>
    </row>
    <row r="226" spans="1:18" ht="72.75" customHeight="1" x14ac:dyDescent="0.25">
      <c r="A226" s="88">
        <v>34</v>
      </c>
      <c r="B226" s="459" t="s">
        <v>349</v>
      </c>
      <c r="C226" s="460"/>
      <c r="D226" s="460"/>
      <c r="E226" s="460"/>
      <c r="F226" s="465"/>
      <c r="G226" s="87" t="s">
        <v>350</v>
      </c>
      <c r="H226" s="88">
        <f t="shared" si="16"/>
        <v>0</v>
      </c>
      <c r="I226" s="162">
        <v>0</v>
      </c>
      <c r="J226" s="162">
        <v>0</v>
      </c>
      <c r="K226" s="162">
        <v>0</v>
      </c>
      <c r="L226" s="162">
        <v>0</v>
      </c>
      <c r="M226" s="162">
        <v>0</v>
      </c>
      <c r="N226" s="162">
        <v>1</v>
      </c>
      <c r="O226" s="162">
        <v>0</v>
      </c>
      <c r="P226" s="162">
        <v>0</v>
      </c>
      <c r="Q226" s="163">
        <v>0</v>
      </c>
      <c r="R226" s="163">
        <v>22476.400000000001</v>
      </c>
    </row>
    <row r="227" spans="1:18" ht="72.75" customHeight="1" x14ac:dyDescent="0.25">
      <c r="A227" s="88">
        <v>35</v>
      </c>
      <c r="B227" s="459" t="s">
        <v>351</v>
      </c>
      <c r="C227" s="460"/>
      <c r="D227" s="460"/>
      <c r="E227" s="460"/>
      <c r="F227" s="465"/>
      <c r="G227" s="87" t="s">
        <v>352</v>
      </c>
      <c r="H227" s="88">
        <f t="shared" si="16"/>
        <v>0</v>
      </c>
      <c r="I227" s="162">
        <v>0</v>
      </c>
      <c r="J227" s="162">
        <v>0</v>
      </c>
      <c r="K227" s="162">
        <v>0</v>
      </c>
      <c r="L227" s="162">
        <v>0</v>
      </c>
      <c r="M227" s="162">
        <v>0</v>
      </c>
      <c r="N227" s="162">
        <v>1</v>
      </c>
      <c r="O227" s="162">
        <v>0</v>
      </c>
      <c r="P227" s="162">
        <v>0</v>
      </c>
      <c r="Q227" s="163">
        <v>0</v>
      </c>
      <c r="R227" s="163">
        <v>22476.400000000001</v>
      </c>
    </row>
    <row r="228" spans="1:18" ht="72.75" customHeight="1" x14ac:dyDescent="0.25">
      <c r="A228" s="88">
        <v>36</v>
      </c>
      <c r="B228" s="459" t="s">
        <v>204</v>
      </c>
      <c r="C228" s="460"/>
      <c r="D228" s="460"/>
      <c r="E228" s="460"/>
      <c r="F228" s="465"/>
      <c r="G228" s="87" t="s">
        <v>353</v>
      </c>
      <c r="H228" s="88">
        <f t="shared" si="16"/>
        <v>0</v>
      </c>
      <c r="I228" s="162">
        <v>0</v>
      </c>
      <c r="J228" s="162">
        <v>0</v>
      </c>
      <c r="K228" s="162">
        <v>0</v>
      </c>
      <c r="L228" s="162">
        <v>0</v>
      </c>
      <c r="M228" s="162">
        <v>0</v>
      </c>
      <c r="N228" s="162">
        <v>1</v>
      </c>
      <c r="O228" s="162">
        <v>0</v>
      </c>
      <c r="P228" s="162">
        <v>0</v>
      </c>
      <c r="Q228" s="163">
        <v>0</v>
      </c>
      <c r="R228" s="163">
        <v>22476.400000000001</v>
      </c>
    </row>
    <row r="229" spans="1:18" ht="72.75" customHeight="1" x14ac:dyDescent="0.25">
      <c r="A229" s="88">
        <v>37</v>
      </c>
      <c r="B229" s="459" t="s">
        <v>354</v>
      </c>
      <c r="C229" s="460"/>
      <c r="D229" s="460"/>
      <c r="E229" s="460"/>
      <c r="F229" s="465"/>
      <c r="G229" s="87" t="s">
        <v>355</v>
      </c>
      <c r="H229" s="88">
        <f t="shared" si="16"/>
        <v>0</v>
      </c>
      <c r="I229" s="162">
        <v>0</v>
      </c>
      <c r="J229" s="162">
        <v>0</v>
      </c>
      <c r="K229" s="162">
        <v>0</v>
      </c>
      <c r="L229" s="162">
        <v>0</v>
      </c>
      <c r="M229" s="162">
        <v>0</v>
      </c>
      <c r="N229" s="162">
        <v>1</v>
      </c>
      <c r="O229" s="162">
        <v>0</v>
      </c>
      <c r="P229" s="162">
        <v>0</v>
      </c>
      <c r="Q229" s="163">
        <v>0</v>
      </c>
      <c r="R229" s="163">
        <v>22476.400000000001</v>
      </c>
    </row>
    <row r="230" spans="1:18" ht="72.75" customHeight="1" x14ac:dyDescent="0.25">
      <c r="A230" s="88">
        <v>38</v>
      </c>
      <c r="B230" s="459" t="s">
        <v>356</v>
      </c>
      <c r="C230" s="460"/>
      <c r="D230" s="460"/>
      <c r="E230" s="460"/>
      <c r="F230" s="465"/>
      <c r="G230" s="87" t="s">
        <v>357</v>
      </c>
      <c r="H230" s="88">
        <f t="shared" si="16"/>
        <v>0</v>
      </c>
      <c r="I230" s="162">
        <v>0</v>
      </c>
      <c r="J230" s="162">
        <v>0</v>
      </c>
      <c r="K230" s="162">
        <v>0</v>
      </c>
      <c r="L230" s="162">
        <v>0</v>
      </c>
      <c r="M230" s="162">
        <v>0</v>
      </c>
      <c r="N230" s="162">
        <v>1</v>
      </c>
      <c r="O230" s="162">
        <v>0</v>
      </c>
      <c r="P230" s="162">
        <v>0</v>
      </c>
      <c r="Q230" s="163">
        <v>0</v>
      </c>
      <c r="R230" s="163">
        <v>22476.400000000001</v>
      </c>
    </row>
    <row r="231" spans="1:18" ht="72.75" customHeight="1" x14ac:dyDescent="0.25">
      <c r="A231" s="88">
        <v>39</v>
      </c>
      <c r="B231" s="459" t="s">
        <v>358</v>
      </c>
      <c r="C231" s="460"/>
      <c r="D231" s="460"/>
      <c r="E231" s="460"/>
      <c r="F231" s="465"/>
      <c r="G231" s="87" t="s">
        <v>359</v>
      </c>
      <c r="H231" s="88">
        <f t="shared" si="16"/>
        <v>0</v>
      </c>
      <c r="I231" s="162">
        <v>0</v>
      </c>
      <c r="J231" s="162">
        <v>0</v>
      </c>
      <c r="K231" s="162">
        <v>0</v>
      </c>
      <c r="L231" s="162">
        <v>0</v>
      </c>
      <c r="M231" s="162">
        <v>0</v>
      </c>
      <c r="N231" s="162">
        <v>2</v>
      </c>
      <c r="O231" s="162">
        <v>0</v>
      </c>
      <c r="P231" s="162">
        <v>0</v>
      </c>
      <c r="Q231" s="163">
        <v>0</v>
      </c>
      <c r="R231" s="163">
        <v>22476.400000000001</v>
      </c>
    </row>
    <row r="232" spans="1:18" ht="72.75" customHeight="1" x14ac:dyDescent="0.25">
      <c r="A232" s="88">
        <v>40</v>
      </c>
      <c r="B232" s="459" t="s">
        <v>360</v>
      </c>
      <c r="C232" s="460"/>
      <c r="D232" s="460"/>
      <c r="E232" s="460"/>
      <c r="F232" s="465"/>
      <c r="G232" s="87" t="s">
        <v>361</v>
      </c>
      <c r="H232" s="88">
        <f t="shared" si="16"/>
        <v>0</v>
      </c>
      <c r="I232" s="162">
        <v>0</v>
      </c>
      <c r="J232" s="162">
        <v>0</v>
      </c>
      <c r="K232" s="162">
        <v>0</v>
      </c>
      <c r="L232" s="162">
        <v>0</v>
      </c>
      <c r="M232" s="162">
        <v>0</v>
      </c>
      <c r="N232" s="162">
        <v>1</v>
      </c>
      <c r="O232" s="162">
        <v>0</v>
      </c>
      <c r="P232" s="162">
        <v>0</v>
      </c>
      <c r="Q232" s="163">
        <v>0</v>
      </c>
      <c r="R232" s="163">
        <v>22476.400000000001</v>
      </c>
    </row>
    <row r="233" spans="1:18" ht="72.75" customHeight="1" x14ac:dyDescent="0.25">
      <c r="A233" s="88">
        <v>41</v>
      </c>
      <c r="B233" s="459" t="s">
        <v>362</v>
      </c>
      <c r="C233" s="460"/>
      <c r="D233" s="460"/>
      <c r="E233" s="460"/>
      <c r="F233" s="465"/>
      <c r="G233" s="87" t="s">
        <v>363</v>
      </c>
      <c r="H233" s="88">
        <f t="shared" si="16"/>
        <v>0</v>
      </c>
      <c r="I233" s="162">
        <v>0</v>
      </c>
      <c r="J233" s="162">
        <v>0</v>
      </c>
      <c r="K233" s="162">
        <v>0</v>
      </c>
      <c r="L233" s="162">
        <v>0</v>
      </c>
      <c r="M233" s="162">
        <v>0</v>
      </c>
      <c r="N233" s="162">
        <v>1</v>
      </c>
      <c r="O233" s="162">
        <v>0</v>
      </c>
      <c r="P233" s="162">
        <v>0</v>
      </c>
      <c r="Q233" s="163">
        <v>0</v>
      </c>
      <c r="R233" s="163">
        <v>22476.400000000001</v>
      </c>
    </row>
    <row r="234" spans="1:18" ht="72.75" customHeight="1" x14ac:dyDescent="0.25">
      <c r="A234" s="88">
        <v>42</v>
      </c>
      <c r="B234" s="459" t="s">
        <v>364</v>
      </c>
      <c r="C234" s="460"/>
      <c r="D234" s="460"/>
      <c r="E234" s="460"/>
      <c r="F234" s="465"/>
      <c r="G234" s="87" t="s">
        <v>365</v>
      </c>
      <c r="H234" s="88">
        <f t="shared" si="16"/>
        <v>0</v>
      </c>
      <c r="I234" s="162">
        <v>0</v>
      </c>
      <c r="J234" s="162">
        <v>0</v>
      </c>
      <c r="K234" s="162">
        <v>0</v>
      </c>
      <c r="L234" s="162">
        <v>0</v>
      </c>
      <c r="M234" s="162">
        <v>0</v>
      </c>
      <c r="N234" s="162">
        <v>1</v>
      </c>
      <c r="O234" s="162">
        <v>0</v>
      </c>
      <c r="P234" s="162">
        <v>0</v>
      </c>
      <c r="Q234" s="163">
        <v>0</v>
      </c>
      <c r="R234" s="163">
        <v>22476.400000000001</v>
      </c>
    </row>
    <row r="235" spans="1:18" ht="72.75" customHeight="1" x14ac:dyDescent="0.25">
      <c r="A235" s="88">
        <v>43</v>
      </c>
      <c r="B235" s="529" t="s">
        <v>905</v>
      </c>
      <c r="C235" s="529"/>
      <c r="D235" s="529"/>
      <c r="E235" s="529"/>
      <c r="F235" s="529"/>
      <c r="G235" s="86" t="s">
        <v>906</v>
      </c>
      <c r="H235" s="88">
        <f t="shared" si="16"/>
        <v>0</v>
      </c>
      <c r="I235" s="162">
        <v>0</v>
      </c>
      <c r="J235" s="162">
        <v>0</v>
      </c>
      <c r="K235" s="162">
        <v>0</v>
      </c>
      <c r="L235" s="162">
        <v>0</v>
      </c>
      <c r="M235" s="162">
        <v>0</v>
      </c>
      <c r="N235" s="162">
        <v>0</v>
      </c>
      <c r="O235" s="162">
        <v>0</v>
      </c>
      <c r="P235" s="162">
        <v>0</v>
      </c>
      <c r="Q235" s="163">
        <v>0</v>
      </c>
      <c r="R235" s="163">
        <v>0</v>
      </c>
    </row>
    <row r="236" spans="1:18" ht="72.75" customHeight="1" x14ac:dyDescent="0.25">
      <c r="A236" s="88">
        <v>44</v>
      </c>
      <c r="B236" s="529" t="s">
        <v>907</v>
      </c>
      <c r="C236" s="529"/>
      <c r="D236" s="529"/>
      <c r="E236" s="529"/>
      <c r="F236" s="529"/>
      <c r="G236" s="86" t="s">
        <v>908</v>
      </c>
      <c r="H236" s="88">
        <f t="shared" si="16"/>
        <v>0</v>
      </c>
      <c r="I236" s="162">
        <v>0</v>
      </c>
      <c r="J236" s="162">
        <v>0</v>
      </c>
      <c r="K236" s="162">
        <v>0</v>
      </c>
      <c r="L236" s="162">
        <v>0</v>
      </c>
      <c r="M236" s="162">
        <v>0</v>
      </c>
      <c r="N236" s="162">
        <v>0</v>
      </c>
      <c r="O236" s="162">
        <v>0</v>
      </c>
      <c r="P236" s="162">
        <v>0</v>
      </c>
      <c r="Q236" s="163">
        <v>0</v>
      </c>
      <c r="R236" s="163">
        <v>0</v>
      </c>
    </row>
    <row r="237" spans="1:18" ht="72.75" customHeight="1" x14ac:dyDescent="0.25">
      <c r="A237" s="88">
        <v>45</v>
      </c>
      <c r="B237" s="529" t="s">
        <v>909</v>
      </c>
      <c r="C237" s="529"/>
      <c r="D237" s="529"/>
      <c r="E237" s="529"/>
      <c r="F237" s="529"/>
      <c r="G237" s="86" t="s">
        <v>910</v>
      </c>
      <c r="H237" s="88">
        <f t="shared" si="16"/>
        <v>0</v>
      </c>
      <c r="I237" s="162">
        <v>0</v>
      </c>
      <c r="J237" s="162">
        <v>0</v>
      </c>
      <c r="K237" s="162">
        <v>0</v>
      </c>
      <c r="L237" s="162">
        <v>0</v>
      </c>
      <c r="M237" s="162">
        <v>0</v>
      </c>
      <c r="N237" s="162">
        <v>0</v>
      </c>
      <c r="O237" s="162">
        <v>0</v>
      </c>
      <c r="P237" s="162">
        <v>0</v>
      </c>
      <c r="Q237" s="163">
        <v>0</v>
      </c>
      <c r="R237" s="163">
        <v>0</v>
      </c>
    </row>
    <row r="238" spans="1:18" ht="72.75" customHeight="1" x14ac:dyDescent="0.25">
      <c r="A238" s="88">
        <v>46</v>
      </c>
      <c r="B238" s="529" t="s">
        <v>911</v>
      </c>
      <c r="C238" s="529"/>
      <c r="D238" s="529"/>
      <c r="E238" s="529"/>
      <c r="F238" s="529"/>
      <c r="G238" s="86" t="s">
        <v>912</v>
      </c>
      <c r="H238" s="88">
        <f t="shared" si="16"/>
        <v>0</v>
      </c>
      <c r="I238" s="162">
        <v>0</v>
      </c>
      <c r="J238" s="162">
        <v>0</v>
      </c>
      <c r="K238" s="162">
        <v>0</v>
      </c>
      <c r="L238" s="162">
        <v>0</v>
      </c>
      <c r="M238" s="162">
        <v>0</v>
      </c>
      <c r="N238" s="162">
        <v>0</v>
      </c>
      <c r="O238" s="162">
        <v>0</v>
      </c>
      <c r="P238" s="162">
        <v>0</v>
      </c>
      <c r="Q238" s="163">
        <v>0</v>
      </c>
      <c r="R238" s="163">
        <v>0</v>
      </c>
    </row>
    <row r="239" spans="1:18" ht="72.75" customHeight="1" x14ac:dyDescent="0.25">
      <c r="A239" s="88">
        <v>47</v>
      </c>
      <c r="B239" s="529" t="s">
        <v>913</v>
      </c>
      <c r="C239" s="529"/>
      <c r="D239" s="529"/>
      <c r="E239" s="529"/>
      <c r="F239" s="529"/>
      <c r="G239" s="86" t="s">
        <v>914</v>
      </c>
      <c r="H239" s="88">
        <f t="shared" si="16"/>
        <v>0</v>
      </c>
      <c r="I239" s="162">
        <v>0</v>
      </c>
      <c r="J239" s="162">
        <v>0</v>
      </c>
      <c r="K239" s="162">
        <v>0</v>
      </c>
      <c r="L239" s="162">
        <v>0</v>
      </c>
      <c r="M239" s="162">
        <v>0</v>
      </c>
      <c r="N239" s="162">
        <v>0</v>
      </c>
      <c r="O239" s="162">
        <v>0</v>
      </c>
      <c r="P239" s="162">
        <v>0</v>
      </c>
      <c r="Q239" s="163">
        <v>0</v>
      </c>
      <c r="R239" s="163">
        <v>0</v>
      </c>
    </row>
    <row r="240" spans="1:18" ht="72.75" customHeight="1" x14ac:dyDescent="0.25">
      <c r="A240" s="88">
        <v>48</v>
      </c>
      <c r="B240" s="529" t="s">
        <v>916</v>
      </c>
      <c r="C240" s="529"/>
      <c r="D240" s="529"/>
      <c r="E240" s="529"/>
      <c r="F240" s="529"/>
      <c r="G240" s="86" t="s">
        <v>915</v>
      </c>
      <c r="H240" s="88">
        <f t="shared" si="16"/>
        <v>0</v>
      </c>
      <c r="I240" s="162">
        <v>0</v>
      </c>
      <c r="J240" s="162">
        <v>0</v>
      </c>
      <c r="K240" s="162">
        <v>0</v>
      </c>
      <c r="L240" s="162">
        <v>0</v>
      </c>
      <c r="M240" s="162">
        <v>0</v>
      </c>
      <c r="N240" s="162">
        <v>0</v>
      </c>
      <c r="O240" s="162">
        <v>0</v>
      </c>
      <c r="P240" s="162">
        <v>0</v>
      </c>
      <c r="Q240" s="163">
        <v>0</v>
      </c>
      <c r="R240" s="163">
        <v>0</v>
      </c>
    </row>
    <row r="241" spans="1:18" ht="72.75" customHeight="1" x14ac:dyDescent="0.25">
      <c r="A241" s="104">
        <v>9</v>
      </c>
      <c r="B241" s="522" t="s">
        <v>366</v>
      </c>
      <c r="C241" s="523"/>
      <c r="D241" s="523"/>
      <c r="E241" s="523"/>
      <c r="F241" s="523"/>
      <c r="G241" s="524"/>
      <c r="H241" s="133">
        <f>H242+H243</f>
        <v>80</v>
      </c>
      <c r="I241" s="133">
        <f t="shared" ref="I241:P241" si="17">I242+I243</f>
        <v>30</v>
      </c>
      <c r="J241" s="133">
        <f t="shared" si="17"/>
        <v>55</v>
      </c>
      <c r="K241" s="133">
        <f t="shared" si="17"/>
        <v>38</v>
      </c>
      <c r="L241" s="133">
        <f t="shared" si="17"/>
        <v>2</v>
      </c>
      <c r="M241" s="133">
        <f t="shared" si="17"/>
        <v>2</v>
      </c>
      <c r="N241" s="133">
        <f t="shared" si="17"/>
        <v>95</v>
      </c>
      <c r="O241" s="133">
        <f t="shared" si="17"/>
        <v>2</v>
      </c>
      <c r="P241" s="133">
        <f t="shared" si="17"/>
        <v>2</v>
      </c>
      <c r="Q241" s="164">
        <v>47717</v>
      </c>
      <c r="R241" s="164">
        <v>23858</v>
      </c>
    </row>
    <row r="242" spans="1:18" ht="72.75" customHeight="1" x14ac:dyDescent="0.25">
      <c r="A242" s="88">
        <v>1</v>
      </c>
      <c r="B242" s="459" t="s">
        <v>367</v>
      </c>
      <c r="C242" s="460"/>
      <c r="D242" s="460"/>
      <c r="E242" s="460"/>
      <c r="F242" s="465"/>
      <c r="G242" s="87" t="s">
        <v>566</v>
      </c>
      <c r="H242" s="162">
        <v>60</v>
      </c>
      <c r="I242" s="162">
        <v>30</v>
      </c>
      <c r="J242" s="162">
        <v>35</v>
      </c>
      <c r="K242" s="162">
        <v>29</v>
      </c>
      <c r="L242" s="162">
        <v>2</v>
      </c>
      <c r="M242" s="162">
        <v>2</v>
      </c>
      <c r="N242" s="162">
        <v>64</v>
      </c>
      <c r="O242" s="162">
        <v>1</v>
      </c>
      <c r="P242" s="162">
        <v>1</v>
      </c>
      <c r="Q242" s="163">
        <v>47717</v>
      </c>
      <c r="R242" s="163">
        <v>23858</v>
      </c>
    </row>
    <row r="243" spans="1:18" ht="72.75" customHeight="1" x14ac:dyDescent="0.25">
      <c r="A243" s="88">
        <v>2</v>
      </c>
      <c r="B243" s="459" t="s">
        <v>368</v>
      </c>
      <c r="C243" s="460"/>
      <c r="D243" s="460"/>
      <c r="E243" s="460"/>
      <c r="F243" s="465"/>
      <c r="G243" s="87" t="s">
        <v>567</v>
      </c>
      <c r="H243" s="162">
        <v>20</v>
      </c>
      <c r="I243" s="162">
        <v>0</v>
      </c>
      <c r="J243" s="162">
        <v>20</v>
      </c>
      <c r="K243" s="162">
        <v>9</v>
      </c>
      <c r="L243" s="162">
        <v>0</v>
      </c>
      <c r="M243" s="162">
        <v>0</v>
      </c>
      <c r="N243" s="162">
        <v>31</v>
      </c>
      <c r="O243" s="162">
        <v>1</v>
      </c>
      <c r="P243" s="162">
        <v>1</v>
      </c>
      <c r="Q243" s="163">
        <v>47717</v>
      </c>
      <c r="R243" s="163">
        <v>23858</v>
      </c>
    </row>
    <row r="244" spans="1:18" ht="72.75" customHeight="1" x14ac:dyDescent="0.25">
      <c r="A244" s="104">
        <v>10</v>
      </c>
      <c r="B244" s="522" t="s">
        <v>372</v>
      </c>
      <c r="C244" s="523"/>
      <c r="D244" s="523"/>
      <c r="E244" s="523"/>
      <c r="F244" s="523"/>
      <c r="G244" s="524"/>
      <c r="H244" s="133">
        <f>H245+H246+H247+H248+H249+H250+H251+H252+H253+H254+H255+H256+H257+H258</f>
        <v>475</v>
      </c>
      <c r="I244" s="133">
        <f t="shared" ref="I244:P244" si="18">I245+I246+I247+I248+I249+I250+I251+I252+I253+I254+I255+I256+I257+I258</f>
        <v>370</v>
      </c>
      <c r="J244" s="133">
        <f t="shared" si="18"/>
        <v>105</v>
      </c>
      <c r="K244" s="133">
        <f t="shared" si="18"/>
        <v>197</v>
      </c>
      <c r="L244" s="133">
        <f t="shared" si="18"/>
        <v>18</v>
      </c>
      <c r="M244" s="133">
        <f t="shared" si="18"/>
        <v>11</v>
      </c>
      <c r="N244" s="133">
        <f t="shared" si="18"/>
        <v>605</v>
      </c>
      <c r="O244" s="133">
        <f t="shared" si="18"/>
        <v>0</v>
      </c>
      <c r="P244" s="133">
        <f t="shared" si="18"/>
        <v>0</v>
      </c>
      <c r="Q244" s="164">
        <v>47715</v>
      </c>
      <c r="R244" s="164">
        <v>23860</v>
      </c>
    </row>
    <row r="245" spans="1:18" ht="72.75" customHeight="1" x14ac:dyDescent="0.25">
      <c r="A245" s="88">
        <v>1</v>
      </c>
      <c r="B245" s="459" t="s">
        <v>373</v>
      </c>
      <c r="C245" s="460"/>
      <c r="D245" s="460"/>
      <c r="E245" s="460"/>
      <c r="F245" s="465"/>
      <c r="G245" s="87" t="s">
        <v>1006</v>
      </c>
      <c r="H245" s="162">
        <f>I245+J245</f>
        <v>370</v>
      </c>
      <c r="I245" s="162">
        <v>340</v>
      </c>
      <c r="J245" s="162">
        <v>30</v>
      </c>
      <c r="K245" s="168">
        <v>150</v>
      </c>
      <c r="L245" s="162">
        <v>9</v>
      </c>
      <c r="M245" s="162">
        <v>4</v>
      </c>
      <c r="N245" s="162">
        <v>454</v>
      </c>
      <c r="O245" s="162">
        <v>0</v>
      </c>
      <c r="P245" s="162">
        <v>0</v>
      </c>
      <c r="Q245" s="163">
        <v>47408</v>
      </c>
      <c r="R245" s="163">
        <v>24545</v>
      </c>
    </row>
    <row r="246" spans="1:18" ht="72.75" customHeight="1" x14ac:dyDescent="0.25">
      <c r="A246" s="88">
        <v>2</v>
      </c>
      <c r="B246" s="459" t="s">
        <v>374</v>
      </c>
      <c r="C246" s="460"/>
      <c r="D246" s="460"/>
      <c r="E246" s="460"/>
      <c r="F246" s="465"/>
      <c r="G246" s="87" t="s">
        <v>569</v>
      </c>
      <c r="H246" s="162">
        <f t="shared" ref="H246:H258" si="19">I246+J246</f>
        <v>20</v>
      </c>
      <c r="I246" s="162">
        <v>10</v>
      </c>
      <c r="J246" s="162">
        <v>10</v>
      </c>
      <c r="K246" s="162">
        <v>11</v>
      </c>
      <c r="L246" s="162">
        <v>2</v>
      </c>
      <c r="M246" s="162">
        <v>2</v>
      </c>
      <c r="N246" s="162">
        <v>28</v>
      </c>
      <c r="O246" s="162">
        <v>0</v>
      </c>
      <c r="P246" s="162">
        <v>0</v>
      </c>
      <c r="Q246" s="163">
        <v>44309</v>
      </c>
      <c r="R246" s="163">
        <v>24645</v>
      </c>
    </row>
    <row r="247" spans="1:18" ht="72.75" customHeight="1" x14ac:dyDescent="0.25">
      <c r="A247" s="88">
        <v>3</v>
      </c>
      <c r="B247" s="459" t="s">
        <v>375</v>
      </c>
      <c r="C247" s="460"/>
      <c r="D247" s="460"/>
      <c r="E247" s="460"/>
      <c r="F247" s="465"/>
      <c r="G247" s="87" t="s">
        <v>570</v>
      </c>
      <c r="H247" s="162">
        <f t="shared" si="19"/>
        <v>20</v>
      </c>
      <c r="I247" s="162">
        <v>10</v>
      </c>
      <c r="J247" s="162">
        <v>10</v>
      </c>
      <c r="K247" s="162">
        <v>8</v>
      </c>
      <c r="L247" s="162">
        <v>2</v>
      </c>
      <c r="M247" s="162">
        <v>2</v>
      </c>
      <c r="N247" s="162">
        <v>26</v>
      </c>
      <c r="O247" s="162">
        <v>0</v>
      </c>
      <c r="P247" s="162">
        <v>0</v>
      </c>
      <c r="Q247" s="163">
        <v>46884</v>
      </c>
      <c r="R247" s="163">
        <v>22873</v>
      </c>
    </row>
    <row r="248" spans="1:18" ht="72.75" customHeight="1" x14ac:dyDescent="0.25">
      <c r="A248" s="88">
        <v>4</v>
      </c>
      <c r="B248" s="459" t="s">
        <v>376</v>
      </c>
      <c r="C248" s="460"/>
      <c r="D248" s="460"/>
      <c r="E248" s="460"/>
      <c r="F248" s="465"/>
      <c r="G248" s="87" t="s">
        <v>571</v>
      </c>
      <c r="H248" s="162">
        <f t="shared" si="19"/>
        <v>20</v>
      </c>
      <c r="I248" s="162">
        <v>10</v>
      </c>
      <c r="J248" s="162">
        <v>10</v>
      </c>
      <c r="K248" s="162">
        <v>8</v>
      </c>
      <c r="L248" s="162">
        <v>2</v>
      </c>
      <c r="M248" s="162">
        <v>2</v>
      </c>
      <c r="N248" s="162">
        <v>34</v>
      </c>
      <c r="O248" s="162">
        <v>0</v>
      </c>
      <c r="P248" s="162">
        <v>0</v>
      </c>
      <c r="Q248" s="163">
        <v>46391</v>
      </c>
      <c r="R248" s="163">
        <v>22498</v>
      </c>
    </row>
    <row r="249" spans="1:18" ht="72.75" customHeight="1" x14ac:dyDescent="0.25">
      <c r="A249" s="88">
        <v>5</v>
      </c>
      <c r="B249" s="459" t="s">
        <v>377</v>
      </c>
      <c r="C249" s="460"/>
      <c r="D249" s="460"/>
      <c r="E249" s="460"/>
      <c r="F249" s="465"/>
      <c r="G249" s="87" t="s">
        <v>572</v>
      </c>
      <c r="H249" s="162">
        <f t="shared" si="19"/>
        <v>0</v>
      </c>
      <c r="I249" s="162">
        <v>0</v>
      </c>
      <c r="J249" s="162">
        <v>0</v>
      </c>
      <c r="K249" s="162">
        <v>4</v>
      </c>
      <c r="L249" s="162">
        <v>0</v>
      </c>
      <c r="M249" s="162">
        <v>0</v>
      </c>
      <c r="N249" s="162">
        <v>12</v>
      </c>
      <c r="O249" s="162">
        <v>0</v>
      </c>
      <c r="P249" s="162">
        <v>0</v>
      </c>
      <c r="Q249" s="163">
        <v>45358</v>
      </c>
      <c r="R249" s="163">
        <v>24075</v>
      </c>
    </row>
    <row r="250" spans="1:18" ht="72.75" customHeight="1" x14ac:dyDescent="0.25">
      <c r="A250" s="88">
        <v>6</v>
      </c>
      <c r="B250" s="459" t="s">
        <v>378</v>
      </c>
      <c r="C250" s="460"/>
      <c r="D250" s="460"/>
      <c r="E250" s="460"/>
      <c r="F250" s="465"/>
      <c r="G250" s="87" t="s">
        <v>573</v>
      </c>
      <c r="H250" s="162">
        <f t="shared" si="19"/>
        <v>15</v>
      </c>
      <c r="I250" s="162">
        <v>0</v>
      </c>
      <c r="J250" s="162">
        <v>15</v>
      </c>
      <c r="K250" s="162">
        <v>2</v>
      </c>
      <c r="L250" s="162">
        <v>0</v>
      </c>
      <c r="M250" s="162">
        <v>0</v>
      </c>
      <c r="N250" s="162">
        <v>10</v>
      </c>
      <c r="O250" s="162">
        <v>0</v>
      </c>
      <c r="P250" s="162">
        <v>0</v>
      </c>
      <c r="Q250" s="163">
        <v>73799</v>
      </c>
      <c r="R250" s="163">
        <v>23899</v>
      </c>
    </row>
    <row r="251" spans="1:18" ht="72.75" customHeight="1" x14ac:dyDescent="0.25">
      <c r="A251" s="88">
        <v>7</v>
      </c>
      <c r="B251" s="459" t="s">
        <v>379</v>
      </c>
      <c r="C251" s="460"/>
      <c r="D251" s="460"/>
      <c r="E251" s="460"/>
      <c r="F251" s="465"/>
      <c r="G251" s="87" t="s">
        <v>574</v>
      </c>
      <c r="H251" s="162">
        <f t="shared" si="19"/>
        <v>15</v>
      </c>
      <c r="I251" s="162">
        <v>0</v>
      </c>
      <c r="J251" s="162">
        <v>15</v>
      </c>
      <c r="K251" s="162">
        <v>5</v>
      </c>
      <c r="L251" s="162">
        <v>1</v>
      </c>
      <c r="M251" s="162">
        <v>0</v>
      </c>
      <c r="N251" s="162">
        <v>7</v>
      </c>
      <c r="O251" s="162">
        <v>0</v>
      </c>
      <c r="P251" s="162">
        <v>0</v>
      </c>
      <c r="Q251" s="163">
        <v>46756</v>
      </c>
      <c r="R251" s="163">
        <v>23503</v>
      </c>
    </row>
    <row r="252" spans="1:18" ht="72.75" customHeight="1" x14ac:dyDescent="0.25">
      <c r="A252" s="88">
        <v>8</v>
      </c>
      <c r="B252" s="459" t="s">
        <v>380</v>
      </c>
      <c r="C252" s="460"/>
      <c r="D252" s="460"/>
      <c r="E252" s="460"/>
      <c r="F252" s="465"/>
      <c r="G252" s="87" t="s">
        <v>575</v>
      </c>
      <c r="H252" s="162">
        <f t="shared" si="19"/>
        <v>0</v>
      </c>
      <c r="I252" s="162">
        <v>0</v>
      </c>
      <c r="J252" s="162">
        <v>0</v>
      </c>
      <c r="K252" s="162">
        <v>3</v>
      </c>
      <c r="L252" s="162">
        <v>0</v>
      </c>
      <c r="M252" s="162">
        <v>0</v>
      </c>
      <c r="N252" s="162">
        <v>7</v>
      </c>
      <c r="O252" s="162">
        <v>0</v>
      </c>
      <c r="P252" s="162">
        <v>0</v>
      </c>
      <c r="Q252" s="163">
        <v>47986</v>
      </c>
      <c r="R252" s="163">
        <v>24179</v>
      </c>
    </row>
    <row r="253" spans="1:18" ht="72.75" customHeight="1" x14ac:dyDescent="0.25">
      <c r="A253" s="88">
        <v>9</v>
      </c>
      <c r="B253" s="459" t="s">
        <v>381</v>
      </c>
      <c r="C253" s="460"/>
      <c r="D253" s="460"/>
      <c r="E253" s="460"/>
      <c r="F253" s="465"/>
      <c r="G253" s="87" t="s">
        <v>576</v>
      </c>
      <c r="H253" s="162">
        <f t="shared" si="19"/>
        <v>0</v>
      </c>
      <c r="I253" s="162">
        <v>0</v>
      </c>
      <c r="J253" s="162">
        <v>0</v>
      </c>
      <c r="K253" s="162">
        <v>3</v>
      </c>
      <c r="L253" s="162">
        <v>1</v>
      </c>
      <c r="M253" s="162">
        <v>0</v>
      </c>
      <c r="N253" s="162">
        <v>9</v>
      </c>
      <c r="O253" s="162">
        <v>0</v>
      </c>
      <c r="P253" s="162">
        <v>0</v>
      </c>
      <c r="Q253" s="163">
        <v>49519</v>
      </c>
      <c r="R253" s="163">
        <v>23836</v>
      </c>
    </row>
    <row r="254" spans="1:18" ht="72.75" customHeight="1" x14ac:dyDescent="0.25">
      <c r="A254" s="88">
        <v>10</v>
      </c>
      <c r="B254" s="459" t="s">
        <v>382</v>
      </c>
      <c r="C254" s="460"/>
      <c r="D254" s="460"/>
      <c r="E254" s="460"/>
      <c r="F254" s="465"/>
      <c r="G254" s="87" t="s">
        <v>577</v>
      </c>
      <c r="H254" s="162">
        <f t="shared" si="19"/>
        <v>15</v>
      </c>
      <c r="I254" s="162">
        <v>0</v>
      </c>
      <c r="J254" s="162">
        <v>15</v>
      </c>
      <c r="K254" s="162">
        <v>3</v>
      </c>
      <c r="L254" s="162">
        <v>1</v>
      </c>
      <c r="M254" s="162">
        <v>1</v>
      </c>
      <c r="N254" s="162">
        <v>10</v>
      </c>
      <c r="O254" s="162">
        <v>0</v>
      </c>
      <c r="P254" s="162">
        <v>0</v>
      </c>
      <c r="Q254" s="163">
        <v>56399</v>
      </c>
      <c r="R254" s="163">
        <v>23498</v>
      </c>
    </row>
    <row r="255" spans="1:18" ht="72.75" customHeight="1" x14ac:dyDescent="0.25">
      <c r="A255" s="88">
        <v>11</v>
      </c>
      <c r="B255" s="459" t="s">
        <v>383</v>
      </c>
      <c r="C255" s="460"/>
      <c r="D255" s="460"/>
      <c r="E255" s="460"/>
      <c r="F255" s="465"/>
      <c r="G255" s="87" t="s">
        <v>384</v>
      </c>
      <c r="H255" s="162">
        <f t="shared" si="19"/>
        <v>0</v>
      </c>
      <c r="I255" s="162">
        <v>0</v>
      </c>
      <c r="J255" s="162">
        <v>0</v>
      </c>
      <c r="K255" s="162">
        <v>0</v>
      </c>
      <c r="L255" s="162">
        <v>0</v>
      </c>
      <c r="M255" s="162">
        <v>0</v>
      </c>
      <c r="N255" s="162">
        <v>2</v>
      </c>
      <c r="O255" s="162">
        <v>0</v>
      </c>
      <c r="P255" s="162">
        <v>0</v>
      </c>
      <c r="Q255" s="163">
        <v>0</v>
      </c>
      <c r="R255" s="163">
        <v>35552</v>
      </c>
    </row>
    <row r="256" spans="1:18" ht="72.75" customHeight="1" x14ac:dyDescent="0.25">
      <c r="A256" s="88">
        <v>12</v>
      </c>
      <c r="B256" s="459" t="s">
        <v>385</v>
      </c>
      <c r="C256" s="460"/>
      <c r="D256" s="460"/>
      <c r="E256" s="460"/>
      <c r="F256" s="465"/>
      <c r="G256" s="87" t="s">
        <v>386</v>
      </c>
      <c r="H256" s="162">
        <f t="shared" si="19"/>
        <v>0</v>
      </c>
      <c r="I256" s="162">
        <v>0</v>
      </c>
      <c r="J256" s="162">
        <v>0</v>
      </c>
      <c r="K256" s="162">
        <v>0</v>
      </c>
      <c r="L256" s="162">
        <v>0</v>
      </c>
      <c r="M256" s="162">
        <v>0</v>
      </c>
      <c r="N256" s="162">
        <v>4</v>
      </c>
      <c r="O256" s="162">
        <v>0</v>
      </c>
      <c r="P256" s="162">
        <v>0</v>
      </c>
      <c r="Q256" s="163">
        <v>0</v>
      </c>
      <c r="R256" s="163">
        <v>28560</v>
      </c>
    </row>
    <row r="257" spans="1:18" ht="72.75" customHeight="1" x14ac:dyDescent="0.25">
      <c r="A257" s="88">
        <v>13</v>
      </c>
      <c r="B257" s="459" t="s">
        <v>387</v>
      </c>
      <c r="C257" s="460"/>
      <c r="D257" s="460"/>
      <c r="E257" s="460"/>
      <c r="F257" s="465"/>
      <c r="G257" s="87" t="s">
        <v>388</v>
      </c>
      <c r="H257" s="162">
        <f t="shared" si="19"/>
        <v>0</v>
      </c>
      <c r="I257" s="162">
        <v>0</v>
      </c>
      <c r="J257" s="162">
        <v>0</v>
      </c>
      <c r="K257" s="162">
        <v>0</v>
      </c>
      <c r="L257" s="162">
        <v>0</v>
      </c>
      <c r="M257" s="162">
        <v>0</v>
      </c>
      <c r="N257" s="162">
        <v>1</v>
      </c>
      <c r="O257" s="162">
        <v>0</v>
      </c>
      <c r="P257" s="162">
        <v>0</v>
      </c>
      <c r="Q257" s="163">
        <v>0</v>
      </c>
      <c r="R257" s="163">
        <v>26335</v>
      </c>
    </row>
    <row r="258" spans="1:18" ht="72.75" customHeight="1" x14ac:dyDescent="0.25">
      <c r="A258" s="88">
        <v>14</v>
      </c>
      <c r="B258" s="459" t="s">
        <v>389</v>
      </c>
      <c r="C258" s="460"/>
      <c r="D258" s="460"/>
      <c r="E258" s="460"/>
      <c r="F258" s="465"/>
      <c r="G258" s="87" t="s">
        <v>390</v>
      </c>
      <c r="H258" s="162">
        <f t="shared" si="19"/>
        <v>0</v>
      </c>
      <c r="I258" s="162">
        <v>0</v>
      </c>
      <c r="J258" s="162">
        <v>0</v>
      </c>
      <c r="K258" s="162">
        <v>0</v>
      </c>
      <c r="L258" s="162">
        <v>0</v>
      </c>
      <c r="M258" s="162">
        <v>0</v>
      </c>
      <c r="N258" s="162">
        <v>1</v>
      </c>
      <c r="O258" s="162">
        <v>0</v>
      </c>
      <c r="P258" s="162">
        <v>0</v>
      </c>
      <c r="Q258" s="163">
        <v>0</v>
      </c>
      <c r="R258" s="163">
        <v>18930</v>
      </c>
    </row>
    <row r="259" spans="1:18" ht="72.75" customHeight="1" x14ac:dyDescent="0.25">
      <c r="A259" s="104">
        <v>11</v>
      </c>
      <c r="B259" s="522" t="s">
        <v>391</v>
      </c>
      <c r="C259" s="523"/>
      <c r="D259" s="523"/>
      <c r="E259" s="523"/>
      <c r="F259" s="523"/>
      <c r="G259" s="524"/>
      <c r="H259" s="133">
        <f>H260+H261+H262+H263+H264+H265+H266+H267+H268+H269</f>
        <v>330</v>
      </c>
      <c r="I259" s="133">
        <f t="shared" ref="I259:P259" si="20">I260+I261+I262+I263+I264+I265+I266+I267+I268+I269</f>
        <v>260</v>
      </c>
      <c r="J259" s="133">
        <f>J260+J261+J262+J263+J264+J265+J266+J267+J268+J269</f>
        <v>70</v>
      </c>
      <c r="K259" s="133">
        <f t="shared" si="20"/>
        <v>198</v>
      </c>
      <c r="L259" s="133">
        <f t="shared" si="20"/>
        <v>41</v>
      </c>
      <c r="M259" s="133">
        <f t="shared" si="20"/>
        <v>13</v>
      </c>
      <c r="N259" s="133">
        <f t="shared" si="20"/>
        <v>595</v>
      </c>
      <c r="O259" s="133">
        <f t="shared" si="20"/>
        <v>0</v>
      </c>
      <c r="P259" s="133">
        <f t="shared" si="20"/>
        <v>0</v>
      </c>
      <c r="Q259" s="164">
        <v>47716</v>
      </c>
      <c r="R259" s="164">
        <v>23858</v>
      </c>
    </row>
    <row r="260" spans="1:18" ht="72.75" customHeight="1" x14ac:dyDescent="0.25">
      <c r="A260" s="88">
        <v>1</v>
      </c>
      <c r="B260" s="459" t="s">
        <v>392</v>
      </c>
      <c r="C260" s="460"/>
      <c r="D260" s="460"/>
      <c r="E260" s="460"/>
      <c r="F260" s="465"/>
      <c r="G260" s="87" t="s">
        <v>1002</v>
      </c>
      <c r="H260" s="88">
        <f>I260+J260</f>
        <v>285</v>
      </c>
      <c r="I260" s="162">
        <v>235</v>
      </c>
      <c r="J260" s="162">
        <v>50</v>
      </c>
      <c r="K260" s="162">
        <v>138</v>
      </c>
      <c r="L260" s="162">
        <v>39</v>
      </c>
      <c r="M260" s="162">
        <v>8</v>
      </c>
      <c r="N260" s="162">
        <v>429</v>
      </c>
      <c r="O260" s="162">
        <v>0</v>
      </c>
      <c r="P260" s="162">
        <v>0</v>
      </c>
      <c r="Q260" s="163">
        <v>47716</v>
      </c>
      <c r="R260" s="163">
        <v>23858</v>
      </c>
    </row>
    <row r="261" spans="1:18" ht="72.75" customHeight="1" x14ac:dyDescent="0.25">
      <c r="A261" s="88">
        <v>2</v>
      </c>
      <c r="B261" s="459" t="s">
        <v>393</v>
      </c>
      <c r="C261" s="460"/>
      <c r="D261" s="460"/>
      <c r="E261" s="460"/>
      <c r="F261" s="465"/>
      <c r="G261" s="87" t="s">
        <v>579</v>
      </c>
      <c r="H261" s="88">
        <f t="shared" ref="H261:H269" si="21">I261+J261</f>
        <v>45</v>
      </c>
      <c r="I261" s="162">
        <v>25</v>
      </c>
      <c r="J261" s="162">
        <v>20</v>
      </c>
      <c r="K261" s="162">
        <v>9</v>
      </c>
      <c r="L261" s="162">
        <v>2</v>
      </c>
      <c r="M261" s="162">
        <v>0</v>
      </c>
      <c r="N261" s="162">
        <v>27</v>
      </c>
      <c r="O261" s="162">
        <v>0</v>
      </c>
      <c r="P261" s="162">
        <v>0</v>
      </c>
      <c r="Q261" s="163">
        <v>47716</v>
      </c>
      <c r="R261" s="163">
        <v>23858</v>
      </c>
    </row>
    <row r="262" spans="1:18" ht="72.75" customHeight="1" x14ac:dyDescent="0.25">
      <c r="A262" s="88">
        <v>3</v>
      </c>
      <c r="B262" s="459" t="s">
        <v>394</v>
      </c>
      <c r="C262" s="460"/>
      <c r="D262" s="460"/>
      <c r="E262" s="460"/>
      <c r="F262" s="465"/>
      <c r="G262" s="87" t="s">
        <v>580</v>
      </c>
      <c r="H262" s="88">
        <f t="shared" si="21"/>
        <v>0</v>
      </c>
      <c r="I262" s="162">
        <v>0</v>
      </c>
      <c r="J262" s="162">
        <v>0</v>
      </c>
      <c r="K262" s="162">
        <v>12</v>
      </c>
      <c r="L262" s="162">
        <v>0</v>
      </c>
      <c r="M262" s="162">
        <v>1</v>
      </c>
      <c r="N262" s="162">
        <v>40</v>
      </c>
      <c r="O262" s="162">
        <v>0</v>
      </c>
      <c r="P262" s="162">
        <v>0</v>
      </c>
      <c r="Q262" s="163">
        <v>47716</v>
      </c>
      <c r="R262" s="163">
        <v>23858</v>
      </c>
    </row>
    <row r="263" spans="1:18" ht="72.75" customHeight="1" x14ac:dyDescent="0.25">
      <c r="A263" s="88">
        <v>4</v>
      </c>
      <c r="B263" s="459" t="s">
        <v>395</v>
      </c>
      <c r="C263" s="460"/>
      <c r="D263" s="460"/>
      <c r="E263" s="460"/>
      <c r="F263" s="465"/>
      <c r="G263" s="87" t="s">
        <v>581</v>
      </c>
      <c r="H263" s="88">
        <f t="shared" si="21"/>
        <v>0</v>
      </c>
      <c r="I263" s="162">
        <v>0</v>
      </c>
      <c r="J263" s="162">
        <v>0</v>
      </c>
      <c r="K263" s="162">
        <v>4</v>
      </c>
      <c r="L263" s="162">
        <v>0</v>
      </c>
      <c r="M263" s="162">
        <v>1</v>
      </c>
      <c r="N263" s="162">
        <v>10</v>
      </c>
      <c r="O263" s="162">
        <v>0</v>
      </c>
      <c r="P263" s="162">
        <v>0</v>
      </c>
      <c r="Q263" s="163">
        <v>47716</v>
      </c>
      <c r="R263" s="163">
        <v>23858</v>
      </c>
    </row>
    <row r="264" spans="1:18" ht="72.75" customHeight="1" x14ac:dyDescent="0.25">
      <c r="A264" s="88">
        <v>5</v>
      </c>
      <c r="B264" s="459" t="s">
        <v>396</v>
      </c>
      <c r="C264" s="460"/>
      <c r="D264" s="460"/>
      <c r="E264" s="460"/>
      <c r="F264" s="465"/>
      <c r="G264" s="87" t="s">
        <v>582</v>
      </c>
      <c r="H264" s="88">
        <f t="shared" si="21"/>
        <v>0</v>
      </c>
      <c r="I264" s="162">
        <v>0</v>
      </c>
      <c r="J264" s="162">
        <v>0</v>
      </c>
      <c r="K264" s="162">
        <v>8</v>
      </c>
      <c r="L264" s="162">
        <v>0</v>
      </c>
      <c r="M264" s="162">
        <v>2</v>
      </c>
      <c r="N264" s="162">
        <v>17</v>
      </c>
      <c r="O264" s="162">
        <v>0</v>
      </c>
      <c r="P264" s="162">
        <v>0</v>
      </c>
      <c r="Q264" s="163">
        <v>47716</v>
      </c>
      <c r="R264" s="163">
        <v>23858</v>
      </c>
    </row>
    <row r="265" spans="1:18" ht="72.75" customHeight="1" x14ac:dyDescent="0.25">
      <c r="A265" s="88">
        <v>6</v>
      </c>
      <c r="B265" s="459" t="s">
        <v>397</v>
      </c>
      <c r="C265" s="460"/>
      <c r="D265" s="460"/>
      <c r="E265" s="460"/>
      <c r="F265" s="465"/>
      <c r="G265" s="87" t="s">
        <v>583</v>
      </c>
      <c r="H265" s="88">
        <f t="shared" si="21"/>
        <v>0</v>
      </c>
      <c r="I265" s="162">
        <v>0</v>
      </c>
      <c r="J265" s="162">
        <v>0</v>
      </c>
      <c r="K265" s="162">
        <v>5</v>
      </c>
      <c r="L265" s="162">
        <v>0</v>
      </c>
      <c r="M265" s="162">
        <v>1</v>
      </c>
      <c r="N265" s="162">
        <v>13</v>
      </c>
      <c r="O265" s="162">
        <v>0</v>
      </c>
      <c r="P265" s="162">
        <v>0</v>
      </c>
      <c r="Q265" s="163">
        <v>47716</v>
      </c>
      <c r="R265" s="163">
        <v>23858</v>
      </c>
    </row>
    <row r="266" spans="1:18" ht="72.75" customHeight="1" x14ac:dyDescent="0.25">
      <c r="A266" s="88">
        <v>7</v>
      </c>
      <c r="B266" s="459" t="s">
        <v>398</v>
      </c>
      <c r="C266" s="460"/>
      <c r="D266" s="460"/>
      <c r="E266" s="460"/>
      <c r="F266" s="465"/>
      <c r="G266" s="87" t="s">
        <v>584</v>
      </c>
      <c r="H266" s="88">
        <f t="shared" si="21"/>
        <v>0</v>
      </c>
      <c r="I266" s="162">
        <v>0</v>
      </c>
      <c r="J266" s="162">
        <v>0</v>
      </c>
      <c r="K266" s="162">
        <v>10</v>
      </c>
      <c r="L266" s="162">
        <v>0</v>
      </c>
      <c r="M266" s="162">
        <v>0</v>
      </c>
      <c r="N266" s="162">
        <v>30</v>
      </c>
      <c r="O266" s="162">
        <v>0</v>
      </c>
      <c r="P266" s="162">
        <v>0</v>
      </c>
      <c r="Q266" s="163">
        <v>47716</v>
      </c>
      <c r="R266" s="163">
        <v>23858</v>
      </c>
    </row>
    <row r="267" spans="1:18" ht="72.75" customHeight="1" x14ac:dyDescent="0.25">
      <c r="A267" s="88">
        <v>8</v>
      </c>
      <c r="B267" s="459" t="s">
        <v>399</v>
      </c>
      <c r="C267" s="460"/>
      <c r="D267" s="460"/>
      <c r="E267" s="460"/>
      <c r="F267" s="465"/>
      <c r="G267" s="87" t="s">
        <v>585</v>
      </c>
      <c r="H267" s="88">
        <f t="shared" si="21"/>
        <v>0</v>
      </c>
      <c r="I267" s="162">
        <v>0</v>
      </c>
      <c r="J267" s="162">
        <v>0</v>
      </c>
      <c r="K267" s="162">
        <v>7</v>
      </c>
      <c r="L267" s="162">
        <v>0</v>
      </c>
      <c r="M267" s="162">
        <v>0</v>
      </c>
      <c r="N267" s="162">
        <v>14</v>
      </c>
      <c r="O267" s="162">
        <v>0</v>
      </c>
      <c r="P267" s="162">
        <v>0</v>
      </c>
      <c r="Q267" s="163">
        <v>47716</v>
      </c>
      <c r="R267" s="163">
        <v>23858</v>
      </c>
    </row>
    <row r="268" spans="1:18" ht="72.75" customHeight="1" x14ac:dyDescent="0.25">
      <c r="A268" s="88">
        <v>9</v>
      </c>
      <c r="B268" s="459" t="s">
        <v>400</v>
      </c>
      <c r="C268" s="460"/>
      <c r="D268" s="460"/>
      <c r="E268" s="460"/>
      <c r="F268" s="465"/>
      <c r="G268" s="87" t="s">
        <v>586</v>
      </c>
      <c r="H268" s="88">
        <f t="shared" si="21"/>
        <v>0</v>
      </c>
      <c r="I268" s="162">
        <v>0</v>
      </c>
      <c r="J268" s="162">
        <v>0</v>
      </c>
      <c r="K268" s="162">
        <v>5</v>
      </c>
      <c r="L268" s="162">
        <v>0</v>
      </c>
      <c r="M268" s="162">
        <v>0</v>
      </c>
      <c r="N268" s="162">
        <v>13</v>
      </c>
      <c r="O268" s="162">
        <v>0</v>
      </c>
      <c r="P268" s="162">
        <v>0</v>
      </c>
      <c r="Q268" s="163">
        <v>47716</v>
      </c>
      <c r="R268" s="163">
        <v>23858</v>
      </c>
    </row>
    <row r="269" spans="1:18" ht="72.75" customHeight="1" x14ac:dyDescent="0.25">
      <c r="A269" s="88">
        <v>10</v>
      </c>
      <c r="B269" s="459" t="s">
        <v>401</v>
      </c>
      <c r="C269" s="460"/>
      <c r="D269" s="460"/>
      <c r="E269" s="460"/>
      <c r="F269" s="465"/>
      <c r="G269" s="87" t="s">
        <v>402</v>
      </c>
      <c r="H269" s="88">
        <f t="shared" si="21"/>
        <v>0</v>
      </c>
      <c r="I269" s="162">
        <v>0</v>
      </c>
      <c r="J269" s="162">
        <v>0</v>
      </c>
      <c r="K269" s="162">
        <v>0</v>
      </c>
      <c r="L269" s="162">
        <v>0</v>
      </c>
      <c r="M269" s="162">
        <v>0</v>
      </c>
      <c r="N269" s="162">
        <v>2</v>
      </c>
      <c r="O269" s="162">
        <v>0</v>
      </c>
      <c r="P269" s="162">
        <v>0</v>
      </c>
      <c r="Q269" s="163">
        <v>0</v>
      </c>
      <c r="R269" s="163">
        <v>23858</v>
      </c>
    </row>
    <row r="270" spans="1:18" ht="72.75" customHeight="1" x14ac:dyDescent="0.25">
      <c r="A270" s="104">
        <v>12</v>
      </c>
      <c r="B270" s="522" t="s">
        <v>403</v>
      </c>
      <c r="C270" s="523"/>
      <c r="D270" s="523"/>
      <c r="E270" s="523"/>
      <c r="F270" s="523"/>
      <c r="G270" s="524"/>
      <c r="H270" s="133">
        <f>H272+H273+H274+H275+H276+H277+H278+H279+H280+H281+H282+H283+H284+H285+H286+H287+H288+H289+H290+H291+H292+H293+H294+H295+H297+H298+H299+H300+H301+H302+H303+H304+H305+H307+H308+H309+H310+H311</f>
        <v>105</v>
      </c>
      <c r="I270" s="133">
        <f t="shared" ref="I270:P270" si="22">I272+I273+I274+I275+I276+I277+I278+I279+I280+I281+I282+I283+I284+I285+I286+I287+I288+I289+I290+I291+I292+I293+I294+I295+I297+I298+I299+I301+I302+I303+I304+I305+I307+I308+I309+I310+I311</f>
        <v>65</v>
      </c>
      <c r="J270" s="133">
        <f t="shared" si="22"/>
        <v>40</v>
      </c>
      <c r="K270" s="133">
        <f t="shared" si="22"/>
        <v>40</v>
      </c>
      <c r="L270" s="133">
        <f t="shared" si="22"/>
        <v>14</v>
      </c>
      <c r="M270" s="133">
        <f t="shared" si="22"/>
        <v>2</v>
      </c>
      <c r="N270" s="133">
        <f t="shared" si="22"/>
        <v>92</v>
      </c>
      <c r="O270" s="133">
        <f t="shared" si="22"/>
        <v>26</v>
      </c>
      <c r="P270" s="133">
        <f t="shared" si="22"/>
        <v>6</v>
      </c>
      <c r="Q270" s="164">
        <v>47716</v>
      </c>
      <c r="R270" s="164">
        <v>23858</v>
      </c>
    </row>
    <row r="271" spans="1:18" ht="72.75" customHeight="1" x14ac:dyDescent="0.25">
      <c r="A271" s="104">
        <v>1</v>
      </c>
      <c r="B271" s="525" t="s">
        <v>430</v>
      </c>
      <c r="C271" s="526"/>
      <c r="D271" s="526"/>
      <c r="E271" s="526"/>
      <c r="F271" s="527"/>
      <c r="G271" s="137"/>
      <c r="H271" s="525"/>
      <c r="I271" s="526"/>
      <c r="J271" s="526"/>
      <c r="K271" s="526"/>
      <c r="L271" s="526"/>
      <c r="M271" s="526"/>
      <c r="N271" s="526"/>
      <c r="O271" s="526"/>
      <c r="P271" s="526"/>
      <c r="Q271" s="526"/>
      <c r="R271" s="527"/>
    </row>
    <row r="272" spans="1:18" ht="72.75" customHeight="1" x14ac:dyDescent="0.25">
      <c r="A272" s="88">
        <v>1</v>
      </c>
      <c r="B272" s="459" t="s">
        <v>430</v>
      </c>
      <c r="C272" s="460"/>
      <c r="D272" s="460"/>
      <c r="E272" s="460"/>
      <c r="F272" s="465"/>
      <c r="G272" s="87" t="s">
        <v>1009</v>
      </c>
      <c r="H272" s="88">
        <f>I272+J272</f>
        <v>95</v>
      </c>
      <c r="I272" s="162">
        <v>65</v>
      </c>
      <c r="J272" s="162">
        <v>30</v>
      </c>
      <c r="K272" s="162">
        <v>35</v>
      </c>
      <c r="L272" s="162">
        <v>11</v>
      </c>
      <c r="M272" s="162">
        <v>1</v>
      </c>
      <c r="N272" s="162">
        <v>63</v>
      </c>
      <c r="O272" s="162">
        <v>5</v>
      </c>
      <c r="P272" s="162">
        <v>0</v>
      </c>
      <c r="Q272" s="163">
        <v>50038</v>
      </c>
      <c r="R272" s="163">
        <v>22311</v>
      </c>
    </row>
    <row r="273" spans="1:18" ht="72.75" customHeight="1" x14ac:dyDescent="0.25">
      <c r="A273" s="88">
        <v>2</v>
      </c>
      <c r="B273" s="459" t="s">
        <v>431</v>
      </c>
      <c r="C273" s="460"/>
      <c r="D273" s="460"/>
      <c r="E273" s="460"/>
      <c r="F273" s="465"/>
      <c r="G273" s="87" t="s">
        <v>432</v>
      </c>
      <c r="H273" s="88">
        <f t="shared" ref="H273:H295" si="23">I273+J273</f>
        <v>0</v>
      </c>
      <c r="I273" s="162">
        <v>0</v>
      </c>
      <c r="J273" s="162">
        <v>0</v>
      </c>
      <c r="K273" s="162">
        <v>0</v>
      </c>
      <c r="L273" s="162">
        <v>0</v>
      </c>
      <c r="M273" s="162">
        <v>0</v>
      </c>
      <c r="N273" s="162">
        <v>1</v>
      </c>
      <c r="O273" s="162">
        <v>0</v>
      </c>
      <c r="P273" s="162">
        <v>0</v>
      </c>
      <c r="Q273" s="163">
        <v>0</v>
      </c>
      <c r="R273" s="163">
        <v>35160</v>
      </c>
    </row>
    <row r="274" spans="1:18" ht="72.75" customHeight="1" x14ac:dyDescent="0.25">
      <c r="A274" s="88">
        <v>3</v>
      </c>
      <c r="B274" s="459" t="s">
        <v>433</v>
      </c>
      <c r="C274" s="460"/>
      <c r="D274" s="460"/>
      <c r="E274" s="460"/>
      <c r="F274" s="465"/>
      <c r="G274" s="87" t="s">
        <v>434</v>
      </c>
      <c r="H274" s="88">
        <f t="shared" si="23"/>
        <v>0</v>
      </c>
      <c r="I274" s="162">
        <v>0</v>
      </c>
      <c r="J274" s="162">
        <v>0</v>
      </c>
      <c r="K274" s="162">
        <v>0</v>
      </c>
      <c r="L274" s="162">
        <v>0</v>
      </c>
      <c r="M274" s="162">
        <v>0</v>
      </c>
      <c r="N274" s="162">
        <v>1</v>
      </c>
      <c r="O274" s="162">
        <v>0</v>
      </c>
      <c r="P274" s="162">
        <v>0</v>
      </c>
      <c r="Q274" s="163">
        <v>0</v>
      </c>
      <c r="R274" s="163">
        <v>27360</v>
      </c>
    </row>
    <row r="275" spans="1:18" ht="72.75" customHeight="1" x14ac:dyDescent="0.25">
      <c r="A275" s="88">
        <v>4</v>
      </c>
      <c r="B275" s="459" t="s">
        <v>435</v>
      </c>
      <c r="C275" s="460"/>
      <c r="D275" s="460"/>
      <c r="E275" s="460"/>
      <c r="F275" s="465"/>
      <c r="G275" s="87" t="s">
        <v>436</v>
      </c>
      <c r="H275" s="88">
        <f t="shared" si="23"/>
        <v>0</v>
      </c>
      <c r="I275" s="162">
        <v>0</v>
      </c>
      <c r="J275" s="162">
        <v>0</v>
      </c>
      <c r="K275" s="162">
        <v>0</v>
      </c>
      <c r="L275" s="162">
        <v>0</v>
      </c>
      <c r="M275" s="162">
        <v>0</v>
      </c>
      <c r="N275" s="162">
        <v>1</v>
      </c>
      <c r="O275" s="162">
        <v>0</v>
      </c>
      <c r="P275" s="162">
        <v>0</v>
      </c>
      <c r="Q275" s="163">
        <v>0</v>
      </c>
      <c r="R275" s="163">
        <v>24460</v>
      </c>
    </row>
    <row r="276" spans="1:18" ht="72.75" customHeight="1" x14ac:dyDescent="0.25">
      <c r="A276" s="88">
        <v>5</v>
      </c>
      <c r="B276" s="459" t="s">
        <v>439</v>
      </c>
      <c r="C276" s="460"/>
      <c r="D276" s="460"/>
      <c r="E276" s="460"/>
      <c r="F276" s="465"/>
      <c r="G276" s="87" t="s">
        <v>440</v>
      </c>
      <c r="H276" s="88">
        <f t="shared" si="23"/>
        <v>0</v>
      </c>
      <c r="I276" s="162">
        <v>0</v>
      </c>
      <c r="J276" s="162">
        <v>0</v>
      </c>
      <c r="K276" s="162">
        <v>0</v>
      </c>
      <c r="L276" s="162">
        <v>0</v>
      </c>
      <c r="M276" s="162">
        <v>0</v>
      </c>
      <c r="N276" s="162">
        <v>1</v>
      </c>
      <c r="O276" s="162">
        <v>0</v>
      </c>
      <c r="P276" s="162">
        <v>0</v>
      </c>
      <c r="Q276" s="163">
        <v>0</v>
      </c>
      <c r="R276" s="163">
        <v>20960</v>
      </c>
    </row>
    <row r="277" spans="1:18" ht="72.75" customHeight="1" x14ac:dyDescent="0.25">
      <c r="A277" s="88">
        <v>6</v>
      </c>
      <c r="B277" s="459" t="s">
        <v>443</v>
      </c>
      <c r="C277" s="460"/>
      <c r="D277" s="460"/>
      <c r="E277" s="460"/>
      <c r="F277" s="465"/>
      <c r="G277" s="87" t="s">
        <v>444</v>
      </c>
      <c r="H277" s="88">
        <f t="shared" si="23"/>
        <v>0</v>
      </c>
      <c r="I277" s="162">
        <v>0</v>
      </c>
      <c r="J277" s="162">
        <v>0</v>
      </c>
      <c r="K277" s="162">
        <v>0</v>
      </c>
      <c r="L277" s="162">
        <v>0</v>
      </c>
      <c r="M277" s="162">
        <v>0</v>
      </c>
      <c r="N277" s="162">
        <v>1</v>
      </c>
      <c r="O277" s="162">
        <v>0</v>
      </c>
      <c r="P277" s="162">
        <v>0</v>
      </c>
      <c r="Q277" s="163">
        <v>0</v>
      </c>
      <c r="R277" s="163">
        <v>20960</v>
      </c>
    </row>
    <row r="278" spans="1:18" ht="72.75" customHeight="1" x14ac:dyDescent="0.25">
      <c r="A278" s="88">
        <v>7</v>
      </c>
      <c r="B278" s="459" t="s">
        <v>445</v>
      </c>
      <c r="C278" s="460"/>
      <c r="D278" s="460"/>
      <c r="E278" s="460"/>
      <c r="F278" s="465"/>
      <c r="G278" s="87" t="s">
        <v>446</v>
      </c>
      <c r="H278" s="88">
        <f t="shared" si="23"/>
        <v>0</v>
      </c>
      <c r="I278" s="162">
        <v>0</v>
      </c>
      <c r="J278" s="162">
        <v>0</v>
      </c>
      <c r="K278" s="162">
        <v>0</v>
      </c>
      <c r="L278" s="162">
        <v>0</v>
      </c>
      <c r="M278" s="162">
        <v>0</v>
      </c>
      <c r="N278" s="162">
        <v>1</v>
      </c>
      <c r="O278" s="162">
        <v>0</v>
      </c>
      <c r="P278" s="162">
        <v>0</v>
      </c>
      <c r="Q278" s="163">
        <v>0</v>
      </c>
      <c r="R278" s="163">
        <v>27960</v>
      </c>
    </row>
    <row r="279" spans="1:18" ht="72.75" customHeight="1" x14ac:dyDescent="0.25">
      <c r="A279" s="88">
        <v>8</v>
      </c>
      <c r="B279" s="459" t="s">
        <v>447</v>
      </c>
      <c r="C279" s="460"/>
      <c r="D279" s="460"/>
      <c r="E279" s="460"/>
      <c r="F279" s="465"/>
      <c r="G279" s="87" t="s">
        <v>448</v>
      </c>
      <c r="H279" s="88">
        <f t="shared" si="23"/>
        <v>0</v>
      </c>
      <c r="I279" s="162">
        <v>0</v>
      </c>
      <c r="J279" s="162">
        <v>0</v>
      </c>
      <c r="K279" s="162">
        <v>0</v>
      </c>
      <c r="L279" s="162">
        <v>0</v>
      </c>
      <c r="M279" s="162">
        <v>0</v>
      </c>
      <c r="N279" s="162">
        <v>1</v>
      </c>
      <c r="O279" s="162">
        <v>0</v>
      </c>
      <c r="P279" s="162">
        <v>0</v>
      </c>
      <c r="Q279" s="163">
        <v>0</v>
      </c>
      <c r="R279" s="163">
        <v>20960</v>
      </c>
    </row>
    <row r="280" spans="1:18" ht="72.75" customHeight="1" x14ac:dyDescent="0.25">
      <c r="A280" s="88">
        <v>9</v>
      </c>
      <c r="B280" s="459" t="s">
        <v>449</v>
      </c>
      <c r="C280" s="460"/>
      <c r="D280" s="460"/>
      <c r="E280" s="460"/>
      <c r="F280" s="465"/>
      <c r="G280" s="87" t="s">
        <v>450</v>
      </c>
      <c r="H280" s="88">
        <f t="shared" si="23"/>
        <v>0</v>
      </c>
      <c r="I280" s="162">
        <v>0</v>
      </c>
      <c r="J280" s="162">
        <v>0</v>
      </c>
      <c r="K280" s="162">
        <v>0</v>
      </c>
      <c r="L280" s="162">
        <v>0</v>
      </c>
      <c r="M280" s="162">
        <v>0</v>
      </c>
      <c r="N280" s="162">
        <v>0</v>
      </c>
      <c r="O280" s="162">
        <v>0</v>
      </c>
      <c r="P280" s="162">
        <v>0</v>
      </c>
      <c r="Q280" s="163">
        <v>0</v>
      </c>
      <c r="R280" s="163">
        <v>0</v>
      </c>
    </row>
    <row r="281" spans="1:18" ht="72.75" customHeight="1" x14ac:dyDescent="0.25">
      <c r="A281" s="88">
        <v>10</v>
      </c>
      <c r="B281" s="459" t="s">
        <v>451</v>
      </c>
      <c r="C281" s="460"/>
      <c r="D281" s="460"/>
      <c r="E281" s="460"/>
      <c r="F281" s="465"/>
      <c r="G281" s="87" t="s">
        <v>452</v>
      </c>
      <c r="H281" s="88">
        <f t="shared" si="23"/>
        <v>0</v>
      </c>
      <c r="I281" s="162">
        <v>0</v>
      </c>
      <c r="J281" s="162">
        <v>0</v>
      </c>
      <c r="K281" s="162">
        <v>0</v>
      </c>
      <c r="L281" s="162">
        <v>0</v>
      </c>
      <c r="M281" s="162">
        <v>0</v>
      </c>
      <c r="N281" s="162">
        <v>1</v>
      </c>
      <c r="O281" s="162">
        <v>0</v>
      </c>
      <c r="P281" s="162">
        <v>0</v>
      </c>
      <c r="Q281" s="163">
        <v>0</v>
      </c>
      <c r="R281" s="163">
        <v>20960</v>
      </c>
    </row>
    <row r="282" spans="1:18" ht="72.75" customHeight="1" x14ac:dyDescent="0.25">
      <c r="A282" s="88">
        <v>11</v>
      </c>
      <c r="B282" s="459" t="s">
        <v>453</v>
      </c>
      <c r="C282" s="460"/>
      <c r="D282" s="460"/>
      <c r="E282" s="460"/>
      <c r="F282" s="465"/>
      <c r="G282" s="87" t="s">
        <v>454</v>
      </c>
      <c r="H282" s="88">
        <f t="shared" si="23"/>
        <v>0</v>
      </c>
      <c r="I282" s="162">
        <v>0</v>
      </c>
      <c r="J282" s="162">
        <v>0</v>
      </c>
      <c r="K282" s="162">
        <v>0</v>
      </c>
      <c r="L282" s="162">
        <v>0</v>
      </c>
      <c r="M282" s="162">
        <v>0</v>
      </c>
      <c r="N282" s="162">
        <v>1</v>
      </c>
      <c r="O282" s="162">
        <v>0</v>
      </c>
      <c r="P282" s="162">
        <v>0</v>
      </c>
      <c r="Q282" s="163">
        <v>0</v>
      </c>
      <c r="R282" s="163">
        <v>0</v>
      </c>
    </row>
    <row r="283" spans="1:18" ht="72.75" customHeight="1" x14ac:dyDescent="0.25">
      <c r="A283" s="88">
        <v>12</v>
      </c>
      <c r="B283" s="459" t="s">
        <v>457</v>
      </c>
      <c r="C283" s="460"/>
      <c r="D283" s="460"/>
      <c r="E283" s="460"/>
      <c r="F283" s="465"/>
      <c r="G283" s="87" t="s">
        <v>458</v>
      </c>
      <c r="H283" s="88">
        <f t="shared" si="23"/>
        <v>0</v>
      </c>
      <c r="I283" s="162">
        <v>0</v>
      </c>
      <c r="J283" s="162">
        <v>0</v>
      </c>
      <c r="K283" s="162">
        <v>0</v>
      </c>
      <c r="L283" s="162">
        <v>0</v>
      </c>
      <c r="M283" s="162">
        <v>0</v>
      </c>
      <c r="N283" s="162">
        <v>1</v>
      </c>
      <c r="O283" s="162">
        <v>0</v>
      </c>
      <c r="P283" s="162">
        <v>0</v>
      </c>
      <c r="Q283" s="163">
        <v>0</v>
      </c>
      <c r="R283" s="163">
        <v>20960</v>
      </c>
    </row>
    <row r="284" spans="1:18" ht="72.75" customHeight="1" x14ac:dyDescent="0.25">
      <c r="A284" s="88">
        <v>13</v>
      </c>
      <c r="B284" s="459" t="s">
        <v>459</v>
      </c>
      <c r="C284" s="460"/>
      <c r="D284" s="460"/>
      <c r="E284" s="460"/>
      <c r="F284" s="465"/>
      <c r="G284" s="87" t="s">
        <v>460</v>
      </c>
      <c r="H284" s="88">
        <f t="shared" si="23"/>
        <v>0</v>
      </c>
      <c r="I284" s="162">
        <v>0</v>
      </c>
      <c r="J284" s="162">
        <v>0</v>
      </c>
      <c r="K284" s="162">
        <v>0</v>
      </c>
      <c r="L284" s="162">
        <v>0</v>
      </c>
      <c r="M284" s="162">
        <v>0</v>
      </c>
      <c r="N284" s="162">
        <v>1</v>
      </c>
      <c r="O284" s="162">
        <v>0</v>
      </c>
      <c r="P284" s="162">
        <v>0</v>
      </c>
      <c r="Q284" s="163">
        <v>0</v>
      </c>
      <c r="R284" s="163">
        <v>24806</v>
      </c>
    </row>
    <row r="285" spans="1:18" ht="72.75" customHeight="1" x14ac:dyDescent="0.25">
      <c r="A285" s="88">
        <v>14</v>
      </c>
      <c r="B285" s="459" t="s">
        <v>461</v>
      </c>
      <c r="C285" s="460"/>
      <c r="D285" s="460"/>
      <c r="E285" s="460"/>
      <c r="F285" s="465"/>
      <c r="G285" s="87" t="s">
        <v>462</v>
      </c>
      <c r="H285" s="88">
        <f t="shared" si="23"/>
        <v>0</v>
      </c>
      <c r="I285" s="162">
        <v>0</v>
      </c>
      <c r="J285" s="162">
        <v>0</v>
      </c>
      <c r="K285" s="162">
        <v>0</v>
      </c>
      <c r="L285" s="162">
        <v>0</v>
      </c>
      <c r="M285" s="162">
        <v>0</v>
      </c>
      <c r="N285" s="162">
        <v>1</v>
      </c>
      <c r="O285" s="162">
        <v>0</v>
      </c>
      <c r="P285" s="162">
        <v>0</v>
      </c>
      <c r="Q285" s="163">
        <v>0</v>
      </c>
      <c r="R285" s="163">
        <v>27360</v>
      </c>
    </row>
    <row r="286" spans="1:18" ht="72.75" customHeight="1" x14ac:dyDescent="0.25">
      <c r="A286" s="88">
        <v>15</v>
      </c>
      <c r="B286" s="529" t="s">
        <v>934</v>
      </c>
      <c r="C286" s="529"/>
      <c r="D286" s="529"/>
      <c r="E286" s="529"/>
      <c r="F286" s="529"/>
      <c r="G286" s="86" t="s">
        <v>935</v>
      </c>
      <c r="H286" s="88">
        <f t="shared" si="23"/>
        <v>0</v>
      </c>
      <c r="I286" s="162">
        <v>0</v>
      </c>
      <c r="J286" s="162">
        <v>0</v>
      </c>
      <c r="K286" s="162">
        <v>0</v>
      </c>
      <c r="L286" s="162">
        <v>0</v>
      </c>
      <c r="M286" s="162">
        <v>0</v>
      </c>
      <c r="N286" s="162">
        <v>1</v>
      </c>
      <c r="O286" s="162">
        <v>0</v>
      </c>
      <c r="P286" s="162">
        <v>0</v>
      </c>
      <c r="Q286" s="163">
        <v>0</v>
      </c>
      <c r="R286" s="163">
        <v>27360</v>
      </c>
    </row>
    <row r="287" spans="1:18" ht="72.75" customHeight="1" x14ac:dyDescent="0.25">
      <c r="A287" s="88">
        <v>16</v>
      </c>
      <c r="B287" s="529" t="s">
        <v>455</v>
      </c>
      <c r="C287" s="529"/>
      <c r="D287" s="529"/>
      <c r="E287" s="529"/>
      <c r="F287" s="529"/>
      <c r="G287" s="86" t="s">
        <v>917</v>
      </c>
      <c r="H287" s="88">
        <f t="shared" si="23"/>
        <v>0</v>
      </c>
      <c r="I287" s="162">
        <v>0</v>
      </c>
      <c r="J287" s="162">
        <v>0</v>
      </c>
      <c r="K287" s="162">
        <v>0</v>
      </c>
      <c r="L287" s="162">
        <v>0</v>
      </c>
      <c r="M287" s="162">
        <v>0</v>
      </c>
      <c r="N287" s="162">
        <v>0</v>
      </c>
      <c r="O287" s="162">
        <v>0</v>
      </c>
      <c r="P287" s="162">
        <v>0</v>
      </c>
      <c r="Q287" s="163">
        <v>0</v>
      </c>
      <c r="R287" s="163">
        <v>0</v>
      </c>
    </row>
    <row r="288" spans="1:18" ht="72.75" customHeight="1" x14ac:dyDescent="0.25">
      <c r="A288" s="88">
        <v>17</v>
      </c>
      <c r="B288" s="529" t="s">
        <v>918</v>
      </c>
      <c r="C288" s="529"/>
      <c r="D288" s="529"/>
      <c r="E288" s="529"/>
      <c r="F288" s="529"/>
      <c r="G288" s="86" t="s">
        <v>919</v>
      </c>
      <c r="H288" s="88">
        <f t="shared" si="23"/>
        <v>0</v>
      </c>
      <c r="I288" s="162">
        <v>0</v>
      </c>
      <c r="J288" s="162">
        <v>0</v>
      </c>
      <c r="K288" s="162">
        <v>0</v>
      </c>
      <c r="L288" s="162">
        <v>0</v>
      </c>
      <c r="M288" s="162">
        <v>0</v>
      </c>
      <c r="N288" s="162">
        <v>0</v>
      </c>
      <c r="O288" s="162">
        <v>0</v>
      </c>
      <c r="P288" s="162">
        <v>0</v>
      </c>
      <c r="Q288" s="163">
        <v>0</v>
      </c>
      <c r="R288" s="163">
        <v>0</v>
      </c>
    </row>
    <row r="289" spans="1:18" ht="72.75" customHeight="1" x14ac:dyDescent="0.25">
      <c r="A289" s="88">
        <v>18</v>
      </c>
      <c r="B289" s="529" t="s">
        <v>920</v>
      </c>
      <c r="C289" s="529"/>
      <c r="D289" s="529"/>
      <c r="E289" s="529"/>
      <c r="F289" s="529"/>
      <c r="G289" s="86" t="s">
        <v>921</v>
      </c>
      <c r="H289" s="88">
        <f t="shared" si="23"/>
        <v>0</v>
      </c>
      <c r="I289" s="162">
        <v>0</v>
      </c>
      <c r="J289" s="162">
        <v>0</v>
      </c>
      <c r="K289" s="162">
        <v>0</v>
      </c>
      <c r="L289" s="162">
        <v>0</v>
      </c>
      <c r="M289" s="162">
        <v>0</v>
      </c>
      <c r="N289" s="162">
        <v>0</v>
      </c>
      <c r="O289" s="162">
        <v>0</v>
      </c>
      <c r="P289" s="162">
        <v>0</v>
      </c>
      <c r="Q289" s="163">
        <v>0</v>
      </c>
      <c r="R289" s="163">
        <v>0</v>
      </c>
    </row>
    <row r="290" spans="1:18" ht="72.75" customHeight="1" x14ac:dyDescent="0.25">
      <c r="A290" s="88">
        <v>19</v>
      </c>
      <c r="B290" s="529" t="s">
        <v>922</v>
      </c>
      <c r="C290" s="529"/>
      <c r="D290" s="529"/>
      <c r="E290" s="529"/>
      <c r="F290" s="529"/>
      <c r="G290" s="86" t="s">
        <v>923</v>
      </c>
      <c r="H290" s="88">
        <f t="shared" si="23"/>
        <v>0</v>
      </c>
      <c r="I290" s="162">
        <v>0</v>
      </c>
      <c r="J290" s="162">
        <v>0</v>
      </c>
      <c r="K290" s="162">
        <v>0</v>
      </c>
      <c r="L290" s="162">
        <v>0</v>
      </c>
      <c r="M290" s="162">
        <v>0</v>
      </c>
      <c r="N290" s="162">
        <v>0</v>
      </c>
      <c r="O290" s="162">
        <v>0</v>
      </c>
      <c r="P290" s="162">
        <v>0</v>
      </c>
      <c r="Q290" s="163">
        <v>0</v>
      </c>
      <c r="R290" s="163">
        <v>0</v>
      </c>
    </row>
    <row r="291" spans="1:18" ht="72.75" customHeight="1" x14ac:dyDescent="0.25">
      <c r="A291" s="88">
        <v>20</v>
      </c>
      <c r="B291" s="529" t="s">
        <v>924</v>
      </c>
      <c r="C291" s="529"/>
      <c r="D291" s="529"/>
      <c r="E291" s="529"/>
      <c r="F291" s="529"/>
      <c r="G291" s="86" t="s">
        <v>925</v>
      </c>
      <c r="H291" s="88">
        <f t="shared" si="23"/>
        <v>0</v>
      </c>
      <c r="I291" s="162">
        <v>0</v>
      </c>
      <c r="J291" s="162">
        <v>0</v>
      </c>
      <c r="K291" s="162">
        <v>0</v>
      </c>
      <c r="L291" s="162">
        <v>0</v>
      </c>
      <c r="M291" s="162">
        <v>0</v>
      </c>
      <c r="N291" s="162">
        <v>0</v>
      </c>
      <c r="O291" s="162">
        <v>0</v>
      </c>
      <c r="P291" s="162">
        <v>0</v>
      </c>
      <c r="Q291" s="163">
        <v>0</v>
      </c>
      <c r="R291" s="163">
        <v>0</v>
      </c>
    </row>
    <row r="292" spans="1:18" ht="72.75" customHeight="1" x14ac:dyDescent="0.25">
      <c r="A292" s="88">
        <v>21</v>
      </c>
      <c r="B292" s="529" t="s">
        <v>926</v>
      </c>
      <c r="C292" s="529"/>
      <c r="D292" s="529"/>
      <c r="E292" s="529"/>
      <c r="F292" s="529"/>
      <c r="G292" s="86" t="s">
        <v>927</v>
      </c>
      <c r="H292" s="88">
        <f t="shared" si="23"/>
        <v>0</v>
      </c>
      <c r="I292" s="162">
        <v>0</v>
      </c>
      <c r="J292" s="162">
        <v>0</v>
      </c>
      <c r="K292" s="162">
        <v>0</v>
      </c>
      <c r="L292" s="162">
        <v>0</v>
      </c>
      <c r="M292" s="162">
        <v>0</v>
      </c>
      <c r="N292" s="162">
        <v>0</v>
      </c>
      <c r="O292" s="162">
        <v>0</v>
      </c>
      <c r="P292" s="162">
        <v>0</v>
      </c>
      <c r="Q292" s="163">
        <v>0</v>
      </c>
      <c r="R292" s="163">
        <v>0</v>
      </c>
    </row>
    <row r="293" spans="1:18" ht="72.75" customHeight="1" x14ac:dyDescent="0.25">
      <c r="A293" s="88">
        <v>22</v>
      </c>
      <c r="B293" s="529" t="s">
        <v>928</v>
      </c>
      <c r="C293" s="529"/>
      <c r="D293" s="529"/>
      <c r="E293" s="529"/>
      <c r="F293" s="529"/>
      <c r="G293" s="86" t="s">
        <v>929</v>
      </c>
      <c r="H293" s="88">
        <f t="shared" si="23"/>
        <v>0</v>
      </c>
      <c r="I293" s="162">
        <v>0</v>
      </c>
      <c r="J293" s="162">
        <v>0</v>
      </c>
      <c r="K293" s="162">
        <v>0</v>
      </c>
      <c r="L293" s="162">
        <v>0</v>
      </c>
      <c r="M293" s="162">
        <v>0</v>
      </c>
      <c r="N293" s="162">
        <v>0</v>
      </c>
      <c r="O293" s="162">
        <v>0</v>
      </c>
      <c r="P293" s="162">
        <v>0</v>
      </c>
      <c r="Q293" s="163">
        <v>0</v>
      </c>
      <c r="R293" s="163">
        <v>0</v>
      </c>
    </row>
    <row r="294" spans="1:18" ht="72.75" customHeight="1" x14ac:dyDescent="0.25">
      <c r="A294" s="88">
        <v>23</v>
      </c>
      <c r="B294" s="529" t="s">
        <v>930</v>
      </c>
      <c r="C294" s="529"/>
      <c r="D294" s="529"/>
      <c r="E294" s="529"/>
      <c r="F294" s="529"/>
      <c r="G294" s="86" t="s">
        <v>931</v>
      </c>
      <c r="H294" s="88">
        <f t="shared" si="23"/>
        <v>0</v>
      </c>
      <c r="I294" s="162">
        <v>0</v>
      </c>
      <c r="J294" s="162">
        <v>0</v>
      </c>
      <c r="K294" s="162">
        <v>0</v>
      </c>
      <c r="L294" s="162">
        <v>0</v>
      </c>
      <c r="M294" s="162">
        <v>0</v>
      </c>
      <c r="N294" s="162">
        <v>0</v>
      </c>
      <c r="O294" s="162">
        <v>0</v>
      </c>
      <c r="P294" s="162">
        <v>0</v>
      </c>
      <c r="Q294" s="163">
        <v>0</v>
      </c>
      <c r="R294" s="163">
        <v>0</v>
      </c>
    </row>
    <row r="295" spans="1:18" ht="72.75" customHeight="1" x14ac:dyDescent="0.25">
      <c r="A295" s="88">
        <v>24</v>
      </c>
      <c r="B295" s="529" t="s">
        <v>932</v>
      </c>
      <c r="C295" s="529"/>
      <c r="D295" s="529"/>
      <c r="E295" s="529"/>
      <c r="F295" s="529"/>
      <c r="G295" s="86" t="s">
        <v>933</v>
      </c>
      <c r="H295" s="88">
        <f t="shared" si="23"/>
        <v>0</v>
      </c>
      <c r="I295" s="162">
        <v>0</v>
      </c>
      <c r="J295" s="162">
        <v>0</v>
      </c>
      <c r="K295" s="162">
        <v>0</v>
      </c>
      <c r="L295" s="162">
        <v>0</v>
      </c>
      <c r="M295" s="162">
        <v>0</v>
      </c>
      <c r="N295" s="162">
        <v>0</v>
      </c>
      <c r="O295" s="162">
        <v>0</v>
      </c>
      <c r="P295" s="162">
        <v>0</v>
      </c>
      <c r="Q295" s="163">
        <v>0</v>
      </c>
      <c r="R295" s="163">
        <v>0</v>
      </c>
    </row>
    <row r="296" spans="1:18" ht="72.75" customHeight="1" x14ac:dyDescent="0.25">
      <c r="A296" s="104">
        <v>2</v>
      </c>
      <c r="B296" s="525" t="s">
        <v>404</v>
      </c>
      <c r="C296" s="526"/>
      <c r="D296" s="526"/>
      <c r="E296" s="526"/>
      <c r="F296" s="526"/>
      <c r="G296" s="527"/>
      <c r="H296" s="525"/>
      <c r="I296" s="526"/>
      <c r="J296" s="526"/>
      <c r="K296" s="526"/>
      <c r="L296" s="526"/>
      <c r="M296" s="526"/>
      <c r="N296" s="526"/>
      <c r="O296" s="526"/>
      <c r="P296" s="526"/>
      <c r="Q296" s="526"/>
      <c r="R296" s="527"/>
    </row>
    <row r="297" spans="1:18" ht="72.75" customHeight="1" x14ac:dyDescent="0.25">
      <c r="A297" s="88">
        <v>1</v>
      </c>
      <c r="B297" s="459" t="s">
        <v>404</v>
      </c>
      <c r="C297" s="460"/>
      <c r="D297" s="460"/>
      <c r="E297" s="460"/>
      <c r="F297" s="465"/>
      <c r="G297" s="87" t="s">
        <v>587</v>
      </c>
      <c r="H297" s="162">
        <f>I297+J297</f>
        <v>10</v>
      </c>
      <c r="I297" s="162">
        <v>0</v>
      </c>
      <c r="J297" s="162">
        <v>10</v>
      </c>
      <c r="K297" s="162">
        <v>4</v>
      </c>
      <c r="L297" s="162">
        <v>2</v>
      </c>
      <c r="M297" s="162">
        <v>0</v>
      </c>
      <c r="N297" s="162">
        <v>10</v>
      </c>
      <c r="O297" s="162">
        <v>5</v>
      </c>
      <c r="P297" s="162">
        <v>0</v>
      </c>
      <c r="Q297" s="163">
        <v>39050</v>
      </c>
      <c r="R297" s="163">
        <v>23708</v>
      </c>
    </row>
    <row r="298" spans="1:18" ht="72.75" customHeight="1" x14ac:dyDescent="0.25">
      <c r="A298" s="88">
        <v>2</v>
      </c>
      <c r="B298" s="459" t="s">
        <v>405</v>
      </c>
      <c r="C298" s="460"/>
      <c r="D298" s="460"/>
      <c r="E298" s="460"/>
      <c r="F298" s="465"/>
      <c r="G298" s="87" t="s">
        <v>406</v>
      </c>
      <c r="H298" s="162">
        <f t="shared" ref="H298:H305" si="24">I298+J298</f>
        <v>0</v>
      </c>
      <c r="I298" s="162">
        <v>0</v>
      </c>
      <c r="J298" s="162">
        <v>0</v>
      </c>
      <c r="K298" s="162">
        <v>0</v>
      </c>
      <c r="L298" s="162">
        <v>0</v>
      </c>
      <c r="M298" s="162">
        <v>0</v>
      </c>
      <c r="N298" s="162">
        <v>1</v>
      </c>
      <c r="O298" s="162">
        <v>0</v>
      </c>
      <c r="P298" s="162">
        <v>0</v>
      </c>
      <c r="Q298" s="163">
        <v>0</v>
      </c>
      <c r="R298" s="163">
        <v>19650</v>
      </c>
    </row>
    <row r="299" spans="1:18" ht="72.75" customHeight="1" x14ac:dyDescent="0.25">
      <c r="A299" s="88">
        <v>3</v>
      </c>
      <c r="B299" s="459" t="s">
        <v>415</v>
      </c>
      <c r="C299" s="460"/>
      <c r="D299" s="460"/>
      <c r="E299" s="460"/>
      <c r="F299" s="465"/>
      <c r="G299" s="87" t="s">
        <v>416</v>
      </c>
      <c r="H299" s="162">
        <f t="shared" si="24"/>
        <v>0</v>
      </c>
      <c r="I299" s="162">
        <v>0</v>
      </c>
      <c r="J299" s="162">
        <v>0</v>
      </c>
      <c r="K299" s="162">
        <v>0</v>
      </c>
      <c r="L299" s="162">
        <v>0</v>
      </c>
      <c r="M299" s="162">
        <v>0</v>
      </c>
      <c r="N299" s="162">
        <v>1</v>
      </c>
      <c r="O299" s="162">
        <v>0</v>
      </c>
      <c r="P299" s="162">
        <v>0</v>
      </c>
      <c r="Q299" s="163">
        <v>0</v>
      </c>
      <c r="R299" s="163">
        <v>26200</v>
      </c>
    </row>
    <row r="300" spans="1:18" ht="72.75" customHeight="1" x14ac:dyDescent="0.25">
      <c r="A300" s="88"/>
      <c r="B300" s="519" t="s">
        <v>419</v>
      </c>
      <c r="C300" s="520"/>
      <c r="D300" s="520"/>
      <c r="E300" s="520"/>
      <c r="F300" s="521"/>
      <c r="G300" s="86" t="s">
        <v>996</v>
      </c>
      <c r="H300" s="162">
        <f t="shared" si="24"/>
        <v>0</v>
      </c>
      <c r="I300" s="162">
        <v>0</v>
      </c>
      <c r="J300" s="162">
        <v>0</v>
      </c>
      <c r="K300" s="162">
        <v>0</v>
      </c>
      <c r="L300" s="162">
        <v>0</v>
      </c>
      <c r="M300" s="162">
        <v>0</v>
      </c>
      <c r="N300" s="162">
        <v>0</v>
      </c>
      <c r="O300" s="162">
        <v>0</v>
      </c>
      <c r="P300" s="162">
        <v>0</v>
      </c>
      <c r="Q300" s="163">
        <v>0</v>
      </c>
      <c r="R300" s="163">
        <v>0</v>
      </c>
    </row>
    <row r="301" spans="1:18" ht="72.75" customHeight="1" x14ac:dyDescent="0.25">
      <c r="A301" s="88">
        <v>4</v>
      </c>
      <c r="B301" s="528" t="s">
        <v>936</v>
      </c>
      <c r="C301" s="528"/>
      <c r="D301" s="528"/>
      <c r="E301" s="528"/>
      <c r="F301" s="528"/>
      <c r="G301" s="87" t="s">
        <v>937</v>
      </c>
      <c r="H301" s="162">
        <f>I301+J301</f>
        <v>0</v>
      </c>
      <c r="I301" s="162">
        <v>0</v>
      </c>
      <c r="J301" s="162">
        <v>0</v>
      </c>
      <c r="K301" s="162">
        <v>0</v>
      </c>
      <c r="L301" s="162">
        <v>0</v>
      </c>
      <c r="M301" s="162">
        <v>0</v>
      </c>
      <c r="N301" s="162">
        <v>0</v>
      </c>
      <c r="O301" s="162">
        <v>1</v>
      </c>
      <c r="P301" s="162">
        <v>0</v>
      </c>
      <c r="Q301" s="163">
        <v>0</v>
      </c>
      <c r="R301" s="163">
        <v>0</v>
      </c>
    </row>
    <row r="302" spans="1:18" ht="72.75" customHeight="1" x14ac:dyDescent="0.25">
      <c r="A302" s="88">
        <v>5</v>
      </c>
      <c r="B302" s="528" t="s">
        <v>417</v>
      </c>
      <c r="C302" s="528"/>
      <c r="D302" s="528"/>
      <c r="E302" s="528"/>
      <c r="F302" s="528"/>
      <c r="G302" s="87" t="s">
        <v>938</v>
      </c>
      <c r="H302" s="162">
        <f t="shared" si="24"/>
        <v>0</v>
      </c>
      <c r="I302" s="162">
        <v>0</v>
      </c>
      <c r="J302" s="162">
        <v>0</v>
      </c>
      <c r="K302" s="162">
        <v>0</v>
      </c>
      <c r="L302" s="162">
        <v>0</v>
      </c>
      <c r="M302" s="162">
        <v>0</v>
      </c>
      <c r="N302" s="162">
        <v>0</v>
      </c>
      <c r="O302" s="162">
        <v>1</v>
      </c>
      <c r="P302" s="162">
        <v>0</v>
      </c>
      <c r="Q302" s="163">
        <v>0</v>
      </c>
      <c r="R302" s="163">
        <v>0</v>
      </c>
    </row>
    <row r="303" spans="1:18" ht="72.75" customHeight="1" x14ac:dyDescent="0.25">
      <c r="A303" s="88">
        <v>6</v>
      </c>
      <c r="B303" s="528" t="s">
        <v>411</v>
      </c>
      <c r="C303" s="528"/>
      <c r="D303" s="528"/>
      <c r="E303" s="528"/>
      <c r="F303" s="528"/>
      <c r="G303" s="87" t="s">
        <v>995</v>
      </c>
      <c r="H303" s="162">
        <f t="shared" si="24"/>
        <v>0</v>
      </c>
      <c r="I303" s="162">
        <v>0</v>
      </c>
      <c r="J303" s="162">
        <v>0</v>
      </c>
      <c r="K303" s="162">
        <v>0</v>
      </c>
      <c r="L303" s="162">
        <v>0</v>
      </c>
      <c r="M303" s="162">
        <v>0</v>
      </c>
      <c r="N303" s="162">
        <v>0</v>
      </c>
      <c r="O303" s="162">
        <v>1</v>
      </c>
      <c r="P303" s="162">
        <v>0</v>
      </c>
      <c r="Q303" s="163">
        <v>0</v>
      </c>
      <c r="R303" s="163">
        <v>0</v>
      </c>
    </row>
    <row r="304" spans="1:18" ht="72.75" customHeight="1" x14ac:dyDescent="0.25">
      <c r="A304" s="88">
        <v>7</v>
      </c>
      <c r="B304" s="528" t="s">
        <v>407</v>
      </c>
      <c r="C304" s="528"/>
      <c r="D304" s="528"/>
      <c r="E304" s="528"/>
      <c r="F304" s="528"/>
      <c r="G304" s="87" t="s">
        <v>940</v>
      </c>
      <c r="H304" s="162">
        <f t="shared" si="24"/>
        <v>0</v>
      </c>
      <c r="I304" s="162">
        <v>0</v>
      </c>
      <c r="J304" s="162">
        <v>0</v>
      </c>
      <c r="K304" s="162">
        <v>0</v>
      </c>
      <c r="L304" s="162">
        <v>0</v>
      </c>
      <c r="M304" s="162">
        <v>0</v>
      </c>
      <c r="N304" s="162">
        <v>0</v>
      </c>
      <c r="O304" s="162">
        <v>1</v>
      </c>
      <c r="P304" s="162">
        <v>0</v>
      </c>
      <c r="Q304" s="163">
        <v>0</v>
      </c>
      <c r="R304" s="163">
        <v>0</v>
      </c>
    </row>
    <row r="305" spans="1:18" ht="72.75" customHeight="1" x14ac:dyDescent="0.25">
      <c r="A305" s="88">
        <v>8</v>
      </c>
      <c r="B305" s="528" t="s">
        <v>421</v>
      </c>
      <c r="C305" s="528"/>
      <c r="D305" s="528"/>
      <c r="E305" s="528"/>
      <c r="F305" s="528"/>
      <c r="G305" s="87" t="s">
        <v>941</v>
      </c>
      <c r="H305" s="162">
        <f t="shared" si="24"/>
        <v>0</v>
      </c>
      <c r="I305" s="162">
        <v>0</v>
      </c>
      <c r="J305" s="162">
        <v>0</v>
      </c>
      <c r="K305" s="162">
        <v>0</v>
      </c>
      <c r="L305" s="162">
        <v>0</v>
      </c>
      <c r="M305" s="162">
        <v>0</v>
      </c>
      <c r="N305" s="162">
        <v>0</v>
      </c>
      <c r="O305" s="162">
        <v>1</v>
      </c>
      <c r="P305" s="162">
        <v>0</v>
      </c>
      <c r="Q305" s="163">
        <v>0</v>
      </c>
      <c r="R305" s="163">
        <v>0</v>
      </c>
    </row>
    <row r="306" spans="1:18" ht="72.75" customHeight="1" x14ac:dyDescent="0.25">
      <c r="A306" s="104">
        <v>3</v>
      </c>
      <c r="B306" s="525" t="s">
        <v>423</v>
      </c>
      <c r="C306" s="526"/>
      <c r="D306" s="526"/>
      <c r="E306" s="526"/>
      <c r="F306" s="526"/>
      <c r="G306" s="527"/>
      <c r="H306" s="525"/>
      <c r="I306" s="526"/>
      <c r="J306" s="526"/>
      <c r="K306" s="526"/>
      <c r="L306" s="526"/>
      <c r="M306" s="526"/>
      <c r="N306" s="526"/>
      <c r="O306" s="526"/>
      <c r="P306" s="526"/>
      <c r="Q306" s="526"/>
      <c r="R306" s="527"/>
    </row>
    <row r="307" spans="1:18" ht="71.25" customHeight="1" x14ac:dyDescent="0.25">
      <c r="A307" s="88">
        <v>1</v>
      </c>
      <c r="B307" s="519" t="s">
        <v>423</v>
      </c>
      <c r="C307" s="520"/>
      <c r="D307" s="520"/>
      <c r="E307" s="520"/>
      <c r="F307" s="521"/>
      <c r="G307" s="86" t="s">
        <v>588</v>
      </c>
      <c r="H307" s="88">
        <f>I307+J307</f>
        <v>0</v>
      </c>
      <c r="I307" s="162">
        <v>0</v>
      </c>
      <c r="J307" s="162">
        <v>0</v>
      </c>
      <c r="K307" s="162">
        <v>1</v>
      </c>
      <c r="L307" s="162">
        <v>1</v>
      </c>
      <c r="M307" s="162">
        <v>1</v>
      </c>
      <c r="N307" s="162">
        <v>3</v>
      </c>
      <c r="O307" s="162">
        <v>6</v>
      </c>
      <c r="P307" s="162">
        <v>3</v>
      </c>
      <c r="Q307" s="163">
        <v>61240</v>
      </c>
      <c r="R307" s="163">
        <v>32732</v>
      </c>
    </row>
    <row r="308" spans="1:18" ht="72.75" customHeight="1" x14ac:dyDescent="0.25">
      <c r="A308" s="88">
        <v>3</v>
      </c>
      <c r="B308" s="519" t="s">
        <v>424</v>
      </c>
      <c r="C308" s="520"/>
      <c r="D308" s="520"/>
      <c r="E308" s="520"/>
      <c r="F308" s="521"/>
      <c r="G308" s="86" t="s">
        <v>589</v>
      </c>
      <c r="H308" s="88">
        <f t="shared" ref="H308:H311" si="25">I308+J308</f>
        <v>0</v>
      </c>
      <c r="I308" s="162">
        <v>0</v>
      </c>
      <c r="J308" s="162">
        <v>0</v>
      </c>
      <c r="K308" s="162">
        <v>0</v>
      </c>
      <c r="L308" s="162">
        <v>0</v>
      </c>
      <c r="M308" s="162">
        <v>0</v>
      </c>
      <c r="N308" s="162">
        <v>1</v>
      </c>
      <c r="O308" s="162">
        <v>2</v>
      </c>
      <c r="P308" s="162">
        <v>2</v>
      </c>
      <c r="Q308" s="163">
        <v>0</v>
      </c>
      <c r="R308" s="163">
        <v>17920</v>
      </c>
    </row>
    <row r="309" spans="1:18" ht="72.75" customHeight="1" x14ac:dyDescent="0.25">
      <c r="A309" s="88">
        <v>3</v>
      </c>
      <c r="B309" s="519" t="s">
        <v>427</v>
      </c>
      <c r="C309" s="520"/>
      <c r="D309" s="520"/>
      <c r="E309" s="520"/>
      <c r="F309" s="521"/>
      <c r="G309" s="86" t="s">
        <v>428</v>
      </c>
      <c r="H309" s="88">
        <f t="shared" si="25"/>
        <v>0</v>
      </c>
      <c r="I309" s="162">
        <v>0</v>
      </c>
      <c r="J309" s="162">
        <v>0</v>
      </c>
      <c r="K309" s="162">
        <v>0</v>
      </c>
      <c r="L309" s="162">
        <v>0</v>
      </c>
      <c r="M309" s="162">
        <v>0</v>
      </c>
      <c r="N309" s="162">
        <v>0</v>
      </c>
      <c r="O309" s="162">
        <v>1</v>
      </c>
      <c r="P309" s="162">
        <v>0</v>
      </c>
      <c r="Q309" s="163">
        <v>0</v>
      </c>
      <c r="R309" s="163">
        <v>0</v>
      </c>
    </row>
    <row r="310" spans="1:18" ht="72.75" customHeight="1" x14ac:dyDescent="0.25">
      <c r="A310" s="88">
        <v>4</v>
      </c>
      <c r="B310" s="519" t="s">
        <v>423</v>
      </c>
      <c r="C310" s="520"/>
      <c r="D310" s="520"/>
      <c r="E310" s="520"/>
      <c r="F310" s="521"/>
      <c r="G310" s="86" t="s">
        <v>429</v>
      </c>
      <c r="H310" s="88">
        <f t="shared" si="25"/>
        <v>0</v>
      </c>
      <c r="I310" s="162">
        <v>0</v>
      </c>
      <c r="J310" s="162">
        <v>0</v>
      </c>
      <c r="K310" s="162">
        <v>0</v>
      </c>
      <c r="L310" s="162">
        <v>0</v>
      </c>
      <c r="M310" s="162">
        <v>0</v>
      </c>
      <c r="N310" s="162">
        <v>0</v>
      </c>
      <c r="O310" s="162">
        <v>1</v>
      </c>
      <c r="P310" s="162">
        <v>0</v>
      </c>
      <c r="Q310" s="163">
        <v>0</v>
      </c>
      <c r="R310" s="163">
        <v>0</v>
      </c>
    </row>
    <row r="311" spans="1:18" ht="72.75" customHeight="1" x14ac:dyDescent="0.25">
      <c r="A311" s="88">
        <v>5</v>
      </c>
      <c r="B311" s="519" t="s">
        <v>942</v>
      </c>
      <c r="C311" s="520"/>
      <c r="D311" s="520"/>
      <c r="E311" s="520"/>
      <c r="F311" s="520"/>
      <c r="G311" s="86" t="s">
        <v>943</v>
      </c>
      <c r="H311" s="88">
        <f t="shared" si="25"/>
        <v>0</v>
      </c>
      <c r="I311" s="162">
        <v>0</v>
      </c>
      <c r="J311" s="162">
        <v>0</v>
      </c>
      <c r="K311" s="162">
        <v>0</v>
      </c>
      <c r="L311" s="162">
        <v>0</v>
      </c>
      <c r="M311" s="162">
        <v>0</v>
      </c>
      <c r="N311" s="162">
        <v>0</v>
      </c>
      <c r="O311" s="162">
        <v>1</v>
      </c>
      <c r="P311" s="162">
        <v>1</v>
      </c>
      <c r="Q311" s="163">
        <v>0</v>
      </c>
      <c r="R311" s="163">
        <v>0</v>
      </c>
    </row>
    <row r="312" spans="1:18" ht="72.75" customHeight="1" x14ac:dyDescent="0.25">
      <c r="A312" s="104">
        <v>13</v>
      </c>
      <c r="B312" s="522" t="s">
        <v>463</v>
      </c>
      <c r="C312" s="523"/>
      <c r="D312" s="523"/>
      <c r="E312" s="523"/>
      <c r="F312" s="523"/>
      <c r="G312" s="524"/>
      <c r="H312" s="133">
        <f>H313+H314+H315+H316+H317+H318+H319+H320+H321+H322+H323+H324+H325+H326+H327+H328+H329+H330+H331+H332+H334</f>
        <v>240</v>
      </c>
      <c r="I312" s="133">
        <f t="shared" ref="I312:P312" si="26">I313+I314+I315+I316+I317+I318+I319+I320+I321+I322+I323+I324+I325+I326+I327+I328+I329+I330+I331+I332+I334</f>
        <v>160</v>
      </c>
      <c r="J312" s="133">
        <f t="shared" si="26"/>
        <v>80</v>
      </c>
      <c r="K312" s="133">
        <f t="shared" si="26"/>
        <v>101</v>
      </c>
      <c r="L312" s="133">
        <f t="shared" si="26"/>
        <v>13</v>
      </c>
      <c r="M312" s="133">
        <f t="shared" si="26"/>
        <v>13</v>
      </c>
      <c r="N312" s="133">
        <f t="shared" si="26"/>
        <v>321</v>
      </c>
      <c r="O312" s="133">
        <f t="shared" si="26"/>
        <v>7</v>
      </c>
      <c r="P312" s="133">
        <f t="shared" si="26"/>
        <v>7</v>
      </c>
      <c r="Q312" s="164">
        <v>47717</v>
      </c>
      <c r="R312" s="164">
        <v>23859</v>
      </c>
    </row>
    <row r="313" spans="1:18" ht="72.75" customHeight="1" x14ac:dyDescent="0.25">
      <c r="A313" s="88">
        <v>1</v>
      </c>
      <c r="B313" s="459" t="s">
        <v>464</v>
      </c>
      <c r="C313" s="460"/>
      <c r="D313" s="460"/>
      <c r="E313" s="460"/>
      <c r="F313" s="465"/>
      <c r="G313" s="87" t="s">
        <v>1004</v>
      </c>
      <c r="H313" s="88">
        <f>I313+J313</f>
        <v>160</v>
      </c>
      <c r="I313" s="162">
        <v>140</v>
      </c>
      <c r="J313" s="162">
        <v>20</v>
      </c>
      <c r="K313" s="162">
        <v>75</v>
      </c>
      <c r="L313" s="162">
        <v>4</v>
      </c>
      <c r="M313" s="162">
        <v>4</v>
      </c>
      <c r="N313" s="162">
        <v>198</v>
      </c>
      <c r="O313" s="162">
        <v>2</v>
      </c>
      <c r="P313" s="162">
        <v>2</v>
      </c>
      <c r="Q313" s="163">
        <v>47717</v>
      </c>
      <c r="R313" s="163">
        <v>23859</v>
      </c>
    </row>
    <row r="314" spans="1:18" ht="72.75" customHeight="1" x14ac:dyDescent="0.25">
      <c r="A314" s="88">
        <v>2</v>
      </c>
      <c r="B314" s="459" t="s">
        <v>465</v>
      </c>
      <c r="C314" s="460"/>
      <c r="D314" s="460"/>
      <c r="E314" s="460"/>
      <c r="F314" s="465"/>
      <c r="G314" s="87" t="s">
        <v>951</v>
      </c>
      <c r="H314" s="88">
        <f t="shared" ref="H314:H334" si="27">I314+J314</f>
        <v>40</v>
      </c>
      <c r="I314" s="162">
        <v>10</v>
      </c>
      <c r="J314" s="162">
        <v>30</v>
      </c>
      <c r="K314" s="162">
        <v>6</v>
      </c>
      <c r="L314" s="162">
        <v>2</v>
      </c>
      <c r="M314" s="162">
        <v>2</v>
      </c>
      <c r="N314" s="162">
        <v>28</v>
      </c>
      <c r="O314" s="162">
        <v>1</v>
      </c>
      <c r="P314" s="162">
        <v>1</v>
      </c>
      <c r="Q314" s="163">
        <v>47545</v>
      </c>
      <c r="R314" s="163">
        <v>23764</v>
      </c>
    </row>
    <row r="315" spans="1:18" ht="72.75" customHeight="1" x14ac:dyDescent="0.25">
      <c r="A315" s="88">
        <v>3</v>
      </c>
      <c r="B315" s="459" t="s">
        <v>466</v>
      </c>
      <c r="C315" s="460"/>
      <c r="D315" s="460"/>
      <c r="E315" s="460"/>
      <c r="F315" s="465"/>
      <c r="G315" s="87" t="s">
        <v>593</v>
      </c>
      <c r="H315" s="88">
        <f t="shared" si="27"/>
        <v>40</v>
      </c>
      <c r="I315" s="162">
        <v>10</v>
      </c>
      <c r="J315" s="162">
        <v>30</v>
      </c>
      <c r="K315" s="162">
        <v>10</v>
      </c>
      <c r="L315" s="162">
        <v>5</v>
      </c>
      <c r="M315" s="162">
        <v>5</v>
      </c>
      <c r="N315" s="162">
        <v>34</v>
      </c>
      <c r="O315" s="162">
        <v>0</v>
      </c>
      <c r="P315" s="162">
        <v>0</v>
      </c>
      <c r="Q315" s="163">
        <v>47461</v>
      </c>
      <c r="R315" s="163">
        <v>23743</v>
      </c>
    </row>
    <row r="316" spans="1:18" ht="72.75" customHeight="1" x14ac:dyDescent="0.25">
      <c r="A316" s="88">
        <v>4</v>
      </c>
      <c r="B316" s="459" t="s">
        <v>467</v>
      </c>
      <c r="C316" s="460"/>
      <c r="D316" s="460"/>
      <c r="E316" s="460"/>
      <c r="F316" s="465"/>
      <c r="G316" s="87" t="s">
        <v>594</v>
      </c>
      <c r="H316" s="88">
        <f t="shared" si="27"/>
        <v>0</v>
      </c>
      <c r="I316" s="162">
        <v>0</v>
      </c>
      <c r="J316" s="162">
        <v>0</v>
      </c>
      <c r="K316" s="162">
        <v>7</v>
      </c>
      <c r="L316" s="162">
        <v>1</v>
      </c>
      <c r="M316" s="162">
        <v>1</v>
      </c>
      <c r="N316" s="162">
        <v>9</v>
      </c>
      <c r="O316" s="162">
        <v>0</v>
      </c>
      <c r="P316" s="162">
        <v>0</v>
      </c>
      <c r="Q316" s="163">
        <v>47434</v>
      </c>
      <c r="R316" s="163">
        <v>23645</v>
      </c>
    </row>
    <row r="317" spans="1:18" ht="72.75" customHeight="1" x14ac:dyDescent="0.25">
      <c r="A317" s="88">
        <v>5</v>
      </c>
      <c r="B317" s="459" t="s">
        <v>468</v>
      </c>
      <c r="C317" s="460"/>
      <c r="D317" s="460"/>
      <c r="E317" s="460"/>
      <c r="F317" s="465"/>
      <c r="G317" s="87" t="s">
        <v>595</v>
      </c>
      <c r="H317" s="88">
        <f t="shared" si="27"/>
        <v>0</v>
      </c>
      <c r="I317" s="162">
        <v>0</v>
      </c>
      <c r="J317" s="162">
        <v>0</v>
      </c>
      <c r="K317" s="162">
        <v>3</v>
      </c>
      <c r="L317" s="162">
        <v>1</v>
      </c>
      <c r="M317" s="162">
        <v>1</v>
      </c>
      <c r="N317" s="162">
        <v>13</v>
      </c>
      <c r="O317" s="162">
        <v>1</v>
      </c>
      <c r="P317" s="162">
        <v>1</v>
      </c>
      <c r="Q317" s="163">
        <v>47424</v>
      </c>
      <c r="R317" s="163">
        <v>23691</v>
      </c>
    </row>
    <row r="318" spans="1:18" ht="72.75" customHeight="1" x14ac:dyDescent="0.25">
      <c r="A318" s="88">
        <v>6</v>
      </c>
      <c r="B318" s="459" t="s">
        <v>469</v>
      </c>
      <c r="C318" s="460"/>
      <c r="D318" s="460"/>
      <c r="E318" s="460"/>
      <c r="F318" s="465"/>
      <c r="G318" s="87" t="s">
        <v>596</v>
      </c>
      <c r="H318" s="88">
        <f t="shared" si="27"/>
        <v>0</v>
      </c>
      <c r="I318" s="162">
        <v>0</v>
      </c>
      <c r="J318" s="162">
        <v>0</v>
      </c>
      <c r="K318" s="162">
        <v>0</v>
      </c>
      <c r="L318" s="162">
        <v>0</v>
      </c>
      <c r="M318" s="162">
        <v>0</v>
      </c>
      <c r="N318" s="162">
        <v>3</v>
      </c>
      <c r="O318" s="162">
        <v>0</v>
      </c>
      <c r="P318" s="162">
        <v>0</v>
      </c>
      <c r="Q318" s="163">
        <v>0</v>
      </c>
      <c r="R318" s="163">
        <v>23335</v>
      </c>
    </row>
    <row r="319" spans="1:18" ht="72.75" customHeight="1" x14ac:dyDescent="0.25">
      <c r="A319" s="88">
        <v>7</v>
      </c>
      <c r="B319" s="459" t="s">
        <v>470</v>
      </c>
      <c r="C319" s="460"/>
      <c r="D319" s="460"/>
      <c r="E319" s="460"/>
      <c r="F319" s="465"/>
      <c r="G319" s="87" t="s">
        <v>471</v>
      </c>
      <c r="H319" s="88">
        <f t="shared" si="27"/>
        <v>0</v>
      </c>
      <c r="I319" s="162">
        <v>0</v>
      </c>
      <c r="J319" s="162">
        <v>0</v>
      </c>
      <c r="K319" s="162">
        <v>0</v>
      </c>
      <c r="L319" s="162">
        <v>0</v>
      </c>
      <c r="M319" s="162">
        <v>0</v>
      </c>
      <c r="N319" s="162">
        <v>1</v>
      </c>
      <c r="O319" s="162">
        <v>0</v>
      </c>
      <c r="P319" s="162">
        <v>0</v>
      </c>
      <c r="Q319" s="163">
        <v>0</v>
      </c>
      <c r="R319" s="163">
        <v>23287</v>
      </c>
    </row>
    <row r="320" spans="1:18" ht="72.75" customHeight="1" x14ac:dyDescent="0.25">
      <c r="A320" s="88">
        <v>8</v>
      </c>
      <c r="B320" s="459" t="s">
        <v>472</v>
      </c>
      <c r="C320" s="460"/>
      <c r="D320" s="460"/>
      <c r="E320" s="460"/>
      <c r="F320" s="465"/>
      <c r="G320" s="87" t="s">
        <v>473</v>
      </c>
      <c r="H320" s="88">
        <f t="shared" si="27"/>
        <v>0</v>
      </c>
      <c r="I320" s="162">
        <v>0</v>
      </c>
      <c r="J320" s="162">
        <v>0</v>
      </c>
      <c r="K320" s="162">
        <v>0</v>
      </c>
      <c r="L320" s="162">
        <v>0</v>
      </c>
      <c r="M320" s="162">
        <v>0</v>
      </c>
      <c r="N320" s="162">
        <v>4</v>
      </c>
      <c r="O320" s="162">
        <v>1</v>
      </c>
      <c r="P320" s="162">
        <v>1</v>
      </c>
      <c r="Q320" s="163">
        <v>0</v>
      </c>
      <c r="R320" s="163">
        <v>23287</v>
      </c>
    </row>
    <row r="321" spans="1:18" ht="72.75" customHeight="1" x14ac:dyDescent="0.25">
      <c r="A321" s="88">
        <v>9</v>
      </c>
      <c r="B321" s="459" t="s">
        <v>474</v>
      </c>
      <c r="C321" s="460"/>
      <c r="D321" s="460"/>
      <c r="E321" s="460"/>
      <c r="F321" s="465"/>
      <c r="G321" s="87" t="s">
        <v>475</v>
      </c>
      <c r="H321" s="88">
        <f t="shared" si="27"/>
        <v>0</v>
      </c>
      <c r="I321" s="162">
        <v>0</v>
      </c>
      <c r="J321" s="162">
        <v>0</v>
      </c>
      <c r="K321" s="162">
        <v>0</v>
      </c>
      <c r="L321" s="162">
        <v>0</v>
      </c>
      <c r="M321" s="162">
        <v>0</v>
      </c>
      <c r="N321" s="162">
        <v>3</v>
      </c>
      <c r="O321" s="162">
        <v>0</v>
      </c>
      <c r="P321" s="162">
        <v>0</v>
      </c>
      <c r="Q321" s="163">
        <v>0</v>
      </c>
      <c r="R321" s="163">
        <v>23287</v>
      </c>
    </row>
    <row r="322" spans="1:18" ht="72.75" customHeight="1" x14ac:dyDescent="0.25">
      <c r="A322" s="88">
        <v>10</v>
      </c>
      <c r="B322" s="459" t="s">
        <v>476</v>
      </c>
      <c r="C322" s="460"/>
      <c r="D322" s="460"/>
      <c r="E322" s="460"/>
      <c r="F322" s="465"/>
      <c r="G322" s="87" t="s">
        <v>477</v>
      </c>
      <c r="H322" s="88">
        <f t="shared" si="27"/>
        <v>0</v>
      </c>
      <c r="I322" s="162">
        <v>0</v>
      </c>
      <c r="J322" s="162">
        <v>0</v>
      </c>
      <c r="K322" s="162">
        <v>0</v>
      </c>
      <c r="L322" s="162">
        <v>0</v>
      </c>
      <c r="M322" s="162">
        <v>0</v>
      </c>
      <c r="N322" s="162">
        <v>1</v>
      </c>
      <c r="O322" s="162">
        <v>0</v>
      </c>
      <c r="P322" s="162">
        <v>0</v>
      </c>
      <c r="Q322" s="163">
        <v>0</v>
      </c>
      <c r="R322" s="163">
        <v>23287</v>
      </c>
    </row>
    <row r="323" spans="1:18" ht="72.75" customHeight="1" x14ac:dyDescent="0.25">
      <c r="A323" s="88">
        <v>11</v>
      </c>
      <c r="B323" s="459" t="s">
        <v>478</v>
      </c>
      <c r="C323" s="460"/>
      <c r="D323" s="460"/>
      <c r="E323" s="460"/>
      <c r="F323" s="465"/>
      <c r="G323" s="87" t="s">
        <v>479</v>
      </c>
      <c r="H323" s="88">
        <f t="shared" si="27"/>
        <v>0</v>
      </c>
      <c r="I323" s="162">
        <v>0</v>
      </c>
      <c r="J323" s="162">
        <v>0</v>
      </c>
      <c r="K323" s="162">
        <v>0</v>
      </c>
      <c r="L323" s="162">
        <v>0</v>
      </c>
      <c r="M323" s="162">
        <v>0</v>
      </c>
      <c r="N323" s="162">
        <v>4</v>
      </c>
      <c r="O323" s="162">
        <v>0</v>
      </c>
      <c r="P323" s="162">
        <v>0</v>
      </c>
      <c r="Q323" s="163">
        <v>0</v>
      </c>
      <c r="R323" s="163">
        <v>23287</v>
      </c>
    </row>
    <row r="324" spans="1:18" ht="72.75" customHeight="1" x14ac:dyDescent="0.25">
      <c r="A324" s="88">
        <v>12</v>
      </c>
      <c r="B324" s="459" t="s">
        <v>480</v>
      </c>
      <c r="C324" s="460"/>
      <c r="D324" s="460"/>
      <c r="E324" s="460"/>
      <c r="F324" s="465"/>
      <c r="G324" s="87" t="s">
        <v>481</v>
      </c>
      <c r="H324" s="88">
        <f t="shared" si="27"/>
        <v>0</v>
      </c>
      <c r="I324" s="162">
        <v>0</v>
      </c>
      <c r="J324" s="162">
        <v>0</v>
      </c>
      <c r="K324" s="162">
        <v>0</v>
      </c>
      <c r="L324" s="162">
        <v>0</v>
      </c>
      <c r="M324" s="162">
        <v>0</v>
      </c>
      <c r="N324" s="162">
        <v>4</v>
      </c>
      <c r="O324" s="162">
        <v>0</v>
      </c>
      <c r="P324" s="162">
        <v>0</v>
      </c>
      <c r="Q324" s="163">
        <v>0</v>
      </c>
      <c r="R324" s="163">
        <v>23287</v>
      </c>
    </row>
    <row r="325" spans="1:18" ht="72.75" customHeight="1" x14ac:dyDescent="0.25">
      <c r="A325" s="88">
        <v>13</v>
      </c>
      <c r="B325" s="459" t="s">
        <v>482</v>
      </c>
      <c r="C325" s="460"/>
      <c r="D325" s="460"/>
      <c r="E325" s="460"/>
      <c r="F325" s="465"/>
      <c r="G325" s="87" t="s">
        <v>483</v>
      </c>
      <c r="H325" s="88">
        <f t="shared" si="27"/>
        <v>0</v>
      </c>
      <c r="I325" s="162">
        <v>0</v>
      </c>
      <c r="J325" s="162">
        <v>0</v>
      </c>
      <c r="K325" s="162">
        <v>0</v>
      </c>
      <c r="L325" s="162">
        <v>0</v>
      </c>
      <c r="M325" s="162">
        <v>0</v>
      </c>
      <c r="N325" s="162">
        <v>2</v>
      </c>
      <c r="O325" s="162">
        <v>1</v>
      </c>
      <c r="P325" s="162">
        <v>1</v>
      </c>
      <c r="Q325" s="163">
        <v>0</v>
      </c>
      <c r="R325" s="163">
        <v>23287</v>
      </c>
    </row>
    <row r="326" spans="1:18" ht="72.75" customHeight="1" x14ac:dyDescent="0.25">
      <c r="A326" s="88">
        <v>14</v>
      </c>
      <c r="B326" s="459" t="s">
        <v>484</v>
      </c>
      <c r="C326" s="460"/>
      <c r="D326" s="460"/>
      <c r="E326" s="460"/>
      <c r="F326" s="465"/>
      <c r="G326" s="87" t="s">
        <v>497</v>
      </c>
      <c r="H326" s="88">
        <f t="shared" si="27"/>
        <v>0</v>
      </c>
      <c r="I326" s="162">
        <v>0</v>
      </c>
      <c r="J326" s="162">
        <v>0</v>
      </c>
      <c r="K326" s="162">
        <v>0</v>
      </c>
      <c r="L326" s="162">
        <v>0</v>
      </c>
      <c r="M326" s="162">
        <v>0</v>
      </c>
      <c r="N326" s="162">
        <v>1</v>
      </c>
      <c r="O326" s="162">
        <v>1</v>
      </c>
      <c r="P326" s="162">
        <v>1</v>
      </c>
      <c r="Q326" s="163">
        <v>0</v>
      </c>
      <c r="R326" s="163">
        <v>23287</v>
      </c>
    </row>
    <row r="327" spans="1:18" ht="72.75" customHeight="1" x14ac:dyDescent="0.25">
      <c r="A327" s="88">
        <v>15</v>
      </c>
      <c r="B327" s="459" t="s">
        <v>485</v>
      </c>
      <c r="C327" s="460"/>
      <c r="D327" s="460"/>
      <c r="E327" s="460"/>
      <c r="F327" s="465"/>
      <c r="G327" s="87" t="s">
        <v>486</v>
      </c>
      <c r="H327" s="88">
        <f t="shared" si="27"/>
        <v>0</v>
      </c>
      <c r="I327" s="162">
        <v>0</v>
      </c>
      <c r="J327" s="162">
        <v>0</v>
      </c>
      <c r="K327" s="162">
        <v>0</v>
      </c>
      <c r="L327" s="162">
        <v>0</v>
      </c>
      <c r="M327" s="162">
        <v>0</v>
      </c>
      <c r="N327" s="162">
        <v>4</v>
      </c>
      <c r="O327" s="162">
        <v>0</v>
      </c>
      <c r="P327" s="162">
        <v>0</v>
      </c>
      <c r="Q327" s="163">
        <v>0</v>
      </c>
      <c r="R327" s="163">
        <v>23287</v>
      </c>
    </row>
    <row r="328" spans="1:18" ht="72.75" customHeight="1" x14ac:dyDescent="0.25">
      <c r="A328" s="88">
        <v>16</v>
      </c>
      <c r="B328" s="459" t="s">
        <v>487</v>
      </c>
      <c r="C328" s="460"/>
      <c r="D328" s="460"/>
      <c r="E328" s="460"/>
      <c r="F328" s="465"/>
      <c r="G328" s="87" t="s">
        <v>862</v>
      </c>
      <c r="H328" s="88">
        <f t="shared" si="27"/>
        <v>0</v>
      </c>
      <c r="I328" s="162">
        <v>0</v>
      </c>
      <c r="J328" s="162">
        <v>0</v>
      </c>
      <c r="K328" s="162">
        <v>0</v>
      </c>
      <c r="L328" s="162">
        <v>0</v>
      </c>
      <c r="M328" s="162">
        <v>0</v>
      </c>
      <c r="N328" s="162">
        <v>2</v>
      </c>
      <c r="O328" s="162">
        <v>0</v>
      </c>
      <c r="P328" s="162">
        <v>0</v>
      </c>
      <c r="Q328" s="163">
        <v>0</v>
      </c>
      <c r="R328" s="163">
        <v>23287</v>
      </c>
    </row>
    <row r="329" spans="1:18" ht="72.75" customHeight="1" x14ac:dyDescent="0.25">
      <c r="A329" s="88">
        <v>17</v>
      </c>
      <c r="B329" s="459" t="s">
        <v>489</v>
      </c>
      <c r="C329" s="460"/>
      <c r="D329" s="460"/>
      <c r="E329" s="460"/>
      <c r="F329" s="465"/>
      <c r="G329" s="87" t="s">
        <v>490</v>
      </c>
      <c r="H329" s="88">
        <f t="shared" si="27"/>
        <v>0</v>
      </c>
      <c r="I329" s="162">
        <v>0</v>
      </c>
      <c r="J329" s="162">
        <v>0</v>
      </c>
      <c r="K329" s="162">
        <v>0</v>
      </c>
      <c r="L329" s="162">
        <v>0</v>
      </c>
      <c r="M329" s="162">
        <v>0</v>
      </c>
      <c r="N329" s="162">
        <v>4</v>
      </c>
      <c r="O329" s="162">
        <v>0</v>
      </c>
      <c r="P329" s="162">
        <v>0</v>
      </c>
      <c r="Q329" s="163">
        <v>0</v>
      </c>
      <c r="R329" s="163">
        <v>23287</v>
      </c>
    </row>
    <row r="330" spans="1:18" ht="72.75" customHeight="1" x14ac:dyDescent="0.25">
      <c r="A330" s="88">
        <v>18</v>
      </c>
      <c r="B330" s="459" t="s">
        <v>491</v>
      </c>
      <c r="C330" s="460"/>
      <c r="D330" s="460"/>
      <c r="E330" s="460"/>
      <c r="F330" s="465"/>
      <c r="G330" s="87" t="s">
        <v>492</v>
      </c>
      <c r="H330" s="88">
        <f t="shared" si="27"/>
        <v>0</v>
      </c>
      <c r="I330" s="162">
        <v>0</v>
      </c>
      <c r="J330" s="162">
        <v>0</v>
      </c>
      <c r="K330" s="162">
        <v>0</v>
      </c>
      <c r="L330" s="162">
        <v>0</v>
      </c>
      <c r="M330" s="162">
        <v>0</v>
      </c>
      <c r="N330" s="162">
        <v>4</v>
      </c>
      <c r="O330" s="162">
        <v>0</v>
      </c>
      <c r="P330" s="162">
        <v>0</v>
      </c>
      <c r="Q330" s="163">
        <v>0</v>
      </c>
      <c r="R330" s="163">
        <v>23287</v>
      </c>
    </row>
    <row r="331" spans="1:18" ht="72.75" customHeight="1" x14ac:dyDescent="0.25">
      <c r="A331" s="88">
        <v>19</v>
      </c>
      <c r="B331" s="459" t="s">
        <v>493</v>
      </c>
      <c r="C331" s="460"/>
      <c r="D331" s="460"/>
      <c r="E331" s="460"/>
      <c r="F331" s="465"/>
      <c r="G331" s="87" t="s">
        <v>494</v>
      </c>
      <c r="H331" s="88">
        <f t="shared" si="27"/>
        <v>0</v>
      </c>
      <c r="I331" s="162">
        <v>0</v>
      </c>
      <c r="J331" s="162">
        <v>0</v>
      </c>
      <c r="K331" s="162">
        <v>0</v>
      </c>
      <c r="L331" s="162">
        <v>0</v>
      </c>
      <c r="M331" s="162">
        <v>0</v>
      </c>
      <c r="N331" s="162">
        <v>1</v>
      </c>
      <c r="O331" s="162">
        <v>0</v>
      </c>
      <c r="P331" s="162">
        <v>0</v>
      </c>
      <c r="Q331" s="163">
        <v>0</v>
      </c>
      <c r="R331" s="163">
        <v>23287</v>
      </c>
    </row>
    <row r="332" spans="1:18" ht="72.75" customHeight="1" x14ac:dyDescent="0.25">
      <c r="A332" s="88">
        <v>20</v>
      </c>
      <c r="B332" s="459" t="s">
        <v>495</v>
      </c>
      <c r="C332" s="460"/>
      <c r="D332" s="460"/>
      <c r="E332" s="460"/>
      <c r="F332" s="465"/>
      <c r="G332" s="87" t="s">
        <v>496</v>
      </c>
      <c r="H332" s="88">
        <f t="shared" si="27"/>
        <v>0</v>
      </c>
      <c r="I332" s="162">
        <v>0</v>
      </c>
      <c r="J332" s="162">
        <v>0</v>
      </c>
      <c r="K332" s="162">
        <v>0</v>
      </c>
      <c r="L332" s="162">
        <v>0</v>
      </c>
      <c r="M332" s="162">
        <v>0</v>
      </c>
      <c r="N332" s="162">
        <v>1</v>
      </c>
      <c r="O332" s="162">
        <v>0</v>
      </c>
      <c r="P332" s="162">
        <v>0</v>
      </c>
      <c r="Q332" s="163">
        <v>0</v>
      </c>
      <c r="R332" s="163">
        <v>23287</v>
      </c>
    </row>
    <row r="333" spans="1:18" ht="72.75" customHeight="1" x14ac:dyDescent="0.25">
      <c r="A333" s="88">
        <v>21</v>
      </c>
      <c r="B333" s="519" t="s">
        <v>952</v>
      </c>
      <c r="C333" s="520"/>
      <c r="D333" s="520"/>
      <c r="E333" s="520"/>
      <c r="F333" s="521"/>
      <c r="G333" s="86" t="s">
        <v>953</v>
      </c>
      <c r="H333" s="88">
        <f t="shared" si="27"/>
        <v>0</v>
      </c>
      <c r="I333" s="162">
        <v>0</v>
      </c>
      <c r="J333" s="162">
        <v>0</v>
      </c>
      <c r="K333" s="162">
        <v>0</v>
      </c>
      <c r="L333" s="162">
        <v>0</v>
      </c>
      <c r="M333" s="162">
        <v>0</v>
      </c>
      <c r="N333" s="162">
        <v>0</v>
      </c>
      <c r="O333" s="162">
        <v>0</v>
      </c>
      <c r="P333" s="162">
        <v>0</v>
      </c>
      <c r="Q333" s="162">
        <v>0</v>
      </c>
      <c r="R333" s="162">
        <v>0</v>
      </c>
    </row>
    <row r="334" spans="1:18" ht="72.75" customHeight="1" x14ac:dyDescent="0.25">
      <c r="A334" s="88">
        <v>22</v>
      </c>
      <c r="B334" s="519" t="s">
        <v>954</v>
      </c>
      <c r="C334" s="520"/>
      <c r="D334" s="520"/>
      <c r="E334" s="520"/>
      <c r="F334" s="521"/>
      <c r="G334" s="86" t="s">
        <v>955</v>
      </c>
      <c r="H334" s="88">
        <f t="shared" si="27"/>
        <v>0</v>
      </c>
      <c r="I334" s="162">
        <v>0</v>
      </c>
      <c r="J334" s="162">
        <v>0</v>
      </c>
      <c r="K334" s="162">
        <v>0</v>
      </c>
      <c r="L334" s="162">
        <v>0</v>
      </c>
      <c r="M334" s="162">
        <v>0</v>
      </c>
      <c r="N334" s="162">
        <v>0</v>
      </c>
      <c r="O334" s="162">
        <v>0</v>
      </c>
      <c r="P334" s="162">
        <v>0</v>
      </c>
      <c r="Q334" s="162">
        <v>0</v>
      </c>
      <c r="R334" s="162">
        <v>0</v>
      </c>
    </row>
    <row r="335" spans="1:18" ht="45" customHeight="1" x14ac:dyDescent="0.25">
      <c r="A335" s="575" t="s">
        <v>654</v>
      </c>
      <c r="B335" s="575"/>
      <c r="C335" s="575"/>
      <c r="D335" s="575"/>
      <c r="E335" s="575"/>
      <c r="F335" s="575"/>
      <c r="G335" s="575"/>
      <c r="H335" s="133">
        <f>I335+J335</f>
        <v>3815</v>
      </c>
      <c r="I335" s="133">
        <f t="shared" ref="I335:P335" si="28">I25+I40+I68+I104+I129+I148+I163+I192+I241+I244+I259+I270+I312</f>
        <v>2570</v>
      </c>
      <c r="J335" s="133">
        <f t="shared" si="28"/>
        <v>1245</v>
      </c>
      <c r="K335" s="133">
        <f t="shared" si="28"/>
        <v>1582</v>
      </c>
      <c r="L335" s="133">
        <f t="shared" si="28"/>
        <v>924</v>
      </c>
      <c r="M335" s="133">
        <f t="shared" si="28"/>
        <v>184</v>
      </c>
      <c r="N335" s="133">
        <f t="shared" si="28"/>
        <v>4767</v>
      </c>
      <c r="O335" s="133">
        <f t="shared" si="28"/>
        <v>1320</v>
      </c>
      <c r="P335" s="133">
        <f t="shared" si="28"/>
        <v>39</v>
      </c>
      <c r="Q335" s="134"/>
      <c r="R335" s="134"/>
    </row>
    <row r="336" spans="1:18" ht="72.75" customHeight="1" x14ac:dyDescent="0.25">
      <c r="A336" s="110">
        <v>14</v>
      </c>
      <c r="B336" s="576" t="s">
        <v>597</v>
      </c>
      <c r="C336" s="577"/>
      <c r="D336" s="577"/>
      <c r="E336" s="577"/>
      <c r="F336" s="578"/>
      <c r="G336" s="92" t="s">
        <v>598</v>
      </c>
      <c r="H336" s="110">
        <f>I336+J336</f>
        <v>180</v>
      </c>
      <c r="I336" s="161">
        <v>125</v>
      </c>
      <c r="J336" s="161">
        <v>55</v>
      </c>
      <c r="K336" s="161">
        <v>95</v>
      </c>
      <c r="L336" s="161">
        <v>5</v>
      </c>
      <c r="M336" s="161">
        <v>0</v>
      </c>
      <c r="N336" s="161">
        <v>238</v>
      </c>
      <c r="O336" s="161">
        <v>0</v>
      </c>
      <c r="P336" s="161">
        <v>0</v>
      </c>
      <c r="Q336" s="161">
        <v>47716</v>
      </c>
      <c r="R336" s="169">
        <v>23858</v>
      </c>
    </row>
    <row r="337" spans="1:18" ht="70.5" customHeight="1" x14ac:dyDescent="0.25">
      <c r="A337" s="579" t="s">
        <v>859</v>
      </c>
      <c r="B337" s="579"/>
      <c r="C337" s="579"/>
      <c r="D337" s="579"/>
      <c r="E337" s="579"/>
      <c r="F337" s="579"/>
      <c r="G337" s="579"/>
      <c r="H337" s="579"/>
      <c r="I337" s="579"/>
      <c r="J337" s="579"/>
      <c r="K337" s="579"/>
      <c r="L337" s="579"/>
      <c r="M337" s="579"/>
      <c r="N337" s="579"/>
      <c r="O337" s="579"/>
      <c r="P337" s="579"/>
      <c r="Q337" s="579"/>
      <c r="R337" s="579"/>
    </row>
    <row r="338" spans="1:18" ht="99.75" x14ac:dyDescent="0.25">
      <c r="A338" s="93">
        <v>1</v>
      </c>
      <c r="B338" s="482" t="s">
        <v>599</v>
      </c>
      <c r="C338" s="483"/>
      <c r="D338" s="483"/>
      <c r="E338" s="483"/>
      <c r="F338" s="484"/>
      <c r="G338" s="92" t="s">
        <v>600</v>
      </c>
      <c r="H338" s="93">
        <f>I338+J338</f>
        <v>720</v>
      </c>
      <c r="I338" s="161">
        <v>700</v>
      </c>
      <c r="J338" s="161">
        <v>20</v>
      </c>
      <c r="K338" s="161">
        <v>203</v>
      </c>
      <c r="L338" s="161">
        <v>0</v>
      </c>
      <c r="M338" s="161">
        <v>0</v>
      </c>
      <c r="N338" s="161">
        <v>364</v>
      </c>
      <c r="O338" s="161">
        <v>0</v>
      </c>
      <c r="P338" s="161">
        <v>0</v>
      </c>
      <c r="Q338" s="169">
        <v>47725.7</v>
      </c>
      <c r="R338" s="169">
        <v>23982.799999999999</v>
      </c>
    </row>
    <row r="339" spans="1:18" ht="128.25" x14ac:dyDescent="0.25">
      <c r="A339" s="93">
        <v>2</v>
      </c>
      <c r="B339" s="482" t="s">
        <v>601</v>
      </c>
      <c r="C339" s="483"/>
      <c r="D339" s="483"/>
      <c r="E339" s="483"/>
      <c r="F339" s="484"/>
      <c r="G339" s="92" t="s">
        <v>602</v>
      </c>
      <c r="H339" s="93">
        <f t="shared" ref="H339:H358" si="29">I339+J339</f>
        <v>485</v>
      </c>
      <c r="I339" s="161">
        <v>485</v>
      </c>
      <c r="J339" s="161">
        <v>0</v>
      </c>
      <c r="K339" s="161">
        <v>208</v>
      </c>
      <c r="L339" s="161">
        <v>0</v>
      </c>
      <c r="M339" s="161">
        <v>0</v>
      </c>
      <c r="N339" s="161">
        <v>321</v>
      </c>
      <c r="O339" s="161">
        <v>0</v>
      </c>
      <c r="P339" s="161">
        <v>0</v>
      </c>
      <c r="Q339" s="169">
        <v>47716</v>
      </c>
      <c r="R339" s="169">
        <v>23858</v>
      </c>
    </row>
    <row r="340" spans="1:18" ht="85.5" x14ac:dyDescent="0.25">
      <c r="A340" s="93">
        <v>3</v>
      </c>
      <c r="B340" s="482" t="s">
        <v>603</v>
      </c>
      <c r="C340" s="483"/>
      <c r="D340" s="483"/>
      <c r="E340" s="483"/>
      <c r="F340" s="484"/>
      <c r="G340" s="92" t="s">
        <v>702</v>
      </c>
      <c r="H340" s="93">
        <f t="shared" si="29"/>
        <v>510</v>
      </c>
      <c r="I340" s="161">
        <v>480</v>
      </c>
      <c r="J340" s="161">
        <v>30</v>
      </c>
      <c r="K340" s="161">
        <v>117</v>
      </c>
      <c r="L340" s="161">
        <v>129</v>
      </c>
      <c r="M340" s="161">
        <v>2</v>
      </c>
      <c r="N340" s="161">
        <v>325</v>
      </c>
      <c r="O340" s="161">
        <v>148</v>
      </c>
      <c r="P340" s="161">
        <v>18</v>
      </c>
      <c r="Q340" s="169">
        <v>62989</v>
      </c>
      <c r="R340" s="169">
        <v>26086</v>
      </c>
    </row>
    <row r="341" spans="1:18" ht="99.75" x14ac:dyDescent="0.25">
      <c r="A341" s="93">
        <v>4</v>
      </c>
      <c r="B341" s="482" t="s">
        <v>601</v>
      </c>
      <c r="C341" s="483"/>
      <c r="D341" s="483"/>
      <c r="E341" s="483"/>
      <c r="F341" s="484"/>
      <c r="G341" s="92" t="s">
        <v>605</v>
      </c>
      <c r="H341" s="92">
        <f t="shared" si="29"/>
        <v>325</v>
      </c>
      <c r="I341" s="170">
        <v>325</v>
      </c>
      <c r="J341" s="170">
        <v>0</v>
      </c>
      <c r="K341" s="170">
        <v>104</v>
      </c>
      <c r="L341" s="170">
        <v>0</v>
      </c>
      <c r="M341" s="170">
        <v>0</v>
      </c>
      <c r="N341" s="170">
        <v>202</v>
      </c>
      <c r="O341" s="170">
        <v>0</v>
      </c>
      <c r="P341" s="170">
        <v>0</v>
      </c>
      <c r="Q341" s="171">
        <v>47717</v>
      </c>
      <c r="R341" s="171">
        <v>23754</v>
      </c>
    </row>
    <row r="342" spans="1:18" ht="42.75" x14ac:dyDescent="0.25">
      <c r="A342" s="93">
        <v>5</v>
      </c>
      <c r="B342" s="482" t="s">
        <v>614</v>
      </c>
      <c r="C342" s="483"/>
      <c r="D342" s="483"/>
      <c r="E342" s="483"/>
      <c r="F342" s="484"/>
      <c r="G342" s="92" t="s">
        <v>606</v>
      </c>
      <c r="H342" s="92">
        <f t="shared" si="29"/>
        <v>305</v>
      </c>
      <c r="I342" s="170">
        <v>290</v>
      </c>
      <c r="J342" s="170">
        <v>15</v>
      </c>
      <c r="K342" s="170">
        <v>108</v>
      </c>
      <c r="L342" s="170">
        <v>53</v>
      </c>
      <c r="M342" s="170">
        <v>0</v>
      </c>
      <c r="N342" s="170">
        <v>249</v>
      </c>
      <c r="O342" s="170">
        <v>73</v>
      </c>
      <c r="P342" s="170">
        <v>0</v>
      </c>
      <c r="Q342" s="171">
        <v>42921</v>
      </c>
      <c r="R342" s="171">
        <v>23032.6</v>
      </c>
    </row>
    <row r="343" spans="1:18" ht="142.5" x14ac:dyDescent="0.25">
      <c r="A343" s="93">
        <v>6</v>
      </c>
      <c r="B343" s="482" t="s">
        <v>601</v>
      </c>
      <c r="C343" s="483"/>
      <c r="D343" s="483"/>
      <c r="E343" s="483"/>
      <c r="F343" s="484"/>
      <c r="G343" s="92" t="s">
        <v>608</v>
      </c>
      <c r="H343" s="92">
        <f t="shared" si="29"/>
        <v>286</v>
      </c>
      <c r="I343" s="170">
        <v>280</v>
      </c>
      <c r="J343" s="170">
        <v>6</v>
      </c>
      <c r="K343" s="170">
        <v>118</v>
      </c>
      <c r="L343" s="170">
        <v>6</v>
      </c>
      <c r="M343" s="170">
        <v>4</v>
      </c>
      <c r="N343" s="170">
        <v>379</v>
      </c>
      <c r="O343" s="170">
        <v>0</v>
      </c>
      <c r="P343" s="170">
        <v>0</v>
      </c>
      <c r="Q343" s="171">
        <v>47764.7</v>
      </c>
      <c r="R343" s="171">
        <v>23841.8</v>
      </c>
    </row>
    <row r="344" spans="1:18" ht="85.5" x14ac:dyDescent="0.25">
      <c r="A344" s="93">
        <v>7</v>
      </c>
      <c r="B344" s="482" t="s">
        <v>609</v>
      </c>
      <c r="C344" s="483"/>
      <c r="D344" s="483"/>
      <c r="E344" s="483"/>
      <c r="F344" s="484"/>
      <c r="G344" s="92" t="s">
        <v>610</v>
      </c>
      <c r="H344" s="92">
        <f t="shared" si="29"/>
        <v>330</v>
      </c>
      <c r="I344" s="170">
        <v>315</v>
      </c>
      <c r="J344" s="170">
        <v>15</v>
      </c>
      <c r="K344" s="170">
        <v>35</v>
      </c>
      <c r="L344" s="170">
        <v>74</v>
      </c>
      <c r="M344" s="170">
        <v>0</v>
      </c>
      <c r="N344" s="170">
        <v>117</v>
      </c>
      <c r="O344" s="170">
        <v>86</v>
      </c>
      <c r="P344" s="170">
        <v>0</v>
      </c>
      <c r="Q344" s="179">
        <v>57716</v>
      </c>
      <c r="R344" s="179">
        <v>31858</v>
      </c>
    </row>
    <row r="345" spans="1:18" ht="85.5" x14ac:dyDescent="0.25">
      <c r="A345" s="93">
        <v>8</v>
      </c>
      <c r="B345" s="482" t="s">
        <v>609</v>
      </c>
      <c r="C345" s="483"/>
      <c r="D345" s="483"/>
      <c r="E345" s="483"/>
      <c r="F345" s="484"/>
      <c r="G345" s="92" t="s">
        <v>612</v>
      </c>
      <c r="H345" s="92">
        <f t="shared" si="29"/>
        <v>80</v>
      </c>
      <c r="I345" s="170">
        <v>70</v>
      </c>
      <c r="J345" s="170">
        <v>10</v>
      </c>
      <c r="K345" s="170">
        <v>14</v>
      </c>
      <c r="L345" s="170">
        <v>14</v>
      </c>
      <c r="M345" s="170">
        <v>10</v>
      </c>
      <c r="N345" s="170">
        <v>17</v>
      </c>
      <c r="O345" s="170">
        <v>3</v>
      </c>
      <c r="P345" s="170">
        <v>2</v>
      </c>
      <c r="Q345" s="171">
        <v>48049.4</v>
      </c>
      <c r="R345" s="171">
        <v>32126.6</v>
      </c>
    </row>
    <row r="346" spans="1:18" ht="92.25" customHeight="1" x14ac:dyDescent="0.25">
      <c r="A346" s="93">
        <v>9</v>
      </c>
      <c r="B346" s="482" t="s">
        <v>603</v>
      </c>
      <c r="C346" s="483"/>
      <c r="D346" s="483"/>
      <c r="E346" s="483"/>
      <c r="F346" s="484"/>
      <c r="G346" s="92" t="s">
        <v>613</v>
      </c>
      <c r="H346" s="92">
        <f t="shared" si="29"/>
        <v>90</v>
      </c>
      <c r="I346" s="170">
        <v>90</v>
      </c>
      <c r="J346" s="170">
        <v>0</v>
      </c>
      <c r="K346" s="170">
        <v>44</v>
      </c>
      <c r="L346" s="170">
        <v>0</v>
      </c>
      <c r="M346" s="170">
        <v>0</v>
      </c>
      <c r="N346" s="170">
        <v>47</v>
      </c>
      <c r="O346" s="170">
        <v>0</v>
      </c>
      <c r="P346" s="170">
        <v>0</v>
      </c>
      <c r="Q346" s="171">
        <v>52608</v>
      </c>
      <c r="R346" s="171">
        <v>24583.3</v>
      </c>
    </row>
    <row r="347" spans="1:18" ht="86.25" customHeight="1" x14ac:dyDescent="0.25">
      <c r="A347" s="93">
        <v>10</v>
      </c>
      <c r="B347" s="482" t="s">
        <v>599</v>
      </c>
      <c r="C347" s="483"/>
      <c r="D347" s="483"/>
      <c r="E347" s="483"/>
      <c r="F347" s="484"/>
      <c r="G347" s="92" t="s">
        <v>615</v>
      </c>
      <c r="H347" s="92">
        <f t="shared" si="29"/>
        <v>320</v>
      </c>
      <c r="I347" s="170">
        <v>280</v>
      </c>
      <c r="J347" s="170">
        <v>40</v>
      </c>
      <c r="K347" s="170">
        <v>99</v>
      </c>
      <c r="L347" s="170">
        <v>0</v>
      </c>
      <c r="M347" s="170">
        <v>0</v>
      </c>
      <c r="N347" s="170">
        <v>195</v>
      </c>
      <c r="O347" s="170">
        <v>0</v>
      </c>
      <c r="P347" s="170">
        <v>0</v>
      </c>
      <c r="Q347" s="171">
        <v>55407</v>
      </c>
      <c r="R347" s="171">
        <v>25751</v>
      </c>
    </row>
    <row r="348" spans="1:18" ht="96" customHeight="1" x14ac:dyDescent="0.25">
      <c r="A348" s="93">
        <v>11</v>
      </c>
      <c r="B348" s="482" t="s">
        <v>609</v>
      </c>
      <c r="C348" s="483"/>
      <c r="D348" s="483"/>
      <c r="E348" s="483"/>
      <c r="F348" s="484"/>
      <c r="G348" s="92" t="s">
        <v>616</v>
      </c>
      <c r="H348" s="92">
        <f t="shared" si="29"/>
        <v>35</v>
      </c>
      <c r="I348" s="170">
        <v>25</v>
      </c>
      <c r="J348" s="170">
        <v>10</v>
      </c>
      <c r="K348" s="170">
        <v>25</v>
      </c>
      <c r="L348" s="170">
        <v>15</v>
      </c>
      <c r="M348" s="170">
        <v>9</v>
      </c>
      <c r="N348" s="170">
        <v>33</v>
      </c>
      <c r="O348" s="170">
        <v>16</v>
      </c>
      <c r="P348" s="170">
        <v>1</v>
      </c>
      <c r="Q348" s="171">
        <v>73147.100000000006</v>
      </c>
      <c r="R348" s="171">
        <v>37607</v>
      </c>
    </row>
    <row r="349" spans="1:18" ht="99.75" x14ac:dyDescent="0.25">
      <c r="A349" s="93">
        <v>12</v>
      </c>
      <c r="B349" s="482" t="s">
        <v>599</v>
      </c>
      <c r="C349" s="483"/>
      <c r="D349" s="483"/>
      <c r="E349" s="483"/>
      <c r="F349" s="484"/>
      <c r="G349" s="92" t="s">
        <v>617</v>
      </c>
      <c r="H349" s="92">
        <f t="shared" si="29"/>
        <v>210</v>
      </c>
      <c r="I349" s="170">
        <v>210</v>
      </c>
      <c r="J349" s="170">
        <v>0</v>
      </c>
      <c r="K349" s="170">
        <v>29</v>
      </c>
      <c r="L349" s="170">
        <v>19</v>
      </c>
      <c r="M349" s="170">
        <v>0</v>
      </c>
      <c r="N349" s="170">
        <v>93</v>
      </c>
      <c r="O349" s="170">
        <v>14</v>
      </c>
      <c r="P349" s="170">
        <v>0</v>
      </c>
      <c r="Q349" s="171">
        <v>47879</v>
      </c>
      <c r="R349" s="171">
        <v>23917</v>
      </c>
    </row>
    <row r="350" spans="1:18" ht="86.25" customHeight="1" x14ac:dyDescent="0.25">
      <c r="A350" s="93">
        <v>13</v>
      </c>
      <c r="B350" s="482" t="s">
        <v>609</v>
      </c>
      <c r="C350" s="483"/>
      <c r="D350" s="483"/>
      <c r="E350" s="483"/>
      <c r="F350" s="484"/>
      <c r="G350" s="92" t="s">
        <v>618</v>
      </c>
      <c r="H350" s="92">
        <f t="shared" si="29"/>
        <v>120</v>
      </c>
      <c r="I350" s="170">
        <v>120</v>
      </c>
      <c r="J350" s="170">
        <v>0</v>
      </c>
      <c r="K350" s="170">
        <v>13</v>
      </c>
      <c r="L350" s="170">
        <v>0</v>
      </c>
      <c r="M350" s="170">
        <v>0</v>
      </c>
      <c r="N350" s="170">
        <v>72</v>
      </c>
      <c r="O350" s="170">
        <v>0</v>
      </c>
      <c r="P350" s="170">
        <v>0</v>
      </c>
      <c r="Q350" s="171">
        <v>56133</v>
      </c>
      <c r="R350" s="171">
        <v>24933</v>
      </c>
    </row>
    <row r="351" spans="1:18" ht="71.25" x14ac:dyDescent="0.25">
      <c r="A351" s="93">
        <v>14</v>
      </c>
      <c r="B351" s="482" t="s">
        <v>609</v>
      </c>
      <c r="C351" s="483"/>
      <c r="D351" s="483"/>
      <c r="E351" s="483"/>
      <c r="F351" s="484"/>
      <c r="G351" s="92" t="s">
        <v>619</v>
      </c>
      <c r="H351" s="92">
        <f t="shared" si="29"/>
        <v>130</v>
      </c>
      <c r="I351" s="170">
        <v>115</v>
      </c>
      <c r="J351" s="170">
        <v>15</v>
      </c>
      <c r="K351" s="170">
        <v>17</v>
      </c>
      <c r="L351" s="170">
        <v>0</v>
      </c>
      <c r="M351" s="170">
        <v>3</v>
      </c>
      <c r="N351" s="170">
        <v>49</v>
      </c>
      <c r="O351" s="170">
        <v>0</v>
      </c>
      <c r="P351" s="170">
        <v>2</v>
      </c>
      <c r="Q351" s="171">
        <v>47780</v>
      </c>
      <c r="R351" s="171">
        <v>24400</v>
      </c>
    </row>
    <row r="352" spans="1:18" ht="85.5" x14ac:dyDescent="0.25">
      <c r="A352" s="93">
        <v>15</v>
      </c>
      <c r="B352" s="482" t="s">
        <v>660</v>
      </c>
      <c r="C352" s="483"/>
      <c r="D352" s="483"/>
      <c r="E352" s="483"/>
      <c r="F352" s="484"/>
      <c r="G352" s="92" t="s">
        <v>620</v>
      </c>
      <c r="H352" s="92">
        <f t="shared" si="29"/>
        <v>190</v>
      </c>
      <c r="I352" s="170">
        <v>180</v>
      </c>
      <c r="J352" s="170">
        <v>10</v>
      </c>
      <c r="K352" s="170">
        <v>4</v>
      </c>
      <c r="L352" s="170">
        <v>12.75</v>
      </c>
      <c r="M352" s="170">
        <v>11.25</v>
      </c>
      <c r="N352" s="170">
        <v>40</v>
      </c>
      <c r="O352" s="170">
        <v>55.75</v>
      </c>
      <c r="P352" s="170">
        <v>51.25</v>
      </c>
      <c r="Q352" s="171">
        <v>58400</v>
      </c>
      <c r="R352" s="171">
        <v>34227.199999999997</v>
      </c>
    </row>
    <row r="353" spans="1:18" ht="85.5" x14ac:dyDescent="0.25">
      <c r="A353" s="93">
        <v>16</v>
      </c>
      <c r="B353" s="482" t="s">
        <v>661</v>
      </c>
      <c r="C353" s="483"/>
      <c r="D353" s="483"/>
      <c r="E353" s="483"/>
      <c r="F353" s="484"/>
      <c r="G353" s="92" t="s">
        <v>621</v>
      </c>
      <c r="H353" s="92">
        <f t="shared" si="29"/>
        <v>230</v>
      </c>
      <c r="I353" s="170">
        <v>210</v>
      </c>
      <c r="J353" s="170">
        <v>20</v>
      </c>
      <c r="K353" s="170">
        <v>12</v>
      </c>
      <c r="L353" s="170">
        <v>18</v>
      </c>
      <c r="M353" s="170">
        <v>0</v>
      </c>
      <c r="N353" s="170">
        <v>75</v>
      </c>
      <c r="O353" s="170">
        <v>11</v>
      </c>
      <c r="P353" s="170">
        <v>0</v>
      </c>
      <c r="Q353" s="171">
        <v>50316.7</v>
      </c>
      <c r="R353" s="171">
        <v>27897.1</v>
      </c>
    </row>
    <row r="354" spans="1:18" ht="85.5" x14ac:dyDescent="0.25">
      <c r="A354" s="93">
        <v>17</v>
      </c>
      <c r="B354" s="482" t="s">
        <v>662</v>
      </c>
      <c r="C354" s="483"/>
      <c r="D354" s="483"/>
      <c r="E354" s="483"/>
      <c r="F354" s="484"/>
      <c r="G354" s="92" t="s">
        <v>622</v>
      </c>
      <c r="H354" s="92">
        <f t="shared" si="29"/>
        <v>150</v>
      </c>
      <c r="I354" s="170">
        <v>150</v>
      </c>
      <c r="J354" s="170">
        <v>0</v>
      </c>
      <c r="K354" s="170">
        <v>6</v>
      </c>
      <c r="L354" s="170">
        <v>15</v>
      </c>
      <c r="M354" s="170">
        <v>0</v>
      </c>
      <c r="N354" s="170">
        <v>16</v>
      </c>
      <c r="O354" s="170">
        <v>4</v>
      </c>
      <c r="P354" s="170">
        <v>0</v>
      </c>
      <c r="Q354" s="171">
        <v>57900</v>
      </c>
      <c r="R354" s="171">
        <v>32442.9</v>
      </c>
    </row>
    <row r="355" spans="1:18" ht="85.5" x14ac:dyDescent="0.25">
      <c r="A355" s="93">
        <v>18</v>
      </c>
      <c r="B355" s="482" t="s">
        <v>607</v>
      </c>
      <c r="C355" s="483"/>
      <c r="D355" s="483"/>
      <c r="E355" s="483"/>
      <c r="F355" s="484"/>
      <c r="G355" s="92" t="s">
        <v>623</v>
      </c>
      <c r="H355" s="92">
        <f t="shared" si="29"/>
        <v>40</v>
      </c>
      <c r="I355" s="170">
        <v>0</v>
      </c>
      <c r="J355" s="170">
        <v>40</v>
      </c>
      <c r="K355" s="170">
        <v>19</v>
      </c>
      <c r="L355" s="170">
        <v>1.5</v>
      </c>
      <c r="M355" s="170">
        <v>1.5</v>
      </c>
      <c r="N355" s="170">
        <v>21</v>
      </c>
      <c r="O355" s="170">
        <v>0.5</v>
      </c>
      <c r="P355" s="170">
        <v>0.5</v>
      </c>
      <c r="Q355" s="171">
        <v>48800</v>
      </c>
      <c r="R355" s="177" t="s">
        <v>979</v>
      </c>
    </row>
    <row r="356" spans="1:18" ht="85.5" x14ac:dyDescent="0.25">
      <c r="A356" s="93">
        <v>19</v>
      </c>
      <c r="B356" s="482" t="s">
        <v>601</v>
      </c>
      <c r="C356" s="483"/>
      <c r="D356" s="483"/>
      <c r="E356" s="483"/>
      <c r="F356" s="484"/>
      <c r="G356" s="92" t="s">
        <v>624</v>
      </c>
      <c r="H356" s="92">
        <f t="shared" si="29"/>
        <v>0</v>
      </c>
      <c r="I356" s="170">
        <v>0</v>
      </c>
      <c r="J356" s="170">
        <v>0</v>
      </c>
      <c r="K356" s="170">
        <v>43</v>
      </c>
      <c r="L356" s="170">
        <v>0</v>
      </c>
      <c r="M356" s="170">
        <v>0</v>
      </c>
      <c r="N356" s="170">
        <v>78</v>
      </c>
      <c r="O356" s="170">
        <v>0</v>
      </c>
      <c r="P356" s="170">
        <v>0</v>
      </c>
      <c r="Q356" s="177" t="s">
        <v>989</v>
      </c>
      <c r="R356" s="177" t="s">
        <v>990</v>
      </c>
    </row>
    <row r="357" spans="1:18" ht="85.5" x14ac:dyDescent="0.25">
      <c r="A357" s="93">
        <v>20</v>
      </c>
      <c r="B357" s="482" t="s">
        <v>625</v>
      </c>
      <c r="C357" s="483"/>
      <c r="D357" s="483"/>
      <c r="E357" s="483"/>
      <c r="F357" s="484"/>
      <c r="G357" s="92" t="s">
        <v>626</v>
      </c>
      <c r="H357" s="92">
        <f t="shared" si="29"/>
        <v>0</v>
      </c>
      <c r="I357" s="170">
        <v>0</v>
      </c>
      <c r="J357" s="170">
        <v>0</v>
      </c>
      <c r="K357" s="170">
        <v>31</v>
      </c>
      <c r="L357" s="170">
        <v>46</v>
      </c>
      <c r="M357" s="170">
        <v>0</v>
      </c>
      <c r="N357" s="170">
        <v>65</v>
      </c>
      <c r="O357" s="170">
        <v>62</v>
      </c>
      <c r="P357" s="170">
        <v>0</v>
      </c>
      <c r="Q357" s="171">
        <v>44972</v>
      </c>
      <c r="R357" s="171">
        <v>22486</v>
      </c>
    </row>
    <row r="358" spans="1:18" ht="85.5" x14ac:dyDescent="0.25">
      <c r="A358" s="93">
        <v>21</v>
      </c>
      <c r="B358" s="482" t="s">
        <v>601</v>
      </c>
      <c r="C358" s="483"/>
      <c r="D358" s="483"/>
      <c r="E358" s="483"/>
      <c r="F358" s="484"/>
      <c r="G358" s="92" t="s">
        <v>648</v>
      </c>
      <c r="H358" s="92">
        <f t="shared" si="29"/>
        <v>6</v>
      </c>
      <c r="I358" s="170">
        <v>0</v>
      </c>
      <c r="J358" s="170">
        <v>6</v>
      </c>
      <c r="K358" s="170">
        <v>12</v>
      </c>
      <c r="L358" s="170">
        <v>7</v>
      </c>
      <c r="M358" s="170">
        <v>1</v>
      </c>
      <c r="N358" s="170">
        <v>25</v>
      </c>
      <c r="O358" s="170">
        <v>10</v>
      </c>
      <c r="P358" s="170">
        <v>0</v>
      </c>
      <c r="Q358" s="171">
        <v>47950</v>
      </c>
      <c r="R358" s="171">
        <v>24847</v>
      </c>
    </row>
    <row r="359" spans="1:18" ht="45" customHeight="1" x14ac:dyDescent="0.25">
      <c r="A359" s="513" t="s">
        <v>645</v>
      </c>
      <c r="B359" s="513"/>
      <c r="C359" s="513"/>
      <c r="D359" s="513"/>
      <c r="E359" s="513"/>
      <c r="F359" s="513"/>
      <c r="G359" s="513"/>
      <c r="H359" s="159">
        <f>I359+J359</f>
        <v>4562</v>
      </c>
      <c r="I359" s="159">
        <f>I338+I339+I340+I341+I342+I343+I344+I345+I346+I347+I348+I349+I350+I351+I352+I353+I354+I355+I356+I357+I358</f>
        <v>4325</v>
      </c>
      <c r="J359" s="159">
        <f t="shared" ref="J359:P359" si="30">J338+J339+J340+J341+J342+J343+J344+J345+J346+J347+J348+J349+J350+J351+J352+J353+J354+J355+J356+J357+J358</f>
        <v>237</v>
      </c>
      <c r="K359" s="139">
        <f t="shared" si="30"/>
        <v>1261</v>
      </c>
      <c r="L359" s="139">
        <f t="shared" si="30"/>
        <v>410.25</v>
      </c>
      <c r="M359" s="139">
        <f t="shared" si="30"/>
        <v>41.75</v>
      </c>
      <c r="N359" s="139">
        <f t="shared" si="30"/>
        <v>2783</v>
      </c>
      <c r="O359" s="139">
        <f t="shared" si="30"/>
        <v>483.25</v>
      </c>
      <c r="P359" s="139">
        <f t="shared" si="30"/>
        <v>74.75</v>
      </c>
      <c r="Q359" s="156"/>
      <c r="R359" s="156"/>
    </row>
    <row r="360" spans="1:18" ht="70.5" customHeight="1" x14ac:dyDescent="0.25">
      <c r="A360" s="579" t="s">
        <v>860</v>
      </c>
      <c r="B360" s="579"/>
      <c r="C360" s="579"/>
      <c r="D360" s="579"/>
      <c r="E360" s="579"/>
      <c r="F360" s="579"/>
      <c r="G360" s="579"/>
      <c r="H360" s="579"/>
      <c r="I360" s="579"/>
      <c r="J360" s="579"/>
      <c r="K360" s="579"/>
      <c r="L360" s="579"/>
      <c r="M360" s="579"/>
      <c r="N360" s="579"/>
      <c r="O360" s="579"/>
      <c r="P360" s="579"/>
      <c r="Q360" s="579"/>
      <c r="R360" s="579"/>
    </row>
    <row r="361" spans="1:18" ht="42.75" x14ac:dyDescent="0.25">
      <c r="A361" s="93">
        <v>1</v>
      </c>
      <c r="B361" s="482" t="s">
        <v>601</v>
      </c>
      <c r="C361" s="483"/>
      <c r="D361" s="483"/>
      <c r="E361" s="483"/>
      <c r="F361" s="484"/>
      <c r="G361" s="92" t="s">
        <v>663</v>
      </c>
      <c r="H361" s="93">
        <f>I361+J361</f>
        <v>245</v>
      </c>
      <c r="I361" s="161">
        <v>180</v>
      </c>
      <c r="J361" s="161">
        <v>65</v>
      </c>
      <c r="K361" s="161">
        <v>47</v>
      </c>
      <c r="L361" s="161">
        <v>6</v>
      </c>
      <c r="M361" s="161">
        <v>0</v>
      </c>
      <c r="N361" s="161">
        <v>116</v>
      </c>
      <c r="O361" s="161">
        <v>0</v>
      </c>
      <c r="P361" s="161">
        <v>0</v>
      </c>
      <c r="Q361" s="169">
        <v>48215</v>
      </c>
      <c r="R361" s="169">
        <v>24357</v>
      </c>
    </row>
    <row r="362" spans="1:18" ht="42.75" x14ac:dyDescent="0.25">
      <c r="A362" s="93">
        <v>2</v>
      </c>
      <c r="B362" s="482" t="s">
        <v>614</v>
      </c>
      <c r="C362" s="483"/>
      <c r="D362" s="483"/>
      <c r="E362" s="483"/>
      <c r="F362" s="484"/>
      <c r="G362" s="92" t="s">
        <v>664</v>
      </c>
      <c r="H362" s="93">
        <f t="shared" ref="H362:H384" si="31">I362+J362</f>
        <v>215</v>
      </c>
      <c r="I362" s="161">
        <v>185</v>
      </c>
      <c r="J362" s="161">
        <v>30</v>
      </c>
      <c r="K362" s="161">
        <v>85</v>
      </c>
      <c r="L362" s="161">
        <v>37</v>
      </c>
      <c r="M362" s="161">
        <v>6</v>
      </c>
      <c r="N362" s="161">
        <v>170</v>
      </c>
      <c r="O362" s="161">
        <v>40</v>
      </c>
      <c r="P362" s="161">
        <v>0</v>
      </c>
      <c r="Q362" s="169">
        <v>48000</v>
      </c>
      <c r="R362" s="169">
        <v>23858</v>
      </c>
    </row>
    <row r="363" spans="1:18" ht="42.75" x14ac:dyDescent="0.25">
      <c r="A363" s="93">
        <v>3</v>
      </c>
      <c r="B363" s="482" t="s">
        <v>631</v>
      </c>
      <c r="C363" s="483"/>
      <c r="D363" s="483"/>
      <c r="E363" s="483"/>
      <c r="F363" s="484"/>
      <c r="G363" s="92" t="s">
        <v>665</v>
      </c>
      <c r="H363" s="93">
        <f t="shared" si="31"/>
        <v>310</v>
      </c>
      <c r="I363" s="161">
        <v>265</v>
      </c>
      <c r="J363" s="161">
        <v>45</v>
      </c>
      <c r="K363" s="161">
        <v>65</v>
      </c>
      <c r="L363" s="161">
        <v>13</v>
      </c>
      <c r="M363" s="161">
        <v>0</v>
      </c>
      <c r="N363" s="161">
        <v>188</v>
      </c>
      <c r="O363" s="161">
        <v>20</v>
      </c>
      <c r="P363" s="161">
        <v>0</v>
      </c>
      <c r="Q363" s="169">
        <v>47716</v>
      </c>
      <c r="R363" s="169">
        <v>23853</v>
      </c>
    </row>
    <row r="364" spans="1:18" ht="42.75" x14ac:dyDescent="0.25">
      <c r="A364" s="93">
        <v>4</v>
      </c>
      <c r="B364" s="482" t="s">
        <v>601</v>
      </c>
      <c r="C364" s="483"/>
      <c r="D364" s="483"/>
      <c r="E364" s="483"/>
      <c r="F364" s="484"/>
      <c r="G364" s="92" t="s">
        <v>666</v>
      </c>
      <c r="H364" s="93">
        <f t="shared" si="31"/>
        <v>270</v>
      </c>
      <c r="I364" s="161">
        <v>230</v>
      </c>
      <c r="J364" s="161">
        <v>40</v>
      </c>
      <c r="K364" s="161">
        <v>67</v>
      </c>
      <c r="L364" s="161">
        <v>0</v>
      </c>
      <c r="M364" s="161">
        <v>0</v>
      </c>
      <c r="N364" s="161">
        <v>115</v>
      </c>
      <c r="O364" s="161">
        <v>0</v>
      </c>
      <c r="P364" s="161">
        <v>0</v>
      </c>
      <c r="Q364" s="169">
        <v>47716</v>
      </c>
      <c r="R364" s="169">
        <v>23858</v>
      </c>
    </row>
    <row r="365" spans="1:18" ht="42.75" x14ac:dyDescent="0.25">
      <c r="A365" s="93">
        <v>5</v>
      </c>
      <c r="B365" s="482" t="s">
        <v>614</v>
      </c>
      <c r="C365" s="483"/>
      <c r="D365" s="483"/>
      <c r="E365" s="483"/>
      <c r="F365" s="484"/>
      <c r="G365" s="92" t="s">
        <v>667</v>
      </c>
      <c r="H365" s="93">
        <f t="shared" si="31"/>
        <v>160</v>
      </c>
      <c r="I365" s="161">
        <v>130</v>
      </c>
      <c r="J365" s="161">
        <v>30</v>
      </c>
      <c r="K365" s="161">
        <v>47</v>
      </c>
      <c r="L365" s="161">
        <v>18.5</v>
      </c>
      <c r="M365" s="161">
        <v>0</v>
      </c>
      <c r="N365" s="161">
        <v>98</v>
      </c>
      <c r="O365" s="161">
        <v>50.25</v>
      </c>
      <c r="P365" s="161">
        <v>0</v>
      </c>
      <c r="Q365" s="169">
        <v>47716.1</v>
      </c>
      <c r="R365" s="169">
        <v>23858.1</v>
      </c>
    </row>
    <row r="366" spans="1:18" ht="42.75" x14ac:dyDescent="0.25">
      <c r="A366" s="93">
        <v>6</v>
      </c>
      <c r="B366" s="482" t="s">
        <v>631</v>
      </c>
      <c r="C366" s="483"/>
      <c r="D366" s="483"/>
      <c r="E366" s="483"/>
      <c r="F366" s="484"/>
      <c r="G366" s="92" t="s">
        <v>668</v>
      </c>
      <c r="H366" s="93">
        <f t="shared" si="31"/>
        <v>145</v>
      </c>
      <c r="I366" s="161">
        <v>130</v>
      </c>
      <c r="J366" s="161">
        <v>15</v>
      </c>
      <c r="K366" s="161">
        <v>55</v>
      </c>
      <c r="L366" s="161">
        <v>2</v>
      </c>
      <c r="M366" s="161">
        <v>2</v>
      </c>
      <c r="N366" s="161">
        <v>93</v>
      </c>
      <c r="O366" s="161">
        <v>2</v>
      </c>
      <c r="P366" s="161">
        <v>2</v>
      </c>
      <c r="Q366" s="169">
        <v>47720</v>
      </c>
      <c r="R366" s="169">
        <v>23910</v>
      </c>
    </row>
    <row r="367" spans="1:18" ht="99.75" x14ac:dyDescent="0.25">
      <c r="A367" s="93">
        <v>7</v>
      </c>
      <c r="B367" s="482" t="s">
        <v>694</v>
      </c>
      <c r="C367" s="483"/>
      <c r="D367" s="483"/>
      <c r="E367" s="483"/>
      <c r="F367" s="484"/>
      <c r="G367" s="92" t="s">
        <v>671</v>
      </c>
      <c r="H367" s="93">
        <f t="shared" si="31"/>
        <v>135</v>
      </c>
      <c r="I367" s="161">
        <v>120</v>
      </c>
      <c r="J367" s="161">
        <v>15</v>
      </c>
      <c r="K367" s="161">
        <v>11</v>
      </c>
      <c r="L367" s="161">
        <v>3</v>
      </c>
      <c r="M367" s="161">
        <v>3</v>
      </c>
      <c r="N367" s="161">
        <v>28</v>
      </c>
      <c r="O367" s="161">
        <v>0</v>
      </c>
      <c r="P367" s="161">
        <v>0</v>
      </c>
      <c r="Q367" s="169">
        <v>47716</v>
      </c>
      <c r="R367" s="169">
        <v>27717.599999999999</v>
      </c>
    </row>
    <row r="368" spans="1:18" ht="42.75" x14ac:dyDescent="0.25">
      <c r="A368" s="93">
        <v>8</v>
      </c>
      <c r="B368" s="482" t="s">
        <v>601</v>
      </c>
      <c r="C368" s="483"/>
      <c r="D368" s="483"/>
      <c r="E368" s="483"/>
      <c r="F368" s="484"/>
      <c r="G368" s="92" t="s">
        <v>672</v>
      </c>
      <c r="H368" s="161">
        <f t="shared" si="31"/>
        <v>20</v>
      </c>
      <c r="I368" s="161">
        <v>0</v>
      </c>
      <c r="J368" s="161">
        <v>20</v>
      </c>
      <c r="K368" s="161">
        <v>39</v>
      </c>
      <c r="L368" s="161">
        <v>37</v>
      </c>
      <c r="M368" s="161">
        <v>1</v>
      </c>
      <c r="N368" s="161">
        <v>48</v>
      </c>
      <c r="O368" s="161">
        <v>64</v>
      </c>
      <c r="P368" s="161">
        <v>0</v>
      </c>
      <c r="Q368" s="169">
        <v>44974.2</v>
      </c>
      <c r="R368" s="169">
        <v>22564.3</v>
      </c>
    </row>
    <row r="369" spans="1:18" ht="42.75" x14ac:dyDescent="0.25">
      <c r="A369" s="93">
        <v>9</v>
      </c>
      <c r="B369" s="482" t="s">
        <v>614</v>
      </c>
      <c r="C369" s="483"/>
      <c r="D369" s="483"/>
      <c r="E369" s="483"/>
      <c r="F369" s="484"/>
      <c r="G369" s="92" t="s">
        <v>673</v>
      </c>
      <c r="H369" s="93">
        <f t="shared" si="31"/>
        <v>30</v>
      </c>
      <c r="I369" s="161">
        <v>0</v>
      </c>
      <c r="J369" s="161">
        <v>30</v>
      </c>
      <c r="K369" s="161">
        <v>65</v>
      </c>
      <c r="L369" s="161">
        <v>0</v>
      </c>
      <c r="M369" s="161">
        <v>1</v>
      </c>
      <c r="N369" s="161">
        <v>72</v>
      </c>
      <c r="O369" s="161">
        <v>0</v>
      </c>
      <c r="P369" s="161">
        <v>1</v>
      </c>
      <c r="Q369" s="169">
        <v>47719.8</v>
      </c>
      <c r="R369" s="169">
        <v>23862</v>
      </c>
    </row>
    <row r="370" spans="1:18" ht="42.75" x14ac:dyDescent="0.25">
      <c r="A370" s="93">
        <v>10</v>
      </c>
      <c r="B370" s="482" t="s">
        <v>601</v>
      </c>
      <c r="C370" s="483"/>
      <c r="D370" s="483"/>
      <c r="E370" s="483"/>
      <c r="F370" s="484"/>
      <c r="G370" s="92" t="s">
        <v>674</v>
      </c>
      <c r="H370" s="93">
        <f t="shared" si="31"/>
        <v>30</v>
      </c>
      <c r="I370" s="161">
        <v>0</v>
      </c>
      <c r="J370" s="161">
        <v>30</v>
      </c>
      <c r="K370" s="161">
        <v>44</v>
      </c>
      <c r="L370" s="161">
        <v>0</v>
      </c>
      <c r="M370" s="161">
        <v>0</v>
      </c>
      <c r="N370" s="161">
        <v>52</v>
      </c>
      <c r="O370" s="161">
        <v>0</v>
      </c>
      <c r="P370" s="161">
        <v>0</v>
      </c>
      <c r="Q370" s="169">
        <v>47720</v>
      </c>
      <c r="R370" s="169">
        <v>23860</v>
      </c>
    </row>
    <row r="371" spans="1:18" ht="42.75" x14ac:dyDescent="0.25">
      <c r="A371" s="93">
        <v>11</v>
      </c>
      <c r="B371" s="482" t="s">
        <v>601</v>
      </c>
      <c r="C371" s="483"/>
      <c r="D371" s="483"/>
      <c r="E371" s="483"/>
      <c r="F371" s="484"/>
      <c r="G371" s="92" t="s">
        <v>675</v>
      </c>
      <c r="H371" s="93">
        <f t="shared" si="31"/>
        <v>30</v>
      </c>
      <c r="I371" s="161">
        <v>0</v>
      </c>
      <c r="J371" s="161">
        <v>30</v>
      </c>
      <c r="K371" s="161">
        <v>37</v>
      </c>
      <c r="L371" s="161">
        <v>0</v>
      </c>
      <c r="M371" s="161">
        <v>0</v>
      </c>
      <c r="N371" s="161">
        <v>51</v>
      </c>
      <c r="O371" s="161">
        <v>0</v>
      </c>
      <c r="P371" s="161">
        <v>0</v>
      </c>
      <c r="Q371" s="169">
        <v>47716</v>
      </c>
      <c r="R371" s="169">
        <v>24559</v>
      </c>
    </row>
    <row r="372" spans="1:18" ht="42.75" x14ac:dyDescent="0.25">
      <c r="A372" s="93">
        <v>12</v>
      </c>
      <c r="B372" s="482" t="s">
        <v>611</v>
      </c>
      <c r="C372" s="483"/>
      <c r="D372" s="483"/>
      <c r="E372" s="483"/>
      <c r="F372" s="484"/>
      <c r="G372" s="92" t="s">
        <v>676</v>
      </c>
      <c r="H372" s="93">
        <f t="shared" si="31"/>
        <v>20</v>
      </c>
      <c r="I372" s="161">
        <v>0</v>
      </c>
      <c r="J372" s="161">
        <v>20</v>
      </c>
      <c r="K372" s="161">
        <v>37</v>
      </c>
      <c r="L372" s="161">
        <v>0</v>
      </c>
      <c r="M372" s="161">
        <v>0</v>
      </c>
      <c r="N372" s="161">
        <v>42</v>
      </c>
      <c r="O372" s="161">
        <v>0</v>
      </c>
      <c r="P372" s="161">
        <v>0</v>
      </c>
      <c r="Q372" s="169">
        <v>47730</v>
      </c>
      <c r="R372" s="169">
        <v>23835</v>
      </c>
    </row>
    <row r="373" spans="1:18" ht="42.75" x14ac:dyDescent="0.25">
      <c r="A373" s="93">
        <v>13</v>
      </c>
      <c r="B373" s="482" t="s">
        <v>631</v>
      </c>
      <c r="C373" s="483"/>
      <c r="D373" s="483"/>
      <c r="E373" s="483"/>
      <c r="F373" s="484"/>
      <c r="G373" s="92" t="s">
        <v>677</v>
      </c>
      <c r="H373" s="93">
        <f t="shared" si="31"/>
        <v>20</v>
      </c>
      <c r="I373" s="161">
        <v>0</v>
      </c>
      <c r="J373" s="161">
        <v>20</v>
      </c>
      <c r="K373" s="161">
        <v>35</v>
      </c>
      <c r="L373" s="161">
        <v>0</v>
      </c>
      <c r="M373" s="161">
        <v>0</v>
      </c>
      <c r="N373" s="161">
        <v>51</v>
      </c>
      <c r="O373" s="161">
        <v>1</v>
      </c>
      <c r="P373" s="161">
        <v>1</v>
      </c>
      <c r="Q373" s="169">
        <v>47718.2</v>
      </c>
      <c r="R373" s="169">
        <v>23858.799999999999</v>
      </c>
    </row>
    <row r="374" spans="1:18" ht="42.75" x14ac:dyDescent="0.25">
      <c r="A374" s="93">
        <v>14</v>
      </c>
      <c r="B374" s="482" t="s">
        <v>601</v>
      </c>
      <c r="C374" s="483"/>
      <c r="D374" s="483"/>
      <c r="E374" s="483"/>
      <c r="F374" s="484"/>
      <c r="G374" s="92" t="s">
        <v>678</v>
      </c>
      <c r="H374" s="93">
        <f t="shared" si="31"/>
        <v>20</v>
      </c>
      <c r="I374" s="161">
        <v>0</v>
      </c>
      <c r="J374" s="161">
        <v>20</v>
      </c>
      <c r="K374" s="161">
        <v>54</v>
      </c>
      <c r="L374" s="161">
        <v>0</v>
      </c>
      <c r="M374" s="161">
        <v>0</v>
      </c>
      <c r="N374" s="161">
        <v>86</v>
      </c>
      <c r="O374" s="161">
        <v>0</v>
      </c>
      <c r="P374" s="161">
        <v>0</v>
      </c>
      <c r="Q374" s="178" t="s">
        <v>999</v>
      </c>
      <c r="R374" s="161">
        <v>24529</v>
      </c>
    </row>
    <row r="375" spans="1:18" ht="42.75" x14ac:dyDescent="0.25">
      <c r="A375" s="93">
        <v>15</v>
      </c>
      <c r="B375" s="482" t="s">
        <v>601</v>
      </c>
      <c r="C375" s="483"/>
      <c r="D375" s="483"/>
      <c r="E375" s="483"/>
      <c r="F375" s="484"/>
      <c r="G375" s="92" t="s">
        <v>679</v>
      </c>
      <c r="H375" s="93">
        <f t="shared" si="31"/>
        <v>10</v>
      </c>
      <c r="I375" s="161">
        <v>0</v>
      </c>
      <c r="J375" s="161">
        <v>10</v>
      </c>
      <c r="K375" s="161">
        <v>50</v>
      </c>
      <c r="L375" s="161">
        <v>10</v>
      </c>
      <c r="M375" s="161">
        <v>4</v>
      </c>
      <c r="N375" s="161">
        <v>98</v>
      </c>
      <c r="O375" s="161">
        <v>6</v>
      </c>
      <c r="P375" s="161">
        <v>2</v>
      </c>
      <c r="Q375" s="169">
        <v>47720</v>
      </c>
      <c r="R375" s="169">
        <v>25200</v>
      </c>
    </row>
    <row r="376" spans="1:18" ht="42.75" x14ac:dyDescent="0.25">
      <c r="A376" s="93">
        <v>16</v>
      </c>
      <c r="B376" s="482" t="s">
        <v>601</v>
      </c>
      <c r="C376" s="483"/>
      <c r="D376" s="483"/>
      <c r="E376" s="483"/>
      <c r="F376" s="484"/>
      <c r="G376" s="92" t="s">
        <v>680</v>
      </c>
      <c r="H376" s="93">
        <f t="shared" si="31"/>
        <v>10</v>
      </c>
      <c r="I376" s="161">
        <v>0</v>
      </c>
      <c r="J376" s="161">
        <v>10</v>
      </c>
      <c r="K376" s="161">
        <v>36</v>
      </c>
      <c r="L376" s="161">
        <v>0</v>
      </c>
      <c r="M376" s="161">
        <v>0</v>
      </c>
      <c r="N376" s="161">
        <v>62</v>
      </c>
      <c r="O376" s="161">
        <v>0</v>
      </c>
      <c r="P376" s="161">
        <v>0</v>
      </c>
      <c r="Q376" s="169">
        <v>48612</v>
      </c>
      <c r="R376" s="169">
        <v>26350</v>
      </c>
    </row>
    <row r="377" spans="1:18" ht="42.75" x14ac:dyDescent="0.25">
      <c r="A377" s="93">
        <v>17</v>
      </c>
      <c r="B377" s="482" t="s">
        <v>611</v>
      </c>
      <c r="C377" s="483"/>
      <c r="D377" s="483"/>
      <c r="E377" s="483"/>
      <c r="F377" s="484"/>
      <c r="G377" s="92" t="s">
        <v>681</v>
      </c>
      <c r="H377" s="93">
        <f t="shared" si="31"/>
        <v>0</v>
      </c>
      <c r="I377" s="161">
        <v>0</v>
      </c>
      <c r="J377" s="161">
        <v>0</v>
      </c>
      <c r="K377" s="161">
        <v>13</v>
      </c>
      <c r="L377" s="161">
        <v>55</v>
      </c>
      <c r="M377" s="161">
        <v>13</v>
      </c>
      <c r="N377" s="161">
        <v>26</v>
      </c>
      <c r="O377" s="161">
        <v>78</v>
      </c>
      <c r="P377" s="161">
        <v>2</v>
      </c>
      <c r="Q377" s="169">
        <v>47716</v>
      </c>
      <c r="R377" s="169">
        <v>23858</v>
      </c>
    </row>
    <row r="378" spans="1:18" ht="42.75" x14ac:dyDescent="0.25">
      <c r="A378" s="93">
        <v>18</v>
      </c>
      <c r="B378" s="482" t="s">
        <v>631</v>
      </c>
      <c r="C378" s="483"/>
      <c r="D378" s="483"/>
      <c r="E378" s="483"/>
      <c r="F378" s="484"/>
      <c r="G378" s="92" t="s">
        <v>682</v>
      </c>
      <c r="H378" s="93">
        <f t="shared" si="31"/>
        <v>10</v>
      </c>
      <c r="I378" s="161">
        <v>0</v>
      </c>
      <c r="J378" s="161">
        <v>10</v>
      </c>
      <c r="K378" s="161">
        <v>32</v>
      </c>
      <c r="L378" s="161">
        <v>18</v>
      </c>
      <c r="M378" s="161">
        <v>11</v>
      </c>
      <c r="N378" s="161">
        <v>55</v>
      </c>
      <c r="O378" s="161">
        <v>12</v>
      </c>
      <c r="P378" s="161">
        <v>4</v>
      </c>
      <c r="Q378" s="169">
        <v>48770</v>
      </c>
      <c r="R378" s="169">
        <v>24290</v>
      </c>
    </row>
    <row r="379" spans="1:18" ht="57" x14ac:dyDescent="0.25">
      <c r="A379" s="93">
        <v>19</v>
      </c>
      <c r="B379" s="482" t="s">
        <v>631</v>
      </c>
      <c r="C379" s="483"/>
      <c r="D379" s="483"/>
      <c r="E379" s="483"/>
      <c r="F379" s="484"/>
      <c r="G379" s="92" t="s">
        <v>988</v>
      </c>
      <c r="H379" s="93">
        <f t="shared" si="31"/>
        <v>0</v>
      </c>
      <c r="I379" s="161">
        <v>0</v>
      </c>
      <c r="J379" s="161">
        <v>0</v>
      </c>
      <c r="K379" s="161">
        <v>33</v>
      </c>
      <c r="L379" s="161">
        <v>0</v>
      </c>
      <c r="M379" s="161">
        <v>0</v>
      </c>
      <c r="N379" s="161">
        <v>38</v>
      </c>
      <c r="O379" s="161">
        <v>0</v>
      </c>
      <c r="P379" s="161">
        <v>0</v>
      </c>
      <c r="Q379" s="169">
        <v>47716</v>
      </c>
      <c r="R379" s="169">
        <v>23858</v>
      </c>
    </row>
    <row r="380" spans="1:18" ht="71.25" x14ac:dyDescent="0.25">
      <c r="A380" s="93">
        <v>20</v>
      </c>
      <c r="B380" s="482" t="s">
        <v>614</v>
      </c>
      <c r="C380" s="483"/>
      <c r="D380" s="483"/>
      <c r="E380" s="483"/>
      <c r="F380" s="484"/>
      <c r="G380" s="92" t="s">
        <v>684</v>
      </c>
      <c r="H380" s="93">
        <f t="shared" si="31"/>
        <v>0</v>
      </c>
      <c r="I380" s="161">
        <v>0</v>
      </c>
      <c r="J380" s="161">
        <v>0</v>
      </c>
      <c r="K380" s="161">
        <v>22</v>
      </c>
      <c r="L380" s="161">
        <v>18</v>
      </c>
      <c r="M380" s="161">
        <v>0</v>
      </c>
      <c r="N380" s="161">
        <v>26</v>
      </c>
      <c r="O380" s="161">
        <v>18</v>
      </c>
      <c r="P380" s="161">
        <v>1</v>
      </c>
      <c r="Q380" s="169">
        <v>47716</v>
      </c>
      <c r="R380" s="169">
        <v>23858</v>
      </c>
    </row>
    <row r="381" spans="1:18" ht="71.25" x14ac:dyDescent="0.25">
      <c r="A381" s="93">
        <v>21</v>
      </c>
      <c r="B381" s="482" t="s">
        <v>614</v>
      </c>
      <c r="C381" s="483"/>
      <c r="D381" s="483"/>
      <c r="E381" s="483"/>
      <c r="F381" s="484"/>
      <c r="G381" s="92" t="s">
        <v>685</v>
      </c>
      <c r="H381" s="93">
        <f t="shared" si="31"/>
        <v>0</v>
      </c>
      <c r="I381" s="161">
        <v>0</v>
      </c>
      <c r="J381" s="161">
        <v>0</v>
      </c>
      <c r="K381" s="161">
        <v>12</v>
      </c>
      <c r="L381" s="161">
        <v>0</v>
      </c>
      <c r="M381" s="161">
        <v>0</v>
      </c>
      <c r="N381" s="161">
        <v>27</v>
      </c>
      <c r="O381" s="161">
        <v>1</v>
      </c>
      <c r="P381" s="161">
        <v>0</v>
      </c>
      <c r="Q381" s="169">
        <v>47720</v>
      </c>
      <c r="R381" s="169">
        <v>23859.5</v>
      </c>
    </row>
    <row r="382" spans="1:18" ht="71.25" x14ac:dyDescent="0.25">
      <c r="A382" s="93">
        <v>22</v>
      </c>
      <c r="B382" s="482" t="s">
        <v>601</v>
      </c>
      <c r="C382" s="483"/>
      <c r="D382" s="483"/>
      <c r="E382" s="483"/>
      <c r="F382" s="484"/>
      <c r="G382" s="92" t="s">
        <v>975</v>
      </c>
      <c r="H382" s="93">
        <f t="shared" si="31"/>
        <v>0</v>
      </c>
      <c r="I382" s="161">
        <v>0</v>
      </c>
      <c r="J382" s="161">
        <v>0</v>
      </c>
      <c r="K382" s="161">
        <v>3</v>
      </c>
      <c r="L382" s="161">
        <v>29</v>
      </c>
      <c r="M382" s="161">
        <v>1</v>
      </c>
      <c r="N382" s="161">
        <v>24</v>
      </c>
      <c r="O382" s="161">
        <v>29</v>
      </c>
      <c r="P382" s="161">
        <v>0</v>
      </c>
      <c r="Q382" s="169">
        <v>44973</v>
      </c>
      <c r="R382" s="169">
        <v>24100</v>
      </c>
    </row>
    <row r="383" spans="1:18" ht="62.25" customHeight="1" x14ac:dyDescent="0.25">
      <c r="A383" s="93">
        <v>23</v>
      </c>
      <c r="B383" s="482" t="s">
        <v>601</v>
      </c>
      <c r="C383" s="483"/>
      <c r="D383" s="483"/>
      <c r="E383" s="483"/>
      <c r="F383" s="484"/>
      <c r="G383" s="92" t="s">
        <v>686</v>
      </c>
      <c r="H383" s="93">
        <f t="shared" si="31"/>
        <v>10</v>
      </c>
      <c r="I383" s="161">
        <v>0</v>
      </c>
      <c r="J383" s="161">
        <v>10</v>
      </c>
      <c r="K383" s="161">
        <v>20</v>
      </c>
      <c r="L383" s="161">
        <v>0</v>
      </c>
      <c r="M383" s="161">
        <v>0</v>
      </c>
      <c r="N383" s="161">
        <v>32</v>
      </c>
      <c r="O383" s="161">
        <v>0</v>
      </c>
      <c r="P383" s="161">
        <v>0</v>
      </c>
      <c r="Q383" s="161">
        <v>47716.14</v>
      </c>
      <c r="R383" s="169">
        <v>23858.7</v>
      </c>
    </row>
    <row r="384" spans="1:18" ht="71.25" x14ac:dyDescent="0.25">
      <c r="A384" s="93">
        <v>24</v>
      </c>
      <c r="B384" s="482" t="s">
        <v>601</v>
      </c>
      <c r="C384" s="483"/>
      <c r="D384" s="483"/>
      <c r="E384" s="483"/>
      <c r="F384" s="484"/>
      <c r="G384" s="92" t="s">
        <v>634</v>
      </c>
      <c r="H384" s="93">
        <f t="shared" si="31"/>
        <v>0</v>
      </c>
      <c r="I384" s="161">
        <v>0</v>
      </c>
      <c r="J384" s="161">
        <v>0</v>
      </c>
      <c r="K384" s="161">
        <v>15</v>
      </c>
      <c r="L384" s="161">
        <v>85.75</v>
      </c>
      <c r="M384" s="161">
        <v>36.5</v>
      </c>
      <c r="N384" s="161">
        <v>226</v>
      </c>
      <c r="O384" s="161">
        <v>110.25</v>
      </c>
      <c r="P384" s="161">
        <v>3</v>
      </c>
      <c r="Q384" s="169">
        <v>49981.3</v>
      </c>
      <c r="R384" s="169">
        <v>24730</v>
      </c>
    </row>
    <row r="385" spans="1:18" ht="45" customHeight="1" x14ac:dyDescent="0.25">
      <c r="A385" s="513" t="s">
        <v>646</v>
      </c>
      <c r="B385" s="513"/>
      <c r="C385" s="513"/>
      <c r="D385" s="513"/>
      <c r="E385" s="513"/>
      <c r="F385" s="513"/>
      <c r="G385" s="513"/>
      <c r="H385" s="139">
        <f>I385+J385</f>
        <v>1690</v>
      </c>
      <c r="I385" s="139">
        <f t="shared" ref="I385:P385" si="32">I361+I362+I363+I364+I365+I366+I367+I368+I369+I370+I371+I372+I373+I374+I375+I376+I377+I378+I379+I380+I381+I382+I383+I384</f>
        <v>1240</v>
      </c>
      <c r="J385" s="139">
        <f t="shared" si="32"/>
        <v>450</v>
      </c>
      <c r="K385" s="139">
        <f t="shared" si="32"/>
        <v>924</v>
      </c>
      <c r="L385" s="139">
        <f t="shared" si="32"/>
        <v>332.25</v>
      </c>
      <c r="M385" s="139">
        <f t="shared" si="32"/>
        <v>78.5</v>
      </c>
      <c r="N385" s="139">
        <f t="shared" si="32"/>
        <v>1824</v>
      </c>
      <c r="O385" s="139">
        <f t="shared" si="32"/>
        <v>431.5</v>
      </c>
      <c r="P385" s="139">
        <f t="shared" si="32"/>
        <v>16</v>
      </c>
      <c r="Q385" s="156"/>
      <c r="R385" s="156"/>
    </row>
    <row r="386" spans="1:18" ht="45" customHeight="1" x14ac:dyDescent="0.25">
      <c r="A386" s="513" t="s">
        <v>644</v>
      </c>
      <c r="B386" s="513"/>
      <c r="C386" s="513"/>
      <c r="D386" s="513"/>
      <c r="E386" s="513"/>
      <c r="F386" s="513"/>
      <c r="G386" s="513"/>
      <c r="H386" s="159">
        <f>I386+J386</f>
        <v>10247</v>
      </c>
      <c r="I386" s="159">
        <f>I385+I359+I336+I335</f>
        <v>8260</v>
      </c>
      <c r="J386" s="159">
        <f t="shared" ref="J386:P386" si="33">J335+J359+J336+J385</f>
        <v>1987</v>
      </c>
      <c r="K386" s="139">
        <f t="shared" si="33"/>
        <v>3862</v>
      </c>
      <c r="L386" s="139">
        <f t="shared" si="33"/>
        <v>1671.5</v>
      </c>
      <c r="M386" s="139">
        <f t="shared" si="33"/>
        <v>304.25</v>
      </c>
      <c r="N386" s="139">
        <f t="shared" si="33"/>
        <v>9612</v>
      </c>
      <c r="O386" s="139">
        <f t="shared" si="33"/>
        <v>2234.75</v>
      </c>
      <c r="P386" s="139">
        <f t="shared" si="33"/>
        <v>129.75</v>
      </c>
      <c r="Q386" s="156"/>
      <c r="R386" s="156"/>
    </row>
    <row r="387" spans="1:18" x14ac:dyDescent="0.25">
      <c r="A387" s="108"/>
      <c r="B387" s="35"/>
      <c r="C387" s="35"/>
      <c r="D387" s="35"/>
      <c r="E387" s="35"/>
      <c r="F387" s="35"/>
      <c r="G387" s="35"/>
      <c r="H387" s="108"/>
      <c r="I387" s="108"/>
      <c r="J387" s="108"/>
      <c r="K387" s="108"/>
      <c r="L387" s="108"/>
      <c r="M387" s="108"/>
      <c r="N387" s="108"/>
      <c r="O387" s="108"/>
      <c r="P387" s="108"/>
      <c r="Q387" s="96"/>
      <c r="R387" s="96"/>
    </row>
    <row r="388" spans="1:18" x14ac:dyDescent="0.25">
      <c r="A388" s="485" t="s">
        <v>643</v>
      </c>
      <c r="B388" s="485"/>
      <c r="C388" s="485"/>
      <c r="D388" s="485"/>
      <c r="E388" s="485"/>
      <c r="F388" s="485"/>
      <c r="G388" s="485"/>
      <c r="H388" s="485"/>
      <c r="I388" s="485"/>
      <c r="J388" s="485"/>
      <c r="K388" s="108"/>
      <c r="L388" s="108"/>
      <c r="M388" s="108"/>
      <c r="N388" s="108"/>
      <c r="O388" s="108"/>
      <c r="P388" s="108"/>
      <c r="Q388" s="96"/>
      <c r="R388" s="96"/>
    </row>
    <row r="389" spans="1:18" x14ac:dyDescent="0.25">
      <c r="A389" s="487" t="s">
        <v>649</v>
      </c>
      <c r="B389" s="487" t="s">
        <v>22</v>
      </c>
      <c r="C389" s="487"/>
      <c r="D389" s="487"/>
      <c r="E389" s="487"/>
      <c r="F389" s="487"/>
      <c r="G389" s="487" t="s">
        <v>23</v>
      </c>
      <c r="H389" s="487" t="s">
        <v>10</v>
      </c>
      <c r="I389" s="487"/>
      <c r="J389" s="487"/>
      <c r="K389" s="487" t="s">
        <v>27</v>
      </c>
      <c r="L389" s="487"/>
      <c r="M389" s="487"/>
      <c r="N389" s="487" t="s">
        <v>652</v>
      </c>
      <c r="O389" s="487"/>
      <c r="P389" s="97"/>
      <c r="Q389" s="485"/>
      <c r="R389" s="485"/>
    </row>
    <row r="390" spans="1:18" x14ac:dyDescent="0.25">
      <c r="A390" s="487"/>
      <c r="B390" s="487"/>
      <c r="C390" s="487"/>
      <c r="D390" s="487"/>
      <c r="E390" s="487"/>
      <c r="F390" s="487"/>
      <c r="G390" s="487"/>
      <c r="H390" s="488" t="s">
        <v>653</v>
      </c>
      <c r="I390" s="487" t="s">
        <v>29</v>
      </c>
      <c r="J390" s="487"/>
      <c r="K390" s="488" t="s">
        <v>25</v>
      </c>
      <c r="L390" s="487" t="s">
        <v>30</v>
      </c>
      <c r="M390" s="487"/>
      <c r="N390" s="488" t="s">
        <v>10</v>
      </c>
      <c r="O390" s="488" t="s">
        <v>27</v>
      </c>
      <c r="P390" s="97"/>
      <c r="Q390" s="489"/>
      <c r="R390" s="489"/>
    </row>
    <row r="391" spans="1:18" ht="31.5" customHeight="1" x14ac:dyDescent="0.25">
      <c r="A391" s="487"/>
      <c r="B391" s="487"/>
      <c r="C391" s="487"/>
      <c r="D391" s="487"/>
      <c r="E391" s="487"/>
      <c r="F391" s="487"/>
      <c r="G391" s="487"/>
      <c r="H391" s="488"/>
      <c r="I391" s="488" t="s">
        <v>26</v>
      </c>
      <c r="J391" s="488" t="s">
        <v>9</v>
      </c>
      <c r="K391" s="488"/>
      <c r="L391" s="488" t="s">
        <v>26</v>
      </c>
      <c r="M391" s="488" t="s">
        <v>9</v>
      </c>
      <c r="N391" s="488"/>
      <c r="O391" s="488"/>
      <c r="P391" s="98"/>
      <c r="Q391" s="489"/>
      <c r="R391" s="489"/>
    </row>
    <row r="392" spans="1:18" ht="31.5" customHeight="1" x14ac:dyDescent="0.25">
      <c r="A392" s="487"/>
      <c r="B392" s="487"/>
      <c r="C392" s="487"/>
      <c r="D392" s="487"/>
      <c r="E392" s="487"/>
      <c r="F392" s="487"/>
      <c r="G392" s="487"/>
      <c r="H392" s="488"/>
      <c r="I392" s="488"/>
      <c r="J392" s="488"/>
      <c r="K392" s="488"/>
      <c r="L392" s="488"/>
      <c r="M392" s="488"/>
      <c r="N392" s="488"/>
      <c r="O392" s="488"/>
      <c r="P392" s="98"/>
      <c r="Q392" s="489"/>
      <c r="R392" s="489"/>
    </row>
    <row r="393" spans="1:18" ht="85.5" x14ac:dyDescent="0.25">
      <c r="A393" s="93">
        <v>1</v>
      </c>
      <c r="B393" s="501" t="s">
        <v>614</v>
      </c>
      <c r="C393" s="502"/>
      <c r="D393" s="502"/>
      <c r="E393" s="502"/>
      <c r="F393" s="503"/>
      <c r="G393" s="93" t="s">
        <v>637</v>
      </c>
      <c r="H393" s="161">
        <v>22</v>
      </c>
      <c r="I393" s="161">
        <v>0</v>
      </c>
      <c r="J393" s="161">
        <v>2</v>
      </c>
      <c r="K393" s="161">
        <v>19</v>
      </c>
      <c r="L393" s="161">
        <v>0</v>
      </c>
      <c r="M393" s="161">
        <v>2</v>
      </c>
      <c r="N393" s="169">
        <v>58181.8</v>
      </c>
      <c r="O393" s="169">
        <v>32140</v>
      </c>
      <c r="P393" s="99"/>
      <c r="Q393" s="100"/>
      <c r="R393" s="100"/>
    </row>
    <row r="394" spans="1:18" ht="85.5" x14ac:dyDescent="0.25">
      <c r="A394" s="93">
        <v>2</v>
      </c>
      <c r="B394" s="501" t="s">
        <v>614</v>
      </c>
      <c r="C394" s="502"/>
      <c r="D394" s="502"/>
      <c r="E394" s="502"/>
      <c r="F394" s="503"/>
      <c r="G394" s="93" t="s">
        <v>639</v>
      </c>
      <c r="H394" s="161">
        <v>0</v>
      </c>
      <c r="I394" s="161">
        <v>2</v>
      </c>
      <c r="J394" s="161">
        <v>2</v>
      </c>
      <c r="K394" s="161">
        <v>3</v>
      </c>
      <c r="L394" s="161">
        <v>0</v>
      </c>
      <c r="M394" s="161">
        <v>0</v>
      </c>
      <c r="N394" s="169">
        <v>0</v>
      </c>
      <c r="O394" s="169">
        <v>26267</v>
      </c>
      <c r="P394" s="99"/>
      <c r="Q394" s="100"/>
      <c r="R394" s="100"/>
    </row>
    <row r="395" spans="1:18" ht="71.25" x14ac:dyDescent="0.25">
      <c r="A395" s="93">
        <v>4</v>
      </c>
      <c r="B395" s="501" t="s">
        <v>601</v>
      </c>
      <c r="C395" s="502"/>
      <c r="D395" s="502"/>
      <c r="E395" s="502"/>
      <c r="F395" s="503"/>
      <c r="G395" s="93" t="s">
        <v>641</v>
      </c>
      <c r="H395" s="161"/>
      <c r="I395" s="161"/>
      <c r="J395" s="161"/>
      <c r="K395" s="161"/>
      <c r="L395" s="161"/>
      <c r="M395" s="161"/>
      <c r="N395" s="169"/>
      <c r="O395" s="169"/>
      <c r="P395" s="99"/>
      <c r="Q395" s="100"/>
      <c r="R395" s="100"/>
    </row>
    <row r="396" spans="1:18" ht="71.25" x14ac:dyDescent="0.25">
      <c r="A396" s="93">
        <v>3</v>
      </c>
      <c r="B396" s="501" t="s">
        <v>614</v>
      </c>
      <c r="C396" s="502"/>
      <c r="D396" s="502"/>
      <c r="E396" s="502"/>
      <c r="F396" s="503"/>
      <c r="G396" s="93" t="s">
        <v>627</v>
      </c>
      <c r="H396" s="161">
        <v>8</v>
      </c>
      <c r="I396" s="161">
        <v>36</v>
      </c>
      <c r="J396" s="161">
        <v>0</v>
      </c>
      <c r="K396" s="161">
        <v>25</v>
      </c>
      <c r="L396" s="161">
        <v>33.25</v>
      </c>
      <c r="M396" s="161">
        <v>0</v>
      </c>
      <c r="N396" s="169">
        <v>47716</v>
      </c>
      <c r="O396" s="169">
        <v>23858</v>
      </c>
      <c r="P396" s="99"/>
      <c r="Q396" s="100"/>
      <c r="R396" s="100"/>
    </row>
    <row r="397" spans="1:18" ht="71.25" x14ac:dyDescent="0.25">
      <c r="A397" s="93">
        <v>4</v>
      </c>
      <c r="B397" s="501" t="s">
        <v>601</v>
      </c>
      <c r="C397" s="502"/>
      <c r="D397" s="502"/>
      <c r="E397" s="502"/>
      <c r="F397" s="503"/>
      <c r="G397" s="93" t="s">
        <v>628</v>
      </c>
      <c r="H397" s="161">
        <v>6</v>
      </c>
      <c r="I397" s="161">
        <v>1</v>
      </c>
      <c r="J397" s="161">
        <v>1</v>
      </c>
      <c r="K397" s="161">
        <v>31</v>
      </c>
      <c r="L397" s="161">
        <v>0</v>
      </c>
      <c r="M397" s="161">
        <v>0</v>
      </c>
      <c r="N397" s="169">
        <v>58647</v>
      </c>
      <c r="O397" s="169">
        <v>39499</v>
      </c>
      <c r="P397" s="99"/>
      <c r="Q397" s="100"/>
      <c r="R397" s="100"/>
    </row>
    <row r="398" spans="1:18" ht="45" customHeight="1" x14ac:dyDescent="0.25">
      <c r="A398" s="510" t="s">
        <v>689</v>
      </c>
      <c r="B398" s="511"/>
      <c r="C398" s="511"/>
      <c r="D398" s="511"/>
      <c r="E398" s="511"/>
      <c r="F398" s="511"/>
      <c r="G398" s="512"/>
      <c r="H398" s="139">
        <f>H393+H394+H395+H396+H397</f>
        <v>36</v>
      </c>
      <c r="I398" s="139">
        <f t="shared" ref="I398:M398" si="34">I393+I394+I395+I396+I397</f>
        <v>39</v>
      </c>
      <c r="J398" s="139">
        <f t="shared" si="34"/>
        <v>5</v>
      </c>
      <c r="K398" s="139">
        <f t="shared" si="34"/>
        <v>78</v>
      </c>
      <c r="L398" s="139">
        <f t="shared" si="34"/>
        <v>33.25</v>
      </c>
      <c r="M398" s="139">
        <f t="shared" si="34"/>
        <v>2</v>
      </c>
      <c r="N398" s="156">
        <f>(N393+N394+N395+N396+N397)/4</f>
        <v>41136.199999999997</v>
      </c>
      <c r="O398" s="156">
        <f>(O393+O394+O395+O396+O397)/4</f>
        <v>30441</v>
      </c>
      <c r="P398" s="108"/>
      <c r="Q398" s="96"/>
      <c r="R398" s="96"/>
    </row>
    <row r="399" spans="1:18" x14ac:dyDescent="0.25">
      <c r="A399" s="108"/>
      <c r="B399" s="108"/>
      <c r="C399" s="108"/>
      <c r="D399" s="108"/>
      <c r="E399" s="108"/>
      <c r="F399" s="108"/>
      <c r="G399" s="108"/>
      <c r="H399" s="108"/>
      <c r="I399" s="108"/>
      <c r="J399" s="108"/>
      <c r="K399" s="108"/>
      <c r="L399" s="108"/>
      <c r="M399" s="108"/>
      <c r="N399" s="108"/>
      <c r="O399" s="108"/>
      <c r="P399" s="108"/>
      <c r="Q399" s="96"/>
      <c r="R399" s="96"/>
    </row>
    <row r="400" spans="1:18" x14ac:dyDescent="0.25">
      <c r="A400" s="490" t="s">
        <v>643</v>
      </c>
      <c r="B400" s="491"/>
      <c r="C400" s="491"/>
      <c r="D400" s="491"/>
      <c r="E400" s="491"/>
      <c r="F400" s="491"/>
      <c r="G400" s="491"/>
      <c r="H400" s="491"/>
      <c r="I400" s="491"/>
      <c r="J400" s="491"/>
      <c r="K400" s="99"/>
      <c r="L400" s="99"/>
      <c r="M400" s="99"/>
      <c r="N400" s="99"/>
      <c r="O400" s="99"/>
      <c r="P400" s="99"/>
      <c r="Q400" s="99"/>
      <c r="R400" s="99"/>
    </row>
    <row r="401" spans="1:18" ht="42.75" x14ac:dyDescent="0.25">
      <c r="A401" s="93"/>
      <c r="B401" s="576" t="s">
        <v>22</v>
      </c>
      <c r="C401" s="577"/>
      <c r="D401" s="577"/>
      <c r="E401" s="577"/>
      <c r="F401" s="578"/>
      <c r="G401" s="110" t="s">
        <v>23</v>
      </c>
      <c r="H401" s="110" t="s">
        <v>635</v>
      </c>
      <c r="I401" s="110" t="s">
        <v>636</v>
      </c>
      <c r="J401" s="110" t="s">
        <v>28</v>
      </c>
      <c r="K401" s="99"/>
      <c r="L401" s="99"/>
      <c r="M401" s="99"/>
      <c r="N401" s="99"/>
      <c r="O401" s="99"/>
      <c r="P401" s="99"/>
      <c r="Q401" s="99"/>
      <c r="R401" s="99"/>
    </row>
    <row r="402" spans="1:18" ht="42.75" x14ac:dyDescent="0.25">
      <c r="A402" s="93">
        <v>1</v>
      </c>
      <c r="B402" s="501" t="s">
        <v>601</v>
      </c>
      <c r="C402" s="502"/>
      <c r="D402" s="502"/>
      <c r="E402" s="502"/>
      <c r="F402" s="503"/>
      <c r="G402" s="93" t="s">
        <v>845</v>
      </c>
      <c r="H402" s="161">
        <v>268</v>
      </c>
      <c r="I402" s="161">
        <v>2</v>
      </c>
      <c r="J402" s="169">
        <v>19587</v>
      </c>
      <c r="K402" s="99"/>
      <c r="L402" s="99"/>
      <c r="M402" s="99"/>
      <c r="N402" s="99"/>
      <c r="O402" s="99"/>
      <c r="P402" s="99"/>
      <c r="Q402" s="99"/>
      <c r="R402" s="99"/>
    </row>
    <row r="403" spans="1:18" ht="85.5" x14ac:dyDescent="0.25">
      <c r="A403" s="93">
        <v>2</v>
      </c>
      <c r="B403" s="501" t="s">
        <v>614</v>
      </c>
      <c r="C403" s="502"/>
      <c r="D403" s="502"/>
      <c r="E403" s="502"/>
      <c r="F403" s="503"/>
      <c r="G403" s="93" t="s">
        <v>640</v>
      </c>
      <c r="H403" s="161">
        <v>38</v>
      </c>
      <c r="I403" s="161">
        <v>5</v>
      </c>
      <c r="J403" s="169">
        <v>25964.1</v>
      </c>
      <c r="K403" s="99"/>
      <c r="L403" s="99"/>
      <c r="M403" s="99"/>
      <c r="N403" s="99"/>
      <c r="O403" s="99"/>
      <c r="P403" s="99"/>
      <c r="Q403" s="99"/>
      <c r="R403" s="99"/>
    </row>
    <row r="404" spans="1:18" ht="71.25" x14ac:dyDescent="0.25">
      <c r="A404" s="93">
        <v>3</v>
      </c>
      <c r="B404" s="501" t="s">
        <v>601</v>
      </c>
      <c r="C404" s="502"/>
      <c r="D404" s="502"/>
      <c r="E404" s="502"/>
      <c r="F404" s="503"/>
      <c r="G404" s="93" t="s">
        <v>641</v>
      </c>
      <c r="H404" s="161">
        <v>253</v>
      </c>
      <c r="I404" s="161">
        <v>0</v>
      </c>
      <c r="J404" s="169">
        <v>25000</v>
      </c>
      <c r="K404" s="99"/>
      <c r="L404" s="99"/>
      <c r="M404" s="99"/>
      <c r="N404" s="99"/>
      <c r="O404" s="99"/>
      <c r="P404" s="99"/>
      <c r="Q404" s="99"/>
      <c r="R404" s="99"/>
    </row>
    <row r="405" spans="1:18" ht="45" x14ac:dyDescent="0.25">
      <c r="A405" s="93">
        <v>4</v>
      </c>
      <c r="B405" s="501" t="s">
        <v>609</v>
      </c>
      <c r="C405" s="502"/>
      <c r="D405" s="502"/>
      <c r="E405" s="502"/>
      <c r="F405" s="503"/>
      <c r="G405" s="148" t="s">
        <v>688</v>
      </c>
      <c r="H405" s="93"/>
      <c r="I405" s="93"/>
      <c r="J405" s="94"/>
      <c r="K405" s="99"/>
      <c r="L405" s="99"/>
      <c r="M405" s="99"/>
      <c r="N405" s="99"/>
      <c r="O405" s="99"/>
      <c r="P405" s="99"/>
      <c r="Q405" s="99"/>
      <c r="R405" s="99"/>
    </row>
    <row r="406" spans="1:18" ht="45" customHeight="1" x14ac:dyDescent="0.25">
      <c r="A406" s="510" t="s">
        <v>689</v>
      </c>
      <c r="B406" s="511"/>
      <c r="C406" s="511"/>
      <c r="D406" s="511"/>
      <c r="E406" s="511"/>
      <c r="F406" s="511"/>
      <c r="G406" s="512"/>
      <c r="H406" s="133">
        <f>H402+H403+H404+H405</f>
        <v>559</v>
      </c>
      <c r="I406" s="133">
        <f>I402+I403+I404+I405</f>
        <v>7</v>
      </c>
      <c r="J406" s="160">
        <f>(J402+J403+J404+J405)/3</f>
        <v>23517.033333333336</v>
      </c>
      <c r="K406" s="101"/>
      <c r="L406" s="101"/>
      <c r="M406" s="101"/>
      <c r="N406" s="101"/>
      <c r="O406" s="101"/>
      <c r="P406" s="101"/>
      <c r="Q406" s="101"/>
      <c r="R406" s="101"/>
    </row>
    <row r="407" spans="1:18" ht="72.75" customHeight="1" x14ac:dyDescent="0.25">
      <c r="B407" s="131"/>
      <c r="C407" s="131"/>
      <c r="D407" s="131"/>
      <c r="E407" s="131"/>
      <c r="F407" s="131"/>
      <c r="G407" s="131"/>
      <c r="H407" s="131"/>
      <c r="I407" s="131"/>
      <c r="J407" s="131"/>
      <c r="K407" s="131"/>
      <c r="L407" s="131"/>
      <c r="M407" s="131"/>
      <c r="N407" s="131"/>
      <c r="O407" s="131"/>
    </row>
    <row r="408" spans="1:18" ht="72.75" customHeight="1" x14ac:dyDescent="0.25">
      <c r="B408" s="131"/>
      <c r="C408" s="131"/>
      <c r="D408" s="131"/>
      <c r="E408" s="131"/>
      <c r="F408" s="131"/>
      <c r="G408" s="131"/>
      <c r="H408" s="131"/>
      <c r="I408" s="131"/>
      <c r="J408" s="131"/>
      <c r="K408" s="131"/>
      <c r="L408" s="131"/>
      <c r="M408" s="131"/>
      <c r="N408" s="131"/>
      <c r="O408" s="131"/>
    </row>
  </sheetData>
  <autoFilter ref="A1:R386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</autoFilter>
  <mergeCells count="453">
    <mergeCell ref="A1:R1"/>
    <mergeCell ref="A2:A4"/>
    <mergeCell ref="B2:G4"/>
    <mergeCell ref="H2:J2"/>
    <mergeCell ref="K2:M2"/>
    <mergeCell ref="N2:P2"/>
    <mergeCell ref="Q2:R2"/>
    <mergeCell ref="H3:H17"/>
    <mergeCell ref="I3:I17"/>
    <mergeCell ref="J3:J17"/>
    <mergeCell ref="B11:G11"/>
    <mergeCell ref="B12:G12"/>
    <mergeCell ref="B13:G13"/>
    <mergeCell ref="B14:G14"/>
    <mergeCell ref="B15:G15"/>
    <mergeCell ref="B16:G16"/>
    <mergeCell ref="B5:G5"/>
    <mergeCell ref="B6:G6"/>
    <mergeCell ref="B7:G7"/>
    <mergeCell ref="B8:G8"/>
    <mergeCell ref="B9:G9"/>
    <mergeCell ref="B10:G10"/>
    <mergeCell ref="B17:G17"/>
    <mergeCell ref="K3:K17"/>
    <mergeCell ref="B18:G18"/>
    <mergeCell ref="A19:R19"/>
    <mergeCell ref="A20:A23"/>
    <mergeCell ref="B20:F23"/>
    <mergeCell ref="G20:G23"/>
    <mergeCell ref="H20:J20"/>
    <mergeCell ref="K20:M20"/>
    <mergeCell ref="N20:P20"/>
    <mergeCell ref="Q20:R20"/>
    <mergeCell ref="O21:P21"/>
    <mergeCell ref="Q21:Q23"/>
    <mergeCell ref="R21:R23"/>
    <mergeCell ref="L22:L23"/>
    <mergeCell ref="M22:M23"/>
    <mergeCell ref="O22:O23"/>
    <mergeCell ref="P22:P23"/>
    <mergeCell ref="H21:H23"/>
    <mergeCell ref="I21:I23"/>
    <mergeCell ref="J21:J23"/>
    <mergeCell ref="K21:K23"/>
    <mergeCell ref="L21:M21"/>
    <mergeCell ref="N21:N23"/>
    <mergeCell ref="L3:M3"/>
    <mergeCell ref="N3:N17"/>
    <mergeCell ref="O3:P3"/>
    <mergeCell ref="Q3:Q17"/>
    <mergeCell ref="R3:R17"/>
    <mergeCell ref="L4:L17"/>
    <mergeCell ref="M4:M17"/>
    <mergeCell ref="O4:O17"/>
    <mergeCell ref="P4:P17"/>
    <mergeCell ref="B30:F30"/>
    <mergeCell ref="B31:F31"/>
    <mergeCell ref="B32:F32"/>
    <mergeCell ref="B33:F33"/>
    <mergeCell ref="B34:F34"/>
    <mergeCell ref="B35:F35"/>
    <mergeCell ref="A24:R24"/>
    <mergeCell ref="B25:G25"/>
    <mergeCell ref="B26:F26"/>
    <mergeCell ref="B27:F27"/>
    <mergeCell ref="B28:F28"/>
    <mergeCell ref="B29:F29"/>
    <mergeCell ref="B42:F42"/>
    <mergeCell ref="B43:F43"/>
    <mergeCell ref="B44:F44"/>
    <mergeCell ref="B45:F45"/>
    <mergeCell ref="B46:F46"/>
    <mergeCell ref="B47:F47"/>
    <mergeCell ref="B36:F36"/>
    <mergeCell ref="B37:F37"/>
    <mergeCell ref="B38:F38"/>
    <mergeCell ref="B39:F39"/>
    <mergeCell ref="B40:G40"/>
    <mergeCell ref="B41:F41"/>
    <mergeCell ref="B54:F54"/>
    <mergeCell ref="B55:F55"/>
    <mergeCell ref="B56:F56"/>
    <mergeCell ref="B57:F57"/>
    <mergeCell ref="B58:F58"/>
    <mergeCell ref="B59:F59"/>
    <mergeCell ref="B48:F48"/>
    <mergeCell ref="B49:F49"/>
    <mergeCell ref="B50:F50"/>
    <mergeCell ref="B51:F51"/>
    <mergeCell ref="B52:F52"/>
    <mergeCell ref="B53:F53"/>
    <mergeCell ref="B66:F66"/>
    <mergeCell ref="B67:F67"/>
    <mergeCell ref="B68:G68"/>
    <mergeCell ref="B69:F69"/>
    <mergeCell ref="B70:F70"/>
    <mergeCell ref="B71:F71"/>
    <mergeCell ref="B60:F60"/>
    <mergeCell ref="B61:F61"/>
    <mergeCell ref="B62:F62"/>
    <mergeCell ref="B63:F63"/>
    <mergeCell ref="B64:F64"/>
    <mergeCell ref="B65:F65"/>
    <mergeCell ref="B78:F78"/>
    <mergeCell ref="B79:F79"/>
    <mergeCell ref="B80:F80"/>
    <mergeCell ref="B81:F81"/>
    <mergeCell ref="B82:F82"/>
    <mergeCell ref="B83:F83"/>
    <mergeCell ref="B72:F72"/>
    <mergeCell ref="B73:F73"/>
    <mergeCell ref="B74:F74"/>
    <mergeCell ref="B75:F75"/>
    <mergeCell ref="B76:F76"/>
    <mergeCell ref="B77:F77"/>
    <mergeCell ref="B90:F90"/>
    <mergeCell ref="B91:F91"/>
    <mergeCell ref="B92:F92"/>
    <mergeCell ref="B93:F93"/>
    <mergeCell ref="B94:F94"/>
    <mergeCell ref="B95:F95"/>
    <mergeCell ref="B84:F84"/>
    <mergeCell ref="B85:F85"/>
    <mergeCell ref="B86:F86"/>
    <mergeCell ref="B87:F87"/>
    <mergeCell ref="B88:F88"/>
    <mergeCell ref="B89:F89"/>
    <mergeCell ref="B103:F103"/>
    <mergeCell ref="B104:G104"/>
    <mergeCell ref="B105:F105"/>
    <mergeCell ref="B106:F106"/>
    <mergeCell ref="B107:F107"/>
    <mergeCell ref="B108:F108"/>
    <mergeCell ref="B97:F97"/>
    <mergeCell ref="B98:F98"/>
    <mergeCell ref="B99:F99"/>
    <mergeCell ref="B100:F100"/>
    <mergeCell ref="B101:F101"/>
    <mergeCell ref="B102:F102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B127:F127"/>
    <mergeCell ref="B128:F128"/>
    <mergeCell ref="B129:G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51:F151"/>
    <mergeCell ref="B152:F152"/>
    <mergeCell ref="B153:F153"/>
    <mergeCell ref="B154:F154"/>
    <mergeCell ref="B155:F155"/>
    <mergeCell ref="B156:F156"/>
    <mergeCell ref="B145:F145"/>
    <mergeCell ref="B146:F146"/>
    <mergeCell ref="B147:F147"/>
    <mergeCell ref="B148:G148"/>
    <mergeCell ref="B149:F149"/>
    <mergeCell ref="B150:F150"/>
    <mergeCell ref="B163:G163"/>
    <mergeCell ref="B164:F164"/>
    <mergeCell ref="B165:F165"/>
    <mergeCell ref="B166:F166"/>
    <mergeCell ref="B167:F167"/>
    <mergeCell ref="B168:F168"/>
    <mergeCell ref="B157:F157"/>
    <mergeCell ref="B158:F158"/>
    <mergeCell ref="B159:F159"/>
    <mergeCell ref="B160:F160"/>
    <mergeCell ref="B161:F161"/>
    <mergeCell ref="B162:F162"/>
    <mergeCell ref="B175:F175"/>
    <mergeCell ref="B176:F176"/>
    <mergeCell ref="B177:F177"/>
    <mergeCell ref="B178:F178"/>
    <mergeCell ref="B179:F179"/>
    <mergeCell ref="B180:F180"/>
    <mergeCell ref="B169:F169"/>
    <mergeCell ref="B170:F170"/>
    <mergeCell ref="B171:F171"/>
    <mergeCell ref="B172:F172"/>
    <mergeCell ref="B173:F173"/>
    <mergeCell ref="B174:F174"/>
    <mergeCell ref="B187:F187"/>
    <mergeCell ref="B188:F188"/>
    <mergeCell ref="B189:F189"/>
    <mergeCell ref="B190:F190"/>
    <mergeCell ref="B191:F191"/>
    <mergeCell ref="B192:G192"/>
    <mergeCell ref="B181:F181"/>
    <mergeCell ref="B182:F182"/>
    <mergeCell ref="B183:F183"/>
    <mergeCell ref="B184:F184"/>
    <mergeCell ref="B185:F185"/>
    <mergeCell ref="B186:F186"/>
    <mergeCell ref="B199:F199"/>
    <mergeCell ref="B200:F200"/>
    <mergeCell ref="B201:F201"/>
    <mergeCell ref="B202:F202"/>
    <mergeCell ref="B203:F203"/>
    <mergeCell ref="B204:F204"/>
    <mergeCell ref="B193:F193"/>
    <mergeCell ref="B194:F194"/>
    <mergeCell ref="B195:F195"/>
    <mergeCell ref="B196:F196"/>
    <mergeCell ref="B197:F197"/>
    <mergeCell ref="B198:F198"/>
    <mergeCell ref="B211:F211"/>
    <mergeCell ref="B212:F212"/>
    <mergeCell ref="B213:F213"/>
    <mergeCell ref="B214:F214"/>
    <mergeCell ref="B215:F215"/>
    <mergeCell ref="B216:F216"/>
    <mergeCell ref="B205:F205"/>
    <mergeCell ref="B206:F206"/>
    <mergeCell ref="B207:F207"/>
    <mergeCell ref="B208:F208"/>
    <mergeCell ref="B209:F209"/>
    <mergeCell ref="B210:F210"/>
    <mergeCell ref="B223:F223"/>
    <mergeCell ref="B224:F224"/>
    <mergeCell ref="B225:F225"/>
    <mergeCell ref="B226:F226"/>
    <mergeCell ref="B227:F227"/>
    <mergeCell ref="B228:F228"/>
    <mergeCell ref="B217:F217"/>
    <mergeCell ref="B218:F218"/>
    <mergeCell ref="B219:F219"/>
    <mergeCell ref="B220:F220"/>
    <mergeCell ref="B221:F221"/>
    <mergeCell ref="B222:F222"/>
    <mergeCell ref="B235:F235"/>
    <mergeCell ref="B236:F236"/>
    <mergeCell ref="B237:F237"/>
    <mergeCell ref="B238:F238"/>
    <mergeCell ref="B239:F239"/>
    <mergeCell ref="B240:F240"/>
    <mergeCell ref="B229:F229"/>
    <mergeCell ref="B230:F230"/>
    <mergeCell ref="B231:F231"/>
    <mergeCell ref="B232:F232"/>
    <mergeCell ref="B233:F233"/>
    <mergeCell ref="B234:F234"/>
    <mergeCell ref="B247:F247"/>
    <mergeCell ref="B248:F248"/>
    <mergeCell ref="B249:F249"/>
    <mergeCell ref="B250:F250"/>
    <mergeCell ref="B251:F251"/>
    <mergeCell ref="B252:F252"/>
    <mergeCell ref="B241:G241"/>
    <mergeCell ref="B242:F242"/>
    <mergeCell ref="B243:F243"/>
    <mergeCell ref="B244:G244"/>
    <mergeCell ref="B245:F245"/>
    <mergeCell ref="B246:F246"/>
    <mergeCell ref="B259:G259"/>
    <mergeCell ref="B260:F260"/>
    <mergeCell ref="B261:F261"/>
    <mergeCell ref="B262:F262"/>
    <mergeCell ref="B263:F263"/>
    <mergeCell ref="B264:F264"/>
    <mergeCell ref="B253:F253"/>
    <mergeCell ref="B254:F254"/>
    <mergeCell ref="B255:F255"/>
    <mergeCell ref="B256:F256"/>
    <mergeCell ref="B257:F257"/>
    <mergeCell ref="B258:F258"/>
    <mergeCell ref="B271:F271"/>
    <mergeCell ref="H271:R271"/>
    <mergeCell ref="B272:F272"/>
    <mergeCell ref="B273:F273"/>
    <mergeCell ref="B274:F274"/>
    <mergeCell ref="B275:F275"/>
    <mergeCell ref="B265:F265"/>
    <mergeCell ref="B266:F266"/>
    <mergeCell ref="B267:F267"/>
    <mergeCell ref="B268:F268"/>
    <mergeCell ref="B269:F269"/>
    <mergeCell ref="B270:G270"/>
    <mergeCell ref="B282:F282"/>
    <mergeCell ref="B283:F283"/>
    <mergeCell ref="B284:F284"/>
    <mergeCell ref="B285:F285"/>
    <mergeCell ref="B286:F286"/>
    <mergeCell ref="B287:F287"/>
    <mergeCell ref="B276:F276"/>
    <mergeCell ref="B277:F277"/>
    <mergeCell ref="B278:F278"/>
    <mergeCell ref="B279:F279"/>
    <mergeCell ref="B280:F280"/>
    <mergeCell ref="B281:F281"/>
    <mergeCell ref="B294:F294"/>
    <mergeCell ref="B295:F295"/>
    <mergeCell ref="B296:G296"/>
    <mergeCell ref="H296:R296"/>
    <mergeCell ref="B297:F297"/>
    <mergeCell ref="B298:F298"/>
    <mergeCell ref="B288:F288"/>
    <mergeCell ref="B289:F289"/>
    <mergeCell ref="B290:F290"/>
    <mergeCell ref="B291:F291"/>
    <mergeCell ref="B292:F292"/>
    <mergeCell ref="B293:F293"/>
    <mergeCell ref="B306:G306"/>
    <mergeCell ref="H306:R306"/>
    <mergeCell ref="B307:F307"/>
    <mergeCell ref="B308:F308"/>
    <mergeCell ref="B309:F309"/>
    <mergeCell ref="B310:F310"/>
    <mergeCell ref="B299:F299"/>
    <mergeCell ref="B301:F301"/>
    <mergeCell ref="B302:F302"/>
    <mergeCell ref="B303:F303"/>
    <mergeCell ref="B304:F304"/>
    <mergeCell ref="B305:F305"/>
    <mergeCell ref="B300:F300"/>
    <mergeCell ref="B317:F317"/>
    <mergeCell ref="B318:F318"/>
    <mergeCell ref="B319:F319"/>
    <mergeCell ref="B320:F320"/>
    <mergeCell ref="B321:F321"/>
    <mergeCell ref="B322:F322"/>
    <mergeCell ref="B311:F311"/>
    <mergeCell ref="B312:G312"/>
    <mergeCell ref="B313:F313"/>
    <mergeCell ref="B314:F314"/>
    <mergeCell ref="B315:F315"/>
    <mergeCell ref="B316:F316"/>
    <mergeCell ref="B329:F329"/>
    <mergeCell ref="B330:F330"/>
    <mergeCell ref="B331:F331"/>
    <mergeCell ref="B332:F332"/>
    <mergeCell ref="B333:F333"/>
    <mergeCell ref="B334:F334"/>
    <mergeCell ref="B323:F323"/>
    <mergeCell ref="B324:F324"/>
    <mergeCell ref="B325:F325"/>
    <mergeCell ref="B326:F326"/>
    <mergeCell ref="B327:F327"/>
    <mergeCell ref="B328:F328"/>
    <mergeCell ref="B341:F341"/>
    <mergeCell ref="B342:F342"/>
    <mergeCell ref="B343:F343"/>
    <mergeCell ref="B344:F344"/>
    <mergeCell ref="B345:F345"/>
    <mergeCell ref="B346:F346"/>
    <mergeCell ref="A335:G335"/>
    <mergeCell ref="B336:F336"/>
    <mergeCell ref="A337:R337"/>
    <mergeCell ref="B338:F338"/>
    <mergeCell ref="B339:F339"/>
    <mergeCell ref="B340:F340"/>
    <mergeCell ref="B353:F353"/>
    <mergeCell ref="B354:F354"/>
    <mergeCell ref="B355:F355"/>
    <mergeCell ref="B356:F356"/>
    <mergeCell ref="B357:F357"/>
    <mergeCell ref="B358:F358"/>
    <mergeCell ref="B347:F347"/>
    <mergeCell ref="B348:F348"/>
    <mergeCell ref="B349:F349"/>
    <mergeCell ref="B350:F350"/>
    <mergeCell ref="B351:F351"/>
    <mergeCell ref="B352:F352"/>
    <mergeCell ref="B365:F365"/>
    <mergeCell ref="B366:F366"/>
    <mergeCell ref="B367:F367"/>
    <mergeCell ref="B368:F368"/>
    <mergeCell ref="B369:F369"/>
    <mergeCell ref="B370:F370"/>
    <mergeCell ref="A359:G359"/>
    <mergeCell ref="A360:R360"/>
    <mergeCell ref="B361:F361"/>
    <mergeCell ref="B362:F362"/>
    <mergeCell ref="B363:F363"/>
    <mergeCell ref="B364:F364"/>
    <mergeCell ref="B377:F377"/>
    <mergeCell ref="B378:F378"/>
    <mergeCell ref="B379:F379"/>
    <mergeCell ref="B380:F380"/>
    <mergeCell ref="B381:F381"/>
    <mergeCell ref="B382:F382"/>
    <mergeCell ref="B371:F371"/>
    <mergeCell ref="B372:F372"/>
    <mergeCell ref="B373:F373"/>
    <mergeCell ref="B374:F374"/>
    <mergeCell ref="B375:F375"/>
    <mergeCell ref="B376:F376"/>
    <mergeCell ref="B383:F383"/>
    <mergeCell ref="B384:F384"/>
    <mergeCell ref="A385:G385"/>
    <mergeCell ref="A386:G386"/>
    <mergeCell ref="A388:J388"/>
    <mergeCell ref="A389:A392"/>
    <mergeCell ref="B389:F392"/>
    <mergeCell ref="G389:G392"/>
    <mergeCell ref="H389:J389"/>
    <mergeCell ref="R390:R392"/>
    <mergeCell ref="I391:I392"/>
    <mergeCell ref="J391:J392"/>
    <mergeCell ref="L391:L392"/>
    <mergeCell ref="M391:M392"/>
    <mergeCell ref="B393:F393"/>
    <mergeCell ref="K389:M389"/>
    <mergeCell ref="N389:O389"/>
    <mergeCell ref="Q389:R389"/>
    <mergeCell ref="H390:H392"/>
    <mergeCell ref="I390:J390"/>
    <mergeCell ref="K390:K392"/>
    <mergeCell ref="L390:M390"/>
    <mergeCell ref="N390:N392"/>
    <mergeCell ref="O390:O392"/>
    <mergeCell ref="Q390:Q392"/>
    <mergeCell ref="B401:F401"/>
    <mergeCell ref="B402:F402"/>
    <mergeCell ref="B403:F403"/>
    <mergeCell ref="B404:F404"/>
    <mergeCell ref="B405:F405"/>
    <mergeCell ref="A406:G406"/>
    <mergeCell ref="B394:F394"/>
    <mergeCell ref="B395:F395"/>
    <mergeCell ref="B396:F396"/>
    <mergeCell ref="B397:F397"/>
    <mergeCell ref="A398:G398"/>
    <mergeCell ref="A400:J400"/>
  </mergeCells>
  <pageMargins left="0.25" right="0.25" top="0.22" bottom="0.23" header="0.2" footer="0.2"/>
  <pageSetup paperSize="9" scale="48" fitToHeight="0" orientation="landscape" r:id="rId1"/>
  <rowBreaks count="2" manualBreakCount="2">
    <brk id="264" max="16383" man="1"/>
    <brk id="280" max="16383" man="1"/>
  </rowBreaks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00000"/>
    <pageSetUpPr fitToPage="1"/>
  </sheetPr>
  <dimension ref="A1:R408"/>
  <sheetViews>
    <sheetView view="pageBreakPreview" topLeftCell="A7" zoomScale="70" zoomScaleNormal="55" zoomScaleSheetLayoutView="70" workbookViewId="0">
      <selection activeCell="K353" sqref="K353"/>
    </sheetView>
  </sheetViews>
  <sheetFormatPr defaultRowHeight="15" x14ac:dyDescent="0.25"/>
  <cols>
    <col min="1" max="1" width="16.42578125" style="131" customWidth="1"/>
    <col min="2" max="10" width="16.42578125" customWidth="1"/>
    <col min="11" max="11" width="21.7109375" style="189" customWidth="1"/>
    <col min="12" max="14" width="16.42578125" style="189" customWidth="1"/>
    <col min="15" max="18" width="16.42578125" customWidth="1"/>
  </cols>
  <sheetData>
    <row r="1" spans="1:18" ht="77.25" customHeight="1" x14ac:dyDescent="0.25">
      <c r="A1" s="580" t="s">
        <v>1025</v>
      </c>
      <c r="B1" s="580"/>
      <c r="C1" s="580"/>
      <c r="D1" s="580"/>
      <c r="E1" s="580"/>
      <c r="F1" s="580"/>
      <c r="G1" s="580"/>
      <c r="H1" s="580"/>
      <c r="I1" s="580"/>
      <c r="J1" s="580"/>
      <c r="K1" s="580"/>
      <c r="L1" s="580"/>
      <c r="M1" s="580"/>
      <c r="N1" s="580"/>
      <c r="O1" s="580"/>
      <c r="P1" s="580"/>
      <c r="Q1" s="580"/>
      <c r="R1" s="580"/>
    </row>
    <row r="2" spans="1:18" ht="94.5" customHeight="1" x14ac:dyDescent="0.25">
      <c r="A2" s="581"/>
      <c r="B2" s="582" t="s">
        <v>0</v>
      </c>
      <c r="C2" s="582"/>
      <c r="D2" s="582"/>
      <c r="E2" s="582"/>
      <c r="F2" s="582"/>
      <c r="G2" s="582"/>
      <c r="H2" s="582" t="s">
        <v>1</v>
      </c>
      <c r="I2" s="582"/>
      <c r="J2" s="582"/>
      <c r="K2" s="596" t="s">
        <v>2</v>
      </c>
      <c r="L2" s="596"/>
      <c r="M2" s="596"/>
      <c r="N2" s="582" t="s">
        <v>3</v>
      </c>
      <c r="O2" s="582"/>
      <c r="P2" s="582"/>
      <c r="Q2" s="582" t="s">
        <v>5</v>
      </c>
      <c r="R2" s="582"/>
    </row>
    <row r="3" spans="1:18" ht="33" customHeight="1" x14ac:dyDescent="0.25">
      <c r="A3" s="581"/>
      <c r="B3" s="582"/>
      <c r="C3" s="582"/>
      <c r="D3" s="582"/>
      <c r="E3" s="582"/>
      <c r="F3" s="582"/>
      <c r="G3" s="582"/>
      <c r="H3" s="583" t="s">
        <v>6</v>
      </c>
      <c r="I3" s="583" t="s">
        <v>7</v>
      </c>
      <c r="J3" s="583" t="s">
        <v>8</v>
      </c>
      <c r="K3" s="597" t="s">
        <v>17</v>
      </c>
      <c r="L3" s="596" t="s">
        <v>4</v>
      </c>
      <c r="M3" s="596"/>
      <c r="N3" s="597" t="s">
        <v>20</v>
      </c>
      <c r="O3" s="582" t="s">
        <v>4</v>
      </c>
      <c r="P3" s="582"/>
      <c r="Q3" s="583" t="s">
        <v>10</v>
      </c>
      <c r="R3" s="583" t="s">
        <v>11</v>
      </c>
    </row>
    <row r="4" spans="1:18" ht="33" customHeight="1" x14ac:dyDescent="0.25">
      <c r="A4" s="581"/>
      <c r="B4" s="582"/>
      <c r="C4" s="582"/>
      <c r="D4" s="582"/>
      <c r="E4" s="582"/>
      <c r="F4" s="582"/>
      <c r="G4" s="582"/>
      <c r="H4" s="583"/>
      <c r="I4" s="583"/>
      <c r="J4" s="583"/>
      <c r="K4" s="598"/>
      <c r="L4" s="602" t="s">
        <v>18</v>
      </c>
      <c r="M4" s="602" t="s">
        <v>19</v>
      </c>
      <c r="N4" s="598"/>
      <c r="O4" s="583" t="s">
        <v>21</v>
      </c>
      <c r="P4" s="583" t="s">
        <v>19</v>
      </c>
      <c r="Q4" s="583"/>
      <c r="R4" s="583"/>
    </row>
    <row r="5" spans="1:18" ht="33" customHeight="1" x14ac:dyDescent="0.25">
      <c r="A5" s="173"/>
      <c r="B5" s="590" t="s">
        <v>1016</v>
      </c>
      <c r="C5" s="590"/>
      <c r="D5" s="590"/>
      <c r="E5" s="590"/>
      <c r="F5" s="590"/>
      <c r="G5" s="590"/>
      <c r="H5" s="583"/>
      <c r="I5" s="583"/>
      <c r="J5" s="583"/>
      <c r="K5" s="598"/>
      <c r="L5" s="602"/>
      <c r="M5" s="602"/>
      <c r="N5" s="598"/>
      <c r="O5" s="583"/>
      <c r="P5" s="583"/>
      <c r="Q5" s="583"/>
      <c r="R5" s="583"/>
    </row>
    <row r="6" spans="1:18" ht="37.5" customHeight="1" x14ac:dyDescent="0.25">
      <c r="A6" s="173"/>
      <c r="B6" s="590" t="s">
        <v>12</v>
      </c>
      <c r="C6" s="590"/>
      <c r="D6" s="590"/>
      <c r="E6" s="590"/>
      <c r="F6" s="590"/>
      <c r="G6" s="590"/>
      <c r="H6" s="583"/>
      <c r="I6" s="583"/>
      <c r="J6" s="583"/>
      <c r="K6" s="598"/>
      <c r="L6" s="602"/>
      <c r="M6" s="602"/>
      <c r="N6" s="598"/>
      <c r="O6" s="583"/>
      <c r="P6" s="583"/>
      <c r="Q6" s="583"/>
      <c r="R6" s="583"/>
    </row>
    <row r="7" spans="1:18" ht="37.5" customHeight="1" x14ac:dyDescent="0.25">
      <c r="A7" s="173"/>
      <c r="B7" s="590" t="s">
        <v>656</v>
      </c>
      <c r="C7" s="590"/>
      <c r="D7" s="590"/>
      <c r="E7" s="590"/>
      <c r="F7" s="590"/>
      <c r="G7" s="590"/>
      <c r="H7" s="583"/>
      <c r="I7" s="583"/>
      <c r="J7" s="583"/>
      <c r="K7" s="598"/>
      <c r="L7" s="602"/>
      <c r="M7" s="602"/>
      <c r="N7" s="598"/>
      <c r="O7" s="583"/>
      <c r="P7" s="583"/>
      <c r="Q7" s="583"/>
      <c r="R7" s="583"/>
    </row>
    <row r="8" spans="1:18" ht="37.5" customHeight="1" x14ac:dyDescent="0.25">
      <c r="A8" s="173"/>
      <c r="B8" s="590" t="s">
        <v>840</v>
      </c>
      <c r="C8" s="590"/>
      <c r="D8" s="590"/>
      <c r="E8" s="590"/>
      <c r="F8" s="590"/>
      <c r="G8" s="590"/>
      <c r="H8" s="583"/>
      <c r="I8" s="583"/>
      <c r="J8" s="583"/>
      <c r="K8" s="598"/>
      <c r="L8" s="602"/>
      <c r="M8" s="602"/>
      <c r="N8" s="598"/>
      <c r="O8" s="583"/>
      <c r="P8" s="583"/>
      <c r="Q8" s="583"/>
      <c r="R8" s="583"/>
    </row>
    <row r="9" spans="1:18" ht="37.5" customHeight="1" x14ac:dyDescent="0.25">
      <c r="A9" s="173"/>
      <c r="B9" s="584" t="s">
        <v>13</v>
      </c>
      <c r="C9" s="585"/>
      <c r="D9" s="585"/>
      <c r="E9" s="585"/>
      <c r="F9" s="585"/>
      <c r="G9" s="585"/>
      <c r="H9" s="583"/>
      <c r="I9" s="583"/>
      <c r="J9" s="583"/>
      <c r="K9" s="598"/>
      <c r="L9" s="602"/>
      <c r="M9" s="602"/>
      <c r="N9" s="598"/>
      <c r="O9" s="583"/>
      <c r="P9" s="583"/>
      <c r="Q9" s="583"/>
      <c r="R9" s="583"/>
    </row>
    <row r="10" spans="1:18" ht="37.5" customHeight="1" x14ac:dyDescent="0.25">
      <c r="A10" s="173"/>
      <c r="B10" s="584" t="s">
        <v>14</v>
      </c>
      <c r="C10" s="585"/>
      <c r="D10" s="585"/>
      <c r="E10" s="585"/>
      <c r="F10" s="585"/>
      <c r="G10" s="585"/>
      <c r="H10" s="583"/>
      <c r="I10" s="583"/>
      <c r="J10" s="583"/>
      <c r="K10" s="598"/>
      <c r="L10" s="602"/>
      <c r="M10" s="602"/>
      <c r="N10" s="598"/>
      <c r="O10" s="583"/>
      <c r="P10" s="583"/>
      <c r="Q10" s="583"/>
      <c r="R10" s="583"/>
    </row>
    <row r="11" spans="1:18" ht="37.5" customHeight="1" x14ac:dyDescent="0.25">
      <c r="A11" s="173"/>
      <c r="B11" s="584" t="s">
        <v>853</v>
      </c>
      <c r="C11" s="585"/>
      <c r="D11" s="585"/>
      <c r="E11" s="585"/>
      <c r="F11" s="585"/>
      <c r="G11" s="585"/>
      <c r="H11" s="583"/>
      <c r="I11" s="583"/>
      <c r="J11" s="583"/>
      <c r="K11" s="598"/>
      <c r="L11" s="602"/>
      <c r="M11" s="602"/>
      <c r="N11" s="598"/>
      <c r="O11" s="583"/>
      <c r="P11" s="583"/>
      <c r="Q11" s="583"/>
      <c r="R11" s="583"/>
    </row>
    <row r="12" spans="1:18" ht="37.5" customHeight="1" x14ac:dyDescent="0.25">
      <c r="A12" s="173"/>
      <c r="B12" s="584" t="s">
        <v>957</v>
      </c>
      <c r="C12" s="585"/>
      <c r="D12" s="585"/>
      <c r="E12" s="585"/>
      <c r="F12" s="585"/>
      <c r="G12" s="585"/>
      <c r="H12" s="583"/>
      <c r="I12" s="583"/>
      <c r="J12" s="583"/>
      <c r="K12" s="598"/>
      <c r="L12" s="602"/>
      <c r="M12" s="602"/>
      <c r="N12" s="598"/>
      <c r="O12" s="583"/>
      <c r="P12" s="583"/>
      <c r="Q12" s="583"/>
      <c r="R12" s="583"/>
    </row>
    <row r="13" spans="1:18" ht="37.5" customHeight="1" x14ac:dyDescent="0.25">
      <c r="A13" s="173"/>
      <c r="B13" s="584" t="s">
        <v>841</v>
      </c>
      <c r="C13" s="585"/>
      <c r="D13" s="585"/>
      <c r="E13" s="585"/>
      <c r="F13" s="585"/>
      <c r="G13" s="585"/>
      <c r="H13" s="583"/>
      <c r="I13" s="583"/>
      <c r="J13" s="583"/>
      <c r="K13" s="598"/>
      <c r="L13" s="602"/>
      <c r="M13" s="602"/>
      <c r="N13" s="598"/>
      <c r="O13" s="583"/>
      <c r="P13" s="583"/>
      <c r="Q13" s="583"/>
      <c r="R13" s="583"/>
    </row>
    <row r="14" spans="1:18" ht="37.5" customHeight="1" x14ac:dyDescent="0.25">
      <c r="A14" s="173"/>
      <c r="B14" s="586" t="s">
        <v>1015</v>
      </c>
      <c r="C14" s="587"/>
      <c r="D14" s="587"/>
      <c r="E14" s="587"/>
      <c r="F14" s="587"/>
      <c r="G14" s="587"/>
      <c r="H14" s="583"/>
      <c r="I14" s="583"/>
      <c r="J14" s="583"/>
      <c r="K14" s="598"/>
      <c r="L14" s="602"/>
      <c r="M14" s="602"/>
      <c r="N14" s="598"/>
      <c r="O14" s="583"/>
      <c r="P14" s="583"/>
      <c r="Q14" s="583"/>
      <c r="R14" s="583"/>
    </row>
    <row r="15" spans="1:18" ht="37.5" customHeight="1" x14ac:dyDescent="0.25">
      <c r="A15" s="173"/>
      <c r="B15" s="586" t="s">
        <v>959</v>
      </c>
      <c r="C15" s="587"/>
      <c r="D15" s="587"/>
      <c r="E15" s="587"/>
      <c r="F15" s="587"/>
      <c r="G15" s="588"/>
      <c r="H15" s="583"/>
      <c r="I15" s="583"/>
      <c r="J15" s="583"/>
      <c r="K15" s="598"/>
      <c r="L15" s="602"/>
      <c r="M15" s="602"/>
      <c r="N15" s="598"/>
      <c r="O15" s="583"/>
      <c r="P15" s="583"/>
      <c r="Q15" s="583"/>
      <c r="R15" s="583"/>
    </row>
    <row r="16" spans="1:18" ht="37.5" customHeight="1" x14ac:dyDescent="0.25">
      <c r="A16" s="173"/>
      <c r="B16" s="589" t="s">
        <v>1014</v>
      </c>
      <c r="C16" s="589"/>
      <c r="D16" s="589"/>
      <c r="E16" s="589"/>
      <c r="F16" s="589"/>
      <c r="G16" s="589"/>
      <c r="H16" s="583"/>
      <c r="I16" s="583"/>
      <c r="J16" s="583"/>
      <c r="K16" s="598"/>
      <c r="L16" s="602"/>
      <c r="M16" s="602"/>
      <c r="N16" s="598"/>
      <c r="O16" s="583"/>
      <c r="P16" s="583"/>
      <c r="Q16" s="583"/>
      <c r="R16" s="583"/>
    </row>
    <row r="17" spans="1:18" ht="37.5" customHeight="1" x14ac:dyDescent="0.25">
      <c r="A17" s="173"/>
      <c r="B17" s="584" t="s">
        <v>969</v>
      </c>
      <c r="C17" s="585"/>
      <c r="D17" s="585"/>
      <c r="E17" s="585"/>
      <c r="F17" s="585"/>
      <c r="G17" s="585"/>
      <c r="H17" s="583"/>
      <c r="I17" s="583"/>
      <c r="J17" s="583"/>
      <c r="K17" s="599"/>
      <c r="L17" s="602"/>
      <c r="M17" s="602"/>
      <c r="N17" s="599"/>
      <c r="O17" s="583"/>
      <c r="P17" s="583"/>
      <c r="Q17" s="583"/>
      <c r="R17" s="583"/>
    </row>
    <row r="18" spans="1:18" ht="37.5" customHeight="1" x14ac:dyDescent="0.25">
      <c r="A18" s="173"/>
      <c r="B18" s="594"/>
      <c r="C18" s="595"/>
      <c r="D18" s="595"/>
      <c r="E18" s="595"/>
      <c r="F18" s="595"/>
      <c r="G18" s="595"/>
      <c r="H18" s="174">
        <f>H386</f>
        <v>10197</v>
      </c>
      <c r="I18" s="174">
        <f>I386</f>
        <v>8180</v>
      </c>
      <c r="J18" s="174">
        <f>J386</f>
        <v>2017</v>
      </c>
      <c r="K18" s="180">
        <f>K25+K40+K68+K104+K129+K148+K163+K192+K241+K244+K259+K270+K312+K336+K359+K385+H398</f>
        <v>3833</v>
      </c>
      <c r="L18" s="181">
        <f t="shared" ref="L18:P18" si="0">L386+I398</f>
        <v>1712.5</v>
      </c>
      <c r="M18" s="181">
        <f t="shared" si="0"/>
        <v>304</v>
      </c>
      <c r="N18" s="180">
        <f>N25+N40+N68+N104+N129+N148+N163+N192+N241+N244+N259+N270+N312+N336+N359+N385+K398</f>
        <v>9625</v>
      </c>
      <c r="O18" s="175">
        <f t="shared" si="0"/>
        <v>2296.5</v>
      </c>
      <c r="P18" s="175">
        <f t="shared" si="0"/>
        <v>116.75</v>
      </c>
      <c r="Q18" s="176" t="s">
        <v>1012</v>
      </c>
      <c r="R18" s="176" t="s">
        <v>1026</v>
      </c>
    </row>
    <row r="19" spans="1:18" x14ac:dyDescent="0.25">
      <c r="A19" s="461" t="s">
        <v>1024</v>
      </c>
      <c r="B19" s="462"/>
      <c r="C19" s="462"/>
      <c r="D19" s="462"/>
      <c r="E19" s="462"/>
      <c r="F19" s="462"/>
      <c r="G19" s="462"/>
      <c r="H19" s="462"/>
      <c r="I19" s="462"/>
      <c r="J19" s="462"/>
      <c r="K19" s="462"/>
      <c r="L19" s="462"/>
      <c r="M19" s="462"/>
      <c r="N19" s="462"/>
      <c r="O19" s="462"/>
      <c r="P19" s="462"/>
      <c r="Q19" s="462"/>
      <c r="R19" s="463"/>
    </row>
    <row r="20" spans="1:18" x14ac:dyDescent="0.25">
      <c r="A20" s="452" t="s">
        <v>649</v>
      </c>
      <c r="B20" s="566" t="s">
        <v>22</v>
      </c>
      <c r="C20" s="567"/>
      <c r="D20" s="567"/>
      <c r="E20" s="567"/>
      <c r="F20" s="568"/>
      <c r="G20" s="452" t="s">
        <v>23</v>
      </c>
      <c r="H20" s="452" t="s">
        <v>24</v>
      </c>
      <c r="I20" s="452"/>
      <c r="J20" s="452"/>
      <c r="K20" s="600" t="s">
        <v>10</v>
      </c>
      <c r="L20" s="600"/>
      <c r="M20" s="600"/>
      <c r="N20" s="452" t="s">
        <v>27</v>
      </c>
      <c r="O20" s="452"/>
      <c r="P20" s="452"/>
      <c r="Q20" s="452" t="s">
        <v>652</v>
      </c>
      <c r="R20" s="452"/>
    </row>
    <row r="21" spans="1:18" ht="69.75" customHeight="1" x14ac:dyDescent="0.25">
      <c r="A21" s="452"/>
      <c r="B21" s="569"/>
      <c r="C21" s="570"/>
      <c r="D21" s="570"/>
      <c r="E21" s="570"/>
      <c r="F21" s="571"/>
      <c r="G21" s="452"/>
      <c r="H21" s="453" t="s">
        <v>6</v>
      </c>
      <c r="I21" s="453" t="s">
        <v>650</v>
      </c>
      <c r="J21" s="453" t="s">
        <v>651</v>
      </c>
      <c r="K21" s="601" t="s">
        <v>653</v>
      </c>
      <c r="L21" s="600" t="s">
        <v>29</v>
      </c>
      <c r="M21" s="600"/>
      <c r="N21" s="601" t="s">
        <v>25</v>
      </c>
      <c r="O21" s="452" t="s">
        <v>30</v>
      </c>
      <c r="P21" s="452"/>
      <c r="Q21" s="453" t="s">
        <v>10</v>
      </c>
      <c r="R21" s="453" t="s">
        <v>27</v>
      </c>
    </row>
    <row r="22" spans="1:18" ht="100.5" customHeight="1" x14ac:dyDescent="0.25">
      <c r="A22" s="452"/>
      <c r="B22" s="569"/>
      <c r="C22" s="570"/>
      <c r="D22" s="570"/>
      <c r="E22" s="570"/>
      <c r="F22" s="571"/>
      <c r="G22" s="452"/>
      <c r="H22" s="453"/>
      <c r="I22" s="453"/>
      <c r="J22" s="453"/>
      <c r="K22" s="601"/>
      <c r="L22" s="601" t="s">
        <v>26</v>
      </c>
      <c r="M22" s="601" t="s">
        <v>9</v>
      </c>
      <c r="N22" s="601"/>
      <c r="O22" s="453" t="s">
        <v>26</v>
      </c>
      <c r="P22" s="453" t="s">
        <v>9</v>
      </c>
      <c r="Q22" s="453"/>
      <c r="R22" s="453"/>
    </row>
    <row r="23" spans="1:18" ht="81.75" customHeight="1" x14ac:dyDescent="0.25">
      <c r="A23" s="452"/>
      <c r="B23" s="572"/>
      <c r="C23" s="449"/>
      <c r="D23" s="449"/>
      <c r="E23" s="449"/>
      <c r="F23" s="573"/>
      <c r="G23" s="452"/>
      <c r="H23" s="453"/>
      <c r="I23" s="453"/>
      <c r="J23" s="453"/>
      <c r="K23" s="601"/>
      <c r="L23" s="601"/>
      <c r="M23" s="601"/>
      <c r="N23" s="601"/>
      <c r="O23" s="453"/>
      <c r="P23" s="453"/>
      <c r="Q23" s="453"/>
      <c r="R23" s="453"/>
    </row>
    <row r="24" spans="1:18" ht="70.5" customHeight="1" x14ac:dyDescent="0.25">
      <c r="A24" s="574" t="s">
        <v>647</v>
      </c>
      <c r="B24" s="574"/>
      <c r="C24" s="574"/>
      <c r="D24" s="574"/>
      <c r="E24" s="574"/>
      <c r="F24" s="574"/>
      <c r="G24" s="574"/>
      <c r="H24" s="574"/>
      <c r="I24" s="574"/>
      <c r="J24" s="574"/>
      <c r="K24" s="574"/>
      <c r="L24" s="574"/>
      <c r="M24" s="574"/>
      <c r="N24" s="574"/>
      <c r="O24" s="574"/>
      <c r="P24" s="574"/>
      <c r="Q24" s="574"/>
      <c r="R24" s="574"/>
    </row>
    <row r="25" spans="1:18" ht="63" customHeight="1" x14ac:dyDescent="0.25">
      <c r="A25" s="104">
        <v>1</v>
      </c>
      <c r="B25" s="522" t="s">
        <v>31</v>
      </c>
      <c r="C25" s="523"/>
      <c r="D25" s="523"/>
      <c r="E25" s="523"/>
      <c r="F25" s="523"/>
      <c r="G25" s="524"/>
      <c r="H25" s="133">
        <f>H26+H27+H28+H29+H30+H31+H32+H33+H34+H35+H36+H37+H38+H39</f>
        <v>260</v>
      </c>
      <c r="I25" s="133">
        <f t="shared" ref="I25:P25" si="1">I26+I27+I28+I29+I30+I31+I32+I33+I34+I35+I36+I37+I38+I39</f>
        <v>150</v>
      </c>
      <c r="J25" s="133">
        <f t="shared" si="1"/>
        <v>110</v>
      </c>
      <c r="K25" s="135">
        <f t="shared" si="1"/>
        <v>72</v>
      </c>
      <c r="L25" s="135">
        <f t="shared" si="1"/>
        <v>96</v>
      </c>
      <c r="M25" s="135">
        <f t="shared" si="1"/>
        <v>12</v>
      </c>
      <c r="N25" s="135">
        <f t="shared" si="1"/>
        <v>256</v>
      </c>
      <c r="O25" s="133">
        <f t="shared" si="1"/>
        <v>70</v>
      </c>
      <c r="P25" s="133">
        <f t="shared" si="1"/>
        <v>2</v>
      </c>
      <c r="Q25" s="164">
        <v>44972</v>
      </c>
      <c r="R25" s="164">
        <v>22486</v>
      </c>
    </row>
    <row r="26" spans="1:18" ht="63" customHeight="1" x14ac:dyDescent="0.25">
      <c r="A26" s="88">
        <v>1</v>
      </c>
      <c r="B26" s="459" t="s">
        <v>32</v>
      </c>
      <c r="C26" s="460"/>
      <c r="D26" s="460"/>
      <c r="E26" s="460"/>
      <c r="F26" s="465"/>
      <c r="G26" s="87" t="s">
        <v>1007</v>
      </c>
      <c r="H26" s="88">
        <f>I26+J26</f>
        <v>190</v>
      </c>
      <c r="I26" s="162">
        <v>140</v>
      </c>
      <c r="J26" s="162">
        <v>50</v>
      </c>
      <c r="K26" s="168">
        <v>58</v>
      </c>
      <c r="L26" s="168">
        <v>52</v>
      </c>
      <c r="M26" s="168">
        <v>12</v>
      </c>
      <c r="N26" s="168">
        <v>162</v>
      </c>
      <c r="O26" s="162">
        <v>53</v>
      </c>
      <c r="P26" s="162">
        <v>0</v>
      </c>
      <c r="Q26" s="163">
        <v>44972</v>
      </c>
      <c r="R26" s="163">
        <v>22486</v>
      </c>
    </row>
    <row r="27" spans="1:18" ht="63" customHeight="1" x14ac:dyDescent="0.25">
      <c r="A27" s="88">
        <v>2</v>
      </c>
      <c r="B27" s="459" t="s">
        <v>33</v>
      </c>
      <c r="C27" s="460"/>
      <c r="D27" s="460"/>
      <c r="E27" s="460"/>
      <c r="F27" s="465"/>
      <c r="G27" s="87" t="s">
        <v>505</v>
      </c>
      <c r="H27" s="88">
        <f t="shared" ref="H27:H39" si="2">I27+J27</f>
        <v>55</v>
      </c>
      <c r="I27" s="162">
        <v>10</v>
      </c>
      <c r="J27" s="162">
        <v>45</v>
      </c>
      <c r="K27" s="168">
        <v>6</v>
      </c>
      <c r="L27" s="168">
        <v>15</v>
      </c>
      <c r="M27" s="168">
        <v>0</v>
      </c>
      <c r="N27" s="168">
        <v>41</v>
      </c>
      <c r="O27" s="162">
        <v>3</v>
      </c>
      <c r="P27" s="162">
        <v>0</v>
      </c>
      <c r="Q27" s="163">
        <v>44972</v>
      </c>
      <c r="R27" s="163">
        <v>22486</v>
      </c>
    </row>
    <row r="28" spans="1:18" ht="63" customHeight="1" x14ac:dyDescent="0.25">
      <c r="A28" s="88">
        <v>3</v>
      </c>
      <c r="B28" s="459" t="s">
        <v>34</v>
      </c>
      <c r="C28" s="460"/>
      <c r="D28" s="460"/>
      <c r="E28" s="460"/>
      <c r="F28" s="465"/>
      <c r="G28" s="87" t="s">
        <v>506</v>
      </c>
      <c r="H28" s="88">
        <f t="shared" si="2"/>
        <v>0</v>
      </c>
      <c r="I28" s="162">
        <v>0</v>
      </c>
      <c r="J28" s="162">
        <v>0</v>
      </c>
      <c r="K28" s="168">
        <v>2</v>
      </c>
      <c r="L28" s="168">
        <v>8</v>
      </c>
      <c r="M28" s="168">
        <v>0</v>
      </c>
      <c r="N28" s="168">
        <v>11</v>
      </c>
      <c r="O28" s="162">
        <v>5</v>
      </c>
      <c r="P28" s="162">
        <v>0</v>
      </c>
      <c r="Q28" s="163">
        <v>44972</v>
      </c>
      <c r="R28" s="163">
        <v>22486</v>
      </c>
    </row>
    <row r="29" spans="1:18" ht="63" customHeight="1" x14ac:dyDescent="0.25">
      <c r="A29" s="88">
        <v>4</v>
      </c>
      <c r="B29" s="459" t="s">
        <v>35</v>
      </c>
      <c r="C29" s="460"/>
      <c r="D29" s="460"/>
      <c r="E29" s="460"/>
      <c r="F29" s="465"/>
      <c r="G29" s="87" t="s">
        <v>499</v>
      </c>
      <c r="H29" s="88">
        <f t="shared" si="2"/>
        <v>0</v>
      </c>
      <c r="I29" s="162">
        <v>0</v>
      </c>
      <c r="J29" s="162">
        <v>0</v>
      </c>
      <c r="K29" s="168">
        <v>2</v>
      </c>
      <c r="L29" s="168">
        <v>8</v>
      </c>
      <c r="M29" s="168">
        <v>0</v>
      </c>
      <c r="N29" s="168">
        <v>10</v>
      </c>
      <c r="O29" s="162">
        <v>0</v>
      </c>
      <c r="P29" s="162">
        <v>0</v>
      </c>
      <c r="Q29" s="163">
        <v>44972</v>
      </c>
      <c r="R29" s="163">
        <v>22486</v>
      </c>
    </row>
    <row r="30" spans="1:18" ht="63" customHeight="1" x14ac:dyDescent="0.25">
      <c r="A30" s="88">
        <v>5</v>
      </c>
      <c r="B30" s="459" t="s">
        <v>36</v>
      </c>
      <c r="C30" s="460"/>
      <c r="D30" s="460"/>
      <c r="E30" s="460"/>
      <c r="F30" s="465"/>
      <c r="G30" s="87" t="s">
        <v>507</v>
      </c>
      <c r="H30" s="88">
        <f t="shared" si="2"/>
        <v>10</v>
      </c>
      <c r="I30" s="162">
        <v>0</v>
      </c>
      <c r="J30" s="162">
        <v>10</v>
      </c>
      <c r="K30" s="168">
        <v>1</v>
      </c>
      <c r="L30" s="168">
        <v>5</v>
      </c>
      <c r="M30" s="168">
        <v>0</v>
      </c>
      <c r="N30" s="168">
        <v>7</v>
      </c>
      <c r="O30" s="162">
        <v>0</v>
      </c>
      <c r="P30" s="162">
        <v>0</v>
      </c>
      <c r="Q30" s="163">
        <v>44972</v>
      </c>
      <c r="R30" s="163">
        <v>22486</v>
      </c>
    </row>
    <row r="31" spans="1:18" ht="63" customHeight="1" x14ac:dyDescent="0.25">
      <c r="A31" s="88">
        <v>6</v>
      </c>
      <c r="B31" s="459" t="s">
        <v>37</v>
      </c>
      <c r="C31" s="460"/>
      <c r="D31" s="460"/>
      <c r="E31" s="460"/>
      <c r="F31" s="465"/>
      <c r="G31" s="87" t="s">
        <v>500</v>
      </c>
      <c r="H31" s="88">
        <f t="shared" si="2"/>
        <v>5</v>
      </c>
      <c r="I31" s="162">
        <v>0</v>
      </c>
      <c r="J31" s="162">
        <v>5</v>
      </c>
      <c r="K31" s="168">
        <v>2</v>
      </c>
      <c r="L31" s="168">
        <v>2</v>
      </c>
      <c r="M31" s="168">
        <v>0</v>
      </c>
      <c r="N31" s="168">
        <v>6</v>
      </c>
      <c r="O31" s="162">
        <v>1</v>
      </c>
      <c r="P31" s="162">
        <v>0</v>
      </c>
      <c r="Q31" s="163">
        <v>44972</v>
      </c>
      <c r="R31" s="163">
        <v>22486</v>
      </c>
    </row>
    <row r="32" spans="1:18" ht="63" customHeight="1" x14ac:dyDescent="0.25">
      <c r="A32" s="88">
        <v>7</v>
      </c>
      <c r="B32" s="459" t="s">
        <v>38</v>
      </c>
      <c r="C32" s="460"/>
      <c r="D32" s="460"/>
      <c r="E32" s="460"/>
      <c r="F32" s="465"/>
      <c r="G32" s="87" t="s">
        <v>501</v>
      </c>
      <c r="H32" s="88">
        <f t="shared" si="2"/>
        <v>0</v>
      </c>
      <c r="I32" s="162">
        <v>0</v>
      </c>
      <c r="J32" s="162">
        <v>0</v>
      </c>
      <c r="K32" s="168">
        <v>1</v>
      </c>
      <c r="L32" s="168">
        <v>3</v>
      </c>
      <c r="M32" s="168">
        <v>0</v>
      </c>
      <c r="N32" s="168">
        <v>4</v>
      </c>
      <c r="O32" s="162">
        <v>3</v>
      </c>
      <c r="P32" s="162">
        <v>2</v>
      </c>
      <c r="Q32" s="163">
        <v>44972</v>
      </c>
      <c r="R32" s="163">
        <v>22486</v>
      </c>
    </row>
    <row r="33" spans="1:18" ht="63" customHeight="1" x14ac:dyDescent="0.25">
      <c r="A33" s="88">
        <v>8</v>
      </c>
      <c r="B33" s="459" t="s">
        <v>44</v>
      </c>
      <c r="C33" s="460"/>
      <c r="D33" s="460"/>
      <c r="E33" s="460"/>
      <c r="F33" s="465"/>
      <c r="G33" s="87" t="s">
        <v>502</v>
      </c>
      <c r="H33" s="88">
        <f t="shared" si="2"/>
        <v>0</v>
      </c>
      <c r="I33" s="162">
        <v>0</v>
      </c>
      <c r="J33" s="162">
        <v>0</v>
      </c>
      <c r="K33" s="168">
        <v>0</v>
      </c>
      <c r="L33" s="168">
        <v>2</v>
      </c>
      <c r="M33" s="168">
        <v>0</v>
      </c>
      <c r="N33" s="168">
        <v>2</v>
      </c>
      <c r="O33" s="162">
        <v>2</v>
      </c>
      <c r="P33" s="162">
        <v>0</v>
      </c>
      <c r="Q33" s="163">
        <v>0</v>
      </c>
      <c r="R33" s="163">
        <v>22486</v>
      </c>
    </row>
    <row r="34" spans="1:18" ht="63" customHeight="1" x14ac:dyDescent="0.25">
      <c r="A34" s="88">
        <v>9</v>
      </c>
      <c r="B34" s="459" t="s">
        <v>45</v>
      </c>
      <c r="C34" s="460"/>
      <c r="D34" s="460"/>
      <c r="E34" s="460"/>
      <c r="F34" s="465"/>
      <c r="G34" s="87" t="s">
        <v>503</v>
      </c>
      <c r="H34" s="88">
        <f t="shared" si="2"/>
        <v>0</v>
      </c>
      <c r="I34" s="162">
        <v>0</v>
      </c>
      <c r="J34" s="162">
        <v>0</v>
      </c>
      <c r="K34" s="168">
        <v>0</v>
      </c>
      <c r="L34" s="168">
        <v>1</v>
      </c>
      <c r="M34" s="168">
        <v>0</v>
      </c>
      <c r="N34" s="168">
        <v>2</v>
      </c>
      <c r="O34" s="162">
        <v>2</v>
      </c>
      <c r="P34" s="162">
        <v>0</v>
      </c>
      <c r="Q34" s="163">
        <v>0</v>
      </c>
      <c r="R34" s="163">
        <v>22486</v>
      </c>
    </row>
    <row r="35" spans="1:18" ht="63" customHeight="1" x14ac:dyDescent="0.25">
      <c r="A35" s="88">
        <v>10</v>
      </c>
      <c r="B35" s="459" t="s">
        <v>42</v>
      </c>
      <c r="C35" s="460"/>
      <c r="D35" s="460"/>
      <c r="E35" s="460"/>
      <c r="F35" s="465"/>
      <c r="G35" s="87" t="s">
        <v>53</v>
      </c>
      <c r="H35" s="88">
        <f t="shared" si="2"/>
        <v>0</v>
      </c>
      <c r="I35" s="162">
        <v>0</v>
      </c>
      <c r="J35" s="162">
        <v>0</v>
      </c>
      <c r="K35" s="168">
        <v>0</v>
      </c>
      <c r="L35" s="168">
        <v>0</v>
      </c>
      <c r="M35" s="168">
        <v>0</v>
      </c>
      <c r="N35" s="168">
        <v>4</v>
      </c>
      <c r="O35" s="162">
        <v>0</v>
      </c>
      <c r="P35" s="162">
        <v>0</v>
      </c>
      <c r="Q35" s="163">
        <v>0</v>
      </c>
      <c r="R35" s="163">
        <v>22486</v>
      </c>
    </row>
    <row r="36" spans="1:18" ht="63" customHeight="1" x14ac:dyDescent="0.25">
      <c r="A36" s="88">
        <v>11</v>
      </c>
      <c r="B36" s="459" t="s">
        <v>43</v>
      </c>
      <c r="C36" s="460"/>
      <c r="D36" s="460"/>
      <c r="E36" s="460"/>
      <c r="F36" s="465"/>
      <c r="G36" s="87" t="s">
        <v>49</v>
      </c>
      <c r="H36" s="88">
        <f t="shared" si="2"/>
        <v>0</v>
      </c>
      <c r="I36" s="162">
        <v>0</v>
      </c>
      <c r="J36" s="162">
        <v>0</v>
      </c>
      <c r="K36" s="168">
        <v>0</v>
      </c>
      <c r="L36" s="168">
        <v>0</v>
      </c>
      <c r="M36" s="168">
        <v>0</v>
      </c>
      <c r="N36" s="168">
        <v>2</v>
      </c>
      <c r="O36" s="162">
        <v>0</v>
      </c>
      <c r="P36" s="162">
        <v>0</v>
      </c>
      <c r="Q36" s="163">
        <v>0</v>
      </c>
      <c r="R36" s="163">
        <v>22486</v>
      </c>
    </row>
    <row r="37" spans="1:18" ht="63" customHeight="1" x14ac:dyDescent="0.25">
      <c r="A37" s="88">
        <v>12</v>
      </c>
      <c r="B37" s="459" t="s">
        <v>32</v>
      </c>
      <c r="C37" s="460"/>
      <c r="D37" s="460"/>
      <c r="E37" s="460"/>
      <c r="F37" s="465"/>
      <c r="G37" s="87" t="s">
        <v>863</v>
      </c>
      <c r="H37" s="88">
        <f t="shared" si="2"/>
        <v>0</v>
      </c>
      <c r="I37" s="162">
        <v>0</v>
      </c>
      <c r="J37" s="162">
        <v>0</v>
      </c>
      <c r="K37" s="168">
        <v>0</v>
      </c>
      <c r="L37" s="168">
        <v>0</v>
      </c>
      <c r="M37" s="168">
        <v>0</v>
      </c>
      <c r="N37" s="168">
        <v>1</v>
      </c>
      <c r="O37" s="162">
        <v>1</v>
      </c>
      <c r="P37" s="162">
        <v>0</v>
      </c>
      <c r="Q37" s="163">
        <v>0</v>
      </c>
      <c r="R37" s="163">
        <v>22486</v>
      </c>
    </row>
    <row r="38" spans="1:18" ht="63" customHeight="1" x14ac:dyDescent="0.25">
      <c r="A38" s="88">
        <v>13</v>
      </c>
      <c r="B38" s="459" t="s">
        <v>41</v>
      </c>
      <c r="C38" s="460"/>
      <c r="D38" s="460"/>
      <c r="E38" s="460"/>
      <c r="F38" s="465"/>
      <c r="G38" s="87" t="s">
        <v>52</v>
      </c>
      <c r="H38" s="88">
        <f t="shared" si="2"/>
        <v>0</v>
      </c>
      <c r="I38" s="162">
        <v>0</v>
      </c>
      <c r="J38" s="162">
        <v>0</v>
      </c>
      <c r="K38" s="168">
        <v>0</v>
      </c>
      <c r="L38" s="168">
        <v>0</v>
      </c>
      <c r="M38" s="168">
        <v>0</v>
      </c>
      <c r="N38" s="168">
        <v>3</v>
      </c>
      <c r="O38" s="162">
        <v>0</v>
      </c>
      <c r="P38" s="162">
        <v>0</v>
      </c>
      <c r="Q38" s="163">
        <v>0</v>
      </c>
      <c r="R38" s="163">
        <v>22486</v>
      </c>
    </row>
    <row r="39" spans="1:18" ht="63" customHeight="1" x14ac:dyDescent="0.25">
      <c r="A39" s="88">
        <v>14</v>
      </c>
      <c r="B39" s="519" t="s">
        <v>39</v>
      </c>
      <c r="C39" s="520"/>
      <c r="D39" s="520"/>
      <c r="E39" s="520"/>
      <c r="F39" s="521"/>
      <c r="G39" s="87" t="s">
        <v>864</v>
      </c>
      <c r="H39" s="88">
        <f t="shared" si="2"/>
        <v>0</v>
      </c>
      <c r="I39" s="162">
        <v>0</v>
      </c>
      <c r="J39" s="162">
        <v>0</v>
      </c>
      <c r="K39" s="168">
        <v>0</v>
      </c>
      <c r="L39" s="168">
        <v>0</v>
      </c>
      <c r="M39" s="168">
        <v>0</v>
      </c>
      <c r="N39" s="168">
        <v>1</v>
      </c>
      <c r="O39" s="162">
        <v>0</v>
      </c>
      <c r="P39" s="162">
        <v>0</v>
      </c>
      <c r="Q39" s="163">
        <v>0</v>
      </c>
      <c r="R39" s="163">
        <v>22486</v>
      </c>
    </row>
    <row r="40" spans="1:18" ht="72.75" customHeight="1" x14ac:dyDescent="0.25">
      <c r="A40" s="104">
        <v>2</v>
      </c>
      <c r="B40" s="522" t="s">
        <v>54</v>
      </c>
      <c r="C40" s="523"/>
      <c r="D40" s="523"/>
      <c r="E40" s="523"/>
      <c r="F40" s="523"/>
      <c r="G40" s="524"/>
      <c r="H40" s="133">
        <f ca="1">H41+H42+H43+H44+H45+H46+H47+H48+H49+H50+H51+H52+H53+H54+H55+H56+H57+H58+H59+H60+H61+H62+H63+H64+H65+H66+H67</f>
        <v>175</v>
      </c>
      <c r="I40" s="133">
        <f t="shared" ref="I40:P40" si="3">I41+I42+I43+I44+I45+I46+I47+I48+I49+I50+I51+I52+I53+I54+I55+I56+I57+I58+I59+I60+I61+I62+I63+I64+I65+I66+I67</f>
        <v>120</v>
      </c>
      <c r="J40" s="133">
        <f t="shared" si="3"/>
        <v>55</v>
      </c>
      <c r="K40" s="135">
        <f t="shared" si="3"/>
        <v>59</v>
      </c>
      <c r="L40" s="135">
        <f t="shared" si="3"/>
        <v>32</v>
      </c>
      <c r="M40" s="135">
        <f t="shared" si="3"/>
        <v>7</v>
      </c>
      <c r="N40" s="135">
        <f t="shared" si="3"/>
        <v>165</v>
      </c>
      <c r="O40" s="133">
        <f t="shared" si="3"/>
        <v>66</v>
      </c>
      <c r="P40" s="133">
        <f t="shared" si="3"/>
        <v>0</v>
      </c>
      <c r="Q40" s="164">
        <v>24330</v>
      </c>
      <c r="R40" s="164">
        <v>16927</v>
      </c>
    </row>
    <row r="41" spans="1:18" ht="72.75" customHeight="1" x14ac:dyDescent="0.25">
      <c r="A41" s="88">
        <v>1</v>
      </c>
      <c r="B41" s="459" t="s">
        <v>55</v>
      </c>
      <c r="C41" s="460"/>
      <c r="D41" s="460"/>
      <c r="E41" s="460"/>
      <c r="F41" s="465"/>
      <c r="G41" s="87" t="s">
        <v>1001</v>
      </c>
      <c r="H41" s="88">
        <f ca="1">+H41:RI6742+J41</f>
        <v>0</v>
      </c>
      <c r="I41" s="162">
        <v>85</v>
      </c>
      <c r="J41" s="162">
        <v>25</v>
      </c>
      <c r="K41" s="168">
        <v>45</v>
      </c>
      <c r="L41" s="168">
        <v>27</v>
      </c>
      <c r="M41" s="168">
        <v>7</v>
      </c>
      <c r="N41" s="168">
        <v>90</v>
      </c>
      <c r="O41" s="162">
        <v>48</v>
      </c>
      <c r="P41" s="162">
        <v>0</v>
      </c>
      <c r="Q41" s="163">
        <v>47750</v>
      </c>
      <c r="R41" s="163">
        <v>23854</v>
      </c>
    </row>
    <row r="42" spans="1:18" ht="72.75" customHeight="1" x14ac:dyDescent="0.25">
      <c r="A42" s="88">
        <v>2</v>
      </c>
      <c r="B42" s="459" t="s">
        <v>56</v>
      </c>
      <c r="C42" s="460"/>
      <c r="D42" s="460"/>
      <c r="E42" s="460"/>
      <c r="F42" s="465"/>
      <c r="G42" s="87" t="s">
        <v>509</v>
      </c>
      <c r="H42" s="88">
        <f t="shared" ref="H42:H67" si="4">I42+J42</f>
        <v>50</v>
      </c>
      <c r="I42" s="162">
        <v>30</v>
      </c>
      <c r="J42" s="162">
        <v>20</v>
      </c>
      <c r="K42" s="168">
        <v>9</v>
      </c>
      <c r="L42" s="168">
        <v>1</v>
      </c>
      <c r="M42" s="168">
        <v>0</v>
      </c>
      <c r="N42" s="168">
        <v>31</v>
      </c>
      <c r="O42" s="162">
        <v>6</v>
      </c>
      <c r="P42" s="162">
        <v>0</v>
      </c>
      <c r="Q42" s="163">
        <v>43416</v>
      </c>
      <c r="R42" s="163">
        <v>22635</v>
      </c>
    </row>
    <row r="43" spans="1:18" ht="72.75" customHeight="1" x14ac:dyDescent="0.25">
      <c r="A43" s="88">
        <v>3</v>
      </c>
      <c r="B43" s="459" t="s">
        <v>57</v>
      </c>
      <c r="C43" s="460"/>
      <c r="D43" s="460"/>
      <c r="E43" s="460"/>
      <c r="F43" s="465"/>
      <c r="G43" s="87" t="s">
        <v>510</v>
      </c>
      <c r="H43" s="88">
        <f t="shared" si="4"/>
        <v>15</v>
      </c>
      <c r="I43" s="162">
        <v>5</v>
      </c>
      <c r="J43" s="162">
        <v>10</v>
      </c>
      <c r="K43" s="168">
        <v>2</v>
      </c>
      <c r="L43" s="168">
        <v>3</v>
      </c>
      <c r="M43" s="168">
        <v>0</v>
      </c>
      <c r="N43" s="168">
        <v>16</v>
      </c>
      <c r="O43" s="162">
        <v>0</v>
      </c>
      <c r="P43" s="162">
        <v>0</v>
      </c>
      <c r="Q43" s="163">
        <v>45541</v>
      </c>
      <c r="R43" s="163">
        <v>21788</v>
      </c>
    </row>
    <row r="44" spans="1:18" ht="72.75" customHeight="1" x14ac:dyDescent="0.25">
      <c r="A44" s="88">
        <v>4</v>
      </c>
      <c r="B44" s="459" t="s">
        <v>58</v>
      </c>
      <c r="C44" s="460"/>
      <c r="D44" s="460"/>
      <c r="E44" s="460"/>
      <c r="F44" s="465"/>
      <c r="G44" s="87" t="s">
        <v>511</v>
      </c>
      <c r="H44" s="88">
        <f t="shared" si="4"/>
        <v>0</v>
      </c>
      <c r="I44" s="162">
        <v>0</v>
      </c>
      <c r="J44" s="162">
        <v>0</v>
      </c>
      <c r="K44" s="168">
        <v>1</v>
      </c>
      <c r="L44" s="168">
        <v>0</v>
      </c>
      <c r="M44" s="168">
        <v>0</v>
      </c>
      <c r="N44" s="168">
        <v>6</v>
      </c>
      <c r="O44" s="162">
        <v>0</v>
      </c>
      <c r="P44" s="162">
        <v>0</v>
      </c>
      <c r="Q44" s="163">
        <v>18750</v>
      </c>
      <c r="R44" s="163">
        <v>20023</v>
      </c>
    </row>
    <row r="45" spans="1:18" ht="72.75" customHeight="1" x14ac:dyDescent="0.25">
      <c r="A45" s="88">
        <v>5</v>
      </c>
      <c r="B45" s="459" t="s">
        <v>59</v>
      </c>
      <c r="C45" s="460"/>
      <c r="D45" s="460"/>
      <c r="E45" s="460"/>
      <c r="F45" s="465"/>
      <c r="G45" s="87" t="s">
        <v>512</v>
      </c>
      <c r="H45" s="88">
        <f t="shared" si="4"/>
        <v>0</v>
      </c>
      <c r="I45" s="162">
        <v>0</v>
      </c>
      <c r="J45" s="162">
        <v>0</v>
      </c>
      <c r="K45" s="168">
        <v>1</v>
      </c>
      <c r="L45" s="168">
        <v>0</v>
      </c>
      <c r="M45" s="168">
        <v>0</v>
      </c>
      <c r="N45" s="182">
        <v>6</v>
      </c>
      <c r="O45" s="162">
        <v>1</v>
      </c>
      <c r="P45" s="162">
        <v>0</v>
      </c>
      <c r="Q45" s="163">
        <v>44725</v>
      </c>
      <c r="R45" s="163">
        <v>18906</v>
      </c>
    </row>
    <row r="46" spans="1:18" ht="72.75" customHeight="1" x14ac:dyDescent="0.25">
      <c r="A46" s="88">
        <v>6</v>
      </c>
      <c r="B46" s="459" t="s">
        <v>60</v>
      </c>
      <c r="C46" s="460"/>
      <c r="D46" s="460"/>
      <c r="E46" s="460"/>
      <c r="F46" s="465"/>
      <c r="G46" s="87" t="s">
        <v>513</v>
      </c>
      <c r="H46" s="88">
        <f t="shared" si="4"/>
        <v>0</v>
      </c>
      <c r="I46" s="162">
        <v>0</v>
      </c>
      <c r="J46" s="162">
        <v>0</v>
      </c>
      <c r="K46" s="168">
        <v>1</v>
      </c>
      <c r="L46" s="168">
        <v>1</v>
      </c>
      <c r="M46" s="168">
        <v>0</v>
      </c>
      <c r="N46" s="168">
        <v>6</v>
      </c>
      <c r="O46" s="162">
        <v>0</v>
      </c>
      <c r="P46" s="162">
        <v>0</v>
      </c>
      <c r="Q46" s="163">
        <v>43500</v>
      </c>
      <c r="R46" s="163">
        <v>19987</v>
      </c>
    </row>
    <row r="47" spans="1:18" ht="72.75" customHeight="1" x14ac:dyDescent="0.25">
      <c r="A47" s="88">
        <v>7</v>
      </c>
      <c r="B47" s="459" t="s">
        <v>61</v>
      </c>
      <c r="C47" s="460"/>
      <c r="D47" s="460"/>
      <c r="E47" s="460"/>
      <c r="F47" s="465"/>
      <c r="G47" s="87" t="s">
        <v>962</v>
      </c>
      <c r="H47" s="88">
        <f t="shared" si="4"/>
        <v>0</v>
      </c>
      <c r="I47" s="162">
        <v>0</v>
      </c>
      <c r="J47" s="162">
        <v>0</v>
      </c>
      <c r="K47" s="168">
        <v>0</v>
      </c>
      <c r="L47" s="168">
        <v>0</v>
      </c>
      <c r="M47" s="168">
        <v>0</v>
      </c>
      <c r="N47" s="168">
        <v>1</v>
      </c>
      <c r="O47" s="162">
        <v>0</v>
      </c>
      <c r="P47" s="162">
        <v>0</v>
      </c>
      <c r="Q47" s="163">
        <v>0</v>
      </c>
      <c r="R47" s="163">
        <v>10955</v>
      </c>
    </row>
    <row r="48" spans="1:18" ht="72.75" customHeight="1" x14ac:dyDescent="0.25">
      <c r="A48" s="88">
        <v>8</v>
      </c>
      <c r="B48" s="459" t="s">
        <v>86</v>
      </c>
      <c r="C48" s="460"/>
      <c r="D48" s="460"/>
      <c r="E48" s="460"/>
      <c r="F48" s="465"/>
      <c r="G48" s="87" t="s">
        <v>759</v>
      </c>
      <c r="H48" s="88">
        <f t="shared" si="4"/>
        <v>0</v>
      </c>
      <c r="I48" s="162">
        <v>0</v>
      </c>
      <c r="J48" s="162">
        <v>0</v>
      </c>
      <c r="K48" s="168">
        <v>0</v>
      </c>
      <c r="L48" s="168">
        <v>0</v>
      </c>
      <c r="M48" s="168">
        <v>0</v>
      </c>
      <c r="N48" s="168">
        <v>1</v>
      </c>
      <c r="O48" s="162">
        <v>0</v>
      </c>
      <c r="P48" s="162">
        <v>0</v>
      </c>
      <c r="Q48" s="163">
        <v>0</v>
      </c>
      <c r="R48" s="163">
        <v>16733</v>
      </c>
    </row>
    <row r="49" spans="1:18" ht="72.75" customHeight="1" x14ac:dyDescent="0.25">
      <c r="A49" s="88">
        <v>9</v>
      </c>
      <c r="B49" s="459" t="s">
        <v>72</v>
      </c>
      <c r="C49" s="460"/>
      <c r="D49" s="460"/>
      <c r="E49" s="460"/>
      <c r="F49" s="465"/>
      <c r="G49" s="87" t="s">
        <v>963</v>
      </c>
      <c r="H49" s="88">
        <f t="shared" si="4"/>
        <v>0</v>
      </c>
      <c r="I49" s="162">
        <v>0</v>
      </c>
      <c r="J49" s="162">
        <v>0</v>
      </c>
      <c r="K49" s="168">
        <v>0</v>
      </c>
      <c r="L49" s="168">
        <v>0</v>
      </c>
      <c r="M49" s="168">
        <v>0</v>
      </c>
      <c r="N49" s="168">
        <v>1</v>
      </c>
      <c r="O49" s="162">
        <v>0</v>
      </c>
      <c r="P49" s="162">
        <v>0</v>
      </c>
      <c r="Q49" s="163">
        <v>0</v>
      </c>
      <c r="R49" s="163">
        <v>22750</v>
      </c>
    </row>
    <row r="50" spans="1:18" ht="72.75" customHeight="1" x14ac:dyDescent="0.25">
      <c r="A50" s="88">
        <v>10</v>
      </c>
      <c r="B50" s="459" t="s">
        <v>395</v>
      </c>
      <c r="C50" s="460"/>
      <c r="D50" s="460"/>
      <c r="E50" s="460"/>
      <c r="F50" s="465"/>
      <c r="G50" s="87" t="s">
        <v>964</v>
      </c>
      <c r="H50" s="88">
        <f t="shared" si="4"/>
        <v>0</v>
      </c>
      <c r="I50" s="162">
        <v>0</v>
      </c>
      <c r="J50" s="162">
        <v>0</v>
      </c>
      <c r="K50" s="168">
        <v>0</v>
      </c>
      <c r="L50" s="168">
        <v>0</v>
      </c>
      <c r="M50" s="168">
        <v>0</v>
      </c>
      <c r="N50" s="168">
        <v>0</v>
      </c>
      <c r="O50" s="162">
        <v>1</v>
      </c>
      <c r="P50" s="162">
        <v>0</v>
      </c>
      <c r="Q50" s="163">
        <v>0</v>
      </c>
      <c r="R50" s="163">
        <v>0</v>
      </c>
    </row>
    <row r="51" spans="1:18" ht="72.75" customHeight="1" x14ac:dyDescent="0.25">
      <c r="A51" s="88">
        <v>11</v>
      </c>
      <c r="B51" s="459" t="s">
        <v>299</v>
      </c>
      <c r="C51" s="460"/>
      <c r="D51" s="460"/>
      <c r="E51" s="460"/>
      <c r="F51" s="465"/>
      <c r="G51" s="87" t="s">
        <v>762</v>
      </c>
      <c r="H51" s="88">
        <f t="shared" si="4"/>
        <v>0</v>
      </c>
      <c r="I51" s="162">
        <v>0</v>
      </c>
      <c r="J51" s="162">
        <v>0</v>
      </c>
      <c r="K51" s="168">
        <v>0</v>
      </c>
      <c r="L51" s="168">
        <v>0</v>
      </c>
      <c r="M51" s="168">
        <v>0</v>
      </c>
      <c r="N51" s="168">
        <v>1</v>
      </c>
      <c r="O51" s="162">
        <v>0</v>
      </c>
      <c r="P51" s="162">
        <v>0</v>
      </c>
      <c r="Q51" s="163">
        <v>0</v>
      </c>
      <c r="R51" s="163">
        <v>11500</v>
      </c>
    </row>
    <row r="52" spans="1:18" ht="72.75" customHeight="1" x14ac:dyDescent="0.25">
      <c r="A52" s="88">
        <v>12</v>
      </c>
      <c r="B52" s="459" t="s">
        <v>763</v>
      </c>
      <c r="C52" s="460"/>
      <c r="D52" s="460"/>
      <c r="E52" s="460"/>
      <c r="F52" s="465"/>
      <c r="G52" s="87" t="s">
        <v>764</v>
      </c>
      <c r="H52" s="88">
        <f t="shared" si="4"/>
        <v>0</v>
      </c>
      <c r="I52" s="162">
        <v>0</v>
      </c>
      <c r="J52" s="162">
        <v>0</v>
      </c>
      <c r="K52" s="168">
        <v>0</v>
      </c>
      <c r="L52" s="168">
        <v>0</v>
      </c>
      <c r="M52" s="168">
        <v>0</v>
      </c>
      <c r="N52" s="168">
        <v>0</v>
      </c>
      <c r="O52" s="162">
        <v>1</v>
      </c>
      <c r="P52" s="162">
        <v>0</v>
      </c>
      <c r="Q52" s="163">
        <v>0</v>
      </c>
      <c r="R52" s="163">
        <v>0</v>
      </c>
    </row>
    <row r="53" spans="1:18" ht="72.75" customHeight="1" x14ac:dyDescent="0.25">
      <c r="A53" s="88">
        <v>13</v>
      </c>
      <c r="B53" s="459" t="s">
        <v>765</v>
      </c>
      <c r="C53" s="460"/>
      <c r="D53" s="460"/>
      <c r="E53" s="460"/>
      <c r="F53" s="465"/>
      <c r="G53" s="87" t="s">
        <v>766</v>
      </c>
      <c r="H53" s="88">
        <f t="shared" si="4"/>
        <v>0</v>
      </c>
      <c r="I53" s="162">
        <v>0</v>
      </c>
      <c r="J53" s="162">
        <v>0</v>
      </c>
      <c r="K53" s="168">
        <v>0</v>
      </c>
      <c r="L53" s="168">
        <v>0</v>
      </c>
      <c r="M53" s="168">
        <v>0</v>
      </c>
      <c r="N53" s="168">
        <v>0</v>
      </c>
      <c r="O53" s="162">
        <v>1</v>
      </c>
      <c r="P53" s="162">
        <v>0</v>
      </c>
      <c r="Q53" s="163">
        <v>0</v>
      </c>
      <c r="R53" s="163">
        <v>0</v>
      </c>
    </row>
    <row r="54" spans="1:18" ht="72.75" customHeight="1" x14ac:dyDescent="0.25">
      <c r="A54" s="88">
        <v>14</v>
      </c>
      <c r="B54" s="459" t="s">
        <v>767</v>
      </c>
      <c r="C54" s="460"/>
      <c r="D54" s="460"/>
      <c r="E54" s="460"/>
      <c r="F54" s="465"/>
      <c r="G54" s="87" t="s">
        <v>768</v>
      </c>
      <c r="H54" s="88">
        <f t="shared" si="4"/>
        <v>0</v>
      </c>
      <c r="I54" s="162">
        <v>0</v>
      </c>
      <c r="J54" s="162">
        <v>0</v>
      </c>
      <c r="K54" s="168">
        <v>0</v>
      </c>
      <c r="L54" s="168">
        <v>0</v>
      </c>
      <c r="M54" s="168">
        <v>0</v>
      </c>
      <c r="N54" s="168">
        <v>0</v>
      </c>
      <c r="O54" s="162">
        <v>1</v>
      </c>
      <c r="P54" s="162">
        <v>0</v>
      </c>
      <c r="Q54" s="163">
        <v>0</v>
      </c>
      <c r="R54" s="163">
        <v>0</v>
      </c>
    </row>
    <row r="55" spans="1:18" ht="72.75" customHeight="1" x14ac:dyDescent="0.25">
      <c r="A55" s="88">
        <v>15</v>
      </c>
      <c r="B55" s="459" t="s">
        <v>769</v>
      </c>
      <c r="C55" s="460"/>
      <c r="D55" s="460"/>
      <c r="E55" s="460"/>
      <c r="F55" s="465"/>
      <c r="G55" s="87" t="s">
        <v>770</v>
      </c>
      <c r="H55" s="88">
        <f t="shared" si="4"/>
        <v>0</v>
      </c>
      <c r="I55" s="162">
        <v>0</v>
      </c>
      <c r="J55" s="162">
        <v>0</v>
      </c>
      <c r="K55" s="168">
        <v>0</v>
      </c>
      <c r="L55" s="168">
        <v>0</v>
      </c>
      <c r="M55" s="168">
        <v>0</v>
      </c>
      <c r="N55" s="168">
        <v>0</v>
      </c>
      <c r="O55" s="162">
        <v>1</v>
      </c>
      <c r="P55" s="162">
        <v>0</v>
      </c>
      <c r="Q55" s="163">
        <v>0</v>
      </c>
      <c r="R55" s="163">
        <v>0</v>
      </c>
    </row>
    <row r="56" spans="1:18" ht="72.75" customHeight="1" x14ac:dyDescent="0.25">
      <c r="A56" s="88">
        <v>16</v>
      </c>
      <c r="B56" s="459" t="s">
        <v>78</v>
      </c>
      <c r="C56" s="460"/>
      <c r="D56" s="460"/>
      <c r="E56" s="460"/>
      <c r="F56" s="465"/>
      <c r="G56" s="87" t="s">
        <v>79</v>
      </c>
      <c r="H56" s="88">
        <f t="shared" si="4"/>
        <v>0</v>
      </c>
      <c r="I56" s="162">
        <v>0</v>
      </c>
      <c r="J56" s="162">
        <v>0</v>
      </c>
      <c r="K56" s="168">
        <v>0</v>
      </c>
      <c r="L56" s="168">
        <v>0</v>
      </c>
      <c r="M56" s="168">
        <v>0</v>
      </c>
      <c r="N56" s="168">
        <v>1</v>
      </c>
      <c r="O56" s="162">
        <v>0</v>
      </c>
      <c r="P56" s="162">
        <v>0</v>
      </c>
      <c r="Q56" s="163">
        <v>0</v>
      </c>
      <c r="R56" s="163">
        <v>14243</v>
      </c>
    </row>
    <row r="57" spans="1:18" ht="72.75" customHeight="1" x14ac:dyDescent="0.25">
      <c r="A57" s="88">
        <v>17</v>
      </c>
      <c r="B57" s="459" t="s">
        <v>82</v>
      </c>
      <c r="C57" s="460"/>
      <c r="D57" s="460"/>
      <c r="E57" s="460"/>
      <c r="F57" s="465"/>
      <c r="G57" s="87" t="s">
        <v>771</v>
      </c>
      <c r="H57" s="88">
        <f t="shared" si="4"/>
        <v>0</v>
      </c>
      <c r="I57" s="162">
        <v>0</v>
      </c>
      <c r="J57" s="162">
        <v>0</v>
      </c>
      <c r="K57" s="168">
        <v>0</v>
      </c>
      <c r="L57" s="168">
        <v>0</v>
      </c>
      <c r="M57" s="168">
        <v>0</v>
      </c>
      <c r="N57" s="168">
        <v>1</v>
      </c>
      <c r="O57" s="162">
        <v>0</v>
      </c>
      <c r="P57" s="162">
        <v>0</v>
      </c>
      <c r="Q57" s="163">
        <v>0</v>
      </c>
      <c r="R57" s="163">
        <v>14733</v>
      </c>
    </row>
    <row r="58" spans="1:18" ht="72.75" customHeight="1" x14ac:dyDescent="0.25">
      <c r="A58" s="88">
        <v>18</v>
      </c>
      <c r="B58" s="459" t="s">
        <v>772</v>
      </c>
      <c r="C58" s="460"/>
      <c r="D58" s="460"/>
      <c r="E58" s="460"/>
      <c r="F58" s="465"/>
      <c r="G58" s="87" t="s">
        <v>773</v>
      </c>
      <c r="H58" s="88">
        <f t="shared" si="4"/>
        <v>0</v>
      </c>
      <c r="I58" s="162">
        <v>0</v>
      </c>
      <c r="J58" s="162">
        <v>0</v>
      </c>
      <c r="K58" s="168">
        <v>0</v>
      </c>
      <c r="L58" s="168">
        <v>0</v>
      </c>
      <c r="M58" s="168">
        <v>0</v>
      </c>
      <c r="N58" s="168">
        <v>1</v>
      </c>
      <c r="O58" s="162">
        <v>0</v>
      </c>
      <c r="P58" s="162">
        <v>0</v>
      </c>
      <c r="Q58" s="163">
        <v>0</v>
      </c>
      <c r="R58" s="163">
        <v>17320</v>
      </c>
    </row>
    <row r="59" spans="1:18" ht="72.75" customHeight="1" x14ac:dyDescent="0.25">
      <c r="A59" s="88">
        <v>19</v>
      </c>
      <c r="B59" s="459" t="s">
        <v>774</v>
      </c>
      <c r="C59" s="460"/>
      <c r="D59" s="460"/>
      <c r="E59" s="460"/>
      <c r="F59" s="465"/>
      <c r="G59" s="87" t="s">
        <v>775</v>
      </c>
      <c r="H59" s="88">
        <f t="shared" si="4"/>
        <v>0</v>
      </c>
      <c r="I59" s="162">
        <v>0</v>
      </c>
      <c r="J59" s="162">
        <v>0</v>
      </c>
      <c r="K59" s="168">
        <v>0</v>
      </c>
      <c r="L59" s="168">
        <v>0</v>
      </c>
      <c r="M59" s="168">
        <v>0</v>
      </c>
      <c r="N59" s="168">
        <v>1</v>
      </c>
      <c r="O59" s="162">
        <v>0</v>
      </c>
      <c r="P59" s="162">
        <v>0</v>
      </c>
      <c r="Q59" s="163">
        <v>0</v>
      </c>
      <c r="R59" s="163">
        <v>14733</v>
      </c>
    </row>
    <row r="60" spans="1:18" ht="72.75" customHeight="1" x14ac:dyDescent="0.25">
      <c r="A60" s="88">
        <v>20</v>
      </c>
      <c r="B60" s="459" t="s">
        <v>776</v>
      </c>
      <c r="C60" s="460"/>
      <c r="D60" s="460"/>
      <c r="E60" s="460"/>
      <c r="F60" s="465"/>
      <c r="G60" s="87" t="s">
        <v>777</v>
      </c>
      <c r="H60" s="88">
        <f t="shared" si="4"/>
        <v>0</v>
      </c>
      <c r="I60" s="162">
        <v>0</v>
      </c>
      <c r="J60" s="162">
        <v>0</v>
      </c>
      <c r="K60" s="168">
        <v>0</v>
      </c>
      <c r="L60" s="168">
        <v>0</v>
      </c>
      <c r="M60" s="168">
        <v>0</v>
      </c>
      <c r="N60" s="168">
        <v>1</v>
      </c>
      <c r="O60" s="162">
        <v>0</v>
      </c>
      <c r="P60" s="162">
        <v>0</v>
      </c>
      <c r="Q60" s="163">
        <v>0</v>
      </c>
      <c r="R60" s="163">
        <v>10955</v>
      </c>
    </row>
    <row r="61" spans="1:18" ht="72.75" customHeight="1" x14ac:dyDescent="0.25">
      <c r="A61" s="88">
        <v>21</v>
      </c>
      <c r="B61" s="459" t="s">
        <v>778</v>
      </c>
      <c r="C61" s="460"/>
      <c r="D61" s="460"/>
      <c r="E61" s="460"/>
      <c r="F61" s="465"/>
      <c r="G61" s="87" t="s">
        <v>779</v>
      </c>
      <c r="H61" s="88">
        <f t="shared" si="4"/>
        <v>0</v>
      </c>
      <c r="I61" s="162">
        <v>0</v>
      </c>
      <c r="J61" s="162">
        <v>0</v>
      </c>
      <c r="K61" s="168">
        <v>0</v>
      </c>
      <c r="L61" s="168">
        <v>0</v>
      </c>
      <c r="M61" s="168">
        <v>0</v>
      </c>
      <c r="N61" s="168">
        <v>1</v>
      </c>
      <c r="O61" s="162">
        <v>0</v>
      </c>
      <c r="P61" s="162">
        <v>0</v>
      </c>
      <c r="Q61" s="163">
        <v>0</v>
      </c>
      <c r="R61" s="163">
        <v>10753</v>
      </c>
    </row>
    <row r="62" spans="1:18" ht="72.75" customHeight="1" x14ac:dyDescent="0.25">
      <c r="A62" s="88">
        <v>22</v>
      </c>
      <c r="B62" s="529" t="s">
        <v>66</v>
      </c>
      <c r="C62" s="529"/>
      <c r="D62" s="529"/>
      <c r="E62" s="529"/>
      <c r="F62" s="529"/>
      <c r="G62" s="86" t="s">
        <v>865</v>
      </c>
      <c r="H62" s="88">
        <f t="shared" si="4"/>
        <v>0</v>
      </c>
      <c r="I62" s="162">
        <v>0</v>
      </c>
      <c r="J62" s="162">
        <v>0</v>
      </c>
      <c r="K62" s="168">
        <v>0</v>
      </c>
      <c r="L62" s="168">
        <v>0</v>
      </c>
      <c r="M62" s="168">
        <v>0</v>
      </c>
      <c r="N62" s="168">
        <v>0</v>
      </c>
      <c r="O62" s="162">
        <v>1</v>
      </c>
      <c r="P62" s="162">
        <v>0</v>
      </c>
      <c r="Q62" s="162">
        <v>0</v>
      </c>
      <c r="R62" s="162">
        <v>0</v>
      </c>
    </row>
    <row r="63" spans="1:18" ht="72.75" customHeight="1" x14ac:dyDescent="0.25">
      <c r="A63" s="88">
        <v>23</v>
      </c>
      <c r="B63" s="529" t="s">
        <v>866</v>
      </c>
      <c r="C63" s="529"/>
      <c r="D63" s="529"/>
      <c r="E63" s="529"/>
      <c r="F63" s="529"/>
      <c r="G63" s="86" t="s">
        <v>867</v>
      </c>
      <c r="H63" s="88">
        <f t="shared" si="4"/>
        <v>0</v>
      </c>
      <c r="I63" s="162">
        <v>0</v>
      </c>
      <c r="J63" s="162">
        <v>0</v>
      </c>
      <c r="K63" s="168">
        <v>0</v>
      </c>
      <c r="L63" s="168">
        <v>0</v>
      </c>
      <c r="M63" s="168">
        <v>0</v>
      </c>
      <c r="N63" s="168">
        <v>0</v>
      </c>
      <c r="O63" s="162">
        <v>1</v>
      </c>
      <c r="P63" s="162">
        <v>0</v>
      </c>
      <c r="Q63" s="162">
        <v>0</v>
      </c>
      <c r="R63" s="162">
        <v>0</v>
      </c>
    </row>
    <row r="64" spans="1:18" ht="72.75" customHeight="1" x14ac:dyDescent="0.25">
      <c r="A64" s="88">
        <v>24</v>
      </c>
      <c r="B64" s="529" t="s">
        <v>868</v>
      </c>
      <c r="C64" s="529"/>
      <c r="D64" s="529"/>
      <c r="E64" s="529"/>
      <c r="F64" s="529"/>
      <c r="G64" s="86" t="s">
        <v>869</v>
      </c>
      <c r="H64" s="88">
        <f t="shared" si="4"/>
        <v>0</v>
      </c>
      <c r="I64" s="162">
        <v>0</v>
      </c>
      <c r="J64" s="162">
        <v>0</v>
      </c>
      <c r="K64" s="168">
        <v>0</v>
      </c>
      <c r="L64" s="168">
        <v>0</v>
      </c>
      <c r="M64" s="168">
        <v>0</v>
      </c>
      <c r="N64" s="168">
        <v>0</v>
      </c>
      <c r="O64" s="162">
        <v>1</v>
      </c>
      <c r="P64" s="162">
        <v>0</v>
      </c>
      <c r="Q64" s="162">
        <v>0</v>
      </c>
      <c r="R64" s="162">
        <v>0</v>
      </c>
    </row>
    <row r="65" spans="1:18" ht="72.75" customHeight="1" x14ac:dyDescent="0.25">
      <c r="A65" s="88">
        <v>25</v>
      </c>
      <c r="B65" s="529" t="s">
        <v>870</v>
      </c>
      <c r="C65" s="529"/>
      <c r="D65" s="529"/>
      <c r="E65" s="529"/>
      <c r="F65" s="529"/>
      <c r="G65" s="86" t="s">
        <v>871</v>
      </c>
      <c r="H65" s="88">
        <f t="shared" si="4"/>
        <v>0</v>
      </c>
      <c r="I65" s="162">
        <v>0</v>
      </c>
      <c r="J65" s="162">
        <v>0</v>
      </c>
      <c r="K65" s="168">
        <v>0</v>
      </c>
      <c r="L65" s="168">
        <v>0</v>
      </c>
      <c r="M65" s="168">
        <v>0</v>
      </c>
      <c r="N65" s="168">
        <v>0</v>
      </c>
      <c r="O65" s="162">
        <v>1</v>
      </c>
      <c r="P65" s="162">
        <v>0</v>
      </c>
      <c r="Q65" s="162">
        <v>0</v>
      </c>
      <c r="R65" s="162">
        <v>0</v>
      </c>
    </row>
    <row r="66" spans="1:18" ht="72.75" customHeight="1" x14ac:dyDescent="0.25">
      <c r="A66" s="88">
        <v>26</v>
      </c>
      <c r="B66" s="529" t="s">
        <v>872</v>
      </c>
      <c r="C66" s="529"/>
      <c r="D66" s="529"/>
      <c r="E66" s="529"/>
      <c r="F66" s="529"/>
      <c r="G66" s="86" t="s">
        <v>873</v>
      </c>
      <c r="H66" s="88">
        <f t="shared" si="4"/>
        <v>0</v>
      </c>
      <c r="I66" s="162">
        <v>0</v>
      </c>
      <c r="J66" s="162">
        <v>0</v>
      </c>
      <c r="K66" s="168">
        <v>0</v>
      </c>
      <c r="L66" s="168">
        <v>0</v>
      </c>
      <c r="M66" s="168">
        <v>0</v>
      </c>
      <c r="N66" s="168">
        <v>0</v>
      </c>
      <c r="O66" s="162">
        <v>1</v>
      </c>
      <c r="P66" s="162">
        <v>0</v>
      </c>
      <c r="Q66" s="162">
        <v>0</v>
      </c>
      <c r="R66" s="162">
        <v>0</v>
      </c>
    </row>
    <row r="67" spans="1:18" ht="72.75" customHeight="1" x14ac:dyDescent="0.25">
      <c r="A67" s="88">
        <v>27</v>
      </c>
      <c r="B67" s="529" t="s">
        <v>874</v>
      </c>
      <c r="C67" s="529"/>
      <c r="D67" s="529"/>
      <c r="E67" s="529"/>
      <c r="F67" s="529"/>
      <c r="G67" s="86" t="s">
        <v>875</v>
      </c>
      <c r="H67" s="88">
        <f t="shared" si="4"/>
        <v>0</v>
      </c>
      <c r="I67" s="162">
        <v>0</v>
      </c>
      <c r="J67" s="162">
        <v>0</v>
      </c>
      <c r="K67" s="168">
        <v>0</v>
      </c>
      <c r="L67" s="168">
        <v>0</v>
      </c>
      <c r="M67" s="168">
        <v>0</v>
      </c>
      <c r="N67" s="168">
        <v>0</v>
      </c>
      <c r="O67" s="162">
        <v>1</v>
      </c>
      <c r="P67" s="162">
        <v>0</v>
      </c>
      <c r="Q67" s="162">
        <v>0</v>
      </c>
      <c r="R67" s="162">
        <v>0</v>
      </c>
    </row>
    <row r="68" spans="1:18" ht="72.75" customHeight="1" x14ac:dyDescent="0.25">
      <c r="A68" s="104">
        <v>3</v>
      </c>
      <c r="B68" s="522" t="s">
        <v>103</v>
      </c>
      <c r="C68" s="523"/>
      <c r="D68" s="523"/>
      <c r="E68" s="523"/>
      <c r="F68" s="523"/>
      <c r="G68" s="524"/>
      <c r="H68" s="133">
        <f>H69+H70+H71+H72+H73+H74+H75+H76+H77+H78+H79+H80+H81+H82+H83+H84+H85+H86+H87+H88+H89+H90+H91+H92+H93+H94+H95+H96+H97+H98+H99+H100+H101+H102+H103</f>
        <v>400</v>
      </c>
      <c r="I68" s="172">
        <f t="shared" ref="I68:P68" si="5">I69+I70+I71+I72+I73+I74+I75+I76+I77+I78+I79+I80+I81+I82+I83+I84+I85+I86+I87+I88+I89+I90+I91+I92+I93+I94+I95+I96+I97+I98+I99+I100+I101+I102+I103</f>
        <v>200</v>
      </c>
      <c r="J68" s="172">
        <f t="shared" si="5"/>
        <v>200</v>
      </c>
      <c r="K68" s="183">
        <f t="shared" si="5"/>
        <v>189</v>
      </c>
      <c r="L68" s="183">
        <f t="shared" si="5"/>
        <v>53</v>
      </c>
      <c r="M68" s="183">
        <f t="shared" si="5"/>
        <v>0</v>
      </c>
      <c r="N68" s="183">
        <f t="shared" si="5"/>
        <v>451</v>
      </c>
      <c r="O68" s="172">
        <f t="shared" si="5"/>
        <v>68</v>
      </c>
      <c r="P68" s="172">
        <f t="shared" si="5"/>
        <v>0</v>
      </c>
      <c r="Q68" s="164">
        <v>48070.1</v>
      </c>
      <c r="R68" s="164">
        <v>30696.799999999999</v>
      </c>
    </row>
    <row r="69" spans="1:18" ht="72.75" customHeight="1" x14ac:dyDescent="0.25">
      <c r="A69" s="88">
        <v>1</v>
      </c>
      <c r="B69" s="459" t="s">
        <v>150</v>
      </c>
      <c r="C69" s="460"/>
      <c r="D69" s="460"/>
      <c r="E69" s="460"/>
      <c r="F69" s="465"/>
      <c r="G69" s="87" t="s">
        <v>1008</v>
      </c>
      <c r="H69" s="88">
        <f>I69+J69</f>
        <v>140</v>
      </c>
      <c r="I69" s="162">
        <v>130</v>
      </c>
      <c r="J69" s="162">
        <v>10</v>
      </c>
      <c r="K69" s="168">
        <v>64</v>
      </c>
      <c r="L69" s="168">
        <v>22</v>
      </c>
      <c r="M69" s="168">
        <v>0</v>
      </c>
      <c r="N69" s="168">
        <v>127</v>
      </c>
      <c r="O69" s="162">
        <v>18</v>
      </c>
      <c r="P69" s="162">
        <v>0</v>
      </c>
      <c r="Q69" s="163">
        <v>46425.8</v>
      </c>
      <c r="R69" s="163">
        <v>28013</v>
      </c>
    </row>
    <row r="70" spans="1:18" ht="72.75" customHeight="1" x14ac:dyDescent="0.25">
      <c r="A70" s="88">
        <v>2</v>
      </c>
      <c r="B70" s="459" t="s">
        <v>844</v>
      </c>
      <c r="C70" s="460"/>
      <c r="D70" s="460"/>
      <c r="E70" s="460"/>
      <c r="F70" s="465"/>
      <c r="G70" s="87" t="s">
        <v>704</v>
      </c>
      <c r="H70" s="88">
        <f t="shared" ref="H70:H103" si="6">I70+J70</f>
        <v>40</v>
      </c>
      <c r="I70" s="162">
        <v>20</v>
      </c>
      <c r="J70" s="162">
        <v>20</v>
      </c>
      <c r="K70" s="168">
        <v>16</v>
      </c>
      <c r="L70" s="168">
        <v>3</v>
      </c>
      <c r="M70" s="168">
        <v>0</v>
      </c>
      <c r="N70" s="168">
        <v>48</v>
      </c>
      <c r="O70" s="162">
        <v>2</v>
      </c>
      <c r="P70" s="162">
        <v>0</v>
      </c>
      <c r="Q70" s="163">
        <v>44700</v>
      </c>
      <c r="R70" s="163">
        <v>24963.4</v>
      </c>
    </row>
    <row r="71" spans="1:18" ht="72.75" customHeight="1" x14ac:dyDescent="0.25">
      <c r="A71" s="88">
        <v>3</v>
      </c>
      <c r="B71" s="459" t="s">
        <v>729</v>
      </c>
      <c r="C71" s="460"/>
      <c r="D71" s="460"/>
      <c r="E71" s="460"/>
      <c r="F71" s="465"/>
      <c r="G71" s="87" t="s">
        <v>706</v>
      </c>
      <c r="H71" s="88">
        <f t="shared" si="6"/>
        <v>20</v>
      </c>
      <c r="I71" s="162">
        <v>0</v>
      </c>
      <c r="J71" s="162">
        <v>20</v>
      </c>
      <c r="K71" s="168">
        <v>10</v>
      </c>
      <c r="L71" s="168">
        <v>2</v>
      </c>
      <c r="M71" s="168">
        <v>0</v>
      </c>
      <c r="N71" s="168">
        <v>22</v>
      </c>
      <c r="O71" s="162">
        <v>1</v>
      </c>
      <c r="P71" s="162">
        <v>0</v>
      </c>
      <c r="Q71" s="163">
        <v>53560</v>
      </c>
      <c r="R71" s="163">
        <v>26421.1</v>
      </c>
    </row>
    <row r="72" spans="1:18" ht="72.75" customHeight="1" x14ac:dyDescent="0.25">
      <c r="A72" s="88">
        <v>4</v>
      </c>
      <c r="B72" s="459" t="s">
        <v>104</v>
      </c>
      <c r="C72" s="460"/>
      <c r="D72" s="460"/>
      <c r="E72" s="460"/>
      <c r="F72" s="465"/>
      <c r="G72" s="87" t="s">
        <v>516</v>
      </c>
      <c r="H72" s="88">
        <f t="shared" si="6"/>
        <v>25</v>
      </c>
      <c r="I72" s="162">
        <v>10</v>
      </c>
      <c r="J72" s="162">
        <v>15</v>
      </c>
      <c r="K72" s="168">
        <v>9</v>
      </c>
      <c r="L72" s="168">
        <v>4</v>
      </c>
      <c r="M72" s="168">
        <v>0</v>
      </c>
      <c r="N72" s="168">
        <v>34</v>
      </c>
      <c r="O72" s="162">
        <v>1</v>
      </c>
      <c r="P72" s="162">
        <v>0</v>
      </c>
      <c r="Q72" s="163">
        <v>49471.4</v>
      </c>
      <c r="R72" s="163">
        <v>24237.5</v>
      </c>
    </row>
    <row r="73" spans="1:18" ht="72.75" customHeight="1" x14ac:dyDescent="0.25">
      <c r="A73" s="88">
        <v>5</v>
      </c>
      <c r="B73" s="459" t="s">
        <v>797</v>
      </c>
      <c r="C73" s="460"/>
      <c r="D73" s="460"/>
      <c r="E73" s="460"/>
      <c r="F73" s="465"/>
      <c r="G73" s="87" t="s">
        <v>520</v>
      </c>
      <c r="H73" s="88">
        <f t="shared" si="6"/>
        <v>20</v>
      </c>
      <c r="I73" s="162">
        <v>10</v>
      </c>
      <c r="J73" s="162">
        <v>10</v>
      </c>
      <c r="K73" s="168">
        <v>10</v>
      </c>
      <c r="L73" s="168">
        <v>2</v>
      </c>
      <c r="M73" s="168">
        <v>0</v>
      </c>
      <c r="N73" s="168">
        <v>20</v>
      </c>
      <c r="O73" s="162">
        <v>3</v>
      </c>
      <c r="P73" s="162">
        <v>0</v>
      </c>
      <c r="Q73" s="163">
        <v>48575</v>
      </c>
      <c r="R73" s="163">
        <v>27162.5</v>
      </c>
    </row>
    <row r="74" spans="1:18" ht="72.75" customHeight="1" x14ac:dyDescent="0.25">
      <c r="A74" s="88">
        <v>6</v>
      </c>
      <c r="B74" s="459" t="s">
        <v>798</v>
      </c>
      <c r="C74" s="460"/>
      <c r="D74" s="460"/>
      <c r="E74" s="460"/>
      <c r="F74" s="465"/>
      <c r="G74" s="87" t="s">
        <v>517</v>
      </c>
      <c r="H74" s="88">
        <f t="shared" si="6"/>
        <v>25</v>
      </c>
      <c r="I74" s="162">
        <v>10</v>
      </c>
      <c r="J74" s="162">
        <v>15</v>
      </c>
      <c r="K74" s="168">
        <v>12</v>
      </c>
      <c r="L74" s="168">
        <v>2</v>
      </c>
      <c r="M74" s="168">
        <v>0</v>
      </c>
      <c r="N74" s="168">
        <v>19</v>
      </c>
      <c r="O74" s="162">
        <v>4</v>
      </c>
      <c r="P74" s="162">
        <v>0</v>
      </c>
      <c r="Q74" s="163">
        <v>45200</v>
      </c>
      <c r="R74" s="163">
        <v>25850</v>
      </c>
    </row>
    <row r="75" spans="1:18" ht="72.75" customHeight="1" x14ac:dyDescent="0.25">
      <c r="A75" s="88">
        <v>7</v>
      </c>
      <c r="B75" s="459" t="s">
        <v>108</v>
      </c>
      <c r="C75" s="460"/>
      <c r="D75" s="460"/>
      <c r="E75" s="460"/>
      <c r="F75" s="465"/>
      <c r="G75" s="87" t="s">
        <v>707</v>
      </c>
      <c r="H75" s="88">
        <f t="shared" si="6"/>
        <v>35</v>
      </c>
      <c r="I75" s="162">
        <v>20</v>
      </c>
      <c r="J75" s="162">
        <v>15</v>
      </c>
      <c r="K75" s="168">
        <v>15</v>
      </c>
      <c r="L75" s="168">
        <v>3</v>
      </c>
      <c r="M75" s="168">
        <v>0</v>
      </c>
      <c r="N75" s="168">
        <v>45</v>
      </c>
      <c r="O75" s="162">
        <v>7</v>
      </c>
      <c r="P75" s="162">
        <v>0</v>
      </c>
      <c r="Q75" s="163">
        <v>45150</v>
      </c>
      <c r="R75" s="163">
        <v>24378.400000000001</v>
      </c>
    </row>
    <row r="76" spans="1:18" ht="72.75" customHeight="1" x14ac:dyDescent="0.25">
      <c r="A76" s="88">
        <v>8</v>
      </c>
      <c r="B76" s="459" t="s">
        <v>800</v>
      </c>
      <c r="C76" s="460"/>
      <c r="D76" s="460"/>
      <c r="E76" s="460"/>
      <c r="F76" s="465"/>
      <c r="G76" s="87" t="s">
        <v>799</v>
      </c>
      <c r="H76" s="88">
        <f t="shared" si="6"/>
        <v>20</v>
      </c>
      <c r="I76" s="162">
        <v>0</v>
      </c>
      <c r="J76" s="162">
        <v>20</v>
      </c>
      <c r="K76" s="168">
        <v>6</v>
      </c>
      <c r="L76" s="168">
        <v>2</v>
      </c>
      <c r="M76" s="168">
        <v>0</v>
      </c>
      <c r="N76" s="168">
        <v>17</v>
      </c>
      <c r="O76" s="162">
        <v>4</v>
      </c>
      <c r="P76" s="162">
        <v>0</v>
      </c>
      <c r="Q76" s="163">
        <v>43433.3</v>
      </c>
      <c r="R76" s="163">
        <v>24218.799999999999</v>
      </c>
    </row>
    <row r="77" spans="1:18" ht="72.75" customHeight="1" x14ac:dyDescent="0.25">
      <c r="A77" s="88">
        <v>9</v>
      </c>
      <c r="B77" s="459" t="s">
        <v>801</v>
      </c>
      <c r="C77" s="460"/>
      <c r="D77" s="460"/>
      <c r="E77" s="460"/>
      <c r="F77" s="465"/>
      <c r="G77" s="87" t="s">
        <v>802</v>
      </c>
      <c r="H77" s="88">
        <f t="shared" si="6"/>
        <v>10</v>
      </c>
      <c r="I77" s="162">
        <v>0</v>
      </c>
      <c r="J77" s="162">
        <v>10</v>
      </c>
      <c r="K77" s="168">
        <v>2</v>
      </c>
      <c r="L77" s="168">
        <v>2</v>
      </c>
      <c r="M77" s="168">
        <v>0</v>
      </c>
      <c r="N77" s="168">
        <v>7</v>
      </c>
      <c r="O77" s="162">
        <v>0</v>
      </c>
      <c r="P77" s="162">
        <v>0</v>
      </c>
      <c r="Q77" s="163">
        <v>42500</v>
      </c>
      <c r="R77" s="163">
        <v>26785.7</v>
      </c>
    </row>
    <row r="78" spans="1:18" ht="72.75" customHeight="1" x14ac:dyDescent="0.25">
      <c r="A78" s="88">
        <v>10</v>
      </c>
      <c r="B78" s="459" t="s">
        <v>114</v>
      </c>
      <c r="C78" s="460"/>
      <c r="D78" s="460"/>
      <c r="E78" s="460"/>
      <c r="F78" s="465"/>
      <c r="G78" s="87" t="s">
        <v>709</v>
      </c>
      <c r="H78" s="88">
        <f t="shared" si="6"/>
        <v>30</v>
      </c>
      <c r="I78" s="162">
        <v>0</v>
      </c>
      <c r="J78" s="162">
        <v>30</v>
      </c>
      <c r="K78" s="168">
        <v>11</v>
      </c>
      <c r="L78" s="168">
        <v>2</v>
      </c>
      <c r="M78" s="168">
        <v>0</v>
      </c>
      <c r="N78" s="168">
        <v>21</v>
      </c>
      <c r="O78" s="162">
        <v>3</v>
      </c>
      <c r="P78" s="162">
        <v>0</v>
      </c>
      <c r="Q78" s="163">
        <v>51128.6</v>
      </c>
      <c r="R78" s="163">
        <v>23465</v>
      </c>
    </row>
    <row r="79" spans="1:18" ht="72.75" customHeight="1" x14ac:dyDescent="0.25">
      <c r="A79" s="88">
        <v>11</v>
      </c>
      <c r="B79" s="459" t="s">
        <v>803</v>
      </c>
      <c r="C79" s="460"/>
      <c r="D79" s="460"/>
      <c r="E79" s="460"/>
      <c r="F79" s="465"/>
      <c r="G79" s="87" t="s">
        <v>525</v>
      </c>
      <c r="H79" s="88">
        <f t="shared" si="6"/>
        <v>10</v>
      </c>
      <c r="I79" s="162">
        <v>0</v>
      </c>
      <c r="J79" s="162">
        <v>10</v>
      </c>
      <c r="K79" s="168">
        <v>6</v>
      </c>
      <c r="L79" s="168">
        <v>2</v>
      </c>
      <c r="M79" s="168">
        <v>0</v>
      </c>
      <c r="N79" s="168">
        <v>16</v>
      </c>
      <c r="O79" s="162">
        <v>1</v>
      </c>
      <c r="P79" s="162">
        <v>0</v>
      </c>
      <c r="Q79" s="163">
        <v>42866.7</v>
      </c>
      <c r="R79" s="163">
        <v>23861.5</v>
      </c>
    </row>
    <row r="80" spans="1:18" ht="72.75" customHeight="1" x14ac:dyDescent="0.25">
      <c r="A80" s="88">
        <v>12</v>
      </c>
      <c r="B80" s="459" t="s">
        <v>804</v>
      </c>
      <c r="C80" s="460"/>
      <c r="D80" s="460"/>
      <c r="E80" s="460"/>
      <c r="F80" s="465"/>
      <c r="G80" s="87" t="s">
        <v>526</v>
      </c>
      <c r="H80" s="88">
        <f t="shared" si="6"/>
        <v>0</v>
      </c>
      <c r="I80" s="162">
        <v>0</v>
      </c>
      <c r="J80" s="162">
        <v>0</v>
      </c>
      <c r="K80" s="168">
        <v>4</v>
      </c>
      <c r="L80" s="168">
        <v>2</v>
      </c>
      <c r="M80" s="168">
        <v>0</v>
      </c>
      <c r="N80" s="168">
        <v>10</v>
      </c>
      <c r="O80" s="162">
        <v>0</v>
      </c>
      <c r="P80" s="162">
        <v>0</v>
      </c>
      <c r="Q80" s="163">
        <v>41050</v>
      </c>
      <c r="R80" s="163">
        <v>23500</v>
      </c>
    </row>
    <row r="81" spans="1:18" ht="72.75" customHeight="1" x14ac:dyDescent="0.25">
      <c r="A81" s="88">
        <v>13</v>
      </c>
      <c r="B81" s="459" t="s">
        <v>805</v>
      </c>
      <c r="C81" s="460"/>
      <c r="D81" s="460"/>
      <c r="E81" s="460"/>
      <c r="F81" s="465"/>
      <c r="G81" s="87" t="s">
        <v>806</v>
      </c>
      <c r="H81" s="88">
        <f t="shared" si="6"/>
        <v>10</v>
      </c>
      <c r="I81" s="162">
        <v>0</v>
      </c>
      <c r="J81" s="162">
        <v>10</v>
      </c>
      <c r="K81" s="168">
        <v>7</v>
      </c>
      <c r="L81" s="168">
        <v>1</v>
      </c>
      <c r="M81" s="168">
        <v>0</v>
      </c>
      <c r="N81" s="168">
        <v>11</v>
      </c>
      <c r="O81" s="162">
        <v>3</v>
      </c>
      <c r="P81" s="162">
        <v>0</v>
      </c>
      <c r="Q81" s="163">
        <v>42560</v>
      </c>
      <c r="R81" s="163">
        <v>23625</v>
      </c>
    </row>
    <row r="82" spans="1:18" ht="72.75" customHeight="1" x14ac:dyDescent="0.25">
      <c r="A82" s="88">
        <v>14</v>
      </c>
      <c r="B82" s="459" t="s">
        <v>807</v>
      </c>
      <c r="C82" s="460"/>
      <c r="D82" s="460"/>
      <c r="E82" s="460"/>
      <c r="F82" s="465"/>
      <c r="G82" s="87" t="s">
        <v>808</v>
      </c>
      <c r="H82" s="88">
        <f t="shared" si="6"/>
        <v>5</v>
      </c>
      <c r="I82" s="162">
        <v>0</v>
      </c>
      <c r="J82" s="162">
        <v>5</v>
      </c>
      <c r="K82" s="168">
        <v>8</v>
      </c>
      <c r="L82" s="168">
        <v>2</v>
      </c>
      <c r="M82" s="168">
        <v>0</v>
      </c>
      <c r="N82" s="168">
        <v>9</v>
      </c>
      <c r="O82" s="162">
        <v>0</v>
      </c>
      <c r="P82" s="162">
        <v>0</v>
      </c>
      <c r="Q82" s="163">
        <v>44375</v>
      </c>
      <c r="R82" s="163">
        <v>25400</v>
      </c>
    </row>
    <row r="83" spans="1:18" ht="72.75" customHeight="1" x14ac:dyDescent="0.25">
      <c r="A83" s="88">
        <v>15</v>
      </c>
      <c r="B83" s="459" t="s">
        <v>809</v>
      </c>
      <c r="C83" s="460"/>
      <c r="D83" s="460"/>
      <c r="E83" s="460"/>
      <c r="F83" s="465"/>
      <c r="G83" s="87" t="s">
        <v>810</v>
      </c>
      <c r="H83" s="88">
        <f t="shared" si="6"/>
        <v>10</v>
      </c>
      <c r="I83" s="162">
        <v>0</v>
      </c>
      <c r="J83" s="162">
        <v>10</v>
      </c>
      <c r="K83" s="168">
        <v>9</v>
      </c>
      <c r="L83" s="168">
        <v>2</v>
      </c>
      <c r="M83" s="168">
        <v>0</v>
      </c>
      <c r="N83" s="168">
        <v>13</v>
      </c>
      <c r="O83" s="162">
        <v>4</v>
      </c>
      <c r="P83" s="162">
        <v>0</v>
      </c>
      <c r="Q83" s="163">
        <v>47457.1</v>
      </c>
      <c r="R83" s="163">
        <v>25000</v>
      </c>
    </row>
    <row r="84" spans="1:18" ht="72.75" customHeight="1" x14ac:dyDescent="0.25">
      <c r="A84" s="88">
        <v>16</v>
      </c>
      <c r="B84" s="459" t="s">
        <v>749</v>
      </c>
      <c r="C84" s="460"/>
      <c r="D84" s="460"/>
      <c r="E84" s="460"/>
      <c r="F84" s="465"/>
      <c r="G84" s="87" t="s">
        <v>748</v>
      </c>
      <c r="H84" s="88">
        <f t="shared" si="6"/>
        <v>0</v>
      </c>
      <c r="I84" s="162">
        <v>0</v>
      </c>
      <c r="J84" s="162">
        <v>0</v>
      </c>
      <c r="K84" s="168">
        <v>0</v>
      </c>
      <c r="L84" s="168">
        <v>0</v>
      </c>
      <c r="M84" s="168">
        <v>0</v>
      </c>
      <c r="N84" s="168">
        <v>0</v>
      </c>
      <c r="O84" s="162">
        <v>2</v>
      </c>
      <c r="P84" s="162">
        <v>0</v>
      </c>
      <c r="Q84" s="163">
        <v>0</v>
      </c>
      <c r="R84" s="163">
        <v>0</v>
      </c>
    </row>
    <row r="85" spans="1:18" ht="72.75" customHeight="1" x14ac:dyDescent="0.25">
      <c r="A85" s="88">
        <v>17</v>
      </c>
      <c r="B85" s="459" t="s">
        <v>137</v>
      </c>
      <c r="C85" s="460"/>
      <c r="D85" s="460"/>
      <c r="E85" s="460"/>
      <c r="F85" s="465"/>
      <c r="G85" s="87" t="s">
        <v>811</v>
      </c>
      <c r="H85" s="88">
        <f t="shared" si="6"/>
        <v>0</v>
      </c>
      <c r="I85" s="162">
        <v>0</v>
      </c>
      <c r="J85" s="162">
        <v>0</v>
      </c>
      <c r="K85" s="168">
        <v>0</v>
      </c>
      <c r="L85" s="168">
        <v>0</v>
      </c>
      <c r="M85" s="168">
        <v>0</v>
      </c>
      <c r="N85" s="168">
        <v>2</v>
      </c>
      <c r="O85" s="162">
        <v>2</v>
      </c>
      <c r="P85" s="162">
        <v>0</v>
      </c>
      <c r="Q85" s="163">
        <v>0</v>
      </c>
      <c r="R85" s="163">
        <v>26150</v>
      </c>
    </row>
    <row r="86" spans="1:18" ht="72.75" customHeight="1" x14ac:dyDescent="0.25">
      <c r="A86" s="88">
        <v>18</v>
      </c>
      <c r="B86" s="459" t="s">
        <v>741</v>
      </c>
      <c r="C86" s="460"/>
      <c r="D86" s="460"/>
      <c r="E86" s="460"/>
      <c r="F86" s="465"/>
      <c r="G86" s="87" t="s">
        <v>716</v>
      </c>
      <c r="H86" s="88">
        <f t="shared" si="6"/>
        <v>0</v>
      </c>
      <c r="I86" s="162">
        <v>0</v>
      </c>
      <c r="J86" s="162">
        <v>0</v>
      </c>
      <c r="K86" s="168">
        <v>0</v>
      </c>
      <c r="L86" s="168">
        <v>0</v>
      </c>
      <c r="M86" s="168">
        <v>0</v>
      </c>
      <c r="N86" s="168">
        <v>4</v>
      </c>
      <c r="O86" s="162">
        <v>0</v>
      </c>
      <c r="P86" s="162">
        <v>0</v>
      </c>
      <c r="Q86" s="163">
        <v>0</v>
      </c>
      <c r="R86" s="163">
        <v>23500</v>
      </c>
    </row>
    <row r="87" spans="1:18" ht="72.75" customHeight="1" x14ac:dyDescent="0.25">
      <c r="A87" s="88">
        <v>19</v>
      </c>
      <c r="B87" s="459" t="s">
        <v>742</v>
      </c>
      <c r="C87" s="460"/>
      <c r="D87" s="460"/>
      <c r="E87" s="460"/>
      <c r="F87" s="465"/>
      <c r="G87" s="87" t="s">
        <v>717</v>
      </c>
      <c r="H87" s="88">
        <f t="shared" si="6"/>
        <v>0</v>
      </c>
      <c r="I87" s="162">
        <v>0</v>
      </c>
      <c r="J87" s="162">
        <v>0</v>
      </c>
      <c r="K87" s="168">
        <v>0</v>
      </c>
      <c r="L87" s="168">
        <v>0</v>
      </c>
      <c r="M87" s="168">
        <v>0</v>
      </c>
      <c r="N87" s="168">
        <v>4</v>
      </c>
      <c r="O87" s="162">
        <v>0</v>
      </c>
      <c r="P87" s="162">
        <v>0</v>
      </c>
      <c r="Q87" s="163">
        <v>0</v>
      </c>
      <c r="R87" s="163">
        <v>26133.3</v>
      </c>
    </row>
    <row r="88" spans="1:18" ht="72.75" customHeight="1" x14ac:dyDescent="0.25">
      <c r="A88" s="88">
        <v>20</v>
      </c>
      <c r="B88" s="459" t="s">
        <v>812</v>
      </c>
      <c r="C88" s="460"/>
      <c r="D88" s="460"/>
      <c r="E88" s="460"/>
      <c r="F88" s="465"/>
      <c r="G88" s="87" t="s">
        <v>813</v>
      </c>
      <c r="H88" s="88">
        <f t="shared" si="6"/>
        <v>0</v>
      </c>
      <c r="I88" s="162">
        <v>0</v>
      </c>
      <c r="J88" s="162">
        <v>0</v>
      </c>
      <c r="K88" s="168">
        <v>0</v>
      </c>
      <c r="L88" s="168">
        <v>0</v>
      </c>
      <c r="M88" s="168">
        <v>0</v>
      </c>
      <c r="N88" s="168">
        <v>2</v>
      </c>
      <c r="O88" s="162">
        <v>1</v>
      </c>
      <c r="P88" s="162">
        <v>0</v>
      </c>
      <c r="Q88" s="163">
        <v>0</v>
      </c>
      <c r="R88" s="163">
        <v>26300</v>
      </c>
    </row>
    <row r="89" spans="1:18" ht="72.75" customHeight="1" x14ac:dyDescent="0.25">
      <c r="A89" s="88">
        <v>21</v>
      </c>
      <c r="B89" s="459" t="s">
        <v>120</v>
      </c>
      <c r="C89" s="460"/>
      <c r="D89" s="460"/>
      <c r="E89" s="460"/>
      <c r="F89" s="465"/>
      <c r="G89" s="87" t="s">
        <v>814</v>
      </c>
      <c r="H89" s="88">
        <f t="shared" si="6"/>
        <v>0</v>
      </c>
      <c r="I89" s="162">
        <v>0</v>
      </c>
      <c r="J89" s="162">
        <v>0</v>
      </c>
      <c r="K89" s="168">
        <v>0</v>
      </c>
      <c r="L89" s="168">
        <v>0</v>
      </c>
      <c r="M89" s="168">
        <v>0</v>
      </c>
      <c r="N89" s="168">
        <v>4</v>
      </c>
      <c r="O89" s="162">
        <v>1</v>
      </c>
      <c r="P89" s="162">
        <v>0</v>
      </c>
      <c r="Q89" s="163">
        <v>0</v>
      </c>
      <c r="R89" s="163">
        <v>25625</v>
      </c>
    </row>
    <row r="90" spans="1:18" ht="72.75" customHeight="1" x14ac:dyDescent="0.25">
      <c r="A90" s="88">
        <v>22</v>
      </c>
      <c r="B90" s="459" t="s">
        <v>130</v>
      </c>
      <c r="C90" s="460"/>
      <c r="D90" s="460"/>
      <c r="E90" s="460"/>
      <c r="F90" s="465"/>
      <c r="G90" s="87" t="s">
        <v>713</v>
      </c>
      <c r="H90" s="88">
        <f t="shared" si="6"/>
        <v>0</v>
      </c>
      <c r="I90" s="162">
        <v>0</v>
      </c>
      <c r="J90" s="162">
        <v>0</v>
      </c>
      <c r="K90" s="168">
        <v>0</v>
      </c>
      <c r="L90" s="168">
        <v>0</v>
      </c>
      <c r="M90" s="168">
        <v>0</v>
      </c>
      <c r="N90" s="168">
        <v>1</v>
      </c>
      <c r="O90" s="162">
        <v>1</v>
      </c>
      <c r="P90" s="162">
        <v>0</v>
      </c>
      <c r="Q90" s="163">
        <v>0</v>
      </c>
      <c r="R90" s="163">
        <v>33100</v>
      </c>
    </row>
    <row r="91" spans="1:18" ht="72.75" customHeight="1" x14ac:dyDescent="0.25">
      <c r="A91" s="88">
        <v>23</v>
      </c>
      <c r="B91" s="459" t="s">
        <v>134</v>
      </c>
      <c r="C91" s="460"/>
      <c r="D91" s="460"/>
      <c r="E91" s="460"/>
      <c r="F91" s="465"/>
      <c r="G91" s="87" t="s">
        <v>718</v>
      </c>
      <c r="H91" s="88">
        <f t="shared" si="6"/>
        <v>0</v>
      </c>
      <c r="I91" s="162">
        <v>0</v>
      </c>
      <c r="J91" s="162">
        <v>0</v>
      </c>
      <c r="K91" s="168">
        <v>0</v>
      </c>
      <c r="L91" s="168">
        <v>0</v>
      </c>
      <c r="M91" s="168">
        <v>0</v>
      </c>
      <c r="N91" s="168">
        <v>1</v>
      </c>
      <c r="O91" s="162">
        <v>1</v>
      </c>
      <c r="P91" s="162">
        <v>0</v>
      </c>
      <c r="Q91" s="163">
        <v>0</v>
      </c>
      <c r="R91" s="163">
        <v>22500</v>
      </c>
    </row>
    <row r="92" spans="1:18" ht="72.75" customHeight="1" x14ac:dyDescent="0.25">
      <c r="A92" s="88">
        <v>24</v>
      </c>
      <c r="B92" s="459" t="s">
        <v>733</v>
      </c>
      <c r="C92" s="460"/>
      <c r="D92" s="460"/>
      <c r="E92" s="460"/>
      <c r="F92" s="465"/>
      <c r="G92" s="87" t="s">
        <v>721</v>
      </c>
      <c r="H92" s="88">
        <f t="shared" si="6"/>
        <v>0</v>
      </c>
      <c r="I92" s="162">
        <v>0</v>
      </c>
      <c r="J92" s="162">
        <v>0</v>
      </c>
      <c r="K92" s="168">
        <v>0</v>
      </c>
      <c r="L92" s="168">
        <v>0</v>
      </c>
      <c r="M92" s="168">
        <v>0</v>
      </c>
      <c r="N92" s="168">
        <v>1</v>
      </c>
      <c r="O92" s="162">
        <v>1</v>
      </c>
      <c r="P92" s="162">
        <v>0</v>
      </c>
      <c r="Q92" s="163">
        <v>0</v>
      </c>
      <c r="R92" s="163">
        <v>27800</v>
      </c>
    </row>
    <row r="93" spans="1:18" ht="72.75" customHeight="1" x14ac:dyDescent="0.25">
      <c r="A93" s="88">
        <v>25</v>
      </c>
      <c r="B93" s="459" t="s">
        <v>815</v>
      </c>
      <c r="C93" s="460"/>
      <c r="D93" s="460"/>
      <c r="E93" s="460"/>
      <c r="F93" s="465"/>
      <c r="G93" s="87" t="s">
        <v>133</v>
      </c>
      <c r="H93" s="88">
        <f t="shared" si="6"/>
        <v>0</v>
      </c>
      <c r="I93" s="162">
        <v>0</v>
      </c>
      <c r="J93" s="162">
        <v>0</v>
      </c>
      <c r="K93" s="168">
        <v>0</v>
      </c>
      <c r="L93" s="168">
        <v>0</v>
      </c>
      <c r="M93" s="168">
        <v>0</v>
      </c>
      <c r="N93" s="168">
        <v>2</v>
      </c>
      <c r="O93" s="162">
        <v>1</v>
      </c>
      <c r="P93" s="162">
        <v>0</v>
      </c>
      <c r="Q93" s="163">
        <v>0</v>
      </c>
      <c r="R93" s="163">
        <v>23350</v>
      </c>
    </row>
    <row r="94" spans="1:18" ht="72.75" customHeight="1" x14ac:dyDescent="0.25">
      <c r="A94" s="88">
        <v>26</v>
      </c>
      <c r="B94" s="459" t="s">
        <v>816</v>
      </c>
      <c r="C94" s="460"/>
      <c r="D94" s="460"/>
      <c r="E94" s="460"/>
      <c r="F94" s="465"/>
      <c r="G94" s="87" t="s">
        <v>723</v>
      </c>
      <c r="H94" s="88">
        <f t="shared" si="6"/>
        <v>0</v>
      </c>
      <c r="I94" s="162">
        <v>0</v>
      </c>
      <c r="J94" s="162">
        <v>0</v>
      </c>
      <c r="K94" s="168">
        <v>0</v>
      </c>
      <c r="L94" s="168">
        <v>0</v>
      </c>
      <c r="M94" s="168">
        <v>0</v>
      </c>
      <c r="N94" s="168">
        <v>1</v>
      </c>
      <c r="O94" s="162">
        <v>2</v>
      </c>
      <c r="P94" s="162">
        <v>0</v>
      </c>
      <c r="Q94" s="163">
        <v>0</v>
      </c>
      <c r="R94" s="163">
        <v>37300</v>
      </c>
    </row>
    <row r="95" spans="1:18" ht="72.75" customHeight="1" x14ac:dyDescent="0.25">
      <c r="A95" s="88">
        <v>27</v>
      </c>
      <c r="B95" s="459" t="s">
        <v>745</v>
      </c>
      <c r="C95" s="460"/>
      <c r="D95" s="460"/>
      <c r="E95" s="460"/>
      <c r="F95" s="465"/>
      <c r="G95" s="87" t="s">
        <v>817</v>
      </c>
      <c r="H95" s="88">
        <f t="shared" si="6"/>
        <v>0</v>
      </c>
      <c r="I95" s="162">
        <v>0</v>
      </c>
      <c r="J95" s="162">
        <v>0</v>
      </c>
      <c r="K95" s="168">
        <v>0</v>
      </c>
      <c r="L95" s="168">
        <v>0</v>
      </c>
      <c r="M95" s="168">
        <v>0</v>
      </c>
      <c r="N95" s="168">
        <v>2</v>
      </c>
      <c r="O95" s="162">
        <v>1</v>
      </c>
      <c r="P95" s="162">
        <v>0</v>
      </c>
      <c r="Q95" s="163">
        <v>0</v>
      </c>
      <c r="R95" s="163">
        <v>23150</v>
      </c>
    </row>
    <row r="96" spans="1:18" ht="72.75" customHeight="1" x14ac:dyDescent="0.25">
      <c r="A96" s="88">
        <v>28</v>
      </c>
      <c r="B96" s="116" t="s">
        <v>144</v>
      </c>
      <c r="C96" s="114"/>
      <c r="D96" s="106"/>
      <c r="E96" s="106"/>
      <c r="F96" s="107"/>
      <c r="G96" s="87" t="s">
        <v>725</v>
      </c>
      <c r="H96" s="88">
        <f t="shared" si="6"/>
        <v>0</v>
      </c>
      <c r="I96" s="162">
        <v>0</v>
      </c>
      <c r="J96" s="162">
        <v>0</v>
      </c>
      <c r="K96" s="168">
        <v>0</v>
      </c>
      <c r="L96" s="168">
        <v>0</v>
      </c>
      <c r="M96" s="168">
        <v>0</v>
      </c>
      <c r="N96" s="168">
        <v>2</v>
      </c>
      <c r="O96" s="162">
        <v>2</v>
      </c>
      <c r="P96" s="162">
        <v>0</v>
      </c>
      <c r="Q96" s="163">
        <v>0</v>
      </c>
      <c r="R96" s="163">
        <v>24500</v>
      </c>
    </row>
    <row r="97" spans="1:18" ht="72.75" customHeight="1" x14ac:dyDescent="0.25">
      <c r="A97" s="88">
        <v>29</v>
      </c>
      <c r="B97" s="459" t="s">
        <v>118</v>
      </c>
      <c r="C97" s="460"/>
      <c r="D97" s="460"/>
      <c r="E97" s="460"/>
      <c r="F97" s="465"/>
      <c r="G97" s="87" t="s">
        <v>727</v>
      </c>
      <c r="H97" s="88">
        <f t="shared" si="6"/>
        <v>0</v>
      </c>
      <c r="I97" s="162">
        <v>0</v>
      </c>
      <c r="J97" s="162">
        <v>0</v>
      </c>
      <c r="K97" s="168">
        <v>0</v>
      </c>
      <c r="L97" s="168">
        <v>0</v>
      </c>
      <c r="M97" s="168">
        <v>0</v>
      </c>
      <c r="N97" s="168">
        <v>1</v>
      </c>
      <c r="O97" s="162">
        <v>1</v>
      </c>
      <c r="P97" s="162">
        <v>0</v>
      </c>
      <c r="Q97" s="163">
        <v>0</v>
      </c>
      <c r="R97" s="163">
        <v>31700</v>
      </c>
    </row>
    <row r="98" spans="1:18" ht="72.75" customHeight="1" x14ac:dyDescent="0.25">
      <c r="A98" s="88">
        <v>30</v>
      </c>
      <c r="B98" s="459" t="s">
        <v>818</v>
      </c>
      <c r="C98" s="460"/>
      <c r="D98" s="460"/>
      <c r="E98" s="460"/>
      <c r="F98" s="465"/>
      <c r="G98" s="87" t="s">
        <v>819</v>
      </c>
      <c r="H98" s="88">
        <f t="shared" si="6"/>
        <v>0</v>
      </c>
      <c r="I98" s="162">
        <v>0</v>
      </c>
      <c r="J98" s="162">
        <v>0</v>
      </c>
      <c r="K98" s="168">
        <v>0</v>
      </c>
      <c r="L98" s="168">
        <v>0</v>
      </c>
      <c r="M98" s="168">
        <v>0</v>
      </c>
      <c r="N98" s="168">
        <v>5</v>
      </c>
      <c r="O98" s="162">
        <v>1</v>
      </c>
      <c r="P98" s="162">
        <v>0</v>
      </c>
      <c r="Q98" s="163">
        <v>0</v>
      </c>
      <c r="R98" s="163">
        <v>24275</v>
      </c>
    </row>
    <row r="99" spans="1:18" ht="72.75" customHeight="1" x14ac:dyDescent="0.25">
      <c r="A99" s="88">
        <v>31</v>
      </c>
      <c r="B99" s="519" t="s">
        <v>876</v>
      </c>
      <c r="C99" s="520"/>
      <c r="D99" s="520"/>
      <c r="E99" s="520"/>
      <c r="F99" s="521"/>
      <c r="G99" s="86" t="s">
        <v>877</v>
      </c>
      <c r="H99" s="88">
        <f t="shared" si="6"/>
        <v>0</v>
      </c>
      <c r="I99" s="162">
        <v>0</v>
      </c>
      <c r="J99" s="162">
        <v>0</v>
      </c>
      <c r="K99" s="168">
        <v>0</v>
      </c>
      <c r="L99" s="168">
        <v>0</v>
      </c>
      <c r="M99" s="168">
        <v>0</v>
      </c>
      <c r="N99" s="168">
        <v>0</v>
      </c>
      <c r="O99" s="162">
        <v>0</v>
      </c>
      <c r="P99" s="162">
        <v>0</v>
      </c>
      <c r="Q99" s="163">
        <v>0</v>
      </c>
      <c r="R99" s="163">
        <v>0</v>
      </c>
    </row>
    <row r="100" spans="1:18" ht="72.75" customHeight="1" x14ac:dyDescent="0.25">
      <c r="A100" s="88">
        <v>32</v>
      </c>
      <c r="B100" s="519" t="s">
        <v>878</v>
      </c>
      <c r="C100" s="520"/>
      <c r="D100" s="520"/>
      <c r="E100" s="520"/>
      <c r="F100" s="521"/>
      <c r="G100" s="86" t="s">
        <v>879</v>
      </c>
      <c r="H100" s="88">
        <f t="shared" si="6"/>
        <v>0</v>
      </c>
      <c r="I100" s="162">
        <v>0</v>
      </c>
      <c r="J100" s="162">
        <v>0</v>
      </c>
      <c r="K100" s="168">
        <v>0</v>
      </c>
      <c r="L100" s="168">
        <v>0</v>
      </c>
      <c r="M100" s="168">
        <v>0</v>
      </c>
      <c r="N100" s="168">
        <v>0</v>
      </c>
      <c r="O100" s="162">
        <v>0</v>
      </c>
      <c r="P100" s="162">
        <v>0</v>
      </c>
      <c r="Q100" s="163">
        <v>0</v>
      </c>
      <c r="R100" s="163">
        <v>0</v>
      </c>
    </row>
    <row r="101" spans="1:18" ht="72.75" customHeight="1" x14ac:dyDescent="0.25">
      <c r="A101" s="88">
        <v>33</v>
      </c>
      <c r="B101" s="519" t="s">
        <v>822</v>
      </c>
      <c r="C101" s="520"/>
      <c r="D101" s="520"/>
      <c r="E101" s="520"/>
      <c r="F101" s="521"/>
      <c r="G101" s="86" t="s">
        <v>880</v>
      </c>
      <c r="H101" s="88">
        <f t="shared" si="6"/>
        <v>0</v>
      </c>
      <c r="I101" s="162">
        <v>0</v>
      </c>
      <c r="J101" s="162">
        <v>0</v>
      </c>
      <c r="K101" s="168">
        <v>0</v>
      </c>
      <c r="L101" s="168">
        <v>0</v>
      </c>
      <c r="M101" s="168">
        <v>0</v>
      </c>
      <c r="N101" s="168">
        <v>0</v>
      </c>
      <c r="O101" s="162">
        <v>0</v>
      </c>
      <c r="P101" s="162">
        <v>0</v>
      </c>
      <c r="Q101" s="163">
        <v>0</v>
      </c>
      <c r="R101" s="163">
        <v>0</v>
      </c>
    </row>
    <row r="102" spans="1:18" ht="72.75" customHeight="1" x14ac:dyDescent="0.25">
      <c r="A102" s="88">
        <v>34</v>
      </c>
      <c r="B102" s="519" t="s">
        <v>826</v>
      </c>
      <c r="C102" s="520"/>
      <c r="D102" s="520"/>
      <c r="E102" s="520"/>
      <c r="F102" s="521"/>
      <c r="G102" s="86" t="s">
        <v>881</v>
      </c>
      <c r="H102" s="88">
        <f t="shared" si="6"/>
        <v>0</v>
      </c>
      <c r="I102" s="162">
        <v>0</v>
      </c>
      <c r="J102" s="162">
        <v>0</v>
      </c>
      <c r="K102" s="168">
        <v>0</v>
      </c>
      <c r="L102" s="168">
        <v>0</v>
      </c>
      <c r="M102" s="168">
        <v>0</v>
      </c>
      <c r="N102" s="168">
        <v>0</v>
      </c>
      <c r="O102" s="162">
        <v>0</v>
      </c>
      <c r="P102" s="162">
        <v>0</v>
      </c>
      <c r="Q102" s="163">
        <v>0</v>
      </c>
      <c r="R102" s="163">
        <v>0</v>
      </c>
    </row>
    <row r="103" spans="1:18" ht="72.75" customHeight="1" x14ac:dyDescent="0.25">
      <c r="A103" s="88">
        <v>35</v>
      </c>
      <c r="B103" s="519" t="s">
        <v>828</v>
      </c>
      <c r="C103" s="520"/>
      <c r="D103" s="520"/>
      <c r="E103" s="520"/>
      <c r="F103" s="521"/>
      <c r="G103" s="86" t="s">
        <v>882</v>
      </c>
      <c r="H103" s="88">
        <f t="shared" si="6"/>
        <v>0</v>
      </c>
      <c r="I103" s="162">
        <v>0</v>
      </c>
      <c r="J103" s="162">
        <v>0</v>
      </c>
      <c r="K103" s="168">
        <v>0</v>
      </c>
      <c r="L103" s="168">
        <v>0</v>
      </c>
      <c r="M103" s="168">
        <v>0</v>
      </c>
      <c r="N103" s="168">
        <v>0</v>
      </c>
      <c r="O103" s="162">
        <v>0</v>
      </c>
      <c r="P103" s="162">
        <v>0</v>
      </c>
      <c r="Q103" s="163">
        <v>0</v>
      </c>
      <c r="R103" s="163">
        <v>0</v>
      </c>
    </row>
    <row r="104" spans="1:18" ht="72.75" customHeight="1" x14ac:dyDescent="0.25">
      <c r="A104" s="104">
        <v>4</v>
      </c>
      <c r="B104" s="522" t="s">
        <v>158</v>
      </c>
      <c r="C104" s="523"/>
      <c r="D104" s="523"/>
      <c r="E104" s="523"/>
      <c r="F104" s="523"/>
      <c r="G104" s="524"/>
      <c r="H104" s="133">
        <f>H105+H106+H107+H108+H109+H110+H111+H112+H113+H114+H115+H116+H117+H118+H119+H120+H121+H122+H123+H124+H125+H126+H127+H128</f>
        <v>640</v>
      </c>
      <c r="I104" s="133">
        <f t="shared" ref="I104:P104" si="7">I105+I106+I107+I108+I109+I110+I111+I112+I113+I114+I115+I116+I117+I118+I119+I120+I121+I122+I123+I124+I125+I126+I127+I128</f>
        <v>520</v>
      </c>
      <c r="J104" s="133">
        <f t="shared" si="7"/>
        <v>120</v>
      </c>
      <c r="K104" s="135">
        <f t="shared" si="7"/>
        <v>238</v>
      </c>
      <c r="L104" s="135">
        <f t="shared" si="7"/>
        <v>443</v>
      </c>
      <c r="M104" s="135">
        <f t="shared" si="7"/>
        <v>80</v>
      </c>
      <c r="N104" s="135">
        <f t="shared" si="7"/>
        <v>815</v>
      </c>
      <c r="O104" s="133">
        <f t="shared" si="7"/>
        <v>923.5</v>
      </c>
      <c r="P104" s="133">
        <f t="shared" si="7"/>
        <v>5</v>
      </c>
      <c r="Q104" s="164">
        <v>37232.9</v>
      </c>
      <c r="R104" s="164">
        <v>22597.5</v>
      </c>
    </row>
    <row r="105" spans="1:18" ht="72.75" customHeight="1" x14ac:dyDescent="0.25">
      <c r="A105" s="88">
        <v>1</v>
      </c>
      <c r="B105" s="459" t="s">
        <v>159</v>
      </c>
      <c r="C105" s="460"/>
      <c r="D105" s="460"/>
      <c r="E105" s="460"/>
      <c r="F105" s="465"/>
      <c r="G105" s="87" t="s">
        <v>1005</v>
      </c>
      <c r="H105" s="88">
        <f>I105+J105</f>
        <v>590</v>
      </c>
      <c r="I105" s="162">
        <v>505</v>
      </c>
      <c r="J105" s="162">
        <v>85</v>
      </c>
      <c r="K105" s="168">
        <v>181</v>
      </c>
      <c r="L105" s="168">
        <v>342.5</v>
      </c>
      <c r="M105" s="168">
        <v>58</v>
      </c>
      <c r="N105" s="168">
        <v>650</v>
      </c>
      <c r="O105" s="162">
        <v>730</v>
      </c>
      <c r="P105" s="162">
        <v>2</v>
      </c>
      <c r="Q105" s="163">
        <v>37180</v>
      </c>
      <c r="R105" s="163">
        <v>22750</v>
      </c>
    </row>
    <row r="106" spans="1:18" ht="72.75" customHeight="1" x14ac:dyDescent="0.25">
      <c r="A106" s="88">
        <v>2</v>
      </c>
      <c r="B106" s="459" t="s">
        <v>160</v>
      </c>
      <c r="C106" s="460"/>
      <c r="D106" s="460"/>
      <c r="E106" s="460"/>
      <c r="F106" s="465"/>
      <c r="G106" s="87" t="s">
        <v>531</v>
      </c>
      <c r="H106" s="88">
        <f t="shared" ref="H106:H128" si="8">I106+J106</f>
        <v>25</v>
      </c>
      <c r="I106" s="162">
        <v>15</v>
      </c>
      <c r="J106" s="162">
        <v>10</v>
      </c>
      <c r="K106" s="168">
        <v>19</v>
      </c>
      <c r="L106" s="168">
        <v>27</v>
      </c>
      <c r="M106" s="168">
        <v>1</v>
      </c>
      <c r="N106" s="168">
        <v>44</v>
      </c>
      <c r="O106" s="162">
        <v>52.25</v>
      </c>
      <c r="P106" s="162">
        <v>0</v>
      </c>
      <c r="Q106" s="163">
        <v>37950</v>
      </c>
      <c r="R106" s="163">
        <v>23400</v>
      </c>
    </row>
    <row r="107" spans="1:18" ht="72.75" customHeight="1" x14ac:dyDescent="0.25">
      <c r="A107" s="88">
        <v>3</v>
      </c>
      <c r="B107" s="459" t="s">
        <v>161</v>
      </c>
      <c r="C107" s="460"/>
      <c r="D107" s="460"/>
      <c r="E107" s="460"/>
      <c r="F107" s="465"/>
      <c r="G107" s="87" t="s">
        <v>532</v>
      </c>
      <c r="H107" s="88">
        <f t="shared" si="8"/>
        <v>0</v>
      </c>
      <c r="I107" s="162">
        <v>0</v>
      </c>
      <c r="J107" s="162">
        <v>0</v>
      </c>
      <c r="K107" s="168">
        <v>6</v>
      </c>
      <c r="L107" s="168">
        <v>6.5</v>
      </c>
      <c r="M107" s="168">
        <v>0</v>
      </c>
      <c r="N107" s="168">
        <v>12</v>
      </c>
      <c r="O107" s="162">
        <v>10</v>
      </c>
      <c r="P107" s="162">
        <v>0</v>
      </c>
      <c r="Q107" s="163">
        <v>37100</v>
      </c>
      <c r="R107" s="163">
        <v>23350</v>
      </c>
    </row>
    <row r="108" spans="1:18" ht="72.75" customHeight="1" x14ac:dyDescent="0.25">
      <c r="A108" s="88">
        <v>4</v>
      </c>
      <c r="B108" s="459" t="s">
        <v>162</v>
      </c>
      <c r="C108" s="460"/>
      <c r="D108" s="460"/>
      <c r="E108" s="460"/>
      <c r="F108" s="465"/>
      <c r="G108" s="87" t="s">
        <v>533</v>
      </c>
      <c r="H108" s="88">
        <f t="shared" si="8"/>
        <v>0</v>
      </c>
      <c r="I108" s="162">
        <v>0</v>
      </c>
      <c r="J108" s="162">
        <v>0</v>
      </c>
      <c r="K108" s="168">
        <v>7</v>
      </c>
      <c r="L108" s="168">
        <v>7.5</v>
      </c>
      <c r="M108" s="168">
        <v>1</v>
      </c>
      <c r="N108" s="168">
        <v>10</v>
      </c>
      <c r="O108" s="162">
        <v>11</v>
      </c>
      <c r="P108" s="162">
        <v>0</v>
      </c>
      <c r="Q108" s="163">
        <v>37100</v>
      </c>
      <c r="R108" s="163">
        <v>23350</v>
      </c>
    </row>
    <row r="109" spans="1:18" ht="72.75" customHeight="1" x14ac:dyDescent="0.25">
      <c r="A109" s="88">
        <v>5</v>
      </c>
      <c r="B109" s="459" t="s">
        <v>163</v>
      </c>
      <c r="C109" s="460"/>
      <c r="D109" s="460"/>
      <c r="E109" s="460"/>
      <c r="F109" s="465"/>
      <c r="G109" s="87" t="s">
        <v>534</v>
      </c>
      <c r="H109" s="88">
        <f t="shared" si="8"/>
        <v>10</v>
      </c>
      <c r="I109" s="162">
        <v>0</v>
      </c>
      <c r="J109" s="162">
        <v>10</v>
      </c>
      <c r="K109" s="168">
        <v>7</v>
      </c>
      <c r="L109" s="168">
        <v>9</v>
      </c>
      <c r="M109" s="168">
        <v>2</v>
      </c>
      <c r="N109" s="168">
        <v>17</v>
      </c>
      <c r="O109" s="162">
        <v>16</v>
      </c>
      <c r="P109" s="162">
        <v>0</v>
      </c>
      <c r="Q109" s="163">
        <v>37100</v>
      </c>
      <c r="R109" s="163">
        <v>23350</v>
      </c>
    </row>
    <row r="110" spans="1:18" ht="72.75" customHeight="1" x14ac:dyDescent="0.25">
      <c r="A110" s="88">
        <v>6</v>
      </c>
      <c r="B110" s="459" t="s">
        <v>164</v>
      </c>
      <c r="C110" s="460"/>
      <c r="D110" s="460"/>
      <c r="E110" s="460"/>
      <c r="F110" s="465"/>
      <c r="G110" s="87" t="s">
        <v>535</v>
      </c>
      <c r="H110" s="88">
        <f t="shared" si="8"/>
        <v>5</v>
      </c>
      <c r="I110" s="162">
        <v>0</v>
      </c>
      <c r="J110" s="162">
        <v>5</v>
      </c>
      <c r="K110" s="168">
        <v>6</v>
      </c>
      <c r="L110" s="168">
        <v>8.5</v>
      </c>
      <c r="M110" s="168">
        <v>0</v>
      </c>
      <c r="N110" s="168">
        <v>11</v>
      </c>
      <c r="O110" s="162">
        <v>12</v>
      </c>
      <c r="P110" s="162">
        <v>0</v>
      </c>
      <c r="Q110" s="163">
        <v>37100</v>
      </c>
      <c r="R110" s="163">
        <v>23350</v>
      </c>
    </row>
    <row r="111" spans="1:18" ht="72.75" customHeight="1" x14ac:dyDescent="0.25">
      <c r="A111" s="88">
        <v>7</v>
      </c>
      <c r="B111" s="459" t="s">
        <v>165</v>
      </c>
      <c r="C111" s="460"/>
      <c r="D111" s="460"/>
      <c r="E111" s="460"/>
      <c r="F111" s="465"/>
      <c r="G111" s="87" t="s">
        <v>536</v>
      </c>
      <c r="H111" s="88">
        <f t="shared" si="8"/>
        <v>10</v>
      </c>
      <c r="I111" s="162">
        <v>0</v>
      </c>
      <c r="J111" s="162">
        <v>10</v>
      </c>
      <c r="K111" s="168">
        <v>6</v>
      </c>
      <c r="L111" s="168">
        <v>9.5</v>
      </c>
      <c r="M111" s="168">
        <v>0</v>
      </c>
      <c r="N111" s="168">
        <v>19</v>
      </c>
      <c r="O111" s="162">
        <v>18</v>
      </c>
      <c r="P111" s="162">
        <v>0</v>
      </c>
      <c r="Q111" s="163">
        <v>37100</v>
      </c>
      <c r="R111" s="163">
        <v>23350</v>
      </c>
    </row>
    <row r="112" spans="1:18" ht="72.75" customHeight="1" x14ac:dyDescent="0.25">
      <c r="A112" s="88">
        <v>8</v>
      </c>
      <c r="B112" s="459" t="s">
        <v>166</v>
      </c>
      <c r="C112" s="460"/>
      <c r="D112" s="460"/>
      <c r="E112" s="460"/>
      <c r="F112" s="465"/>
      <c r="G112" s="87" t="s">
        <v>167</v>
      </c>
      <c r="H112" s="88">
        <f t="shared" si="8"/>
        <v>0</v>
      </c>
      <c r="I112" s="162">
        <v>0</v>
      </c>
      <c r="J112" s="162">
        <v>0</v>
      </c>
      <c r="K112" s="168">
        <v>0</v>
      </c>
      <c r="L112" s="168">
        <v>0</v>
      </c>
      <c r="M112" s="168">
        <v>0</v>
      </c>
      <c r="N112" s="168">
        <v>3</v>
      </c>
      <c r="O112" s="162">
        <v>3</v>
      </c>
      <c r="P112" s="162">
        <v>0</v>
      </c>
      <c r="Q112" s="163">
        <v>0</v>
      </c>
      <c r="R112" s="163">
        <v>22320</v>
      </c>
    </row>
    <row r="113" spans="1:18" ht="72.75" customHeight="1" x14ac:dyDescent="0.25">
      <c r="A113" s="88">
        <v>9</v>
      </c>
      <c r="B113" s="459" t="s">
        <v>168</v>
      </c>
      <c r="C113" s="460"/>
      <c r="D113" s="460"/>
      <c r="E113" s="460"/>
      <c r="F113" s="465"/>
      <c r="G113" s="87" t="s">
        <v>169</v>
      </c>
      <c r="H113" s="88">
        <f t="shared" si="8"/>
        <v>0</v>
      </c>
      <c r="I113" s="162">
        <v>0</v>
      </c>
      <c r="J113" s="162">
        <v>0</v>
      </c>
      <c r="K113" s="168">
        <v>0</v>
      </c>
      <c r="L113" s="168">
        <v>0</v>
      </c>
      <c r="M113" s="168">
        <v>0</v>
      </c>
      <c r="N113" s="168">
        <v>3</v>
      </c>
      <c r="O113" s="162">
        <v>3</v>
      </c>
      <c r="P113" s="162">
        <v>0</v>
      </c>
      <c r="Q113" s="163">
        <v>0</v>
      </c>
      <c r="R113" s="163">
        <v>22320</v>
      </c>
    </row>
    <row r="114" spans="1:18" ht="72.75" customHeight="1" x14ac:dyDescent="0.25">
      <c r="A114" s="88">
        <v>10</v>
      </c>
      <c r="B114" s="459" t="s">
        <v>170</v>
      </c>
      <c r="C114" s="460"/>
      <c r="D114" s="460"/>
      <c r="E114" s="460"/>
      <c r="F114" s="465"/>
      <c r="G114" s="87" t="s">
        <v>944</v>
      </c>
      <c r="H114" s="88">
        <f t="shared" si="8"/>
        <v>0</v>
      </c>
      <c r="I114" s="162">
        <v>0</v>
      </c>
      <c r="J114" s="162">
        <v>0</v>
      </c>
      <c r="K114" s="168">
        <v>0</v>
      </c>
      <c r="L114" s="168">
        <v>4.5</v>
      </c>
      <c r="M114" s="168">
        <v>3</v>
      </c>
      <c r="N114" s="168">
        <v>2</v>
      </c>
      <c r="O114" s="162">
        <v>6</v>
      </c>
      <c r="P114" s="162">
        <v>0</v>
      </c>
      <c r="Q114" s="163">
        <v>0</v>
      </c>
      <c r="R114" s="163">
        <v>22320</v>
      </c>
    </row>
    <row r="115" spans="1:18" ht="72.75" customHeight="1" x14ac:dyDescent="0.25">
      <c r="A115" s="88">
        <v>11</v>
      </c>
      <c r="B115" s="459" t="s">
        <v>172</v>
      </c>
      <c r="C115" s="460"/>
      <c r="D115" s="460"/>
      <c r="E115" s="460"/>
      <c r="F115" s="465"/>
      <c r="G115" s="87" t="s">
        <v>965</v>
      </c>
      <c r="H115" s="88">
        <f t="shared" si="8"/>
        <v>0</v>
      </c>
      <c r="I115" s="162">
        <v>0</v>
      </c>
      <c r="J115" s="162">
        <v>0</v>
      </c>
      <c r="K115" s="168">
        <v>1</v>
      </c>
      <c r="L115" s="168">
        <v>3.5</v>
      </c>
      <c r="M115" s="168">
        <v>2</v>
      </c>
      <c r="N115" s="168">
        <v>3</v>
      </c>
      <c r="O115" s="162">
        <v>6</v>
      </c>
      <c r="P115" s="162">
        <v>0</v>
      </c>
      <c r="Q115" s="163">
        <v>37100</v>
      </c>
      <c r="R115" s="163">
        <v>22320</v>
      </c>
    </row>
    <row r="116" spans="1:18" ht="72.75" customHeight="1" x14ac:dyDescent="0.25">
      <c r="A116" s="88">
        <v>12</v>
      </c>
      <c r="B116" s="459" t="s">
        <v>174</v>
      </c>
      <c r="C116" s="460"/>
      <c r="D116" s="460"/>
      <c r="E116" s="460"/>
      <c r="F116" s="465"/>
      <c r="G116" s="87" t="s">
        <v>175</v>
      </c>
      <c r="H116" s="88">
        <f t="shared" si="8"/>
        <v>0</v>
      </c>
      <c r="I116" s="162">
        <v>0</v>
      </c>
      <c r="J116" s="162">
        <v>0</v>
      </c>
      <c r="K116" s="168">
        <v>0</v>
      </c>
      <c r="L116" s="168">
        <v>0</v>
      </c>
      <c r="M116" s="168">
        <v>0</v>
      </c>
      <c r="N116" s="168">
        <v>3</v>
      </c>
      <c r="O116" s="162">
        <v>3</v>
      </c>
      <c r="P116" s="162">
        <v>0</v>
      </c>
      <c r="Q116" s="163">
        <v>0</v>
      </c>
      <c r="R116" s="163">
        <v>22320</v>
      </c>
    </row>
    <row r="117" spans="1:18" ht="72.75" customHeight="1" x14ac:dyDescent="0.25">
      <c r="A117" s="88">
        <v>13</v>
      </c>
      <c r="B117" s="459" t="s">
        <v>176</v>
      </c>
      <c r="C117" s="460"/>
      <c r="D117" s="460"/>
      <c r="E117" s="460"/>
      <c r="F117" s="465"/>
      <c r="G117" s="87" t="s">
        <v>177</v>
      </c>
      <c r="H117" s="88">
        <f t="shared" si="8"/>
        <v>0</v>
      </c>
      <c r="I117" s="162">
        <v>0</v>
      </c>
      <c r="J117" s="162">
        <v>0</v>
      </c>
      <c r="K117" s="168">
        <v>0</v>
      </c>
      <c r="L117" s="168">
        <v>0</v>
      </c>
      <c r="M117" s="168">
        <v>0</v>
      </c>
      <c r="N117" s="168">
        <v>3</v>
      </c>
      <c r="O117" s="162">
        <v>3</v>
      </c>
      <c r="P117" s="162">
        <v>0</v>
      </c>
      <c r="Q117" s="163">
        <v>0</v>
      </c>
      <c r="R117" s="163">
        <v>22320</v>
      </c>
    </row>
    <row r="118" spans="1:18" ht="72.75" customHeight="1" x14ac:dyDescent="0.25">
      <c r="A118" s="88">
        <v>14</v>
      </c>
      <c r="B118" s="459" t="s">
        <v>178</v>
      </c>
      <c r="C118" s="460"/>
      <c r="D118" s="460"/>
      <c r="E118" s="460"/>
      <c r="F118" s="465"/>
      <c r="G118" s="87" t="s">
        <v>179</v>
      </c>
      <c r="H118" s="88">
        <f t="shared" si="8"/>
        <v>0</v>
      </c>
      <c r="I118" s="162">
        <v>0</v>
      </c>
      <c r="J118" s="162">
        <v>0</v>
      </c>
      <c r="K118" s="168">
        <v>0</v>
      </c>
      <c r="L118" s="168">
        <v>0</v>
      </c>
      <c r="M118" s="168">
        <v>0</v>
      </c>
      <c r="N118" s="168">
        <v>3</v>
      </c>
      <c r="O118" s="162">
        <v>3</v>
      </c>
      <c r="P118" s="162">
        <v>0</v>
      </c>
      <c r="Q118" s="163">
        <v>0</v>
      </c>
      <c r="R118" s="163">
        <v>22320</v>
      </c>
    </row>
    <row r="119" spans="1:18" ht="72.75" customHeight="1" x14ac:dyDescent="0.25">
      <c r="A119" s="88">
        <v>15</v>
      </c>
      <c r="B119" s="459" t="s">
        <v>180</v>
      </c>
      <c r="C119" s="460"/>
      <c r="D119" s="460"/>
      <c r="E119" s="460"/>
      <c r="F119" s="465"/>
      <c r="G119" s="87" t="s">
        <v>948</v>
      </c>
      <c r="H119" s="88">
        <f t="shared" si="8"/>
        <v>0</v>
      </c>
      <c r="I119" s="162">
        <v>0</v>
      </c>
      <c r="J119" s="162">
        <v>0</v>
      </c>
      <c r="K119" s="168">
        <v>1</v>
      </c>
      <c r="L119" s="168">
        <v>4.75</v>
      </c>
      <c r="M119" s="168">
        <v>2</v>
      </c>
      <c r="N119" s="168">
        <v>4</v>
      </c>
      <c r="O119" s="162">
        <v>6.25</v>
      </c>
      <c r="P119" s="162">
        <v>0</v>
      </c>
      <c r="Q119" s="163">
        <v>37100</v>
      </c>
      <c r="R119" s="163">
        <v>22320</v>
      </c>
    </row>
    <row r="120" spans="1:18" ht="72.75" customHeight="1" x14ac:dyDescent="0.25">
      <c r="A120" s="88">
        <v>16</v>
      </c>
      <c r="B120" s="459" t="s">
        <v>182</v>
      </c>
      <c r="C120" s="460"/>
      <c r="D120" s="460"/>
      <c r="E120" s="460"/>
      <c r="F120" s="465"/>
      <c r="G120" s="87" t="s">
        <v>949</v>
      </c>
      <c r="H120" s="88">
        <f t="shared" si="8"/>
        <v>0</v>
      </c>
      <c r="I120" s="162">
        <v>0</v>
      </c>
      <c r="J120" s="162">
        <v>0</v>
      </c>
      <c r="K120" s="168">
        <v>1</v>
      </c>
      <c r="L120" s="168">
        <v>5.5</v>
      </c>
      <c r="M120" s="168">
        <v>3</v>
      </c>
      <c r="N120" s="168">
        <v>5</v>
      </c>
      <c r="O120" s="162">
        <v>7</v>
      </c>
      <c r="P120" s="162">
        <v>0</v>
      </c>
      <c r="Q120" s="163">
        <v>37100</v>
      </c>
      <c r="R120" s="163">
        <v>22320</v>
      </c>
    </row>
    <row r="121" spans="1:18" ht="72.75" customHeight="1" x14ac:dyDescent="0.25">
      <c r="A121" s="88">
        <v>17</v>
      </c>
      <c r="B121" s="459" t="s">
        <v>946</v>
      </c>
      <c r="C121" s="460"/>
      <c r="D121" s="460"/>
      <c r="E121" s="460"/>
      <c r="F121" s="465"/>
      <c r="G121" s="87" t="s">
        <v>945</v>
      </c>
      <c r="H121" s="88">
        <f t="shared" si="8"/>
        <v>0</v>
      </c>
      <c r="I121" s="162">
        <v>0</v>
      </c>
      <c r="J121" s="162">
        <v>0</v>
      </c>
      <c r="K121" s="168">
        <v>2</v>
      </c>
      <c r="L121" s="168">
        <v>4.25</v>
      </c>
      <c r="M121" s="168">
        <v>1</v>
      </c>
      <c r="N121" s="168">
        <v>4</v>
      </c>
      <c r="O121" s="162">
        <v>5.5</v>
      </c>
      <c r="P121" s="162">
        <v>1</v>
      </c>
      <c r="Q121" s="163">
        <v>37100</v>
      </c>
      <c r="R121" s="163">
        <v>22320</v>
      </c>
    </row>
    <row r="122" spans="1:18" ht="72.75" customHeight="1" x14ac:dyDescent="0.25">
      <c r="A122" s="88">
        <v>18</v>
      </c>
      <c r="B122" s="459" t="s">
        <v>186</v>
      </c>
      <c r="C122" s="460"/>
      <c r="D122" s="460"/>
      <c r="E122" s="460"/>
      <c r="F122" s="465"/>
      <c r="G122" s="87" t="s">
        <v>947</v>
      </c>
      <c r="H122" s="88">
        <f t="shared" si="8"/>
        <v>0</v>
      </c>
      <c r="I122" s="162">
        <v>0</v>
      </c>
      <c r="J122" s="162">
        <v>0</v>
      </c>
      <c r="K122" s="168">
        <v>0</v>
      </c>
      <c r="L122" s="168">
        <v>5</v>
      </c>
      <c r="M122" s="168">
        <v>4</v>
      </c>
      <c r="N122" s="168">
        <v>3</v>
      </c>
      <c r="O122" s="162">
        <v>7</v>
      </c>
      <c r="P122" s="162">
        <v>1</v>
      </c>
      <c r="Q122" s="163">
        <v>0</v>
      </c>
      <c r="R122" s="163">
        <v>22320</v>
      </c>
    </row>
    <row r="123" spans="1:18" ht="72.75" customHeight="1" x14ac:dyDescent="0.25">
      <c r="A123" s="88">
        <v>19</v>
      </c>
      <c r="B123" s="459" t="s">
        <v>188</v>
      </c>
      <c r="C123" s="460"/>
      <c r="D123" s="460"/>
      <c r="E123" s="460"/>
      <c r="F123" s="465"/>
      <c r="G123" s="87" t="s">
        <v>189</v>
      </c>
      <c r="H123" s="88">
        <f t="shared" si="8"/>
        <v>0</v>
      </c>
      <c r="I123" s="162">
        <v>0</v>
      </c>
      <c r="J123" s="162">
        <v>0</v>
      </c>
      <c r="K123" s="168">
        <v>0</v>
      </c>
      <c r="L123" s="168">
        <v>0</v>
      </c>
      <c r="M123" s="168">
        <v>0</v>
      </c>
      <c r="N123" s="168">
        <v>2</v>
      </c>
      <c r="O123" s="162">
        <v>3</v>
      </c>
      <c r="P123" s="162">
        <v>0</v>
      </c>
      <c r="Q123" s="163">
        <v>0</v>
      </c>
      <c r="R123" s="163">
        <v>22320</v>
      </c>
    </row>
    <row r="124" spans="1:18" ht="72.75" customHeight="1" x14ac:dyDescent="0.25">
      <c r="A124" s="88">
        <v>20</v>
      </c>
      <c r="B124" s="459" t="s">
        <v>190</v>
      </c>
      <c r="C124" s="460"/>
      <c r="D124" s="460"/>
      <c r="E124" s="460"/>
      <c r="F124" s="465"/>
      <c r="G124" s="87" t="s">
        <v>950</v>
      </c>
      <c r="H124" s="88">
        <f t="shared" si="8"/>
        <v>0</v>
      </c>
      <c r="I124" s="162">
        <v>0</v>
      </c>
      <c r="J124" s="162">
        <v>0</v>
      </c>
      <c r="K124" s="168">
        <v>1</v>
      </c>
      <c r="L124" s="168">
        <v>5</v>
      </c>
      <c r="M124" s="168">
        <v>3</v>
      </c>
      <c r="N124" s="168">
        <v>2</v>
      </c>
      <c r="O124" s="162">
        <v>6.5</v>
      </c>
      <c r="P124" s="162">
        <v>1</v>
      </c>
      <c r="Q124" s="163">
        <v>37100</v>
      </c>
      <c r="R124" s="163">
        <v>22320</v>
      </c>
    </row>
    <row r="125" spans="1:18" ht="72.75" customHeight="1" x14ac:dyDescent="0.25">
      <c r="A125" s="88">
        <v>21</v>
      </c>
      <c r="B125" s="459" t="s">
        <v>192</v>
      </c>
      <c r="C125" s="460"/>
      <c r="D125" s="460"/>
      <c r="E125" s="460"/>
      <c r="F125" s="465"/>
      <c r="G125" s="87" t="s">
        <v>193</v>
      </c>
      <c r="H125" s="88">
        <f t="shared" si="8"/>
        <v>0</v>
      </c>
      <c r="I125" s="162">
        <v>0</v>
      </c>
      <c r="J125" s="162">
        <v>0</v>
      </c>
      <c r="K125" s="168">
        <v>0</v>
      </c>
      <c r="L125" s="168">
        <v>0</v>
      </c>
      <c r="M125" s="168">
        <v>0</v>
      </c>
      <c r="N125" s="168">
        <v>3</v>
      </c>
      <c r="O125" s="162">
        <v>3</v>
      </c>
      <c r="P125" s="162">
        <v>0</v>
      </c>
      <c r="Q125" s="163">
        <v>0</v>
      </c>
      <c r="R125" s="163">
        <v>22320</v>
      </c>
    </row>
    <row r="126" spans="1:18" ht="72.75" customHeight="1" x14ac:dyDescent="0.25">
      <c r="A126" s="88">
        <v>22</v>
      </c>
      <c r="B126" s="459" t="s">
        <v>194</v>
      </c>
      <c r="C126" s="460"/>
      <c r="D126" s="460"/>
      <c r="E126" s="460"/>
      <c r="F126" s="465"/>
      <c r="G126" s="87" t="s">
        <v>195</v>
      </c>
      <c r="H126" s="88">
        <f t="shared" si="8"/>
        <v>0</v>
      </c>
      <c r="I126" s="162">
        <v>0</v>
      </c>
      <c r="J126" s="162">
        <v>0</v>
      </c>
      <c r="K126" s="168">
        <v>0</v>
      </c>
      <c r="L126" s="168">
        <v>0</v>
      </c>
      <c r="M126" s="168">
        <v>0</v>
      </c>
      <c r="N126" s="168">
        <v>3</v>
      </c>
      <c r="O126" s="162">
        <v>3</v>
      </c>
      <c r="P126" s="162">
        <v>0</v>
      </c>
      <c r="Q126" s="163">
        <v>0</v>
      </c>
      <c r="R126" s="163">
        <v>22320</v>
      </c>
    </row>
    <row r="127" spans="1:18" ht="72.75" customHeight="1" x14ac:dyDescent="0.25">
      <c r="A127" s="88">
        <v>23</v>
      </c>
      <c r="B127" s="459" t="s">
        <v>196</v>
      </c>
      <c r="C127" s="460"/>
      <c r="D127" s="460"/>
      <c r="E127" s="460"/>
      <c r="F127" s="465"/>
      <c r="G127" s="87" t="s">
        <v>197</v>
      </c>
      <c r="H127" s="88">
        <f t="shared" si="8"/>
        <v>0</v>
      </c>
      <c r="I127" s="162">
        <v>0</v>
      </c>
      <c r="J127" s="162">
        <v>0</v>
      </c>
      <c r="K127" s="168">
        <v>0</v>
      </c>
      <c r="L127" s="168">
        <v>0</v>
      </c>
      <c r="M127" s="168">
        <v>0</v>
      </c>
      <c r="N127" s="168">
        <v>2</v>
      </c>
      <c r="O127" s="162">
        <v>3</v>
      </c>
      <c r="P127" s="162">
        <v>0</v>
      </c>
      <c r="Q127" s="163">
        <v>0</v>
      </c>
      <c r="R127" s="163">
        <v>22320</v>
      </c>
    </row>
    <row r="128" spans="1:18" ht="72.75" customHeight="1" x14ac:dyDescent="0.25">
      <c r="A128" s="88">
        <v>24</v>
      </c>
      <c r="B128" s="459" t="s">
        <v>198</v>
      </c>
      <c r="C128" s="460"/>
      <c r="D128" s="460"/>
      <c r="E128" s="460"/>
      <c r="F128" s="465"/>
      <c r="G128" s="87" t="s">
        <v>199</v>
      </c>
      <c r="H128" s="88">
        <f t="shared" si="8"/>
        <v>0</v>
      </c>
      <c r="I128" s="162">
        <v>0</v>
      </c>
      <c r="J128" s="162">
        <v>0</v>
      </c>
      <c r="K128" s="168">
        <v>0</v>
      </c>
      <c r="L128" s="168">
        <v>0</v>
      </c>
      <c r="M128" s="168">
        <v>0</v>
      </c>
      <c r="N128" s="168">
        <v>4</v>
      </c>
      <c r="O128" s="162">
        <v>3</v>
      </c>
      <c r="P128" s="162">
        <v>0</v>
      </c>
      <c r="Q128" s="163">
        <v>0</v>
      </c>
      <c r="R128" s="163">
        <v>22320</v>
      </c>
    </row>
    <row r="129" spans="1:18" ht="72.75" customHeight="1" x14ac:dyDescent="0.25">
      <c r="A129" s="104">
        <v>5</v>
      </c>
      <c r="B129" s="522" t="s">
        <v>200</v>
      </c>
      <c r="C129" s="523"/>
      <c r="D129" s="523"/>
      <c r="E129" s="523"/>
      <c r="F129" s="523"/>
      <c r="G129" s="524"/>
      <c r="H129" s="133">
        <f>H130+H131+H132+H133+H134+H135+H136+H137+H138+H139+H140+H141+H142+H143+H144+H145+H146+H147</f>
        <v>305</v>
      </c>
      <c r="I129" s="133">
        <f t="shared" ref="I129:P129" si="9">I130+I131+I132+I133+I134+I135+I136+I137+I138+I139+I140+I141+I142+I143+I144+I145+I146+I147</f>
        <v>195</v>
      </c>
      <c r="J129" s="133">
        <f t="shared" si="9"/>
        <v>110</v>
      </c>
      <c r="K129" s="135">
        <f t="shared" si="9"/>
        <v>167</v>
      </c>
      <c r="L129" s="135">
        <f t="shared" si="9"/>
        <v>57</v>
      </c>
      <c r="M129" s="135">
        <f t="shared" si="9"/>
        <v>10</v>
      </c>
      <c r="N129" s="135">
        <f t="shared" si="9"/>
        <v>471</v>
      </c>
      <c r="O129" s="133">
        <f t="shared" si="9"/>
        <v>55</v>
      </c>
      <c r="P129" s="133">
        <f t="shared" si="9"/>
        <v>2</v>
      </c>
      <c r="Q129" s="164">
        <v>47716</v>
      </c>
      <c r="R129" s="164">
        <v>23858</v>
      </c>
    </row>
    <row r="130" spans="1:18" ht="72.75" customHeight="1" x14ac:dyDescent="0.25">
      <c r="A130" s="88">
        <v>1</v>
      </c>
      <c r="B130" s="459" t="s">
        <v>201</v>
      </c>
      <c r="C130" s="460"/>
      <c r="D130" s="460"/>
      <c r="E130" s="460"/>
      <c r="F130" s="465"/>
      <c r="G130" s="87" t="s">
        <v>1003</v>
      </c>
      <c r="H130" s="88">
        <f>I130+J130</f>
        <v>255</v>
      </c>
      <c r="I130" s="162">
        <v>195</v>
      </c>
      <c r="J130" s="162">
        <v>60</v>
      </c>
      <c r="K130" s="168">
        <v>112</v>
      </c>
      <c r="L130" s="168">
        <v>27</v>
      </c>
      <c r="M130" s="168">
        <v>8</v>
      </c>
      <c r="N130" s="168">
        <v>318</v>
      </c>
      <c r="O130" s="162">
        <v>25</v>
      </c>
      <c r="P130" s="162">
        <v>2</v>
      </c>
      <c r="Q130" s="163">
        <v>45830</v>
      </c>
      <c r="R130" s="163">
        <v>23857</v>
      </c>
    </row>
    <row r="131" spans="1:18" ht="72.75" customHeight="1" x14ac:dyDescent="0.25">
      <c r="A131" s="88">
        <v>2</v>
      </c>
      <c r="B131" s="459" t="s">
        <v>202</v>
      </c>
      <c r="C131" s="460"/>
      <c r="D131" s="460"/>
      <c r="E131" s="460"/>
      <c r="F131" s="465"/>
      <c r="G131" s="87" t="s">
        <v>538</v>
      </c>
      <c r="H131" s="88">
        <f t="shared" ref="H131:H147" si="10">I131+J131</f>
        <v>0</v>
      </c>
      <c r="I131" s="162">
        <v>0</v>
      </c>
      <c r="J131" s="162">
        <v>0</v>
      </c>
      <c r="K131" s="168">
        <v>9</v>
      </c>
      <c r="L131" s="168">
        <v>5</v>
      </c>
      <c r="M131" s="168">
        <v>1</v>
      </c>
      <c r="N131" s="168">
        <v>28</v>
      </c>
      <c r="O131" s="162">
        <v>6</v>
      </c>
      <c r="P131" s="162">
        <v>0</v>
      </c>
      <c r="Q131" s="163">
        <v>44770</v>
      </c>
      <c r="R131" s="163">
        <v>23630</v>
      </c>
    </row>
    <row r="132" spans="1:18" ht="72.75" customHeight="1" x14ac:dyDescent="0.25">
      <c r="A132" s="88">
        <v>3</v>
      </c>
      <c r="B132" s="459" t="s">
        <v>203</v>
      </c>
      <c r="C132" s="460"/>
      <c r="D132" s="460"/>
      <c r="E132" s="460"/>
      <c r="F132" s="465"/>
      <c r="G132" s="87" t="s">
        <v>539</v>
      </c>
      <c r="H132" s="88">
        <f t="shared" si="10"/>
        <v>0</v>
      </c>
      <c r="I132" s="162">
        <v>0</v>
      </c>
      <c r="J132" s="162">
        <v>0</v>
      </c>
      <c r="K132" s="168">
        <v>8</v>
      </c>
      <c r="L132" s="168">
        <v>4</v>
      </c>
      <c r="M132" s="168">
        <v>0</v>
      </c>
      <c r="N132" s="168">
        <v>18</v>
      </c>
      <c r="O132" s="162">
        <v>3</v>
      </c>
      <c r="P132" s="162">
        <v>0</v>
      </c>
      <c r="Q132" s="163">
        <v>44645</v>
      </c>
      <c r="R132" s="163">
        <v>23950</v>
      </c>
    </row>
    <row r="133" spans="1:18" ht="72.75" customHeight="1" x14ac:dyDescent="0.25">
      <c r="A133" s="88">
        <v>4</v>
      </c>
      <c r="B133" s="459" t="s">
        <v>204</v>
      </c>
      <c r="C133" s="460"/>
      <c r="D133" s="460"/>
      <c r="E133" s="460"/>
      <c r="F133" s="465"/>
      <c r="G133" s="87" t="s">
        <v>540</v>
      </c>
      <c r="H133" s="88">
        <f t="shared" si="10"/>
        <v>15</v>
      </c>
      <c r="I133" s="162">
        <v>0</v>
      </c>
      <c r="J133" s="162">
        <v>15</v>
      </c>
      <c r="K133" s="168">
        <v>9</v>
      </c>
      <c r="L133" s="168">
        <v>4</v>
      </c>
      <c r="M133" s="168">
        <v>0</v>
      </c>
      <c r="N133" s="168">
        <v>27</v>
      </c>
      <c r="O133" s="162">
        <v>2</v>
      </c>
      <c r="P133" s="162">
        <v>0</v>
      </c>
      <c r="Q133" s="163">
        <v>44738</v>
      </c>
      <c r="R133" s="163">
        <v>23500</v>
      </c>
    </row>
    <row r="134" spans="1:18" ht="72.75" customHeight="1" x14ac:dyDescent="0.25">
      <c r="A134" s="88">
        <v>5</v>
      </c>
      <c r="B134" s="459" t="s">
        <v>205</v>
      </c>
      <c r="C134" s="460"/>
      <c r="D134" s="460"/>
      <c r="E134" s="460"/>
      <c r="F134" s="465"/>
      <c r="G134" s="87" t="s">
        <v>541</v>
      </c>
      <c r="H134" s="88">
        <f t="shared" si="10"/>
        <v>0</v>
      </c>
      <c r="I134" s="162">
        <v>0</v>
      </c>
      <c r="J134" s="162">
        <v>0</v>
      </c>
      <c r="K134" s="168">
        <v>7</v>
      </c>
      <c r="L134" s="168">
        <v>5</v>
      </c>
      <c r="M134" s="168">
        <v>0</v>
      </c>
      <c r="N134" s="168">
        <v>21</v>
      </c>
      <c r="O134" s="162">
        <v>3</v>
      </c>
      <c r="P134" s="167">
        <v>0</v>
      </c>
      <c r="Q134" s="163">
        <v>44320</v>
      </c>
      <c r="R134" s="163">
        <v>23450</v>
      </c>
    </row>
    <row r="135" spans="1:18" ht="72.75" customHeight="1" x14ac:dyDescent="0.25">
      <c r="A135" s="88">
        <v>6</v>
      </c>
      <c r="B135" s="459" t="s">
        <v>206</v>
      </c>
      <c r="C135" s="460"/>
      <c r="D135" s="460"/>
      <c r="E135" s="460"/>
      <c r="F135" s="465"/>
      <c r="G135" s="87" t="s">
        <v>542</v>
      </c>
      <c r="H135" s="88">
        <f t="shared" si="10"/>
        <v>15</v>
      </c>
      <c r="I135" s="162">
        <v>0</v>
      </c>
      <c r="J135" s="162">
        <v>15</v>
      </c>
      <c r="K135" s="168">
        <v>9</v>
      </c>
      <c r="L135" s="168">
        <v>3</v>
      </c>
      <c r="M135" s="168">
        <v>0</v>
      </c>
      <c r="N135" s="168">
        <v>20</v>
      </c>
      <c r="O135" s="162">
        <v>2</v>
      </c>
      <c r="P135" s="162">
        <v>0</v>
      </c>
      <c r="Q135" s="163">
        <v>44925</v>
      </c>
      <c r="R135" s="163">
        <v>23800</v>
      </c>
    </row>
    <row r="136" spans="1:18" ht="72.75" customHeight="1" x14ac:dyDescent="0.25">
      <c r="A136" s="88">
        <v>7</v>
      </c>
      <c r="B136" s="459" t="s">
        <v>207</v>
      </c>
      <c r="C136" s="460"/>
      <c r="D136" s="460"/>
      <c r="E136" s="460"/>
      <c r="F136" s="465"/>
      <c r="G136" s="87" t="s">
        <v>543</v>
      </c>
      <c r="H136" s="88">
        <f t="shared" si="10"/>
        <v>20</v>
      </c>
      <c r="I136" s="162">
        <v>0</v>
      </c>
      <c r="J136" s="162">
        <v>20</v>
      </c>
      <c r="K136" s="168">
        <v>11</v>
      </c>
      <c r="L136" s="168">
        <v>7</v>
      </c>
      <c r="M136" s="168">
        <v>0</v>
      </c>
      <c r="N136" s="168">
        <v>18</v>
      </c>
      <c r="O136" s="162">
        <v>10</v>
      </c>
      <c r="P136" s="162">
        <v>0</v>
      </c>
      <c r="Q136" s="163">
        <v>44658</v>
      </c>
      <c r="R136" s="163">
        <v>23745</v>
      </c>
    </row>
    <row r="137" spans="1:18" ht="72.75" customHeight="1" x14ac:dyDescent="0.25">
      <c r="A137" s="88">
        <v>8</v>
      </c>
      <c r="B137" s="459" t="s">
        <v>208</v>
      </c>
      <c r="C137" s="460"/>
      <c r="D137" s="460"/>
      <c r="E137" s="460"/>
      <c r="F137" s="465"/>
      <c r="G137" s="87" t="s">
        <v>544</v>
      </c>
      <c r="H137" s="88">
        <f t="shared" si="10"/>
        <v>0</v>
      </c>
      <c r="I137" s="162">
        <v>0</v>
      </c>
      <c r="J137" s="162">
        <v>0</v>
      </c>
      <c r="K137" s="168">
        <v>2</v>
      </c>
      <c r="L137" s="168">
        <v>2</v>
      </c>
      <c r="M137" s="168">
        <v>1</v>
      </c>
      <c r="N137" s="168">
        <v>10</v>
      </c>
      <c r="O137" s="162">
        <v>1</v>
      </c>
      <c r="P137" s="162">
        <v>0</v>
      </c>
      <c r="Q137" s="163">
        <v>42855</v>
      </c>
      <c r="R137" s="163">
        <v>23545</v>
      </c>
    </row>
    <row r="138" spans="1:18" ht="72.75" customHeight="1" x14ac:dyDescent="0.25">
      <c r="A138" s="88">
        <v>9</v>
      </c>
      <c r="B138" s="459" t="s">
        <v>209</v>
      </c>
      <c r="C138" s="460"/>
      <c r="D138" s="460"/>
      <c r="E138" s="460"/>
      <c r="F138" s="465"/>
      <c r="G138" s="87" t="s">
        <v>883</v>
      </c>
      <c r="H138" s="88">
        <f t="shared" si="10"/>
        <v>0</v>
      </c>
      <c r="I138" s="162">
        <v>0</v>
      </c>
      <c r="J138" s="162">
        <v>0</v>
      </c>
      <c r="K138" s="168">
        <v>0</v>
      </c>
      <c r="L138" s="168">
        <v>0</v>
      </c>
      <c r="M138" s="168">
        <v>0</v>
      </c>
      <c r="N138" s="168">
        <v>0</v>
      </c>
      <c r="O138" s="162">
        <v>0</v>
      </c>
      <c r="P138" s="162">
        <v>0</v>
      </c>
      <c r="Q138" s="163">
        <v>0</v>
      </c>
      <c r="R138" s="163">
        <v>0</v>
      </c>
    </row>
    <row r="139" spans="1:18" ht="72.75" customHeight="1" x14ac:dyDescent="0.25">
      <c r="A139" s="88">
        <v>10</v>
      </c>
      <c r="B139" s="459" t="s">
        <v>210</v>
      </c>
      <c r="C139" s="460"/>
      <c r="D139" s="460"/>
      <c r="E139" s="460"/>
      <c r="F139" s="465"/>
      <c r="G139" s="87" t="s">
        <v>884</v>
      </c>
      <c r="H139" s="88">
        <f t="shared" si="10"/>
        <v>0</v>
      </c>
      <c r="I139" s="162">
        <v>0</v>
      </c>
      <c r="J139" s="162">
        <v>0</v>
      </c>
      <c r="K139" s="168">
        <v>0</v>
      </c>
      <c r="L139" s="168">
        <v>0</v>
      </c>
      <c r="M139" s="168">
        <v>0</v>
      </c>
      <c r="N139" s="168">
        <v>1</v>
      </c>
      <c r="O139" s="162">
        <v>1</v>
      </c>
      <c r="P139" s="162">
        <v>0</v>
      </c>
      <c r="Q139" s="163">
        <v>0</v>
      </c>
      <c r="R139" s="163">
        <v>22900</v>
      </c>
    </row>
    <row r="140" spans="1:18" ht="72.75" customHeight="1" x14ac:dyDescent="0.25">
      <c r="A140" s="88">
        <v>11</v>
      </c>
      <c r="B140" s="459" t="s">
        <v>212</v>
      </c>
      <c r="C140" s="460"/>
      <c r="D140" s="460"/>
      <c r="E140" s="460"/>
      <c r="F140" s="465"/>
      <c r="G140" s="87" t="s">
        <v>213</v>
      </c>
      <c r="H140" s="88">
        <f t="shared" si="10"/>
        <v>0</v>
      </c>
      <c r="I140" s="162">
        <v>0</v>
      </c>
      <c r="J140" s="162">
        <v>0</v>
      </c>
      <c r="K140" s="168">
        <v>0</v>
      </c>
      <c r="L140" s="168">
        <v>0</v>
      </c>
      <c r="M140" s="168">
        <v>0</v>
      </c>
      <c r="N140" s="168">
        <v>1</v>
      </c>
      <c r="O140" s="162">
        <v>1</v>
      </c>
      <c r="P140" s="162">
        <v>0</v>
      </c>
      <c r="Q140" s="163">
        <v>0</v>
      </c>
      <c r="R140" s="163">
        <v>22130</v>
      </c>
    </row>
    <row r="141" spans="1:18" ht="72.75" customHeight="1" x14ac:dyDescent="0.25">
      <c r="A141" s="88">
        <v>12</v>
      </c>
      <c r="B141" s="459" t="s">
        <v>214</v>
      </c>
      <c r="C141" s="460"/>
      <c r="D141" s="460"/>
      <c r="E141" s="460"/>
      <c r="F141" s="465"/>
      <c r="G141" s="87" t="s">
        <v>885</v>
      </c>
      <c r="H141" s="88">
        <f t="shared" si="10"/>
        <v>0</v>
      </c>
      <c r="I141" s="162">
        <v>0</v>
      </c>
      <c r="J141" s="162">
        <v>0</v>
      </c>
      <c r="K141" s="168">
        <v>0</v>
      </c>
      <c r="L141" s="168">
        <v>0</v>
      </c>
      <c r="M141" s="168">
        <v>0</v>
      </c>
      <c r="N141" s="168">
        <v>0</v>
      </c>
      <c r="O141" s="162">
        <v>0</v>
      </c>
      <c r="P141" s="162">
        <v>0</v>
      </c>
      <c r="Q141" s="163">
        <v>0</v>
      </c>
      <c r="R141" s="163">
        <v>22740</v>
      </c>
    </row>
    <row r="142" spans="1:18" ht="72.75" customHeight="1" x14ac:dyDescent="0.25">
      <c r="A142" s="88">
        <v>13</v>
      </c>
      <c r="B142" s="459" t="s">
        <v>216</v>
      </c>
      <c r="C142" s="460"/>
      <c r="D142" s="460"/>
      <c r="E142" s="460"/>
      <c r="F142" s="465"/>
      <c r="G142" s="87" t="s">
        <v>217</v>
      </c>
      <c r="H142" s="88">
        <f t="shared" si="10"/>
        <v>0</v>
      </c>
      <c r="I142" s="162">
        <v>0</v>
      </c>
      <c r="J142" s="162">
        <v>0</v>
      </c>
      <c r="K142" s="168">
        <v>0</v>
      </c>
      <c r="L142" s="168">
        <v>0</v>
      </c>
      <c r="M142" s="168">
        <v>0</v>
      </c>
      <c r="N142" s="168">
        <v>2</v>
      </c>
      <c r="O142" s="162">
        <v>0</v>
      </c>
      <c r="P142" s="162">
        <v>0</v>
      </c>
      <c r="Q142" s="163">
        <v>0</v>
      </c>
      <c r="R142" s="163">
        <v>22647</v>
      </c>
    </row>
    <row r="143" spans="1:18" ht="72.75" customHeight="1" x14ac:dyDescent="0.25">
      <c r="A143" s="88">
        <v>14</v>
      </c>
      <c r="B143" s="459" t="s">
        <v>219</v>
      </c>
      <c r="C143" s="460"/>
      <c r="D143" s="460"/>
      <c r="E143" s="460"/>
      <c r="F143" s="465"/>
      <c r="G143" s="87" t="s">
        <v>220</v>
      </c>
      <c r="H143" s="88">
        <f t="shared" si="10"/>
        <v>0</v>
      </c>
      <c r="I143" s="162">
        <v>0</v>
      </c>
      <c r="J143" s="162">
        <v>0</v>
      </c>
      <c r="K143" s="168">
        <v>0</v>
      </c>
      <c r="L143" s="168">
        <v>0</v>
      </c>
      <c r="M143" s="168">
        <v>0</v>
      </c>
      <c r="N143" s="168">
        <v>2</v>
      </c>
      <c r="O143" s="162">
        <v>0</v>
      </c>
      <c r="P143" s="162">
        <v>0</v>
      </c>
      <c r="Q143" s="163">
        <v>0</v>
      </c>
      <c r="R143" s="163">
        <v>22754</v>
      </c>
    </row>
    <row r="144" spans="1:18" ht="72.75" customHeight="1" x14ac:dyDescent="0.25">
      <c r="A144" s="88">
        <v>15</v>
      </c>
      <c r="B144" s="459" t="s">
        <v>221</v>
      </c>
      <c r="C144" s="460"/>
      <c r="D144" s="460"/>
      <c r="E144" s="460"/>
      <c r="F144" s="465"/>
      <c r="G144" s="87" t="s">
        <v>970</v>
      </c>
      <c r="H144" s="88">
        <f t="shared" si="10"/>
        <v>0</v>
      </c>
      <c r="I144" s="162">
        <v>0</v>
      </c>
      <c r="J144" s="162">
        <v>0</v>
      </c>
      <c r="K144" s="168">
        <v>0</v>
      </c>
      <c r="L144" s="168">
        <v>0</v>
      </c>
      <c r="M144" s="168">
        <v>0</v>
      </c>
      <c r="N144" s="168">
        <v>1</v>
      </c>
      <c r="O144" s="162">
        <v>0</v>
      </c>
      <c r="P144" s="162">
        <v>0</v>
      </c>
      <c r="Q144" s="163">
        <v>0</v>
      </c>
      <c r="R144" s="163">
        <v>21845</v>
      </c>
    </row>
    <row r="145" spans="1:18" ht="72.75" customHeight="1" x14ac:dyDescent="0.25">
      <c r="A145" s="88">
        <v>16</v>
      </c>
      <c r="B145" s="459" t="s">
        <v>223</v>
      </c>
      <c r="C145" s="460"/>
      <c r="D145" s="460"/>
      <c r="E145" s="460"/>
      <c r="F145" s="465"/>
      <c r="G145" s="87" t="s">
        <v>224</v>
      </c>
      <c r="H145" s="88">
        <f t="shared" si="10"/>
        <v>0</v>
      </c>
      <c r="I145" s="162">
        <v>0</v>
      </c>
      <c r="J145" s="162">
        <v>0</v>
      </c>
      <c r="K145" s="168">
        <v>0</v>
      </c>
      <c r="L145" s="168">
        <v>0</v>
      </c>
      <c r="M145" s="168">
        <v>0</v>
      </c>
      <c r="N145" s="168">
        <v>2</v>
      </c>
      <c r="O145" s="162">
        <v>0</v>
      </c>
      <c r="P145" s="162">
        <v>0</v>
      </c>
      <c r="Q145" s="163">
        <v>0</v>
      </c>
      <c r="R145" s="163">
        <v>21734</v>
      </c>
    </row>
    <row r="146" spans="1:18" ht="72.75" customHeight="1" x14ac:dyDescent="0.25">
      <c r="A146" s="88">
        <v>17</v>
      </c>
      <c r="B146" s="459" t="s">
        <v>225</v>
      </c>
      <c r="C146" s="460"/>
      <c r="D146" s="460"/>
      <c r="E146" s="460"/>
      <c r="F146" s="465"/>
      <c r="G146" s="87" t="s">
        <v>226</v>
      </c>
      <c r="H146" s="88">
        <f t="shared" si="10"/>
        <v>0</v>
      </c>
      <c r="I146" s="162">
        <v>0</v>
      </c>
      <c r="J146" s="162">
        <v>0</v>
      </c>
      <c r="K146" s="168">
        <v>0</v>
      </c>
      <c r="L146" s="168">
        <v>0</v>
      </c>
      <c r="M146" s="168">
        <v>0</v>
      </c>
      <c r="N146" s="168">
        <v>1</v>
      </c>
      <c r="O146" s="162">
        <v>0</v>
      </c>
      <c r="P146" s="162">
        <v>0</v>
      </c>
      <c r="Q146" s="163">
        <v>0</v>
      </c>
      <c r="R146" s="163">
        <v>21475</v>
      </c>
    </row>
    <row r="147" spans="1:18" ht="72.75" customHeight="1" x14ac:dyDescent="0.25">
      <c r="A147" s="88">
        <v>18</v>
      </c>
      <c r="B147" s="529" t="s">
        <v>326</v>
      </c>
      <c r="C147" s="529"/>
      <c r="D147" s="529"/>
      <c r="E147" s="529"/>
      <c r="F147" s="529"/>
      <c r="G147" s="87" t="s">
        <v>886</v>
      </c>
      <c r="H147" s="88">
        <f t="shared" si="10"/>
        <v>0</v>
      </c>
      <c r="I147" s="162">
        <v>0</v>
      </c>
      <c r="J147" s="162">
        <v>0</v>
      </c>
      <c r="K147" s="168">
        <v>0</v>
      </c>
      <c r="L147" s="168">
        <v>0</v>
      </c>
      <c r="M147" s="168">
        <v>0</v>
      </c>
      <c r="N147" s="168">
        <v>1</v>
      </c>
      <c r="O147" s="162">
        <v>1</v>
      </c>
      <c r="P147" s="162">
        <v>0</v>
      </c>
      <c r="Q147" s="163">
        <v>0</v>
      </c>
      <c r="R147" s="163">
        <v>21945</v>
      </c>
    </row>
    <row r="148" spans="1:18" ht="72.75" customHeight="1" x14ac:dyDescent="0.25">
      <c r="A148" s="104">
        <v>6</v>
      </c>
      <c r="B148" s="522" t="s">
        <v>227</v>
      </c>
      <c r="C148" s="523"/>
      <c r="D148" s="523"/>
      <c r="E148" s="523"/>
      <c r="F148" s="523"/>
      <c r="G148" s="524"/>
      <c r="H148" s="133">
        <f>H149+H150+H151+H152+H153+H154+H155+H156+H157+H158+H159+H160+H161+H162</f>
        <v>380</v>
      </c>
      <c r="I148" s="133">
        <f t="shared" ref="I148:P148" si="11">I149+I150+I151+I152+I153+I154+I155+I156+I157+I158+I159+I160+I161+I162</f>
        <v>220</v>
      </c>
      <c r="J148" s="133">
        <f t="shared" si="11"/>
        <v>160</v>
      </c>
      <c r="K148" s="135">
        <f t="shared" si="11"/>
        <v>119</v>
      </c>
      <c r="L148" s="135">
        <f t="shared" si="11"/>
        <v>88</v>
      </c>
      <c r="M148" s="135">
        <f t="shared" si="11"/>
        <v>16</v>
      </c>
      <c r="N148" s="135">
        <f t="shared" si="11"/>
        <v>418</v>
      </c>
      <c r="O148" s="133">
        <f t="shared" si="11"/>
        <v>72</v>
      </c>
      <c r="P148" s="133">
        <f t="shared" si="11"/>
        <v>0</v>
      </c>
      <c r="Q148" s="164">
        <v>47716</v>
      </c>
      <c r="R148" s="164">
        <v>23858</v>
      </c>
    </row>
    <row r="149" spans="1:18" ht="72.75" customHeight="1" x14ac:dyDescent="0.25">
      <c r="A149" s="88">
        <v>1</v>
      </c>
      <c r="B149" s="459" t="s">
        <v>228</v>
      </c>
      <c r="C149" s="460"/>
      <c r="D149" s="460"/>
      <c r="E149" s="460"/>
      <c r="F149" s="465"/>
      <c r="G149" s="87" t="s">
        <v>1000</v>
      </c>
      <c r="H149" s="88">
        <f>I149+J149</f>
        <v>160</v>
      </c>
      <c r="I149" s="162">
        <v>130</v>
      </c>
      <c r="J149" s="162">
        <v>30</v>
      </c>
      <c r="K149" s="168">
        <v>57</v>
      </c>
      <c r="L149" s="168">
        <v>52</v>
      </c>
      <c r="M149" s="168">
        <v>10.5</v>
      </c>
      <c r="N149" s="168">
        <v>198</v>
      </c>
      <c r="O149" s="162">
        <v>43.25</v>
      </c>
      <c r="P149" s="162">
        <v>0</v>
      </c>
      <c r="Q149" s="163">
        <v>49712</v>
      </c>
      <c r="R149" s="163">
        <v>24138</v>
      </c>
    </row>
    <row r="150" spans="1:18" ht="72.75" customHeight="1" x14ac:dyDescent="0.25">
      <c r="A150" s="88">
        <v>2</v>
      </c>
      <c r="B150" s="459" t="s">
        <v>229</v>
      </c>
      <c r="C150" s="460"/>
      <c r="D150" s="460"/>
      <c r="E150" s="460"/>
      <c r="F150" s="465"/>
      <c r="G150" s="87" t="s">
        <v>974</v>
      </c>
      <c r="H150" s="88">
        <f t="shared" ref="H150:H162" si="12">I150+J150</f>
        <v>65</v>
      </c>
      <c r="I150" s="162">
        <v>25</v>
      </c>
      <c r="J150" s="162">
        <v>40</v>
      </c>
      <c r="K150" s="168">
        <v>20</v>
      </c>
      <c r="L150" s="168">
        <v>6</v>
      </c>
      <c r="M150" s="168">
        <v>0</v>
      </c>
      <c r="N150" s="168">
        <v>57</v>
      </c>
      <c r="O150" s="162">
        <v>7</v>
      </c>
      <c r="P150" s="162">
        <v>0</v>
      </c>
      <c r="Q150" s="163">
        <v>46660</v>
      </c>
      <c r="R150" s="163">
        <v>23248</v>
      </c>
    </row>
    <row r="151" spans="1:18" ht="72.75" customHeight="1" x14ac:dyDescent="0.25">
      <c r="A151" s="88">
        <v>3</v>
      </c>
      <c r="B151" s="459" t="s">
        <v>230</v>
      </c>
      <c r="C151" s="460"/>
      <c r="D151" s="460"/>
      <c r="E151" s="460"/>
      <c r="F151" s="465"/>
      <c r="G151" s="87" t="s">
        <v>973</v>
      </c>
      <c r="H151" s="88">
        <f t="shared" si="12"/>
        <v>25</v>
      </c>
      <c r="I151" s="162">
        <v>0</v>
      </c>
      <c r="J151" s="162">
        <v>25</v>
      </c>
      <c r="K151" s="168">
        <v>7</v>
      </c>
      <c r="L151" s="168">
        <v>7</v>
      </c>
      <c r="M151" s="168">
        <v>1.25</v>
      </c>
      <c r="N151" s="168">
        <v>28</v>
      </c>
      <c r="O151" s="162">
        <v>4.75</v>
      </c>
      <c r="P151" s="162">
        <v>0</v>
      </c>
      <c r="Q151" s="163">
        <v>46492</v>
      </c>
      <c r="R151" s="163">
        <v>23072</v>
      </c>
    </row>
    <row r="152" spans="1:18" ht="72.75" customHeight="1" x14ac:dyDescent="0.25">
      <c r="A152" s="88">
        <v>4</v>
      </c>
      <c r="B152" s="459" t="s">
        <v>231</v>
      </c>
      <c r="C152" s="460"/>
      <c r="D152" s="460"/>
      <c r="E152" s="460"/>
      <c r="F152" s="465"/>
      <c r="G152" s="87" t="s">
        <v>972</v>
      </c>
      <c r="H152" s="88">
        <f t="shared" si="12"/>
        <v>20</v>
      </c>
      <c r="I152" s="162">
        <v>10</v>
      </c>
      <c r="J152" s="162">
        <v>10</v>
      </c>
      <c r="K152" s="168">
        <v>6</v>
      </c>
      <c r="L152" s="168">
        <v>6.25</v>
      </c>
      <c r="M152" s="168">
        <v>1.5</v>
      </c>
      <c r="N152" s="168">
        <v>26</v>
      </c>
      <c r="O152" s="162">
        <v>5</v>
      </c>
      <c r="P152" s="162">
        <v>0</v>
      </c>
      <c r="Q152" s="163">
        <v>46470</v>
      </c>
      <c r="R152" s="163">
        <v>23018</v>
      </c>
    </row>
    <row r="153" spans="1:18" ht="72.75" customHeight="1" x14ac:dyDescent="0.25">
      <c r="A153" s="88">
        <v>5</v>
      </c>
      <c r="B153" s="498" t="s">
        <v>658</v>
      </c>
      <c r="C153" s="499"/>
      <c r="D153" s="499"/>
      <c r="E153" s="499"/>
      <c r="F153" s="500"/>
      <c r="G153" s="87" t="s">
        <v>887</v>
      </c>
      <c r="H153" s="88">
        <f t="shared" si="12"/>
        <v>110</v>
      </c>
      <c r="I153" s="162">
        <v>55</v>
      </c>
      <c r="J153" s="162">
        <v>55</v>
      </c>
      <c r="K153" s="168">
        <v>25</v>
      </c>
      <c r="L153" s="168">
        <v>12.5</v>
      </c>
      <c r="M153" s="168">
        <v>2.75</v>
      </c>
      <c r="N153" s="168">
        <v>81</v>
      </c>
      <c r="O153" s="162">
        <v>9.5</v>
      </c>
      <c r="P153" s="162">
        <v>0</v>
      </c>
      <c r="Q153" s="163">
        <v>47502</v>
      </c>
      <c r="R153" s="163">
        <v>23540</v>
      </c>
    </row>
    <row r="154" spans="1:18" ht="72.75" customHeight="1" x14ac:dyDescent="0.25">
      <c r="A154" s="88">
        <v>6</v>
      </c>
      <c r="B154" s="459" t="s">
        <v>232</v>
      </c>
      <c r="C154" s="460"/>
      <c r="D154" s="460"/>
      <c r="E154" s="460"/>
      <c r="F154" s="465"/>
      <c r="G154" s="87" t="s">
        <v>548</v>
      </c>
      <c r="H154" s="88">
        <f t="shared" si="12"/>
        <v>0</v>
      </c>
      <c r="I154" s="162">
        <v>0</v>
      </c>
      <c r="J154" s="162">
        <v>0</v>
      </c>
      <c r="K154" s="168">
        <v>4</v>
      </c>
      <c r="L154" s="168">
        <v>4.25</v>
      </c>
      <c r="M154" s="168">
        <v>0</v>
      </c>
      <c r="N154" s="168">
        <v>18</v>
      </c>
      <c r="O154" s="162">
        <v>2.5</v>
      </c>
      <c r="P154" s="162">
        <v>0</v>
      </c>
      <c r="Q154" s="163">
        <v>46212</v>
      </c>
      <c r="R154" s="163">
        <v>23030</v>
      </c>
    </row>
    <row r="155" spans="1:18" ht="72.75" customHeight="1" x14ac:dyDescent="0.25">
      <c r="A155" s="88">
        <v>7</v>
      </c>
      <c r="B155" s="459" t="s">
        <v>235</v>
      </c>
      <c r="C155" s="460"/>
      <c r="D155" s="460"/>
      <c r="E155" s="460"/>
      <c r="F155" s="465"/>
      <c r="G155" s="87" t="s">
        <v>236</v>
      </c>
      <c r="H155" s="88">
        <f t="shared" si="12"/>
        <v>0</v>
      </c>
      <c r="I155" s="162">
        <v>0</v>
      </c>
      <c r="J155" s="162">
        <v>0</v>
      </c>
      <c r="K155" s="168">
        <v>0</v>
      </c>
      <c r="L155" s="168">
        <v>0</v>
      </c>
      <c r="M155" s="168">
        <v>0</v>
      </c>
      <c r="N155" s="168">
        <v>3</v>
      </c>
      <c r="O155" s="162">
        <v>0</v>
      </c>
      <c r="P155" s="162">
        <v>0</v>
      </c>
      <c r="Q155" s="163">
        <v>0</v>
      </c>
      <c r="R155" s="163">
        <v>22418</v>
      </c>
    </row>
    <row r="156" spans="1:18" ht="72.75" customHeight="1" x14ac:dyDescent="0.25">
      <c r="A156" s="88">
        <v>8</v>
      </c>
      <c r="B156" s="459" t="s">
        <v>237</v>
      </c>
      <c r="C156" s="460"/>
      <c r="D156" s="460"/>
      <c r="E156" s="460"/>
      <c r="F156" s="465"/>
      <c r="G156" s="87" t="s">
        <v>238</v>
      </c>
      <c r="H156" s="88">
        <f t="shared" si="12"/>
        <v>0</v>
      </c>
      <c r="I156" s="162">
        <v>0</v>
      </c>
      <c r="J156" s="162">
        <v>0</v>
      </c>
      <c r="K156" s="168">
        <v>0</v>
      </c>
      <c r="L156" s="168">
        <v>0</v>
      </c>
      <c r="M156" s="168">
        <v>0</v>
      </c>
      <c r="N156" s="168">
        <v>3</v>
      </c>
      <c r="O156" s="162">
        <v>0</v>
      </c>
      <c r="P156" s="162">
        <v>0</v>
      </c>
      <c r="Q156" s="163">
        <v>0</v>
      </c>
      <c r="R156" s="163">
        <v>22310</v>
      </c>
    </row>
    <row r="157" spans="1:18" ht="72.75" customHeight="1" x14ac:dyDescent="0.25">
      <c r="A157" s="88">
        <v>9</v>
      </c>
      <c r="B157" s="459" t="s">
        <v>228</v>
      </c>
      <c r="C157" s="460"/>
      <c r="D157" s="460"/>
      <c r="E157" s="460"/>
      <c r="F157" s="465"/>
      <c r="G157" s="87" t="s">
        <v>971</v>
      </c>
      <c r="H157" s="88">
        <f t="shared" si="12"/>
        <v>0</v>
      </c>
      <c r="I157" s="162">
        <v>0</v>
      </c>
      <c r="J157" s="162">
        <v>0</v>
      </c>
      <c r="K157" s="168">
        <v>0</v>
      </c>
      <c r="L157" s="168">
        <v>0</v>
      </c>
      <c r="M157" s="168">
        <v>0</v>
      </c>
      <c r="N157" s="168">
        <v>1</v>
      </c>
      <c r="O157" s="162">
        <v>0</v>
      </c>
      <c r="P157" s="162">
        <v>0</v>
      </c>
      <c r="Q157" s="163">
        <v>0</v>
      </c>
      <c r="R157" s="163">
        <v>22352</v>
      </c>
    </row>
    <row r="158" spans="1:18" ht="72.75" customHeight="1" x14ac:dyDescent="0.25">
      <c r="A158" s="88">
        <v>10</v>
      </c>
      <c r="B158" s="459" t="s">
        <v>239</v>
      </c>
      <c r="C158" s="460"/>
      <c r="D158" s="460"/>
      <c r="E158" s="460"/>
      <c r="F158" s="465"/>
      <c r="G158" s="87" t="s">
        <v>240</v>
      </c>
      <c r="H158" s="88">
        <f t="shared" si="12"/>
        <v>0</v>
      </c>
      <c r="I158" s="162">
        <v>0</v>
      </c>
      <c r="J158" s="162">
        <v>0</v>
      </c>
      <c r="K158" s="168">
        <v>0</v>
      </c>
      <c r="L158" s="168">
        <v>0</v>
      </c>
      <c r="M158" s="168">
        <v>0</v>
      </c>
      <c r="N158" s="168">
        <v>2</v>
      </c>
      <c r="O158" s="162">
        <v>0</v>
      </c>
      <c r="P158" s="162">
        <v>0</v>
      </c>
      <c r="Q158" s="163">
        <v>0</v>
      </c>
      <c r="R158" s="163">
        <v>22313</v>
      </c>
    </row>
    <row r="159" spans="1:18" ht="72.75" customHeight="1" x14ac:dyDescent="0.25">
      <c r="A159" s="88">
        <v>11</v>
      </c>
      <c r="B159" s="459" t="s">
        <v>241</v>
      </c>
      <c r="C159" s="460"/>
      <c r="D159" s="460"/>
      <c r="E159" s="460"/>
      <c r="F159" s="465"/>
      <c r="G159" s="87" t="s">
        <v>242</v>
      </c>
      <c r="H159" s="88">
        <f t="shared" si="12"/>
        <v>0</v>
      </c>
      <c r="I159" s="162">
        <v>0</v>
      </c>
      <c r="J159" s="162">
        <v>0</v>
      </c>
      <c r="K159" s="168">
        <v>0</v>
      </c>
      <c r="L159" s="168">
        <v>0</v>
      </c>
      <c r="M159" s="168">
        <v>0</v>
      </c>
      <c r="N159" s="168">
        <v>1</v>
      </c>
      <c r="O159" s="162">
        <v>0</v>
      </c>
      <c r="P159" s="162">
        <v>0</v>
      </c>
      <c r="Q159" s="163">
        <v>0</v>
      </c>
      <c r="R159" s="163">
        <v>22220</v>
      </c>
    </row>
    <row r="160" spans="1:18" ht="72.75" customHeight="1" x14ac:dyDescent="0.25">
      <c r="A160" s="88">
        <v>12</v>
      </c>
      <c r="B160" s="498" t="s">
        <v>233</v>
      </c>
      <c r="C160" s="499"/>
      <c r="D160" s="499"/>
      <c r="E160" s="499"/>
      <c r="F160" s="500"/>
      <c r="G160" s="87" t="s">
        <v>888</v>
      </c>
      <c r="H160" s="88">
        <f t="shared" si="12"/>
        <v>0</v>
      </c>
      <c r="I160" s="162">
        <v>0</v>
      </c>
      <c r="J160" s="162">
        <v>0</v>
      </c>
      <c r="K160" s="168">
        <v>0</v>
      </c>
      <c r="L160" s="168">
        <v>0</v>
      </c>
      <c r="M160" s="168">
        <v>0</v>
      </c>
      <c r="N160" s="168">
        <v>0</v>
      </c>
      <c r="O160" s="162">
        <v>0</v>
      </c>
      <c r="P160" s="162">
        <v>0</v>
      </c>
      <c r="Q160" s="162">
        <v>0</v>
      </c>
      <c r="R160" s="162">
        <v>0</v>
      </c>
    </row>
    <row r="161" spans="1:18" ht="72.75" customHeight="1" x14ac:dyDescent="0.25">
      <c r="A161" s="88">
        <v>13</v>
      </c>
      <c r="B161" s="498" t="s">
        <v>243</v>
      </c>
      <c r="C161" s="499"/>
      <c r="D161" s="499"/>
      <c r="E161" s="499"/>
      <c r="F161" s="500"/>
      <c r="G161" s="87" t="s">
        <v>889</v>
      </c>
      <c r="H161" s="88">
        <f t="shared" si="12"/>
        <v>0</v>
      </c>
      <c r="I161" s="162">
        <v>0</v>
      </c>
      <c r="J161" s="162">
        <v>0</v>
      </c>
      <c r="K161" s="168">
        <v>0</v>
      </c>
      <c r="L161" s="168">
        <v>0</v>
      </c>
      <c r="M161" s="168">
        <v>0</v>
      </c>
      <c r="N161" s="168">
        <v>0</v>
      </c>
      <c r="O161" s="162">
        <v>0</v>
      </c>
      <c r="P161" s="162">
        <v>0</v>
      </c>
      <c r="Q161" s="162">
        <v>0</v>
      </c>
      <c r="R161" s="162">
        <v>0</v>
      </c>
    </row>
    <row r="162" spans="1:18" ht="72.75" customHeight="1" x14ac:dyDescent="0.25">
      <c r="A162" s="88">
        <v>14</v>
      </c>
      <c r="B162" s="498" t="s">
        <v>890</v>
      </c>
      <c r="C162" s="499"/>
      <c r="D162" s="499"/>
      <c r="E162" s="499"/>
      <c r="F162" s="500"/>
      <c r="G162" s="87" t="s">
        <v>891</v>
      </c>
      <c r="H162" s="88">
        <f t="shared" si="12"/>
        <v>0</v>
      </c>
      <c r="I162" s="162">
        <v>0</v>
      </c>
      <c r="J162" s="162">
        <v>0</v>
      </c>
      <c r="K162" s="168">
        <v>0</v>
      </c>
      <c r="L162" s="168">
        <v>0</v>
      </c>
      <c r="M162" s="168">
        <v>0</v>
      </c>
      <c r="N162" s="168">
        <v>0</v>
      </c>
      <c r="O162" s="162">
        <v>0</v>
      </c>
      <c r="P162" s="162">
        <v>0</v>
      </c>
      <c r="Q162" s="162">
        <v>0</v>
      </c>
      <c r="R162" s="162">
        <v>0</v>
      </c>
    </row>
    <row r="163" spans="1:18" ht="72.75" customHeight="1" x14ac:dyDescent="0.25">
      <c r="A163" s="104">
        <v>7</v>
      </c>
      <c r="B163" s="530" t="s">
        <v>247</v>
      </c>
      <c r="C163" s="531"/>
      <c r="D163" s="531"/>
      <c r="E163" s="531"/>
      <c r="F163" s="531"/>
      <c r="G163" s="532"/>
      <c r="H163" s="135">
        <f>H164+H165+H166+H167+H168+H169+H170+H171+H172+H173+H174+H175+H176+H177+H178+H179+H180+H181+H182+H183+H184+H185+H186+H187+H188+H189+H190+H191</f>
        <v>200</v>
      </c>
      <c r="I163" s="135">
        <f t="shared" ref="I163:O163" si="13">I164+I165+I166+I167+I168+I169+I170+I171+I172+I173+I174+I175+I176+I177+I178+I179+I180+I181+I182+I183+I184+I185+I186+I187+I188+I189+I190+I191</f>
        <v>130</v>
      </c>
      <c r="J163" s="135">
        <f t="shared" si="13"/>
        <v>70</v>
      </c>
      <c r="K163" s="135">
        <f t="shared" si="13"/>
        <v>73</v>
      </c>
      <c r="L163" s="135">
        <f t="shared" si="13"/>
        <v>58</v>
      </c>
      <c r="M163" s="135">
        <f t="shared" si="13"/>
        <v>14</v>
      </c>
      <c r="N163" s="135">
        <f t="shared" si="13"/>
        <v>241</v>
      </c>
      <c r="O163" s="135">
        <f t="shared" si="13"/>
        <v>30</v>
      </c>
      <c r="P163" s="135">
        <f>P164+P165+P166+P167+P168+P169+P170+P171+P172+P173+P174+P175+P176+P177+P178+P179+P180+P181+P182+P183+P184+P185+P186+P187+P188+P189+P190+P191</f>
        <v>7</v>
      </c>
      <c r="Q163" s="164">
        <v>47716</v>
      </c>
      <c r="R163" s="164">
        <v>23858</v>
      </c>
    </row>
    <row r="164" spans="1:18" ht="72.75" customHeight="1" x14ac:dyDescent="0.25">
      <c r="A164" s="88">
        <v>1</v>
      </c>
      <c r="B164" s="459" t="s">
        <v>248</v>
      </c>
      <c r="C164" s="460"/>
      <c r="D164" s="460"/>
      <c r="E164" s="460"/>
      <c r="F164" s="465"/>
      <c r="G164" s="87" t="s">
        <v>1011</v>
      </c>
      <c r="H164" s="88">
        <f>I164+J164</f>
        <v>185</v>
      </c>
      <c r="I164" s="162">
        <v>130</v>
      </c>
      <c r="J164" s="162">
        <v>55</v>
      </c>
      <c r="K164" s="168">
        <v>57</v>
      </c>
      <c r="L164" s="168">
        <v>47</v>
      </c>
      <c r="M164" s="168">
        <v>8</v>
      </c>
      <c r="N164" s="168">
        <v>140</v>
      </c>
      <c r="O164" s="162">
        <v>19</v>
      </c>
      <c r="P164" s="162">
        <v>2</v>
      </c>
      <c r="Q164" s="163">
        <v>42897</v>
      </c>
      <c r="R164" s="163">
        <v>23894</v>
      </c>
    </row>
    <row r="165" spans="1:18" ht="72.75" customHeight="1" x14ac:dyDescent="0.25">
      <c r="A165" s="88">
        <v>2</v>
      </c>
      <c r="B165" s="459" t="s">
        <v>249</v>
      </c>
      <c r="C165" s="460"/>
      <c r="D165" s="460"/>
      <c r="E165" s="460"/>
      <c r="F165" s="465"/>
      <c r="G165" s="87" t="s">
        <v>551</v>
      </c>
      <c r="H165" s="88">
        <f t="shared" ref="H165:H191" si="14">I165+J165</f>
        <v>0</v>
      </c>
      <c r="I165" s="162">
        <v>0</v>
      </c>
      <c r="J165" s="162">
        <v>0</v>
      </c>
      <c r="K165" s="168">
        <v>1</v>
      </c>
      <c r="L165" s="168">
        <v>3</v>
      </c>
      <c r="M165" s="168">
        <v>1</v>
      </c>
      <c r="N165" s="168">
        <v>14</v>
      </c>
      <c r="O165" s="162">
        <v>0</v>
      </c>
      <c r="P165" s="162">
        <v>0</v>
      </c>
      <c r="Q165" s="163">
        <v>48269</v>
      </c>
      <c r="R165" s="163">
        <v>20694</v>
      </c>
    </row>
    <row r="166" spans="1:18" ht="72.75" customHeight="1" x14ac:dyDescent="0.25">
      <c r="A166" s="88">
        <v>3</v>
      </c>
      <c r="B166" s="459" t="s">
        <v>250</v>
      </c>
      <c r="C166" s="460"/>
      <c r="D166" s="460"/>
      <c r="E166" s="460"/>
      <c r="F166" s="465"/>
      <c r="G166" s="87" t="s">
        <v>552</v>
      </c>
      <c r="H166" s="88">
        <f t="shared" si="14"/>
        <v>0</v>
      </c>
      <c r="I166" s="162">
        <v>0</v>
      </c>
      <c r="J166" s="162">
        <v>0</v>
      </c>
      <c r="K166" s="168">
        <v>2</v>
      </c>
      <c r="L166" s="168">
        <v>1</v>
      </c>
      <c r="M166" s="168">
        <v>1</v>
      </c>
      <c r="N166" s="168">
        <v>5</v>
      </c>
      <c r="O166" s="162">
        <v>2</v>
      </c>
      <c r="P166" s="162">
        <v>0</v>
      </c>
      <c r="Q166" s="163">
        <v>27858</v>
      </c>
      <c r="R166" s="163">
        <v>21249</v>
      </c>
    </row>
    <row r="167" spans="1:18" ht="72.75" customHeight="1" x14ac:dyDescent="0.25">
      <c r="A167" s="88">
        <v>4</v>
      </c>
      <c r="B167" s="459" t="s">
        <v>251</v>
      </c>
      <c r="C167" s="460"/>
      <c r="D167" s="460"/>
      <c r="E167" s="460"/>
      <c r="F167" s="465"/>
      <c r="G167" s="87" t="s">
        <v>553</v>
      </c>
      <c r="H167" s="88">
        <f t="shared" si="14"/>
        <v>0</v>
      </c>
      <c r="I167" s="162">
        <v>0</v>
      </c>
      <c r="J167" s="162">
        <v>0</v>
      </c>
      <c r="K167" s="168">
        <v>3</v>
      </c>
      <c r="L167" s="168">
        <v>0</v>
      </c>
      <c r="M167" s="168">
        <v>0</v>
      </c>
      <c r="N167" s="168">
        <v>14</v>
      </c>
      <c r="O167" s="162">
        <v>2</v>
      </c>
      <c r="P167" s="162">
        <v>1</v>
      </c>
      <c r="Q167" s="163">
        <v>37062</v>
      </c>
      <c r="R167" s="163">
        <v>17359</v>
      </c>
    </row>
    <row r="168" spans="1:18" ht="72.75" customHeight="1" x14ac:dyDescent="0.25">
      <c r="A168" s="88">
        <v>5</v>
      </c>
      <c r="B168" s="459" t="s">
        <v>252</v>
      </c>
      <c r="C168" s="460"/>
      <c r="D168" s="460"/>
      <c r="E168" s="460"/>
      <c r="F168" s="465"/>
      <c r="G168" s="87" t="s">
        <v>554</v>
      </c>
      <c r="H168" s="88">
        <f t="shared" si="14"/>
        <v>0</v>
      </c>
      <c r="I168" s="162">
        <v>0</v>
      </c>
      <c r="J168" s="162">
        <v>0</v>
      </c>
      <c r="K168" s="168">
        <v>1</v>
      </c>
      <c r="L168" s="168">
        <v>2</v>
      </c>
      <c r="M168" s="168">
        <v>1</v>
      </c>
      <c r="N168" s="168">
        <v>7</v>
      </c>
      <c r="O168" s="162">
        <v>1</v>
      </c>
      <c r="P168" s="162">
        <v>0</v>
      </c>
      <c r="Q168" s="163">
        <v>32157</v>
      </c>
      <c r="R168" s="163">
        <v>17410</v>
      </c>
    </row>
    <row r="169" spans="1:18" ht="72.75" customHeight="1" x14ac:dyDescent="0.25">
      <c r="A169" s="88">
        <v>6</v>
      </c>
      <c r="B169" s="459" t="s">
        <v>253</v>
      </c>
      <c r="C169" s="460"/>
      <c r="D169" s="460"/>
      <c r="E169" s="460"/>
      <c r="F169" s="465"/>
      <c r="G169" s="87" t="s">
        <v>555</v>
      </c>
      <c r="H169" s="88">
        <f t="shared" si="14"/>
        <v>5</v>
      </c>
      <c r="I169" s="162">
        <v>0</v>
      </c>
      <c r="J169" s="162">
        <v>5</v>
      </c>
      <c r="K169" s="168">
        <v>1</v>
      </c>
      <c r="L169" s="168">
        <v>1</v>
      </c>
      <c r="M169" s="168">
        <v>1</v>
      </c>
      <c r="N169" s="168">
        <v>6</v>
      </c>
      <c r="O169" s="162">
        <v>0</v>
      </c>
      <c r="P169" s="162">
        <v>0</v>
      </c>
      <c r="Q169" s="163">
        <v>45781</v>
      </c>
      <c r="R169" s="163">
        <v>21743</v>
      </c>
    </row>
    <row r="170" spans="1:18" ht="72.75" customHeight="1" x14ac:dyDescent="0.25">
      <c r="A170" s="88">
        <v>7</v>
      </c>
      <c r="B170" s="459" t="s">
        <v>254</v>
      </c>
      <c r="C170" s="460"/>
      <c r="D170" s="460"/>
      <c r="E170" s="460"/>
      <c r="F170" s="465"/>
      <c r="G170" s="87" t="s">
        <v>556</v>
      </c>
      <c r="H170" s="88">
        <f t="shared" si="14"/>
        <v>10</v>
      </c>
      <c r="I170" s="162">
        <v>0</v>
      </c>
      <c r="J170" s="162">
        <v>10</v>
      </c>
      <c r="K170" s="168">
        <v>3</v>
      </c>
      <c r="L170" s="168">
        <v>1</v>
      </c>
      <c r="M170" s="168">
        <v>0</v>
      </c>
      <c r="N170" s="168">
        <v>18</v>
      </c>
      <c r="O170" s="162">
        <v>0</v>
      </c>
      <c r="P170" s="162">
        <v>0</v>
      </c>
      <c r="Q170" s="163">
        <v>34478</v>
      </c>
      <c r="R170" s="163">
        <v>21271</v>
      </c>
    </row>
    <row r="171" spans="1:18" ht="72.75" customHeight="1" x14ac:dyDescent="0.25">
      <c r="A171" s="88">
        <v>8</v>
      </c>
      <c r="B171" s="459" t="s">
        <v>255</v>
      </c>
      <c r="C171" s="460"/>
      <c r="D171" s="460"/>
      <c r="E171" s="460"/>
      <c r="F171" s="465"/>
      <c r="G171" s="87" t="s">
        <v>557</v>
      </c>
      <c r="H171" s="88">
        <f t="shared" si="14"/>
        <v>0</v>
      </c>
      <c r="I171" s="162">
        <v>0</v>
      </c>
      <c r="J171" s="162">
        <v>0</v>
      </c>
      <c r="K171" s="168">
        <v>3</v>
      </c>
      <c r="L171" s="168">
        <v>1</v>
      </c>
      <c r="M171" s="168">
        <v>0</v>
      </c>
      <c r="N171" s="168">
        <v>11</v>
      </c>
      <c r="O171" s="162">
        <v>0</v>
      </c>
      <c r="P171" s="162">
        <v>0</v>
      </c>
      <c r="Q171" s="163">
        <v>32435</v>
      </c>
      <c r="R171" s="163">
        <v>24376</v>
      </c>
    </row>
    <row r="172" spans="1:18" ht="72.75" customHeight="1" x14ac:dyDescent="0.25">
      <c r="A172" s="88">
        <v>9</v>
      </c>
      <c r="B172" s="459" t="s">
        <v>690</v>
      </c>
      <c r="C172" s="460"/>
      <c r="D172" s="460"/>
      <c r="E172" s="460"/>
      <c r="F172" s="465"/>
      <c r="G172" s="87" t="s">
        <v>558</v>
      </c>
      <c r="H172" s="88">
        <f t="shared" si="14"/>
        <v>0</v>
      </c>
      <c r="I172" s="162">
        <v>0</v>
      </c>
      <c r="J172" s="162">
        <v>0</v>
      </c>
      <c r="K172" s="168">
        <v>1</v>
      </c>
      <c r="L172" s="168">
        <v>1</v>
      </c>
      <c r="M172" s="168">
        <v>1</v>
      </c>
      <c r="N172" s="168">
        <v>10</v>
      </c>
      <c r="O172" s="162">
        <v>0</v>
      </c>
      <c r="P172" s="162">
        <v>0</v>
      </c>
      <c r="Q172" s="163">
        <v>44463</v>
      </c>
      <c r="R172" s="163">
        <v>23168</v>
      </c>
    </row>
    <row r="173" spans="1:18" ht="72.75" customHeight="1" x14ac:dyDescent="0.25">
      <c r="A173" s="88">
        <v>10</v>
      </c>
      <c r="B173" s="459" t="s">
        <v>256</v>
      </c>
      <c r="C173" s="460"/>
      <c r="D173" s="460"/>
      <c r="E173" s="460"/>
      <c r="F173" s="465"/>
      <c r="G173" s="87" t="s">
        <v>559</v>
      </c>
      <c r="H173" s="88">
        <f t="shared" si="14"/>
        <v>0</v>
      </c>
      <c r="I173" s="162">
        <v>0</v>
      </c>
      <c r="J173" s="162">
        <v>0</v>
      </c>
      <c r="K173" s="168">
        <v>1</v>
      </c>
      <c r="L173" s="168">
        <v>1</v>
      </c>
      <c r="M173" s="168">
        <v>1</v>
      </c>
      <c r="N173" s="168">
        <v>1</v>
      </c>
      <c r="O173" s="162">
        <v>2</v>
      </c>
      <c r="P173" s="162">
        <v>2</v>
      </c>
      <c r="Q173" s="163">
        <v>27345</v>
      </c>
      <c r="R173" s="163">
        <v>28110</v>
      </c>
    </row>
    <row r="174" spans="1:18" ht="72.75" customHeight="1" x14ac:dyDescent="0.25">
      <c r="A174" s="88">
        <v>11</v>
      </c>
      <c r="B174" s="459" t="s">
        <v>269</v>
      </c>
      <c r="C174" s="460"/>
      <c r="D174" s="460"/>
      <c r="E174" s="460"/>
      <c r="F174" s="465"/>
      <c r="G174" s="87" t="s">
        <v>270</v>
      </c>
      <c r="H174" s="88">
        <f t="shared" si="14"/>
        <v>0</v>
      </c>
      <c r="I174" s="162">
        <v>0</v>
      </c>
      <c r="J174" s="162">
        <v>0</v>
      </c>
      <c r="K174" s="168">
        <v>0</v>
      </c>
      <c r="L174" s="168">
        <v>0</v>
      </c>
      <c r="M174" s="168">
        <v>0</v>
      </c>
      <c r="N174" s="168">
        <v>1</v>
      </c>
      <c r="O174" s="162">
        <v>1</v>
      </c>
      <c r="P174" s="162">
        <v>1</v>
      </c>
      <c r="Q174" s="163">
        <v>0</v>
      </c>
      <c r="R174" s="163">
        <v>17004</v>
      </c>
    </row>
    <row r="175" spans="1:18" ht="72.75" customHeight="1" x14ac:dyDescent="0.25">
      <c r="A175" s="88">
        <v>12</v>
      </c>
      <c r="B175" s="459" t="s">
        <v>271</v>
      </c>
      <c r="C175" s="460"/>
      <c r="D175" s="460"/>
      <c r="E175" s="460"/>
      <c r="F175" s="465"/>
      <c r="G175" s="87" t="s">
        <v>272</v>
      </c>
      <c r="H175" s="88">
        <f t="shared" si="14"/>
        <v>0</v>
      </c>
      <c r="I175" s="162">
        <v>0</v>
      </c>
      <c r="J175" s="162">
        <v>0</v>
      </c>
      <c r="K175" s="168">
        <v>0</v>
      </c>
      <c r="L175" s="168">
        <v>0</v>
      </c>
      <c r="M175" s="168">
        <v>0</v>
      </c>
      <c r="N175" s="168">
        <v>3</v>
      </c>
      <c r="O175" s="162">
        <v>1</v>
      </c>
      <c r="P175" s="162">
        <v>0</v>
      </c>
      <c r="Q175" s="163">
        <v>0</v>
      </c>
      <c r="R175" s="163">
        <v>20475</v>
      </c>
    </row>
    <row r="176" spans="1:18" ht="72.75" customHeight="1" x14ac:dyDescent="0.25">
      <c r="A176" s="88">
        <v>13</v>
      </c>
      <c r="B176" s="459" t="s">
        <v>273</v>
      </c>
      <c r="C176" s="460"/>
      <c r="D176" s="460"/>
      <c r="E176" s="460"/>
      <c r="F176" s="465"/>
      <c r="G176" s="87" t="s">
        <v>274</v>
      </c>
      <c r="H176" s="88">
        <f t="shared" si="14"/>
        <v>0</v>
      </c>
      <c r="I176" s="162">
        <v>0</v>
      </c>
      <c r="J176" s="162">
        <v>0</v>
      </c>
      <c r="K176" s="168">
        <v>0</v>
      </c>
      <c r="L176" s="168">
        <v>0</v>
      </c>
      <c r="M176" s="168">
        <v>0</v>
      </c>
      <c r="N176" s="168">
        <v>0</v>
      </c>
      <c r="O176" s="162">
        <v>1</v>
      </c>
      <c r="P176" s="162">
        <v>1</v>
      </c>
      <c r="Q176" s="163">
        <v>0</v>
      </c>
      <c r="R176" s="163">
        <v>0</v>
      </c>
    </row>
    <row r="177" spans="1:18" ht="72.75" customHeight="1" x14ac:dyDescent="0.25">
      <c r="A177" s="88">
        <v>14</v>
      </c>
      <c r="B177" s="459" t="s">
        <v>275</v>
      </c>
      <c r="C177" s="460"/>
      <c r="D177" s="460"/>
      <c r="E177" s="460"/>
      <c r="F177" s="465"/>
      <c r="G177" s="87" t="s">
        <v>276</v>
      </c>
      <c r="H177" s="88">
        <f t="shared" si="14"/>
        <v>0</v>
      </c>
      <c r="I177" s="162">
        <v>0</v>
      </c>
      <c r="J177" s="162">
        <v>0</v>
      </c>
      <c r="K177" s="168">
        <v>0</v>
      </c>
      <c r="L177" s="168">
        <v>0</v>
      </c>
      <c r="M177" s="168">
        <v>0</v>
      </c>
      <c r="N177" s="168">
        <v>1</v>
      </c>
      <c r="O177" s="162">
        <v>0</v>
      </c>
      <c r="P177" s="162">
        <v>0</v>
      </c>
      <c r="Q177" s="163">
        <v>0</v>
      </c>
      <c r="R177" s="163">
        <v>26019</v>
      </c>
    </row>
    <row r="178" spans="1:18" ht="72.75" customHeight="1" x14ac:dyDescent="0.25">
      <c r="A178" s="88">
        <v>15</v>
      </c>
      <c r="B178" s="459" t="s">
        <v>277</v>
      </c>
      <c r="C178" s="460"/>
      <c r="D178" s="460"/>
      <c r="E178" s="460"/>
      <c r="F178" s="465"/>
      <c r="G178" s="87" t="s">
        <v>278</v>
      </c>
      <c r="H178" s="88">
        <f t="shared" si="14"/>
        <v>0</v>
      </c>
      <c r="I178" s="162">
        <v>0</v>
      </c>
      <c r="J178" s="162">
        <v>0</v>
      </c>
      <c r="K178" s="168">
        <v>0</v>
      </c>
      <c r="L178" s="168">
        <v>0</v>
      </c>
      <c r="M178" s="168">
        <v>0</v>
      </c>
      <c r="N178" s="168">
        <v>0</v>
      </c>
      <c r="O178" s="162">
        <v>1</v>
      </c>
      <c r="P178" s="162">
        <v>0</v>
      </c>
      <c r="Q178" s="163">
        <v>0</v>
      </c>
      <c r="R178" s="163">
        <v>0</v>
      </c>
    </row>
    <row r="179" spans="1:18" ht="72.75" customHeight="1" x14ac:dyDescent="0.25">
      <c r="A179" s="88">
        <v>16</v>
      </c>
      <c r="B179" s="459" t="s">
        <v>279</v>
      </c>
      <c r="C179" s="460"/>
      <c r="D179" s="460"/>
      <c r="E179" s="460"/>
      <c r="F179" s="465"/>
      <c r="G179" s="87" t="s">
        <v>280</v>
      </c>
      <c r="H179" s="88">
        <f t="shared" si="14"/>
        <v>0</v>
      </c>
      <c r="I179" s="162">
        <v>0</v>
      </c>
      <c r="J179" s="162">
        <v>0</v>
      </c>
      <c r="K179" s="168">
        <v>0</v>
      </c>
      <c r="L179" s="168">
        <v>0</v>
      </c>
      <c r="M179" s="168">
        <v>0</v>
      </c>
      <c r="N179" s="168">
        <v>2</v>
      </c>
      <c r="O179" s="162">
        <v>0</v>
      </c>
      <c r="P179" s="162">
        <v>0</v>
      </c>
      <c r="Q179" s="163">
        <v>0</v>
      </c>
      <c r="R179" s="163">
        <v>23016</v>
      </c>
    </row>
    <row r="180" spans="1:18" ht="72.75" customHeight="1" x14ac:dyDescent="0.25">
      <c r="A180" s="88">
        <v>17</v>
      </c>
      <c r="B180" s="459" t="s">
        <v>281</v>
      </c>
      <c r="C180" s="460"/>
      <c r="D180" s="460"/>
      <c r="E180" s="460"/>
      <c r="F180" s="465"/>
      <c r="G180" s="87" t="s">
        <v>282</v>
      </c>
      <c r="H180" s="88">
        <f t="shared" si="14"/>
        <v>0</v>
      </c>
      <c r="I180" s="162">
        <v>0</v>
      </c>
      <c r="J180" s="162">
        <v>0</v>
      </c>
      <c r="K180" s="168">
        <v>0</v>
      </c>
      <c r="L180" s="168">
        <v>0</v>
      </c>
      <c r="M180" s="168">
        <v>0</v>
      </c>
      <c r="N180" s="168">
        <v>4</v>
      </c>
      <c r="O180" s="162">
        <v>0</v>
      </c>
      <c r="P180" s="162">
        <v>0</v>
      </c>
      <c r="Q180" s="163">
        <v>0</v>
      </c>
      <c r="R180" s="163">
        <v>20451</v>
      </c>
    </row>
    <row r="181" spans="1:18" ht="72.75" customHeight="1" x14ac:dyDescent="0.25">
      <c r="A181" s="88">
        <v>18</v>
      </c>
      <c r="B181" s="459" t="s">
        <v>283</v>
      </c>
      <c r="C181" s="460"/>
      <c r="D181" s="460"/>
      <c r="E181" s="460"/>
      <c r="F181" s="465"/>
      <c r="G181" s="87" t="s">
        <v>284</v>
      </c>
      <c r="H181" s="88">
        <f t="shared" si="14"/>
        <v>0</v>
      </c>
      <c r="I181" s="162">
        <v>0</v>
      </c>
      <c r="J181" s="162">
        <v>0</v>
      </c>
      <c r="K181" s="168">
        <v>0</v>
      </c>
      <c r="L181" s="168">
        <v>0</v>
      </c>
      <c r="M181" s="168">
        <v>0</v>
      </c>
      <c r="N181" s="168">
        <v>3</v>
      </c>
      <c r="O181" s="162">
        <v>0</v>
      </c>
      <c r="P181" s="162">
        <v>0</v>
      </c>
      <c r="Q181" s="163">
        <v>0</v>
      </c>
      <c r="R181" s="163">
        <v>18280</v>
      </c>
    </row>
    <row r="182" spans="1:18" ht="72.75" customHeight="1" x14ac:dyDescent="0.25">
      <c r="A182" s="88">
        <v>19</v>
      </c>
      <c r="B182" s="459" t="s">
        <v>285</v>
      </c>
      <c r="C182" s="460"/>
      <c r="D182" s="460"/>
      <c r="E182" s="460"/>
      <c r="F182" s="465"/>
      <c r="G182" s="87" t="s">
        <v>286</v>
      </c>
      <c r="H182" s="88">
        <f t="shared" si="14"/>
        <v>0</v>
      </c>
      <c r="I182" s="162">
        <v>0</v>
      </c>
      <c r="J182" s="162">
        <v>0</v>
      </c>
      <c r="K182" s="168">
        <v>0</v>
      </c>
      <c r="L182" s="168">
        <v>0</v>
      </c>
      <c r="M182" s="168">
        <v>0</v>
      </c>
      <c r="N182" s="168">
        <v>1</v>
      </c>
      <c r="O182" s="162">
        <v>0</v>
      </c>
      <c r="P182" s="162">
        <v>0</v>
      </c>
      <c r="Q182" s="163">
        <v>0</v>
      </c>
      <c r="R182" s="163">
        <v>17924</v>
      </c>
    </row>
    <row r="183" spans="1:18" ht="72.75" customHeight="1" x14ac:dyDescent="0.25">
      <c r="A183" s="88">
        <v>20</v>
      </c>
      <c r="B183" s="529" t="s">
        <v>265</v>
      </c>
      <c r="C183" s="529"/>
      <c r="D183" s="529"/>
      <c r="E183" s="529"/>
      <c r="F183" s="529"/>
      <c r="G183" s="86" t="s">
        <v>892</v>
      </c>
      <c r="H183" s="88">
        <f t="shared" si="14"/>
        <v>0</v>
      </c>
      <c r="I183" s="162">
        <v>0</v>
      </c>
      <c r="J183" s="162">
        <v>0</v>
      </c>
      <c r="K183" s="168">
        <v>0</v>
      </c>
      <c r="L183" s="168">
        <v>0</v>
      </c>
      <c r="M183" s="168">
        <v>0</v>
      </c>
      <c r="N183" s="168">
        <v>0</v>
      </c>
      <c r="O183" s="162">
        <v>0</v>
      </c>
      <c r="P183" s="162">
        <v>0</v>
      </c>
      <c r="Q183" s="163">
        <v>0</v>
      </c>
      <c r="R183" s="163">
        <v>0</v>
      </c>
    </row>
    <row r="184" spans="1:18" ht="72.75" customHeight="1" x14ac:dyDescent="0.25">
      <c r="A184" s="88">
        <v>21</v>
      </c>
      <c r="B184" s="529" t="s">
        <v>257</v>
      </c>
      <c r="C184" s="529"/>
      <c r="D184" s="529"/>
      <c r="E184" s="529"/>
      <c r="F184" s="529"/>
      <c r="G184" s="86" t="s">
        <v>893</v>
      </c>
      <c r="H184" s="88">
        <f t="shared" si="14"/>
        <v>0</v>
      </c>
      <c r="I184" s="162">
        <v>0</v>
      </c>
      <c r="J184" s="162">
        <v>0</v>
      </c>
      <c r="K184" s="168">
        <v>0</v>
      </c>
      <c r="L184" s="168">
        <v>0</v>
      </c>
      <c r="M184" s="168">
        <v>0</v>
      </c>
      <c r="N184" s="168">
        <v>0</v>
      </c>
      <c r="O184" s="162">
        <v>0</v>
      </c>
      <c r="P184" s="162">
        <v>0</v>
      </c>
      <c r="Q184" s="163">
        <v>0</v>
      </c>
      <c r="R184" s="163">
        <v>0</v>
      </c>
    </row>
    <row r="185" spans="1:18" ht="72.75" customHeight="1" x14ac:dyDescent="0.25">
      <c r="A185" s="88">
        <v>22</v>
      </c>
      <c r="B185" s="529" t="s">
        <v>894</v>
      </c>
      <c r="C185" s="529"/>
      <c r="D185" s="529"/>
      <c r="E185" s="529"/>
      <c r="F185" s="529"/>
      <c r="G185" s="86" t="s">
        <v>895</v>
      </c>
      <c r="H185" s="88">
        <f t="shared" si="14"/>
        <v>0</v>
      </c>
      <c r="I185" s="162">
        <v>0</v>
      </c>
      <c r="J185" s="162">
        <v>0</v>
      </c>
      <c r="K185" s="168">
        <v>0</v>
      </c>
      <c r="L185" s="168">
        <v>0</v>
      </c>
      <c r="M185" s="168">
        <v>0</v>
      </c>
      <c r="N185" s="168">
        <v>0</v>
      </c>
      <c r="O185" s="162">
        <v>0</v>
      </c>
      <c r="P185" s="162">
        <v>0</v>
      </c>
      <c r="Q185" s="163">
        <v>0</v>
      </c>
      <c r="R185" s="163">
        <v>0</v>
      </c>
    </row>
    <row r="186" spans="1:18" ht="72.75" customHeight="1" x14ac:dyDescent="0.25">
      <c r="A186" s="88">
        <v>23</v>
      </c>
      <c r="B186" s="529" t="s">
        <v>896</v>
      </c>
      <c r="C186" s="529"/>
      <c r="D186" s="529"/>
      <c r="E186" s="529"/>
      <c r="F186" s="529"/>
      <c r="G186" s="86" t="s">
        <v>897</v>
      </c>
      <c r="H186" s="88">
        <f t="shared" si="14"/>
        <v>0</v>
      </c>
      <c r="I186" s="162">
        <v>0</v>
      </c>
      <c r="J186" s="162">
        <v>0</v>
      </c>
      <c r="K186" s="168">
        <v>0</v>
      </c>
      <c r="L186" s="168">
        <v>0</v>
      </c>
      <c r="M186" s="168">
        <v>0</v>
      </c>
      <c r="N186" s="168">
        <v>0</v>
      </c>
      <c r="O186" s="162">
        <v>0</v>
      </c>
      <c r="P186" s="162">
        <v>0</v>
      </c>
      <c r="Q186" s="163">
        <v>0</v>
      </c>
      <c r="R186" s="163">
        <v>0</v>
      </c>
    </row>
    <row r="187" spans="1:18" ht="72.75" customHeight="1" x14ac:dyDescent="0.25">
      <c r="A187" s="88">
        <v>24</v>
      </c>
      <c r="B187" s="529" t="s">
        <v>267</v>
      </c>
      <c r="C187" s="529"/>
      <c r="D187" s="529"/>
      <c r="E187" s="529"/>
      <c r="F187" s="529"/>
      <c r="G187" s="86" t="s">
        <v>898</v>
      </c>
      <c r="H187" s="88">
        <f>I187+J187</f>
        <v>0</v>
      </c>
      <c r="I187" s="162">
        <v>0</v>
      </c>
      <c r="J187" s="162">
        <v>0</v>
      </c>
      <c r="K187" s="168">
        <v>0</v>
      </c>
      <c r="L187" s="168">
        <v>0</v>
      </c>
      <c r="M187" s="168">
        <v>0</v>
      </c>
      <c r="N187" s="168">
        <v>0</v>
      </c>
      <c r="O187" s="162">
        <v>0</v>
      </c>
      <c r="P187" s="162">
        <v>0</v>
      </c>
      <c r="Q187" s="163">
        <v>0</v>
      </c>
      <c r="R187" s="163">
        <v>0</v>
      </c>
    </row>
    <row r="188" spans="1:18" ht="72.75" customHeight="1" x14ac:dyDescent="0.25">
      <c r="A188" s="88">
        <v>25</v>
      </c>
      <c r="B188" s="529" t="s">
        <v>263</v>
      </c>
      <c r="C188" s="529"/>
      <c r="D188" s="529"/>
      <c r="E188" s="529"/>
      <c r="F188" s="529"/>
      <c r="G188" s="86" t="s">
        <v>899</v>
      </c>
      <c r="H188" s="88">
        <f t="shared" si="14"/>
        <v>0</v>
      </c>
      <c r="I188" s="162">
        <v>0</v>
      </c>
      <c r="J188" s="162">
        <v>0</v>
      </c>
      <c r="K188" s="168">
        <v>0</v>
      </c>
      <c r="L188" s="168">
        <v>0</v>
      </c>
      <c r="M188" s="168">
        <v>0</v>
      </c>
      <c r="N188" s="168">
        <v>0</v>
      </c>
      <c r="O188" s="162">
        <v>0</v>
      </c>
      <c r="P188" s="162">
        <v>0</v>
      </c>
      <c r="Q188" s="163">
        <v>0</v>
      </c>
      <c r="R188" s="163">
        <v>0</v>
      </c>
    </row>
    <row r="189" spans="1:18" ht="72.75" customHeight="1" x14ac:dyDescent="0.25">
      <c r="A189" s="88">
        <v>26</v>
      </c>
      <c r="B189" s="529" t="s">
        <v>259</v>
      </c>
      <c r="C189" s="529"/>
      <c r="D189" s="529"/>
      <c r="E189" s="529"/>
      <c r="F189" s="529"/>
      <c r="G189" s="86" t="s">
        <v>900</v>
      </c>
      <c r="H189" s="88">
        <f t="shared" si="14"/>
        <v>0</v>
      </c>
      <c r="I189" s="162">
        <v>0</v>
      </c>
      <c r="J189" s="162">
        <v>0</v>
      </c>
      <c r="K189" s="168">
        <v>0</v>
      </c>
      <c r="L189" s="168">
        <v>0</v>
      </c>
      <c r="M189" s="168">
        <v>0</v>
      </c>
      <c r="N189" s="168">
        <v>0</v>
      </c>
      <c r="O189" s="162">
        <v>0</v>
      </c>
      <c r="P189" s="162">
        <v>0</v>
      </c>
      <c r="Q189" s="163">
        <v>0</v>
      </c>
      <c r="R189" s="163">
        <v>0</v>
      </c>
    </row>
    <row r="190" spans="1:18" ht="72.75" customHeight="1" x14ac:dyDescent="0.25">
      <c r="A190" s="88">
        <v>27</v>
      </c>
      <c r="B190" s="529" t="s">
        <v>901</v>
      </c>
      <c r="C190" s="529"/>
      <c r="D190" s="529"/>
      <c r="E190" s="529"/>
      <c r="F190" s="529"/>
      <c r="G190" s="86" t="s">
        <v>902</v>
      </c>
      <c r="H190" s="88">
        <f t="shared" si="14"/>
        <v>0</v>
      </c>
      <c r="I190" s="162">
        <v>0</v>
      </c>
      <c r="J190" s="162">
        <v>0</v>
      </c>
      <c r="K190" s="168">
        <v>0</v>
      </c>
      <c r="L190" s="168">
        <v>0</v>
      </c>
      <c r="M190" s="168">
        <v>0</v>
      </c>
      <c r="N190" s="168">
        <v>0</v>
      </c>
      <c r="O190" s="162">
        <v>0</v>
      </c>
      <c r="P190" s="162">
        <v>0</v>
      </c>
      <c r="Q190" s="163">
        <v>0</v>
      </c>
      <c r="R190" s="163">
        <v>0</v>
      </c>
    </row>
    <row r="191" spans="1:18" ht="72.75" customHeight="1" x14ac:dyDescent="0.25">
      <c r="A191" s="88">
        <v>28</v>
      </c>
      <c r="B191" s="529" t="s">
        <v>903</v>
      </c>
      <c r="C191" s="529"/>
      <c r="D191" s="529"/>
      <c r="E191" s="529"/>
      <c r="F191" s="529"/>
      <c r="G191" s="86" t="s">
        <v>904</v>
      </c>
      <c r="H191" s="88">
        <f t="shared" si="14"/>
        <v>0</v>
      </c>
      <c r="I191" s="162">
        <v>0</v>
      </c>
      <c r="J191" s="162">
        <v>0</v>
      </c>
      <c r="K191" s="168">
        <v>0</v>
      </c>
      <c r="L191" s="168">
        <v>0</v>
      </c>
      <c r="M191" s="168">
        <v>0</v>
      </c>
      <c r="N191" s="168">
        <v>0</v>
      </c>
      <c r="O191" s="162">
        <v>0</v>
      </c>
      <c r="P191" s="162">
        <v>0</v>
      </c>
      <c r="Q191" s="163">
        <v>0</v>
      </c>
      <c r="R191" s="163">
        <v>0</v>
      </c>
    </row>
    <row r="192" spans="1:18" ht="72.75" customHeight="1" x14ac:dyDescent="0.25">
      <c r="A192" s="104">
        <v>8</v>
      </c>
      <c r="B192" s="522" t="s">
        <v>287</v>
      </c>
      <c r="C192" s="523"/>
      <c r="D192" s="523"/>
      <c r="E192" s="523"/>
      <c r="F192" s="523"/>
      <c r="G192" s="524"/>
      <c r="H192" s="133">
        <f>H193+H194+H195+H196+H197+H198+H199+H200+H201+H202+H203+H204+H205+H206+H207+H208+H209+H210+H211+H212+H213+H214+H215+H216+H217+H218+H219+H220+H221+H222+H223+H224+H225+H226+H227+H228+H229+H230+H231+H232+H233+H234+H235+H236+H237+H238+H239+H240</f>
        <v>220</v>
      </c>
      <c r="I192" s="133">
        <f t="shared" ref="I192:P192" si="15">I193+I194+I195+I196+I197+I198+I199+I200+I201+I202+I203+I204+I205+I206+I207+I208+I209+I210+I211+I212+I213+I214+I215+I216+I217+I218+I219+I220+I221+I222+I223+I224+I225+I226+I227+I228+I229+I230+I231+I232+I233+I234+I235+I236+I237+I238+I239+I240</f>
        <v>150</v>
      </c>
      <c r="J192" s="133">
        <f t="shared" si="15"/>
        <v>70</v>
      </c>
      <c r="K192" s="135">
        <f t="shared" si="15"/>
        <v>77</v>
      </c>
      <c r="L192" s="135">
        <f>L193+L194+L195+L196+L197+L198+L199+L200+L201+L202+L203+L204+L205+L206+L207+L208+L209+L210+L211+L212+L213+L214+L215+L216+L217+L218+L219+L220+L221+L222+L223+L224+L225+L226+L227+L228+L229+L230+L231+L232+L233+L234+L235+L236+L237+L238+L239+L240</f>
        <v>7</v>
      </c>
      <c r="M192" s="135">
        <f t="shared" si="15"/>
        <v>4</v>
      </c>
      <c r="N192" s="135">
        <f t="shared" si="15"/>
        <v>277</v>
      </c>
      <c r="O192" s="133">
        <f t="shared" si="15"/>
        <v>0</v>
      </c>
      <c r="P192" s="133">
        <f t="shared" si="15"/>
        <v>0</v>
      </c>
      <c r="Q192" s="165">
        <v>44947.199999999997</v>
      </c>
      <c r="R192" s="165">
        <v>22476.400000000001</v>
      </c>
    </row>
    <row r="193" spans="1:18" ht="72.75" customHeight="1" x14ac:dyDescent="0.25">
      <c r="A193" s="88">
        <v>1</v>
      </c>
      <c r="B193" s="459" t="s">
        <v>837</v>
      </c>
      <c r="C193" s="460"/>
      <c r="D193" s="460"/>
      <c r="E193" s="460"/>
      <c r="F193" s="465"/>
      <c r="G193" s="87" t="s">
        <v>1010</v>
      </c>
      <c r="H193" s="88">
        <f>I193+J193</f>
        <v>117</v>
      </c>
      <c r="I193" s="162">
        <v>117</v>
      </c>
      <c r="J193" s="162">
        <v>0</v>
      </c>
      <c r="K193" s="168">
        <v>56</v>
      </c>
      <c r="L193" s="168">
        <v>3</v>
      </c>
      <c r="M193" s="168">
        <v>2</v>
      </c>
      <c r="N193" s="168">
        <v>166</v>
      </c>
      <c r="O193" s="162">
        <v>0</v>
      </c>
      <c r="P193" s="162">
        <v>0</v>
      </c>
      <c r="Q193" s="163">
        <v>44947.199999999997</v>
      </c>
      <c r="R193" s="163">
        <v>22476.400000000001</v>
      </c>
    </row>
    <row r="194" spans="1:18" ht="72.75" customHeight="1" x14ac:dyDescent="0.25">
      <c r="A194" s="88">
        <v>2</v>
      </c>
      <c r="B194" s="459" t="s">
        <v>299</v>
      </c>
      <c r="C194" s="460"/>
      <c r="D194" s="460"/>
      <c r="E194" s="460"/>
      <c r="F194" s="465"/>
      <c r="G194" s="87" t="s">
        <v>561</v>
      </c>
      <c r="H194" s="88">
        <f t="shared" ref="H194:H240" si="16">I194+J194</f>
        <v>33</v>
      </c>
      <c r="I194" s="162">
        <v>18</v>
      </c>
      <c r="J194" s="162">
        <v>15</v>
      </c>
      <c r="K194" s="168">
        <v>6</v>
      </c>
      <c r="L194" s="168">
        <v>1</v>
      </c>
      <c r="M194" s="168">
        <v>0</v>
      </c>
      <c r="N194" s="168">
        <v>16</v>
      </c>
      <c r="O194" s="162">
        <v>0</v>
      </c>
      <c r="P194" s="162">
        <v>0</v>
      </c>
      <c r="Q194" s="163">
        <v>44947.199999999997</v>
      </c>
      <c r="R194" s="163">
        <v>22476.400000000001</v>
      </c>
    </row>
    <row r="195" spans="1:18" ht="72.75" customHeight="1" x14ac:dyDescent="0.25">
      <c r="A195" s="88">
        <v>3</v>
      </c>
      <c r="B195" s="459" t="s">
        <v>323</v>
      </c>
      <c r="C195" s="460"/>
      <c r="D195" s="460"/>
      <c r="E195" s="460"/>
      <c r="F195" s="465"/>
      <c r="G195" s="87" t="s">
        <v>562</v>
      </c>
      <c r="H195" s="88">
        <f t="shared" si="16"/>
        <v>25</v>
      </c>
      <c r="I195" s="162">
        <v>0</v>
      </c>
      <c r="J195" s="162">
        <v>25</v>
      </c>
      <c r="K195" s="168">
        <v>6</v>
      </c>
      <c r="L195" s="168">
        <v>1</v>
      </c>
      <c r="M195" s="168">
        <v>0</v>
      </c>
      <c r="N195" s="168">
        <v>16</v>
      </c>
      <c r="O195" s="162">
        <v>0</v>
      </c>
      <c r="P195" s="162">
        <v>0</v>
      </c>
      <c r="Q195" s="163">
        <v>44947.199999999997</v>
      </c>
      <c r="R195" s="163">
        <v>22476.400000000001</v>
      </c>
    </row>
    <row r="196" spans="1:18" ht="72.75" customHeight="1" x14ac:dyDescent="0.25">
      <c r="A196" s="88">
        <v>4</v>
      </c>
      <c r="B196" s="459" t="s">
        <v>338</v>
      </c>
      <c r="C196" s="460"/>
      <c r="D196" s="460"/>
      <c r="E196" s="460"/>
      <c r="F196" s="465"/>
      <c r="G196" s="87" t="s">
        <v>563</v>
      </c>
      <c r="H196" s="88">
        <f t="shared" si="16"/>
        <v>45</v>
      </c>
      <c r="I196" s="162">
        <v>15</v>
      </c>
      <c r="J196" s="162">
        <v>30</v>
      </c>
      <c r="K196" s="168">
        <v>5</v>
      </c>
      <c r="L196" s="168">
        <v>1</v>
      </c>
      <c r="M196" s="168">
        <v>1</v>
      </c>
      <c r="N196" s="168">
        <v>20</v>
      </c>
      <c r="O196" s="162">
        <v>0</v>
      </c>
      <c r="P196" s="162">
        <v>0</v>
      </c>
      <c r="Q196" s="163">
        <v>44947.199999999997</v>
      </c>
      <c r="R196" s="163">
        <v>22476.400000000001</v>
      </c>
    </row>
    <row r="197" spans="1:18" ht="72.75" customHeight="1" x14ac:dyDescent="0.25">
      <c r="A197" s="88">
        <v>5</v>
      </c>
      <c r="B197" s="459" t="s">
        <v>310</v>
      </c>
      <c r="C197" s="460"/>
      <c r="D197" s="460"/>
      <c r="E197" s="460"/>
      <c r="F197" s="465"/>
      <c r="G197" s="87" t="s">
        <v>564</v>
      </c>
      <c r="H197" s="88">
        <f t="shared" si="16"/>
        <v>0</v>
      </c>
      <c r="I197" s="162">
        <v>0</v>
      </c>
      <c r="J197" s="162">
        <v>0</v>
      </c>
      <c r="K197" s="168">
        <v>2</v>
      </c>
      <c r="L197" s="168">
        <v>0</v>
      </c>
      <c r="M197" s="168">
        <v>0</v>
      </c>
      <c r="N197" s="168">
        <v>8</v>
      </c>
      <c r="O197" s="162">
        <v>0</v>
      </c>
      <c r="P197" s="162">
        <v>0</v>
      </c>
      <c r="Q197" s="163">
        <v>44947.199999999997</v>
      </c>
      <c r="R197" s="163">
        <v>22476.400000000001</v>
      </c>
    </row>
    <row r="198" spans="1:18" ht="72.75" customHeight="1" x14ac:dyDescent="0.25">
      <c r="A198" s="88">
        <v>6</v>
      </c>
      <c r="B198" s="459" t="s">
        <v>332</v>
      </c>
      <c r="C198" s="460"/>
      <c r="D198" s="460"/>
      <c r="E198" s="460"/>
      <c r="F198" s="465"/>
      <c r="G198" s="87" t="s">
        <v>565</v>
      </c>
      <c r="H198" s="88">
        <f t="shared" si="16"/>
        <v>0</v>
      </c>
      <c r="I198" s="162">
        <v>0</v>
      </c>
      <c r="J198" s="162">
        <v>0</v>
      </c>
      <c r="K198" s="168">
        <v>2</v>
      </c>
      <c r="L198" s="168">
        <v>1</v>
      </c>
      <c r="M198" s="168">
        <v>1</v>
      </c>
      <c r="N198" s="168">
        <v>8</v>
      </c>
      <c r="O198" s="162">
        <v>0</v>
      </c>
      <c r="P198" s="162">
        <v>0</v>
      </c>
      <c r="Q198" s="163">
        <v>44947.199999999997</v>
      </c>
      <c r="R198" s="163">
        <v>22476.400000000001</v>
      </c>
    </row>
    <row r="199" spans="1:18" ht="72.75" customHeight="1" x14ac:dyDescent="0.25">
      <c r="A199" s="88">
        <v>7</v>
      </c>
      <c r="B199" s="459" t="s">
        <v>288</v>
      </c>
      <c r="C199" s="460"/>
      <c r="D199" s="460"/>
      <c r="E199" s="460"/>
      <c r="F199" s="465"/>
      <c r="G199" s="87" t="s">
        <v>289</v>
      </c>
      <c r="H199" s="88">
        <f t="shared" si="16"/>
        <v>0</v>
      </c>
      <c r="I199" s="162">
        <v>0</v>
      </c>
      <c r="J199" s="162">
        <v>0</v>
      </c>
      <c r="K199" s="168">
        <v>0</v>
      </c>
      <c r="L199" s="168">
        <v>0</v>
      </c>
      <c r="M199" s="168">
        <v>0</v>
      </c>
      <c r="N199" s="168">
        <v>1</v>
      </c>
      <c r="O199" s="162">
        <v>0</v>
      </c>
      <c r="P199" s="162">
        <v>0</v>
      </c>
      <c r="Q199" s="163">
        <v>0</v>
      </c>
      <c r="R199" s="163">
        <v>22476.400000000001</v>
      </c>
    </row>
    <row r="200" spans="1:18" ht="72.75" customHeight="1" x14ac:dyDescent="0.25">
      <c r="A200" s="88">
        <v>8</v>
      </c>
      <c r="B200" s="459" t="s">
        <v>206</v>
      </c>
      <c r="C200" s="460"/>
      <c r="D200" s="460"/>
      <c r="E200" s="460"/>
      <c r="F200" s="465"/>
      <c r="G200" s="87" t="s">
        <v>290</v>
      </c>
      <c r="H200" s="88">
        <f t="shared" si="16"/>
        <v>0</v>
      </c>
      <c r="I200" s="162">
        <v>0</v>
      </c>
      <c r="J200" s="162">
        <v>0</v>
      </c>
      <c r="K200" s="168">
        <v>0</v>
      </c>
      <c r="L200" s="168">
        <v>0</v>
      </c>
      <c r="M200" s="168">
        <v>0</v>
      </c>
      <c r="N200" s="168">
        <v>2</v>
      </c>
      <c r="O200" s="162">
        <v>0</v>
      </c>
      <c r="P200" s="162">
        <v>0</v>
      </c>
      <c r="Q200" s="163">
        <v>0</v>
      </c>
      <c r="R200" s="163">
        <v>22476.400000000001</v>
      </c>
    </row>
    <row r="201" spans="1:18" ht="72.75" customHeight="1" x14ac:dyDescent="0.25">
      <c r="A201" s="88">
        <v>9</v>
      </c>
      <c r="B201" s="459" t="s">
        <v>291</v>
      </c>
      <c r="C201" s="460"/>
      <c r="D201" s="460"/>
      <c r="E201" s="460"/>
      <c r="F201" s="465"/>
      <c r="G201" s="87" t="s">
        <v>292</v>
      </c>
      <c r="H201" s="88">
        <f t="shared" si="16"/>
        <v>0</v>
      </c>
      <c r="I201" s="162">
        <v>0</v>
      </c>
      <c r="J201" s="162">
        <v>0</v>
      </c>
      <c r="K201" s="168">
        <v>0</v>
      </c>
      <c r="L201" s="168">
        <v>0</v>
      </c>
      <c r="M201" s="168">
        <v>0</v>
      </c>
      <c r="N201" s="168">
        <v>1</v>
      </c>
      <c r="O201" s="162">
        <v>0</v>
      </c>
      <c r="P201" s="162">
        <v>0</v>
      </c>
      <c r="Q201" s="163">
        <v>0</v>
      </c>
      <c r="R201" s="163">
        <v>22476.400000000001</v>
      </c>
    </row>
    <row r="202" spans="1:18" ht="72.75" customHeight="1" x14ac:dyDescent="0.25">
      <c r="A202" s="88">
        <v>10</v>
      </c>
      <c r="B202" s="459" t="s">
        <v>293</v>
      </c>
      <c r="C202" s="460"/>
      <c r="D202" s="460"/>
      <c r="E202" s="460"/>
      <c r="F202" s="465"/>
      <c r="G202" s="87" t="s">
        <v>294</v>
      </c>
      <c r="H202" s="88">
        <f t="shared" si="16"/>
        <v>0</v>
      </c>
      <c r="I202" s="162">
        <v>0</v>
      </c>
      <c r="J202" s="162">
        <v>0</v>
      </c>
      <c r="K202" s="168">
        <v>0</v>
      </c>
      <c r="L202" s="168">
        <v>0</v>
      </c>
      <c r="M202" s="168">
        <v>0</v>
      </c>
      <c r="N202" s="168">
        <v>2</v>
      </c>
      <c r="O202" s="162">
        <v>0</v>
      </c>
      <c r="P202" s="162">
        <v>0</v>
      </c>
      <c r="Q202" s="163">
        <v>0</v>
      </c>
      <c r="R202" s="163">
        <v>22476.400000000001</v>
      </c>
    </row>
    <row r="203" spans="1:18" ht="72.75" customHeight="1" x14ac:dyDescent="0.25">
      <c r="A203" s="88">
        <v>11</v>
      </c>
      <c r="B203" s="459" t="s">
        <v>295</v>
      </c>
      <c r="C203" s="460"/>
      <c r="D203" s="460"/>
      <c r="E203" s="460"/>
      <c r="F203" s="465"/>
      <c r="G203" s="87" t="s">
        <v>296</v>
      </c>
      <c r="H203" s="88">
        <f t="shared" si="16"/>
        <v>0</v>
      </c>
      <c r="I203" s="162">
        <v>0</v>
      </c>
      <c r="J203" s="162">
        <v>0</v>
      </c>
      <c r="K203" s="168">
        <v>0</v>
      </c>
      <c r="L203" s="168">
        <v>0</v>
      </c>
      <c r="M203" s="168">
        <v>0</v>
      </c>
      <c r="N203" s="168">
        <v>1</v>
      </c>
      <c r="O203" s="162">
        <v>0</v>
      </c>
      <c r="P203" s="162">
        <v>0</v>
      </c>
      <c r="Q203" s="163">
        <v>0</v>
      </c>
      <c r="R203" s="163">
        <v>22476.400000000001</v>
      </c>
    </row>
    <row r="204" spans="1:18" ht="72.75" customHeight="1" x14ac:dyDescent="0.25">
      <c r="A204" s="88">
        <v>12</v>
      </c>
      <c r="B204" s="459" t="s">
        <v>297</v>
      </c>
      <c r="C204" s="460"/>
      <c r="D204" s="460"/>
      <c r="E204" s="460"/>
      <c r="F204" s="465"/>
      <c r="G204" s="87" t="s">
        <v>298</v>
      </c>
      <c r="H204" s="88">
        <f t="shared" si="16"/>
        <v>0</v>
      </c>
      <c r="I204" s="162">
        <v>0</v>
      </c>
      <c r="J204" s="162">
        <v>0</v>
      </c>
      <c r="K204" s="168">
        <v>0</v>
      </c>
      <c r="L204" s="168">
        <v>0</v>
      </c>
      <c r="M204" s="168">
        <v>0</v>
      </c>
      <c r="N204" s="168">
        <v>1</v>
      </c>
      <c r="O204" s="162">
        <v>0</v>
      </c>
      <c r="P204" s="162">
        <v>0</v>
      </c>
      <c r="Q204" s="163">
        <v>0</v>
      </c>
      <c r="R204" s="163">
        <v>22476.400000000001</v>
      </c>
    </row>
    <row r="205" spans="1:18" ht="72.75" customHeight="1" x14ac:dyDescent="0.25">
      <c r="A205" s="88">
        <v>13</v>
      </c>
      <c r="B205" s="459" t="s">
        <v>300</v>
      </c>
      <c r="C205" s="460"/>
      <c r="D205" s="460"/>
      <c r="E205" s="460"/>
      <c r="F205" s="465"/>
      <c r="G205" s="87" t="s">
        <v>301</v>
      </c>
      <c r="H205" s="88">
        <f t="shared" si="16"/>
        <v>0</v>
      </c>
      <c r="I205" s="162">
        <v>0</v>
      </c>
      <c r="J205" s="162">
        <v>0</v>
      </c>
      <c r="K205" s="168">
        <v>0</v>
      </c>
      <c r="L205" s="168">
        <v>0</v>
      </c>
      <c r="M205" s="168">
        <v>0</v>
      </c>
      <c r="N205" s="168">
        <v>2</v>
      </c>
      <c r="O205" s="162">
        <v>0</v>
      </c>
      <c r="P205" s="162">
        <v>0</v>
      </c>
      <c r="Q205" s="163">
        <v>0</v>
      </c>
      <c r="R205" s="163">
        <v>22476.400000000001</v>
      </c>
    </row>
    <row r="206" spans="1:18" ht="72.75" customHeight="1" x14ac:dyDescent="0.25">
      <c r="A206" s="88">
        <v>14</v>
      </c>
      <c r="B206" s="459" t="s">
        <v>302</v>
      </c>
      <c r="C206" s="460"/>
      <c r="D206" s="460"/>
      <c r="E206" s="460"/>
      <c r="F206" s="465"/>
      <c r="G206" s="87" t="s">
        <v>303</v>
      </c>
      <c r="H206" s="88">
        <f t="shared" si="16"/>
        <v>0</v>
      </c>
      <c r="I206" s="162">
        <v>0</v>
      </c>
      <c r="J206" s="162">
        <v>0</v>
      </c>
      <c r="K206" s="168">
        <v>0</v>
      </c>
      <c r="L206" s="168">
        <v>0</v>
      </c>
      <c r="M206" s="168">
        <v>0</v>
      </c>
      <c r="N206" s="168">
        <v>2</v>
      </c>
      <c r="O206" s="162">
        <v>0</v>
      </c>
      <c r="P206" s="162">
        <v>0</v>
      </c>
      <c r="Q206" s="163">
        <v>0</v>
      </c>
      <c r="R206" s="163">
        <v>22476.400000000001</v>
      </c>
    </row>
    <row r="207" spans="1:18" ht="72.75" customHeight="1" x14ac:dyDescent="0.25">
      <c r="A207" s="88">
        <v>15</v>
      </c>
      <c r="B207" s="459" t="s">
        <v>304</v>
      </c>
      <c r="C207" s="460"/>
      <c r="D207" s="460"/>
      <c r="E207" s="460"/>
      <c r="F207" s="465"/>
      <c r="G207" s="87" t="s">
        <v>305</v>
      </c>
      <c r="H207" s="88">
        <f t="shared" si="16"/>
        <v>0</v>
      </c>
      <c r="I207" s="162">
        <v>0</v>
      </c>
      <c r="J207" s="162">
        <v>0</v>
      </c>
      <c r="K207" s="168">
        <v>0</v>
      </c>
      <c r="L207" s="168">
        <v>0</v>
      </c>
      <c r="M207" s="168">
        <v>0</v>
      </c>
      <c r="N207" s="168">
        <v>1</v>
      </c>
      <c r="O207" s="162">
        <v>0</v>
      </c>
      <c r="P207" s="162">
        <v>0</v>
      </c>
      <c r="Q207" s="163">
        <v>0</v>
      </c>
      <c r="R207" s="163">
        <v>22476.400000000001</v>
      </c>
    </row>
    <row r="208" spans="1:18" ht="72.75" customHeight="1" x14ac:dyDescent="0.25">
      <c r="A208" s="88">
        <v>16</v>
      </c>
      <c r="B208" s="459" t="s">
        <v>306</v>
      </c>
      <c r="C208" s="460"/>
      <c r="D208" s="460"/>
      <c r="E208" s="460"/>
      <c r="F208" s="465"/>
      <c r="G208" s="87" t="s">
        <v>307</v>
      </c>
      <c r="H208" s="88">
        <f t="shared" si="16"/>
        <v>0</v>
      </c>
      <c r="I208" s="162">
        <v>0</v>
      </c>
      <c r="J208" s="162">
        <v>0</v>
      </c>
      <c r="K208" s="168">
        <v>0</v>
      </c>
      <c r="L208" s="168">
        <v>0</v>
      </c>
      <c r="M208" s="168">
        <v>0</v>
      </c>
      <c r="N208" s="168">
        <v>1</v>
      </c>
      <c r="O208" s="162">
        <v>0</v>
      </c>
      <c r="P208" s="162">
        <v>0</v>
      </c>
      <c r="Q208" s="163">
        <v>0</v>
      </c>
      <c r="R208" s="163">
        <v>22476.400000000001</v>
      </c>
    </row>
    <row r="209" spans="1:18" ht="72.75" customHeight="1" x14ac:dyDescent="0.25">
      <c r="A209" s="88">
        <v>17</v>
      </c>
      <c r="B209" s="459" t="s">
        <v>308</v>
      </c>
      <c r="C209" s="460"/>
      <c r="D209" s="460"/>
      <c r="E209" s="460"/>
      <c r="F209" s="465"/>
      <c r="G209" s="87" t="s">
        <v>309</v>
      </c>
      <c r="H209" s="88">
        <f t="shared" si="16"/>
        <v>0</v>
      </c>
      <c r="I209" s="162">
        <v>0</v>
      </c>
      <c r="J209" s="162">
        <v>0</v>
      </c>
      <c r="K209" s="168">
        <v>0</v>
      </c>
      <c r="L209" s="168">
        <v>0</v>
      </c>
      <c r="M209" s="168">
        <v>0</v>
      </c>
      <c r="N209" s="168">
        <v>1</v>
      </c>
      <c r="O209" s="162">
        <v>0</v>
      </c>
      <c r="P209" s="162">
        <v>0</v>
      </c>
      <c r="Q209" s="163">
        <v>0</v>
      </c>
      <c r="R209" s="163">
        <v>22476.400000000001</v>
      </c>
    </row>
    <row r="210" spans="1:18" ht="72.75" customHeight="1" x14ac:dyDescent="0.25">
      <c r="A210" s="88">
        <v>18</v>
      </c>
      <c r="B210" s="459" t="s">
        <v>311</v>
      </c>
      <c r="C210" s="460"/>
      <c r="D210" s="460"/>
      <c r="E210" s="460"/>
      <c r="F210" s="465"/>
      <c r="G210" s="87" t="s">
        <v>312</v>
      </c>
      <c r="H210" s="88">
        <f t="shared" si="16"/>
        <v>0</v>
      </c>
      <c r="I210" s="162">
        <v>0</v>
      </c>
      <c r="J210" s="162">
        <v>0</v>
      </c>
      <c r="K210" s="168">
        <v>0</v>
      </c>
      <c r="L210" s="168">
        <v>0</v>
      </c>
      <c r="M210" s="168">
        <v>0</v>
      </c>
      <c r="N210" s="168">
        <v>1</v>
      </c>
      <c r="O210" s="162">
        <v>0</v>
      </c>
      <c r="P210" s="162">
        <v>0</v>
      </c>
      <c r="Q210" s="163">
        <v>0</v>
      </c>
      <c r="R210" s="163">
        <v>22476.400000000001</v>
      </c>
    </row>
    <row r="211" spans="1:18" ht="72.75" customHeight="1" x14ac:dyDescent="0.25">
      <c r="A211" s="88">
        <v>19</v>
      </c>
      <c r="B211" s="459" t="s">
        <v>313</v>
      </c>
      <c r="C211" s="460"/>
      <c r="D211" s="460"/>
      <c r="E211" s="460"/>
      <c r="F211" s="465"/>
      <c r="G211" s="87" t="s">
        <v>314</v>
      </c>
      <c r="H211" s="88">
        <f t="shared" si="16"/>
        <v>0</v>
      </c>
      <c r="I211" s="162">
        <v>0</v>
      </c>
      <c r="J211" s="162">
        <v>0</v>
      </c>
      <c r="K211" s="168">
        <v>0</v>
      </c>
      <c r="L211" s="168">
        <v>0</v>
      </c>
      <c r="M211" s="168">
        <v>0</v>
      </c>
      <c r="N211" s="168">
        <v>0</v>
      </c>
      <c r="O211" s="162">
        <v>0</v>
      </c>
      <c r="P211" s="162">
        <v>0</v>
      </c>
      <c r="Q211" s="163">
        <v>0</v>
      </c>
      <c r="R211" s="163">
        <v>22476.400000000001</v>
      </c>
    </row>
    <row r="212" spans="1:18" ht="72.75" customHeight="1" x14ac:dyDescent="0.25">
      <c r="A212" s="88">
        <v>20</v>
      </c>
      <c r="B212" s="459" t="s">
        <v>315</v>
      </c>
      <c r="C212" s="460"/>
      <c r="D212" s="460"/>
      <c r="E212" s="460"/>
      <c r="F212" s="465"/>
      <c r="G212" s="87" t="s">
        <v>316</v>
      </c>
      <c r="H212" s="88">
        <f t="shared" si="16"/>
        <v>0</v>
      </c>
      <c r="I212" s="162">
        <v>0</v>
      </c>
      <c r="J212" s="162">
        <v>0</v>
      </c>
      <c r="K212" s="168">
        <v>0</v>
      </c>
      <c r="L212" s="168"/>
      <c r="M212" s="168">
        <v>0</v>
      </c>
      <c r="N212" s="168">
        <v>1</v>
      </c>
      <c r="O212" s="162">
        <v>0</v>
      </c>
      <c r="P212" s="162">
        <v>0</v>
      </c>
      <c r="Q212" s="163">
        <v>0</v>
      </c>
      <c r="R212" s="163">
        <v>22476.400000000001</v>
      </c>
    </row>
    <row r="213" spans="1:18" ht="72.75" customHeight="1" x14ac:dyDescent="0.25">
      <c r="A213" s="88">
        <v>21</v>
      </c>
      <c r="B213" s="459" t="s">
        <v>317</v>
      </c>
      <c r="C213" s="460"/>
      <c r="D213" s="460"/>
      <c r="E213" s="460"/>
      <c r="F213" s="465"/>
      <c r="G213" s="87" t="s">
        <v>318</v>
      </c>
      <c r="H213" s="88">
        <f t="shared" si="16"/>
        <v>0</v>
      </c>
      <c r="I213" s="162">
        <v>0</v>
      </c>
      <c r="J213" s="162">
        <v>0</v>
      </c>
      <c r="K213" s="168">
        <v>0</v>
      </c>
      <c r="L213" s="168">
        <v>0</v>
      </c>
      <c r="M213" s="168">
        <v>0</v>
      </c>
      <c r="N213" s="168">
        <v>1</v>
      </c>
      <c r="O213" s="162">
        <v>0</v>
      </c>
      <c r="P213" s="162">
        <v>0</v>
      </c>
      <c r="Q213" s="163">
        <v>0</v>
      </c>
      <c r="R213" s="163">
        <v>22476.400000000001</v>
      </c>
    </row>
    <row r="214" spans="1:18" ht="72.75" customHeight="1" x14ac:dyDescent="0.25">
      <c r="A214" s="88">
        <v>22</v>
      </c>
      <c r="B214" s="459" t="s">
        <v>319</v>
      </c>
      <c r="C214" s="460"/>
      <c r="D214" s="460"/>
      <c r="E214" s="460"/>
      <c r="F214" s="465"/>
      <c r="G214" s="87" t="s">
        <v>320</v>
      </c>
      <c r="H214" s="88">
        <f t="shared" si="16"/>
        <v>0</v>
      </c>
      <c r="I214" s="162">
        <v>0</v>
      </c>
      <c r="J214" s="162">
        <v>0</v>
      </c>
      <c r="K214" s="168">
        <v>0</v>
      </c>
      <c r="L214" s="168">
        <v>0</v>
      </c>
      <c r="M214" s="168">
        <v>0</v>
      </c>
      <c r="N214" s="168">
        <v>2</v>
      </c>
      <c r="O214" s="162">
        <v>0</v>
      </c>
      <c r="P214" s="162">
        <v>0</v>
      </c>
      <c r="Q214" s="163">
        <v>0</v>
      </c>
      <c r="R214" s="163">
        <v>22476.400000000001</v>
      </c>
    </row>
    <row r="215" spans="1:18" ht="72.75" customHeight="1" x14ac:dyDescent="0.25">
      <c r="A215" s="88">
        <v>23</v>
      </c>
      <c r="B215" s="459" t="s">
        <v>321</v>
      </c>
      <c r="C215" s="460"/>
      <c r="D215" s="460"/>
      <c r="E215" s="460"/>
      <c r="F215" s="465"/>
      <c r="G215" s="87" t="s">
        <v>322</v>
      </c>
      <c r="H215" s="88">
        <f t="shared" si="16"/>
        <v>0</v>
      </c>
      <c r="I215" s="162">
        <v>0</v>
      </c>
      <c r="J215" s="162">
        <v>0</v>
      </c>
      <c r="K215" s="168">
        <v>0</v>
      </c>
      <c r="L215" s="168">
        <v>0</v>
      </c>
      <c r="M215" s="168">
        <v>0</v>
      </c>
      <c r="N215" s="168">
        <v>2</v>
      </c>
      <c r="O215" s="162">
        <v>0</v>
      </c>
      <c r="P215" s="162">
        <v>0</v>
      </c>
      <c r="Q215" s="163">
        <v>0</v>
      </c>
      <c r="R215" s="163">
        <v>22476.400000000001</v>
      </c>
    </row>
    <row r="216" spans="1:18" ht="72.75" customHeight="1" x14ac:dyDescent="0.25">
      <c r="A216" s="88">
        <v>24</v>
      </c>
      <c r="B216" s="459" t="s">
        <v>324</v>
      </c>
      <c r="C216" s="460"/>
      <c r="D216" s="460"/>
      <c r="E216" s="460"/>
      <c r="F216" s="465"/>
      <c r="G216" s="87" t="s">
        <v>325</v>
      </c>
      <c r="H216" s="88">
        <f t="shared" si="16"/>
        <v>0</v>
      </c>
      <c r="I216" s="162">
        <v>0</v>
      </c>
      <c r="J216" s="162">
        <v>0</v>
      </c>
      <c r="K216" s="168">
        <v>0</v>
      </c>
      <c r="L216" s="168">
        <v>0</v>
      </c>
      <c r="M216" s="168">
        <v>0</v>
      </c>
      <c r="N216" s="168">
        <v>1</v>
      </c>
      <c r="O216" s="162">
        <v>0</v>
      </c>
      <c r="P216" s="162">
        <v>0</v>
      </c>
      <c r="Q216" s="163">
        <v>0</v>
      </c>
      <c r="R216" s="163">
        <v>22476.400000000001</v>
      </c>
    </row>
    <row r="217" spans="1:18" ht="72.75" customHeight="1" x14ac:dyDescent="0.25">
      <c r="A217" s="88">
        <v>25</v>
      </c>
      <c r="B217" s="459" t="s">
        <v>326</v>
      </c>
      <c r="C217" s="460"/>
      <c r="D217" s="460"/>
      <c r="E217" s="460"/>
      <c r="F217" s="465"/>
      <c r="G217" s="87" t="s">
        <v>327</v>
      </c>
      <c r="H217" s="88">
        <f t="shared" si="16"/>
        <v>0</v>
      </c>
      <c r="I217" s="162">
        <v>0</v>
      </c>
      <c r="J217" s="162">
        <v>0</v>
      </c>
      <c r="K217" s="168">
        <v>0</v>
      </c>
      <c r="L217" s="168">
        <v>0</v>
      </c>
      <c r="M217" s="168">
        <v>0</v>
      </c>
      <c r="N217" s="168">
        <v>1</v>
      </c>
      <c r="O217" s="162">
        <v>0</v>
      </c>
      <c r="P217" s="162">
        <v>0</v>
      </c>
      <c r="Q217" s="163">
        <v>0</v>
      </c>
      <c r="R217" s="163">
        <v>22476.400000000001</v>
      </c>
    </row>
    <row r="218" spans="1:18" ht="72.75" customHeight="1" x14ac:dyDescent="0.25">
      <c r="A218" s="88">
        <v>26</v>
      </c>
      <c r="B218" s="459" t="s">
        <v>330</v>
      </c>
      <c r="C218" s="460"/>
      <c r="D218" s="460"/>
      <c r="E218" s="460"/>
      <c r="F218" s="465"/>
      <c r="G218" s="87" t="s">
        <v>331</v>
      </c>
      <c r="H218" s="88">
        <f t="shared" si="16"/>
        <v>0</v>
      </c>
      <c r="I218" s="162">
        <v>0</v>
      </c>
      <c r="J218" s="162">
        <v>0</v>
      </c>
      <c r="K218" s="168">
        <v>0</v>
      </c>
      <c r="L218" s="168">
        <v>0</v>
      </c>
      <c r="M218" s="168">
        <v>0</v>
      </c>
      <c r="N218" s="168">
        <v>1</v>
      </c>
      <c r="O218" s="162">
        <v>0</v>
      </c>
      <c r="P218" s="162">
        <v>0</v>
      </c>
      <c r="Q218" s="163">
        <v>0</v>
      </c>
      <c r="R218" s="163">
        <v>22476.400000000001</v>
      </c>
    </row>
    <row r="219" spans="1:18" ht="72.75" customHeight="1" x14ac:dyDescent="0.25">
      <c r="A219" s="88">
        <v>27</v>
      </c>
      <c r="B219" s="459" t="s">
        <v>333</v>
      </c>
      <c r="C219" s="460"/>
      <c r="D219" s="460"/>
      <c r="E219" s="460"/>
      <c r="F219" s="465"/>
      <c r="G219" s="87" t="s">
        <v>334</v>
      </c>
      <c r="H219" s="88">
        <f t="shared" si="16"/>
        <v>0</v>
      </c>
      <c r="I219" s="162">
        <v>0</v>
      </c>
      <c r="J219" s="162">
        <v>0</v>
      </c>
      <c r="K219" s="168">
        <v>0</v>
      </c>
      <c r="L219" s="168">
        <v>0</v>
      </c>
      <c r="M219" s="168">
        <v>0</v>
      </c>
      <c r="N219" s="168">
        <v>1</v>
      </c>
      <c r="O219" s="162">
        <v>0</v>
      </c>
      <c r="P219" s="162">
        <v>0</v>
      </c>
      <c r="Q219" s="163">
        <v>0</v>
      </c>
      <c r="R219" s="163">
        <v>22476.400000000001</v>
      </c>
    </row>
    <row r="220" spans="1:18" ht="72.75" customHeight="1" x14ac:dyDescent="0.25">
      <c r="A220" s="88">
        <v>28</v>
      </c>
      <c r="B220" s="459" t="s">
        <v>336</v>
      </c>
      <c r="C220" s="460"/>
      <c r="D220" s="460"/>
      <c r="E220" s="460"/>
      <c r="F220" s="465"/>
      <c r="G220" s="87" t="s">
        <v>337</v>
      </c>
      <c r="H220" s="88">
        <f t="shared" si="16"/>
        <v>0</v>
      </c>
      <c r="I220" s="162">
        <v>0</v>
      </c>
      <c r="J220" s="162">
        <v>0</v>
      </c>
      <c r="K220" s="168">
        <v>0</v>
      </c>
      <c r="L220" s="168">
        <v>0</v>
      </c>
      <c r="M220" s="168">
        <v>0</v>
      </c>
      <c r="N220" s="168">
        <v>1</v>
      </c>
      <c r="O220" s="162">
        <v>0</v>
      </c>
      <c r="P220" s="162">
        <v>0</v>
      </c>
      <c r="Q220" s="163">
        <v>0</v>
      </c>
      <c r="R220" s="163">
        <v>22476.400000000001</v>
      </c>
    </row>
    <row r="221" spans="1:18" ht="72.75" customHeight="1" x14ac:dyDescent="0.25">
      <c r="A221" s="88">
        <v>29</v>
      </c>
      <c r="B221" s="459" t="s">
        <v>339</v>
      </c>
      <c r="C221" s="460"/>
      <c r="D221" s="460"/>
      <c r="E221" s="460"/>
      <c r="F221" s="465"/>
      <c r="G221" s="87" t="s">
        <v>340</v>
      </c>
      <c r="H221" s="88">
        <f t="shared" si="16"/>
        <v>0</v>
      </c>
      <c r="I221" s="162">
        <v>0</v>
      </c>
      <c r="J221" s="162">
        <v>0</v>
      </c>
      <c r="K221" s="168">
        <v>0</v>
      </c>
      <c r="L221" s="168">
        <v>0</v>
      </c>
      <c r="M221" s="168">
        <v>0</v>
      </c>
      <c r="N221" s="168">
        <v>2</v>
      </c>
      <c r="O221" s="162">
        <v>0</v>
      </c>
      <c r="P221" s="162">
        <v>0</v>
      </c>
      <c r="Q221" s="163">
        <v>0</v>
      </c>
      <c r="R221" s="163">
        <v>22476.400000000001</v>
      </c>
    </row>
    <row r="222" spans="1:18" ht="72.75" customHeight="1" x14ac:dyDescent="0.25">
      <c r="A222" s="88">
        <v>30</v>
      </c>
      <c r="B222" s="459" t="s">
        <v>341</v>
      </c>
      <c r="C222" s="460"/>
      <c r="D222" s="460"/>
      <c r="E222" s="460"/>
      <c r="F222" s="465"/>
      <c r="G222" s="87" t="s">
        <v>342</v>
      </c>
      <c r="H222" s="88">
        <f t="shared" si="16"/>
        <v>0</v>
      </c>
      <c r="I222" s="162">
        <v>0</v>
      </c>
      <c r="J222" s="162">
        <v>0</v>
      </c>
      <c r="K222" s="168">
        <v>0</v>
      </c>
      <c r="L222" s="168">
        <v>0</v>
      </c>
      <c r="M222" s="168">
        <v>0</v>
      </c>
      <c r="N222" s="168">
        <v>1</v>
      </c>
      <c r="O222" s="162">
        <v>0</v>
      </c>
      <c r="P222" s="162">
        <v>0</v>
      </c>
      <c r="Q222" s="163">
        <v>0</v>
      </c>
      <c r="R222" s="163">
        <v>22476.400000000001</v>
      </c>
    </row>
    <row r="223" spans="1:18" ht="72.75" customHeight="1" x14ac:dyDescent="0.25">
      <c r="A223" s="88">
        <v>31</v>
      </c>
      <c r="B223" s="459" t="s">
        <v>343</v>
      </c>
      <c r="C223" s="460"/>
      <c r="D223" s="460"/>
      <c r="E223" s="460"/>
      <c r="F223" s="465"/>
      <c r="G223" s="87" t="s">
        <v>344</v>
      </c>
      <c r="H223" s="88">
        <f t="shared" si="16"/>
        <v>0</v>
      </c>
      <c r="I223" s="162">
        <v>0</v>
      </c>
      <c r="J223" s="162">
        <v>0</v>
      </c>
      <c r="K223" s="168">
        <v>0</v>
      </c>
      <c r="L223" s="168">
        <v>0</v>
      </c>
      <c r="M223" s="168">
        <v>0</v>
      </c>
      <c r="N223" s="168">
        <v>1</v>
      </c>
      <c r="O223" s="162">
        <v>0</v>
      </c>
      <c r="P223" s="162">
        <v>0</v>
      </c>
      <c r="Q223" s="163">
        <v>0</v>
      </c>
      <c r="R223" s="163">
        <v>22476.400000000001</v>
      </c>
    </row>
    <row r="224" spans="1:18" ht="72.75" customHeight="1" x14ac:dyDescent="0.25">
      <c r="A224" s="88">
        <v>32</v>
      </c>
      <c r="B224" s="459" t="s">
        <v>345</v>
      </c>
      <c r="C224" s="460"/>
      <c r="D224" s="460"/>
      <c r="E224" s="460"/>
      <c r="F224" s="465"/>
      <c r="G224" s="87" t="s">
        <v>346</v>
      </c>
      <c r="H224" s="88">
        <f t="shared" si="16"/>
        <v>0</v>
      </c>
      <c r="I224" s="162">
        <v>0</v>
      </c>
      <c r="J224" s="162">
        <v>0</v>
      </c>
      <c r="K224" s="168">
        <v>0</v>
      </c>
      <c r="L224" s="168">
        <v>0</v>
      </c>
      <c r="M224" s="168">
        <v>0</v>
      </c>
      <c r="N224" s="168">
        <v>1</v>
      </c>
      <c r="O224" s="162">
        <v>0</v>
      </c>
      <c r="P224" s="162">
        <v>0</v>
      </c>
      <c r="Q224" s="163">
        <v>0</v>
      </c>
      <c r="R224" s="163">
        <v>22476.400000000001</v>
      </c>
    </row>
    <row r="225" spans="1:18" ht="72.75" customHeight="1" x14ac:dyDescent="0.25">
      <c r="A225" s="88">
        <v>33</v>
      </c>
      <c r="B225" s="459" t="s">
        <v>347</v>
      </c>
      <c r="C225" s="460"/>
      <c r="D225" s="460"/>
      <c r="E225" s="460"/>
      <c r="F225" s="465"/>
      <c r="G225" s="87" t="s">
        <v>348</v>
      </c>
      <c r="H225" s="88">
        <f t="shared" si="16"/>
        <v>0</v>
      </c>
      <c r="I225" s="162">
        <v>0</v>
      </c>
      <c r="J225" s="162">
        <v>0</v>
      </c>
      <c r="K225" s="168">
        <v>0</v>
      </c>
      <c r="L225" s="168">
        <v>0</v>
      </c>
      <c r="M225" s="168">
        <v>0</v>
      </c>
      <c r="N225" s="168">
        <v>1</v>
      </c>
      <c r="O225" s="162">
        <v>0</v>
      </c>
      <c r="P225" s="162">
        <v>0</v>
      </c>
      <c r="Q225" s="163">
        <v>0</v>
      </c>
      <c r="R225" s="163">
        <v>22476.400000000001</v>
      </c>
    </row>
    <row r="226" spans="1:18" ht="72.75" customHeight="1" x14ac:dyDescent="0.25">
      <c r="A226" s="88">
        <v>34</v>
      </c>
      <c r="B226" s="459" t="s">
        <v>349</v>
      </c>
      <c r="C226" s="460"/>
      <c r="D226" s="460"/>
      <c r="E226" s="460"/>
      <c r="F226" s="465"/>
      <c r="G226" s="87" t="s">
        <v>350</v>
      </c>
      <c r="H226" s="88">
        <f t="shared" si="16"/>
        <v>0</v>
      </c>
      <c r="I226" s="162">
        <v>0</v>
      </c>
      <c r="J226" s="162">
        <v>0</v>
      </c>
      <c r="K226" s="168"/>
      <c r="L226" s="168">
        <v>0</v>
      </c>
      <c r="M226" s="168">
        <v>0</v>
      </c>
      <c r="N226" s="168">
        <v>1</v>
      </c>
      <c r="O226" s="162">
        <v>0</v>
      </c>
      <c r="P226" s="162">
        <v>0</v>
      </c>
      <c r="Q226" s="163">
        <v>0</v>
      </c>
      <c r="R226" s="163">
        <v>22476.400000000001</v>
      </c>
    </row>
    <row r="227" spans="1:18" ht="72.75" customHeight="1" x14ac:dyDescent="0.25">
      <c r="A227" s="88">
        <v>35</v>
      </c>
      <c r="B227" s="459" t="s">
        <v>351</v>
      </c>
      <c r="C227" s="460"/>
      <c r="D227" s="460"/>
      <c r="E227" s="460"/>
      <c r="F227" s="465"/>
      <c r="G227" s="87" t="s">
        <v>352</v>
      </c>
      <c r="H227" s="88">
        <f t="shared" si="16"/>
        <v>0</v>
      </c>
      <c r="I227" s="162">
        <v>0</v>
      </c>
      <c r="J227" s="162">
        <v>0</v>
      </c>
      <c r="K227" s="168">
        <v>0</v>
      </c>
      <c r="L227" s="168">
        <v>0</v>
      </c>
      <c r="M227" s="168">
        <v>0</v>
      </c>
      <c r="N227" s="168">
        <v>1</v>
      </c>
      <c r="O227" s="162">
        <v>0</v>
      </c>
      <c r="P227" s="162">
        <v>0</v>
      </c>
      <c r="Q227" s="163">
        <v>0</v>
      </c>
      <c r="R227" s="163">
        <v>22476.400000000001</v>
      </c>
    </row>
    <row r="228" spans="1:18" ht="72.75" customHeight="1" x14ac:dyDescent="0.25">
      <c r="A228" s="88">
        <v>36</v>
      </c>
      <c r="B228" s="459" t="s">
        <v>204</v>
      </c>
      <c r="C228" s="460"/>
      <c r="D228" s="460"/>
      <c r="E228" s="460"/>
      <c r="F228" s="465"/>
      <c r="G228" s="87" t="s">
        <v>353</v>
      </c>
      <c r="H228" s="88">
        <f t="shared" si="16"/>
        <v>0</v>
      </c>
      <c r="I228" s="162">
        <v>0</v>
      </c>
      <c r="J228" s="162">
        <v>0</v>
      </c>
      <c r="K228" s="168">
        <v>0</v>
      </c>
      <c r="L228" s="168">
        <v>0</v>
      </c>
      <c r="M228" s="168">
        <v>0</v>
      </c>
      <c r="N228" s="168">
        <v>1</v>
      </c>
      <c r="O228" s="162">
        <v>0</v>
      </c>
      <c r="P228" s="162">
        <v>0</v>
      </c>
      <c r="Q228" s="163">
        <v>0</v>
      </c>
      <c r="R228" s="163">
        <v>22476.400000000001</v>
      </c>
    </row>
    <row r="229" spans="1:18" ht="72.75" customHeight="1" x14ac:dyDescent="0.25">
      <c r="A229" s="88">
        <v>37</v>
      </c>
      <c r="B229" s="459" t="s">
        <v>354</v>
      </c>
      <c r="C229" s="460"/>
      <c r="D229" s="460"/>
      <c r="E229" s="460"/>
      <c r="F229" s="465"/>
      <c r="G229" s="87" t="s">
        <v>355</v>
      </c>
      <c r="H229" s="88">
        <f t="shared" si="16"/>
        <v>0</v>
      </c>
      <c r="I229" s="162">
        <v>0</v>
      </c>
      <c r="J229" s="162">
        <v>0</v>
      </c>
      <c r="K229" s="168">
        <v>0</v>
      </c>
      <c r="L229" s="168">
        <v>0</v>
      </c>
      <c r="M229" s="168">
        <v>0</v>
      </c>
      <c r="N229" s="168">
        <v>1</v>
      </c>
      <c r="O229" s="162">
        <v>0</v>
      </c>
      <c r="P229" s="162">
        <v>0</v>
      </c>
      <c r="Q229" s="163">
        <v>0</v>
      </c>
      <c r="R229" s="163">
        <v>22476.400000000001</v>
      </c>
    </row>
    <row r="230" spans="1:18" ht="72.75" customHeight="1" x14ac:dyDescent="0.25">
      <c r="A230" s="88">
        <v>38</v>
      </c>
      <c r="B230" s="459" t="s">
        <v>356</v>
      </c>
      <c r="C230" s="460"/>
      <c r="D230" s="460"/>
      <c r="E230" s="460"/>
      <c r="F230" s="465"/>
      <c r="G230" s="87" t="s">
        <v>357</v>
      </c>
      <c r="H230" s="88">
        <f t="shared" si="16"/>
        <v>0</v>
      </c>
      <c r="I230" s="162">
        <v>0</v>
      </c>
      <c r="J230" s="162">
        <v>0</v>
      </c>
      <c r="K230" s="168">
        <v>0</v>
      </c>
      <c r="L230" s="168">
        <v>0</v>
      </c>
      <c r="M230" s="168">
        <v>0</v>
      </c>
      <c r="N230" s="168">
        <v>1</v>
      </c>
      <c r="O230" s="162">
        <v>0</v>
      </c>
      <c r="P230" s="162">
        <v>0</v>
      </c>
      <c r="Q230" s="163">
        <v>0</v>
      </c>
      <c r="R230" s="163">
        <v>22476.400000000001</v>
      </c>
    </row>
    <row r="231" spans="1:18" ht="72.75" customHeight="1" x14ac:dyDescent="0.25">
      <c r="A231" s="88">
        <v>39</v>
      </c>
      <c r="B231" s="459" t="s">
        <v>358</v>
      </c>
      <c r="C231" s="460"/>
      <c r="D231" s="460"/>
      <c r="E231" s="460"/>
      <c r="F231" s="465"/>
      <c r="G231" s="87" t="s">
        <v>359</v>
      </c>
      <c r="H231" s="88">
        <f t="shared" si="16"/>
        <v>0</v>
      </c>
      <c r="I231" s="162">
        <v>0</v>
      </c>
      <c r="J231" s="162">
        <v>0</v>
      </c>
      <c r="K231" s="168">
        <v>0</v>
      </c>
      <c r="L231" s="168">
        <v>0</v>
      </c>
      <c r="M231" s="168">
        <v>0</v>
      </c>
      <c r="N231" s="168">
        <v>2</v>
      </c>
      <c r="O231" s="162">
        <v>0</v>
      </c>
      <c r="P231" s="162">
        <v>0</v>
      </c>
      <c r="Q231" s="163">
        <v>0</v>
      </c>
      <c r="R231" s="163">
        <v>22476.400000000001</v>
      </c>
    </row>
    <row r="232" spans="1:18" ht="72.75" customHeight="1" x14ac:dyDescent="0.25">
      <c r="A232" s="88">
        <v>40</v>
      </c>
      <c r="B232" s="459" t="s">
        <v>360</v>
      </c>
      <c r="C232" s="460"/>
      <c r="D232" s="460"/>
      <c r="E232" s="460"/>
      <c r="F232" s="465"/>
      <c r="G232" s="87" t="s">
        <v>361</v>
      </c>
      <c r="H232" s="88">
        <f t="shared" si="16"/>
        <v>0</v>
      </c>
      <c r="I232" s="162">
        <v>0</v>
      </c>
      <c r="J232" s="162">
        <v>0</v>
      </c>
      <c r="K232" s="168">
        <v>0</v>
      </c>
      <c r="L232" s="168">
        <v>0</v>
      </c>
      <c r="M232" s="168">
        <v>0</v>
      </c>
      <c r="N232" s="168">
        <v>1</v>
      </c>
      <c r="O232" s="162">
        <v>0</v>
      </c>
      <c r="P232" s="162">
        <v>0</v>
      </c>
      <c r="Q232" s="163">
        <v>0</v>
      </c>
      <c r="R232" s="163">
        <v>22476.400000000001</v>
      </c>
    </row>
    <row r="233" spans="1:18" ht="72.75" customHeight="1" x14ac:dyDescent="0.25">
      <c r="A233" s="88">
        <v>41</v>
      </c>
      <c r="B233" s="459" t="s">
        <v>362</v>
      </c>
      <c r="C233" s="460"/>
      <c r="D233" s="460"/>
      <c r="E233" s="460"/>
      <c r="F233" s="465"/>
      <c r="G233" s="87" t="s">
        <v>363</v>
      </c>
      <c r="H233" s="88">
        <f t="shared" si="16"/>
        <v>0</v>
      </c>
      <c r="I233" s="162">
        <v>0</v>
      </c>
      <c r="J233" s="162">
        <v>0</v>
      </c>
      <c r="K233" s="168">
        <v>0</v>
      </c>
      <c r="L233" s="168">
        <v>0</v>
      </c>
      <c r="M233" s="168">
        <v>0</v>
      </c>
      <c r="N233" s="168">
        <v>1</v>
      </c>
      <c r="O233" s="162">
        <v>0</v>
      </c>
      <c r="P233" s="162">
        <v>0</v>
      </c>
      <c r="Q233" s="163">
        <v>0</v>
      </c>
      <c r="R233" s="163">
        <v>22476.400000000001</v>
      </c>
    </row>
    <row r="234" spans="1:18" ht="72.75" customHeight="1" x14ac:dyDescent="0.25">
      <c r="A234" s="88">
        <v>42</v>
      </c>
      <c r="B234" s="459" t="s">
        <v>364</v>
      </c>
      <c r="C234" s="460"/>
      <c r="D234" s="460"/>
      <c r="E234" s="460"/>
      <c r="F234" s="465"/>
      <c r="G234" s="87" t="s">
        <v>365</v>
      </c>
      <c r="H234" s="88">
        <f t="shared" si="16"/>
        <v>0</v>
      </c>
      <c r="I234" s="162">
        <v>0</v>
      </c>
      <c r="J234" s="162">
        <v>0</v>
      </c>
      <c r="K234" s="168">
        <v>0</v>
      </c>
      <c r="L234" s="168">
        <v>0</v>
      </c>
      <c r="M234" s="168">
        <v>0</v>
      </c>
      <c r="N234" s="168">
        <v>1</v>
      </c>
      <c r="O234" s="162">
        <v>0</v>
      </c>
      <c r="P234" s="162">
        <v>0</v>
      </c>
      <c r="Q234" s="163">
        <v>0</v>
      </c>
      <c r="R234" s="163">
        <v>22476.400000000001</v>
      </c>
    </row>
    <row r="235" spans="1:18" ht="72.75" customHeight="1" x14ac:dyDescent="0.25">
      <c r="A235" s="88">
        <v>43</v>
      </c>
      <c r="B235" s="529" t="s">
        <v>905</v>
      </c>
      <c r="C235" s="529"/>
      <c r="D235" s="529"/>
      <c r="E235" s="529"/>
      <c r="F235" s="529"/>
      <c r="G235" s="86" t="s">
        <v>906</v>
      </c>
      <c r="H235" s="88">
        <f t="shared" si="16"/>
        <v>0</v>
      </c>
      <c r="I235" s="162">
        <v>0</v>
      </c>
      <c r="J235" s="162">
        <v>0</v>
      </c>
      <c r="K235" s="168">
        <v>0</v>
      </c>
      <c r="L235" s="168">
        <v>0</v>
      </c>
      <c r="M235" s="168">
        <v>0</v>
      </c>
      <c r="N235" s="168">
        <v>0</v>
      </c>
      <c r="O235" s="162">
        <v>0</v>
      </c>
      <c r="P235" s="162">
        <v>0</v>
      </c>
      <c r="Q235" s="163">
        <v>0</v>
      </c>
      <c r="R235" s="163">
        <v>0</v>
      </c>
    </row>
    <row r="236" spans="1:18" ht="72.75" customHeight="1" x14ac:dyDescent="0.25">
      <c r="A236" s="88">
        <v>44</v>
      </c>
      <c r="B236" s="529" t="s">
        <v>907</v>
      </c>
      <c r="C236" s="529"/>
      <c r="D236" s="529"/>
      <c r="E236" s="529"/>
      <c r="F236" s="529"/>
      <c r="G236" s="86" t="s">
        <v>1023</v>
      </c>
      <c r="H236" s="88">
        <f t="shared" si="16"/>
        <v>0</v>
      </c>
      <c r="I236" s="162">
        <v>0</v>
      </c>
      <c r="J236" s="162">
        <v>0</v>
      </c>
      <c r="K236" s="168">
        <v>0</v>
      </c>
      <c r="L236" s="168">
        <v>0</v>
      </c>
      <c r="M236" s="168">
        <v>0</v>
      </c>
      <c r="N236" s="168">
        <v>0</v>
      </c>
      <c r="O236" s="162">
        <v>0</v>
      </c>
      <c r="P236" s="162">
        <v>0</v>
      </c>
      <c r="Q236" s="163">
        <v>0</v>
      </c>
      <c r="R236" s="163">
        <v>0</v>
      </c>
    </row>
    <row r="237" spans="1:18" ht="72.75" customHeight="1" x14ac:dyDescent="0.25">
      <c r="A237" s="88">
        <v>45</v>
      </c>
      <c r="B237" s="529" t="s">
        <v>909</v>
      </c>
      <c r="C237" s="529"/>
      <c r="D237" s="529"/>
      <c r="E237" s="529"/>
      <c r="F237" s="529"/>
      <c r="G237" s="86" t="s">
        <v>910</v>
      </c>
      <c r="H237" s="88">
        <f t="shared" si="16"/>
        <v>0</v>
      </c>
      <c r="I237" s="162">
        <v>0</v>
      </c>
      <c r="J237" s="162">
        <v>0</v>
      </c>
      <c r="K237" s="168">
        <v>0</v>
      </c>
      <c r="L237" s="168">
        <v>0</v>
      </c>
      <c r="M237" s="168">
        <v>0</v>
      </c>
      <c r="N237" s="168">
        <v>0</v>
      </c>
      <c r="O237" s="162">
        <v>0</v>
      </c>
      <c r="P237" s="162">
        <v>0</v>
      </c>
      <c r="Q237" s="163">
        <v>0</v>
      </c>
      <c r="R237" s="163">
        <v>0</v>
      </c>
    </row>
    <row r="238" spans="1:18" ht="72.75" customHeight="1" x14ac:dyDescent="0.25">
      <c r="A238" s="88">
        <v>46</v>
      </c>
      <c r="B238" s="529" t="s">
        <v>911</v>
      </c>
      <c r="C238" s="529"/>
      <c r="D238" s="529"/>
      <c r="E238" s="529"/>
      <c r="F238" s="529"/>
      <c r="G238" s="86" t="s">
        <v>912</v>
      </c>
      <c r="H238" s="88">
        <f t="shared" si="16"/>
        <v>0</v>
      </c>
      <c r="I238" s="162">
        <v>0</v>
      </c>
      <c r="J238" s="162">
        <v>0</v>
      </c>
      <c r="K238" s="168">
        <v>0</v>
      </c>
      <c r="L238" s="168">
        <v>0</v>
      </c>
      <c r="M238" s="168">
        <v>0</v>
      </c>
      <c r="N238" s="168">
        <v>0</v>
      </c>
      <c r="O238" s="162">
        <v>0</v>
      </c>
      <c r="P238" s="162">
        <v>0</v>
      </c>
      <c r="Q238" s="163">
        <v>0</v>
      </c>
      <c r="R238" s="163">
        <v>0</v>
      </c>
    </row>
    <row r="239" spans="1:18" ht="72.75" customHeight="1" x14ac:dyDescent="0.25">
      <c r="A239" s="88">
        <v>47</v>
      </c>
      <c r="B239" s="529" t="s">
        <v>913</v>
      </c>
      <c r="C239" s="529"/>
      <c r="D239" s="529"/>
      <c r="E239" s="529"/>
      <c r="F239" s="529"/>
      <c r="G239" s="86" t="s">
        <v>914</v>
      </c>
      <c r="H239" s="88">
        <f t="shared" si="16"/>
        <v>0</v>
      </c>
      <c r="I239" s="162">
        <v>0</v>
      </c>
      <c r="J239" s="162">
        <v>0</v>
      </c>
      <c r="K239" s="168">
        <v>0</v>
      </c>
      <c r="L239" s="168">
        <v>0</v>
      </c>
      <c r="M239" s="168">
        <v>0</v>
      </c>
      <c r="N239" s="168">
        <v>0</v>
      </c>
      <c r="O239" s="162">
        <v>0</v>
      </c>
      <c r="P239" s="162">
        <v>0</v>
      </c>
      <c r="Q239" s="163">
        <v>0</v>
      </c>
      <c r="R239" s="163">
        <v>0</v>
      </c>
    </row>
    <row r="240" spans="1:18" ht="72.75" customHeight="1" x14ac:dyDescent="0.25">
      <c r="A240" s="88">
        <v>48</v>
      </c>
      <c r="B240" s="529" t="s">
        <v>916</v>
      </c>
      <c r="C240" s="529"/>
      <c r="D240" s="529"/>
      <c r="E240" s="529"/>
      <c r="F240" s="529"/>
      <c r="G240" s="86" t="s">
        <v>915</v>
      </c>
      <c r="H240" s="88">
        <f t="shared" si="16"/>
        <v>0</v>
      </c>
      <c r="I240" s="162">
        <v>0</v>
      </c>
      <c r="J240" s="162">
        <v>0</v>
      </c>
      <c r="K240" s="168">
        <v>0</v>
      </c>
      <c r="L240" s="168">
        <v>0</v>
      </c>
      <c r="M240" s="168">
        <v>0</v>
      </c>
      <c r="N240" s="168">
        <v>0</v>
      </c>
      <c r="O240" s="162">
        <v>0</v>
      </c>
      <c r="P240" s="162">
        <v>0</v>
      </c>
      <c r="Q240" s="163">
        <v>0</v>
      </c>
      <c r="R240" s="163">
        <v>0</v>
      </c>
    </row>
    <row r="241" spans="1:18" ht="72.75" customHeight="1" x14ac:dyDescent="0.25">
      <c r="A241" s="104">
        <v>9</v>
      </c>
      <c r="B241" s="522" t="s">
        <v>366</v>
      </c>
      <c r="C241" s="523"/>
      <c r="D241" s="523"/>
      <c r="E241" s="523"/>
      <c r="F241" s="523"/>
      <c r="G241" s="524"/>
      <c r="H241" s="133">
        <f>H242+H243</f>
        <v>85</v>
      </c>
      <c r="I241" s="133">
        <f t="shared" ref="I241:P241" si="17">I242+I243</f>
        <v>30</v>
      </c>
      <c r="J241" s="133">
        <f t="shared" si="17"/>
        <v>55</v>
      </c>
      <c r="K241" s="135">
        <f t="shared" si="17"/>
        <v>37</v>
      </c>
      <c r="L241" s="135">
        <f t="shared" si="17"/>
        <v>2</v>
      </c>
      <c r="M241" s="135">
        <f t="shared" si="17"/>
        <v>2</v>
      </c>
      <c r="N241" s="135">
        <f t="shared" si="17"/>
        <v>93</v>
      </c>
      <c r="O241" s="133">
        <f t="shared" si="17"/>
        <v>2</v>
      </c>
      <c r="P241" s="133">
        <f t="shared" si="17"/>
        <v>2</v>
      </c>
      <c r="Q241" s="164">
        <v>47717</v>
      </c>
      <c r="R241" s="164">
        <v>23858</v>
      </c>
    </row>
    <row r="242" spans="1:18" ht="72.75" customHeight="1" x14ac:dyDescent="0.25">
      <c r="A242" s="88">
        <v>1</v>
      </c>
      <c r="B242" s="459" t="s">
        <v>367</v>
      </c>
      <c r="C242" s="460"/>
      <c r="D242" s="460"/>
      <c r="E242" s="460"/>
      <c r="F242" s="465"/>
      <c r="G242" s="87" t="s">
        <v>1017</v>
      </c>
      <c r="H242" s="162">
        <v>65</v>
      </c>
      <c r="I242" s="162">
        <v>30</v>
      </c>
      <c r="J242" s="162">
        <v>35</v>
      </c>
      <c r="K242" s="168">
        <v>28</v>
      </c>
      <c r="L242" s="168">
        <v>2</v>
      </c>
      <c r="M242" s="168">
        <v>2</v>
      </c>
      <c r="N242" s="168">
        <v>61</v>
      </c>
      <c r="O242" s="162">
        <v>1</v>
      </c>
      <c r="P242" s="162">
        <v>1</v>
      </c>
      <c r="Q242" s="163">
        <v>47717</v>
      </c>
      <c r="R242" s="163">
        <v>23858</v>
      </c>
    </row>
    <row r="243" spans="1:18" ht="72.75" customHeight="1" x14ac:dyDescent="0.25">
      <c r="A243" s="88">
        <v>2</v>
      </c>
      <c r="B243" s="459" t="s">
        <v>368</v>
      </c>
      <c r="C243" s="460"/>
      <c r="D243" s="460"/>
      <c r="E243" s="460"/>
      <c r="F243" s="465"/>
      <c r="G243" s="87" t="s">
        <v>567</v>
      </c>
      <c r="H243" s="162">
        <v>20</v>
      </c>
      <c r="I243" s="162">
        <v>0</v>
      </c>
      <c r="J243" s="162">
        <v>20</v>
      </c>
      <c r="K243" s="168">
        <v>9</v>
      </c>
      <c r="L243" s="168">
        <v>0</v>
      </c>
      <c r="M243" s="168">
        <v>0</v>
      </c>
      <c r="N243" s="168">
        <v>32</v>
      </c>
      <c r="O243" s="162">
        <v>1</v>
      </c>
      <c r="P243" s="162">
        <v>1</v>
      </c>
      <c r="Q243" s="163">
        <v>47717</v>
      </c>
      <c r="R243" s="163">
        <v>23858</v>
      </c>
    </row>
    <row r="244" spans="1:18" ht="72.75" customHeight="1" x14ac:dyDescent="0.25">
      <c r="A244" s="104">
        <v>10</v>
      </c>
      <c r="B244" s="522" t="s">
        <v>372</v>
      </c>
      <c r="C244" s="523"/>
      <c r="D244" s="523"/>
      <c r="E244" s="523"/>
      <c r="F244" s="523"/>
      <c r="G244" s="524"/>
      <c r="H244" s="133">
        <f>H245+H246+H247+H248+H249+H250+H251+H252+H253+H254+H255+H256+H257+H258</f>
        <v>475</v>
      </c>
      <c r="I244" s="133">
        <f t="shared" ref="I244:P244" si="18">I245+I246+I247+I248+I249+I250+I251+I252+I253+I254+I255+I256+I257+I258</f>
        <v>370</v>
      </c>
      <c r="J244" s="133">
        <f t="shared" si="18"/>
        <v>105</v>
      </c>
      <c r="K244" s="135">
        <f t="shared" si="18"/>
        <v>197</v>
      </c>
      <c r="L244" s="135">
        <f t="shared" si="18"/>
        <v>11</v>
      </c>
      <c r="M244" s="135">
        <f t="shared" si="18"/>
        <v>6</v>
      </c>
      <c r="N244" s="135">
        <f t="shared" si="18"/>
        <v>601</v>
      </c>
      <c r="O244" s="133">
        <f t="shared" si="18"/>
        <v>0</v>
      </c>
      <c r="P244" s="133">
        <f t="shared" si="18"/>
        <v>0</v>
      </c>
      <c r="Q244" s="164">
        <v>47717</v>
      </c>
      <c r="R244" s="164">
        <v>23858</v>
      </c>
    </row>
    <row r="245" spans="1:18" ht="72.75" customHeight="1" x14ac:dyDescent="0.25">
      <c r="A245" s="88">
        <v>1</v>
      </c>
      <c r="B245" s="459" t="s">
        <v>373</v>
      </c>
      <c r="C245" s="460"/>
      <c r="D245" s="460"/>
      <c r="E245" s="460"/>
      <c r="F245" s="465"/>
      <c r="G245" s="87" t="s">
        <v>1006</v>
      </c>
      <c r="H245" s="162">
        <f>I245+J245</f>
        <v>370</v>
      </c>
      <c r="I245" s="162">
        <v>340</v>
      </c>
      <c r="J245" s="162">
        <v>30</v>
      </c>
      <c r="K245" s="168">
        <v>157</v>
      </c>
      <c r="L245" s="168">
        <v>9</v>
      </c>
      <c r="M245" s="168">
        <v>6</v>
      </c>
      <c r="N245" s="168">
        <v>482</v>
      </c>
      <c r="O245" s="162">
        <v>0</v>
      </c>
      <c r="P245" s="162">
        <v>0</v>
      </c>
      <c r="Q245" s="163">
        <v>44626</v>
      </c>
      <c r="R245" s="163">
        <v>28240</v>
      </c>
    </row>
    <row r="246" spans="1:18" ht="72.75" customHeight="1" x14ac:dyDescent="0.25">
      <c r="A246" s="88">
        <v>2</v>
      </c>
      <c r="B246" s="459" t="s">
        <v>374</v>
      </c>
      <c r="C246" s="460"/>
      <c r="D246" s="460"/>
      <c r="E246" s="460"/>
      <c r="F246" s="465"/>
      <c r="G246" s="87" t="s">
        <v>569</v>
      </c>
      <c r="H246" s="162">
        <f t="shared" ref="H246:H258" si="19">I246+J246</f>
        <v>20</v>
      </c>
      <c r="I246" s="162">
        <v>10</v>
      </c>
      <c r="J246" s="162">
        <v>10</v>
      </c>
      <c r="K246" s="168">
        <v>10</v>
      </c>
      <c r="L246" s="168">
        <v>0</v>
      </c>
      <c r="M246" s="168">
        <v>0</v>
      </c>
      <c r="N246" s="168">
        <v>25</v>
      </c>
      <c r="O246" s="162">
        <v>0</v>
      </c>
      <c r="P246" s="162">
        <v>0</v>
      </c>
      <c r="Q246" s="163">
        <v>35770</v>
      </c>
      <c r="R246" s="163">
        <v>20989</v>
      </c>
    </row>
    <row r="247" spans="1:18" ht="72.75" customHeight="1" x14ac:dyDescent="0.25">
      <c r="A247" s="88">
        <v>3</v>
      </c>
      <c r="B247" s="459" t="s">
        <v>375</v>
      </c>
      <c r="C247" s="460"/>
      <c r="D247" s="460"/>
      <c r="E247" s="460"/>
      <c r="F247" s="465"/>
      <c r="G247" s="87" t="s">
        <v>570</v>
      </c>
      <c r="H247" s="162">
        <f t="shared" si="19"/>
        <v>20</v>
      </c>
      <c r="I247" s="162">
        <v>10</v>
      </c>
      <c r="J247" s="162">
        <v>10</v>
      </c>
      <c r="K247" s="168">
        <v>7</v>
      </c>
      <c r="L247" s="168">
        <v>0</v>
      </c>
      <c r="M247" s="168">
        <v>0</v>
      </c>
      <c r="N247" s="168">
        <v>22</v>
      </c>
      <c r="O247" s="162">
        <v>0</v>
      </c>
      <c r="P247" s="162">
        <v>0</v>
      </c>
      <c r="Q247" s="163">
        <v>39931</v>
      </c>
      <c r="R247" s="163">
        <v>21395</v>
      </c>
    </row>
    <row r="248" spans="1:18" ht="72.75" customHeight="1" x14ac:dyDescent="0.25">
      <c r="A248" s="88">
        <v>4</v>
      </c>
      <c r="B248" s="459" t="s">
        <v>376</v>
      </c>
      <c r="C248" s="460"/>
      <c r="D248" s="460"/>
      <c r="E248" s="460"/>
      <c r="F248" s="465"/>
      <c r="G248" s="87" t="s">
        <v>571</v>
      </c>
      <c r="H248" s="162">
        <f t="shared" si="19"/>
        <v>20</v>
      </c>
      <c r="I248" s="162">
        <v>10</v>
      </c>
      <c r="J248" s="162">
        <v>10</v>
      </c>
      <c r="K248" s="168">
        <v>7</v>
      </c>
      <c r="L248" s="168">
        <v>0</v>
      </c>
      <c r="M248" s="168">
        <v>0</v>
      </c>
      <c r="N248" s="168">
        <v>24</v>
      </c>
      <c r="O248" s="162">
        <v>0</v>
      </c>
      <c r="P248" s="162">
        <v>0</v>
      </c>
      <c r="Q248" s="163">
        <v>53351</v>
      </c>
      <c r="R248" s="163">
        <v>26814</v>
      </c>
    </row>
    <row r="249" spans="1:18" ht="72.75" customHeight="1" x14ac:dyDescent="0.25">
      <c r="A249" s="88">
        <v>5</v>
      </c>
      <c r="B249" s="459" t="s">
        <v>377</v>
      </c>
      <c r="C249" s="460"/>
      <c r="D249" s="460"/>
      <c r="E249" s="460"/>
      <c r="F249" s="465"/>
      <c r="G249" s="87" t="s">
        <v>572</v>
      </c>
      <c r="H249" s="162">
        <f t="shared" si="19"/>
        <v>0</v>
      </c>
      <c r="I249" s="162">
        <v>0</v>
      </c>
      <c r="J249" s="162">
        <v>0</v>
      </c>
      <c r="K249" s="168">
        <v>4</v>
      </c>
      <c r="L249" s="168">
        <v>0</v>
      </c>
      <c r="M249" s="168">
        <v>0</v>
      </c>
      <c r="N249" s="168">
        <v>7</v>
      </c>
      <c r="O249" s="162">
        <v>0</v>
      </c>
      <c r="P249" s="162">
        <v>0</v>
      </c>
      <c r="Q249" s="163">
        <v>44958</v>
      </c>
      <c r="R249" s="163">
        <v>28074</v>
      </c>
    </row>
    <row r="250" spans="1:18" ht="72.75" customHeight="1" x14ac:dyDescent="0.25">
      <c r="A250" s="88">
        <v>6</v>
      </c>
      <c r="B250" s="459" t="s">
        <v>378</v>
      </c>
      <c r="C250" s="460"/>
      <c r="D250" s="460"/>
      <c r="E250" s="460"/>
      <c r="F250" s="465"/>
      <c r="G250" s="87" t="s">
        <v>573</v>
      </c>
      <c r="H250" s="162">
        <f t="shared" si="19"/>
        <v>15</v>
      </c>
      <c r="I250" s="162">
        <v>0</v>
      </c>
      <c r="J250" s="162">
        <v>15</v>
      </c>
      <c r="K250" s="168">
        <v>1</v>
      </c>
      <c r="L250" s="168">
        <v>0</v>
      </c>
      <c r="M250" s="168">
        <v>0</v>
      </c>
      <c r="N250" s="168">
        <v>7</v>
      </c>
      <c r="O250" s="162">
        <v>0</v>
      </c>
      <c r="P250" s="162">
        <v>0</v>
      </c>
      <c r="Q250" s="163">
        <v>73799</v>
      </c>
      <c r="R250" s="163">
        <v>23426</v>
      </c>
    </row>
    <row r="251" spans="1:18" ht="72.75" customHeight="1" x14ac:dyDescent="0.25">
      <c r="A251" s="88">
        <v>7</v>
      </c>
      <c r="B251" s="459" t="s">
        <v>379</v>
      </c>
      <c r="C251" s="460"/>
      <c r="D251" s="460"/>
      <c r="E251" s="460"/>
      <c r="F251" s="465"/>
      <c r="G251" s="87" t="s">
        <v>574</v>
      </c>
      <c r="H251" s="162">
        <f t="shared" si="19"/>
        <v>15</v>
      </c>
      <c r="I251" s="162">
        <v>0</v>
      </c>
      <c r="J251" s="162">
        <v>15</v>
      </c>
      <c r="K251" s="168">
        <v>4</v>
      </c>
      <c r="L251" s="168">
        <v>1</v>
      </c>
      <c r="M251" s="168">
        <v>0</v>
      </c>
      <c r="N251" s="168">
        <v>6</v>
      </c>
      <c r="O251" s="162">
        <v>0</v>
      </c>
      <c r="P251" s="162">
        <v>0</v>
      </c>
      <c r="Q251" s="163">
        <v>43356</v>
      </c>
      <c r="R251" s="163">
        <v>29310</v>
      </c>
    </row>
    <row r="252" spans="1:18" ht="72.75" customHeight="1" x14ac:dyDescent="0.25">
      <c r="A252" s="88">
        <v>8</v>
      </c>
      <c r="B252" s="459" t="s">
        <v>380</v>
      </c>
      <c r="C252" s="460"/>
      <c r="D252" s="460"/>
      <c r="E252" s="460"/>
      <c r="F252" s="465"/>
      <c r="G252" s="87" t="s">
        <v>575</v>
      </c>
      <c r="H252" s="162">
        <f t="shared" si="19"/>
        <v>0</v>
      </c>
      <c r="I252" s="162">
        <v>0</v>
      </c>
      <c r="J252" s="162">
        <v>0</v>
      </c>
      <c r="K252" s="168">
        <v>2</v>
      </c>
      <c r="L252" s="168">
        <v>0</v>
      </c>
      <c r="M252" s="168">
        <v>0</v>
      </c>
      <c r="N252" s="168">
        <v>6</v>
      </c>
      <c r="O252" s="162">
        <v>0</v>
      </c>
      <c r="P252" s="162">
        <v>0</v>
      </c>
      <c r="Q252" s="163">
        <v>50207</v>
      </c>
      <c r="R252" s="163">
        <v>25179</v>
      </c>
    </row>
    <row r="253" spans="1:18" ht="72.75" customHeight="1" x14ac:dyDescent="0.25">
      <c r="A253" s="88">
        <v>9</v>
      </c>
      <c r="B253" s="459" t="s">
        <v>381</v>
      </c>
      <c r="C253" s="460"/>
      <c r="D253" s="460"/>
      <c r="E253" s="460"/>
      <c r="F253" s="465"/>
      <c r="G253" s="87" t="s">
        <v>576</v>
      </c>
      <c r="H253" s="162">
        <f t="shared" si="19"/>
        <v>0</v>
      </c>
      <c r="I253" s="162">
        <v>0</v>
      </c>
      <c r="J253" s="162">
        <v>0</v>
      </c>
      <c r="K253" s="168">
        <v>2</v>
      </c>
      <c r="L253" s="168">
        <v>0</v>
      </c>
      <c r="M253" s="168">
        <v>0</v>
      </c>
      <c r="N253" s="168">
        <v>7</v>
      </c>
      <c r="O253" s="162">
        <v>0</v>
      </c>
      <c r="P253" s="162">
        <v>0</v>
      </c>
      <c r="Q253" s="163">
        <v>31450</v>
      </c>
      <c r="R253" s="163">
        <v>20774</v>
      </c>
    </row>
    <row r="254" spans="1:18" ht="72.75" customHeight="1" x14ac:dyDescent="0.25">
      <c r="A254" s="88">
        <v>10</v>
      </c>
      <c r="B254" s="459" t="s">
        <v>382</v>
      </c>
      <c r="C254" s="460"/>
      <c r="D254" s="460"/>
      <c r="E254" s="460"/>
      <c r="F254" s="465"/>
      <c r="G254" s="87" t="s">
        <v>577</v>
      </c>
      <c r="H254" s="162">
        <f t="shared" si="19"/>
        <v>15</v>
      </c>
      <c r="I254" s="162">
        <v>0</v>
      </c>
      <c r="J254" s="162">
        <v>15</v>
      </c>
      <c r="K254" s="168">
        <v>3</v>
      </c>
      <c r="L254" s="168">
        <v>1</v>
      </c>
      <c r="M254" s="168">
        <v>0</v>
      </c>
      <c r="N254" s="168">
        <v>10</v>
      </c>
      <c r="O254" s="162">
        <v>0</v>
      </c>
      <c r="P254" s="162">
        <v>0</v>
      </c>
      <c r="Q254" s="163">
        <v>51993</v>
      </c>
      <c r="R254" s="163">
        <v>23227</v>
      </c>
    </row>
    <row r="255" spans="1:18" ht="72.75" customHeight="1" x14ac:dyDescent="0.25">
      <c r="A255" s="88">
        <v>11</v>
      </c>
      <c r="B255" s="459" t="s">
        <v>383</v>
      </c>
      <c r="C255" s="460"/>
      <c r="D255" s="460"/>
      <c r="E255" s="460"/>
      <c r="F255" s="465"/>
      <c r="G255" s="87" t="s">
        <v>384</v>
      </c>
      <c r="H255" s="162">
        <f t="shared" si="19"/>
        <v>0</v>
      </c>
      <c r="I255" s="162">
        <v>0</v>
      </c>
      <c r="J255" s="162">
        <v>0</v>
      </c>
      <c r="K255" s="168">
        <v>0</v>
      </c>
      <c r="L255" s="168">
        <v>0</v>
      </c>
      <c r="M255" s="168">
        <v>0</v>
      </c>
      <c r="N255" s="168">
        <v>2</v>
      </c>
      <c r="O255" s="162">
        <v>0</v>
      </c>
      <c r="P255" s="162">
        <v>0</v>
      </c>
      <c r="Q255" s="163">
        <v>0</v>
      </c>
      <c r="R255" s="163">
        <v>35552</v>
      </c>
    </row>
    <row r="256" spans="1:18" ht="72.75" customHeight="1" x14ac:dyDescent="0.25">
      <c r="A256" s="88">
        <v>12</v>
      </c>
      <c r="B256" s="459" t="s">
        <v>385</v>
      </c>
      <c r="C256" s="460"/>
      <c r="D256" s="460"/>
      <c r="E256" s="460"/>
      <c r="F256" s="465"/>
      <c r="G256" s="87" t="s">
        <v>386</v>
      </c>
      <c r="H256" s="162">
        <f t="shared" si="19"/>
        <v>0</v>
      </c>
      <c r="I256" s="162">
        <v>0</v>
      </c>
      <c r="J256" s="162">
        <v>0</v>
      </c>
      <c r="K256" s="168">
        <v>0</v>
      </c>
      <c r="L256" s="168">
        <v>0</v>
      </c>
      <c r="M256" s="168">
        <v>0</v>
      </c>
      <c r="N256" s="168">
        <v>2</v>
      </c>
      <c r="O256" s="162">
        <v>0</v>
      </c>
      <c r="P256" s="162">
        <v>0</v>
      </c>
      <c r="Q256" s="163">
        <v>0</v>
      </c>
      <c r="R256" s="163">
        <v>18456</v>
      </c>
    </row>
    <row r="257" spans="1:18" ht="72.75" customHeight="1" x14ac:dyDescent="0.25">
      <c r="A257" s="88">
        <v>13</v>
      </c>
      <c r="B257" s="459" t="s">
        <v>387</v>
      </c>
      <c r="C257" s="460"/>
      <c r="D257" s="460"/>
      <c r="E257" s="460"/>
      <c r="F257" s="465"/>
      <c r="G257" s="87" t="s">
        <v>388</v>
      </c>
      <c r="H257" s="162">
        <f t="shared" si="19"/>
        <v>0</v>
      </c>
      <c r="I257" s="162">
        <v>0</v>
      </c>
      <c r="J257" s="162">
        <v>0</v>
      </c>
      <c r="K257" s="168">
        <v>0</v>
      </c>
      <c r="L257" s="168">
        <v>0</v>
      </c>
      <c r="M257" s="168">
        <v>0</v>
      </c>
      <c r="N257" s="168">
        <v>1</v>
      </c>
      <c r="O257" s="162">
        <v>0</v>
      </c>
      <c r="P257" s="162">
        <v>0</v>
      </c>
      <c r="Q257" s="163">
        <v>0</v>
      </c>
      <c r="R257" s="163">
        <v>26336</v>
      </c>
    </row>
    <row r="258" spans="1:18" ht="72.75" customHeight="1" x14ac:dyDescent="0.25">
      <c r="A258" s="88">
        <v>14</v>
      </c>
      <c r="B258" s="459" t="s">
        <v>389</v>
      </c>
      <c r="C258" s="460"/>
      <c r="D258" s="460"/>
      <c r="E258" s="460"/>
      <c r="F258" s="465"/>
      <c r="G258" s="87" t="s">
        <v>390</v>
      </c>
      <c r="H258" s="162">
        <f t="shared" si="19"/>
        <v>0</v>
      </c>
      <c r="I258" s="162">
        <v>0</v>
      </c>
      <c r="J258" s="162">
        <v>0</v>
      </c>
      <c r="K258" s="168">
        <v>0</v>
      </c>
      <c r="L258" s="168">
        <v>0</v>
      </c>
      <c r="M258" s="168">
        <v>0</v>
      </c>
      <c r="N258" s="168">
        <v>0</v>
      </c>
      <c r="O258" s="162">
        <v>0</v>
      </c>
      <c r="P258" s="162">
        <v>0</v>
      </c>
      <c r="Q258" s="163">
        <v>0</v>
      </c>
      <c r="R258" s="163">
        <v>18930</v>
      </c>
    </row>
    <row r="259" spans="1:18" ht="72.75" customHeight="1" x14ac:dyDescent="0.25">
      <c r="A259" s="104">
        <v>11</v>
      </c>
      <c r="B259" s="522" t="s">
        <v>391</v>
      </c>
      <c r="C259" s="523"/>
      <c r="D259" s="523"/>
      <c r="E259" s="523"/>
      <c r="F259" s="523"/>
      <c r="G259" s="524"/>
      <c r="H259" s="133">
        <f>H260+H261+H262+H263+H264+H265+H266+H267+H268+H269</f>
        <v>350</v>
      </c>
      <c r="I259" s="133">
        <f t="shared" ref="I259:P259" si="20">I260+I261+I262+I263+I264+I265+I266+I267+I268+I269</f>
        <v>260</v>
      </c>
      <c r="J259" s="133">
        <f>J260+J261+J262+J263+J264+J265+J266+J267+J268+J269</f>
        <v>90</v>
      </c>
      <c r="K259" s="135">
        <f t="shared" si="20"/>
        <v>198</v>
      </c>
      <c r="L259" s="135">
        <f t="shared" si="20"/>
        <v>41</v>
      </c>
      <c r="M259" s="135">
        <f t="shared" si="20"/>
        <v>15</v>
      </c>
      <c r="N259" s="135">
        <f t="shared" si="20"/>
        <v>586</v>
      </c>
      <c r="O259" s="133">
        <f t="shared" si="20"/>
        <v>1</v>
      </c>
      <c r="P259" s="133">
        <f t="shared" si="20"/>
        <v>0</v>
      </c>
      <c r="Q259" s="164">
        <v>47716</v>
      </c>
      <c r="R259" s="164">
        <v>23858</v>
      </c>
    </row>
    <row r="260" spans="1:18" ht="72.75" customHeight="1" x14ac:dyDescent="0.25">
      <c r="A260" s="88">
        <v>1</v>
      </c>
      <c r="B260" s="459" t="s">
        <v>392</v>
      </c>
      <c r="C260" s="460"/>
      <c r="D260" s="460"/>
      <c r="E260" s="460"/>
      <c r="F260" s="465"/>
      <c r="G260" s="87" t="s">
        <v>1002</v>
      </c>
      <c r="H260" s="88">
        <f>I260+J260</f>
        <v>305</v>
      </c>
      <c r="I260" s="162">
        <v>235</v>
      </c>
      <c r="J260" s="162">
        <v>70</v>
      </c>
      <c r="K260" s="168">
        <v>138</v>
      </c>
      <c r="L260" s="168">
        <v>39</v>
      </c>
      <c r="M260" s="168">
        <v>8</v>
      </c>
      <c r="N260" s="168">
        <v>421</v>
      </c>
      <c r="O260" s="162">
        <v>0</v>
      </c>
      <c r="P260" s="162">
        <v>0</v>
      </c>
      <c r="Q260" s="163">
        <v>47716</v>
      </c>
      <c r="R260" s="163">
        <v>23858</v>
      </c>
    </row>
    <row r="261" spans="1:18" ht="72.75" customHeight="1" x14ac:dyDescent="0.25">
      <c r="A261" s="88">
        <v>2</v>
      </c>
      <c r="B261" s="459" t="s">
        <v>393</v>
      </c>
      <c r="C261" s="460"/>
      <c r="D261" s="460"/>
      <c r="E261" s="460"/>
      <c r="F261" s="465"/>
      <c r="G261" s="87" t="s">
        <v>579</v>
      </c>
      <c r="H261" s="88">
        <f t="shared" ref="H261:H269" si="21">I261+J261</f>
        <v>45</v>
      </c>
      <c r="I261" s="162">
        <v>25</v>
      </c>
      <c r="J261" s="162">
        <v>20</v>
      </c>
      <c r="K261" s="168">
        <v>9</v>
      </c>
      <c r="L261" s="168">
        <v>2</v>
      </c>
      <c r="M261" s="168">
        <v>0</v>
      </c>
      <c r="N261" s="168">
        <v>27</v>
      </c>
      <c r="O261" s="162">
        <v>0</v>
      </c>
      <c r="P261" s="162">
        <v>0</v>
      </c>
      <c r="Q261" s="163">
        <v>47716</v>
      </c>
      <c r="R261" s="163">
        <v>23858</v>
      </c>
    </row>
    <row r="262" spans="1:18" ht="72.75" customHeight="1" x14ac:dyDescent="0.25">
      <c r="A262" s="88">
        <v>3</v>
      </c>
      <c r="B262" s="459" t="s">
        <v>394</v>
      </c>
      <c r="C262" s="460"/>
      <c r="D262" s="460"/>
      <c r="E262" s="460"/>
      <c r="F262" s="465"/>
      <c r="G262" s="87" t="s">
        <v>580</v>
      </c>
      <c r="H262" s="88">
        <f t="shared" si="21"/>
        <v>0</v>
      </c>
      <c r="I262" s="162">
        <v>0</v>
      </c>
      <c r="J262" s="162">
        <v>0</v>
      </c>
      <c r="K262" s="168">
        <v>11</v>
      </c>
      <c r="L262" s="168">
        <v>0</v>
      </c>
      <c r="M262" s="168">
        <v>1</v>
      </c>
      <c r="N262" s="168">
        <v>40</v>
      </c>
      <c r="O262" s="162">
        <v>0</v>
      </c>
      <c r="P262" s="162">
        <v>0</v>
      </c>
      <c r="Q262" s="163">
        <v>47716</v>
      </c>
      <c r="R262" s="163">
        <v>23858</v>
      </c>
    </row>
    <row r="263" spans="1:18" ht="72.75" customHeight="1" x14ac:dyDescent="0.25">
      <c r="A263" s="88">
        <v>4</v>
      </c>
      <c r="B263" s="459" t="s">
        <v>395</v>
      </c>
      <c r="C263" s="460"/>
      <c r="D263" s="460"/>
      <c r="E263" s="460"/>
      <c r="F263" s="465"/>
      <c r="G263" s="87" t="s">
        <v>581</v>
      </c>
      <c r="H263" s="88">
        <f t="shared" si="21"/>
        <v>0</v>
      </c>
      <c r="I263" s="162">
        <v>0</v>
      </c>
      <c r="J263" s="162">
        <v>0</v>
      </c>
      <c r="K263" s="168">
        <v>4</v>
      </c>
      <c r="L263" s="168">
        <v>0</v>
      </c>
      <c r="M263" s="168">
        <v>2</v>
      </c>
      <c r="N263" s="168">
        <v>10</v>
      </c>
      <c r="O263" s="162">
        <v>0</v>
      </c>
      <c r="P263" s="162">
        <v>0</v>
      </c>
      <c r="Q263" s="163">
        <v>47716</v>
      </c>
      <c r="R263" s="163">
        <v>23858</v>
      </c>
    </row>
    <row r="264" spans="1:18" ht="72.75" customHeight="1" x14ac:dyDescent="0.25">
      <c r="A264" s="88">
        <v>5</v>
      </c>
      <c r="B264" s="459" t="s">
        <v>396</v>
      </c>
      <c r="C264" s="460"/>
      <c r="D264" s="460"/>
      <c r="E264" s="460"/>
      <c r="F264" s="465"/>
      <c r="G264" s="87" t="s">
        <v>582</v>
      </c>
      <c r="H264" s="88">
        <f t="shared" si="21"/>
        <v>0</v>
      </c>
      <c r="I264" s="162">
        <v>0</v>
      </c>
      <c r="J264" s="162">
        <v>0</v>
      </c>
      <c r="K264" s="168">
        <v>9</v>
      </c>
      <c r="L264" s="168">
        <v>0</v>
      </c>
      <c r="M264" s="168">
        <v>3</v>
      </c>
      <c r="N264" s="168">
        <v>16</v>
      </c>
      <c r="O264" s="162">
        <v>0</v>
      </c>
      <c r="P264" s="162">
        <v>0</v>
      </c>
      <c r="Q264" s="163">
        <v>47716</v>
      </c>
      <c r="R264" s="163">
        <v>23858</v>
      </c>
    </row>
    <row r="265" spans="1:18" ht="72.75" customHeight="1" x14ac:dyDescent="0.25">
      <c r="A265" s="88">
        <v>6</v>
      </c>
      <c r="B265" s="459" t="s">
        <v>397</v>
      </c>
      <c r="C265" s="460"/>
      <c r="D265" s="460"/>
      <c r="E265" s="460"/>
      <c r="F265" s="465"/>
      <c r="G265" s="87" t="s">
        <v>583</v>
      </c>
      <c r="H265" s="88">
        <f t="shared" si="21"/>
        <v>0</v>
      </c>
      <c r="I265" s="162">
        <v>0</v>
      </c>
      <c r="J265" s="162">
        <v>0</v>
      </c>
      <c r="K265" s="168">
        <v>5</v>
      </c>
      <c r="L265" s="168">
        <v>0</v>
      </c>
      <c r="M265" s="168">
        <v>1</v>
      </c>
      <c r="N265" s="168">
        <v>13</v>
      </c>
      <c r="O265" s="162">
        <v>0</v>
      </c>
      <c r="P265" s="162">
        <v>0</v>
      </c>
      <c r="Q265" s="163">
        <v>47716</v>
      </c>
      <c r="R265" s="163">
        <v>23858</v>
      </c>
    </row>
    <row r="266" spans="1:18" ht="72.75" customHeight="1" x14ac:dyDescent="0.25">
      <c r="A266" s="88">
        <v>7</v>
      </c>
      <c r="B266" s="459" t="s">
        <v>398</v>
      </c>
      <c r="C266" s="460"/>
      <c r="D266" s="460"/>
      <c r="E266" s="460"/>
      <c r="F266" s="465"/>
      <c r="G266" s="87" t="s">
        <v>584</v>
      </c>
      <c r="H266" s="88">
        <f t="shared" si="21"/>
        <v>0</v>
      </c>
      <c r="I266" s="162">
        <v>0</v>
      </c>
      <c r="J266" s="162">
        <v>0</v>
      </c>
      <c r="K266" s="168">
        <v>10</v>
      </c>
      <c r="L266" s="168">
        <v>0</v>
      </c>
      <c r="M266" s="168">
        <v>0</v>
      </c>
      <c r="N266" s="168">
        <v>30</v>
      </c>
      <c r="O266" s="162">
        <v>0</v>
      </c>
      <c r="P266" s="162">
        <v>0</v>
      </c>
      <c r="Q266" s="163">
        <v>47716</v>
      </c>
      <c r="R266" s="163">
        <v>23858</v>
      </c>
    </row>
    <row r="267" spans="1:18" ht="72.75" customHeight="1" x14ac:dyDescent="0.25">
      <c r="A267" s="88">
        <v>8</v>
      </c>
      <c r="B267" s="459" t="s">
        <v>399</v>
      </c>
      <c r="C267" s="460"/>
      <c r="D267" s="460"/>
      <c r="E267" s="460"/>
      <c r="F267" s="465"/>
      <c r="G267" s="87" t="s">
        <v>585</v>
      </c>
      <c r="H267" s="88">
        <f t="shared" si="21"/>
        <v>0</v>
      </c>
      <c r="I267" s="162">
        <v>0</v>
      </c>
      <c r="J267" s="162">
        <v>0</v>
      </c>
      <c r="K267" s="168">
        <v>7</v>
      </c>
      <c r="L267" s="168">
        <v>0</v>
      </c>
      <c r="M267" s="168">
        <v>0</v>
      </c>
      <c r="N267" s="168">
        <v>14</v>
      </c>
      <c r="O267" s="162">
        <v>0</v>
      </c>
      <c r="P267" s="162">
        <v>0</v>
      </c>
      <c r="Q267" s="163">
        <v>47716</v>
      </c>
      <c r="R267" s="163">
        <v>23858</v>
      </c>
    </row>
    <row r="268" spans="1:18" ht="72.75" customHeight="1" x14ac:dyDescent="0.25">
      <c r="A268" s="88">
        <v>9</v>
      </c>
      <c r="B268" s="459" t="s">
        <v>400</v>
      </c>
      <c r="C268" s="460"/>
      <c r="D268" s="460"/>
      <c r="E268" s="460"/>
      <c r="F268" s="465"/>
      <c r="G268" s="87" t="s">
        <v>586</v>
      </c>
      <c r="H268" s="88">
        <f t="shared" si="21"/>
        <v>0</v>
      </c>
      <c r="I268" s="162">
        <v>0</v>
      </c>
      <c r="J268" s="162">
        <v>0</v>
      </c>
      <c r="K268" s="168">
        <v>5</v>
      </c>
      <c r="L268" s="168">
        <v>0</v>
      </c>
      <c r="M268" s="168">
        <v>0</v>
      </c>
      <c r="N268" s="168">
        <v>13</v>
      </c>
      <c r="O268" s="162">
        <v>0</v>
      </c>
      <c r="P268" s="162">
        <v>0</v>
      </c>
      <c r="Q268" s="163">
        <v>47716</v>
      </c>
      <c r="R268" s="163">
        <v>23858</v>
      </c>
    </row>
    <row r="269" spans="1:18" ht="72.75" customHeight="1" x14ac:dyDescent="0.25">
      <c r="A269" s="88">
        <v>10</v>
      </c>
      <c r="B269" s="459" t="s">
        <v>401</v>
      </c>
      <c r="C269" s="460"/>
      <c r="D269" s="460"/>
      <c r="E269" s="460"/>
      <c r="F269" s="465"/>
      <c r="G269" s="87" t="s">
        <v>402</v>
      </c>
      <c r="H269" s="88">
        <f t="shared" si="21"/>
        <v>0</v>
      </c>
      <c r="I269" s="162">
        <v>0</v>
      </c>
      <c r="J269" s="162">
        <v>0</v>
      </c>
      <c r="K269" s="168">
        <v>0</v>
      </c>
      <c r="L269" s="168">
        <v>0</v>
      </c>
      <c r="M269" s="168">
        <v>0</v>
      </c>
      <c r="N269" s="168">
        <v>2</v>
      </c>
      <c r="O269" s="162">
        <v>1</v>
      </c>
      <c r="P269" s="162">
        <v>0</v>
      </c>
      <c r="Q269" s="163">
        <v>0</v>
      </c>
      <c r="R269" s="163">
        <v>23858</v>
      </c>
    </row>
    <row r="270" spans="1:18" ht="72.75" customHeight="1" x14ac:dyDescent="0.25">
      <c r="A270" s="104">
        <v>12</v>
      </c>
      <c r="B270" s="522" t="s">
        <v>403</v>
      </c>
      <c r="C270" s="523"/>
      <c r="D270" s="523"/>
      <c r="E270" s="523"/>
      <c r="F270" s="523"/>
      <c r="G270" s="524"/>
      <c r="H270" s="133">
        <f>H272+H273+H274+H275+H276+H277+H278+H279+H280+H281+H282+H283+H284+H285+H286+H287+H288+H289+H290+H291+H292+H293+H294+H295+H297+H298+H299+H300+H301+H302+H303+H304+H305+H307+H308+H309+H310+H311</f>
        <v>105</v>
      </c>
      <c r="I270" s="133">
        <f t="shared" ref="I270:P270" si="22">I272+I273+I274+I275+I276+I277+I278+I279+I280+I281+I282+I283+I284+I285+I286+I287+I288+I289+I290+I291+I292+I293+I294+I295+I297+I298+I299+I301+I302+I303+I304+I305+I307+I308+I309+I310+I311</f>
        <v>65</v>
      </c>
      <c r="J270" s="133">
        <f t="shared" si="22"/>
        <v>40</v>
      </c>
      <c r="K270" s="135">
        <f t="shared" si="22"/>
        <v>39</v>
      </c>
      <c r="L270" s="135">
        <f t="shared" si="22"/>
        <v>14</v>
      </c>
      <c r="M270" s="135">
        <f t="shared" si="22"/>
        <v>3</v>
      </c>
      <c r="N270" s="135">
        <f t="shared" si="22"/>
        <v>95</v>
      </c>
      <c r="O270" s="133">
        <f t="shared" si="22"/>
        <v>24</v>
      </c>
      <c r="P270" s="133">
        <f t="shared" si="22"/>
        <v>3</v>
      </c>
      <c r="Q270" s="164">
        <v>47716</v>
      </c>
      <c r="R270" s="164">
        <v>23858</v>
      </c>
    </row>
    <row r="271" spans="1:18" ht="72.75" customHeight="1" x14ac:dyDescent="0.25">
      <c r="A271" s="104">
        <v>1</v>
      </c>
      <c r="B271" s="525" t="s">
        <v>430</v>
      </c>
      <c r="C271" s="526"/>
      <c r="D271" s="526"/>
      <c r="E271" s="526"/>
      <c r="F271" s="527"/>
      <c r="G271" s="137"/>
      <c r="H271" s="525"/>
      <c r="I271" s="526"/>
      <c r="J271" s="526"/>
      <c r="K271" s="526"/>
      <c r="L271" s="526"/>
      <c r="M271" s="526"/>
      <c r="N271" s="526"/>
      <c r="O271" s="526"/>
      <c r="P271" s="526"/>
      <c r="Q271" s="526"/>
      <c r="R271" s="527"/>
    </row>
    <row r="272" spans="1:18" ht="72.75" customHeight="1" x14ac:dyDescent="0.25">
      <c r="A272" s="88">
        <v>1</v>
      </c>
      <c r="B272" s="459" t="s">
        <v>430</v>
      </c>
      <c r="C272" s="460"/>
      <c r="D272" s="460"/>
      <c r="E272" s="460"/>
      <c r="F272" s="465"/>
      <c r="G272" s="87" t="s">
        <v>1009</v>
      </c>
      <c r="H272" s="88">
        <f>I272+J272</f>
        <v>95</v>
      </c>
      <c r="I272" s="162">
        <v>65</v>
      </c>
      <c r="J272" s="162">
        <v>30</v>
      </c>
      <c r="K272" s="168">
        <v>34</v>
      </c>
      <c r="L272" s="168">
        <v>11</v>
      </c>
      <c r="M272" s="168">
        <v>2</v>
      </c>
      <c r="N272" s="168">
        <v>63</v>
      </c>
      <c r="O272" s="162">
        <v>5</v>
      </c>
      <c r="P272" s="162">
        <v>0</v>
      </c>
      <c r="Q272" s="163">
        <v>44802</v>
      </c>
      <c r="R272" s="163">
        <v>24814</v>
      </c>
    </row>
    <row r="273" spans="1:18" ht="72.75" customHeight="1" x14ac:dyDescent="0.25">
      <c r="A273" s="88">
        <v>2</v>
      </c>
      <c r="B273" s="459" t="s">
        <v>431</v>
      </c>
      <c r="C273" s="460"/>
      <c r="D273" s="460"/>
      <c r="E273" s="460"/>
      <c r="F273" s="465"/>
      <c r="G273" s="87" t="s">
        <v>432</v>
      </c>
      <c r="H273" s="88">
        <f t="shared" ref="H273:H295" si="23">I273+J273</f>
        <v>0</v>
      </c>
      <c r="I273" s="162">
        <v>0</v>
      </c>
      <c r="J273" s="162">
        <v>0</v>
      </c>
      <c r="K273" s="168">
        <v>0</v>
      </c>
      <c r="L273" s="168">
        <v>0</v>
      </c>
      <c r="M273" s="168">
        <v>0</v>
      </c>
      <c r="N273" s="168">
        <v>1</v>
      </c>
      <c r="O273" s="162">
        <v>0</v>
      </c>
      <c r="P273" s="162">
        <v>0</v>
      </c>
      <c r="Q273" s="163">
        <v>0</v>
      </c>
      <c r="R273" s="163">
        <v>30360</v>
      </c>
    </row>
    <row r="274" spans="1:18" ht="72.75" customHeight="1" x14ac:dyDescent="0.25">
      <c r="A274" s="88">
        <v>3</v>
      </c>
      <c r="B274" s="459" t="s">
        <v>433</v>
      </c>
      <c r="C274" s="460"/>
      <c r="D274" s="460"/>
      <c r="E274" s="460"/>
      <c r="F274" s="465"/>
      <c r="G274" s="87" t="s">
        <v>434</v>
      </c>
      <c r="H274" s="88">
        <f t="shared" si="23"/>
        <v>0</v>
      </c>
      <c r="I274" s="162">
        <v>0</v>
      </c>
      <c r="J274" s="162">
        <v>0</v>
      </c>
      <c r="K274" s="168">
        <v>0</v>
      </c>
      <c r="L274" s="168">
        <v>0</v>
      </c>
      <c r="M274" s="168">
        <v>0</v>
      </c>
      <c r="N274" s="168">
        <v>1</v>
      </c>
      <c r="O274" s="162">
        <v>0</v>
      </c>
      <c r="P274" s="162">
        <v>0</v>
      </c>
      <c r="Q274" s="163">
        <v>0</v>
      </c>
      <c r="R274" s="163">
        <v>27360</v>
      </c>
    </row>
    <row r="275" spans="1:18" ht="72.75" customHeight="1" x14ac:dyDescent="0.25">
      <c r="A275" s="88">
        <v>4</v>
      </c>
      <c r="B275" s="459" t="s">
        <v>435</v>
      </c>
      <c r="C275" s="460"/>
      <c r="D275" s="460"/>
      <c r="E275" s="460"/>
      <c r="F275" s="465"/>
      <c r="G275" s="87" t="s">
        <v>436</v>
      </c>
      <c r="H275" s="88">
        <f t="shared" si="23"/>
        <v>0</v>
      </c>
      <c r="I275" s="162">
        <v>0</v>
      </c>
      <c r="J275" s="162">
        <v>0</v>
      </c>
      <c r="K275" s="168">
        <v>0</v>
      </c>
      <c r="L275" s="168">
        <v>0</v>
      </c>
      <c r="M275" s="168">
        <v>0</v>
      </c>
      <c r="N275" s="168">
        <v>1</v>
      </c>
      <c r="O275" s="162">
        <v>0</v>
      </c>
      <c r="P275" s="162">
        <v>0</v>
      </c>
      <c r="Q275" s="163">
        <v>0</v>
      </c>
      <c r="R275" s="163">
        <v>24460</v>
      </c>
    </row>
    <row r="276" spans="1:18" ht="72.75" customHeight="1" x14ac:dyDescent="0.25">
      <c r="A276" s="88">
        <v>5</v>
      </c>
      <c r="B276" s="459" t="s">
        <v>439</v>
      </c>
      <c r="C276" s="460"/>
      <c r="D276" s="460"/>
      <c r="E276" s="460"/>
      <c r="F276" s="465"/>
      <c r="G276" s="87" t="s">
        <v>440</v>
      </c>
      <c r="H276" s="88">
        <f t="shared" si="23"/>
        <v>0</v>
      </c>
      <c r="I276" s="162">
        <v>0</v>
      </c>
      <c r="J276" s="162">
        <v>0</v>
      </c>
      <c r="K276" s="168">
        <v>0</v>
      </c>
      <c r="L276" s="168">
        <v>0</v>
      </c>
      <c r="M276" s="168">
        <v>0</v>
      </c>
      <c r="N276" s="168">
        <v>1</v>
      </c>
      <c r="O276" s="162">
        <v>0</v>
      </c>
      <c r="P276" s="162">
        <v>0</v>
      </c>
      <c r="Q276" s="163">
        <v>0</v>
      </c>
      <c r="R276" s="163">
        <v>20960</v>
      </c>
    </row>
    <row r="277" spans="1:18" ht="72.75" customHeight="1" x14ac:dyDescent="0.25">
      <c r="A277" s="88">
        <v>6</v>
      </c>
      <c r="B277" s="459" t="s">
        <v>443</v>
      </c>
      <c r="C277" s="460"/>
      <c r="D277" s="460"/>
      <c r="E277" s="460"/>
      <c r="F277" s="465"/>
      <c r="G277" s="87" t="s">
        <v>444</v>
      </c>
      <c r="H277" s="88">
        <f t="shared" si="23"/>
        <v>0</v>
      </c>
      <c r="I277" s="162">
        <v>0</v>
      </c>
      <c r="J277" s="162">
        <v>0</v>
      </c>
      <c r="K277" s="168">
        <v>0</v>
      </c>
      <c r="L277" s="168">
        <v>0</v>
      </c>
      <c r="M277" s="168">
        <v>0</v>
      </c>
      <c r="N277" s="168">
        <v>1</v>
      </c>
      <c r="O277" s="162">
        <v>0</v>
      </c>
      <c r="P277" s="162">
        <v>0</v>
      </c>
      <c r="Q277" s="163">
        <v>0</v>
      </c>
      <c r="R277" s="163">
        <v>20960</v>
      </c>
    </row>
    <row r="278" spans="1:18" ht="72.75" customHeight="1" x14ac:dyDescent="0.25">
      <c r="A278" s="88">
        <v>7</v>
      </c>
      <c r="B278" s="459" t="s">
        <v>445</v>
      </c>
      <c r="C278" s="460"/>
      <c r="D278" s="460"/>
      <c r="E278" s="460"/>
      <c r="F278" s="465"/>
      <c r="G278" s="87" t="s">
        <v>446</v>
      </c>
      <c r="H278" s="88">
        <f t="shared" si="23"/>
        <v>0</v>
      </c>
      <c r="I278" s="162">
        <v>0</v>
      </c>
      <c r="J278" s="162">
        <v>0</v>
      </c>
      <c r="K278" s="168">
        <v>0</v>
      </c>
      <c r="L278" s="168">
        <v>0</v>
      </c>
      <c r="M278" s="168">
        <v>0</v>
      </c>
      <c r="N278" s="168">
        <v>1</v>
      </c>
      <c r="O278" s="162">
        <v>0</v>
      </c>
      <c r="P278" s="162">
        <v>0</v>
      </c>
      <c r="Q278" s="163">
        <v>0</v>
      </c>
      <c r="R278" s="163">
        <v>24460</v>
      </c>
    </row>
    <row r="279" spans="1:18" ht="72.75" customHeight="1" x14ac:dyDescent="0.25">
      <c r="A279" s="88">
        <v>8</v>
      </c>
      <c r="B279" s="459" t="s">
        <v>447</v>
      </c>
      <c r="C279" s="460"/>
      <c r="D279" s="460"/>
      <c r="E279" s="460"/>
      <c r="F279" s="465"/>
      <c r="G279" s="87" t="s">
        <v>448</v>
      </c>
      <c r="H279" s="88">
        <f t="shared" si="23"/>
        <v>0</v>
      </c>
      <c r="I279" s="162">
        <v>0</v>
      </c>
      <c r="J279" s="162">
        <v>0</v>
      </c>
      <c r="K279" s="168">
        <v>0</v>
      </c>
      <c r="L279" s="168">
        <v>0</v>
      </c>
      <c r="M279" s="168">
        <v>0</v>
      </c>
      <c r="N279" s="168">
        <v>1</v>
      </c>
      <c r="O279" s="162">
        <v>0</v>
      </c>
      <c r="P279" s="162">
        <v>0</v>
      </c>
      <c r="Q279" s="163">
        <v>0</v>
      </c>
      <c r="R279" s="163">
        <v>20960</v>
      </c>
    </row>
    <row r="280" spans="1:18" ht="72.75" customHeight="1" x14ac:dyDescent="0.25">
      <c r="A280" s="88">
        <v>9</v>
      </c>
      <c r="B280" s="459" t="s">
        <v>449</v>
      </c>
      <c r="C280" s="460"/>
      <c r="D280" s="460"/>
      <c r="E280" s="460"/>
      <c r="F280" s="465"/>
      <c r="G280" s="87" t="s">
        <v>450</v>
      </c>
      <c r="H280" s="88">
        <f t="shared" si="23"/>
        <v>0</v>
      </c>
      <c r="I280" s="162">
        <v>0</v>
      </c>
      <c r="J280" s="162">
        <v>0</v>
      </c>
      <c r="K280" s="168">
        <v>0</v>
      </c>
      <c r="L280" s="168">
        <v>0</v>
      </c>
      <c r="M280" s="168">
        <v>0</v>
      </c>
      <c r="N280" s="168">
        <v>1</v>
      </c>
      <c r="O280" s="162">
        <v>0</v>
      </c>
      <c r="P280" s="162">
        <v>0</v>
      </c>
      <c r="Q280" s="163">
        <v>0</v>
      </c>
      <c r="R280" s="163">
        <v>19650</v>
      </c>
    </row>
    <row r="281" spans="1:18" ht="72.75" customHeight="1" x14ac:dyDescent="0.25">
      <c r="A281" s="88">
        <v>10</v>
      </c>
      <c r="B281" s="459" t="s">
        <v>451</v>
      </c>
      <c r="C281" s="460"/>
      <c r="D281" s="460"/>
      <c r="E281" s="460"/>
      <c r="F281" s="465"/>
      <c r="G281" s="87" t="s">
        <v>452</v>
      </c>
      <c r="H281" s="88">
        <f t="shared" si="23"/>
        <v>0</v>
      </c>
      <c r="I281" s="162">
        <v>0</v>
      </c>
      <c r="J281" s="162">
        <v>0</v>
      </c>
      <c r="K281" s="168">
        <v>0</v>
      </c>
      <c r="L281" s="168">
        <v>0</v>
      </c>
      <c r="M281" s="168">
        <v>0</v>
      </c>
      <c r="N281" s="168">
        <v>1</v>
      </c>
      <c r="O281" s="162">
        <v>0</v>
      </c>
      <c r="P281" s="162">
        <v>0</v>
      </c>
      <c r="Q281" s="163">
        <v>0</v>
      </c>
      <c r="R281" s="163">
        <v>20960</v>
      </c>
    </row>
    <row r="282" spans="1:18" ht="72.75" customHeight="1" x14ac:dyDescent="0.25">
      <c r="A282" s="88">
        <v>11</v>
      </c>
      <c r="B282" s="459" t="s">
        <v>453</v>
      </c>
      <c r="C282" s="460"/>
      <c r="D282" s="460"/>
      <c r="E282" s="460"/>
      <c r="F282" s="465"/>
      <c r="G282" s="87" t="s">
        <v>454</v>
      </c>
      <c r="H282" s="88">
        <f t="shared" si="23"/>
        <v>0</v>
      </c>
      <c r="I282" s="162">
        <v>0</v>
      </c>
      <c r="J282" s="162">
        <v>0</v>
      </c>
      <c r="K282" s="168">
        <v>0</v>
      </c>
      <c r="L282" s="168">
        <v>0</v>
      </c>
      <c r="M282" s="168">
        <v>0</v>
      </c>
      <c r="N282" s="168">
        <v>1</v>
      </c>
      <c r="O282" s="162">
        <v>0</v>
      </c>
      <c r="P282" s="162">
        <v>0</v>
      </c>
      <c r="Q282" s="163">
        <v>0</v>
      </c>
      <c r="R282" s="163">
        <v>0</v>
      </c>
    </row>
    <row r="283" spans="1:18" ht="72.75" customHeight="1" x14ac:dyDescent="0.25">
      <c r="A283" s="88">
        <v>12</v>
      </c>
      <c r="B283" s="459" t="s">
        <v>457</v>
      </c>
      <c r="C283" s="460"/>
      <c r="D283" s="460"/>
      <c r="E283" s="460"/>
      <c r="F283" s="465"/>
      <c r="G283" s="87" t="s">
        <v>458</v>
      </c>
      <c r="H283" s="88">
        <f t="shared" si="23"/>
        <v>0</v>
      </c>
      <c r="I283" s="162">
        <v>0</v>
      </c>
      <c r="J283" s="162">
        <v>0</v>
      </c>
      <c r="K283" s="168">
        <v>0</v>
      </c>
      <c r="L283" s="168">
        <v>0</v>
      </c>
      <c r="M283" s="168">
        <v>0</v>
      </c>
      <c r="N283" s="168">
        <v>1</v>
      </c>
      <c r="O283" s="162">
        <v>0</v>
      </c>
      <c r="P283" s="162">
        <v>0</v>
      </c>
      <c r="Q283" s="163">
        <v>0</v>
      </c>
      <c r="R283" s="163">
        <v>20960</v>
      </c>
    </row>
    <row r="284" spans="1:18" ht="72.75" customHeight="1" x14ac:dyDescent="0.25">
      <c r="A284" s="88">
        <v>13</v>
      </c>
      <c r="B284" s="459" t="s">
        <v>459</v>
      </c>
      <c r="C284" s="460"/>
      <c r="D284" s="460"/>
      <c r="E284" s="460"/>
      <c r="F284" s="465"/>
      <c r="G284" s="87" t="s">
        <v>460</v>
      </c>
      <c r="H284" s="88">
        <f t="shared" si="23"/>
        <v>0</v>
      </c>
      <c r="I284" s="162">
        <v>0</v>
      </c>
      <c r="J284" s="162">
        <v>0</v>
      </c>
      <c r="K284" s="168">
        <v>0</v>
      </c>
      <c r="L284" s="168">
        <v>0</v>
      </c>
      <c r="M284" s="168">
        <v>0</v>
      </c>
      <c r="N284" s="168">
        <v>1</v>
      </c>
      <c r="O284" s="162">
        <v>0</v>
      </c>
      <c r="P284" s="162">
        <v>0</v>
      </c>
      <c r="Q284" s="163">
        <v>0</v>
      </c>
      <c r="R284" s="163">
        <v>18762</v>
      </c>
    </row>
    <row r="285" spans="1:18" ht="72.75" customHeight="1" x14ac:dyDescent="0.25">
      <c r="A285" s="88">
        <v>14</v>
      </c>
      <c r="B285" s="459" t="s">
        <v>461</v>
      </c>
      <c r="C285" s="460"/>
      <c r="D285" s="460"/>
      <c r="E285" s="460"/>
      <c r="F285" s="465"/>
      <c r="G285" s="87" t="s">
        <v>462</v>
      </c>
      <c r="H285" s="88">
        <f t="shared" si="23"/>
        <v>0</v>
      </c>
      <c r="I285" s="162">
        <v>0</v>
      </c>
      <c r="J285" s="162">
        <v>0</v>
      </c>
      <c r="K285" s="168">
        <v>0</v>
      </c>
      <c r="L285" s="168">
        <v>0</v>
      </c>
      <c r="M285" s="168">
        <v>0</v>
      </c>
      <c r="N285" s="168">
        <v>1</v>
      </c>
      <c r="O285" s="162">
        <v>0</v>
      </c>
      <c r="P285" s="162">
        <v>0</v>
      </c>
      <c r="Q285" s="163">
        <v>0</v>
      </c>
      <c r="R285" s="163">
        <v>27360</v>
      </c>
    </row>
    <row r="286" spans="1:18" ht="72.75" customHeight="1" x14ac:dyDescent="0.25">
      <c r="A286" s="88">
        <v>15</v>
      </c>
      <c r="B286" s="529" t="s">
        <v>934</v>
      </c>
      <c r="C286" s="529"/>
      <c r="D286" s="529"/>
      <c r="E286" s="529"/>
      <c r="F286" s="529"/>
      <c r="G286" s="86" t="s">
        <v>935</v>
      </c>
      <c r="H286" s="88">
        <f t="shared" si="23"/>
        <v>0</v>
      </c>
      <c r="I286" s="162">
        <v>0</v>
      </c>
      <c r="J286" s="162">
        <v>0</v>
      </c>
      <c r="K286" s="168">
        <v>0</v>
      </c>
      <c r="L286" s="168">
        <v>0</v>
      </c>
      <c r="M286" s="168">
        <v>0</v>
      </c>
      <c r="N286" s="168">
        <v>1</v>
      </c>
      <c r="O286" s="162">
        <v>0</v>
      </c>
      <c r="P286" s="162">
        <v>0</v>
      </c>
      <c r="Q286" s="163">
        <v>0</v>
      </c>
      <c r="R286" s="163">
        <v>27360</v>
      </c>
    </row>
    <row r="287" spans="1:18" ht="72.75" customHeight="1" x14ac:dyDescent="0.25">
      <c r="A287" s="88">
        <v>16</v>
      </c>
      <c r="B287" s="529" t="s">
        <v>455</v>
      </c>
      <c r="C287" s="529"/>
      <c r="D287" s="529"/>
      <c r="E287" s="529"/>
      <c r="F287" s="529"/>
      <c r="G287" s="86" t="s">
        <v>917</v>
      </c>
      <c r="H287" s="88">
        <f t="shared" si="23"/>
        <v>0</v>
      </c>
      <c r="I287" s="162">
        <v>0</v>
      </c>
      <c r="J287" s="162">
        <v>0</v>
      </c>
      <c r="K287" s="168">
        <v>0</v>
      </c>
      <c r="L287" s="168">
        <v>0</v>
      </c>
      <c r="M287" s="168">
        <v>0</v>
      </c>
      <c r="N287" s="168">
        <v>0</v>
      </c>
      <c r="O287" s="162">
        <v>0</v>
      </c>
      <c r="P287" s="162">
        <v>0</v>
      </c>
      <c r="Q287" s="163">
        <v>0</v>
      </c>
      <c r="R287" s="163">
        <v>0</v>
      </c>
    </row>
    <row r="288" spans="1:18" ht="72.75" customHeight="1" x14ac:dyDescent="0.25">
      <c r="A288" s="88">
        <v>17</v>
      </c>
      <c r="B288" s="529" t="s">
        <v>918</v>
      </c>
      <c r="C288" s="529"/>
      <c r="D288" s="529"/>
      <c r="E288" s="529"/>
      <c r="F288" s="529"/>
      <c r="G288" s="86" t="s">
        <v>919</v>
      </c>
      <c r="H288" s="88">
        <f t="shared" si="23"/>
        <v>0</v>
      </c>
      <c r="I288" s="162">
        <v>0</v>
      </c>
      <c r="J288" s="162">
        <v>0</v>
      </c>
      <c r="K288" s="168">
        <v>0</v>
      </c>
      <c r="L288" s="168">
        <v>0</v>
      </c>
      <c r="M288" s="168">
        <v>0</v>
      </c>
      <c r="N288" s="168">
        <v>0</v>
      </c>
      <c r="O288" s="162">
        <v>0</v>
      </c>
      <c r="P288" s="162">
        <v>0</v>
      </c>
      <c r="Q288" s="163">
        <v>0</v>
      </c>
      <c r="R288" s="163">
        <v>0</v>
      </c>
    </row>
    <row r="289" spans="1:18" ht="72.75" customHeight="1" x14ac:dyDescent="0.25">
      <c r="A289" s="88">
        <v>18</v>
      </c>
      <c r="B289" s="529" t="s">
        <v>920</v>
      </c>
      <c r="C289" s="529"/>
      <c r="D289" s="529"/>
      <c r="E289" s="529"/>
      <c r="F289" s="529"/>
      <c r="G289" s="86" t="s">
        <v>1022</v>
      </c>
      <c r="H289" s="88">
        <f t="shared" si="23"/>
        <v>0</v>
      </c>
      <c r="I289" s="162">
        <v>0</v>
      </c>
      <c r="J289" s="162">
        <v>0</v>
      </c>
      <c r="K289" s="168">
        <v>0</v>
      </c>
      <c r="L289" s="168">
        <v>0</v>
      </c>
      <c r="M289" s="168">
        <v>0</v>
      </c>
      <c r="N289" s="168">
        <v>0</v>
      </c>
      <c r="O289" s="162">
        <v>0</v>
      </c>
      <c r="P289" s="162">
        <v>0</v>
      </c>
      <c r="Q289" s="163">
        <v>0</v>
      </c>
      <c r="R289" s="163">
        <v>0</v>
      </c>
    </row>
    <row r="290" spans="1:18" ht="72.75" customHeight="1" x14ac:dyDescent="0.25">
      <c r="A290" s="88">
        <v>19</v>
      </c>
      <c r="B290" s="529" t="s">
        <v>922</v>
      </c>
      <c r="C290" s="529"/>
      <c r="D290" s="529"/>
      <c r="E290" s="529"/>
      <c r="F290" s="529"/>
      <c r="G290" s="86" t="s">
        <v>923</v>
      </c>
      <c r="H290" s="88">
        <f t="shared" si="23"/>
        <v>0</v>
      </c>
      <c r="I290" s="162">
        <v>0</v>
      </c>
      <c r="J290" s="162">
        <v>0</v>
      </c>
      <c r="K290" s="168">
        <v>0</v>
      </c>
      <c r="L290" s="168">
        <v>0</v>
      </c>
      <c r="M290" s="168">
        <v>0</v>
      </c>
      <c r="N290" s="168">
        <v>0</v>
      </c>
      <c r="O290" s="162">
        <v>0</v>
      </c>
      <c r="P290" s="162">
        <v>0</v>
      </c>
      <c r="Q290" s="163">
        <v>0</v>
      </c>
      <c r="R290" s="163">
        <v>0</v>
      </c>
    </row>
    <row r="291" spans="1:18" ht="72.75" customHeight="1" x14ac:dyDescent="0.25">
      <c r="A291" s="88">
        <v>20</v>
      </c>
      <c r="B291" s="529" t="s">
        <v>924</v>
      </c>
      <c r="C291" s="529"/>
      <c r="D291" s="529"/>
      <c r="E291" s="529"/>
      <c r="F291" s="529"/>
      <c r="G291" s="86" t="s">
        <v>925</v>
      </c>
      <c r="H291" s="88">
        <f t="shared" si="23"/>
        <v>0</v>
      </c>
      <c r="I291" s="162">
        <v>0</v>
      </c>
      <c r="J291" s="162">
        <v>0</v>
      </c>
      <c r="K291" s="168">
        <v>0</v>
      </c>
      <c r="L291" s="168">
        <v>0</v>
      </c>
      <c r="M291" s="168">
        <v>0</v>
      </c>
      <c r="N291" s="168">
        <v>0</v>
      </c>
      <c r="O291" s="162">
        <v>0</v>
      </c>
      <c r="P291" s="162">
        <v>0</v>
      </c>
      <c r="Q291" s="163">
        <v>0</v>
      </c>
      <c r="R291" s="163">
        <v>0</v>
      </c>
    </row>
    <row r="292" spans="1:18" ht="72.75" customHeight="1" x14ac:dyDescent="0.25">
      <c r="A292" s="88">
        <v>21</v>
      </c>
      <c r="B292" s="529" t="s">
        <v>926</v>
      </c>
      <c r="C292" s="529"/>
      <c r="D292" s="529"/>
      <c r="E292" s="529"/>
      <c r="F292" s="529"/>
      <c r="G292" s="86" t="s">
        <v>927</v>
      </c>
      <c r="H292" s="88">
        <f t="shared" si="23"/>
        <v>0</v>
      </c>
      <c r="I292" s="162">
        <v>0</v>
      </c>
      <c r="J292" s="162">
        <v>0</v>
      </c>
      <c r="K292" s="168">
        <v>0</v>
      </c>
      <c r="L292" s="168">
        <v>0</v>
      </c>
      <c r="M292" s="168">
        <v>0</v>
      </c>
      <c r="N292" s="168">
        <v>0</v>
      </c>
      <c r="O292" s="162">
        <v>0</v>
      </c>
      <c r="P292" s="162">
        <v>0</v>
      </c>
      <c r="Q292" s="163">
        <v>0</v>
      </c>
      <c r="R292" s="163">
        <v>0</v>
      </c>
    </row>
    <row r="293" spans="1:18" ht="72.75" customHeight="1" x14ac:dyDescent="0.25">
      <c r="A293" s="88">
        <v>22</v>
      </c>
      <c r="B293" s="529" t="s">
        <v>928</v>
      </c>
      <c r="C293" s="529"/>
      <c r="D293" s="529"/>
      <c r="E293" s="529"/>
      <c r="F293" s="529"/>
      <c r="G293" s="86" t="s">
        <v>929</v>
      </c>
      <c r="H293" s="88">
        <f t="shared" si="23"/>
        <v>0</v>
      </c>
      <c r="I293" s="162">
        <v>0</v>
      </c>
      <c r="J293" s="162">
        <v>0</v>
      </c>
      <c r="K293" s="168">
        <v>0</v>
      </c>
      <c r="L293" s="168">
        <v>0</v>
      </c>
      <c r="M293" s="168">
        <v>0</v>
      </c>
      <c r="N293" s="168">
        <v>0</v>
      </c>
      <c r="O293" s="162">
        <v>0</v>
      </c>
      <c r="P293" s="162">
        <v>0</v>
      </c>
      <c r="Q293" s="163">
        <v>0</v>
      </c>
      <c r="R293" s="163">
        <v>0</v>
      </c>
    </row>
    <row r="294" spans="1:18" ht="72.75" customHeight="1" x14ac:dyDescent="0.25">
      <c r="A294" s="88">
        <v>23</v>
      </c>
      <c r="B294" s="529" t="s">
        <v>930</v>
      </c>
      <c r="C294" s="529"/>
      <c r="D294" s="529"/>
      <c r="E294" s="529"/>
      <c r="F294" s="529"/>
      <c r="G294" s="86" t="s">
        <v>931</v>
      </c>
      <c r="H294" s="88">
        <f t="shared" si="23"/>
        <v>0</v>
      </c>
      <c r="I294" s="162">
        <v>0</v>
      </c>
      <c r="J294" s="162">
        <v>0</v>
      </c>
      <c r="K294" s="168">
        <v>0</v>
      </c>
      <c r="L294" s="168">
        <v>0</v>
      </c>
      <c r="M294" s="168">
        <v>0</v>
      </c>
      <c r="N294" s="168">
        <v>0</v>
      </c>
      <c r="O294" s="162">
        <v>0</v>
      </c>
      <c r="P294" s="162">
        <v>0</v>
      </c>
      <c r="Q294" s="163">
        <v>0</v>
      </c>
      <c r="R294" s="163">
        <v>0</v>
      </c>
    </row>
    <row r="295" spans="1:18" ht="72.75" customHeight="1" x14ac:dyDescent="0.25">
      <c r="A295" s="88">
        <v>24</v>
      </c>
      <c r="B295" s="529" t="s">
        <v>932</v>
      </c>
      <c r="C295" s="529"/>
      <c r="D295" s="529"/>
      <c r="E295" s="529"/>
      <c r="F295" s="529"/>
      <c r="G295" s="86" t="s">
        <v>933</v>
      </c>
      <c r="H295" s="88">
        <f t="shared" si="23"/>
        <v>0</v>
      </c>
      <c r="I295" s="162">
        <v>0</v>
      </c>
      <c r="J295" s="162">
        <v>0</v>
      </c>
      <c r="K295" s="168">
        <v>0</v>
      </c>
      <c r="L295" s="168">
        <v>0</v>
      </c>
      <c r="M295" s="168">
        <v>0</v>
      </c>
      <c r="N295" s="168">
        <v>0</v>
      </c>
      <c r="O295" s="162">
        <v>0</v>
      </c>
      <c r="P295" s="162">
        <v>0</v>
      </c>
      <c r="Q295" s="163">
        <v>0</v>
      </c>
      <c r="R295" s="163">
        <v>0</v>
      </c>
    </row>
    <row r="296" spans="1:18" ht="72.75" customHeight="1" x14ac:dyDescent="0.25">
      <c r="A296" s="104">
        <v>2</v>
      </c>
      <c r="B296" s="525" t="s">
        <v>404</v>
      </c>
      <c r="C296" s="526"/>
      <c r="D296" s="526"/>
      <c r="E296" s="526"/>
      <c r="F296" s="526"/>
      <c r="G296" s="527"/>
      <c r="H296" s="525"/>
      <c r="I296" s="526"/>
      <c r="J296" s="526"/>
      <c r="K296" s="526"/>
      <c r="L296" s="526"/>
      <c r="M296" s="526"/>
      <c r="N296" s="526"/>
      <c r="O296" s="526"/>
      <c r="P296" s="526"/>
      <c r="Q296" s="526"/>
      <c r="R296" s="527"/>
    </row>
    <row r="297" spans="1:18" ht="72.75" customHeight="1" x14ac:dyDescent="0.25">
      <c r="A297" s="88">
        <v>1</v>
      </c>
      <c r="B297" s="459" t="s">
        <v>404</v>
      </c>
      <c r="C297" s="460"/>
      <c r="D297" s="460"/>
      <c r="E297" s="460"/>
      <c r="F297" s="465"/>
      <c r="G297" s="87" t="s">
        <v>587</v>
      </c>
      <c r="H297" s="162">
        <f>I297+J297</f>
        <v>10</v>
      </c>
      <c r="I297" s="162">
        <v>0</v>
      </c>
      <c r="J297" s="162">
        <v>10</v>
      </c>
      <c r="K297" s="168">
        <v>4</v>
      </c>
      <c r="L297" s="168">
        <v>2</v>
      </c>
      <c r="M297" s="168">
        <v>0</v>
      </c>
      <c r="N297" s="168">
        <v>10</v>
      </c>
      <c r="O297" s="162">
        <v>5</v>
      </c>
      <c r="P297" s="162">
        <v>0</v>
      </c>
      <c r="Q297" s="163">
        <v>39386</v>
      </c>
      <c r="R297" s="163">
        <v>22514</v>
      </c>
    </row>
    <row r="298" spans="1:18" ht="72.75" customHeight="1" x14ac:dyDescent="0.25">
      <c r="A298" s="88">
        <v>2</v>
      </c>
      <c r="B298" s="459" t="s">
        <v>405</v>
      </c>
      <c r="C298" s="460"/>
      <c r="D298" s="460"/>
      <c r="E298" s="460"/>
      <c r="F298" s="465"/>
      <c r="G298" s="87" t="s">
        <v>406</v>
      </c>
      <c r="H298" s="162">
        <f t="shared" ref="H298:H305" si="24">I298+J298</f>
        <v>0</v>
      </c>
      <c r="I298" s="162">
        <v>0</v>
      </c>
      <c r="J298" s="162">
        <v>0</v>
      </c>
      <c r="K298" s="168">
        <v>0</v>
      </c>
      <c r="L298" s="168">
        <v>0</v>
      </c>
      <c r="M298" s="168">
        <v>0</v>
      </c>
      <c r="N298" s="168">
        <v>1</v>
      </c>
      <c r="O298" s="162">
        <v>0</v>
      </c>
      <c r="P298" s="162">
        <v>0</v>
      </c>
      <c r="Q298" s="163">
        <v>0</v>
      </c>
      <c r="R298" s="163">
        <v>19650</v>
      </c>
    </row>
    <row r="299" spans="1:18" ht="72.75" customHeight="1" x14ac:dyDescent="0.25">
      <c r="A299" s="88">
        <v>3</v>
      </c>
      <c r="B299" s="459" t="s">
        <v>415</v>
      </c>
      <c r="C299" s="460"/>
      <c r="D299" s="460"/>
      <c r="E299" s="460"/>
      <c r="F299" s="465"/>
      <c r="G299" s="87" t="s">
        <v>416</v>
      </c>
      <c r="H299" s="162">
        <f t="shared" si="24"/>
        <v>0</v>
      </c>
      <c r="I299" s="162">
        <v>0</v>
      </c>
      <c r="J299" s="162">
        <v>0</v>
      </c>
      <c r="K299" s="168">
        <v>0</v>
      </c>
      <c r="L299" s="168">
        <v>0</v>
      </c>
      <c r="M299" s="168">
        <v>0</v>
      </c>
      <c r="N299" s="168">
        <v>1</v>
      </c>
      <c r="O299" s="162">
        <v>0</v>
      </c>
      <c r="P299" s="162">
        <v>0</v>
      </c>
      <c r="Q299" s="163">
        <v>0</v>
      </c>
      <c r="R299" s="163">
        <v>19209</v>
      </c>
    </row>
    <row r="300" spans="1:18" ht="72.75" customHeight="1" x14ac:dyDescent="0.25">
      <c r="A300" s="88"/>
      <c r="B300" s="519" t="s">
        <v>419</v>
      </c>
      <c r="C300" s="520"/>
      <c r="D300" s="520"/>
      <c r="E300" s="520"/>
      <c r="F300" s="521"/>
      <c r="G300" s="86" t="s">
        <v>996</v>
      </c>
      <c r="H300" s="162">
        <f t="shared" si="24"/>
        <v>0</v>
      </c>
      <c r="I300" s="162">
        <v>0</v>
      </c>
      <c r="J300" s="162">
        <v>0</v>
      </c>
      <c r="K300" s="168">
        <v>0</v>
      </c>
      <c r="L300" s="168">
        <v>0</v>
      </c>
      <c r="M300" s="168">
        <v>0</v>
      </c>
      <c r="N300" s="168">
        <v>0</v>
      </c>
      <c r="O300" s="162">
        <v>0</v>
      </c>
      <c r="P300" s="162">
        <v>0</v>
      </c>
      <c r="Q300" s="163">
        <v>0</v>
      </c>
      <c r="R300" s="163">
        <v>0</v>
      </c>
    </row>
    <row r="301" spans="1:18" ht="72.75" customHeight="1" x14ac:dyDescent="0.25">
      <c r="A301" s="88">
        <v>4</v>
      </c>
      <c r="B301" s="528" t="s">
        <v>936</v>
      </c>
      <c r="C301" s="528"/>
      <c r="D301" s="528"/>
      <c r="E301" s="528"/>
      <c r="F301" s="528"/>
      <c r="G301" s="87" t="s">
        <v>937</v>
      </c>
      <c r="H301" s="162">
        <f>I301+J301</f>
        <v>0</v>
      </c>
      <c r="I301" s="162">
        <v>0</v>
      </c>
      <c r="J301" s="162">
        <v>0</v>
      </c>
      <c r="K301" s="168">
        <v>0</v>
      </c>
      <c r="L301" s="168">
        <v>0</v>
      </c>
      <c r="M301" s="168">
        <v>0</v>
      </c>
      <c r="N301" s="168">
        <v>0</v>
      </c>
      <c r="O301" s="162">
        <v>1</v>
      </c>
      <c r="P301" s="162">
        <v>0</v>
      </c>
      <c r="Q301" s="163">
        <v>0</v>
      </c>
      <c r="R301" s="163">
        <v>0</v>
      </c>
    </row>
    <row r="302" spans="1:18" ht="72.75" customHeight="1" x14ac:dyDescent="0.25">
      <c r="A302" s="88">
        <v>5</v>
      </c>
      <c r="B302" s="528" t="s">
        <v>417</v>
      </c>
      <c r="C302" s="528"/>
      <c r="D302" s="528"/>
      <c r="E302" s="528"/>
      <c r="F302" s="528"/>
      <c r="G302" s="87" t="s">
        <v>938</v>
      </c>
      <c r="H302" s="162">
        <f t="shared" si="24"/>
        <v>0</v>
      </c>
      <c r="I302" s="162">
        <v>0</v>
      </c>
      <c r="J302" s="162">
        <v>0</v>
      </c>
      <c r="K302" s="168">
        <v>0</v>
      </c>
      <c r="L302" s="168">
        <v>0</v>
      </c>
      <c r="M302" s="168">
        <v>0</v>
      </c>
      <c r="N302" s="168">
        <v>0</v>
      </c>
      <c r="O302" s="162">
        <v>1</v>
      </c>
      <c r="P302" s="162">
        <v>0</v>
      </c>
      <c r="Q302" s="163">
        <v>0</v>
      </c>
      <c r="R302" s="163">
        <v>0</v>
      </c>
    </row>
    <row r="303" spans="1:18" ht="72.75" customHeight="1" x14ac:dyDescent="0.25">
      <c r="A303" s="88">
        <v>6</v>
      </c>
      <c r="B303" s="528" t="s">
        <v>411</v>
      </c>
      <c r="C303" s="528"/>
      <c r="D303" s="528"/>
      <c r="E303" s="528"/>
      <c r="F303" s="528"/>
      <c r="G303" s="87" t="s">
        <v>995</v>
      </c>
      <c r="H303" s="162">
        <f t="shared" si="24"/>
        <v>0</v>
      </c>
      <c r="I303" s="162">
        <v>0</v>
      </c>
      <c r="J303" s="162">
        <v>0</v>
      </c>
      <c r="K303" s="168">
        <v>0</v>
      </c>
      <c r="L303" s="168">
        <v>0</v>
      </c>
      <c r="M303" s="168">
        <v>0</v>
      </c>
      <c r="N303" s="168">
        <v>0</v>
      </c>
      <c r="O303" s="162">
        <v>1</v>
      </c>
      <c r="P303" s="162">
        <v>0</v>
      </c>
      <c r="Q303" s="163">
        <v>0</v>
      </c>
      <c r="R303" s="163">
        <v>0</v>
      </c>
    </row>
    <row r="304" spans="1:18" ht="72.75" customHeight="1" x14ac:dyDescent="0.25">
      <c r="A304" s="88">
        <v>7</v>
      </c>
      <c r="B304" s="528" t="s">
        <v>407</v>
      </c>
      <c r="C304" s="528"/>
      <c r="D304" s="528"/>
      <c r="E304" s="528"/>
      <c r="F304" s="528"/>
      <c r="G304" s="87" t="s">
        <v>940</v>
      </c>
      <c r="H304" s="162">
        <f t="shared" si="24"/>
        <v>0</v>
      </c>
      <c r="I304" s="162">
        <v>0</v>
      </c>
      <c r="J304" s="162">
        <v>0</v>
      </c>
      <c r="K304" s="168">
        <v>0</v>
      </c>
      <c r="L304" s="168">
        <v>0</v>
      </c>
      <c r="M304" s="168">
        <v>0</v>
      </c>
      <c r="N304" s="168">
        <v>0</v>
      </c>
      <c r="O304" s="162">
        <v>1</v>
      </c>
      <c r="P304" s="162">
        <v>0</v>
      </c>
      <c r="Q304" s="163">
        <v>0</v>
      </c>
      <c r="R304" s="163">
        <v>0</v>
      </c>
    </row>
    <row r="305" spans="1:18" ht="72.75" customHeight="1" x14ac:dyDescent="0.25">
      <c r="A305" s="88">
        <v>8</v>
      </c>
      <c r="B305" s="528" t="s">
        <v>421</v>
      </c>
      <c r="C305" s="528"/>
      <c r="D305" s="528"/>
      <c r="E305" s="528"/>
      <c r="F305" s="528"/>
      <c r="G305" s="87" t="s">
        <v>941</v>
      </c>
      <c r="H305" s="162">
        <f t="shared" si="24"/>
        <v>0</v>
      </c>
      <c r="I305" s="162">
        <v>0</v>
      </c>
      <c r="J305" s="162">
        <v>0</v>
      </c>
      <c r="K305" s="168">
        <v>0</v>
      </c>
      <c r="L305" s="168">
        <v>0</v>
      </c>
      <c r="M305" s="168">
        <v>0</v>
      </c>
      <c r="N305" s="168">
        <v>0</v>
      </c>
      <c r="O305" s="162">
        <v>1</v>
      </c>
      <c r="P305" s="162">
        <v>0</v>
      </c>
      <c r="Q305" s="163">
        <v>0</v>
      </c>
      <c r="R305" s="163">
        <v>0</v>
      </c>
    </row>
    <row r="306" spans="1:18" ht="72.75" customHeight="1" x14ac:dyDescent="0.25">
      <c r="A306" s="104">
        <v>3</v>
      </c>
      <c r="B306" s="525" t="s">
        <v>423</v>
      </c>
      <c r="C306" s="526"/>
      <c r="D306" s="526"/>
      <c r="E306" s="526"/>
      <c r="F306" s="526"/>
      <c r="G306" s="527"/>
      <c r="H306" s="525"/>
      <c r="I306" s="526"/>
      <c r="J306" s="526"/>
      <c r="K306" s="526"/>
      <c r="L306" s="526"/>
      <c r="M306" s="526"/>
      <c r="N306" s="526"/>
      <c r="O306" s="526"/>
      <c r="P306" s="526"/>
      <c r="Q306" s="526"/>
      <c r="R306" s="527"/>
    </row>
    <row r="307" spans="1:18" ht="71.25" customHeight="1" x14ac:dyDescent="0.25">
      <c r="A307" s="88">
        <v>1</v>
      </c>
      <c r="B307" s="519" t="s">
        <v>423</v>
      </c>
      <c r="C307" s="520"/>
      <c r="D307" s="520"/>
      <c r="E307" s="520"/>
      <c r="F307" s="521"/>
      <c r="G307" s="86" t="s">
        <v>588</v>
      </c>
      <c r="H307" s="88">
        <f>I307+J307</f>
        <v>0</v>
      </c>
      <c r="I307" s="162">
        <v>0</v>
      </c>
      <c r="J307" s="162">
        <v>0</v>
      </c>
      <c r="K307" s="168">
        <v>1</v>
      </c>
      <c r="L307" s="168">
        <v>1</v>
      </c>
      <c r="M307" s="168">
        <v>1</v>
      </c>
      <c r="N307" s="168">
        <v>5</v>
      </c>
      <c r="O307" s="162">
        <v>4</v>
      </c>
      <c r="P307" s="162">
        <v>1</v>
      </c>
      <c r="Q307" s="163">
        <v>60188</v>
      </c>
      <c r="R307" s="163">
        <v>31095</v>
      </c>
    </row>
    <row r="308" spans="1:18" ht="72.75" customHeight="1" x14ac:dyDescent="0.25">
      <c r="A308" s="88">
        <v>3</v>
      </c>
      <c r="B308" s="519" t="s">
        <v>424</v>
      </c>
      <c r="C308" s="520"/>
      <c r="D308" s="520"/>
      <c r="E308" s="520"/>
      <c r="F308" s="521"/>
      <c r="G308" s="86" t="s">
        <v>589</v>
      </c>
      <c r="H308" s="88">
        <f t="shared" ref="H308:H311" si="25">I308+J308</f>
        <v>0</v>
      </c>
      <c r="I308" s="162">
        <v>0</v>
      </c>
      <c r="J308" s="162">
        <v>0</v>
      </c>
      <c r="K308" s="168">
        <v>0</v>
      </c>
      <c r="L308" s="168">
        <v>0</v>
      </c>
      <c r="M308" s="168">
        <v>0</v>
      </c>
      <c r="N308" s="168">
        <v>1</v>
      </c>
      <c r="O308" s="162">
        <v>2</v>
      </c>
      <c r="P308" s="162">
        <v>2</v>
      </c>
      <c r="Q308" s="163">
        <v>0</v>
      </c>
      <c r="R308" s="163">
        <v>17920</v>
      </c>
    </row>
    <row r="309" spans="1:18" ht="72.75" customHeight="1" x14ac:dyDescent="0.25">
      <c r="A309" s="88">
        <v>3</v>
      </c>
      <c r="B309" s="519" t="s">
        <v>427</v>
      </c>
      <c r="C309" s="520"/>
      <c r="D309" s="520"/>
      <c r="E309" s="520"/>
      <c r="F309" s="521"/>
      <c r="G309" s="86" t="s">
        <v>428</v>
      </c>
      <c r="H309" s="88">
        <f t="shared" si="25"/>
        <v>0</v>
      </c>
      <c r="I309" s="162">
        <v>0</v>
      </c>
      <c r="J309" s="162">
        <v>0</v>
      </c>
      <c r="K309" s="168">
        <v>0</v>
      </c>
      <c r="L309" s="168">
        <v>0</v>
      </c>
      <c r="M309" s="168">
        <v>0</v>
      </c>
      <c r="N309" s="168">
        <v>0</v>
      </c>
      <c r="O309" s="162">
        <v>1</v>
      </c>
      <c r="P309" s="162">
        <v>0</v>
      </c>
      <c r="Q309" s="163">
        <v>0</v>
      </c>
      <c r="R309" s="163">
        <v>0</v>
      </c>
    </row>
    <row r="310" spans="1:18" ht="72.75" customHeight="1" x14ac:dyDescent="0.25">
      <c r="A310" s="88">
        <v>4</v>
      </c>
      <c r="B310" s="519" t="s">
        <v>423</v>
      </c>
      <c r="C310" s="520"/>
      <c r="D310" s="520"/>
      <c r="E310" s="520"/>
      <c r="F310" s="521"/>
      <c r="G310" s="86" t="s">
        <v>429</v>
      </c>
      <c r="H310" s="88">
        <f t="shared" si="25"/>
        <v>0</v>
      </c>
      <c r="I310" s="162">
        <v>0</v>
      </c>
      <c r="J310" s="162">
        <v>0</v>
      </c>
      <c r="K310" s="168">
        <v>0</v>
      </c>
      <c r="L310" s="168">
        <v>0</v>
      </c>
      <c r="M310" s="168">
        <v>0</v>
      </c>
      <c r="N310" s="168">
        <v>0</v>
      </c>
      <c r="O310" s="162">
        <v>1</v>
      </c>
      <c r="P310" s="162">
        <v>0</v>
      </c>
      <c r="Q310" s="163">
        <v>0</v>
      </c>
      <c r="R310" s="163">
        <v>0</v>
      </c>
    </row>
    <row r="311" spans="1:18" ht="72.75" customHeight="1" x14ac:dyDescent="0.25">
      <c r="A311" s="88">
        <v>5</v>
      </c>
      <c r="B311" s="519" t="s">
        <v>942</v>
      </c>
      <c r="C311" s="520"/>
      <c r="D311" s="520"/>
      <c r="E311" s="520"/>
      <c r="F311" s="520"/>
      <c r="G311" s="86" t="s">
        <v>943</v>
      </c>
      <c r="H311" s="88">
        <f t="shared" si="25"/>
        <v>0</v>
      </c>
      <c r="I311" s="162">
        <v>0</v>
      </c>
      <c r="J311" s="162">
        <v>0</v>
      </c>
      <c r="K311" s="168">
        <v>0</v>
      </c>
      <c r="L311" s="168">
        <v>0</v>
      </c>
      <c r="M311" s="168">
        <v>0</v>
      </c>
      <c r="N311" s="168">
        <v>0</v>
      </c>
      <c r="O311" s="162">
        <v>1</v>
      </c>
      <c r="P311" s="162">
        <v>0</v>
      </c>
      <c r="Q311" s="163">
        <v>0</v>
      </c>
      <c r="R311" s="163">
        <v>0</v>
      </c>
    </row>
    <row r="312" spans="1:18" ht="72.75" customHeight="1" x14ac:dyDescent="0.25">
      <c r="A312" s="104">
        <v>13</v>
      </c>
      <c r="B312" s="522" t="s">
        <v>463</v>
      </c>
      <c r="C312" s="523"/>
      <c r="D312" s="523"/>
      <c r="E312" s="523"/>
      <c r="F312" s="523"/>
      <c r="G312" s="524"/>
      <c r="H312" s="133">
        <f>H313+H314+H315+H316+H317+H318+H319+H320+H321+H322+H323+H324+H325+H326+H327+H328+H329+H330+H331+H332+H334</f>
        <v>240</v>
      </c>
      <c r="I312" s="133">
        <f t="shared" ref="I312:P312" si="26">I313+I314+I315+I316+I317+I318+I319+I320+I321+I322+I323+I324+I325+I326+I327+I328+I329+I330+I331+I332+I334</f>
        <v>160</v>
      </c>
      <c r="J312" s="133">
        <f t="shared" si="26"/>
        <v>80</v>
      </c>
      <c r="K312" s="135">
        <f t="shared" si="26"/>
        <v>99</v>
      </c>
      <c r="L312" s="135">
        <f t="shared" si="26"/>
        <v>15</v>
      </c>
      <c r="M312" s="135">
        <f t="shared" si="26"/>
        <v>15</v>
      </c>
      <c r="N312" s="135">
        <f t="shared" si="26"/>
        <v>326</v>
      </c>
      <c r="O312" s="133">
        <f t="shared" si="26"/>
        <v>7</v>
      </c>
      <c r="P312" s="133">
        <f t="shared" si="26"/>
        <v>7</v>
      </c>
      <c r="Q312" s="164">
        <v>47715.8</v>
      </c>
      <c r="R312" s="164">
        <v>23858</v>
      </c>
    </row>
    <row r="313" spans="1:18" ht="72.75" customHeight="1" x14ac:dyDescent="0.25">
      <c r="A313" s="88">
        <v>1</v>
      </c>
      <c r="B313" s="459" t="s">
        <v>464</v>
      </c>
      <c r="C313" s="460"/>
      <c r="D313" s="460"/>
      <c r="E313" s="460"/>
      <c r="F313" s="465"/>
      <c r="G313" s="87" t="s">
        <v>1004</v>
      </c>
      <c r="H313" s="88">
        <f>I313+J313</f>
        <v>160</v>
      </c>
      <c r="I313" s="162">
        <v>140</v>
      </c>
      <c r="J313" s="162">
        <v>20</v>
      </c>
      <c r="K313" s="168">
        <v>74</v>
      </c>
      <c r="L313" s="168">
        <v>5</v>
      </c>
      <c r="M313" s="168">
        <v>5</v>
      </c>
      <c r="N313" s="168">
        <v>203</v>
      </c>
      <c r="O313" s="162">
        <v>2</v>
      </c>
      <c r="P313" s="162">
        <v>2</v>
      </c>
      <c r="Q313" s="163">
        <v>47715.8</v>
      </c>
      <c r="R313" s="163">
        <v>23858</v>
      </c>
    </row>
    <row r="314" spans="1:18" ht="72.75" customHeight="1" x14ac:dyDescent="0.25">
      <c r="A314" s="88">
        <v>2</v>
      </c>
      <c r="B314" s="459" t="s">
        <v>465</v>
      </c>
      <c r="C314" s="460"/>
      <c r="D314" s="460"/>
      <c r="E314" s="460"/>
      <c r="F314" s="465"/>
      <c r="G314" s="87" t="s">
        <v>951</v>
      </c>
      <c r="H314" s="88">
        <f t="shared" ref="H314:H334" si="27">I314+J314</f>
        <v>40</v>
      </c>
      <c r="I314" s="162">
        <v>10</v>
      </c>
      <c r="J314" s="162">
        <v>30</v>
      </c>
      <c r="K314" s="168">
        <v>5</v>
      </c>
      <c r="L314" s="168">
        <v>3</v>
      </c>
      <c r="M314" s="168">
        <v>3</v>
      </c>
      <c r="N314" s="168">
        <v>28</v>
      </c>
      <c r="O314" s="162">
        <v>1</v>
      </c>
      <c r="P314" s="162">
        <v>1</v>
      </c>
      <c r="Q314" s="163">
        <v>47646</v>
      </c>
      <c r="R314" s="163">
        <v>23712</v>
      </c>
    </row>
    <row r="315" spans="1:18" ht="72.75" customHeight="1" x14ac:dyDescent="0.25">
      <c r="A315" s="88">
        <v>3</v>
      </c>
      <c r="B315" s="459" t="s">
        <v>466</v>
      </c>
      <c r="C315" s="460"/>
      <c r="D315" s="460"/>
      <c r="E315" s="460"/>
      <c r="F315" s="465"/>
      <c r="G315" s="87" t="s">
        <v>593</v>
      </c>
      <c r="H315" s="88">
        <f t="shared" si="27"/>
        <v>40</v>
      </c>
      <c r="I315" s="162">
        <v>10</v>
      </c>
      <c r="J315" s="162">
        <v>30</v>
      </c>
      <c r="K315" s="168">
        <v>10</v>
      </c>
      <c r="L315" s="168">
        <v>5</v>
      </c>
      <c r="M315" s="168">
        <v>5</v>
      </c>
      <c r="N315" s="168">
        <v>34</v>
      </c>
      <c r="O315" s="162">
        <v>0</v>
      </c>
      <c r="P315" s="162">
        <v>0</v>
      </c>
      <c r="Q315" s="163">
        <v>47575</v>
      </c>
      <c r="R315" s="163">
        <v>23703</v>
      </c>
    </row>
    <row r="316" spans="1:18" ht="72.75" customHeight="1" x14ac:dyDescent="0.25">
      <c r="A316" s="88">
        <v>4</v>
      </c>
      <c r="B316" s="459" t="s">
        <v>467</v>
      </c>
      <c r="C316" s="460"/>
      <c r="D316" s="460"/>
      <c r="E316" s="460"/>
      <c r="F316" s="465"/>
      <c r="G316" s="87" t="s">
        <v>594</v>
      </c>
      <c r="H316" s="88">
        <f t="shared" si="27"/>
        <v>0</v>
      </c>
      <c r="I316" s="162">
        <v>0</v>
      </c>
      <c r="J316" s="162">
        <v>0</v>
      </c>
      <c r="K316" s="168">
        <v>7</v>
      </c>
      <c r="L316" s="168">
        <v>1</v>
      </c>
      <c r="M316" s="168">
        <v>1</v>
      </c>
      <c r="N316" s="168">
        <v>9</v>
      </c>
      <c r="O316" s="162">
        <v>0</v>
      </c>
      <c r="P316" s="162">
        <v>0</v>
      </c>
      <c r="Q316" s="163">
        <v>47434</v>
      </c>
      <c r="R316" s="163">
        <v>23640</v>
      </c>
    </row>
    <row r="317" spans="1:18" ht="72.75" customHeight="1" x14ac:dyDescent="0.25">
      <c r="A317" s="88">
        <v>5</v>
      </c>
      <c r="B317" s="459" t="s">
        <v>468</v>
      </c>
      <c r="C317" s="460"/>
      <c r="D317" s="460"/>
      <c r="E317" s="460"/>
      <c r="F317" s="465"/>
      <c r="G317" s="87" t="s">
        <v>595</v>
      </c>
      <c r="H317" s="88">
        <f t="shared" si="27"/>
        <v>0</v>
      </c>
      <c r="I317" s="162">
        <v>0</v>
      </c>
      <c r="J317" s="162">
        <v>0</v>
      </c>
      <c r="K317" s="168">
        <v>3</v>
      </c>
      <c r="L317" s="168">
        <v>1</v>
      </c>
      <c r="M317" s="168">
        <v>1</v>
      </c>
      <c r="N317" s="168">
        <v>13</v>
      </c>
      <c r="O317" s="162">
        <v>1</v>
      </c>
      <c r="P317" s="162">
        <v>1</v>
      </c>
      <c r="Q317" s="163">
        <v>47524</v>
      </c>
      <c r="R317" s="163">
        <v>23681</v>
      </c>
    </row>
    <row r="318" spans="1:18" ht="72.75" customHeight="1" x14ac:dyDescent="0.25">
      <c r="A318" s="88">
        <v>6</v>
      </c>
      <c r="B318" s="459" t="s">
        <v>469</v>
      </c>
      <c r="C318" s="460"/>
      <c r="D318" s="460"/>
      <c r="E318" s="460"/>
      <c r="F318" s="465"/>
      <c r="G318" s="87" t="s">
        <v>596</v>
      </c>
      <c r="H318" s="88">
        <f t="shared" si="27"/>
        <v>0</v>
      </c>
      <c r="I318" s="162">
        <v>0</v>
      </c>
      <c r="J318" s="162">
        <v>0</v>
      </c>
      <c r="K318" s="168">
        <v>0</v>
      </c>
      <c r="L318" s="168">
        <v>0</v>
      </c>
      <c r="M318" s="168">
        <v>0</v>
      </c>
      <c r="N318" s="168">
        <v>3</v>
      </c>
      <c r="O318" s="162">
        <v>0</v>
      </c>
      <c r="P318" s="162">
        <v>0</v>
      </c>
      <c r="Q318" s="163">
        <v>0</v>
      </c>
      <c r="R318" s="163">
        <v>23335</v>
      </c>
    </row>
    <row r="319" spans="1:18" ht="72.75" customHeight="1" x14ac:dyDescent="0.25">
      <c r="A319" s="88">
        <v>7</v>
      </c>
      <c r="B319" s="459" t="s">
        <v>470</v>
      </c>
      <c r="C319" s="460"/>
      <c r="D319" s="460"/>
      <c r="E319" s="460"/>
      <c r="F319" s="465"/>
      <c r="G319" s="87" t="s">
        <v>471</v>
      </c>
      <c r="H319" s="88">
        <f t="shared" si="27"/>
        <v>0</v>
      </c>
      <c r="I319" s="162">
        <v>0</v>
      </c>
      <c r="J319" s="162">
        <v>0</v>
      </c>
      <c r="K319" s="168">
        <v>0</v>
      </c>
      <c r="L319" s="168">
        <v>0</v>
      </c>
      <c r="M319" s="168">
        <v>0</v>
      </c>
      <c r="N319" s="168">
        <v>1</v>
      </c>
      <c r="O319" s="162">
        <v>0</v>
      </c>
      <c r="P319" s="162">
        <v>0</v>
      </c>
      <c r="Q319" s="163">
        <v>0</v>
      </c>
      <c r="R319" s="163">
        <v>23268</v>
      </c>
    </row>
    <row r="320" spans="1:18" ht="72.75" customHeight="1" x14ac:dyDescent="0.25">
      <c r="A320" s="88">
        <v>8</v>
      </c>
      <c r="B320" s="459" t="s">
        <v>472</v>
      </c>
      <c r="C320" s="460"/>
      <c r="D320" s="460"/>
      <c r="E320" s="460"/>
      <c r="F320" s="465"/>
      <c r="G320" s="87" t="s">
        <v>473</v>
      </c>
      <c r="H320" s="88">
        <f t="shared" si="27"/>
        <v>0</v>
      </c>
      <c r="I320" s="162">
        <v>0</v>
      </c>
      <c r="J320" s="162">
        <v>0</v>
      </c>
      <c r="K320" s="168">
        <v>0</v>
      </c>
      <c r="L320" s="168">
        <v>0</v>
      </c>
      <c r="M320" s="168">
        <v>0</v>
      </c>
      <c r="N320" s="168">
        <v>4</v>
      </c>
      <c r="O320" s="162">
        <v>1</v>
      </c>
      <c r="P320" s="162">
        <v>1</v>
      </c>
      <c r="Q320" s="163">
        <v>0</v>
      </c>
      <c r="R320" s="163">
        <v>23268</v>
      </c>
    </row>
    <row r="321" spans="1:18" ht="72.75" customHeight="1" x14ac:dyDescent="0.25">
      <c r="A321" s="88">
        <v>9</v>
      </c>
      <c r="B321" s="459" t="s">
        <v>474</v>
      </c>
      <c r="C321" s="460"/>
      <c r="D321" s="460"/>
      <c r="E321" s="460"/>
      <c r="F321" s="465"/>
      <c r="G321" s="87" t="s">
        <v>475</v>
      </c>
      <c r="H321" s="88">
        <f t="shared" si="27"/>
        <v>0</v>
      </c>
      <c r="I321" s="162">
        <v>0</v>
      </c>
      <c r="J321" s="162">
        <v>0</v>
      </c>
      <c r="K321" s="168">
        <v>0</v>
      </c>
      <c r="L321" s="168">
        <v>0</v>
      </c>
      <c r="M321" s="168">
        <v>0</v>
      </c>
      <c r="N321" s="168">
        <v>3</v>
      </c>
      <c r="O321" s="162">
        <v>0</v>
      </c>
      <c r="P321" s="162">
        <v>0</v>
      </c>
      <c r="Q321" s="163">
        <v>0</v>
      </c>
      <c r="R321" s="163">
        <v>23268</v>
      </c>
    </row>
    <row r="322" spans="1:18" ht="72.75" customHeight="1" x14ac:dyDescent="0.25">
      <c r="A322" s="88">
        <v>10</v>
      </c>
      <c r="B322" s="459" t="s">
        <v>476</v>
      </c>
      <c r="C322" s="460"/>
      <c r="D322" s="460"/>
      <c r="E322" s="460"/>
      <c r="F322" s="465"/>
      <c r="G322" s="87" t="s">
        <v>477</v>
      </c>
      <c r="H322" s="88">
        <f t="shared" si="27"/>
        <v>0</v>
      </c>
      <c r="I322" s="162">
        <v>0</v>
      </c>
      <c r="J322" s="162">
        <v>0</v>
      </c>
      <c r="K322" s="168">
        <v>0</v>
      </c>
      <c r="L322" s="168">
        <v>0</v>
      </c>
      <c r="M322" s="168">
        <v>0</v>
      </c>
      <c r="N322" s="168">
        <v>1</v>
      </c>
      <c r="O322" s="162">
        <v>0</v>
      </c>
      <c r="P322" s="162">
        <v>0</v>
      </c>
      <c r="Q322" s="163">
        <v>0</v>
      </c>
      <c r="R322" s="163">
        <v>23268</v>
      </c>
    </row>
    <row r="323" spans="1:18" ht="72.75" customHeight="1" x14ac:dyDescent="0.25">
      <c r="A323" s="88">
        <v>11</v>
      </c>
      <c r="B323" s="459" t="s">
        <v>478</v>
      </c>
      <c r="C323" s="460"/>
      <c r="D323" s="460"/>
      <c r="E323" s="460"/>
      <c r="F323" s="465"/>
      <c r="G323" s="87" t="s">
        <v>479</v>
      </c>
      <c r="H323" s="88">
        <f t="shared" si="27"/>
        <v>0</v>
      </c>
      <c r="I323" s="162">
        <v>0</v>
      </c>
      <c r="J323" s="162">
        <v>0</v>
      </c>
      <c r="K323" s="168">
        <v>0</v>
      </c>
      <c r="L323" s="168">
        <v>0</v>
      </c>
      <c r="M323" s="168">
        <v>0</v>
      </c>
      <c r="N323" s="168">
        <v>4</v>
      </c>
      <c r="O323" s="162">
        <v>0</v>
      </c>
      <c r="P323" s="162">
        <v>0</v>
      </c>
      <c r="Q323" s="163">
        <v>0</v>
      </c>
      <c r="R323" s="163">
        <v>23268</v>
      </c>
    </row>
    <row r="324" spans="1:18" ht="72.75" customHeight="1" x14ac:dyDescent="0.25">
      <c r="A324" s="88">
        <v>12</v>
      </c>
      <c r="B324" s="459" t="s">
        <v>480</v>
      </c>
      <c r="C324" s="460"/>
      <c r="D324" s="460"/>
      <c r="E324" s="460"/>
      <c r="F324" s="465"/>
      <c r="G324" s="87" t="s">
        <v>481</v>
      </c>
      <c r="H324" s="88">
        <f t="shared" si="27"/>
        <v>0</v>
      </c>
      <c r="I324" s="162">
        <v>0</v>
      </c>
      <c r="J324" s="162">
        <v>0</v>
      </c>
      <c r="K324" s="168">
        <v>0</v>
      </c>
      <c r="L324" s="168">
        <v>0</v>
      </c>
      <c r="M324" s="168">
        <v>0</v>
      </c>
      <c r="N324" s="168">
        <v>4</v>
      </c>
      <c r="O324" s="162">
        <v>0</v>
      </c>
      <c r="P324" s="162">
        <v>0</v>
      </c>
      <c r="Q324" s="163">
        <v>0</v>
      </c>
      <c r="R324" s="163">
        <v>23268</v>
      </c>
    </row>
    <row r="325" spans="1:18" ht="72.75" customHeight="1" x14ac:dyDescent="0.25">
      <c r="A325" s="88">
        <v>13</v>
      </c>
      <c r="B325" s="459" t="s">
        <v>482</v>
      </c>
      <c r="C325" s="460"/>
      <c r="D325" s="460"/>
      <c r="E325" s="460"/>
      <c r="F325" s="465"/>
      <c r="G325" s="87" t="s">
        <v>483</v>
      </c>
      <c r="H325" s="88">
        <f t="shared" si="27"/>
        <v>0</v>
      </c>
      <c r="I325" s="162">
        <v>0</v>
      </c>
      <c r="J325" s="162">
        <v>0</v>
      </c>
      <c r="K325" s="168">
        <v>0</v>
      </c>
      <c r="L325" s="168">
        <v>0</v>
      </c>
      <c r="M325" s="168">
        <v>0</v>
      </c>
      <c r="N325" s="168">
        <v>2</v>
      </c>
      <c r="O325" s="162">
        <v>1</v>
      </c>
      <c r="P325" s="162">
        <v>1</v>
      </c>
      <c r="Q325" s="163">
        <v>0</v>
      </c>
      <c r="R325" s="163">
        <v>0</v>
      </c>
    </row>
    <row r="326" spans="1:18" ht="72.75" customHeight="1" x14ac:dyDescent="0.25">
      <c r="A326" s="88">
        <v>14</v>
      </c>
      <c r="B326" s="459" t="s">
        <v>484</v>
      </c>
      <c r="C326" s="460"/>
      <c r="D326" s="460"/>
      <c r="E326" s="460"/>
      <c r="F326" s="465"/>
      <c r="G326" s="87" t="s">
        <v>497</v>
      </c>
      <c r="H326" s="88">
        <f t="shared" si="27"/>
        <v>0</v>
      </c>
      <c r="I326" s="162">
        <v>0</v>
      </c>
      <c r="J326" s="162">
        <v>0</v>
      </c>
      <c r="K326" s="168">
        <v>0</v>
      </c>
      <c r="L326" s="168">
        <v>0</v>
      </c>
      <c r="M326" s="168">
        <v>0</v>
      </c>
      <c r="N326" s="168">
        <v>1</v>
      </c>
      <c r="O326" s="162">
        <v>1</v>
      </c>
      <c r="P326" s="162">
        <v>1</v>
      </c>
      <c r="Q326" s="163">
        <v>0</v>
      </c>
      <c r="R326" s="163">
        <v>23268</v>
      </c>
    </row>
    <row r="327" spans="1:18" ht="72.75" customHeight="1" x14ac:dyDescent="0.25">
      <c r="A327" s="88">
        <v>15</v>
      </c>
      <c r="B327" s="459" t="s">
        <v>485</v>
      </c>
      <c r="C327" s="460"/>
      <c r="D327" s="460"/>
      <c r="E327" s="460"/>
      <c r="F327" s="465"/>
      <c r="G327" s="87" t="s">
        <v>486</v>
      </c>
      <c r="H327" s="88">
        <f t="shared" si="27"/>
        <v>0</v>
      </c>
      <c r="I327" s="162">
        <v>0</v>
      </c>
      <c r="J327" s="162">
        <v>0</v>
      </c>
      <c r="K327" s="168">
        <v>0</v>
      </c>
      <c r="L327" s="168">
        <v>0</v>
      </c>
      <c r="M327" s="168">
        <v>0</v>
      </c>
      <c r="N327" s="168">
        <v>4</v>
      </c>
      <c r="O327" s="162">
        <v>0</v>
      </c>
      <c r="P327" s="162">
        <v>0</v>
      </c>
      <c r="Q327" s="163">
        <v>0</v>
      </c>
      <c r="R327" s="163">
        <v>23268</v>
      </c>
    </row>
    <row r="328" spans="1:18" ht="72.75" customHeight="1" x14ac:dyDescent="0.25">
      <c r="A328" s="88">
        <v>16</v>
      </c>
      <c r="B328" s="459" t="s">
        <v>487</v>
      </c>
      <c r="C328" s="460"/>
      <c r="D328" s="460"/>
      <c r="E328" s="460"/>
      <c r="F328" s="465"/>
      <c r="G328" s="87" t="s">
        <v>862</v>
      </c>
      <c r="H328" s="88">
        <f t="shared" si="27"/>
        <v>0</v>
      </c>
      <c r="I328" s="162">
        <v>0</v>
      </c>
      <c r="J328" s="162">
        <v>0</v>
      </c>
      <c r="K328" s="168">
        <v>0</v>
      </c>
      <c r="L328" s="168">
        <v>0</v>
      </c>
      <c r="M328" s="168">
        <v>0</v>
      </c>
      <c r="N328" s="168">
        <v>2</v>
      </c>
      <c r="O328" s="162">
        <v>0</v>
      </c>
      <c r="P328" s="162">
        <v>0</v>
      </c>
      <c r="Q328" s="163">
        <v>0</v>
      </c>
      <c r="R328" s="163">
        <v>23268</v>
      </c>
    </row>
    <row r="329" spans="1:18" ht="72.75" customHeight="1" x14ac:dyDescent="0.25">
      <c r="A329" s="88">
        <v>17</v>
      </c>
      <c r="B329" s="459" t="s">
        <v>489</v>
      </c>
      <c r="C329" s="460"/>
      <c r="D329" s="460"/>
      <c r="E329" s="460"/>
      <c r="F329" s="465"/>
      <c r="G329" s="87" t="s">
        <v>490</v>
      </c>
      <c r="H329" s="88">
        <f t="shared" si="27"/>
        <v>0</v>
      </c>
      <c r="I329" s="162">
        <v>0</v>
      </c>
      <c r="J329" s="162">
        <v>0</v>
      </c>
      <c r="K329" s="168">
        <v>0</v>
      </c>
      <c r="L329" s="168">
        <v>0</v>
      </c>
      <c r="M329" s="168">
        <v>0</v>
      </c>
      <c r="N329" s="168">
        <v>4</v>
      </c>
      <c r="O329" s="162">
        <v>0</v>
      </c>
      <c r="P329" s="162">
        <v>0</v>
      </c>
      <c r="Q329" s="163">
        <v>0</v>
      </c>
      <c r="R329" s="163">
        <v>23268</v>
      </c>
    </row>
    <row r="330" spans="1:18" ht="72.75" customHeight="1" x14ac:dyDescent="0.25">
      <c r="A330" s="88">
        <v>18</v>
      </c>
      <c r="B330" s="459" t="s">
        <v>491</v>
      </c>
      <c r="C330" s="460"/>
      <c r="D330" s="460"/>
      <c r="E330" s="460"/>
      <c r="F330" s="465"/>
      <c r="G330" s="87" t="s">
        <v>492</v>
      </c>
      <c r="H330" s="88">
        <f t="shared" si="27"/>
        <v>0</v>
      </c>
      <c r="I330" s="162">
        <v>0</v>
      </c>
      <c r="J330" s="162">
        <v>0</v>
      </c>
      <c r="K330" s="168">
        <v>0</v>
      </c>
      <c r="L330" s="168">
        <v>0</v>
      </c>
      <c r="M330" s="168">
        <v>0</v>
      </c>
      <c r="N330" s="168">
        <v>4</v>
      </c>
      <c r="O330" s="162">
        <v>0</v>
      </c>
      <c r="P330" s="162">
        <v>0</v>
      </c>
      <c r="Q330" s="163">
        <v>0</v>
      </c>
      <c r="R330" s="163">
        <v>23268</v>
      </c>
    </row>
    <row r="331" spans="1:18" ht="72.75" customHeight="1" x14ac:dyDescent="0.25">
      <c r="A331" s="88">
        <v>19</v>
      </c>
      <c r="B331" s="459" t="s">
        <v>493</v>
      </c>
      <c r="C331" s="460"/>
      <c r="D331" s="460"/>
      <c r="E331" s="460"/>
      <c r="F331" s="465"/>
      <c r="G331" s="87" t="s">
        <v>494</v>
      </c>
      <c r="H331" s="88">
        <f t="shared" si="27"/>
        <v>0</v>
      </c>
      <c r="I331" s="162">
        <v>0</v>
      </c>
      <c r="J331" s="162">
        <v>0</v>
      </c>
      <c r="K331" s="168">
        <v>0</v>
      </c>
      <c r="L331" s="168">
        <v>0</v>
      </c>
      <c r="M331" s="168">
        <v>0</v>
      </c>
      <c r="N331" s="168">
        <v>1</v>
      </c>
      <c r="O331" s="162">
        <v>0</v>
      </c>
      <c r="P331" s="162">
        <v>0</v>
      </c>
      <c r="Q331" s="163">
        <v>0</v>
      </c>
      <c r="R331" s="163">
        <v>23268</v>
      </c>
    </row>
    <row r="332" spans="1:18" ht="72.75" customHeight="1" x14ac:dyDescent="0.25">
      <c r="A332" s="88">
        <v>20</v>
      </c>
      <c r="B332" s="459" t="s">
        <v>495</v>
      </c>
      <c r="C332" s="460"/>
      <c r="D332" s="460"/>
      <c r="E332" s="460"/>
      <c r="F332" s="465"/>
      <c r="G332" s="87" t="s">
        <v>496</v>
      </c>
      <c r="H332" s="88">
        <f t="shared" si="27"/>
        <v>0</v>
      </c>
      <c r="I332" s="162">
        <v>0</v>
      </c>
      <c r="J332" s="162">
        <v>0</v>
      </c>
      <c r="K332" s="168">
        <v>0</v>
      </c>
      <c r="L332" s="168">
        <v>0</v>
      </c>
      <c r="M332" s="168">
        <v>0</v>
      </c>
      <c r="N332" s="168">
        <v>1</v>
      </c>
      <c r="O332" s="162">
        <v>0</v>
      </c>
      <c r="P332" s="162">
        <v>0</v>
      </c>
      <c r="Q332" s="163">
        <v>0</v>
      </c>
      <c r="R332" s="163">
        <v>23268</v>
      </c>
    </row>
    <row r="333" spans="1:18" ht="72.75" customHeight="1" x14ac:dyDescent="0.25">
      <c r="A333" s="88">
        <v>21</v>
      </c>
      <c r="B333" s="519" t="s">
        <v>952</v>
      </c>
      <c r="C333" s="520"/>
      <c r="D333" s="520"/>
      <c r="E333" s="520"/>
      <c r="F333" s="521"/>
      <c r="G333" s="86" t="s">
        <v>953</v>
      </c>
      <c r="H333" s="88">
        <f t="shared" si="27"/>
        <v>0</v>
      </c>
      <c r="I333" s="162">
        <v>0</v>
      </c>
      <c r="J333" s="162">
        <v>0</v>
      </c>
      <c r="K333" s="168">
        <v>0</v>
      </c>
      <c r="L333" s="168">
        <v>0</v>
      </c>
      <c r="M333" s="168">
        <v>0</v>
      </c>
      <c r="N333" s="168">
        <v>0</v>
      </c>
      <c r="O333" s="162">
        <v>0</v>
      </c>
      <c r="P333" s="162">
        <v>0</v>
      </c>
      <c r="Q333" s="162">
        <v>0</v>
      </c>
      <c r="R333" s="162">
        <v>0</v>
      </c>
    </row>
    <row r="334" spans="1:18" ht="72.75" customHeight="1" x14ac:dyDescent="0.25">
      <c r="A334" s="88">
        <v>22</v>
      </c>
      <c r="B334" s="519" t="s">
        <v>954</v>
      </c>
      <c r="C334" s="520"/>
      <c r="D334" s="520"/>
      <c r="E334" s="520"/>
      <c r="F334" s="521"/>
      <c r="G334" s="86" t="s">
        <v>955</v>
      </c>
      <c r="H334" s="88">
        <f t="shared" si="27"/>
        <v>0</v>
      </c>
      <c r="I334" s="162">
        <v>0</v>
      </c>
      <c r="J334" s="162">
        <v>0</v>
      </c>
      <c r="K334" s="168">
        <v>0</v>
      </c>
      <c r="L334" s="168">
        <v>0</v>
      </c>
      <c r="M334" s="168">
        <v>0</v>
      </c>
      <c r="N334" s="168">
        <v>0</v>
      </c>
      <c r="O334" s="162">
        <v>0</v>
      </c>
      <c r="P334" s="162">
        <v>0</v>
      </c>
      <c r="Q334" s="162">
        <v>0</v>
      </c>
      <c r="R334" s="162">
        <v>0</v>
      </c>
    </row>
    <row r="335" spans="1:18" ht="45" customHeight="1" x14ac:dyDescent="0.25">
      <c r="A335" s="575" t="s">
        <v>654</v>
      </c>
      <c r="B335" s="575"/>
      <c r="C335" s="575"/>
      <c r="D335" s="575"/>
      <c r="E335" s="575"/>
      <c r="F335" s="575"/>
      <c r="G335" s="575"/>
      <c r="H335" s="133">
        <f>I335+J335</f>
        <v>3835</v>
      </c>
      <c r="I335" s="133">
        <f t="shared" ref="I335:P335" si="28">I25+I40+I68+I104+I129+I148+I163+I192+I241+I244+I259+I270+I312</f>
        <v>2570</v>
      </c>
      <c r="J335" s="133">
        <f t="shared" si="28"/>
        <v>1265</v>
      </c>
      <c r="K335" s="135">
        <f t="shared" si="28"/>
        <v>1564</v>
      </c>
      <c r="L335" s="135">
        <f t="shared" si="28"/>
        <v>917</v>
      </c>
      <c r="M335" s="135">
        <f t="shared" si="28"/>
        <v>184</v>
      </c>
      <c r="N335" s="135">
        <f t="shared" si="28"/>
        <v>4795</v>
      </c>
      <c r="O335" s="133">
        <f t="shared" si="28"/>
        <v>1318.5</v>
      </c>
      <c r="P335" s="133">
        <f t="shared" si="28"/>
        <v>28</v>
      </c>
      <c r="Q335" s="134"/>
      <c r="R335" s="134"/>
    </row>
    <row r="336" spans="1:18" ht="72.75" customHeight="1" x14ac:dyDescent="0.25">
      <c r="A336" s="110">
        <v>14</v>
      </c>
      <c r="B336" s="576" t="s">
        <v>597</v>
      </c>
      <c r="C336" s="577"/>
      <c r="D336" s="577"/>
      <c r="E336" s="577"/>
      <c r="F336" s="578"/>
      <c r="G336" s="92" t="s">
        <v>598</v>
      </c>
      <c r="H336" s="110">
        <f>I336+J336</f>
        <v>180</v>
      </c>
      <c r="I336" s="161">
        <v>125</v>
      </c>
      <c r="J336" s="161">
        <v>55</v>
      </c>
      <c r="K336" s="168">
        <v>94</v>
      </c>
      <c r="L336" s="168">
        <v>5</v>
      </c>
      <c r="M336" s="168">
        <v>0</v>
      </c>
      <c r="N336" s="168">
        <v>235</v>
      </c>
      <c r="O336" s="161">
        <v>0</v>
      </c>
      <c r="P336" s="161">
        <v>0</v>
      </c>
      <c r="Q336" s="161">
        <v>47716.3</v>
      </c>
      <c r="R336" s="169">
        <v>23858.1</v>
      </c>
    </row>
    <row r="337" spans="1:18" ht="70.5" customHeight="1" x14ac:dyDescent="0.25">
      <c r="A337" s="579" t="s">
        <v>859</v>
      </c>
      <c r="B337" s="579"/>
      <c r="C337" s="579"/>
      <c r="D337" s="579"/>
      <c r="E337" s="579"/>
      <c r="F337" s="579"/>
      <c r="G337" s="579"/>
      <c r="H337" s="579"/>
      <c r="I337" s="579"/>
      <c r="J337" s="579"/>
      <c r="K337" s="579"/>
      <c r="L337" s="579"/>
      <c r="M337" s="579"/>
      <c r="N337" s="579"/>
      <c r="O337" s="579"/>
      <c r="P337" s="579"/>
      <c r="Q337" s="579"/>
      <c r="R337" s="579"/>
    </row>
    <row r="338" spans="1:18" ht="99.75" x14ac:dyDescent="0.25">
      <c r="A338" s="93">
        <v>1</v>
      </c>
      <c r="B338" s="482" t="s">
        <v>599</v>
      </c>
      <c r="C338" s="483"/>
      <c r="D338" s="483"/>
      <c r="E338" s="483"/>
      <c r="F338" s="484"/>
      <c r="G338" s="92" t="s">
        <v>600</v>
      </c>
      <c r="H338" s="93">
        <f>I338+J338</f>
        <v>720</v>
      </c>
      <c r="I338" s="161">
        <v>700</v>
      </c>
      <c r="J338" s="161">
        <v>20</v>
      </c>
      <c r="K338" s="168">
        <v>180</v>
      </c>
      <c r="L338" s="168">
        <v>0</v>
      </c>
      <c r="M338" s="168">
        <v>0</v>
      </c>
      <c r="N338" s="168">
        <v>361</v>
      </c>
      <c r="O338" s="161">
        <v>0</v>
      </c>
      <c r="P338" s="161">
        <v>0</v>
      </c>
      <c r="Q338" s="169">
        <v>47716</v>
      </c>
      <c r="R338" s="169">
        <v>23858</v>
      </c>
    </row>
    <row r="339" spans="1:18" ht="128.25" x14ac:dyDescent="0.25">
      <c r="A339" s="93">
        <v>2</v>
      </c>
      <c r="B339" s="482" t="s">
        <v>601</v>
      </c>
      <c r="C339" s="483"/>
      <c r="D339" s="483"/>
      <c r="E339" s="483"/>
      <c r="F339" s="484"/>
      <c r="G339" s="92" t="s">
        <v>602</v>
      </c>
      <c r="H339" s="93">
        <f t="shared" ref="H339:H358" si="29">I339+J339</f>
        <v>485</v>
      </c>
      <c r="I339" s="161">
        <v>485</v>
      </c>
      <c r="J339" s="161">
        <v>0</v>
      </c>
      <c r="K339" s="168">
        <v>199</v>
      </c>
      <c r="L339" s="168">
        <v>0</v>
      </c>
      <c r="M339" s="168">
        <v>0</v>
      </c>
      <c r="N339" s="168">
        <v>320</v>
      </c>
      <c r="O339" s="161">
        <v>0</v>
      </c>
      <c r="P339" s="161">
        <v>0</v>
      </c>
      <c r="Q339" s="169">
        <v>47716</v>
      </c>
      <c r="R339" s="169">
        <v>23858</v>
      </c>
    </row>
    <row r="340" spans="1:18" ht="85.5" x14ac:dyDescent="0.25">
      <c r="A340" s="93">
        <v>3</v>
      </c>
      <c r="B340" s="482" t="s">
        <v>603</v>
      </c>
      <c r="C340" s="483"/>
      <c r="D340" s="483"/>
      <c r="E340" s="483"/>
      <c r="F340" s="484"/>
      <c r="G340" s="92" t="s">
        <v>702</v>
      </c>
      <c r="H340" s="93">
        <f t="shared" si="29"/>
        <v>510</v>
      </c>
      <c r="I340" s="161">
        <v>480</v>
      </c>
      <c r="J340" s="161">
        <v>30</v>
      </c>
      <c r="K340" s="168">
        <v>116</v>
      </c>
      <c r="L340" s="168">
        <v>129</v>
      </c>
      <c r="M340" s="168">
        <v>3</v>
      </c>
      <c r="N340" s="168">
        <v>307</v>
      </c>
      <c r="O340" s="161">
        <v>148</v>
      </c>
      <c r="P340" s="161">
        <v>7</v>
      </c>
      <c r="Q340" s="169">
        <v>62725</v>
      </c>
      <c r="R340" s="169">
        <v>26616</v>
      </c>
    </row>
    <row r="341" spans="1:18" ht="99.75" x14ac:dyDescent="0.25">
      <c r="A341" s="93">
        <v>4</v>
      </c>
      <c r="B341" s="482" t="s">
        <v>601</v>
      </c>
      <c r="C341" s="483"/>
      <c r="D341" s="483"/>
      <c r="E341" s="483"/>
      <c r="F341" s="484"/>
      <c r="G341" s="92" t="s">
        <v>605</v>
      </c>
      <c r="H341" s="92">
        <f t="shared" si="29"/>
        <v>325</v>
      </c>
      <c r="I341" s="170">
        <v>325</v>
      </c>
      <c r="J341" s="170">
        <v>0</v>
      </c>
      <c r="K341" s="184">
        <v>101</v>
      </c>
      <c r="L341" s="184">
        <v>0</v>
      </c>
      <c r="M341" s="184">
        <v>0</v>
      </c>
      <c r="N341" s="184">
        <v>199</v>
      </c>
      <c r="O341" s="170">
        <v>0</v>
      </c>
      <c r="P341" s="170">
        <v>0</v>
      </c>
      <c r="Q341" s="177" t="s">
        <v>1021</v>
      </c>
      <c r="R341" s="177">
        <v>25268.48</v>
      </c>
    </row>
    <row r="342" spans="1:18" ht="42.75" x14ac:dyDescent="0.25">
      <c r="A342" s="93">
        <v>5</v>
      </c>
      <c r="B342" s="482" t="s">
        <v>614</v>
      </c>
      <c r="C342" s="483"/>
      <c r="D342" s="483"/>
      <c r="E342" s="483"/>
      <c r="F342" s="484"/>
      <c r="G342" s="92" t="s">
        <v>606</v>
      </c>
      <c r="H342" s="92">
        <f t="shared" si="29"/>
        <v>305</v>
      </c>
      <c r="I342" s="170">
        <v>290</v>
      </c>
      <c r="J342" s="170">
        <v>15</v>
      </c>
      <c r="K342" s="184">
        <v>92</v>
      </c>
      <c r="L342" s="184">
        <v>69</v>
      </c>
      <c r="M342" s="184">
        <v>0</v>
      </c>
      <c r="N342" s="184">
        <v>228</v>
      </c>
      <c r="O342" s="170">
        <v>94</v>
      </c>
      <c r="P342" s="170">
        <v>0</v>
      </c>
      <c r="Q342" s="171">
        <v>47769.7</v>
      </c>
      <c r="R342" s="171">
        <v>25213.8</v>
      </c>
    </row>
    <row r="343" spans="1:18" ht="142.5" x14ac:dyDescent="0.25">
      <c r="A343" s="93">
        <v>6</v>
      </c>
      <c r="B343" s="482" t="s">
        <v>601</v>
      </c>
      <c r="C343" s="483"/>
      <c r="D343" s="483"/>
      <c r="E343" s="483"/>
      <c r="F343" s="484"/>
      <c r="G343" s="92" t="s">
        <v>608</v>
      </c>
      <c r="H343" s="92">
        <f t="shared" si="29"/>
        <v>221</v>
      </c>
      <c r="I343" s="170">
        <v>215</v>
      </c>
      <c r="J343" s="170">
        <v>6</v>
      </c>
      <c r="K343" s="184">
        <v>95</v>
      </c>
      <c r="L343" s="184">
        <v>5</v>
      </c>
      <c r="M343" s="184">
        <v>5</v>
      </c>
      <c r="N343" s="184">
        <v>279</v>
      </c>
      <c r="O343" s="170">
        <v>0</v>
      </c>
      <c r="P343" s="170">
        <v>0</v>
      </c>
      <c r="Q343" s="171">
        <v>53779.4</v>
      </c>
      <c r="R343" s="171">
        <v>27334.5</v>
      </c>
    </row>
    <row r="344" spans="1:18" ht="85.5" x14ac:dyDescent="0.25">
      <c r="A344" s="93">
        <v>7</v>
      </c>
      <c r="B344" s="482" t="s">
        <v>609</v>
      </c>
      <c r="C344" s="483"/>
      <c r="D344" s="483"/>
      <c r="E344" s="483"/>
      <c r="F344" s="484"/>
      <c r="G344" s="92" t="s">
        <v>610</v>
      </c>
      <c r="H344" s="92">
        <f t="shared" si="29"/>
        <v>330</v>
      </c>
      <c r="I344" s="170">
        <v>315</v>
      </c>
      <c r="J344" s="170">
        <v>15</v>
      </c>
      <c r="K344" s="184">
        <v>37</v>
      </c>
      <c r="L344" s="184">
        <v>74</v>
      </c>
      <c r="M344" s="184">
        <v>0</v>
      </c>
      <c r="N344" s="184">
        <v>121</v>
      </c>
      <c r="O344" s="170">
        <v>86</v>
      </c>
      <c r="P344" s="170">
        <v>0</v>
      </c>
      <c r="Q344" s="179">
        <v>56534</v>
      </c>
      <c r="R344" s="179">
        <v>31751.8</v>
      </c>
    </row>
    <row r="345" spans="1:18" ht="85.5" x14ac:dyDescent="0.25">
      <c r="A345" s="93">
        <v>8</v>
      </c>
      <c r="B345" s="482" t="s">
        <v>609</v>
      </c>
      <c r="C345" s="483"/>
      <c r="D345" s="483"/>
      <c r="E345" s="483"/>
      <c r="F345" s="484"/>
      <c r="G345" s="92" t="s">
        <v>612</v>
      </c>
      <c r="H345" s="92">
        <f t="shared" si="29"/>
        <v>80</v>
      </c>
      <c r="I345" s="170">
        <v>70</v>
      </c>
      <c r="J345" s="170">
        <v>10</v>
      </c>
      <c r="K345" s="184">
        <v>13</v>
      </c>
      <c r="L345" s="184">
        <v>13</v>
      </c>
      <c r="M345" s="184">
        <v>10</v>
      </c>
      <c r="N345" s="184">
        <v>17</v>
      </c>
      <c r="O345" s="170">
        <v>3</v>
      </c>
      <c r="P345" s="170">
        <v>2</v>
      </c>
      <c r="Q345" s="171">
        <v>48144.3</v>
      </c>
      <c r="R345" s="171">
        <v>32165</v>
      </c>
    </row>
    <row r="346" spans="1:18" ht="92.25" customHeight="1" x14ac:dyDescent="0.25">
      <c r="A346" s="93">
        <v>9</v>
      </c>
      <c r="B346" s="482" t="s">
        <v>603</v>
      </c>
      <c r="C346" s="483"/>
      <c r="D346" s="483"/>
      <c r="E346" s="483"/>
      <c r="F346" s="484"/>
      <c r="G346" s="92" t="s">
        <v>613</v>
      </c>
      <c r="H346" s="92">
        <f t="shared" si="29"/>
        <v>90</v>
      </c>
      <c r="I346" s="170">
        <v>90</v>
      </c>
      <c r="J346" s="170">
        <v>0</v>
      </c>
      <c r="K346" s="184">
        <v>44</v>
      </c>
      <c r="L346" s="184">
        <v>0</v>
      </c>
      <c r="M346" s="184">
        <v>0</v>
      </c>
      <c r="N346" s="184">
        <v>47</v>
      </c>
      <c r="O346" s="170">
        <v>0</v>
      </c>
      <c r="P346" s="170">
        <v>0</v>
      </c>
      <c r="Q346" s="171">
        <v>52608.9</v>
      </c>
      <c r="R346" s="171">
        <v>24583.3</v>
      </c>
    </row>
    <row r="347" spans="1:18" ht="86.25" customHeight="1" x14ac:dyDescent="0.25">
      <c r="A347" s="93">
        <v>10</v>
      </c>
      <c r="B347" s="482" t="s">
        <v>599</v>
      </c>
      <c r="C347" s="483"/>
      <c r="D347" s="483"/>
      <c r="E347" s="483"/>
      <c r="F347" s="484"/>
      <c r="G347" s="92" t="s">
        <v>615</v>
      </c>
      <c r="H347" s="92">
        <f t="shared" si="29"/>
        <v>320</v>
      </c>
      <c r="I347" s="170">
        <v>280</v>
      </c>
      <c r="J347" s="170">
        <v>40</v>
      </c>
      <c r="K347" s="184">
        <v>99</v>
      </c>
      <c r="L347" s="184">
        <v>0</v>
      </c>
      <c r="M347" s="184">
        <v>0</v>
      </c>
      <c r="N347" s="184">
        <v>199</v>
      </c>
      <c r="O347" s="170">
        <v>0</v>
      </c>
      <c r="P347" s="170">
        <v>0</v>
      </c>
      <c r="Q347" s="171">
        <v>55413</v>
      </c>
      <c r="R347" s="171">
        <v>26582</v>
      </c>
    </row>
    <row r="348" spans="1:18" ht="96" customHeight="1" x14ac:dyDescent="0.25">
      <c r="A348" s="93">
        <v>11</v>
      </c>
      <c r="B348" s="482" t="s">
        <v>609</v>
      </c>
      <c r="C348" s="483"/>
      <c r="D348" s="483"/>
      <c r="E348" s="483"/>
      <c r="F348" s="484"/>
      <c r="G348" s="92" t="s">
        <v>616</v>
      </c>
      <c r="H348" s="92">
        <f t="shared" si="29"/>
        <v>35</v>
      </c>
      <c r="I348" s="170">
        <v>25</v>
      </c>
      <c r="J348" s="170">
        <v>10</v>
      </c>
      <c r="K348" s="184">
        <v>24</v>
      </c>
      <c r="L348" s="184">
        <v>15</v>
      </c>
      <c r="M348" s="184">
        <v>9</v>
      </c>
      <c r="N348" s="184">
        <v>32</v>
      </c>
      <c r="O348" s="170">
        <v>16</v>
      </c>
      <c r="P348" s="170">
        <v>1</v>
      </c>
      <c r="Q348" s="171">
        <v>76617</v>
      </c>
      <c r="R348" s="171">
        <v>45521</v>
      </c>
    </row>
    <row r="349" spans="1:18" ht="99.75" x14ac:dyDescent="0.25">
      <c r="A349" s="93">
        <v>12</v>
      </c>
      <c r="B349" s="482" t="s">
        <v>599</v>
      </c>
      <c r="C349" s="483"/>
      <c r="D349" s="483"/>
      <c r="E349" s="483"/>
      <c r="F349" s="484"/>
      <c r="G349" s="92" t="s">
        <v>617</v>
      </c>
      <c r="H349" s="92">
        <f t="shared" si="29"/>
        <v>210</v>
      </c>
      <c r="I349" s="170">
        <v>210</v>
      </c>
      <c r="J349" s="170">
        <v>0</v>
      </c>
      <c r="K349" s="184">
        <v>29</v>
      </c>
      <c r="L349" s="184">
        <v>19</v>
      </c>
      <c r="M349" s="184">
        <v>0</v>
      </c>
      <c r="N349" s="184">
        <v>95</v>
      </c>
      <c r="O349" s="170">
        <v>14</v>
      </c>
      <c r="P349" s="170">
        <v>0</v>
      </c>
      <c r="Q349" s="171">
        <v>47829</v>
      </c>
      <c r="R349" s="171">
        <v>23877</v>
      </c>
    </row>
    <row r="350" spans="1:18" ht="86.25" customHeight="1" x14ac:dyDescent="0.25">
      <c r="A350" s="93">
        <v>13</v>
      </c>
      <c r="B350" s="482" t="s">
        <v>609</v>
      </c>
      <c r="C350" s="483"/>
      <c r="D350" s="483"/>
      <c r="E350" s="483"/>
      <c r="F350" s="484"/>
      <c r="G350" s="92" t="s">
        <v>618</v>
      </c>
      <c r="H350" s="92">
        <f t="shared" si="29"/>
        <v>120</v>
      </c>
      <c r="I350" s="170">
        <v>120</v>
      </c>
      <c r="J350" s="170">
        <v>0</v>
      </c>
      <c r="K350" s="184">
        <v>13</v>
      </c>
      <c r="L350" s="184">
        <v>0</v>
      </c>
      <c r="M350" s="184">
        <v>0</v>
      </c>
      <c r="N350" s="184">
        <v>76</v>
      </c>
      <c r="O350" s="170">
        <v>0</v>
      </c>
      <c r="P350" s="170">
        <v>0</v>
      </c>
      <c r="Q350" s="171">
        <v>51733</v>
      </c>
      <c r="R350" s="171">
        <v>25033</v>
      </c>
    </row>
    <row r="351" spans="1:18" ht="71.25" x14ac:dyDescent="0.25">
      <c r="A351" s="93">
        <v>14</v>
      </c>
      <c r="B351" s="482" t="s">
        <v>609</v>
      </c>
      <c r="C351" s="483"/>
      <c r="D351" s="483"/>
      <c r="E351" s="483"/>
      <c r="F351" s="484"/>
      <c r="G351" s="92" t="s">
        <v>619</v>
      </c>
      <c r="H351" s="92">
        <f t="shared" si="29"/>
        <v>130</v>
      </c>
      <c r="I351" s="170">
        <v>115</v>
      </c>
      <c r="J351" s="170">
        <v>15</v>
      </c>
      <c r="K351" s="184">
        <v>15</v>
      </c>
      <c r="L351" s="184">
        <v>0</v>
      </c>
      <c r="M351" s="184">
        <v>3</v>
      </c>
      <c r="N351" s="184">
        <v>48</v>
      </c>
      <c r="O351" s="170">
        <v>0</v>
      </c>
      <c r="P351" s="170">
        <v>2</v>
      </c>
      <c r="Q351" s="171">
        <v>47780</v>
      </c>
      <c r="R351" s="171">
        <v>24400</v>
      </c>
    </row>
    <row r="352" spans="1:18" ht="85.5" x14ac:dyDescent="0.25">
      <c r="A352" s="93">
        <v>15</v>
      </c>
      <c r="B352" s="482" t="s">
        <v>660</v>
      </c>
      <c r="C352" s="483"/>
      <c r="D352" s="483"/>
      <c r="E352" s="483"/>
      <c r="F352" s="484"/>
      <c r="G352" s="92" t="s">
        <v>620</v>
      </c>
      <c r="H352" s="92">
        <f t="shared" si="29"/>
        <v>190</v>
      </c>
      <c r="I352" s="170">
        <v>180</v>
      </c>
      <c r="J352" s="170">
        <v>10</v>
      </c>
      <c r="K352" s="184">
        <v>4</v>
      </c>
      <c r="L352" s="184">
        <v>13.75</v>
      </c>
      <c r="M352" s="184">
        <v>12.5</v>
      </c>
      <c r="N352" s="184">
        <v>40</v>
      </c>
      <c r="O352" s="170">
        <v>56.25</v>
      </c>
      <c r="P352" s="170">
        <v>50.25</v>
      </c>
      <c r="Q352" s="171">
        <v>58666.7</v>
      </c>
      <c r="R352" s="171">
        <v>35697.5</v>
      </c>
    </row>
    <row r="353" spans="1:18" ht="85.5" x14ac:dyDescent="0.25">
      <c r="A353" s="93">
        <v>16</v>
      </c>
      <c r="B353" s="482" t="s">
        <v>661</v>
      </c>
      <c r="C353" s="483"/>
      <c r="D353" s="483"/>
      <c r="E353" s="483"/>
      <c r="F353" s="484"/>
      <c r="G353" s="92" t="s">
        <v>621</v>
      </c>
      <c r="H353" s="92">
        <f t="shared" si="29"/>
        <v>230</v>
      </c>
      <c r="I353" s="170">
        <v>210</v>
      </c>
      <c r="J353" s="170">
        <v>20</v>
      </c>
      <c r="K353" s="184">
        <v>14</v>
      </c>
      <c r="L353" s="184">
        <v>18</v>
      </c>
      <c r="M353" s="184">
        <v>0</v>
      </c>
      <c r="N353" s="184">
        <v>79</v>
      </c>
      <c r="O353" s="170">
        <v>11</v>
      </c>
      <c r="P353" s="170">
        <v>0</v>
      </c>
      <c r="Q353" s="171">
        <v>68085.7</v>
      </c>
      <c r="R353" s="171">
        <v>35008.300000000003</v>
      </c>
    </row>
    <row r="354" spans="1:18" ht="85.5" x14ac:dyDescent="0.25">
      <c r="A354" s="93">
        <v>17</v>
      </c>
      <c r="B354" s="482" t="s">
        <v>662</v>
      </c>
      <c r="C354" s="483"/>
      <c r="D354" s="483"/>
      <c r="E354" s="483"/>
      <c r="F354" s="484"/>
      <c r="G354" s="92" t="s">
        <v>622</v>
      </c>
      <c r="H354" s="92">
        <f t="shared" si="29"/>
        <v>150</v>
      </c>
      <c r="I354" s="170">
        <v>150</v>
      </c>
      <c r="J354" s="170">
        <v>0</v>
      </c>
      <c r="K354" s="184">
        <v>6</v>
      </c>
      <c r="L354" s="184">
        <v>15</v>
      </c>
      <c r="M354" s="184">
        <v>0</v>
      </c>
      <c r="N354" s="184">
        <v>16</v>
      </c>
      <c r="O354" s="170">
        <v>4</v>
      </c>
      <c r="P354" s="170">
        <v>0</v>
      </c>
      <c r="Q354" s="171">
        <v>57733.3</v>
      </c>
      <c r="R354" s="171">
        <v>32748</v>
      </c>
    </row>
    <row r="355" spans="1:18" ht="85.5" x14ac:dyDescent="0.25">
      <c r="A355" s="93">
        <v>18</v>
      </c>
      <c r="B355" s="482" t="s">
        <v>607</v>
      </c>
      <c r="C355" s="483"/>
      <c r="D355" s="483"/>
      <c r="E355" s="483"/>
      <c r="F355" s="484"/>
      <c r="G355" s="92" t="s">
        <v>623</v>
      </c>
      <c r="H355" s="92">
        <f t="shared" si="29"/>
        <v>40</v>
      </c>
      <c r="I355" s="170">
        <v>0</v>
      </c>
      <c r="J355" s="170">
        <v>40</v>
      </c>
      <c r="K355" s="184">
        <v>19</v>
      </c>
      <c r="L355" s="184">
        <v>1.5</v>
      </c>
      <c r="M355" s="184">
        <v>1.5</v>
      </c>
      <c r="N355" s="184">
        <v>21</v>
      </c>
      <c r="O355" s="170">
        <v>0</v>
      </c>
      <c r="P355" s="170">
        <v>0</v>
      </c>
      <c r="Q355" s="171">
        <v>48800</v>
      </c>
      <c r="R355" s="177" t="s">
        <v>979</v>
      </c>
    </row>
    <row r="356" spans="1:18" ht="85.5" x14ac:dyDescent="0.25">
      <c r="A356" s="93">
        <v>19</v>
      </c>
      <c r="B356" s="482" t="s">
        <v>601</v>
      </c>
      <c r="C356" s="483"/>
      <c r="D356" s="483"/>
      <c r="E356" s="483"/>
      <c r="F356" s="484"/>
      <c r="G356" s="92" t="s">
        <v>624</v>
      </c>
      <c r="H356" s="92">
        <f t="shared" si="29"/>
        <v>0</v>
      </c>
      <c r="I356" s="170">
        <v>0</v>
      </c>
      <c r="J356" s="170">
        <v>0</v>
      </c>
      <c r="K356" s="184">
        <v>43</v>
      </c>
      <c r="L356" s="184">
        <v>0</v>
      </c>
      <c r="M356" s="184">
        <v>0</v>
      </c>
      <c r="N356" s="184">
        <v>79</v>
      </c>
      <c r="O356" s="170">
        <v>0</v>
      </c>
      <c r="P356" s="170">
        <v>0</v>
      </c>
      <c r="Q356" s="177" t="s">
        <v>1019</v>
      </c>
      <c r="R356" s="177" t="s">
        <v>1020</v>
      </c>
    </row>
    <row r="357" spans="1:18" ht="85.5" x14ac:dyDescent="0.25">
      <c r="A357" s="93">
        <v>20</v>
      </c>
      <c r="B357" s="482" t="s">
        <v>625</v>
      </c>
      <c r="C357" s="483"/>
      <c r="D357" s="483"/>
      <c r="E357" s="483"/>
      <c r="F357" s="484"/>
      <c r="G357" s="92" t="s">
        <v>626</v>
      </c>
      <c r="H357" s="92">
        <f t="shared" si="29"/>
        <v>0</v>
      </c>
      <c r="I357" s="170">
        <v>0</v>
      </c>
      <c r="J357" s="170">
        <v>0</v>
      </c>
      <c r="K357" s="184">
        <v>35</v>
      </c>
      <c r="L357" s="184">
        <v>46</v>
      </c>
      <c r="M357" s="184">
        <v>0</v>
      </c>
      <c r="N357" s="184">
        <v>63</v>
      </c>
      <c r="O357" s="170">
        <v>62</v>
      </c>
      <c r="P357" s="170">
        <v>0</v>
      </c>
      <c r="Q357" s="171">
        <v>47716</v>
      </c>
      <c r="R357" s="171">
        <v>23858</v>
      </c>
    </row>
    <row r="358" spans="1:18" ht="85.5" x14ac:dyDescent="0.25">
      <c r="A358" s="93">
        <v>21</v>
      </c>
      <c r="B358" s="482" t="s">
        <v>601</v>
      </c>
      <c r="C358" s="483"/>
      <c r="D358" s="483"/>
      <c r="E358" s="483"/>
      <c r="F358" s="484"/>
      <c r="G358" s="92" t="s">
        <v>648</v>
      </c>
      <c r="H358" s="92">
        <f t="shared" si="29"/>
        <v>6</v>
      </c>
      <c r="I358" s="170">
        <v>0</v>
      </c>
      <c r="J358" s="170">
        <v>6</v>
      </c>
      <c r="K358" s="184">
        <v>12</v>
      </c>
      <c r="L358" s="184">
        <v>7</v>
      </c>
      <c r="M358" s="184">
        <v>1</v>
      </c>
      <c r="N358" s="184">
        <v>25</v>
      </c>
      <c r="O358" s="170">
        <v>10</v>
      </c>
      <c r="P358" s="170">
        <v>0</v>
      </c>
      <c r="Q358" s="171">
        <v>47795</v>
      </c>
      <c r="R358" s="171">
        <v>24558</v>
      </c>
    </row>
    <row r="359" spans="1:18" ht="45" customHeight="1" x14ac:dyDescent="0.25">
      <c r="A359" s="513" t="s">
        <v>645</v>
      </c>
      <c r="B359" s="513"/>
      <c r="C359" s="513"/>
      <c r="D359" s="513"/>
      <c r="E359" s="513"/>
      <c r="F359" s="513"/>
      <c r="G359" s="513"/>
      <c r="H359" s="159">
        <f>I359+J359</f>
        <v>4497</v>
      </c>
      <c r="I359" s="159">
        <f>I338+I339+I340+I341+I342+I343+I344+I345+I346+I347+I348+I349+I350+I351+I352+I353+I354+I355+I356+I357+I358</f>
        <v>4260</v>
      </c>
      <c r="J359" s="159">
        <f t="shared" ref="J359:P359" si="30">J338+J339+J340+J341+J342+J343+J344+J345+J346+J347+J348+J349+J350+J351+J352+J353+J354+J355+J356+J357+J358</f>
        <v>237</v>
      </c>
      <c r="K359" s="135">
        <f t="shared" si="30"/>
        <v>1190</v>
      </c>
      <c r="L359" s="135">
        <f t="shared" si="30"/>
        <v>425.25</v>
      </c>
      <c r="M359" s="135">
        <f t="shared" si="30"/>
        <v>45</v>
      </c>
      <c r="N359" s="135">
        <f t="shared" si="30"/>
        <v>2652</v>
      </c>
      <c r="O359" s="139">
        <f t="shared" si="30"/>
        <v>504.25</v>
      </c>
      <c r="P359" s="139">
        <f t="shared" si="30"/>
        <v>62.25</v>
      </c>
      <c r="Q359" s="156"/>
      <c r="R359" s="156"/>
    </row>
    <row r="360" spans="1:18" ht="70.5" customHeight="1" x14ac:dyDescent="0.25">
      <c r="A360" s="579" t="s">
        <v>860</v>
      </c>
      <c r="B360" s="579"/>
      <c r="C360" s="579"/>
      <c r="D360" s="579"/>
      <c r="E360" s="579"/>
      <c r="F360" s="579"/>
      <c r="G360" s="579"/>
      <c r="H360" s="579"/>
      <c r="I360" s="579"/>
      <c r="J360" s="579"/>
      <c r="K360" s="579"/>
      <c r="L360" s="579"/>
      <c r="M360" s="579"/>
      <c r="N360" s="579"/>
      <c r="O360" s="579"/>
      <c r="P360" s="579"/>
      <c r="Q360" s="579"/>
      <c r="R360" s="579"/>
    </row>
    <row r="361" spans="1:18" ht="42.75" x14ac:dyDescent="0.25">
      <c r="A361" s="93">
        <v>1</v>
      </c>
      <c r="B361" s="482" t="s">
        <v>601</v>
      </c>
      <c r="C361" s="483"/>
      <c r="D361" s="483"/>
      <c r="E361" s="483"/>
      <c r="F361" s="484"/>
      <c r="G361" s="92" t="s">
        <v>663</v>
      </c>
      <c r="H361" s="93">
        <f>I361+J361</f>
        <v>245</v>
      </c>
      <c r="I361" s="161">
        <v>180</v>
      </c>
      <c r="J361" s="161">
        <v>65</v>
      </c>
      <c r="K361" s="168">
        <v>45</v>
      </c>
      <c r="L361" s="168">
        <v>6</v>
      </c>
      <c r="M361" s="168">
        <v>0</v>
      </c>
      <c r="N361" s="168">
        <v>115</v>
      </c>
      <c r="O361" s="161">
        <v>0</v>
      </c>
      <c r="P361" s="161">
        <v>0</v>
      </c>
      <c r="Q361" s="169">
        <v>48214</v>
      </c>
      <c r="R361" s="169">
        <v>24360</v>
      </c>
    </row>
    <row r="362" spans="1:18" ht="42.75" x14ac:dyDescent="0.25">
      <c r="A362" s="93">
        <v>2</v>
      </c>
      <c r="B362" s="482" t="s">
        <v>614</v>
      </c>
      <c r="C362" s="483"/>
      <c r="D362" s="483"/>
      <c r="E362" s="483"/>
      <c r="F362" s="484"/>
      <c r="G362" s="92" t="s">
        <v>664</v>
      </c>
      <c r="H362" s="93">
        <f t="shared" ref="H362:H384" si="31">I362+J362</f>
        <v>215</v>
      </c>
      <c r="I362" s="161">
        <v>185</v>
      </c>
      <c r="J362" s="161">
        <v>30</v>
      </c>
      <c r="K362" s="168">
        <v>78</v>
      </c>
      <c r="L362" s="168">
        <v>37</v>
      </c>
      <c r="M362" s="168">
        <v>2</v>
      </c>
      <c r="N362" s="168">
        <v>170</v>
      </c>
      <c r="O362" s="161">
        <v>40</v>
      </c>
      <c r="P362" s="161">
        <v>0</v>
      </c>
      <c r="Q362" s="169">
        <v>48000</v>
      </c>
      <c r="R362" s="169">
        <v>23858</v>
      </c>
    </row>
    <row r="363" spans="1:18" ht="42.75" x14ac:dyDescent="0.25">
      <c r="A363" s="93">
        <v>3</v>
      </c>
      <c r="B363" s="482" t="s">
        <v>631</v>
      </c>
      <c r="C363" s="483"/>
      <c r="D363" s="483"/>
      <c r="E363" s="483"/>
      <c r="F363" s="484"/>
      <c r="G363" s="92" t="s">
        <v>665</v>
      </c>
      <c r="H363" s="93">
        <f t="shared" si="31"/>
        <v>310</v>
      </c>
      <c r="I363" s="161">
        <v>265</v>
      </c>
      <c r="J363" s="161">
        <v>45</v>
      </c>
      <c r="K363" s="168">
        <v>66</v>
      </c>
      <c r="L363" s="168">
        <v>13</v>
      </c>
      <c r="M363" s="168">
        <v>0</v>
      </c>
      <c r="N363" s="168">
        <v>176</v>
      </c>
      <c r="O363" s="161">
        <v>20</v>
      </c>
      <c r="P363" s="161">
        <v>0</v>
      </c>
      <c r="Q363" s="169">
        <v>51945</v>
      </c>
      <c r="R363" s="169">
        <v>26528</v>
      </c>
    </row>
    <row r="364" spans="1:18" ht="42.75" x14ac:dyDescent="0.25">
      <c r="A364" s="93">
        <v>4</v>
      </c>
      <c r="B364" s="482" t="s">
        <v>601</v>
      </c>
      <c r="C364" s="483"/>
      <c r="D364" s="483"/>
      <c r="E364" s="483"/>
      <c r="F364" s="484"/>
      <c r="G364" s="92" t="s">
        <v>666</v>
      </c>
      <c r="H364" s="93">
        <f t="shared" si="31"/>
        <v>255</v>
      </c>
      <c r="I364" s="161">
        <v>215</v>
      </c>
      <c r="J364" s="161">
        <v>40</v>
      </c>
      <c r="K364" s="168">
        <v>81</v>
      </c>
      <c r="L364" s="168">
        <v>0</v>
      </c>
      <c r="M364" s="168">
        <v>0</v>
      </c>
      <c r="N364" s="168">
        <v>183</v>
      </c>
      <c r="O364" s="161">
        <v>0</v>
      </c>
      <c r="P364" s="161">
        <v>0</v>
      </c>
      <c r="Q364" s="169">
        <v>47716</v>
      </c>
      <c r="R364" s="169">
        <v>23858</v>
      </c>
    </row>
    <row r="365" spans="1:18" ht="42.75" x14ac:dyDescent="0.25">
      <c r="A365" s="93">
        <v>5</v>
      </c>
      <c r="B365" s="482" t="s">
        <v>614</v>
      </c>
      <c r="C365" s="483"/>
      <c r="D365" s="483"/>
      <c r="E365" s="483"/>
      <c r="F365" s="484"/>
      <c r="G365" s="92" t="s">
        <v>667</v>
      </c>
      <c r="H365" s="93">
        <f t="shared" si="31"/>
        <v>160</v>
      </c>
      <c r="I365" s="161">
        <v>130</v>
      </c>
      <c r="J365" s="161">
        <v>30</v>
      </c>
      <c r="K365" s="168">
        <v>46</v>
      </c>
      <c r="L365" s="168">
        <v>18.5</v>
      </c>
      <c r="M365" s="168">
        <v>1</v>
      </c>
      <c r="N365" s="168">
        <v>97</v>
      </c>
      <c r="O365" s="161">
        <v>50.25</v>
      </c>
      <c r="P365" s="161">
        <v>0</v>
      </c>
      <c r="Q365" s="169">
        <v>50951.5</v>
      </c>
      <c r="R365" s="169">
        <v>24609.3</v>
      </c>
    </row>
    <row r="366" spans="1:18" ht="42.75" x14ac:dyDescent="0.25">
      <c r="A366" s="93">
        <v>6</v>
      </c>
      <c r="B366" s="482" t="s">
        <v>631</v>
      </c>
      <c r="C366" s="483"/>
      <c r="D366" s="483"/>
      <c r="E366" s="483"/>
      <c r="F366" s="484"/>
      <c r="G366" s="92" t="s">
        <v>668</v>
      </c>
      <c r="H366" s="93">
        <f t="shared" si="31"/>
        <v>145</v>
      </c>
      <c r="I366" s="161">
        <v>130</v>
      </c>
      <c r="J366" s="161">
        <v>15</v>
      </c>
      <c r="K366" s="168">
        <v>52</v>
      </c>
      <c r="L366" s="168">
        <v>1</v>
      </c>
      <c r="M366" s="168">
        <v>1</v>
      </c>
      <c r="N366" s="168">
        <v>88</v>
      </c>
      <c r="O366" s="161">
        <v>3</v>
      </c>
      <c r="P366" s="161">
        <v>3</v>
      </c>
      <c r="Q366" s="169">
        <v>47720</v>
      </c>
      <c r="R366" s="169">
        <v>23910</v>
      </c>
    </row>
    <row r="367" spans="1:18" ht="99.75" x14ac:dyDescent="0.25">
      <c r="A367" s="93">
        <v>7</v>
      </c>
      <c r="B367" s="482" t="s">
        <v>694</v>
      </c>
      <c r="C367" s="483"/>
      <c r="D367" s="483"/>
      <c r="E367" s="483"/>
      <c r="F367" s="484"/>
      <c r="G367" s="92" t="s">
        <v>671</v>
      </c>
      <c r="H367" s="93">
        <f t="shared" si="31"/>
        <v>135</v>
      </c>
      <c r="I367" s="161">
        <v>120</v>
      </c>
      <c r="J367" s="161">
        <v>15</v>
      </c>
      <c r="K367" s="168">
        <v>11</v>
      </c>
      <c r="L367" s="168">
        <v>3</v>
      </c>
      <c r="M367" s="168">
        <v>3</v>
      </c>
      <c r="N367" s="168">
        <v>25</v>
      </c>
      <c r="O367" s="161">
        <v>0</v>
      </c>
      <c r="P367" s="161">
        <v>0</v>
      </c>
      <c r="Q367" s="169">
        <v>47716</v>
      </c>
      <c r="R367" s="169">
        <v>27717.599999999999</v>
      </c>
    </row>
    <row r="368" spans="1:18" ht="42.75" x14ac:dyDescent="0.25">
      <c r="A368" s="93">
        <v>8</v>
      </c>
      <c r="B368" s="482" t="s">
        <v>601</v>
      </c>
      <c r="C368" s="483"/>
      <c r="D368" s="483"/>
      <c r="E368" s="483"/>
      <c r="F368" s="484"/>
      <c r="G368" s="92" t="s">
        <v>672</v>
      </c>
      <c r="H368" s="161">
        <f t="shared" si="31"/>
        <v>20</v>
      </c>
      <c r="I368" s="161">
        <v>0</v>
      </c>
      <c r="J368" s="161">
        <v>20</v>
      </c>
      <c r="K368" s="168">
        <v>37</v>
      </c>
      <c r="L368" s="168">
        <v>37</v>
      </c>
      <c r="M368" s="168">
        <v>2</v>
      </c>
      <c r="N368" s="168">
        <v>48</v>
      </c>
      <c r="O368" s="161">
        <v>64</v>
      </c>
      <c r="P368" s="161">
        <v>0</v>
      </c>
      <c r="Q368" s="169">
        <v>44974.2</v>
      </c>
      <c r="R368" s="169">
        <v>22564.3</v>
      </c>
    </row>
    <row r="369" spans="1:18" ht="42.75" x14ac:dyDescent="0.25">
      <c r="A369" s="93">
        <v>9</v>
      </c>
      <c r="B369" s="482" t="s">
        <v>614</v>
      </c>
      <c r="C369" s="483"/>
      <c r="D369" s="483"/>
      <c r="E369" s="483"/>
      <c r="F369" s="484"/>
      <c r="G369" s="92" t="s">
        <v>673</v>
      </c>
      <c r="H369" s="93">
        <f t="shared" si="31"/>
        <v>30</v>
      </c>
      <c r="I369" s="161">
        <v>0</v>
      </c>
      <c r="J369" s="161">
        <v>30</v>
      </c>
      <c r="K369" s="168">
        <v>66</v>
      </c>
      <c r="L369" s="168">
        <v>0</v>
      </c>
      <c r="M369" s="168">
        <v>1</v>
      </c>
      <c r="N369" s="168">
        <v>69</v>
      </c>
      <c r="O369" s="161">
        <v>0</v>
      </c>
      <c r="P369" s="161">
        <v>1</v>
      </c>
      <c r="Q369" s="169">
        <v>47773.599999999999</v>
      </c>
      <c r="R369" s="169">
        <v>24304.799999999999</v>
      </c>
    </row>
    <row r="370" spans="1:18" ht="42.75" x14ac:dyDescent="0.25">
      <c r="A370" s="93">
        <v>10</v>
      </c>
      <c r="B370" s="482" t="s">
        <v>601</v>
      </c>
      <c r="C370" s="483"/>
      <c r="D370" s="483"/>
      <c r="E370" s="483"/>
      <c r="F370" s="484"/>
      <c r="G370" s="92" t="s">
        <v>674</v>
      </c>
      <c r="H370" s="93">
        <f t="shared" si="31"/>
        <v>30</v>
      </c>
      <c r="I370" s="161">
        <v>0</v>
      </c>
      <c r="J370" s="161">
        <v>30</v>
      </c>
      <c r="K370" s="168">
        <v>41</v>
      </c>
      <c r="L370" s="168">
        <v>0</v>
      </c>
      <c r="M370" s="168">
        <v>0</v>
      </c>
      <c r="N370" s="168">
        <v>54</v>
      </c>
      <c r="O370" s="161">
        <v>0</v>
      </c>
      <c r="P370" s="161">
        <v>0</v>
      </c>
      <c r="Q370" s="169">
        <v>47720</v>
      </c>
      <c r="R370" s="169">
        <v>23860</v>
      </c>
    </row>
    <row r="371" spans="1:18" ht="42.75" x14ac:dyDescent="0.25">
      <c r="A371" s="93">
        <v>11</v>
      </c>
      <c r="B371" s="482" t="s">
        <v>601</v>
      </c>
      <c r="C371" s="483"/>
      <c r="D371" s="483"/>
      <c r="E371" s="483"/>
      <c r="F371" s="484"/>
      <c r="G371" s="92" t="s">
        <v>675</v>
      </c>
      <c r="H371" s="93">
        <f t="shared" si="31"/>
        <v>30</v>
      </c>
      <c r="I371" s="161">
        <v>0</v>
      </c>
      <c r="J371" s="161">
        <v>30</v>
      </c>
      <c r="K371" s="168">
        <v>39</v>
      </c>
      <c r="L371" s="168">
        <v>0</v>
      </c>
      <c r="M371" s="168">
        <v>0</v>
      </c>
      <c r="N371" s="168">
        <v>51</v>
      </c>
      <c r="O371" s="161">
        <v>0</v>
      </c>
      <c r="P371" s="161">
        <v>0</v>
      </c>
      <c r="Q371" s="169">
        <v>47716</v>
      </c>
      <c r="R371" s="169">
        <v>24559</v>
      </c>
    </row>
    <row r="372" spans="1:18" ht="42.75" x14ac:dyDescent="0.25">
      <c r="A372" s="93">
        <v>12</v>
      </c>
      <c r="B372" s="482" t="s">
        <v>611</v>
      </c>
      <c r="C372" s="483"/>
      <c r="D372" s="483"/>
      <c r="E372" s="483"/>
      <c r="F372" s="484"/>
      <c r="G372" s="92" t="s">
        <v>676</v>
      </c>
      <c r="H372" s="93">
        <f t="shared" si="31"/>
        <v>20</v>
      </c>
      <c r="I372" s="161">
        <v>0</v>
      </c>
      <c r="J372" s="161">
        <v>20</v>
      </c>
      <c r="K372" s="168">
        <v>36</v>
      </c>
      <c r="L372" s="168">
        <v>0</v>
      </c>
      <c r="M372" s="168">
        <v>0</v>
      </c>
      <c r="N372" s="168">
        <v>50</v>
      </c>
      <c r="O372" s="161">
        <v>0</v>
      </c>
      <c r="P372" s="161">
        <v>0</v>
      </c>
      <c r="Q372" s="169">
        <v>47730</v>
      </c>
      <c r="R372" s="169">
        <v>23835</v>
      </c>
    </row>
    <row r="373" spans="1:18" ht="42.75" x14ac:dyDescent="0.25">
      <c r="A373" s="93">
        <v>13</v>
      </c>
      <c r="B373" s="482" t="s">
        <v>631</v>
      </c>
      <c r="C373" s="483"/>
      <c r="D373" s="483"/>
      <c r="E373" s="483"/>
      <c r="F373" s="484"/>
      <c r="G373" s="92" t="s">
        <v>677</v>
      </c>
      <c r="H373" s="93">
        <f t="shared" si="31"/>
        <v>20</v>
      </c>
      <c r="I373" s="161">
        <v>0</v>
      </c>
      <c r="J373" s="161">
        <v>20</v>
      </c>
      <c r="K373" s="168">
        <v>35</v>
      </c>
      <c r="L373" s="168">
        <v>0</v>
      </c>
      <c r="M373" s="168">
        <v>0</v>
      </c>
      <c r="N373" s="168">
        <v>51</v>
      </c>
      <c r="O373" s="161">
        <v>1</v>
      </c>
      <c r="P373" s="161">
        <v>1</v>
      </c>
      <c r="Q373" s="169">
        <v>47718.1</v>
      </c>
      <c r="R373" s="169">
        <v>23858.9</v>
      </c>
    </row>
    <row r="374" spans="1:18" ht="42.75" x14ac:dyDescent="0.25">
      <c r="A374" s="93">
        <v>14</v>
      </c>
      <c r="B374" s="482" t="s">
        <v>601</v>
      </c>
      <c r="C374" s="483"/>
      <c r="D374" s="483"/>
      <c r="E374" s="483"/>
      <c r="F374" s="484"/>
      <c r="G374" s="92" t="s">
        <v>678</v>
      </c>
      <c r="H374" s="93">
        <f t="shared" si="31"/>
        <v>20</v>
      </c>
      <c r="I374" s="161">
        <v>0</v>
      </c>
      <c r="J374" s="161">
        <v>20</v>
      </c>
      <c r="K374" s="168">
        <v>55</v>
      </c>
      <c r="L374" s="168">
        <v>0</v>
      </c>
      <c r="M374" s="168">
        <v>0</v>
      </c>
      <c r="N374" s="168">
        <v>88</v>
      </c>
      <c r="O374" s="161">
        <v>0</v>
      </c>
      <c r="P374" s="161">
        <v>0</v>
      </c>
      <c r="Q374" s="178" t="s">
        <v>1018</v>
      </c>
      <c r="R374" s="161">
        <v>25668</v>
      </c>
    </row>
    <row r="375" spans="1:18" ht="42.75" x14ac:dyDescent="0.25">
      <c r="A375" s="93">
        <v>15</v>
      </c>
      <c r="B375" s="482" t="s">
        <v>601</v>
      </c>
      <c r="C375" s="483"/>
      <c r="D375" s="483"/>
      <c r="E375" s="483"/>
      <c r="F375" s="484"/>
      <c r="G375" s="92" t="s">
        <v>679</v>
      </c>
      <c r="H375" s="93">
        <f t="shared" si="31"/>
        <v>10</v>
      </c>
      <c r="I375" s="161">
        <v>0</v>
      </c>
      <c r="J375" s="161">
        <v>10</v>
      </c>
      <c r="K375" s="168">
        <v>53</v>
      </c>
      <c r="L375" s="168">
        <v>10</v>
      </c>
      <c r="M375" s="168">
        <v>2</v>
      </c>
      <c r="N375" s="168">
        <v>98</v>
      </c>
      <c r="O375" s="161">
        <v>6</v>
      </c>
      <c r="P375" s="161">
        <v>2</v>
      </c>
      <c r="Q375" s="169">
        <v>47720</v>
      </c>
      <c r="R375" s="169">
        <v>25273</v>
      </c>
    </row>
    <row r="376" spans="1:18" ht="42.75" x14ac:dyDescent="0.25">
      <c r="A376" s="93">
        <v>16</v>
      </c>
      <c r="B376" s="482" t="s">
        <v>601</v>
      </c>
      <c r="C376" s="483"/>
      <c r="D376" s="483"/>
      <c r="E376" s="483"/>
      <c r="F376" s="484"/>
      <c r="G376" s="92" t="s">
        <v>680</v>
      </c>
      <c r="H376" s="93">
        <f t="shared" si="31"/>
        <v>10</v>
      </c>
      <c r="I376" s="161">
        <v>0</v>
      </c>
      <c r="J376" s="161">
        <v>10</v>
      </c>
      <c r="K376" s="168">
        <v>36</v>
      </c>
      <c r="L376" s="168">
        <v>0</v>
      </c>
      <c r="M376" s="168">
        <v>0</v>
      </c>
      <c r="N376" s="168">
        <v>61</v>
      </c>
      <c r="O376" s="161">
        <v>0</v>
      </c>
      <c r="P376" s="161">
        <v>0</v>
      </c>
      <c r="Q376" s="169">
        <v>48703</v>
      </c>
      <c r="R376" s="169">
        <v>26343</v>
      </c>
    </row>
    <row r="377" spans="1:18" ht="42.75" x14ac:dyDescent="0.25">
      <c r="A377" s="93">
        <v>17</v>
      </c>
      <c r="B377" s="482" t="s">
        <v>611</v>
      </c>
      <c r="C377" s="483"/>
      <c r="D377" s="483"/>
      <c r="E377" s="483"/>
      <c r="F377" s="484"/>
      <c r="G377" s="92" t="s">
        <v>681</v>
      </c>
      <c r="H377" s="93">
        <f t="shared" si="31"/>
        <v>10</v>
      </c>
      <c r="I377" s="161">
        <v>0</v>
      </c>
      <c r="J377" s="161">
        <v>10</v>
      </c>
      <c r="K377" s="168">
        <v>15</v>
      </c>
      <c r="L377" s="168">
        <v>53</v>
      </c>
      <c r="M377" s="168">
        <v>12</v>
      </c>
      <c r="N377" s="168">
        <v>26</v>
      </c>
      <c r="O377" s="161">
        <v>78</v>
      </c>
      <c r="P377" s="161">
        <v>2</v>
      </c>
      <c r="Q377" s="169">
        <v>49735.7</v>
      </c>
      <c r="R377" s="169">
        <v>24607.8</v>
      </c>
    </row>
    <row r="378" spans="1:18" ht="42.75" x14ac:dyDescent="0.25">
      <c r="A378" s="93">
        <v>18</v>
      </c>
      <c r="B378" s="482" t="s">
        <v>631</v>
      </c>
      <c r="C378" s="483"/>
      <c r="D378" s="483"/>
      <c r="E378" s="483"/>
      <c r="F378" s="484"/>
      <c r="G378" s="92" t="s">
        <v>682</v>
      </c>
      <c r="H378" s="93">
        <f t="shared" si="31"/>
        <v>10</v>
      </c>
      <c r="I378" s="161">
        <v>0</v>
      </c>
      <c r="J378" s="161">
        <v>10</v>
      </c>
      <c r="K378" s="168">
        <v>32</v>
      </c>
      <c r="L378" s="168">
        <v>18</v>
      </c>
      <c r="M378" s="168">
        <v>11</v>
      </c>
      <c r="N378" s="168">
        <v>53</v>
      </c>
      <c r="O378" s="161">
        <v>15</v>
      </c>
      <c r="P378" s="161">
        <v>6</v>
      </c>
      <c r="Q378" s="169">
        <v>49368</v>
      </c>
      <c r="R378" s="169">
        <v>24711</v>
      </c>
    </row>
    <row r="379" spans="1:18" ht="57" x14ac:dyDescent="0.25">
      <c r="A379" s="93">
        <v>19</v>
      </c>
      <c r="B379" s="482" t="s">
        <v>631</v>
      </c>
      <c r="C379" s="483"/>
      <c r="D379" s="483"/>
      <c r="E379" s="483"/>
      <c r="F379" s="484"/>
      <c r="G379" s="92" t="s">
        <v>988</v>
      </c>
      <c r="H379" s="93">
        <f t="shared" si="31"/>
        <v>0</v>
      </c>
      <c r="I379" s="161">
        <v>0</v>
      </c>
      <c r="J379" s="161">
        <v>0</v>
      </c>
      <c r="K379" s="168">
        <v>40</v>
      </c>
      <c r="L379" s="168">
        <v>0</v>
      </c>
      <c r="M379" s="168">
        <v>0</v>
      </c>
      <c r="N379" s="168">
        <v>38</v>
      </c>
      <c r="O379" s="161">
        <v>0</v>
      </c>
      <c r="P379" s="161">
        <v>0</v>
      </c>
      <c r="Q379" s="169">
        <v>47717.4</v>
      </c>
      <c r="R379" s="169">
        <v>23858</v>
      </c>
    </row>
    <row r="380" spans="1:18" ht="71.25" x14ac:dyDescent="0.25">
      <c r="A380" s="93">
        <v>20</v>
      </c>
      <c r="B380" s="482" t="s">
        <v>614</v>
      </c>
      <c r="C380" s="483"/>
      <c r="D380" s="483"/>
      <c r="E380" s="483"/>
      <c r="F380" s="484"/>
      <c r="G380" s="92" t="s">
        <v>684</v>
      </c>
      <c r="H380" s="93">
        <f t="shared" si="31"/>
        <v>0</v>
      </c>
      <c r="I380" s="161">
        <v>0</v>
      </c>
      <c r="J380" s="161">
        <v>0</v>
      </c>
      <c r="K380" s="168">
        <v>22</v>
      </c>
      <c r="L380" s="168">
        <v>18</v>
      </c>
      <c r="M380" s="168">
        <v>0</v>
      </c>
      <c r="N380" s="168">
        <v>26</v>
      </c>
      <c r="O380" s="161">
        <v>18</v>
      </c>
      <c r="P380" s="161">
        <v>1</v>
      </c>
      <c r="Q380" s="169">
        <v>47716</v>
      </c>
      <c r="R380" s="169">
        <v>23858</v>
      </c>
    </row>
    <row r="381" spans="1:18" ht="71.25" x14ac:dyDescent="0.25">
      <c r="A381" s="93">
        <v>21</v>
      </c>
      <c r="B381" s="482" t="s">
        <v>614</v>
      </c>
      <c r="C381" s="483"/>
      <c r="D381" s="483"/>
      <c r="E381" s="483"/>
      <c r="F381" s="484"/>
      <c r="G381" s="92" t="s">
        <v>685</v>
      </c>
      <c r="H381" s="93">
        <f t="shared" si="31"/>
        <v>0</v>
      </c>
      <c r="I381" s="161">
        <v>0</v>
      </c>
      <c r="J381" s="161">
        <v>0</v>
      </c>
      <c r="K381" s="168">
        <v>18</v>
      </c>
      <c r="L381" s="168">
        <v>0</v>
      </c>
      <c r="M381" s="168">
        <v>0</v>
      </c>
      <c r="N381" s="168">
        <v>22</v>
      </c>
      <c r="O381" s="161">
        <v>1</v>
      </c>
      <c r="P381" s="161">
        <v>0</v>
      </c>
      <c r="Q381" s="169">
        <v>47718.8</v>
      </c>
      <c r="R381" s="169">
        <v>23857.9</v>
      </c>
    </row>
    <row r="382" spans="1:18" ht="71.25" x14ac:dyDescent="0.25">
      <c r="A382" s="93">
        <v>22</v>
      </c>
      <c r="B382" s="482" t="s">
        <v>601</v>
      </c>
      <c r="C382" s="483"/>
      <c r="D382" s="483"/>
      <c r="E382" s="483"/>
      <c r="F382" s="484"/>
      <c r="G382" s="92" t="s">
        <v>975</v>
      </c>
      <c r="H382" s="93">
        <f t="shared" si="31"/>
        <v>0</v>
      </c>
      <c r="I382" s="161">
        <v>0</v>
      </c>
      <c r="J382" s="161">
        <v>0</v>
      </c>
      <c r="K382" s="168">
        <v>3</v>
      </c>
      <c r="L382" s="168">
        <v>29</v>
      </c>
      <c r="M382" s="168">
        <v>1</v>
      </c>
      <c r="N382" s="168">
        <v>25</v>
      </c>
      <c r="O382" s="161">
        <v>29</v>
      </c>
      <c r="P382" s="161">
        <v>0</v>
      </c>
      <c r="Q382" s="169">
        <v>47716</v>
      </c>
      <c r="R382" s="169">
        <v>23317</v>
      </c>
    </row>
    <row r="383" spans="1:18" ht="62.25" customHeight="1" x14ac:dyDescent="0.25">
      <c r="A383" s="93">
        <v>23</v>
      </c>
      <c r="B383" s="482" t="s">
        <v>601</v>
      </c>
      <c r="C383" s="483"/>
      <c r="D383" s="483"/>
      <c r="E383" s="483"/>
      <c r="F383" s="484"/>
      <c r="G383" s="92" t="s">
        <v>686</v>
      </c>
      <c r="H383" s="93">
        <f t="shared" si="31"/>
        <v>10</v>
      </c>
      <c r="I383" s="161">
        <v>0</v>
      </c>
      <c r="J383" s="161">
        <v>10</v>
      </c>
      <c r="K383" s="168">
        <v>21</v>
      </c>
      <c r="L383" s="168">
        <v>0</v>
      </c>
      <c r="M383" s="168">
        <v>0</v>
      </c>
      <c r="N383" s="168">
        <v>34</v>
      </c>
      <c r="O383" s="161">
        <v>0</v>
      </c>
      <c r="P383" s="161">
        <v>0</v>
      </c>
      <c r="Q383" s="161">
        <v>47716.14</v>
      </c>
      <c r="R383" s="169">
        <v>23858.7</v>
      </c>
    </row>
    <row r="384" spans="1:18" ht="71.25" x14ac:dyDescent="0.25">
      <c r="A384" s="93">
        <v>24</v>
      </c>
      <c r="B384" s="482" t="s">
        <v>601</v>
      </c>
      <c r="C384" s="483"/>
      <c r="D384" s="483"/>
      <c r="E384" s="483"/>
      <c r="F384" s="484"/>
      <c r="G384" s="92" t="s">
        <v>634</v>
      </c>
      <c r="H384" s="93">
        <f t="shared" si="31"/>
        <v>0</v>
      </c>
      <c r="I384" s="161">
        <v>0</v>
      </c>
      <c r="J384" s="161">
        <v>0</v>
      </c>
      <c r="K384" s="168">
        <v>18</v>
      </c>
      <c r="L384" s="168">
        <v>82.75</v>
      </c>
      <c r="M384" s="168">
        <v>34</v>
      </c>
      <c r="N384" s="168">
        <v>222</v>
      </c>
      <c r="O384" s="161">
        <v>114.25</v>
      </c>
      <c r="P384" s="161">
        <v>7.5</v>
      </c>
      <c r="Q384" s="169">
        <v>49982.7</v>
      </c>
      <c r="R384" s="169">
        <v>24730.1</v>
      </c>
    </row>
    <row r="385" spans="1:18" ht="45" customHeight="1" x14ac:dyDescent="0.25">
      <c r="A385" s="513" t="s">
        <v>646</v>
      </c>
      <c r="B385" s="513"/>
      <c r="C385" s="513"/>
      <c r="D385" s="513"/>
      <c r="E385" s="513"/>
      <c r="F385" s="513"/>
      <c r="G385" s="513"/>
      <c r="H385" s="139">
        <f>I385+J385</f>
        <v>1685</v>
      </c>
      <c r="I385" s="139">
        <f t="shared" ref="I385:P385" si="32">I361+I362+I363+I364+I365+I366+I367+I368+I369+I370+I371+I372+I373+I374+I375+I376+I377+I378+I379+I380+I381+I382+I383+I384</f>
        <v>1225</v>
      </c>
      <c r="J385" s="139">
        <f t="shared" si="32"/>
        <v>460</v>
      </c>
      <c r="K385" s="135">
        <f t="shared" si="32"/>
        <v>946</v>
      </c>
      <c r="L385" s="135">
        <f t="shared" si="32"/>
        <v>326.25</v>
      </c>
      <c r="M385" s="135">
        <f t="shared" si="32"/>
        <v>70</v>
      </c>
      <c r="N385" s="135">
        <f t="shared" si="32"/>
        <v>1870</v>
      </c>
      <c r="O385" s="139">
        <f t="shared" si="32"/>
        <v>439.5</v>
      </c>
      <c r="P385" s="139">
        <f t="shared" si="32"/>
        <v>23.5</v>
      </c>
      <c r="Q385" s="156"/>
      <c r="R385" s="156"/>
    </row>
    <row r="386" spans="1:18" ht="45" customHeight="1" x14ac:dyDescent="0.25">
      <c r="A386" s="513" t="s">
        <v>644</v>
      </c>
      <c r="B386" s="513"/>
      <c r="C386" s="513"/>
      <c r="D386" s="513"/>
      <c r="E386" s="513"/>
      <c r="F386" s="513"/>
      <c r="G386" s="513"/>
      <c r="H386" s="159">
        <f>I386+J386</f>
        <v>10197</v>
      </c>
      <c r="I386" s="159">
        <f>I385+I359+I336+I335</f>
        <v>8180</v>
      </c>
      <c r="J386" s="159">
        <f t="shared" ref="J386:P386" si="33">J335+J359+J336+J385</f>
        <v>2017</v>
      </c>
      <c r="K386" s="135">
        <f t="shared" si="33"/>
        <v>3794</v>
      </c>
      <c r="L386" s="135">
        <f t="shared" si="33"/>
        <v>1673.5</v>
      </c>
      <c r="M386" s="135">
        <f t="shared" si="33"/>
        <v>299</v>
      </c>
      <c r="N386" s="135">
        <f t="shared" si="33"/>
        <v>9552</v>
      </c>
      <c r="O386" s="139">
        <f t="shared" si="33"/>
        <v>2262.25</v>
      </c>
      <c r="P386" s="139">
        <f t="shared" si="33"/>
        <v>113.75</v>
      </c>
      <c r="Q386" s="156"/>
      <c r="R386" s="156"/>
    </row>
    <row r="387" spans="1:18" x14ac:dyDescent="0.25">
      <c r="A387" s="108"/>
      <c r="B387" s="35"/>
      <c r="C387" s="35"/>
      <c r="D387" s="35"/>
      <c r="E387" s="35"/>
      <c r="F387" s="35"/>
      <c r="G387" s="35"/>
      <c r="H387" s="108"/>
      <c r="I387" s="108"/>
      <c r="J387" s="108"/>
      <c r="K387" s="185"/>
      <c r="L387" s="185"/>
      <c r="M387" s="185"/>
      <c r="N387" s="185"/>
      <c r="O387" s="108"/>
      <c r="P387" s="108"/>
      <c r="Q387" s="96"/>
      <c r="R387" s="96"/>
    </row>
    <row r="388" spans="1:18" x14ac:dyDescent="0.25">
      <c r="A388" s="485" t="s">
        <v>643</v>
      </c>
      <c r="B388" s="485"/>
      <c r="C388" s="485"/>
      <c r="D388" s="485"/>
      <c r="E388" s="485"/>
      <c r="F388" s="485"/>
      <c r="G388" s="485"/>
      <c r="H388" s="485"/>
      <c r="I388" s="485"/>
      <c r="J388" s="485"/>
      <c r="K388" s="185"/>
      <c r="L388" s="185"/>
      <c r="M388" s="185"/>
      <c r="N388" s="185"/>
      <c r="O388" s="108"/>
      <c r="P388" s="108"/>
      <c r="Q388" s="96"/>
      <c r="R388" s="96"/>
    </row>
    <row r="389" spans="1:18" x14ac:dyDescent="0.25">
      <c r="A389" s="487" t="s">
        <v>649</v>
      </c>
      <c r="B389" s="487" t="s">
        <v>22</v>
      </c>
      <c r="C389" s="487"/>
      <c r="D389" s="487"/>
      <c r="E389" s="487"/>
      <c r="F389" s="487"/>
      <c r="G389" s="487" t="s">
        <v>23</v>
      </c>
      <c r="H389" s="487" t="s">
        <v>10</v>
      </c>
      <c r="I389" s="487"/>
      <c r="J389" s="487"/>
      <c r="K389" s="600" t="s">
        <v>27</v>
      </c>
      <c r="L389" s="600"/>
      <c r="M389" s="600"/>
      <c r="N389" s="487" t="s">
        <v>652</v>
      </c>
      <c r="O389" s="487"/>
      <c r="P389" s="97"/>
      <c r="Q389" s="485"/>
      <c r="R389" s="485"/>
    </row>
    <row r="390" spans="1:18" x14ac:dyDescent="0.25">
      <c r="A390" s="487"/>
      <c r="B390" s="487"/>
      <c r="C390" s="487"/>
      <c r="D390" s="487"/>
      <c r="E390" s="487"/>
      <c r="F390" s="487"/>
      <c r="G390" s="487"/>
      <c r="H390" s="488" t="s">
        <v>653</v>
      </c>
      <c r="I390" s="487" t="s">
        <v>29</v>
      </c>
      <c r="J390" s="487"/>
      <c r="K390" s="601" t="s">
        <v>25</v>
      </c>
      <c r="L390" s="600" t="s">
        <v>30</v>
      </c>
      <c r="M390" s="600"/>
      <c r="N390" s="601" t="s">
        <v>10</v>
      </c>
      <c r="O390" s="488" t="s">
        <v>27</v>
      </c>
      <c r="P390" s="97"/>
      <c r="Q390" s="489"/>
      <c r="R390" s="489"/>
    </row>
    <row r="391" spans="1:18" ht="31.5" customHeight="1" x14ac:dyDescent="0.25">
      <c r="A391" s="487"/>
      <c r="B391" s="487"/>
      <c r="C391" s="487"/>
      <c r="D391" s="487"/>
      <c r="E391" s="487"/>
      <c r="F391" s="487"/>
      <c r="G391" s="487"/>
      <c r="H391" s="488"/>
      <c r="I391" s="488" t="s">
        <v>26</v>
      </c>
      <c r="J391" s="488" t="s">
        <v>9</v>
      </c>
      <c r="K391" s="601"/>
      <c r="L391" s="601" t="s">
        <v>26</v>
      </c>
      <c r="M391" s="601" t="s">
        <v>9</v>
      </c>
      <c r="N391" s="601"/>
      <c r="O391" s="488"/>
      <c r="P391" s="98"/>
      <c r="Q391" s="489"/>
      <c r="R391" s="489"/>
    </row>
    <row r="392" spans="1:18" ht="31.5" customHeight="1" x14ac:dyDescent="0.25">
      <c r="A392" s="487"/>
      <c r="B392" s="487"/>
      <c r="C392" s="487"/>
      <c r="D392" s="487"/>
      <c r="E392" s="487"/>
      <c r="F392" s="487"/>
      <c r="G392" s="487"/>
      <c r="H392" s="488"/>
      <c r="I392" s="488"/>
      <c r="J392" s="488"/>
      <c r="K392" s="601"/>
      <c r="L392" s="601"/>
      <c r="M392" s="601"/>
      <c r="N392" s="601"/>
      <c r="O392" s="488"/>
      <c r="P392" s="98"/>
      <c r="Q392" s="489"/>
      <c r="R392" s="489"/>
    </row>
    <row r="393" spans="1:18" ht="85.5" x14ac:dyDescent="0.25">
      <c r="A393" s="93">
        <v>1</v>
      </c>
      <c r="B393" s="501" t="s">
        <v>614</v>
      </c>
      <c r="C393" s="502"/>
      <c r="D393" s="502"/>
      <c r="E393" s="502"/>
      <c r="F393" s="503"/>
      <c r="G393" s="93" t="s">
        <v>637</v>
      </c>
      <c r="H393" s="161">
        <v>22</v>
      </c>
      <c r="I393" s="161">
        <v>0</v>
      </c>
      <c r="J393" s="161">
        <v>2</v>
      </c>
      <c r="K393" s="168">
        <v>17</v>
      </c>
      <c r="L393" s="168">
        <v>0</v>
      </c>
      <c r="M393" s="168">
        <v>2</v>
      </c>
      <c r="N393" s="186">
        <v>57727</v>
      </c>
      <c r="O393" s="169">
        <v>31900</v>
      </c>
      <c r="P393" s="99"/>
      <c r="Q393" s="100"/>
      <c r="R393" s="100"/>
    </row>
    <row r="394" spans="1:18" ht="85.5" x14ac:dyDescent="0.25">
      <c r="A394" s="93">
        <v>2</v>
      </c>
      <c r="B394" s="501" t="s">
        <v>614</v>
      </c>
      <c r="C394" s="502"/>
      <c r="D394" s="502"/>
      <c r="E394" s="502"/>
      <c r="F394" s="503"/>
      <c r="G394" s="93" t="s">
        <v>639</v>
      </c>
      <c r="H394" s="161">
        <v>2</v>
      </c>
      <c r="I394" s="161">
        <v>3</v>
      </c>
      <c r="J394" s="161">
        <v>3</v>
      </c>
      <c r="K394" s="168">
        <v>2</v>
      </c>
      <c r="L394" s="168">
        <v>1</v>
      </c>
      <c r="M394" s="168">
        <v>1</v>
      </c>
      <c r="N394" s="186">
        <v>47716</v>
      </c>
      <c r="O394" s="169">
        <v>26266</v>
      </c>
      <c r="P394" s="99"/>
      <c r="Q394" s="100"/>
      <c r="R394" s="100"/>
    </row>
    <row r="395" spans="1:18" ht="71.25" x14ac:dyDescent="0.25">
      <c r="A395" s="93">
        <v>4</v>
      </c>
      <c r="B395" s="501" t="s">
        <v>601</v>
      </c>
      <c r="C395" s="502"/>
      <c r="D395" s="502"/>
      <c r="E395" s="502"/>
      <c r="F395" s="503"/>
      <c r="G395" s="93" t="s">
        <v>641</v>
      </c>
      <c r="H395" s="161"/>
      <c r="I395" s="161"/>
      <c r="J395" s="161"/>
      <c r="K395" s="168"/>
      <c r="L395" s="168"/>
      <c r="M395" s="168"/>
      <c r="N395" s="186"/>
      <c r="O395" s="169"/>
      <c r="P395" s="99"/>
      <c r="Q395" s="100"/>
      <c r="R395" s="100"/>
    </row>
    <row r="396" spans="1:18" ht="71.25" x14ac:dyDescent="0.25">
      <c r="A396" s="93">
        <v>3</v>
      </c>
      <c r="B396" s="501" t="s">
        <v>614</v>
      </c>
      <c r="C396" s="502"/>
      <c r="D396" s="502"/>
      <c r="E396" s="502"/>
      <c r="F396" s="503"/>
      <c r="G396" s="93" t="s">
        <v>627</v>
      </c>
      <c r="H396" s="161">
        <v>8</v>
      </c>
      <c r="I396" s="161">
        <v>36</v>
      </c>
      <c r="J396" s="161">
        <v>0</v>
      </c>
      <c r="K396" s="168">
        <v>25</v>
      </c>
      <c r="L396" s="168">
        <v>33.25</v>
      </c>
      <c r="M396" s="168">
        <v>0</v>
      </c>
      <c r="N396" s="186">
        <v>47716</v>
      </c>
      <c r="O396" s="169">
        <v>23858</v>
      </c>
      <c r="P396" s="99"/>
      <c r="Q396" s="100"/>
      <c r="R396" s="100"/>
    </row>
    <row r="397" spans="1:18" ht="71.25" x14ac:dyDescent="0.25">
      <c r="A397" s="93">
        <v>4</v>
      </c>
      <c r="B397" s="501" t="s">
        <v>601</v>
      </c>
      <c r="C397" s="502"/>
      <c r="D397" s="502"/>
      <c r="E397" s="502"/>
      <c r="F397" s="503"/>
      <c r="G397" s="93" t="s">
        <v>628</v>
      </c>
      <c r="H397" s="161">
        <v>7</v>
      </c>
      <c r="I397" s="161">
        <v>0</v>
      </c>
      <c r="J397" s="161">
        <v>0</v>
      </c>
      <c r="K397" s="168">
        <v>29</v>
      </c>
      <c r="L397" s="168">
        <v>0</v>
      </c>
      <c r="M397" s="168">
        <v>0</v>
      </c>
      <c r="N397" s="186">
        <v>58647</v>
      </c>
      <c r="O397" s="169">
        <v>39499</v>
      </c>
      <c r="P397" s="99"/>
      <c r="Q397" s="100"/>
      <c r="R397" s="100"/>
    </row>
    <row r="398" spans="1:18" ht="45" customHeight="1" x14ac:dyDescent="0.25">
      <c r="A398" s="510" t="s">
        <v>689</v>
      </c>
      <c r="B398" s="511"/>
      <c r="C398" s="511"/>
      <c r="D398" s="511"/>
      <c r="E398" s="511"/>
      <c r="F398" s="511"/>
      <c r="G398" s="512"/>
      <c r="H398" s="139">
        <f>H393+H394+H395+H396+H397</f>
        <v>39</v>
      </c>
      <c r="I398" s="139">
        <f t="shared" ref="I398:M398" si="34">I393+I394+I395+I396+I397</f>
        <v>39</v>
      </c>
      <c r="J398" s="139">
        <f t="shared" si="34"/>
        <v>5</v>
      </c>
      <c r="K398" s="135">
        <f t="shared" si="34"/>
        <v>73</v>
      </c>
      <c r="L398" s="135">
        <f t="shared" si="34"/>
        <v>34.25</v>
      </c>
      <c r="M398" s="135">
        <f t="shared" si="34"/>
        <v>3</v>
      </c>
      <c r="N398" s="136">
        <f>(N393+N394+N395+N396+N397)/4</f>
        <v>52951.5</v>
      </c>
      <c r="O398" s="156">
        <f>(O393+O394+O395+O396+O397)/4</f>
        <v>30380.75</v>
      </c>
      <c r="P398" s="108"/>
      <c r="Q398" s="96"/>
      <c r="R398" s="96"/>
    </row>
    <row r="399" spans="1:18" x14ac:dyDescent="0.25">
      <c r="A399" s="108"/>
      <c r="B399" s="108"/>
      <c r="C399" s="108"/>
      <c r="D399" s="108"/>
      <c r="E399" s="108"/>
      <c r="F399" s="108"/>
      <c r="G399" s="108"/>
      <c r="H399" s="108"/>
      <c r="I399" s="108"/>
      <c r="J399" s="108"/>
      <c r="K399" s="185"/>
      <c r="L399" s="185"/>
      <c r="M399" s="185"/>
      <c r="N399" s="185"/>
      <c r="O399" s="108"/>
      <c r="P399" s="108"/>
      <c r="Q399" s="96"/>
      <c r="R399" s="96"/>
    </row>
    <row r="400" spans="1:18" x14ac:dyDescent="0.25">
      <c r="A400" s="490" t="s">
        <v>643</v>
      </c>
      <c r="B400" s="491"/>
      <c r="C400" s="491"/>
      <c r="D400" s="491"/>
      <c r="E400" s="491"/>
      <c r="F400" s="491"/>
      <c r="G400" s="491"/>
      <c r="H400" s="491"/>
      <c r="I400" s="491"/>
      <c r="J400" s="491"/>
      <c r="K400" s="187"/>
      <c r="L400" s="187"/>
      <c r="M400" s="187"/>
      <c r="N400" s="187"/>
      <c r="O400" s="99"/>
      <c r="P400" s="99"/>
      <c r="Q400" s="99"/>
      <c r="R400" s="99"/>
    </row>
    <row r="401" spans="1:18" ht="42.75" x14ac:dyDescent="0.25">
      <c r="A401" s="93"/>
      <c r="B401" s="576" t="s">
        <v>22</v>
      </c>
      <c r="C401" s="577"/>
      <c r="D401" s="577"/>
      <c r="E401" s="577"/>
      <c r="F401" s="578"/>
      <c r="G401" s="110" t="s">
        <v>23</v>
      </c>
      <c r="H401" s="110" t="s">
        <v>635</v>
      </c>
      <c r="I401" s="110" t="s">
        <v>636</v>
      </c>
      <c r="J401" s="110" t="s">
        <v>28</v>
      </c>
      <c r="K401" s="187"/>
      <c r="L401" s="187"/>
      <c r="M401" s="187"/>
      <c r="N401" s="187"/>
      <c r="O401" s="99"/>
      <c r="P401" s="99"/>
      <c r="Q401" s="99"/>
      <c r="R401" s="99"/>
    </row>
    <row r="402" spans="1:18" ht="42.75" x14ac:dyDescent="0.25">
      <c r="A402" s="93">
        <v>1</v>
      </c>
      <c r="B402" s="501" t="s">
        <v>601</v>
      </c>
      <c r="C402" s="502"/>
      <c r="D402" s="502"/>
      <c r="E402" s="502"/>
      <c r="F402" s="503"/>
      <c r="G402" s="93" t="s">
        <v>845</v>
      </c>
      <c r="H402" s="161">
        <v>265</v>
      </c>
      <c r="I402" s="161">
        <v>6</v>
      </c>
      <c r="J402" s="169">
        <v>21049</v>
      </c>
      <c r="K402" s="187"/>
      <c r="L402" s="187"/>
      <c r="M402" s="187"/>
      <c r="N402" s="187"/>
      <c r="O402" s="99"/>
      <c r="P402" s="99"/>
      <c r="Q402" s="99"/>
      <c r="R402" s="99"/>
    </row>
    <row r="403" spans="1:18" ht="85.5" x14ac:dyDescent="0.25">
      <c r="A403" s="93">
        <v>2</v>
      </c>
      <c r="B403" s="501" t="s">
        <v>614</v>
      </c>
      <c r="C403" s="502"/>
      <c r="D403" s="502"/>
      <c r="E403" s="502"/>
      <c r="F403" s="503"/>
      <c r="G403" s="93" t="s">
        <v>640</v>
      </c>
      <c r="H403" s="161">
        <v>38</v>
      </c>
      <c r="I403" s="161">
        <v>5</v>
      </c>
      <c r="J403" s="169">
        <v>26476.3</v>
      </c>
      <c r="K403" s="187"/>
      <c r="L403" s="187"/>
      <c r="M403" s="187"/>
      <c r="N403" s="187"/>
      <c r="O403" s="99"/>
      <c r="P403" s="99"/>
      <c r="Q403" s="99"/>
      <c r="R403" s="99"/>
    </row>
    <row r="404" spans="1:18" ht="71.25" x14ac:dyDescent="0.25">
      <c r="A404" s="93">
        <v>3</v>
      </c>
      <c r="B404" s="501" t="s">
        <v>601</v>
      </c>
      <c r="C404" s="502"/>
      <c r="D404" s="502"/>
      <c r="E404" s="502"/>
      <c r="F404" s="503"/>
      <c r="G404" s="93" t="s">
        <v>641</v>
      </c>
      <c r="H404" s="161">
        <v>253</v>
      </c>
      <c r="I404" s="161">
        <v>0</v>
      </c>
      <c r="J404" s="169">
        <v>29000</v>
      </c>
      <c r="K404" s="187"/>
      <c r="L404" s="187"/>
      <c r="M404" s="187"/>
      <c r="N404" s="187"/>
      <c r="O404" s="99"/>
      <c r="P404" s="99"/>
      <c r="Q404" s="99"/>
      <c r="R404" s="99"/>
    </row>
    <row r="405" spans="1:18" ht="45" x14ac:dyDescent="0.25">
      <c r="A405" s="93">
        <v>4</v>
      </c>
      <c r="B405" s="501" t="s">
        <v>609</v>
      </c>
      <c r="C405" s="502"/>
      <c r="D405" s="502"/>
      <c r="E405" s="502"/>
      <c r="F405" s="503"/>
      <c r="G405" s="148" t="s">
        <v>688</v>
      </c>
      <c r="H405" s="93"/>
      <c r="I405" s="93"/>
      <c r="J405" s="94"/>
      <c r="K405" s="187"/>
      <c r="L405" s="187"/>
      <c r="M405" s="187"/>
      <c r="N405" s="187"/>
      <c r="O405" s="99"/>
      <c r="P405" s="99"/>
      <c r="Q405" s="99"/>
      <c r="R405" s="99"/>
    </row>
    <row r="406" spans="1:18" ht="45" customHeight="1" x14ac:dyDescent="0.25">
      <c r="A406" s="510" t="s">
        <v>689</v>
      </c>
      <c r="B406" s="511"/>
      <c r="C406" s="511"/>
      <c r="D406" s="511"/>
      <c r="E406" s="511"/>
      <c r="F406" s="511"/>
      <c r="G406" s="512"/>
      <c r="H406" s="133">
        <f>H402+H403+H404+H405</f>
        <v>556</v>
      </c>
      <c r="I406" s="133">
        <f>I402+I403+I404+I405</f>
        <v>11</v>
      </c>
      <c r="J406" s="160">
        <f>(J402+J403+J404+J405)/3</f>
        <v>25508.433333333334</v>
      </c>
      <c r="K406" s="187"/>
      <c r="L406" s="187"/>
      <c r="M406" s="187"/>
      <c r="N406" s="187"/>
      <c r="O406" s="101"/>
      <c r="P406" s="101"/>
      <c r="Q406" s="101"/>
      <c r="R406" s="101"/>
    </row>
    <row r="407" spans="1:18" ht="72.75" customHeight="1" x14ac:dyDescent="0.25">
      <c r="B407" s="131"/>
      <c r="C407" s="131"/>
      <c r="D407" s="131"/>
      <c r="E407" s="131"/>
      <c r="F407" s="131"/>
      <c r="G407" s="131"/>
      <c r="H407" s="131"/>
      <c r="I407" s="131"/>
      <c r="J407" s="131"/>
      <c r="K407" s="188"/>
      <c r="L407" s="188"/>
      <c r="M407" s="188"/>
      <c r="N407" s="188"/>
      <c r="O407" s="131"/>
    </row>
    <row r="408" spans="1:18" ht="72.75" customHeight="1" x14ac:dyDescent="0.25">
      <c r="B408" s="131"/>
      <c r="C408" s="131"/>
      <c r="D408" s="131"/>
      <c r="E408" s="131"/>
      <c r="F408" s="131"/>
      <c r="G408" s="131"/>
      <c r="H408" s="131"/>
      <c r="I408" s="131"/>
      <c r="J408" s="131"/>
      <c r="K408" s="188"/>
      <c r="L408" s="188"/>
      <c r="M408" s="188"/>
      <c r="N408" s="188"/>
      <c r="O408" s="131"/>
    </row>
  </sheetData>
  <mergeCells count="453">
    <mergeCell ref="A406:G406"/>
    <mergeCell ref="A400:J400"/>
    <mergeCell ref="B401:F401"/>
    <mergeCell ref="B402:F402"/>
    <mergeCell ref="B403:F403"/>
    <mergeCell ref="B404:F404"/>
    <mergeCell ref="B405:F405"/>
    <mergeCell ref="B393:F393"/>
    <mergeCell ref="B394:F394"/>
    <mergeCell ref="B395:F395"/>
    <mergeCell ref="B396:F396"/>
    <mergeCell ref="B397:F397"/>
    <mergeCell ref="A398:G398"/>
    <mergeCell ref="Q389:R389"/>
    <mergeCell ref="H390:H392"/>
    <mergeCell ref="I390:J390"/>
    <mergeCell ref="K390:K392"/>
    <mergeCell ref="L390:M390"/>
    <mergeCell ref="N390:N392"/>
    <mergeCell ref="O390:O392"/>
    <mergeCell ref="Q390:Q392"/>
    <mergeCell ref="R390:R392"/>
    <mergeCell ref="I391:I392"/>
    <mergeCell ref="A389:A392"/>
    <mergeCell ref="B389:F392"/>
    <mergeCell ref="G389:G392"/>
    <mergeCell ref="H389:J389"/>
    <mergeCell ref="K389:M389"/>
    <mergeCell ref="N389:O389"/>
    <mergeCell ref="J391:J392"/>
    <mergeCell ref="L391:L392"/>
    <mergeCell ref="M391:M392"/>
    <mergeCell ref="B382:F382"/>
    <mergeCell ref="B383:F383"/>
    <mergeCell ref="B384:F384"/>
    <mergeCell ref="A385:G385"/>
    <mergeCell ref="A386:G386"/>
    <mergeCell ref="A388:J388"/>
    <mergeCell ref="B376:F376"/>
    <mergeCell ref="B377:F377"/>
    <mergeCell ref="B378:F378"/>
    <mergeCell ref="B379:F379"/>
    <mergeCell ref="B380:F380"/>
    <mergeCell ref="B381:F381"/>
    <mergeCell ref="B370:F370"/>
    <mergeCell ref="B371:F371"/>
    <mergeCell ref="B372:F372"/>
    <mergeCell ref="B373:F373"/>
    <mergeCell ref="B374:F374"/>
    <mergeCell ref="B375:F375"/>
    <mergeCell ref="B364:F364"/>
    <mergeCell ref="B365:F365"/>
    <mergeCell ref="B366:F366"/>
    <mergeCell ref="B367:F367"/>
    <mergeCell ref="B368:F368"/>
    <mergeCell ref="B369:F369"/>
    <mergeCell ref="B358:F358"/>
    <mergeCell ref="A359:G359"/>
    <mergeCell ref="A360:R360"/>
    <mergeCell ref="B361:F361"/>
    <mergeCell ref="B362:F362"/>
    <mergeCell ref="B363:F363"/>
    <mergeCell ref="B352:F352"/>
    <mergeCell ref="B353:F353"/>
    <mergeCell ref="B354:F354"/>
    <mergeCell ref="B355:F355"/>
    <mergeCell ref="B356:F356"/>
    <mergeCell ref="B357:F357"/>
    <mergeCell ref="B346:F346"/>
    <mergeCell ref="B347:F347"/>
    <mergeCell ref="B348:F348"/>
    <mergeCell ref="B349:F349"/>
    <mergeCell ref="B350:F350"/>
    <mergeCell ref="B351:F351"/>
    <mergeCell ref="B340:F340"/>
    <mergeCell ref="B341:F341"/>
    <mergeCell ref="B342:F342"/>
    <mergeCell ref="B343:F343"/>
    <mergeCell ref="B344:F344"/>
    <mergeCell ref="B345:F345"/>
    <mergeCell ref="B334:F334"/>
    <mergeCell ref="A335:G335"/>
    <mergeCell ref="B336:F336"/>
    <mergeCell ref="A337:R337"/>
    <mergeCell ref="B338:F338"/>
    <mergeCell ref="B339:F339"/>
    <mergeCell ref="B328:F328"/>
    <mergeCell ref="B329:F329"/>
    <mergeCell ref="B330:F330"/>
    <mergeCell ref="B331:F331"/>
    <mergeCell ref="B332:F332"/>
    <mergeCell ref="B333:F333"/>
    <mergeCell ref="B322:F322"/>
    <mergeCell ref="B323:F323"/>
    <mergeCell ref="B324:F324"/>
    <mergeCell ref="B325:F325"/>
    <mergeCell ref="B326:F326"/>
    <mergeCell ref="B327:F327"/>
    <mergeCell ref="B316:F316"/>
    <mergeCell ref="B317:F317"/>
    <mergeCell ref="B318:F318"/>
    <mergeCell ref="B319:F319"/>
    <mergeCell ref="B320:F320"/>
    <mergeCell ref="B321:F321"/>
    <mergeCell ref="B310:F310"/>
    <mergeCell ref="B311:F311"/>
    <mergeCell ref="B312:G312"/>
    <mergeCell ref="B313:F313"/>
    <mergeCell ref="B314:F314"/>
    <mergeCell ref="B315:F315"/>
    <mergeCell ref="B305:F305"/>
    <mergeCell ref="B306:G306"/>
    <mergeCell ref="H306:R306"/>
    <mergeCell ref="B307:F307"/>
    <mergeCell ref="B308:F308"/>
    <mergeCell ref="B309:F309"/>
    <mergeCell ref="B299:F299"/>
    <mergeCell ref="B300:F300"/>
    <mergeCell ref="B301:F301"/>
    <mergeCell ref="B302:F302"/>
    <mergeCell ref="B303:F303"/>
    <mergeCell ref="B304:F304"/>
    <mergeCell ref="B294:F294"/>
    <mergeCell ref="B295:F295"/>
    <mergeCell ref="B296:G296"/>
    <mergeCell ref="H296:R296"/>
    <mergeCell ref="B297:F297"/>
    <mergeCell ref="B298:F298"/>
    <mergeCell ref="B288:F288"/>
    <mergeCell ref="B289:F289"/>
    <mergeCell ref="B290:F290"/>
    <mergeCell ref="B291:F291"/>
    <mergeCell ref="B292:F292"/>
    <mergeCell ref="B293:F293"/>
    <mergeCell ref="B282:F282"/>
    <mergeCell ref="B283:F283"/>
    <mergeCell ref="B284:F284"/>
    <mergeCell ref="B285:F285"/>
    <mergeCell ref="B286:F286"/>
    <mergeCell ref="B287:F287"/>
    <mergeCell ref="B276:F276"/>
    <mergeCell ref="B277:F277"/>
    <mergeCell ref="B278:F278"/>
    <mergeCell ref="B279:F279"/>
    <mergeCell ref="B280:F280"/>
    <mergeCell ref="B281:F281"/>
    <mergeCell ref="B271:F271"/>
    <mergeCell ref="H271:R271"/>
    <mergeCell ref="B272:F272"/>
    <mergeCell ref="B273:F273"/>
    <mergeCell ref="B274:F274"/>
    <mergeCell ref="B275:F275"/>
    <mergeCell ref="B265:F265"/>
    <mergeCell ref="B266:F266"/>
    <mergeCell ref="B267:F267"/>
    <mergeCell ref="B268:F268"/>
    <mergeCell ref="B269:F269"/>
    <mergeCell ref="B270:G270"/>
    <mergeCell ref="B259:G259"/>
    <mergeCell ref="B260:F260"/>
    <mergeCell ref="B261:F261"/>
    <mergeCell ref="B262:F262"/>
    <mergeCell ref="B263:F263"/>
    <mergeCell ref="B264:F264"/>
    <mergeCell ref="B253:F253"/>
    <mergeCell ref="B254:F254"/>
    <mergeCell ref="B255:F255"/>
    <mergeCell ref="B256:F256"/>
    <mergeCell ref="B257:F257"/>
    <mergeCell ref="B258:F258"/>
    <mergeCell ref="B247:F247"/>
    <mergeCell ref="B248:F248"/>
    <mergeCell ref="B249:F249"/>
    <mergeCell ref="B250:F250"/>
    <mergeCell ref="B251:F251"/>
    <mergeCell ref="B252:F252"/>
    <mergeCell ref="B241:G241"/>
    <mergeCell ref="B242:F242"/>
    <mergeCell ref="B243:F243"/>
    <mergeCell ref="B244:G244"/>
    <mergeCell ref="B245:F245"/>
    <mergeCell ref="B246:F246"/>
    <mergeCell ref="B235:F235"/>
    <mergeCell ref="B236:F236"/>
    <mergeCell ref="B237:F237"/>
    <mergeCell ref="B238:F238"/>
    <mergeCell ref="B239:F239"/>
    <mergeCell ref="B240:F240"/>
    <mergeCell ref="B229:F229"/>
    <mergeCell ref="B230:F230"/>
    <mergeCell ref="B231:F231"/>
    <mergeCell ref="B232:F232"/>
    <mergeCell ref="B233:F233"/>
    <mergeCell ref="B234:F234"/>
    <mergeCell ref="B223:F223"/>
    <mergeCell ref="B224:F224"/>
    <mergeCell ref="B225:F225"/>
    <mergeCell ref="B226:F226"/>
    <mergeCell ref="B227:F227"/>
    <mergeCell ref="B228:F228"/>
    <mergeCell ref="B217:F217"/>
    <mergeCell ref="B218:F218"/>
    <mergeCell ref="B219:F219"/>
    <mergeCell ref="B220:F220"/>
    <mergeCell ref="B221:F221"/>
    <mergeCell ref="B222:F222"/>
    <mergeCell ref="B211:F211"/>
    <mergeCell ref="B212:F212"/>
    <mergeCell ref="B213:F213"/>
    <mergeCell ref="B214:F214"/>
    <mergeCell ref="B215:F215"/>
    <mergeCell ref="B216:F216"/>
    <mergeCell ref="B205:F205"/>
    <mergeCell ref="B206:F206"/>
    <mergeCell ref="B207:F207"/>
    <mergeCell ref="B208:F208"/>
    <mergeCell ref="B209:F209"/>
    <mergeCell ref="B210:F210"/>
    <mergeCell ref="B199:F199"/>
    <mergeCell ref="B200:F200"/>
    <mergeCell ref="B201:F201"/>
    <mergeCell ref="B202:F202"/>
    <mergeCell ref="B203:F203"/>
    <mergeCell ref="B204:F204"/>
    <mergeCell ref="B193:F193"/>
    <mergeCell ref="B194:F194"/>
    <mergeCell ref="B195:F195"/>
    <mergeCell ref="B196:F196"/>
    <mergeCell ref="B197:F197"/>
    <mergeCell ref="B198:F198"/>
    <mergeCell ref="B187:F187"/>
    <mergeCell ref="B188:F188"/>
    <mergeCell ref="B189:F189"/>
    <mergeCell ref="B190:F190"/>
    <mergeCell ref="B191:F191"/>
    <mergeCell ref="B192:G192"/>
    <mergeCell ref="B181:F181"/>
    <mergeCell ref="B182:F182"/>
    <mergeCell ref="B183:F183"/>
    <mergeCell ref="B184:F184"/>
    <mergeCell ref="B185:F185"/>
    <mergeCell ref="B186:F186"/>
    <mergeCell ref="B175:F175"/>
    <mergeCell ref="B176:F176"/>
    <mergeCell ref="B177:F177"/>
    <mergeCell ref="B178:F178"/>
    <mergeCell ref="B179:F179"/>
    <mergeCell ref="B180:F180"/>
    <mergeCell ref="B169:F169"/>
    <mergeCell ref="B170:F170"/>
    <mergeCell ref="B171:F171"/>
    <mergeCell ref="B172:F172"/>
    <mergeCell ref="B173:F173"/>
    <mergeCell ref="B174:F174"/>
    <mergeCell ref="B163:G163"/>
    <mergeCell ref="B164:F164"/>
    <mergeCell ref="B165:F165"/>
    <mergeCell ref="B166:F166"/>
    <mergeCell ref="B167:F167"/>
    <mergeCell ref="B168:F168"/>
    <mergeCell ref="B157:F157"/>
    <mergeCell ref="B158:F158"/>
    <mergeCell ref="B159:F159"/>
    <mergeCell ref="B160:F160"/>
    <mergeCell ref="B161:F161"/>
    <mergeCell ref="B162:F162"/>
    <mergeCell ref="B151:F151"/>
    <mergeCell ref="B152:F152"/>
    <mergeCell ref="B153:F153"/>
    <mergeCell ref="B154:F154"/>
    <mergeCell ref="B155:F155"/>
    <mergeCell ref="B156:F156"/>
    <mergeCell ref="B145:F145"/>
    <mergeCell ref="B146:F146"/>
    <mergeCell ref="B147:F147"/>
    <mergeCell ref="B148:G148"/>
    <mergeCell ref="B149:F149"/>
    <mergeCell ref="B150:F150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27:F127"/>
    <mergeCell ref="B128:F128"/>
    <mergeCell ref="B129:G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B103:F103"/>
    <mergeCell ref="B104:G104"/>
    <mergeCell ref="B105:F105"/>
    <mergeCell ref="B106:F106"/>
    <mergeCell ref="B107:F107"/>
    <mergeCell ref="B108:F108"/>
    <mergeCell ref="B97:F97"/>
    <mergeCell ref="B98:F98"/>
    <mergeCell ref="B99:F99"/>
    <mergeCell ref="B100:F100"/>
    <mergeCell ref="B101:F101"/>
    <mergeCell ref="B102:F102"/>
    <mergeCell ref="B90:F90"/>
    <mergeCell ref="B91:F91"/>
    <mergeCell ref="B92:F92"/>
    <mergeCell ref="B93:F93"/>
    <mergeCell ref="B94:F94"/>
    <mergeCell ref="B95:F95"/>
    <mergeCell ref="B84:F84"/>
    <mergeCell ref="B85:F85"/>
    <mergeCell ref="B86:F86"/>
    <mergeCell ref="B87:F87"/>
    <mergeCell ref="B88:F88"/>
    <mergeCell ref="B89:F89"/>
    <mergeCell ref="B78:F78"/>
    <mergeCell ref="B79:F79"/>
    <mergeCell ref="B80:F80"/>
    <mergeCell ref="B81:F81"/>
    <mergeCell ref="B82:F82"/>
    <mergeCell ref="B83:F83"/>
    <mergeCell ref="B72:F72"/>
    <mergeCell ref="B73:F73"/>
    <mergeCell ref="B74:F74"/>
    <mergeCell ref="B75:F75"/>
    <mergeCell ref="B76:F76"/>
    <mergeCell ref="B77:F77"/>
    <mergeCell ref="B66:F66"/>
    <mergeCell ref="B67:F67"/>
    <mergeCell ref="B68:G68"/>
    <mergeCell ref="B69:F69"/>
    <mergeCell ref="B70:F70"/>
    <mergeCell ref="B71:F71"/>
    <mergeCell ref="B60:F60"/>
    <mergeCell ref="B61:F61"/>
    <mergeCell ref="B62:F62"/>
    <mergeCell ref="B63:F63"/>
    <mergeCell ref="B64:F64"/>
    <mergeCell ref="B65:F65"/>
    <mergeCell ref="B54:F54"/>
    <mergeCell ref="B55:F55"/>
    <mergeCell ref="B56:F56"/>
    <mergeCell ref="B57:F57"/>
    <mergeCell ref="B58:F58"/>
    <mergeCell ref="B59:F59"/>
    <mergeCell ref="B48:F48"/>
    <mergeCell ref="B49:F49"/>
    <mergeCell ref="B50:F50"/>
    <mergeCell ref="B51:F51"/>
    <mergeCell ref="B52:F52"/>
    <mergeCell ref="B53:F53"/>
    <mergeCell ref="B42:F42"/>
    <mergeCell ref="B43:F43"/>
    <mergeCell ref="B44:F44"/>
    <mergeCell ref="B45:F45"/>
    <mergeCell ref="B46:F46"/>
    <mergeCell ref="B47:F47"/>
    <mergeCell ref="B36:F36"/>
    <mergeCell ref="B37:F37"/>
    <mergeCell ref="B38:F38"/>
    <mergeCell ref="B39:F39"/>
    <mergeCell ref="B40:G40"/>
    <mergeCell ref="B41:F41"/>
    <mergeCell ref="B30:F30"/>
    <mergeCell ref="B31:F31"/>
    <mergeCell ref="B32:F32"/>
    <mergeCell ref="B33:F33"/>
    <mergeCell ref="B34:F34"/>
    <mergeCell ref="B35:F35"/>
    <mergeCell ref="A24:R24"/>
    <mergeCell ref="B25:G25"/>
    <mergeCell ref="B26:F26"/>
    <mergeCell ref="B27:F27"/>
    <mergeCell ref="B28:F28"/>
    <mergeCell ref="B29:F29"/>
    <mergeCell ref="L3:M3"/>
    <mergeCell ref="N3:N17"/>
    <mergeCell ref="O3:P3"/>
    <mergeCell ref="Q3:Q17"/>
    <mergeCell ref="R3:R17"/>
    <mergeCell ref="L4:L17"/>
    <mergeCell ref="M4:M17"/>
    <mergeCell ref="O4:O17"/>
    <mergeCell ref="P4:P17"/>
    <mergeCell ref="B18:G18"/>
    <mergeCell ref="A19:R19"/>
    <mergeCell ref="A20:A23"/>
    <mergeCell ref="B20:F23"/>
    <mergeCell ref="G20:G23"/>
    <mergeCell ref="H20:J20"/>
    <mergeCell ref="K20:M20"/>
    <mergeCell ref="N20:P20"/>
    <mergeCell ref="Q20:R20"/>
    <mergeCell ref="O21:P21"/>
    <mergeCell ref="Q21:Q23"/>
    <mergeCell ref="R21:R23"/>
    <mergeCell ref="L22:L23"/>
    <mergeCell ref="M22:M23"/>
    <mergeCell ref="O22:O23"/>
    <mergeCell ref="P22:P23"/>
    <mergeCell ref="H21:H23"/>
    <mergeCell ref="I21:I23"/>
    <mergeCell ref="J21:J23"/>
    <mergeCell ref="K21:K23"/>
    <mergeCell ref="L21:M21"/>
    <mergeCell ref="N21:N23"/>
    <mergeCell ref="A1:R1"/>
    <mergeCell ref="A2:A4"/>
    <mergeCell ref="B2:G4"/>
    <mergeCell ref="H2:J2"/>
    <mergeCell ref="K2:M2"/>
    <mergeCell ref="N2:P2"/>
    <mergeCell ref="Q2:R2"/>
    <mergeCell ref="H3:H17"/>
    <mergeCell ref="I3:I17"/>
    <mergeCell ref="J3:J17"/>
    <mergeCell ref="B11:G11"/>
    <mergeCell ref="B12:G12"/>
    <mergeCell ref="B13:G13"/>
    <mergeCell ref="B14:G14"/>
    <mergeCell ref="B15:G15"/>
    <mergeCell ref="B16:G16"/>
    <mergeCell ref="B5:G5"/>
    <mergeCell ref="B6:G6"/>
    <mergeCell ref="B7:G7"/>
    <mergeCell ref="B8:G8"/>
    <mergeCell ref="B9:G9"/>
    <mergeCell ref="B10:G10"/>
    <mergeCell ref="B17:G17"/>
    <mergeCell ref="K3:K17"/>
  </mergeCells>
  <pageMargins left="0.25" right="0.25" top="0.22" bottom="0.23" header="0.2" footer="0.2"/>
  <pageSetup paperSize="9" scale="10" orientation="landscape" r:id="rId1"/>
  <rowBreaks count="2" manualBreakCount="2">
    <brk id="264" max="16383" man="1"/>
    <brk id="280" max="16383" man="1"/>
  </rowBreaks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00000"/>
    <pageSetUpPr fitToPage="1"/>
  </sheetPr>
  <dimension ref="A1:R408"/>
  <sheetViews>
    <sheetView view="pageBreakPreview" topLeftCell="B9" zoomScale="70" zoomScaleNormal="55" zoomScaleSheetLayoutView="70" workbookViewId="0">
      <selection activeCell="AC206" sqref="AC206"/>
    </sheetView>
  </sheetViews>
  <sheetFormatPr defaultRowHeight="15" x14ac:dyDescent="0.25"/>
  <cols>
    <col min="1" max="1" width="16.42578125" style="131" customWidth="1"/>
    <col min="2" max="10" width="16.42578125" customWidth="1"/>
    <col min="11" max="11" width="21.7109375" style="189" customWidth="1"/>
    <col min="12" max="14" width="16.42578125" style="189" customWidth="1"/>
    <col min="15" max="18" width="16.42578125" customWidth="1"/>
  </cols>
  <sheetData>
    <row r="1" spans="1:18" ht="77.25" customHeight="1" x14ac:dyDescent="0.25">
      <c r="A1" s="580" t="s">
        <v>1027</v>
      </c>
      <c r="B1" s="580"/>
      <c r="C1" s="580"/>
      <c r="D1" s="580"/>
      <c r="E1" s="580"/>
      <c r="F1" s="580"/>
      <c r="G1" s="580"/>
      <c r="H1" s="580"/>
      <c r="I1" s="580"/>
      <c r="J1" s="580"/>
      <c r="K1" s="580"/>
      <c r="L1" s="580"/>
      <c r="M1" s="580"/>
      <c r="N1" s="580"/>
      <c r="O1" s="580"/>
      <c r="P1" s="580"/>
      <c r="Q1" s="580"/>
      <c r="R1" s="580"/>
    </row>
    <row r="2" spans="1:18" ht="94.5" customHeight="1" x14ac:dyDescent="0.25">
      <c r="A2" s="581"/>
      <c r="B2" s="582" t="s">
        <v>0</v>
      </c>
      <c r="C2" s="582"/>
      <c r="D2" s="582"/>
      <c r="E2" s="582"/>
      <c r="F2" s="582"/>
      <c r="G2" s="582"/>
      <c r="H2" s="582" t="s">
        <v>1</v>
      </c>
      <c r="I2" s="582"/>
      <c r="J2" s="582"/>
      <c r="K2" s="596" t="s">
        <v>2</v>
      </c>
      <c r="L2" s="596"/>
      <c r="M2" s="596"/>
      <c r="N2" s="582" t="s">
        <v>3</v>
      </c>
      <c r="O2" s="582"/>
      <c r="P2" s="582"/>
      <c r="Q2" s="582" t="s">
        <v>5</v>
      </c>
      <c r="R2" s="582"/>
    </row>
    <row r="3" spans="1:18" ht="33" customHeight="1" x14ac:dyDescent="0.25">
      <c r="A3" s="581"/>
      <c r="B3" s="582"/>
      <c r="C3" s="582"/>
      <c r="D3" s="582"/>
      <c r="E3" s="582"/>
      <c r="F3" s="582"/>
      <c r="G3" s="582"/>
      <c r="H3" s="583" t="s">
        <v>6</v>
      </c>
      <c r="I3" s="583" t="s">
        <v>7</v>
      </c>
      <c r="J3" s="583" t="s">
        <v>8</v>
      </c>
      <c r="K3" s="597" t="s">
        <v>17</v>
      </c>
      <c r="L3" s="596" t="s">
        <v>4</v>
      </c>
      <c r="M3" s="596"/>
      <c r="N3" s="597" t="s">
        <v>20</v>
      </c>
      <c r="O3" s="582" t="s">
        <v>4</v>
      </c>
      <c r="P3" s="582"/>
      <c r="Q3" s="583" t="s">
        <v>10</v>
      </c>
      <c r="R3" s="583" t="s">
        <v>11</v>
      </c>
    </row>
    <row r="4" spans="1:18" ht="33" customHeight="1" x14ac:dyDescent="0.25">
      <c r="A4" s="581"/>
      <c r="B4" s="582"/>
      <c r="C4" s="582"/>
      <c r="D4" s="582"/>
      <c r="E4" s="582"/>
      <c r="F4" s="582"/>
      <c r="G4" s="582"/>
      <c r="H4" s="583"/>
      <c r="I4" s="583"/>
      <c r="J4" s="583"/>
      <c r="K4" s="598"/>
      <c r="L4" s="602" t="s">
        <v>18</v>
      </c>
      <c r="M4" s="602" t="s">
        <v>19</v>
      </c>
      <c r="N4" s="598"/>
      <c r="O4" s="583" t="s">
        <v>21</v>
      </c>
      <c r="P4" s="583" t="s">
        <v>19</v>
      </c>
      <c r="Q4" s="583"/>
      <c r="R4" s="583"/>
    </row>
    <row r="5" spans="1:18" ht="33" customHeight="1" x14ac:dyDescent="0.25">
      <c r="A5" s="200"/>
      <c r="B5" s="590" t="s">
        <v>1016</v>
      </c>
      <c r="C5" s="590"/>
      <c r="D5" s="590"/>
      <c r="E5" s="590"/>
      <c r="F5" s="590"/>
      <c r="G5" s="590"/>
      <c r="H5" s="583"/>
      <c r="I5" s="583"/>
      <c r="J5" s="583"/>
      <c r="K5" s="598"/>
      <c r="L5" s="602"/>
      <c r="M5" s="602"/>
      <c r="N5" s="598"/>
      <c r="O5" s="583"/>
      <c r="P5" s="583"/>
      <c r="Q5" s="583"/>
      <c r="R5" s="583"/>
    </row>
    <row r="6" spans="1:18" ht="37.5" customHeight="1" x14ac:dyDescent="0.25">
      <c r="A6" s="200"/>
      <c r="B6" s="590" t="s">
        <v>12</v>
      </c>
      <c r="C6" s="590"/>
      <c r="D6" s="590"/>
      <c r="E6" s="590"/>
      <c r="F6" s="590"/>
      <c r="G6" s="590"/>
      <c r="H6" s="583"/>
      <c r="I6" s="583"/>
      <c r="J6" s="583"/>
      <c r="K6" s="598"/>
      <c r="L6" s="602"/>
      <c r="M6" s="602"/>
      <c r="N6" s="598"/>
      <c r="O6" s="583"/>
      <c r="P6" s="583"/>
      <c r="Q6" s="583"/>
      <c r="R6" s="583"/>
    </row>
    <row r="7" spans="1:18" ht="37.5" customHeight="1" x14ac:dyDescent="0.25">
      <c r="A7" s="200"/>
      <c r="B7" s="590" t="s">
        <v>656</v>
      </c>
      <c r="C7" s="590"/>
      <c r="D7" s="590"/>
      <c r="E7" s="590"/>
      <c r="F7" s="590"/>
      <c r="G7" s="590"/>
      <c r="H7" s="583"/>
      <c r="I7" s="583"/>
      <c r="J7" s="583"/>
      <c r="K7" s="598"/>
      <c r="L7" s="602"/>
      <c r="M7" s="602"/>
      <c r="N7" s="598"/>
      <c r="O7" s="583"/>
      <c r="P7" s="583"/>
      <c r="Q7" s="583"/>
      <c r="R7" s="583"/>
    </row>
    <row r="8" spans="1:18" ht="37.5" customHeight="1" x14ac:dyDescent="0.25">
      <c r="A8" s="200"/>
      <c r="B8" s="590" t="s">
        <v>840</v>
      </c>
      <c r="C8" s="590"/>
      <c r="D8" s="590"/>
      <c r="E8" s="590"/>
      <c r="F8" s="590"/>
      <c r="G8" s="590"/>
      <c r="H8" s="583"/>
      <c r="I8" s="583"/>
      <c r="J8" s="583"/>
      <c r="K8" s="598"/>
      <c r="L8" s="602"/>
      <c r="M8" s="602"/>
      <c r="N8" s="598"/>
      <c r="O8" s="583"/>
      <c r="P8" s="583"/>
      <c r="Q8" s="583"/>
      <c r="R8" s="583"/>
    </row>
    <row r="9" spans="1:18" ht="37.5" customHeight="1" x14ac:dyDescent="0.25">
      <c r="A9" s="200"/>
      <c r="B9" s="584" t="s">
        <v>13</v>
      </c>
      <c r="C9" s="585"/>
      <c r="D9" s="585"/>
      <c r="E9" s="585"/>
      <c r="F9" s="585"/>
      <c r="G9" s="585"/>
      <c r="H9" s="583"/>
      <c r="I9" s="583"/>
      <c r="J9" s="583"/>
      <c r="K9" s="598"/>
      <c r="L9" s="602"/>
      <c r="M9" s="602"/>
      <c r="N9" s="598"/>
      <c r="O9" s="583"/>
      <c r="P9" s="583"/>
      <c r="Q9" s="583"/>
      <c r="R9" s="583"/>
    </row>
    <row r="10" spans="1:18" ht="37.5" customHeight="1" x14ac:dyDescent="0.25">
      <c r="A10" s="200"/>
      <c r="B10" s="584" t="s">
        <v>14</v>
      </c>
      <c r="C10" s="585"/>
      <c r="D10" s="585"/>
      <c r="E10" s="585"/>
      <c r="F10" s="585"/>
      <c r="G10" s="585"/>
      <c r="H10" s="583"/>
      <c r="I10" s="583"/>
      <c r="J10" s="583"/>
      <c r="K10" s="598"/>
      <c r="L10" s="602"/>
      <c r="M10" s="602"/>
      <c r="N10" s="598"/>
      <c r="O10" s="583"/>
      <c r="P10" s="583"/>
      <c r="Q10" s="583"/>
      <c r="R10" s="583"/>
    </row>
    <row r="11" spans="1:18" ht="37.5" customHeight="1" x14ac:dyDescent="0.25">
      <c r="A11" s="200"/>
      <c r="B11" s="584" t="s">
        <v>853</v>
      </c>
      <c r="C11" s="585"/>
      <c r="D11" s="585"/>
      <c r="E11" s="585"/>
      <c r="F11" s="585"/>
      <c r="G11" s="585"/>
      <c r="H11" s="583"/>
      <c r="I11" s="583"/>
      <c r="J11" s="583"/>
      <c r="K11" s="598"/>
      <c r="L11" s="602"/>
      <c r="M11" s="602"/>
      <c r="N11" s="598"/>
      <c r="O11" s="583"/>
      <c r="P11" s="583"/>
      <c r="Q11" s="583"/>
      <c r="R11" s="583"/>
    </row>
    <row r="12" spans="1:18" ht="37.5" customHeight="1" x14ac:dyDescent="0.25">
      <c r="A12" s="200"/>
      <c r="B12" s="584" t="s">
        <v>957</v>
      </c>
      <c r="C12" s="585"/>
      <c r="D12" s="585"/>
      <c r="E12" s="585"/>
      <c r="F12" s="585"/>
      <c r="G12" s="585"/>
      <c r="H12" s="583"/>
      <c r="I12" s="583"/>
      <c r="J12" s="583"/>
      <c r="K12" s="598"/>
      <c r="L12" s="602"/>
      <c r="M12" s="602"/>
      <c r="N12" s="598"/>
      <c r="O12" s="583"/>
      <c r="P12" s="583"/>
      <c r="Q12" s="583"/>
      <c r="R12" s="583"/>
    </row>
    <row r="13" spans="1:18" ht="37.5" customHeight="1" x14ac:dyDescent="0.25">
      <c r="A13" s="200"/>
      <c r="B13" s="584" t="s">
        <v>841</v>
      </c>
      <c r="C13" s="585"/>
      <c r="D13" s="585"/>
      <c r="E13" s="585"/>
      <c r="F13" s="585"/>
      <c r="G13" s="585"/>
      <c r="H13" s="583"/>
      <c r="I13" s="583"/>
      <c r="J13" s="583"/>
      <c r="K13" s="598"/>
      <c r="L13" s="602"/>
      <c r="M13" s="602"/>
      <c r="N13" s="598"/>
      <c r="O13" s="583"/>
      <c r="P13" s="583"/>
      <c r="Q13" s="583"/>
      <c r="R13" s="583"/>
    </row>
    <row r="14" spans="1:18" ht="37.5" customHeight="1" x14ac:dyDescent="0.25">
      <c r="A14" s="200"/>
      <c r="B14" s="586" t="s">
        <v>1015</v>
      </c>
      <c r="C14" s="587"/>
      <c r="D14" s="587"/>
      <c r="E14" s="587"/>
      <c r="F14" s="587"/>
      <c r="G14" s="587"/>
      <c r="H14" s="583"/>
      <c r="I14" s="583"/>
      <c r="J14" s="583"/>
      <c r="K14" s="598"/>
      <c r="L14" s="602"/>
      <c r="M14" s="602"/>
      <c r="N14" s="598"/>
      <c r="O14" s="583"/>
      <c r="P14" s="583"/>
      <c r="Q14" s="583"/>
      <c r="R14" s="583"/>
    </row>
    <row r="15" spans="1:18" ht="37.5" customHeight="1" x14ac:dyDescent="0.25">
      <c r="A15" s="200"/>
      <c r="B15" s="586" t="s">
        <v>959</v>
      </c>
      <c r="C15" s="587"/>
      <c r="D15" s="587"/>
      <c r="E15" s="587"/>
      <c r="F15" s="587"/>
      <c r="G15" s="588"/>
      <c r="H15" s="583"/>
      <c r="I15" s="583"/>
      <c r="J15" s="583"/>
      <c r="K15" s="598"/>
      <c r="L15" s="602"/>
      <c r="M15" s="602"/>
      <c r="N15" s="598"/>
      <c r="O15" s="583"/>
      <c r="P15" s="583"/>
      <c r="Q15" s="583"/>
      <c r="R15" s="583"/>
    </row>
    <row r="16" spans="1:18" ht="37.5" customHeight="1" x14ac:dyDescent="0.25">
      <c r="A16" s="200"/>
      <c r="B16" s="589" t="s">
        <v>1014</v>
      </c>
      <c r="C16" s="589"/>
      <c r="D16" s="589"/>
      <c r="E16" s="589"/>
      <c r="F16" s="589"/>
      <c r="G16" s="589"/>
      <c r="H16" s="583"/>
      <c r="I16" s="583"/>
      <c r="J16" s="583"/>
      <c r="K16" s="598"/>
      <c r="L16" s="602"/>
      <c r="M16" s="602"/>
      <c r="N16" s="598"/>
      <c r="O16" s="583"/>
      <c r="P16" s="583"/>
      <c r="Q16" s="583"/>
      <c r="R16" s="583"/>
    </row>
    <row r="17" spans="1:18" ht="37.5" customHeight="1" x14ac:dyDescent="0.25">
      <c r="A17" s="200"/>
      <c r="B17" s="584" t="s">
        <v>969</v>
      </c>
      <c r="C17" s="585"/>
      <c r="D17" s="585"/>
      <c r="E17" s="585"/>
      <c r="F17" s="585"/>
      <c r="G17" s="585"/>
      <c r="H17" s="583"/>
      <c r="I17" s="583"/>
      <c r="J17" s="583"/>
      <c r="K17" s="599"/>
      <c r="L17" s="602"/>
      <c r="M17" s="602"/>
      <c r="N17" s="599"/>
      <c r="O17" s="583"/>
      <c r="P17" s="583"/>
      <c r="Q17" s="583"/>
      <c r="R17" s="583"/>
    </row>
    <row r="18" spans="1:18" ht="37.5" customHeight="1" x14ac:dyDescent="0.25">
      <c r="A18" s="200"/>
      <c r="B18" s="594"/>
      <c r="C18" s="595"/>
      <c r="D18" s="595"/>
      <c r="E18" s="595"/>
      <c r="F18" s="595"/>
      <c r="G18" s="595"/>
      <c r="H18" s="174">
        <f>H386</f>
        <v>10197</v>
      </c>
      <c r="I18" s="174">
        <f>I386</f>
        <v>8180</v>
      </c>
      <c r="J18" s="174">
        <f>J386</f>
        <v>2017</v>
      </c>
      <c r="K18" s="180">
        <f>K25+K40+K68+K104+K129+K148+K163+K192+K241+K244+K259+K270+K312+K336+K359+K385+H398</f>
        <v>3879</v>
      </c>
      <c r="L18" s="181">
        <f t="shared" ref="L18:P18" si="0">L386+I398</f>
        <v>1709.5</v>
      </c>
      <c r="M18" s="181">
        <f t="shared" si="0"/>
        <v>307.5</v>
      </c>
      <c r="N18" s="180">
        <f>N25+N40+N68+N104+N129+N148+N163+N192+N241+N244+N259+N270+N312+N336+N359+N385+K398</f>
        <v>9628</v>
      </c>
      <c r="O18" s="175">
        <f t="shared" si="0"/>
        <v>2286.5</v>
      </c>
      <c r="P18" s="175">
        <f t="shared" si="0"/>
        <v>115.25</v>
      </c>
      <c r="Q18" s="176" t="s">
        <v>1012</v>
      </c>
      <c r="R18" s="176" t="s">
        <v>1026</v>
      </c>
    </row>
    <row r="19" spans="1:18" x14ac:dyDescent="0.25">
      <c r="A19" s="461" t="s">
        <v>1028</v>
      </c>
      <c r="B19" s="462"/>
      <c r="C19" s="462"/>
      <c r="D19" s="462"/>
      <c r="E19" s="462"/>
      <c r="F19" s="462"/>
      <c r="G19" s="462"/>
      <c r="H19" s="462"/>
      <c r="I19" s="462"/>
      <c r="J19" s="462"/>
      <c r="K19" s="462"/>
      <c r="L19" s="462"/>
      <c r="M19" s="462"/>
      <c r="N19" s="462"/>
      <c r="O19" s="462"/>
      <c r="P19" s="462"/>
      <c r="Q19" s="462"/>
      <c r="R19" s="463"/>
    </row>
    <row r="20" spans="1:18" x14ac:dyDescent="0.25">
      <c r="A20" s="452" t="s">
        <v>649</v>
      </c>
      <c r="B20" s="566" t="s">
        <v>22</v>
      </c>
      <c r="C20" s="567"/>
      <c r="D20" s="567"/>
      <c r="E20" s="567"/>
      <c r="F20" s="568"/>
      <c r="G20" s="452" t="s">
        <v>23</v>
      </c>
      <c r="H20" s="452" t="s">
        <v>24</v>
      </c>
      <c r="I20" s="452"/>
      <c r="J20" s="452"/>
      <c r="K20" s="600" t="s">
        <v>10</v>
      </c>
      <c r="L20" s="600"/>
      <c r="M20" s="600"/>
      <c r="N20" s="452" t="s">
        <v>27</v>
      </c>
      <c r="O20" s="452"/>
      <c r="P20" s="452"/>
      <c r="Q20" s="452" t="s">
        <v>652</v>
      </c>
      <c r="R20" s="452"/>
    </row>
    <row r="21" spans="1:18" ht="69.75" customHeight="1" x14ac:dyDescent="0.25">
      <c r="A21" s="452"/>
      <c r="B21" s="569"/>
      <c r="C21" s="570"/>
      <c r="D21" s="570"/>
      <c r="E21" s="570"/>
      <c r="F21" s="571"/>
      <c r="G21" s="452"/>
      <c r="H21" s="453" t="s">
        <v>6</v>
      </c>
      <c r="I21" s="453" t="s">
        <v>650</v>
      </c>
      <c r="J21" s="453" t="s">
        <v>651</v>
      </c>
      <c r="K21" s="601" t="s">
        <v>653</v>
      </c>
      <c r="L21" s="600" t="s">
        <v>29</v>
      </c>
      <c r="M21" s="600"/>
      <c r="N21" s="601" t="s">
        <v>25</v>
      </c>
      <c r="O21" s="452" t="s">
        <v>30</v>
      </c>
      <c r="P21" s="452"/>
      <c r="Q21" s="453" t="s">
        <v>10</v>
      </c>
      <c r="R21" s="453" t="s">
        <v>27</v>
      </c>
    </row>
    <row r="22" spans="1:18" ht="100.5" customHeight="1" x14ac:dyDescent="0.25">
      <c r="A22" s="452"/>
      <c r="B22" s="569"/>
      <c r="C22" s="570"/>
      <c r="D22" s="570"/>
      <c r="E22" s="570"/>
      <c r="F22" s="571"/>
      <c r="G22" s="452"/>
      <c r="H22" s="453"/>
      <c r="I22" s="453"/>
      <c r="J22" s="453"/>
      <c r="K22" s="601"/>
      <c r="L22" s="601" t="s">
        <v>26</v>
      </c>
      <c r="M22" s="601" t="s">
        <v>9</v>
      </c>
      <c r="N22" s="601"/>
      <c r="O22" s="453" t="s">
        <v>26</v>
      </c>
      <c r="P22" s="453" t="s">
        <v>9</v>
      </c>
      <c r="Q22" s="453"/>
      <c r="R22" s="453"/>
    </row>
    <row r="23" spans="1:18" ht="81.75" customHeight="1" x14ac:dyDescent="0.25">
      <c r="A23" s="452"/>
      <c r="B23" s="572"/>
      <c r="C23" s="449"/>
      <c r="D23" s="449"/>
      <c r="E23" s="449"/>
      <c r="F23" s="573"/>
      <c r="G23" s="452"/>
      <c r="H23" s="453"/>
      <c r="I23" s="453"/>
      <c r="J23" s="453"/>
      <c r="K23" s="601"/>
      <c r="L23" s="601"/>
      <c r="M23" s="601"/>
      <c r="N23" s="601"/>
      <c r="O23" s="453"/>
      <c r="P23" s="453"/>
      <c r="Q23" s="453"/>
      <c r="R23" s="453"/>
    </row>
    <row r="24" spans="1:18" ht="70.5" customHeight="1" x14ac:dyDescent="0.25">
      <c r="A24" s="574" t="s">
        <v>647</v>
      </c>
      <c r="B24" s="574"/>
      <c r="C24" s="574"/>
      <c r="D24" s="574"/>
      <c r="E24" s="574"/>
      <c r="F24" s="574"/>
      <c r="G24" s="574"/>
      <c r="H24" s="574"/>
      <c r="I24" s="574"/>
      <c r="J24" s="574"/>
      <c r="K24" s="574"/>
      <c r="L24" s="574"/>
      <c r="M24" s="574"/>
      <c r="N24" s="574"/>
      <c r="O24" s="574"/>
      <c r="P24" s="574"/>
      <c r="Q24" s="574"/>
      <c r="R24" s="574"/>
    </row>
    <row r="25" spans="1:18" ht="63" customHeight="1" x14ac:dyDescent="0.25">
      <c r="A25" s="194">
        <v>1</v>
      </c>
      <c r="B25" s="522" t="s">
        <v>31</v>
      </c>
      <c r="C25" s="523"/>
      <c r="D25" s="523"/>
      <c r="E25" s="523"/>
      <c r="F25" s="523"/>
      <c r="G25" s="524"/>
      <c r="H25" s="198">
        <f>H26+H27+H28+H29+H30+H31+H32+H33+H34+H35+H36+H37+H38+H39</f>
        <v>260</v>
      </c>
      <c r="I25" s="198">
        <f t="shared" ref="I25:P25" si="1">I26+I27+I28+I29+I30+I31+I32+I33+I34+I35+I36+I37+I38+I39</f>
        <v>150</v>
      </c>
      <c r="J25" s="198">
        <f t="shared" si="1"/>
        <v>110</v>
      </c>
      <c r="K25" s="135">
        <f t="shared" si="1"/>
        <v>73</v>
      </c>
      <c r="L25" s="135">
        <f t="shared" si="1"/>
        <v>95</v>
      </c>
      <c r="M25" s="135">
        <f t="shared" si="1"/>
        <v>11</v>
      </c>
      <c r="N25" s="135">
        <f t="shared" si="1"/>
        <v>257</v>
      </c>
      <c r="O25" s="198">
        <f t="shared" si="1"/>
        <v>69</v>
      </c>
      <c r="P25" s="198">
        <f t="shared" si="1"/>
        <v>2</v>
      </c>
      <c r="Q25" s="164">
        <v>47716</v>
      </c>
      <c r="R25" s="164">
        <v>23858</v>
      </c>
    </row>
    <row r="26" spans="1:18" ht="63" customHeight="1" x14ac:dyDescent="0.25">
      <c r="A26" s="199">
        <v>1</v>
      </c>
      <c r="B26" s="459" t="s">
        <v>32</v>
      </c>
      <c r="C26" s="460"/>
      <c r="D26" s="460"/>
      <c r="E26" s="460"/>
      <c r="F26" s="465"/>
      <c r="G26" s="196" t="s">
        <v>1007</v>
      </c>
      <c r="H26" s="199">
        <f>I26+J26</f>
        <v>190</v>
      </c>
      <c r="I26" s="162">
        <v>140</v>
      </c>
      <c r="J26" s="162">
        <v>50</v>
      </c>
      <c r="K26" s="168">
        <v>59</v>
      </c>
      <c r="L26" s="168">
        <v>51</v>
      </c>
      <c r="M26" s="168">
        <v>11</v>
      </c>
      <c r="N26" s="168">
        <v>163</v>
      </c>
      <c r="O26" s="162">
        <v>52</v>
      </c>
      <c r="P26" s="162">
        <v>0</v>
      </c>
      <c r="Q26" s="163">
        <v>47716</v>
      </c>
      <c r="R26" s="163">
        <v>23858</v>
      </c>
    </row>
    <row r="27" spans="1:18" ht="63" customHeight="1" x14ac:dyDescent="0.25">
      <c r="A27" s="199">
        <v>2</v>
      </c>
      <c r="B27" s="459" t="s">
        <v>33</v>
      </c>
      <c r="C27" s="460"/>
      <c r="D27" s="460"/>
      <c r="E27" s="460"/>
      <c r="F27" s="465"/>
      <c r="G27" s="196" t="s">
        <v>505</v>
      </c>
      <c r="H27" s="199">
        <f t="shared" ref="H27:H39" si="2">I27+J27</f>
        <v>55</v>
      </c>
      <c r="I27" s="162">
        <v>10</v>
      </c>
      <c r="J27" s="162">
        <v>45</v>
      </c>
      <c r="K27" s="168">
        <v>6</v>
      </c>
      <c r="L27" s="168">
        <v>15</v>
      </c>
      <c r="M27" s="168">
        <v>0</v>
      </c>
      <c r="N27" s="168">
        <v>41</v>
      </c>
      <c r="O27" s="162">
        <v>3</v>
      </c>
      <c r="P27" s="162">
        <v>0</v>
      </c>
      <c r="Q27" s="163">
        <v>47716</v>
      </c>
      <c r="R27" s="163">
        <v>23858</v>
      </c>
    </row>
    <row r="28" spans="1:18" ht="63" customHeight="1" x14ac:dyDescent="0.25">
      <c r="A28" s="199">
        <v>3</v>
      </c>
      <c r="B28" s="459" t="s">
        <v>34</v>
      </c>
      <c r="C28" s="460"/>
      <c r="D28" s="460"/>
      <c r="E28" s="460"/>
      <c r="F28" s="465"/>
      <c r="G28" s="196" t="s">
        <v>506</v>
      </c>
      <c r="H28" s="199">
        <f t="shared" si="2"/>
        <v>0</v>
      </c>
      <c r="I28" s="162">
        <v>0</v>
      </c>
      <c r="J28" s="162">
        <v>0</v>
      </c>
      <c r="K28" s="168">
        <v>2</v>
      </c>
      <c r="L28" s="168">
        <v>8</v>
      </c>
      <c r="M28" s="168">
        <v>0</v>
      </c>
      <c r="N28" s="168">
        <v>11</v>
      </c>
      <c r="O28" s="162">
        <v>5</v>
      </c>
      <c r="P28" s="162">
        <v>0</v>
      </c>
      <c r="Q28" s="163">
        <v>47716</v>
      </c>
      <c r="R28" s="163">
        <v>23858</v>
      </c>
    </row>
    <row r="29" spans="1:18" ht="63" customHeight="1" x14ac:dyDescent="0.25">
      <c r="A29" s="199">
        <v>4</v>
      </c>
      <c r="B29" s="459" t="s">
        <v>35</v>
      </c>
      <c r="C29" s="460"/>
      <c r="D29" s="460"/>
      <c r="E29" s="460"/>
      <c r="F29" s="465"/>
      <c r="G29" s="196" t="s">
        <v>499</v>
      </c>
      <c r="H29" s="199">
        <f t="shared" si="2"/>
        <v>0</v>
      </c>
      <c r="I29" s="162">
        <v>0</v>
      </c>
      <c r="J29" s="162">
        <v>0</v>
      </c>
      <c r="K29" s="168">
        <v>2</v>
      </c>
      <c r="L29" s="168">
        <v>8</v>
      </c>
      <c r="M29" s="168">
        <v>0</v>
      </c>
      <c r="N29" s="168">
        <v>10</v>
      </c>
      <c r="O29" s="162">
        <v>0</v>
      </c>
      <c r="P29" s="162">
        <v>0</v>
      </c>
      <c r="Q29" s="163">
        <v>47716</v>
      </c>
      <c r="R29" s="163">
        <v>23858</v>
      </c>
    </row>
    <row r="30" spans="1:18" ht="63" customHeight="1" x14ac:dyDescent="0.25">
      <c r="A30" s="199">
        <v>5</v>
      </c>
      <c r="B30" s="459" t="s">
        <v>36</v>
      </c>
      <c r="C30" s="460"/>
      <c r="D30" s="460"/>
      <c r="E30" s="460"/>
      <c r="F30" s="465"/>
      <c r="G30" s="196" t="s">
        <v>507</v>
      </c>
      <c r="H30" s="199">
        <f t="shared" si="2"/>
        <v>10</v>
      </c>
      <c r="I30" s="162">
        <v>0</v>
      </c>
      <c r="J30" s="162">
        <v>10</v>
      </c>
      <c r="K30" s="168">
        <v>1</v>
      </c>
      <c r="L30" s="168">
        <v>5</v>
      </c>
      <c r="M30" s="168">
        <v>0</v>
      </c>
      <c r="N30" s="168">
        <v>7</v>
      </c>
      <c r="O30" s="162">
        <v>0</v>
      </c>
      <c r="P30" s="162">
        <v>0</v>
      </c>
      <c r="Q30" s="163">
        <v>47716</v>
      </c>
      <c r="R30" s="163">
        <v>23858</v>
      </c>
    </row>
    <row r="31" spans="1:18" ht="63" customHeight="1" x14ac:dyDescent="0.25">
      <c r="A31" s="199">
        <v>6</v>
      </c>
      <c r="B31" s="459" t="s">
        <v>37</v>
      </c>
      <c r="C31" s="460"/>
      <c r="D31" s="460"/>
      <c r="E31" s="460"/>
      <c r="F31" s="465"/>
      <c r="G31" s="196" t="s">
        <v>500</v>
      </c>
      <c r="H31" s="199">
        <f t="shared" si="2"/>
        <v>5</v>
      </c>
      <c r="I31" s="162">
        <v>0</v>
      </c>
      <c r="J31" s="162">
        <v>5</v>
      </c>
      <c r="K31" s="168">
        <v>2</v>
      </c>
      <c r="L31" s="168">
        <v>2</v>
      </c>
      <c r="M31" s="168">
        <v>0</v>
      </c>
      <c r="N31" s="168">
        <v>6</v>
      </c>
      <c r="O31" s="162">
        <v>1</v>
      </c>
      <c r="P31" s="162">
        <v>0</v>
      </c>
      <c r="Q31" s="163">
        <v>47716</v>
      </c>
      <c r="R31" s="163">
        <v>23858</v>
      </c>
    </row>
    <row r="32" spans="1:18" ht="63" customHeight="1" x14ac:dyDescent="0.25">
      <c r="A32" s="199">
        <v>7</v>
      </c>
      <c r="B32" s="459" t="s">
        <v>38</v>
      </c>
      <c r="C32" s="460"/>
      <c r="D32" s="460"/>
      <c r="E32" s="460"/>
      <c r="F32" s="465"/>
      <c r="G32" s="196" t="s">
        <v>501</v>
      </c>
      <c r="H32" s="199">
        <f t="shared" si="2"/>
        <v>0</v>
      </c>
      <c r="I32" s="162">
        <v>0</v>
      </c>
      <c r="J32" s="162">
        <v>0</v>
      </c>
      <c r="K32" s="168">
        <v>1</v>
      </c>
      <c r="L32" s="168">
        <v>3</v>
      </c>
      <c r="M32" s="168">
        <v>0</v>
      </c>
      <c r="N32" s="168">
        <v>4</v>
      </c>
      <c r="O32" s="162">
        <v>3</v>
      </c>
      <c r="P32" s="162">
        <v>2</v>
      </c>
      <c r="Q32" s="163">
        <v>47716</v>
      </c>
      <c r="R32" s="163">
        <v>23858</v>
      </c>
    </row>
    <row r="33" spans="1:18" ht="63" customHeight="1" x14ac:dyDescent="0.25">
      <c r="A33" s="199">
        <v>8</v>
      </c>
      <c r="B33" s="459" t="s">
        <v>44</v>
      </c>
      <c r="C33" s="460"/>
      <c r="D33" s="460"/>
      <c r="E33" s="460"/>
      <c r="F33" s="465"/>
      <c r="G33" s="196" t="s">
        <v>502</v>
      </c>
      <c r="H33" s="199">
        <f t="shared" si="2"/>
        <v>0</v>
      </c>
      <c r="I33" s="162">
        <v>0</v>
      </c>
      <c r="J33" s="162">
        <v>0</v>
      </c>
      <c r="K33" s="168">
        <v>0</v>
      </c>
      <c r="L33" s="168">
        <v>2</v>
      </c>
      <c r="M33" s="168">
        <v>0</v>
      </c>
      <c r="N33" s="168">
        <v>2</v>
      </c>
      <c r="O33" s="162">
        <v>2</v>
      </c>
      <c r="P33" s="162">
        <v>0</v>
      </c>
      <c r="Q33" s="163">
        <v>0</v>
      </c>
      <c r="R33" s="163">
        <v>23858</v>
      </c>
    </row>
    <row r="34" spans="1:18" ht="63" customHeight="1" x14ac:dyDescent="0.25">
      <c r="A34" s="199">
        <v>9</v>
      </c>
      <c r="B34" s="459" t="s">
        <v>45</v>
      </c>
      <c r="C34" s="460"/>
      <c r="D34" s="460"/>
      <c r="E34" s="460"/>
      <c r="F34" s="465"/>
      <c r="G34" s="196" t="s">
        <v>503</v>
      </c>
      <c r="H34" s="199">
        <f t="shared" si="2"/>
        <v>0</v>
      </c>
      <c r="I34" s="162">
        <v>0</v>
      </c>
      <c r="J34" s="162">
        <v>0</v>
      </c>
      <c r="K34" s="168">
        <v>0</v>
      </c>
      <c r="L34" s="168">
        <v>1</v>
      </c>
      <c r="M34" s="168">
        <v>0</v>
      </c>
      <c r="N34" s="168">
        <v>2</v>
      </c>
      <c r="O34" s="162">
        <v>2</v>
      </c>
      <c r="P34" s="162">
        <v>0</v>
      </c>
      <c r="Q34" s="163">
        <v>0</v>
      </c>
      <c r="R34" s="163">
        <v>23858</v>
      </c>
    </row>
    <row r="35" spans="1:18" ht="63" customHeight="1" x14ac:dyDescent="0.25">
      <c r="A35" s="199">
        <v>10</v>
      </c>
      <c r="B35" s="459" t="s">
        <v>42</v>
      </c>
      <c r="C35" s="460"/>
      <c r="D35" s="460"/>
      <c r="E35" s="460"/>
      <c r="F35" s="465"/>
      <c r="G35" s="196" t="s">
        <v>53</v>
      </c>
      <c r="H35" s="199">
        <f t="shared" si="2"/>
        <v>0</v>
      </c>
      <c r="I35" s="162">
        <v>0</v>
      </c>
      <c r="J35" s="162">
        <v>0</v>
      </c>
      <c r="K35" s="168">
        <v>0</v>
      </c>
      <c r="L35" s="168">
        <v>0</v>
      </c>
      <c r="M35" s="168">
        <v>0</v>
      </c>
      <c r="N35" s="168">
        <v>4</v>
      </c>
      <c r="O35" s="162">
        <v>0</v>
      </c>
      <c r="P35" s="162">
        <v>0</v>
      </c>
      <c r="Q35" s="163">
        <v>0</v>
      </c>
      <c r="R35" s="163">
        <v>23858</v>
      </c>
    </row>
    <row r="36" spans="1:18" ht="63" customHeight="1" x14ac:dyDescent="0.25">
      <c r="A36" s="199">
        <v>11</v>
      </c>
      <c r="B36" s="459" t="s">
        <v>43</v>
      </c>
      <c r="C36" s="460"/>
      <c r="D36" s="460"/>
      <c r="E36" s="460"/>
      <c r="F36" s="465"/>
      <c r="G36" s="196" t="s">
        <v>49</v>
      </c>
      <c r="H36" s="199">
        <f t="shared" si="2"/>
        <v>0</v>
      </c>
      <c r="I36" s="162">
        <v>0</v>
      </c>
      <c r="J36" s="162">
        <v>0</v>
      </c>
      <c r="K36" s="168">
        <v>0</v>
      </c>
      <c r="L36" s="168">
        <v>0</v>
      </c>
      <c r="M36" s="168">
        <v>0</v>
      </c>
      <c r="N36" s="168">
        <v>2</v>
      </c>
      <c r="O36" s="162">
        <v>0</v>
      </c>
      <c r="P36" s="162">
        <v>0</v>
      </c>
      <c r="Q36" s="163">
        <v>0</v>
      </c>
      <c r="R36" s="163">
        <v>23858</v>
      </c>
    </row>
    <row r="37" spans="1:18" ht="63" customHeight="1" x14ac:dyDescent="0.25">
      <c r="A37" s="199">
        <v>12</v>
      </c>
      <c r="B37" s="459" t="s">
        <v>32</v>
      </c>
      <c r="C37" s="460"/>
      <c r="D37" s="460"/>
      <c r="E37" s="460"/>
      <c r="F37" s="465"/>
      <c r="G37" s="196" t="s">
        <v>863</v>
      </c>
      <c r="H37" s="199">
        <f t="shared" si="2"/>
        <v>0</v>
      </c>
      <c r="I37" s="162">
        <v>0</v>
      </c>
      <c r="J37" s="162">
        <v>0</v>
      </c>
      <c r="K37" s="168">
        <v>0</v>
      </c>
      <c r="L37" s="168">
        <v>0</v>
      </c>
      <c r="M37" s="168">
        <v>0</v>
      </c>
      <c r="N37" s="168">
        <v>1</v>
      </c>
      <c r="O37" s="162">
        <v>1</v>
      </c>
      <c r="P37" s="162">
        <v>0</v>
      </c>
      <c r="Q37" s="163">
        <v>0</v>
      </c>
      <c r="R37" s="163">
        <v>23858</v>
      </c>
    </row>
    <row r="38" spans="1:18" ht="63" customHeight="1" x14ac:dyDescent="0.25">
      <c r="A38" s="199">
        <v>13</v>
      </c>
      <c r="B38" s="459" t="s">
        <v>41</v>
      </c>
      <c r="C38" s="460"/>
      <c r="D38" s="460"/>
      <c r="E38" s="460"/>
      <c r="F38" s="465"/>
      <c r="G38" s="196" t="s">
        <v>52</v>
      </c>
      <c r="H38" s="199">
        <f t="shared" si="2"/>
        <v>0</v>
      </c>
      <c r="I38" s="162">
        <v>0</v>
      </c>
      <c r="J38" s="162">
        <v>0</v>
      </c>
      <c r="K38" s="168">
        <v>0</v>
      </c>
      <c r="L38" s="168">
        <v>0</v>
      </c>
      <c r="M38" s="168">
        <v>0</v>
      </c>
      <c r="N38" s="168">
        <v>3</v>
      </c>
      <c r="O38" s="162">
        <v>0</v>
      </c>
      <c r="P38" s="162">
        <v>0</v>
      </c>
      <c r="Q38" s="163">
        <v>0</v>
      </c>
      <c r="R38" s="163">
        <v>23858</v>
      </c>
    </row>
    <row r="39" spans="1:18" ht="63" customHeight="1" x14ac:dyDescent="0.25">
      <c r="A39" s="199">
        <v>14</v>
      </c>
      <c r="B39" s="519" t="s">
        <v>39</v>
      </c>
      <c r="C39" s="520"/>
      <c r="D39" s="520"/>
      <c r="E39" s="520"/>
      <c r="F39" s="521"/>
      <c r="G39" s="196" t="s">
        <v>864</v>
      </c>
      <c r="H39" s="199">
        <f t="shared" si="2"/>
        <v>0</v>
      </c>
      <c r="I39" s="162">
        <v>0</v>
      </c>
      <c r="J39" s="162">
        <v>0</v>
      </c>
      <c r="K39" s="168">
        <v>0</v>
      </c>
      <c r="L39" s="168">
        <v>0</v>
      </c>
      <c r="M39" s="168">
        <v>0</v>
      </c>
      <c r="N39" s="168">
        <v>1</v>
      </c>
      <c r="O39" s="162">
        <v>0</v>
      </c>
      <c r="P39" s="162">
        <v>0</v>
      </c>
      <c r="Q39" s="163">
        <v>0</v>
      </c>
      <c r="R39" s="163">
        <v>23858</v>
      </c>
    </row>
    <row r="40" spans="1:18" ht="72.75" customHeight="1" x14ac:dyDescent="0.25">
      <c r="A40" s="194">
        <v>2</v>
      </c>
      <c r="B40" s="522" t="s">
        <v>54</v>
      </c>
      <c r="C40" s="523"/>
      <c r="D40" s="523"/>
      <c r="E40" s="523"/>
      <c r="F40" s="523"/>
      <c r="G40" s="524"/>
      <c r="H40" s="198">
        <f ca="1">H41+H42+H43+H44+H45+H46+H47+H48+H49+H50+H51+H52+H53+H54+H55+H56+H57+H58+H59+H60+H61+H62+H63+H64+H65+H66+H67</f>
        <v>175</v>
      </c>
      <c r="I40" s="198">
        <f t="shared" ref="I40:P40" si="3">I41+I42+I43+I44+I45+I46+I47+I48+I49+I50+I51+I52+I53+I54+I55+I56+I57+I58+I59+I60+I61+I62+I63+I64+I65+I66+I67</f>
        <v>120</v>
      </c>
      <c r="J40" s="198">
        <f t="shared" si="3"/>
        <v>55</v>
      </c>
      <c r="K40" s="135">
        <f t="shared" si="3"/>
        <v>59</v>
      </c>
      <c r="L40" s="135">
        <f t="shared" si="3"/>
        <v>32</v>
      </c>
      <c r="M40" s="135">
        <f t="shared" si="3"/>
        <v>7</v>
      </c>
      <c r="N40" s="135">
        <f t="shared" si="3"/>
        <v>165</v>
      </c>
      <c r="O40" s="198">
        <f t="shared" si="3"/>
        <v>66</v>
      </c>
      <c r="P40" s="198">
        <f t="shared" si="3"/>
        <v>0</v>
      </c>
      <c r="Q40" s="164">
        <v>24330</v>
      </c>
      <c r="R40" s="164">
        <v>16927</v>
      </c>
    </row>
    <row r="41" spans="1:18" ht="72.75" customHeight="1" x14ac:dyDescent="0.25">
      <c r="A41" s="199">
        <v>1</v>
      </c>
      <c r="B41" s="459" t="s">
        <v>55</v>
      </c>
      <c r="C41" s="460"/>
      <c r="D41" s="460"/>
      <c r="E41" s="460"/>
      <c r="F41" s="465"/>
      <c r="G41" s="196" t="s">
        <v>1001</v>
      </c>
      <c r="H41" s="199">
        <f ca="1">+H41:RI6742+J41</f>
        <v>0</v>
      </c>
      <c r="I41" s="162">
        <v>85</v>
      </c>
      <c r="J41" s="162">
        <v>25</v>
      </c>
      <c r="K41" s="168">
        <v>45</v>
      </c>
      <c r="L41" s="168">
        <v>27</v>
      </c>
      <c r="M41" s="168">
        <v>7</v>
      </c>
      <c r="N41" s="168">
        <v>90</v>
      </c>
      <c r="O41" s="162">
        <v>48</v>
      </c>
      <c r="P41" s="162">
        <v>0</v>
      </c>
      <c r="Q41" s="163">
        <v>47750</v>
      </c>
      <c r="R41" s="163">
        <v>23854</v>
      </c>
    </row>
    <row r="42" spans="1:18" ht="72.75" customHeight="1" x14ac:dyDescent="0.25">
      <c r="A42" s="199">
        <v>2</v>
      </c>
      <c r="B42" s="459" t="s">
        <v>56</v>
      </c>
      <c r="C42" s="460"/>
      <c r="D42" s="460"/>
      <c r="E42" s="460"/>
      <c r="F42" s="465"/>
      <c r="G42" s="196" t="s">
        <v>509</v>
      </c>
      <c r="H42" s="199">
        <f t="shared" ref="H42:H67" si="4">I42+J42</f>
        <v>50</v>
      </c>
      <c r="I42" s="162">
        <v>30</v>
      </c>
      <c r="J42" s="162">
        <v>20</v>
      </c>
      <c r="K42" s="168">
        <v>9</v>
      </c>
      <c r="L42" s="168">
        <v>1</v>
      </c>
      <c r="M42" s="168">
        <v>0</v>
      </c>
      <c r="N42" s="168">
        <v>31</v>
      </c>
      <c r="O42" s="162">
        <v>6</v>
      </c>
      <c r="P42" s="162">
        <v>0</v>
      </c>
      <c r="Q42" s="163">
        <v>43416</v>
      </c>
      <c r="R42" s="163">
        <v>22635</v>
      </c>
    </row>
    <row r="43" spans="1:18" ht="72.75" customHeight="1" x14ac:dyDescent="0.25">
      <c r="A43" s="199">
        <v>3</v>
      </c>
      <c r="B43" s="459" t="s">
        <v>57</v>
      </c>
      <c r="C43" s="460"/>
      <c r="D43" s="460"/>
      <c r="E43" s="460"/>
      <c r="F43" s="465"/>
      <c r="G43" s="196" t="s">
        <v>510</v>
      </c>
      <c r="H43" s="199">
        <f t="shared" si="4"/>
        <v>15</v>
      </c>
      <c r="I43" s="162">
        <v>5</v>
      </c>
      <c r="J43" s="162">
        <v>10</v>
      </c>
      <c r="K43" s="168">
        <v>2</v>
      </c>
      <c r="L43" s="168">
        <v>3</v>
      </c>
      <c r="M43" s="168">
        <v>0</v>
      </c>
      <c r="N43" s="168">
        <v>16</v>
      </c>
      <c r="O43" s="162">
        <v>0</v>
      </c>
      <c r="P43" s="162">
        <v>0</v>
      </c>
      <c r="Q43" s="163">
        <v>45541</v>
      </c>
      <c r="R43" s="163">
        <v>21788</v>
      </c>
    </row>
    <row r="44" spans="1:18" ht="72.75" customHeight="1" x14ac:dyDescent="0.25">
      <c r="A44" s="199">
        <v>4</v>
      </c>
      <c r="B44" s="459" t="s">
        <v>58</v>
      </c>
      <c r="C44" s="460"/>
      <c r="D44" s="460"/>
      <c r="E44" s="460"/>
      <c r="F44" s="465"/>
      <c r="G44" s="196" t="s">
        <v>511</v>
      </c>
      <c r="H44" s="199">
        <f t="shared" si="4"/>
        <v>0</v>
      </c>
      <c r="I44" s="162">
        <v>0</v>
      </c>
      <c r="J44" s="162">
        <v>0</v>
      </c>
      <c r="K44" s="168">
        <v>1</v>
      </c>
      <c r="L44" s="168">
        <v>0</v>
      </c>
      <c r="M44" s="168">
        <v>0</v>
      </c>
      <c r="N44" s="168">
        <v>6</v>
      </c>
      <c r="O44" s="162">
        <v>0</v>
      </c>
      <c r="P44" s="162">
        <v>0</v>
      </c>
      <c r="Q44" s="163">
        <v>18750</v>
      </c>
      <c r="R44" s="163">
        <v>20023</v>
      </c>
    </row>
    <row r="45" spans="1:18" ht="72.75" customHeight="1" x14ac:dyDescent="0.25">
      <c r="A45" s="199">
        <v>5</v>
      </c>
      <c r="B45" s="459" t="s">
        <v>59</v>
      </c>
      <c r="C45" s="460"/>
      <c r="D45" s="460"/>
      <c r="E45" s="460"/>
      <c r="F45" s="465"/>
      <c r="G45" s="196" t="s">
        <v>512</v>
      </c>
      <c r="H45" s="199">
        <f t="shared" si="4"/>
        <v>0</v>
      </c>
      <c r="I45" s="162">
        <v>0</v>
      </c>
      <c r="J45" s="162">
        <v>0</v>
      </c>
      <c r="K45" s="168">
        <v>1</v>
      </c>
      <c r="L45" s="168">
        <v>0</v>
      </c>
      <c r="M45" s="168">
        <v>0</v>
      </c>
      <c r="N45" s="182">
        <v>6</v>
      </c>
      <c r="O45" s="162">
        <v>1</v>
      </c>
      <c r="P45" s="162">
        <v>0</v>
      </c>
      <c r="Q45" s="163">
        <v>44725</v>
      </c>
      <c r="R45" s="163">
        <v>18906</v>
      </c>
    </row>
    <row r="46" spans="1:18" ht="72.75" customHeight="1" x14ac:dyDescent="0.25">
      <c r="A46" s="199">
        <v>6</v>
      </c>
      <c r="B46" s="459" t="s">
        <v>60</v>
      </c>
      <c r="C46" s="460"/>
      <c r="D46" s="460"/>
      <c r="E46" s="460"/>
      <c r="F46" s="465"/>
      <c r="G46" s="196" t="s">
        <v>513</v>
      </c>
      <c r="H46" s="199">
        <f t="shared" si="4"/>
        <v>0</v>
      </c>
      <c r="I46" s="162">
        <v>0</v>
      </c>
      <c r="J46" s="162">
        <v>0</v>
      </c>
      <c r="K46" s="168">
        <v>1</v>
      </c>
      <c r="L46" s="168">
        <v>1</v>
      </c>
      <c r="M46" s="168">
        <v>0</v>
      </c>
      <c r="N46" s="168">
        <v>6</v>
      </c>
      <c r="O46" s="162">
        <v>0</v>
      </c>
      <c r="P46" s="162">
        <v>0</v>
      </c>
      <c r="Q46" s="163">
        <v>43500</v>
      </c>
      <c r="R46" s="163">
        <v>19987</v>
      </c>
    </row>
    <row r="47" spans="1:18" ht="72.75" customHeight="1" x14ac:dyDescent="0.25">
      <c r="A47" s="199">
        <v>7</v>
      </c>
      <c r="B47" s="459" t="s">
        <v>61</v>
      </c>
      <c r="C47" s="460"/>
      <c r="D47" s="460"/>
      <c r="E47" s="460"/>
      <c r="F47" s="465"/>
      <c r="G47" s="196" t="s">
        <v>962</v>
      </c>
      <c r="H47" s="199">
        <f t="shared" si="4"/>
        <v>0</v>
      </c>
      <c r="I47" s="162">
        <v>0</v>
      </c>
      <c r="J47" s="162">
        <v>0</v>
      </c>
      <c r="K47" s="168">
        <v>0</v>
      </c>
      <c r="L47" s="168">
        <v>0</v>
      </c>
      <c r="M47" s="168">
        <v>0</v>
      </c>
      <c r="N47" s="168">
        <v>1</v>
      </c>
      <c r="O47" s="162">
        <v>0</v>
      </c>
      <c r="P47" s="162">
        <v>0</v>
      </c>
      <c r="Q47" s="163">
        <v>0</v>
      </c>
      <c r="R47" s="163">
        <v>10955</v>
      </c>
    </row>
    <row r="48" spans="1:18" ht="72.75" customHeight="1" x14ac:dyDescent="0.25">
      <c r="A48" s="199">
        <v>8</v>
      </c>
      <c r="B48" s="459" t="s">
        <v>86</v>
      </c>
      <c r="C48" s="460"/>
      <c r="D48" s="460"/>
      <c r="E48" s="460"/>
      <c r="F48" s="465"/>
      <c r="G48" s="196" t="s">
        <v>759</v>
      </c>
      <c r="H48" s="199">
        <f t="shared" si="4"/>
        <v>0</v>
      </c>
      <c r="I48" s="162">
        <v>0</v>
      </c>
      <c r="J48" s="162">
        <v>0</v>
      </c>
      <c r="K48" s="168">
        <v>0</v>
      </c>
      <c r="L48" s="168">
        <v>0</v>
      </c>
      <c r="M48" s="168">
        <v>0</v>
      </c>
      <c r="N48" s="168">
        <v>1</v>
      </c>
      <c r="O48" s="162">
        <v>0</v>
      </c>
      <c r="P48" s="162">
        <v>0</v>
      </c>
      <c r="Q48" s="163">
        <v>0</v>
      </c>
      <c r="R48" s="163">
        <v>16733</v>
      </c>
    </row>
    <row r="49" spans="1:18" ht="72.75" customHeight="1" x14ac:dyDescent="0.25">
      <c r="A49" s="199">
        <v>9</v>
      </c>
      <c r="B49" s="459" t="s">
        <v>72</v>
      </c>
      <c r="C49" s="460"/>
      <c r="D49" s="460"/>
      <c r="E49" s="460"/>
      <c r="F49" s="465"/>
      <c r="G49" s="196" t="s">
        <v>963</v>
      </c>
      <c r="H49" s="199">
        <f t="shared" si="4"/>
        <v>0</v>
      </c>
      <c r="I49" s="162">
        <v>0</v>
      </c>
      <c r="J49" s="162">
        <v>0</v>
      </c>
      <c r="K49" s="168">
        <v>0</v>
      </c>
      <c r="L49" s="168">
        <v>0</v>
      </c>
      <c r="M49" s="168">
        <v>0</v>
      </c>
      <c r="N49" s="168">
        <v>1</v>
      </c>
      <c r="O49" s="162">
        <v>0</v>
      </c>
      <c r="P49" s="162">
        <v>0</v>
      </c>
      <c r="Q49" s="163">
        <v>0</v>
      </c>
      <c r="R49" s="163">
        <v>22750</v>
      </c>
    </row>
    <row r="50" spans="1:18" ht="72.75" customHeight="1" x14ac:dyDescent="0.25">
      <c r="A50" s="199">
        <v>10</v>
      </c>
      <c r="B50" s="459" t="s">
        <v>395</v>
      </c>
      <c r="C50" s="460"/>
      <c r="D50" s="460"/>
      <c r="E50" s="460"/>
      <c r="F50" s="465"/>
      <c r="G50" s="196" t="s">
        <v>964</v>
      </c>
      <c r="H50" s="199">
        <f t="shared" si="4"/>
        <v>0</v>
      </c>
      <c r="I50" s="162">
        <v>0</v>
      </c>
      <c r="J50" s="162">
        <v>0</v>
      </c>
      <c r="K50" s="168">
        <v>0</v>
      </c>
      <c r="L50" s="168">
        <v>0</v>
      </c>
      <c r="M50" s="168">
        <v>0</v>
      </c>
      <c r="N50" s="168">
        <v>0</v>
      </c>
      <c r="O50" s="162">
        <v>1</v>
      </c>
      <c r="P50" s="162">
        <v>0</v>
      </c>
      <c r="Q50" s="163">
        <v>0</v>
      </c>
      <c r="R50" s="163">
        <v>0</v>
      </c>
    </row>
    <row r="51" spans="1:18" ht="72.75" customHeight="1" x14ac:dyDescent="0.25">
      <c r="A51" s="199">
        <v>11</v>
      </c>
      <c r="B51" s="459" t="s">
        <v>299</v>
      </c>
      <c r="C51" s="460"/>
      <c r="D51" s="460"/>
      <c r="E51" s="460"/>
      <c r="F51" s="465"/>
      <c r="G51" s="196" t="s">
        <v>762</v>
      </c>
      <c r="H51" s="199">
        <f t="shared" si="4"/>
        <v>0</v>
      </c>
      <c r="I51" s="162">
        <v>0</v>
      </c>
      <c r="J51" s="162">
        <v>0</v>
      </c>
      <c r="K51" s="168">
        <v>0</v>
      </c>
      <c r="L51" s="168">
        <v>0</v>
      </c>
      <c r="M51" s="168">
        <v>0</v>
      </c>
      <c r="N51" s="168">
        <v>1</v>
      </c>
      <c r="O51" s="162">
        <v>0</v>
      </c>
      <c r="P51" s="162">
        <v>0</v>
      </c>
      <c r="Q51" s="163">
        <v>0</v>
      </c>
      <c r="R51" s="163">
        <v>11500</v>
      </c>
    </row>
    <row r="52" spans="1:18" ht="72.75" customHeight="1" x14ac:dyDescent="0.25">
      <c r="A52" s="199">
        <v>12</v>
      </c>
      <c r="B52" s="459" t="s">
        <v>763</v>
      </c>
      <c r="C52" s="460"/>
      <c r="D52" s="460"/>
      <c r="E52" s="460"/>
      <c r="F52" s="465"/>
      <c r="G52" s="196" t="s">
        <v>764</v>
      </c>
      <c r="H52" s="199">
        <f t="shared" si="4"/>
        <v>0</v>
      </c>
      <c r="I52" s="162">
        <v>0</v>
      </c>
      <c r="J52" s="162">
        <v>0</v>
      </c>
      <c r="K52" s="168">
        <v>0</v>
      </c>
      <c r="L52" s="168">
        <v>0</v>
      </c>
      <c r="M52" s="168">
        <v>0</v>
      </c>
      <c r="N52" s="168">
        <v>0</v>
      </c>
      <c r="O52" s="162">
        <v>1</v>
      </c>
      <c r="P52" s="162">
        <v>0</v>
      </c>
      <c r="Q52" s="163">
        <v>0</v>
      </c>
      <c r="R52" s="163">
        <v>0</v>
      </c>
    </row>
    <row r="53" spans="1:18" ht="72.75" customHeight="1" x14ac:dyDescent="0.25">
      <c r="A53" s="199">
        <v>13</v>
      </c>
      <c r="B53" s="459" t="s">
        <v>765</v>
      </c>
      <c r="C53" s="460"/>
      <c r="D53" s="460"/>
      <c r="E53" s="460"/>
      <c r="F53" s="465"/>
      <c r="G53" s="196" t="s">
        <v>766</v>
      </c>
      <c r="H53" s="199">
        <f t="shared" si="4"/>
        <v>0</v>
      </c>
      <c r="I53" s="162">
        <v>0</v>
      </c>
      <c r="J53" s="162">
        <v>0</v>
      </c>
      <c r="K53" s="168">
        <v>0</v>
      </c>
      <c r="L53" s="168">
        <v>0</v>
      </c>
      <c r="M53" s="168">
        <v>0</v>
      </c>
      <c r="N53" s="168">
        <v>0</v>
      </c>
      <c r="O53" s="162">
        <v>1</v>
      </c>
      <c r="P53" s="162">
        <v>0</v>
      </c>
      <c r="Q53" s="163">
        <v>0</v>
      </c>
      <c r="R53" s="163">
        <v>0</v>
      </c>
    </row>
    <row r="54" spans="1:18" ht="72.75" customHeight="1" x14ac:dyDescent="0.25">
      <c r="A54" s="199">
        <v>14</v>
      </c>
      <c r="B54" s="459" t="s">
        <v>767</v>
      </c>
      <c r="C54" s="460"/>
      <c r="D54" s="460"/>
      <c r="E54" s="460"/>
      <c r="F54" s="465"/>
      <c r="G54" s="196" t="s">
        <v>768</v>
      </c>
      <c r="H54" s="199">
        <f t="shared" si="4"/>
        <v>0</v>
      </c>
      <c r="I54" s="162">
        <v>0</v>
      </c>
      <c r="J54" s="162">
        <v>0</v>
      </c>
      <c r="K54" s="168">
        <v>0</v>
      </c>
      <c r="L54" s="168">
        <v>0</v>
      </c>
      <c r="M54" s="168">
        <v>0</v>
      </c>
      <c r="N54" s="168">
        <v>0</v>
      </c>
      <c r="O54" s="162">
        <v>1</v>
      </c>
      <c r="P54" s="162">
        <v>0</v>
      </c>
      <c r="Q54" s="163">
        <v>0</v>
      </c>
      <c r="R54" s="163">
        <v>0</v>
      </c>
    </row>
    <row r="55" spans="1:18" ht="72.75" customHeight="1" x14ac:dyDescent="0.25">
      <c r="A55" s="199">
        <v>15</v>
      </c>
      <c r="B55" s="459" t="s">
        <v>769</v>
      </c>
      <c r="C55" s="460"/>
      <c r="D55" s="460"/>
      <c r="E55" s="460"/>
      <c r="F55" s="465"/>
      <c r="G55" s="196" t="s">
        <v>770</v>
      </c>
      <c r="H55" s="199">
        <f t="shared" si="4"/>
        <v>0</v>
      </c>
      <c r="I55" s="162">
        <v>0</v>
      </c>
      <c r="J55" s="162">
        <v>0</v>
      </c>
      <c r="K55" s="168">
        <v>0</v>
      </c>
      <c r="L55" s="168">
        <v>0</v>
      </c>
      <c r="M55" s="168">
        <v>0</v>
      </c>
      <c r="N55" s="168">
        <v>0</v>
      </c>
      <c r="O55" s="162">
        <v>1</v>
      </c>
      <c r="P55" s="162">
        <v>0</v>
      </c>
      <c r="Q55" s="163">
        <v>0</v>
      </c>
      <c r="R55" s="163">
        <v>0</v>
      </c>
    </row>
    <row r="56" spans="1:18" ht="72.75" customHeight="1" x14ac:dyDescent="0.25">
      <c r="A56" s="199">
        <v>16</v>
      </c>
      <c r="B56" s="459" t="s">
        <v>78</v>
      </c>
      <c r="C56" s="460"/>
      <c r="D56" s="460"/>
      <c r="E56" s="460"/>
      <c r="F56" s="465"/>
      <c r="G56" s="196" t="s">
        <v>79</v>
      </c>
      <c r="H56" s="199">
        <f t="shared" si="4"/>
        <v>0</v>
      </c>
      <c r="I56" s="162">
        <v>0</v>
      </c>
      <c r="J56" s="162">
        <v>0</v>
      </c>
      <c r="K56" s="168">
        <v>0</v>
      </c>
      <c r="L56" s="168">
        <v>0</v>
      </c>
      <c r="M56" s="168">
        <v>0</v>
      </c>
      <c r="N56" s="168">
        <v>1</v>
      </c>
      <c r="O56" s="162">
        <v>0</v>
      </c>
      <c r="P56" s="162">
        <v>0</v>
      </c>
      <c r="Q56" s="163">
        <v>0</v>
      </c>
      <c r="R56" s="163">
        <v>14243</v>
      </c>
    </row>
    <row r="57" spans="1:18" ht="72.75" customHeight="1" x14ac:dyDescent="0.25">
      <c r="A57" s="199">
        <v>17</v>
      </c>
      <c r="B57" s="459" t="s">
        <v>82</v>
      </c>
      <c r="C57" s="460"/>
      <c r="D57" s="460"/>
      <c r="E57" s="460"/>
      <c r="F57" s="465"/>
      <c r="G57" s="196" t="s">
        <v>771</v>
      </c>
      <c r="H57" s="199">
        <f t="shared" si="4"/>
        <v>0</v>
      </c>
      <c r="I57" s="162">
        <v>0</v>
      </c>
      <c r="J57" s="162">
        <v>0</v>
      </c>
      <c r="K57" s="168">
        <v>0</v>
      </c>
      <c r="L57" s="168">
        <v>0</v>
      </c>
      <c r="M57" s="168">
        <v>0</v>
      </c>
      <c r="N57" s="168">
        <v>1</v>
      </c>
      <c r="O57" s="162">
        <v>0</v>
      </c>
      <c r="P57" s="162">
        <v>0</v>
      </c>
      <c r="Q57" s="163">
        <v>0</v>
      </c>
      <c r="R57" s="163">
        <v>14733</v>
      </c>
    </row>
    <row r="58" spans="1:18" ht="72.75" customHeight="1" x14ac:dyDescent="0.25">
      <c r="A58" s="199">
        <v>18</v>
      </c>
      <c r="B58" s="459" t="s">
        <v>772</v>
      </c>
      <c r="C58" s="460"/>
      <c r="D58" s="460"/>
      <c r="E58" s="460"/>
      <c r="F58" s="465"/>
      <c r="G58" s="196" t="s">
        <v>773</v>
      </c>
      <c r="H58" s="199">
        <f t="shared" si="4"/>
        <v>0</v>
      </c>
      <c r="I58" s="162">
        <v>0</v>
      </c>
      <c r="J58" s="162">
        <v>0</v>
      </c>
      <c r="K58" s="168">
        <v>0</v>
      </c>
      <c r="L58" s="168">
        <v>0</v>
      </c>
      <c r="M58" s="168">
        <v>0</v>
      </c>
      <c r="N58" s="168">
        <v>1</v>
      </c>
      <c r="O58" s="162">
        <v>0</v>
      </c>
      <c r="P58" s="162">
        <v>0</v>
      </c>
      <c r="Q58" s="163">
        <v>0</v>
      </c>
      <c r="R58" s="163">
        <v>17320</v>
      </c>
    </row>
    <row r="59" spans="1:18" ht="72.75" customHeight="1" x14ac:dyDescent="0.25">
      <c r="A59" s="199">
        <v>19</v>
      </c>
      <c r="B59" s="459" t="s">
        <v>774</v>
      </c>
      <c r="C59" s="460"/>
      <c r="D59" s="460"/>
      <c r="E59" s="460"/>
      <c r="F59" s="465"/>
      <c r="G59" s="196" t="s">
        <v>775</v>
      </c>
      <c r="H59" s="199">
        <f t="shared" si="4"/>
        <v>0</v>
      </c>
      <c r="I59" s="162">
        <v>0</v>
      </c>
      <c r="J59" s="162">
        <v>0</v>
      </c>
      <c r="K59" s="168">
        <v>0</v>
      </c>
      <c r="L59" s="168">
        <v>0</v>
      </c>
      <c r="M59" s="168">
        <v>0</v>
      </c>
      <c r="N59" s="168">
        <v>1</v>
      </c>
      <c r="O59" s="162">
        <v>0</v>
      </c>
      <c r="P59" s="162">
        <v>0</v>
      </c>
      <c r="Q59" s="163">
        <v>0</v>
      </c>
      <c r="R59" s="163">
        <v>14733</v>
      </c>
    </row>
    <row r="60" spans="1:18" ht="72.75" customHeight="1" x14ac:dyDescent="0.25">
      <c r="A60" s="199">
        <v>20</v>
      </c>
      <c r="B60" s="459" t="s">
        <v>776</v>
      </c>
      <c r="C60" s="460"/>
      <c r="D60" s="460"/>
      <c r="E60" s="460"/>
      <c r="F60" s="465"/>
      <c r="G60" s="196" t="s">
        <v>777</v>
      </c>
      <c r="H60" s="199">
        <f t="shared" si="4"/>
        <v>0</v>
      </c>
      <c r="I60" s="162">
        <v>0</v>
      </c>
      <c r="J60" s="162">
        <v>0</v>
      </c>
      <c r="K60" s="168">
        <v>0</v>
      </c>
      <c r="L60" s="168">
        <v>0</v>
      </c>
      <c r="M60" s="168">
        <v>0</v>
      </c>
      <c r="N60" s="168">
        <v>1</v>
      </c>
      <c r="O60" s="162">
        <v>0</v>
      </c>
      <c r="P60" s="162">
        <v>0</v>
      </c>
      <c r="Q60" s="163">
        <v>0</v>
      </c>
      <c r="R60" s="163">
        <v>10955</v>
      </c>
    </row>
    <row r="61" spans="1:18" ht="72.75" customHeight="1" x14ac:dyDescent="0.25">
      <c r="A61" s="199">
        <v>21</v>
      </c>
      <c r="B61" s="459" t="s">
        <v>778</v>
      </c>
      <c r="C61" s="460"/>
      <c r="D61" s="460"/>
      <c r="E61" s="460"/>
      <c r="F61" s="465"/>
      <c r="G61" s="196" t="s">
        <v>779</v>
      </c>
      <c r="H61" s="199">
        <f t="shared" si="4"/>
        <v>0</v>
      </c>
      <c r="I61" s="162">
        <v>0</v>
      </c>
      <c r="J61" s="162">
        <v>0</v>
      </c>
      <c r="K61" s="168">
        <v>0</v>
      </c>
      <c r="L61" s="168">
        <v>0</v>
      </c>
      <c r="M61" s="168">
        <v>0</v>
      </c>
      <c r="N61" s="168">
        <v>1</v>
      </c>
      <c r="O61" s="162">
        <v>0</v>
      </c>
      <c r="P61" s="162">
        <v>0</v>
      </c>
      <c r="Q61" s="163">
        <v>0</v>
      </c>
      <c r="R61" s="163">
        <v>10753</v>
      </c>
    </row>
    <row r="62" spans="1:18" ht="72.75" customHeight="1" x14ac:dyDescent="0.25">
      <c r="A62" s="199">
        <v>22</v>
      </c>
      <c r="B62" s="529" t="s">
        <v>66</v>
      </c>
      <c r="C62" s="529"/>
      <c r="D62" s="529"/>
      <c r="E62" s="529"/>
      <c r="F62" s="529"/>
      <c r="G62" s="195" t="s">
        <v>865</v>
      </c>
      <c r="H62" s="199">
        <f t="shared" si="4"/>
        <v>0</v>
      </c>
      <c r="I62" s="162">
        <v>0</v>
      </c>
      <c r="J62" s="162">
        <v>0</v>
      </c>
      <c r="K62" s="168">
        <v>0</v>
      </c>
      <c r="L62" s="168">
        <v>0</v>
      </c>
      <c r="M62" s="168">
        <v>0</v>
      </c>
      <c r="N62" s="168">
        <v>0</v>
      </c>
      <c r="O62" s="162">
        <v>1</v>
      </c>
      <c r="P62" s="162">
        <v>0</v>
      </c>
      <c r="Q62" s="162">
        <v>0</v>
      </c>
      <c r="R62" s="162">
        <v>0</v>
      </c>
    </row>
    <row r="63" spans="1:18" ht="72.75" customHeight="1" x14ac:dyDescent="0.25">
      <c r="A63" s="199">
        <v>23</v>
      </c>
      <c r="B63" s="529" t="s">
        <v>866</v>
      </c>
      <c r="C63" s="529"/>
      <c r="D63" s="529"/>
      <c r="E63" s="529"/>
      <c r="F63" s="529"/>
      <c r="G63" s="195" t="s">
        <v>867</v>
      </c>
      <c r="H63" s="199">
        <f t="shared" si="4"/>
        <v>0</v>
      </c>
      <c r="I63" s="162">
        <v>0</v>
      </c>
      <c r="J63" s="162">
        <v>0</v>
      </c>
      <c r="K63" s="168">
        <v>0</v>
      </c>
      <c r="L63" s="168">
        <v>0</v>
      </c>
      <c r="M63" s="168">
        <v>0</v>
      </c>
      <c r="N63" s="168">
        <v>0</v>
      </c>
      <c r="O63" s="162">
        <v>1</v>
      </c>
      <c r="P63" s="162">
        <v>0</v>
      </c>
      <c r="Q63" s="162">
        <v>0</v>
      </c>
      <c r="R63" s="162">
        <v>0</v>
      </c>
    </row>
    <row r="64" spans="1:18" ht="72.75" customHeight="1" x14ac:dyDescent="0.25">
      <c r="A64" s="199">
        <v>24</v>
      </c>
      <c r="B64" s="529" t="s">
        <v>868</v>
      </c>
      <c r="C64" s="529"/>
      <c r="D64" s="529"/>
      <c r="E64" s="529"/>
      <c r="F64" s="529"/>
      <c r="G64" s="195" t="s">
        <v>869</v>
      </c>
      <c r="H64" s="199">
        <f t="shared" si="4"/>
        <v>0</v>
      </c>
      <c r="I64" s="162">
        <v>0</v>
      </c>
      <c r="J64" s="162">
        <v>0</v>
      </c>
      <c r="K64" s="168">
        <v>0</v>
      </c>
      <c r="L64" s="168">
        <v>0</v>
      </c>
      <c r="M64" s="168">
        <v>0</v>
      </c>
      <c r="N64" s="168">
        <v>0</v>
      </c>
      <c r="O64" s="162">
        <v>1</v>
      </c>
      <c r="P64" s="162">
        <v>0</v>
      </c>
      <c r="Q64" s="162">
        <v>0</v>
      </c>
      <c r="R64" s="162">
        <v>0</v>
      </c>
    </row>
    <row r="65" spans="1:18" ht="72.75" customHeight="1" x14ac:dyDescent="0.25">
      <c r="A65" s="199">
        <v>25</v>
      </c>
      <c r="B65" s="529" t="s">
        <v>870</v>
      </c>
      <c r="C65" s="529"/>
      <c r="D65" s="529"/>
      <c r="E65" s="529"/>
      <c r="F65" s="529"/>
      <c r="G65" s="195" t="s">
        <v>871</v>
      </c>
      <c r="H65" s="199">
        <f t="shared" si="4"/>
        <v>0</v>
      </c>
      <c r="I65" s="162">
        <v>0</v>
      </c>
      <c r="J65" s="162">
        <v>0</v>
      </c>
      <c r="K65" s="168">
        <v>0</v>
      </c>
      <c r="L65" s="168">
        <v>0</v>
      </c>
      <c r="M65" s="168">
        <v>0</v>
      </c>
      <c r="N65" s="168">
        <v>0</v>
      </c>
      <c r="O65" s="162">
        <v>1</v>
      </c>
      <c r="P65" s="162">
        <v>0</v>
      </c>
      <c r="Q65" s="162">
        <v>0</v>
      </c>
      <c r="R65" s="162">
        <v>0</v>
      </c>
    </row>
    <row r="66" spans="1:18" ht="72.75" customHeight="1" x14ac:dyDescent="0.25">
      <c r="A66" s="199">
        <v>26</v>
      </c>
      <c r="B66" s="529" t="s">
        <v>872</v>
      </c>
      <c r="C66" s="529"/>
      <c r="D66" s="529"/>
      <c r="E66" s="529"/>
      <c r="F66" s="529"/>
      <c r="G66" s="195" t="s">
        <v>873</v>
      </c>
      <c r="H66" s="199">
        <f t="shared" si="4"/>
        <v>0</v>
      </c>
      <c r="I66" s="162">
        <v>0</v>
      </c>
      <c r="J66" s="162">
        <v>0</v>
      </c>
      <c r="K66" s="168">
        <v>0</v>
      </c>
      <c r="L66" s="168">
        <v>0</v>
      </c>
      <c r="M66" s="168">
        <v>0</v>
      </c>
      <c r="N66" s="168">
        <v>0</v>
      </c>
      <c r="O66" s="162">
        <v>1</v>
      </c>
      <c r="P66" s="162">
        <v>0</v>
      </c>
      <c r="Q66" s="162">
        <v>0</v>
      </c>
      <c r="R66" s="162">
        <v>0</v>
      </c>
    </row>
    <row r="67" spans="1:18" ht="72.75" customHeight="1" x14ac:dyDescent="0.25">
      <c r="A67" s="199">
        <v>27</v>
      </c>
      <c r="B67" s="529" t="s">
        <v>874</v>
      </c>
      <c r="C67" s="529"/>
      <c r="D67" s="529"/>
      <c r="E67" s="529"/>
      <c r="F67" s="529"/>
      <c r="G67" s="195" t="s">
        <v>875</v>
      </c>
      <c r="H67" s="199">
        <f t="shared" si="4"/>
        <v>0</v>
      </c>
      <c r="I67" s="162">
        <v>0</v>
      </c>
      <c r="J67" s="162">
        <v>0</v>
      </c>
      <c r="K67" s="168">
        <v>0</v>
      </c>
      <c r="L67" s="168">
        <v>0</v>
      </c>
      <c r="M67" s="168">
        <v>0</v>
      </c>
      <c r="N67" s="168">
        <v>0</v>
      </c>
      <c r="O67" s="162">
        <v>1</v>
      </c>
      <c r="P67" s="162">
        <v>0</v>
      </c>
      <c r="Q67" s="162">
        <v>0</v>
      </c>
      <c r="R67" s="162">
        <v>0</v>
      </c>
    </row>
    <row r="68" spans="1:18" ht="72.75" customHeight="1" x14ac:dyDescent="0.25">
      <c r="A68" s="194">
        <v>3</v>
      </c>
      <c r="B68" s="522" t="s">
        <v>103</v>
      </c>
      <c r="C68" s="523"/>
      <c r="D68" s="523"/>
      <c r="E68" s="523"/>
      <c r="F68" s="523"/>
      <c r="G68" s="524"/>
      <c r="H68" s="198">
        <f>H69+H70+H71+H72+H73+H74+H75+H76+H77+H78+H79+H80+H81+H82+H83+H84+H85+H86+H87+H88+H89+H90+H91+H92+H93+H94+H95+H96+H97+H98+H99+H100+H101+H102+H103</f>
        <v>400</v>
      </c>
      <c r="I68" s="172">
        <f t="shared" ref="I68:P68" si="5">I69+I70+I71+I72+I73+I74+I75+I76+I77+I78+I79+I80+I81+I82+I83+I84+I85+I86+I87+I88+I89+I90+I91+I92+I93+I94+I95+I96+I97+I98+I99+I100+I101+I102+I103</f>
        <v>200</v>
      </c>
      <c r="J68" s="172">
        <f t="shared" si="5"/>
        <v>200</v>
      </c>
      <c r="K68" s="183">
        <f t="shared" si="5"/>
        <v>190</v>
      </c>
      <c r="L68" s="183">
        <f t="shared" si="5"/>
        <v>53</v>
      </c>
      <c r="M68" s="183">
        <f t="shared" si="5"/>
        <v>0</v>
      </c>
      <c r="N68" s="183">
        <f t="shared" si="5"/>
        <v>455</v>
      </c>
      <c r="O68" s="172">
        <f t="shared" si="5"/>
        <v>68</v>
      </c>
      <c r="P68" s="172">
        <f t="shared" si="5"/>
        <v>0</v>
      </c>
      <c r="Q68" s="164">
        <v>48282.400000000001</v>
      </c>
      <c r="R68" s="164">
        <v>26446.5</v>
      </c>
    </row>
    <row r="69" spans="1:18" ht="72.75" customHeight="1" x14ac:dyDescent="0.25">
      <c r="A69" s="199">
        <v>1</v>
      </c>
      <c r="B69" s="459" t="s">
        <v>150</v>
      </c>
      <c r="C69" s="460"/>
      <c r="D69" s="460"/>
      <c r="E69" s="460"/>
      <c r="F69" s="465"/>
      <c r="G69" s="196" t="s">
        <v>1008</v>
      </c>
      <c r="H69" s="199">
        <f>I69+J69</f>
        <v>140</v>
      </c>
      <c r="I69" s="162">
        <v>130</v>
      </c>
      <c r="J69" s="162">
        <v>10</v>
      </c>
      <c r="K69" s="168">
        <v>65</v>
      </c>
      <c r="L69" s="168">
        <v>22</v>
      </c>
      <c r="M69" s="168">
        <v>0</v>
      </c>
      <c r="N69" s="168">
        <v>133</v>
      </c>
      <c r="O69" s="162">
        <v>18</v>
      </c>
      <c r="P69" s="162">
        <v>0</v>
      </c>
      <c r="Q69" s="163">
        <v>46425.8</v>
      </c>
      <c r="R69" s="163">
        <v>28013</v>
      </c>
    </row>
    <row r="70" spans="1:18" ht="72.75" customHeight="1" x14ac:dyDescent="0.25">
      <c r="A70" s="199">
        <v>2</v>
      </c>
      <c r="B70" s="459" t="s">
        <v>844</v>
      </c>
      <c r="C70" s="460"/>
      <c r="D70" s="460"/>
      <c r="E70" s="460"/>
      <c r="F70" s="465"/>
      <c r="G70" s="196" t="s">
        <v>704</v>
      </c>
      <c r="H70" s="199">
        <f t="shared" ref="H70:H103" si="6">I70+J70</f>
        <v>40</v>
      </c>
      <c r="I70" s="162">
        <v>20</v>
      </c>
      <c r="J70" s="162">
        <v>20</v>
      </c>
      <c r="K70" s="168">
        <v>16</v>
      </c>
      <c r="L70" s="168">
        <v>3</v>
      </c>
      <c r="M70" s="168">
        <v>0</v>
      </c>
      <c r="N70" s="168">
        <v>45</v>
      </c>
      <c r="O70" s="162">
        <v>2</v>
      </c>
      <c r="P70" s="162">
        <v>0</v>
      </c>
      <c r="Q70" s="163">
        <v>44700</v>
      </c>
      <c r="R70" s="163">
        <v>24963.4</v>
      </c>
    </row>
    <row r="71" spans="1:18" ht="72.75" customHeight="1" x14ac:dyDescent="0.25">
      <c r="A71" s="199">
        <v>3</v>
      </c>
      <c r="B71" s="459" t="s">
        <v>729</v>
      </c>
      <c r="C71" s="460"/>
      <c r="D71" s="460"/>
      <c r="E71" s="460"/>
      <c r="F71" s="465"/>
      <c r="G71" s="196" t="s">
        <v>706</v>
      </c>
      <c r="H71" s="199">
        <f t="shared" si="6"/>
        <v>20</v>
      </c>
      <c r="I71" s="162">
        <v>0</v>
      </c>
      <c r="J71" s="162">
        <v>20</v>
      </c>
      <c r="K71" s="168">
        <v>10</v>
      </c>
      <c r="L71" s="168">
        <v>2</v>
      </c>
      <c r="M71" s="168">
        <v>0</v>
      </c>
      <c r="N71" s="168">
        <v>22</v>
      </c>
      <c r="O71" s="162">
        <v>1</v>
      </c>
      <c r="P71" s="162">
        <v>0</v>
      </c>
      <c r="Q71" s="163">
        <v>53560</v>
      </c>
      <c r="R71" s="163">
        <v>26421.1</v>
      </c>
    </row>
    <row r="72" spans="1:18" ht="72.75" customHeight="1" x14ac:dyDescent="0.25">
      <c r="A72" s="199">
        <v>4</v>
      </c>
      <c r="B72" s="459" t="s">
        <v>104</v>
      </c>
      <c r="C72" s="460"/>
      <c r="D72" s="460"/>
      <c r="E72" s="460"/>
      <c r="F72" s="465"/>
      <c r="G72" s="196" t="s">
        <v>516</v>
      </c>
      <c r="H72" s="199">
        <f t="shared" si="6"/>
        <v>25</v>
      </c>
      <c r="I72" s="162">
        <v>10</v>
      </c>
      <c r="J72" s="162">
        <v>15</v>
      </c>
      <c r="K72" s="168">
        <v>9</v>
      </c>
      <c r="L72" s="168">
        <v>4</v>
      </c>
      <c r="M72" s="168">
        <v>0</v>
      </c>
      <c r="N72" s="168">
        <v>35</v>
      </c>
      <c r="O72" s="162">
        <v>1</v>
      </c>
      <c r="P72" s="162">
        <v>0</v>
      </c>
      <c r="Q72" s="163">
        <v>49471.4</v>
      </c>
      <c r="R72" s="163">
        <v>24237.5</v>
      </c>
    </row>
    <row r="73" spans="1:18" ht="72.75" customHeight="1" x14ac:dyDescent="0.25">
      <c r="A73" s="199">
        <v>5</v>
      </c>
      <c r="B73" s="459" t="s">
        <v>797</v>
      </c>
      <c r="C73" s="460"/>
      <c r="D73" s="460"/>
      <c r="E73" s="460"/>
      <c r="F73" s="465"/>
      <c r="G73" s="196" t="s">
        <v>520</v>
      </c>
      <c r="H73" s="199">
        <f t="shared" si="6"/>
        <v>20</v>
      </c>
      <c r="I73" s="162">
        <v>10</v>
      </c>
      <c r="J73" s="162">
        <v>10</v>
      </c>
      <c r="K73" s="168">
        <v>10</v>
      </c>
      <c r="L73" s="168">
        <v>2</v>
      </c>
      <c r="M73" s="168">
        <v>0</v>
      </c>
      <c r="N73" s="168">
        <v>20</v>
      </c>
      <c r="O73" s="162">
        <v>3</v>
      </c>
      <c r="P73" s="162">
        <v>0</v>
      </c>
      <c r="Q73" s="163">
        <v>48575</v>
      </c>
      <c r="R73" s="163">
        <v>27162.5</v>
      </c>
    </row>
    <row r="74" spans="1:18" ht="72.75" customHeight="1" x14ac:dyDescent="0.25">
      <c r="A74" s="199">
        <v>6</v>
      </c>
      <c r="B74" s="459" t="s">
        <v>798</v>
      </c>
      <c r="C74" s="460"/>
      <c r="D74" s="460"/>
      <c r="E74" s="460"/>
      <c r="F74" s="465"/>
      <c r="G74" s="196" t="s">
        <v>517</v>
      </c>
      <c r="H74" s="199">
        <f t="shared" si="6"/>
        <v>25</v>
      </c>
      <c r="I74" s="162">
        <v>10</v>
      </c>
      <c r="J74" s="162">
        <v>15</v>
      </c>
      <c r="K74" s="168">
        <v>12</v>
      </c>
      <c r="L74" s="168">
        <v>2</v>
      </c>
      <c r="M74" s="168">
        <v>0</v>
      </c>
      <c r="N74" s="168">
        <v>19</v>
      </c>
      <c r="O74" s="162">
        <v>4</v>
      </c>
      <c r="P74" s="162">
        <v>0</v>
      </c>
      <c r="Q74" s="163">
        <v>45200</v>
      </c>
      <c r="R74" s="163">
        <v>25850</v>
      </c>
    </row>
    <row r="75" spans="1:18" ht="72.75" customHeight="1" x14ac:dyDescent="0.25">
      <c r="A75" s="199">
        <v>7</v>
      </c>
      <c r="B75" s="459" t="s">
        <v>108</v>
      </c>
      <c r="C75" s="460"/>
      <c r="D75" s="460"/>
      <c r="E75" s="460"/>
      <c r="F75" s="465"/>
      <c r="G75" s="196" t="s">
        <v>707</v>
      </c>
      <c r="H75" s="199">
        <f t="shared" si="6"/>
        <v>35</v>
      </c>
      <c r="I75" s="162">
        <v>20</v>
      </c>
      <c r="J75" s="162">
        <v>15</v>
      </c>
      <c r="K75" s="168">
        <v>15</v>
      </c>
      <c r="L75" s="168">
        <v>3</v>
      </c>
      <c r="M75" s="168">
        <v>0</v>
      </c>
      <c r="N75" s="168">
        <v>43</v>
      </c>
      <c r="O75" s="162">
        <v>7</v>
      </c>
      <c r="P75" s="162">
        <v>0</v>
      </c>
      <c r="Q75" s="163">
        <v>45150</v>
      </c>
      <c r="R75" s="163">
        <v>24378.400000000001</v>
      </c>
    </row>
    <row r="76" spans="1:18" ht="72.75" customHeight="1" x14ac:dyDescent="0.25">
      <c r="A76" s="199">
        <v>8</v>
      </c>
      <c r="B76" s="459" t="s">
        <v>800</v>
      </c>
      <c r="C76" s="460"/>
      <c r="D76" s="460"/>
      <c r="E76" s="460"/>
      <c r="F76" s="465"/>
      <c r="G76" s="196" t="s">
        <v>799</v>
      </c>
      <c r="H76" s="199">
        <f t="shared" si="6"/>
        <v>20</v>
      </c>
      <c r="I76" s="162">
        <v>0</v>
      </c>
      <c r="J76" s="162">
        <v>20</v>
      </c>
      <c r="K76" s="168">
        <v>6</v>
      </c>
      <c r="L76" s="168">
        <v>2</v>
      </c>
      <c r="M76" s="168">
        <v>0</v>
      </c>
      <c r="N76" s="168">
        <v>17</v>
      </c>
      <c r="O76" s="162">
        <v>4</v>
      </c>
      <c r="P76" s="162">
        <v>0</v>
      </c>
      <c r="Q76" s="163">
        <v>43433.3</v>
      </c>
      <c r="R76" s="163">
        <v>24218.799999999999</v>
      </c>
    </row>
    <row r="77" spans="1:18" ht="72.75" customHeight="1" x14ac:dyDescent="0.25">
      <c r="A77" s="199">
        <v>9</v>
      </c>
      <c r="B77" s="459" t="s">
        <v>801</v>
      </c>
      <c r="C77" s="460"/>
      <c r="D77" s="460"/>
      <c r="E77" s="460"/>
      <c r="F77" s="465"/>
      <c r="G77" s="196" t="s">
        <v>802</v>
      </c>
      <c r="H77" s="199">
        <f t="shared" si="6"/>
        <v>10</v>
      </c>
      <c r="I77" s="162">
        <v>0</v>
      </c>
      <c r="J77" s="162">
        <v>10</v>
      </c>
      <c r="K77" s="168">
        <v>2</v>
      </c>
      <c r="L77" s="168">
        <v>2</v>
      </c>
      <c r="M77" s="168">
        <v>0</v>
      </c>
      <c r="N77" s="168">
        <v>8</v>
      </c>
      <c r="O77" s="162">
        <v>0</v>
      </c>
      <c r="P77" s="162">
        <v>0</v>
      </c>
      <c r="Q77" s="163">
        <v>42500</v>
      </c>
      <c r="R77" s="163">
        <v>26785.7</v>
      </c>
    </row>
    <row r="78" spans="1:18" ht="72.75" customHeight="1" x14ac:dyDescent="0.25">
      <c r="A78" s="199">
        <v>10</v>
      </c>
      <c r="B78" s="459" t="s">
        <v>114</v>
      </c>
      <c r="C78" s="460"/>
      <c r="D78" s="460"/>
      <c r="E78" s="460"/>
      <c r="F78" s="465"/>
      <c r="G78" s="196" t="s">
        <v>709</v>
      </c>
      <c r="H78" s="199">
        <f t="shared" si="6"/>
        <v>30</v>
      </c>
      <c r="I78" s="162">
        <v>0</v>
      </c>
      <c r="J78" s="162">
        <v>30</v>
      </c>
      <c r="K78" s="168">
        <v>11</v>
      </c>
      <c r="L78" s="168">
        <v>2</v>
      </c>
      <c r="M78" s="168">
        <v>0</v>
      </c>
      <c r="N78" s="168">
        <v>18</v>
      </c>
      <c r="O78" s="162">
        <v>3</v>
      </c>
      <c r="P78" s="162">
        <v>0</v>
      </c>
      <c r="Q78" s="163">
        <v>51128.6</v>
      </c>
      <c r="R78" s="163">
        <v>23465</v>
      </c>
    </row>
    <row r="79" spans="1:18" ht="72.75" customHeight="1" x14ac:dyDescent="0.25">
      <c r="A79" s="199">
        <v>11</v>
      </c>
      <c r="B79" s="459" t="s">
        <v>803</v>
      </c>
      <c r="C79" s="460"/>
      <c r="D79" s="460"/>
      <c r="E79" s="460"/>
      <c r="F79" s="465"/>
      <c r="G79" s="196" t="s">
        <v>525</v>
      </c>
      <c r="H79" s="199">
        <f t="shared" si="6"/>
        <v>10</v>
      </c>
      <c r="I79" s="162">
        <v>0</v>
      </c>
      <c r="J79" s="162">
        <v>10</v>
      </c>
      <c r="K79" s="168">
        <v>6</v>
      </c>
      <c r="L79" s="168">
        <v>2</v>
      </c>
      <c r="M79" s="168">
        <v>0</v>
      </c>
      <c r="N79" s="168">
        <v>15</v>
      </c>
      <c r="O79" s="162">
        <v>1</v>
      </c>
      <c r="P79" s="162">
        <v>0</v>
      </c>
      <c r="Q79" s="163">
        <v>42866.7</v>
      </c>
      <c r="R79" s="163">
        <v>23861.5</v>
      </c>
    </row>
    <row r="80" spans="1:18" ht="72.75" customHeight="1" x14ac:dyDescent="0.25">
      <c r="A80" s="199">
        <v>12</v>
      </c>
      <c r="B80" s="459" t="s">
        <v>804</v>
      </c>
      <c r="C80" s="460"/>
      <c r="D80" s="460"/>
      <c r="E80" s="460"/>
      <c r="F80" s="465"/>
      <c r="G80" s="196" t="s">
        <v>526</v>
      </c>
      <c r="H80" s="199">
        <f t="shared" si="6"/>
        <v>0</v>
      </c>
      <c r="I80" s="162">
        <v>0</v>
      </c>
      <c r="J80" s="162">
        <v>0</v>
      </c>
      <c r="K80" s="168">
        <v>4</v>
      </c>
      <c r="L80" s="168">
        <v>2</v>
      </c>
      <c r="M80" s="168">
        <v>0</v>
      </c>
      <c r="N80" s="168">
        <v>10</v>
      </c>
      <c r="O80" s="162">
        <v>0</v>
      </c>
      <c r="P80" s="162">
        <v>0</v>
      </c>
      <c r="Q80" s="163">
        <v>41050</v>
      </c>
      <c r="R80" s="163">
        <v>23500</v>
      </c>
    </row>
    <row r="81" spans="1:18" ht="72.75" customHeight="1" x14ac:dyDescent="0.25">
      <c r="A81" s="199">
        <v>13</v>
      </c>
      <c r="B81" s="459" t="s">
        <v>805</v>
      </c>
      <c r="C81" s="460"/>
      <c r="D81" s="460"/>
      <c r="E81" s="460"/>
      <c r="F81" s="465"/>
      <c r="G81" s="196" t="s">
        <v>806</v>
      </c>
      <c r="H81" s="199">
        <f t="shared" si="6"/>
        <v>10</v>
      </c>
      <c r="I81" s="162">
        <v>0</v>
      </c>
      <c r="J81" s="162">
        <v>10</v>
      </c>
      <c r="K81" s="168">
        <v>7</v>
      </c>
      <c r="L81" s="168">
        <v>1</v>
      </c>
      <c r="M81" s="168">
        <v>0</v>
      </c>
      <c r="N81" s="168">
        <v>11</v>
      </c>
      <c r="O81" s="162">
        <v>3</v>
      </c>
      <c r="P81" s="162">
        <v>0</v>
      </c>
      <c r="Q81" s="163">
        <v>42560</v>
      </c>
      <c r="R81" s="163">
        <v>23625</v>
      </c>
    </row>
    <row r="82" spans="1:18" ht="72.75" customHeight="1" x14ac:dyDescent="0.25">
      <c r="A82" s="199">
        <v>14</v>
      </c>
      <c r="B82" s="459" t="s">
        <v>807</v>
      </c>
      <c r="C82" s="460"/>
      <c r="D82" s="460"/>
      <c r="E82" s="460"/>
      <c r="F82" s="465"/>
      <c r="G82" s="196" t="s">
        <v>808</v>
      </c>
      <c r="H82" s="199">
        <f t="shared" si="6"/>
        <v>5</v>
      </c>
      <c r="I82" s="162">
        <v>0</v>
      </c>
      <c r="J82" s="162">
        <v>5</v>
      </c>
      <c r="K82" s="168">
        <v>8</v>
      </c>
      <c r="L82" s="168">
        <v>2</v>
      </c>
      <c r="M82" s="168">
        <v>0</v>
      </c>
      <c r="N82" s="168">
        <v>10</v>
      </c>
      <c r="O82" s="162">
        <v>0</v>
      </c>
      <c r="P82" s="162">
        <v>0</v>
      </c>
      <c r="Q82" s="163">
        <v>44375</v>
      </c>
      <c r="R82" s="163">
        <v>25400</v>
      </c>
    </row>
    <row r="83" spans="1:18" ht="72.75" customHeight="1" x14ac:dyDescent="0.25">
      <c r="A83" s="199">
        <v>15</v>
      </c>
      <c r="B83" s="459" t="s">
        <v>809</v>
      </c>
      <c r="C83" s="460"/>
      <c r="D83" s="460"/>
      <c r="E83" s="460"/>
      <c r="F83" s="465"/>
      <c r="G83" s="196" t="s">
        <v>810</v>
      </c>
      <c r="H83" s="199">
        <f t="shared" si="6"/>
        <v>10</v>
      </c>
      <c r="I83" s="162">
        <v>0</v>
      </c>
      <c r="J83" s="162">
        <v>10</v>
      </c>
      <c r="K83" s="168">
        <v>9</v>
      </c>
      <c r="L83" s="168">
        <v>2</v>
      </c>
      <c r="M83" s="168">
        <v>0</v>
      </c>
      <c r="N83" s="168">
        <v>13</v>
      </c>
      <c r="O83" s="162">
        <v>4</v>
      </c>
      <c r="P83" s="162">
        <v>0</v>
      </c>
      <c r="Q83" s="163">
        <v>47457.1</v>
      </c>
      <c r="R83" s="163">
        <v>25000</v>
      </c>
    </row>
    <row r="84" spans="1:18" ht="72.75" customHeight="1" x14ac:dyDescent="0.25">
      <c r="A84" s="199">
        <v>16</v>
      </c>
      <c r="B84" s="459" t="s">
        <v>749</v>
      </c>
      <c r="C84" s="460"/>
      <c r="D84" s="460"/>
      <c r="E84" s="460"/>
      <c r="F84" s="465"/>
      <c r="G84" s="196" t="s">
        <v>748</v>
      </c>
      <c r="H84" s="199">
        <f t="shared" si="6"/>
        <v>0</v>
      </c>
      <c r="I84" s="162">
        <v>0</v>
      </c>
      <c r="J84" s="162">
        <v>0</v>
      </c>
      <c r="K84" s="168">
        <v>0</v>
      </c>
      <c r="L84" s="168">
        <v>0</v>
      </c>
      <c r="M84" s="168">
        <v>0</v>
      </c>
      <c r="N84" s="168">
        <v>0</v>
      </c>
      <c r="O84" s="162">
        <v>2</v>
      </c>
      <c r="P84" s="162">
        <v>0</v>
      </c>
      <c r="Q84" s="163">
        <v>0</v>
      </c>
      <c r="R84" s="163">
        <v>0</v>
      </c>
    </row>
    <row r="85" spans="1:18" ht="72.75" customHeight="1" x14ac:dyDescent="0.25">
      <c r="A85" s="199">
        <v>17</v>
      </c>
      <c r="B85" s="459" t="s">
        <v>137</v>
      </c>
      <c r="C85" s="460"/>
      <c r="D85" s="460"/>
      <c r="E85" s="460"/>
      <c r="F85" s="465"/>
      <c r="G85" s="196" t="s">
        <v>811</v>
      </c>
      <c r="H85" s="199">
        <f t="shared" si="6"/>
        <v>0</v>
      </c>
      <c r="I85" s="162">
        <v>0</v>
      </c>
      <c r="J85" s="162">
        <v>0</v>
      </c>
      <c r="K85" s="168">
        <v>0</v>
      </c>
      <c r="L85" s="168">
        <v>0</v>
      </c>
      <c r="M85" s="168">
        <v>0</v>
      </c>
      <c r="N85" s="168">
        <v>3</v>
      </c>
      <c r="O85" s="162">
        <v>2</v>
      </c>
      <c r="P85" s="162">
        <v>0</v>
      </c>
      <c r="Q85" s="163">
        <v>0</v>
      </c>
      <c r="R85" s="163">
        <v>26150</v>
      </c>
    </row>
    <row r="86" spans="1:18" ht="72.75" customHeight="1" x14ac:dyDescent="0.25">
      <c r="A86" s="199">
        <v>18</v>
      </c>
      <c r="B86" s="459" t="s">
        <v>741</v>
      </c>
      <c r="C86" s="460"/>
      <c r="D86" s="460"/>
      <c r="E86" s="460"/>
      <c r="F86" s="465"/>
      <c r="G86" s="196" t="s">
        <v>716</v>
      </c>
      <c r="H86" s="199">
        <f t="shared" si="6"/>
        <v>0</v>
      </c>
      <c r="I86" s="162">
        <v>0</v>
      </c>
      <c r="J86" s="162">
        <v>0</v>
      </c>
      <c r="K86" s="168">
        <v>0</v>
      </c>
      <c r="L86" s="168">
        <v>0</v>
      </c>
      <c r="M86" s="168">
        <v>0</v>
      </c>
      <c r="N86" s="168">
        <v>4</v>
      </c>
      <c r="O86" s="162">
        <v>0</v>
      </c>
      <c r="P86" s="162">
        <v>0</v>
      </c>
      <c r="Q86" s="163">
        <v>0</v>
      </c>
      <c r="R86" s="163">
        <v>23500</v>
      </c>
    </row>
    <row r="87" spans="1:18" ht="72.75" customHeight="1" x14ac:dyDescent="0.25">
      <c r="A87" s="199">
        <v>19</v>
      </c>
      <c r="B87" s="459" t="s">
        <v>742</v>
      </c>
      <c r="C87" s="460"/>
      <c r="D87" s="460"/>
      <c r="E87" s="460"/>
      <c r="F87" s="465"/>
      <c r="G87" s="196" t="s">
        <v>717</v>
      </c>
      <c r="H87" s="199">
        <f t="shared" si="6"/>
        <v>0</v>
      </c>
      <c r="I87" s="162">
        <v>0</v>
      </c>
      <c r="J87" s="162">
        <v>0</v>
      </c>
      <c r="K87" s="168">
        <v>0</v>
      </c>
      <c r="L87" s="168">
        <v>0</v>
      </c>
      <c r="M87" s="168">
        <v>0</v>
      </c>
      <c r="N87" s="168">
        <v>4</v>
      </c>
      <c r="O87" s="162">
        <v>0</v>
      </c>
      <c r="P87" s="162">
        <v>0</v>
      </c>
      <c r="Q87" s="163">
        <v>0</v>
      </c>
      <c r="R87" s="163">
        <v>26133.3</v>
      </c>
    </row>
    <row r="88" spans="1:18" ht="72.75" customHeight="1" x14ac:dyDescent="0.25">
      <c r="A88" s="199">
        <v>20</v>
      </c>
      <c r="B88" s="459" t="s">
        <v>812</v>
      </c>
      <c r="C88" s="460"/>
      <c r="D88" s="460"/>
      <c r="E88" s="460"/>
      <c r="F88" s="465"/>
      <c r="G88" s="196" t="s">
        <v>813</v>
      </c>
      <c r="H88" s="199">
        <f t="shared" si="6"/>
        <v>0</v>
      </c>
      <c r="I88" s="162">
        <v>0</v>
      </c>
      <c r="J88" s="162">
        <v>0</v>
      </c>
      <c r="K88" s="168">
        <v>0</v>
      </c>
      <c r="L88" s="168">
        <v>0</v>
      </c>
      <c r="M88" s="168">
        <v>0</v>
      </c>
      <c r="N88" s="168">
        <v>2</v>
      </c>
      <c r="O88" s="162">
        <v>1</v>
      </c>
      <c r="P88" s="162">
        <v>0</v>
      </c>
      <c r="Q88" s="163">
        <v>0</v>
      </c>
      <c r="R88" s="163">
        <v>26300</v>
      </c>
    </row>
    <row r="89" spans="1:18" ht="72.75" customHeight="1" x14ac:dyDescent="0.25">
      <c r="A89" s="199">
        <v>21</v>
      </c>
      <c r="B89" s="459" t="s">
        <v>120</v>
      </c>
      <c r="C89" s="460"/>
      <c r="D89" s="460"/>
      <c r="E89" s="460"/>
      <c r="F89" s="465"/>
      <c r="G89" s="196" t="s">
        <v>814</v>
      </c>
      <c r="H89" s="199">
        <f t="shared" si="6"/>
        <v>0</v>
      </c>
      <c r="I89" s="162">
        <v>0</v>
      </c>
      <c r="J89" s="162">
        <v>0</v>
      </c>
      <c r="K89" s="168">
        <v>0</v>
      </c>
      <c r="L89" s="168">
        <v>0</v>
      </c>
      <c r="M89" s="168">
        <v>0</v>
      </c>
      <c r="N89" s="168">
        <v>4</v>
      </c>
      <c r="O89" s="162">
        <v>1</v>
      </c>
      <c r="P89" s="162">
        <v>0</v>
      </c>
      <c r="Q89" s="163">
        <v>0</v>
      </c>
      <c r="R89" s="163">
        <v>25625</v>
      </c>
    </row>
    <row r="90" spans="1:18" ht="72.75" customHeight="1" x14ac:dyDescent="0.25">
      <c r="A90" s="199">
        <v>22</v>
      </c>
      <c r="B90" s="459" t="s">
        <v>130</v>
      </c>
      <c r="C90" s="460"/>
      <c r="D90" s="460"/>
      <c r="E90" s="460"/>
      <c r="F90" s="465"/>
      <c r="G90" s="196" t="s">
        <v>713</v>
      </c>
      <c r="H90" s="199">
        <f t="shared" si="6"/>
        <v>0</v>
      </c>
      <c r="I90" s="162">
        <v>0</v>
      </c>
      <c r="J90" s="162">
        <v>0</v>
      </c>
      <c r="K90" s="168">
        <v>0</v>
      </c>
      <c r="L90" s="168">
        <v>0</v>
      </c>
      <c r="M90" s="168">
        <v>0</v>
      </c>
      <c r="N90" s="168">
        <v>1</v>
      </c>
      <c r="O90" s="162">
        <v>1</v>
      </c>
      <c r="P90" s="162">
        <v>0</v>
      </c>
      <c r="Q90" s="163">
        <v>0</v>
      </c>
      <c r="R90" s="163">
        <v>33100</v>
      </c>
    </row>
    <row r="91" spans="1:18" ht="72.75" customHeight="1" x14ac:dyDescent="0.25">
      <c r="A91" s="199">
        <v>23</v>
      </c>
      <c r="B91" s="459" t="s">
        <v>134</v>
      </c>
      <c r="C91" s="460"/>
      <c r="D91" s="460"/>
      <c r="E91" s="460"/>
      <c r="F91" s="465"/>
      <c r="G91" s="196" t="s">
        <v>718</v>
      </c>
      <c r="H91" s="199">
        <f t="shared" si="6"/>
        <v>0</v>
      </c>
      <c r="I91" s="162">
        <v>0</v>
      </c>
      <c r="J91" s="162">
        <v>0</v>
      </c>
      <c r="K91" s="168">
        <v>0</v>
      </c>
      <c r="L91" s="168">
        <v>0</v>
      </c>
      <c r="M91" s="168">
        <v>0</v>
      </c>
      <c r="N91" s="168">
        <v>2</v>
      </c>
      <c r="O91" s="162">
        <v>1</v>
      </c>
      <c r="P91" s="162">
        <v>0</v>
      </c>
      <c r="Q91" s="163">
        <v>0</v>
      </c>
      <c r="R91" s="163">
        <v>22500</v>
      </c>
    </row>
    <row r="92" spans="1:18" ht="72.75" customHeight="1" x14ac:dyDescent="0.25">
      <c r="A92" s="199">
        <v>24</v>
      </c>
      <c r="B92" s="459" t="s">
        <v>733</v>
      </c>
      <c r="C92" s="460"/>
      <c r="D92" s="460"/>
      <c r="E92" s="460"/>
      <c r="F92" s="465"/>
      <c r="G92" s="196" t="s">
        <v>721</v>
      </c>
      <c r="H92" s="199">
        <f t="shared" si="6"/>
        <v>0</v>
      </c>
      <c r="I92" s="162">
        <v>0</v>
      </c>
      <c r="J92" s="162">
        <v>0</v>
      </c>
      <c r="K92" s="168">
        <v>0</v>
      </c>
      <c r="L92" s="168">
        <v>0</v>
      </c>
      <c r="M92" s="168">
        <v>0</v>
      </c>
      <c r="N92" s="168">
        <v>1</v>
      </c>
      <c r="O92" s="162">
        <v>1</v>
      </c>
      <c r="P92" s="162">
        <v>0</v>
      </c>
      <c r="Q92" s="163">
        <v>0</v>
      </c>
      <c r="R92" s="163">
        <v>27800</v>
      </c>
    </row>
    <row r="93" spans="1:18" ht="72.75" customHeight="1" x14ac:dyDescent="0.25">
      <c r="A93" s="199">
        <v>25</v>
      </c>
      <c r="B93" s="459" t="s">
        <v>815</v>
      </c>
      <c r="C93" s="460"/>
      <c r="D93" s="460"/>
      <c r="E93" s="460"/>
      <c r="F93" s="465"/>
      <c r="G93" s="196" t="s">
        <v>133</v>
      </c>
      <c r="H93" s="199">
        <f t="shared" si="6"/>
        <v>0</v>
      </c>
      <c r="I93" s="162">
        <v>0</v>
      </c>
      <c r="J93" s="162">
        <v>0</v>
      </c>
      <c r="K93" s="168">
        <v>0</v>
      </c>
      <c r="L93" s="168">
        <v>0</v>
      </c>
      <c r="M93" s="168">
        <v>0</v>
      </c>
      <c r="N93" s="168">
        <v>2</v>
      </c>
      <c r="O93" s="162">
        <v>1</v>
      </c>
      <c r="P93" s="162">
        <v>0</v>
      </c>
      <c r="Q93" s="163">
        <v>0</v>
      </c>
      <c r="R93" s="163">
        <v>23350</v>
      </c>
    </row>
    <row r="94" spans="1:18" ht="72.75" customHeight="1" x14ac:dyDescent="0.25">
      <c r="A94" s="199">
        <v>26</v>
      </c>
      <c r="B94" s="459" t="s">
        <v>816</v>
      </c>
      <c r="C94" s="460"/>
      <c r="D94" s="460"/>
      <c r="E94" s="460"/>
      <c r="F94" s="465"/>
      <c r="G94" s="196" t="s">
        <v>723</v>
      </c>
      <c r="H94" s="199">
        <f t="shared" si="6"/>
        <v>0</v>
      </c>
      <c r="I94" s="162">
        <v>0</v>
      </c>
      <c r="J94" s="162">
        <v>0</v>
      </c>
      <c r="K94" s="168">
        <v>0</v>
      </c>
      <c r="L94" s="168">
        <v>0</v>
      </c>
      <c r="M94" s="168">
        <v>0</v>
      </c>
      <c r="N94" s="168">
        <v>1</v>
      </c>
      <c r="O94" s="162">
        <v>2</v>
      </c>
      <c r="P94" s="162">
        <v>0</v>
      </c>
      <c r="Q94" s="163">
        <v>0</v>
      </c>
      <c r="R94" s="163">
        <v>37300</v>
      </c>
    </row>
    <row r="95" spans="1:18" ht="72.75" customHeight="1" x14ac:dyDescent="0.25">
      <c r="A95" s="199">
        <v>27</v>
      </c>
      <c r="B95" s="459" t="s">
        <v>745</v>
      </c>
      <c r="C95" s="460"/>
      <c r="D95" s="460"/>
      <c r="E95" s="460"/>
      <c r="F95" s="465"/>
      <c r="G95" s="196" t="s">
        <v>817</v>
      </c>
      <c r="H95" s="199">
        <f t="shared" si="6"/>
        <v>0</v>
      </c>
      <c r="I95" s="162">
        <v>0</v>
      </c>
      <c r="J95" s="162">
        <v>0</v>
      </c>
      <c r="K95" s="168">
        <v>0</v>
      </c>
      <c r="L95" s="168">
        <v>0</v>
      </c>
      <c r="M95" s="168">
        <v>0</v>
      </c>
      <c r="N95" s="168">
        <v>3</v>
      </c>
      <c r="O95" s="162">
        <v>1</v>
      </c>
      <c r="P95" s="162">
        <v>0</v>
      </c>
      <c r="Q95" s="163">
        <v>0</v>
      </c>
      <c r="R95" s="163">
        <v>23150</v>
      </c>
    </row>
    <row r="96" spans="1:18" ht="72.75" customHeight="1" x14ac:dyDescent="0.25">
      <c r="A96" s="199">
        <v>28</v>
      </c>
      <c r="B96" s="116" t="s">
        <v>144</v>
      </c>
      <c r="C96" s="114"/>
      <c r="D96" s="192"/>
      <c r="E96" s="192"/>
      <c r="F96" s="193"/>
      <c r="G96" s="196" t="s">
        <v>725</v>
      </c>
      <c r="H96" s="199">
        <f t="shared" si="6"/>
        <v>0</v>
      </c>
      <c r="I96" s="162">
        <v>0</v>
      </c>
      <c r="J96" s="162">
        <v>0</v>
      </c>
      <c r="K96" s="168">
        <v>0</v>
      </c>
      <c r="L96" s="168">
        <v>0</v>
      </c>
      <c r="M96" s="168">
        <v>0</v>
      </c>
      <c r="N96" s="168">
        <v>1</v>
      </c>
      <c r="O96" s="162">
        <v>2</v>
      </c>
      <c r="P96" s="162">
        <v>0</v>
      </c>
      <c r="Q96" s="163">
        <v>0</v>
      </c>
      <c r="R96" s="163">
        <v>24500</v>
      </c>
    </row>
    <row r="97" spans="1:18" ht="72.75" customHeight="1" x14ac:dyDescent="0.25">
      <c r="A97" s="199">
        <v>29</v>
      </c>
      <c r="B97" s="459" t="s">
        <v>118</v>
      </c>
      <c r="C97" s="460"/>
      <c r="D97" s="460"/>
      <c r="E97" s="460"/>
      <c r="F97" s="465"/>
      <c r="G97" s="196" t="s">
        <v>727</v>
      </c>
      <c r="H97" s="199">
        <f t="shared" si="6"/>
        <v>0</v>
      </c>
      <c r="I97" s="162">
        <v>0</v>
      </c>
      <c r="J97" s="162">
        <v>0</v>
      </c>
      <c r="K97" s="168">
        <v>0</v>
      </c>
      <c r="L97" s="168">
        <v>0</v>
      </c>
      <c r="M97" s="168">
        <v>0</v>
      </c>
      <c r="N97" s="168">
        <v>2</v>
      </c>
      <c r="O97" s="162">
        <v>1</v>
      </c>
      <c r="P97" s="162">
        <v>0</v>
      </c>
      <c r="Q97" s="163">
        <v>0</v>
      </c>
      <c r="R97" s="163">
        <v>31700</v>
      </c>
    </row>
    <row r="98" spans="1:18" ht="72.75" customHeight="1" x14ac:dyDescent="0.25">
      <c r="A98" s="199">
        <v>30</v>
      </c>
      <c r="B98" s="459" t="s">
        <v>818</v>
      </c>
      <c r="C98" s="460"/>
      <c r="D98" s="460"/>
      <c r="E98" s="460"/>
      <c r="F98" s="465"/>
      <c r="G98" s="196" t="s">
        <v>819</v>
      </c>
      <c r="H98" s="199">
        <f t="shared" si="6"/>
        <v>0</v>
      </c>
      <c r="I98" s="162">
        <v>0</v>
      </c>
      <c r="J98" s="162">
        <v>0</v>
      </c>
      <c r="K98" s="168">
        <v>0</v>
      </c>
      <c r="L98" s="168">
        <v>0</v>
      </c>
      <c r="M98" s="168">
        <v>0</v>
      </c>
      <c r="N98" s="168">
        <v>6</v>
      </c>
      <c r="O98" s="162">
        <v>1</v>
      </c>
      <c r="P98" s="162">
        <v>0</v>
      </c>
      <c r="Q98" s="163">
        <v>0</v>
      </c>
      <c r="R98" s="163">
        <v>24275</v>
      </c>
    </row>
    <row r="99" spans="1:18" ht="72.75" customHeight="1" x14ac:dyDescent="0.25">
      <c r="A99" s="199">
        <v>31</v>
      </c>
      <c r="B99" s="519" t="s">
        <v>876</v>
      </c>
      <c r="C99" s="520"/>
      <c r="D99" s="520"/>
      <c r="E99" s="520"/>
      <c r="F99" s="521"/>
      <c r="G99" s="195" t="s">
        <v>877</v>
      </c>
      <c r="H99" s="199">
        <f t="shared" si="6"/>
        <v>0</v>
      </c>
      <c r="I99" s="162">
        <v>0</v>
      </c>
      <c r="J99" s="162">
        <v>0</v>
      </c>
      <c r="K99" s="168">
        <v>0</v>
      </c>
      <c r="L99" s="168">
        <v>0</v>
      </c>
      <c r="M99" s="168">
        <v>0</v>
      </c>
      <c r="N99" s="168">
        <v>0</v>
      </c>
      <c r="O99" s="162">
        <v>0</v>
      </c>
      <c r="P99" s="162">
        <v>0</v>
      </c>
      <c r="Q99" s="163">
        <v>0</v>
      </c>
      <c r="R99" s="163">
        <v>0</v>
      </c>
    </row>
    <row r="100" spans="1:18" ht="72.75" customHeight="1" x14ac:dyDescent="0.25">
      <c r="A100" s="199">
        <v>32</v>
      </c>
      <c r="B100" s="519" t="s">
        <v>878</v>
      </c>
      <c r="C100" s="520"/>
      <c r="D100" s="520"/>
      <c r="E100" s="520"/>
      <c r="F100" s="521"/>
      <c r="G100" s="195" t="s">
        <v>879</v>
      </c>
      <c r="H100" s="199">
        <f t="shared" si="6"/>
        <v>0</v>
      </c>
      <c r="I100" s="162">
        <v>0</v>
      </c>
      <c r="J100" s="162">
        <v>0</v>
      </c>
      <c r="K100" s="168">
        <v>0</v>
      </c>
      <c r="L100" s="168">
        <v>0</v>
      </c>
      <c r="M100" s="168">
        <v>0</v>
      </c>
      <c r="N100" s="168">
        <v>0</v>
      </c>
      <c r="O100" s="162">
        <v>0</v>
      </c>
      <c r="P100" s="162">
        <v>0</v>
      </c>
      <c r="Q100" s="163">
        <v>0</v>
      </c>
      <c r="R100" s="163">
        <v>0</v>
      </c>
    </row>
    <row r="101" spans="1:18" ht="72.75" customHeight="1" x14ac:dyDescent="0.25">
      <c r="A101" s="199">
        <v>33</v>
      </c>
      <c r="B101" s="519" t="s">
        <v>822</v>
      </c>
      <c r="C101" s="520"/>
      <c r="D101" s="520"/>
      <c r="E101" s="520"/>
      <c r="F101" s="521"/>
      <c r="G101" s="195" t="s">
        <v>880</v>
      </c>
      <c r="H101" s="199">
        <f t="shared" si="6"/>
        <v>0</v>
      </c>
      <c r="I101" s="162">
        <v>0</v>
      </c>
      <c r="J101" s="162">
        <v>0</v>
      </c>
      <c r="K101" s="168">
        <v>0</v>
      </c>
      <c r="L101" s="168">
        <v>0</v>
      </c>
      <c r="M101" s="168">
        <v>0</v>
      </c>
      <c r="N101" s="168">
        <v>0</v>
      </c>
      <c r="O101" s="162">
        <v>0</v>
      </c>
      <c r="P101" s="162">
        <v>0</v>
      </c>
      <c r="Q101" s="163">
        <v>0</v>
      </c>
      <c r="R101" s="163">
        <v>0</v>
      </c>
    </row>
    <row r="102" spans="1:18" ht="72.75" customHeight="1" x14ac:dyDescent="0.25">
      <c r="A102" s="199">
        <v>34</v>
      </c>
      <c r="B102" s="519" t="s">
        <v>826</v>
      </c>
      <c r="C102" s="520"/>
      <c r="D102" s="520"/>
      <c r="E102" s="520"/>
      <c r="F102" s="521"/>
      <c r="G102" s="195" t="s">
        <v>881</v>
      </c>
      <c r="H102" s="199">
        <f t="shared" si="6"/>
        <v>0</v>
      </c>
      <c r="I102" s="162">
        <v>0</v>
      </c>
      <c r="J102" s="162">
        <v>0</v>
      </c>
      <c r="K102" s="168">
        <v>0</v>
      </c>
      <c r="L102" s="168">
        <v>0</v>
      </c>
      <c r="M102" s="168">
        <v>0</v>
      </c>
      <c r="N102" s="168">
        <v>0</v>
      </c>
      <c r="O102" s="162">
        <v>0</v>
      </c>
      <c r="P102" s="162">
        <v>0</v>
      </c>
      <c r="Q102" s="163">
        <v>0</v>
      </c>
      <c r="R102" s="163">
        <v>0</v>
      </c>
    </row>
    <row r="103" spans="1:18" ht="72.75" customHeight="1" x14ac:dyDescent="0.25">
      <c r="A103" s="199">
        <v>35</v>
      </c>
      <c r="B103" s="519" t="s">
        <v>828</v>
      </c>
      <c r="C103" s="520"/>
      <c r="D103" s="520"/>
      <c r="E103" s="520"/>
      <c r="F103" s="521"/>
      <c r="G103" s="195" t="s">
        <v>882</v>
      </c>
      <c r="H103" s="199">
        <f t="shared" si="6"/>
        <v>0</v>
      </c>
      <c r="I103" s="162">
        <v>0</v>
      </c>
      <c r="J103" s="162">
        <v>0</v>
      </c>
      <c r="K103" s="168">
        <v>0</v>
      </c>
      <c r="L103" s="168">
        <v>0</v>
      </c>
      <c r="M103" s="168">
        <v>0</v>
      </c>
      <c r="N103" s="168">
        <v>0</v>
      </c>
      <c r="O103" s="162">
        <v>0</v>
      </c>
      <c r="P103" s="162">
        <v>0</v>
      </c>
      <c r="Q103" s="163">
        <v>0</v>
      </c>
      <c r="R103" s="163">
        <v>0</v>
      </c>
    </row>
    <row r="104" spans="1:18" ht="72.75" customHeight="1" x14ac:dyDescent="0.25">
      <c r="A104" s="194">
        <v>4</v>
      </c>
      <c r="B104" s="522" t="s">
        <v>158</v>
      </c>
      <c r="C104" s="523"/>
      <c r="D104" s="523"/>
      <c r="E104" s="523"/>
      <c r="F104" s="523"/>
      <c r="G104" s="524"/>
      <c r="H104" s="198">
        <f>H105+H106+H107+H108+H109+H110+H111+H112+H113+H114+H115+H116+H117+H118+H119+H120+H121+H122+H123+H124+H125+H126+H127+H128</f>
        <v>640</v>
      </c>
      <c r="I104" s="198">
        <f t="shared" ref="I104:P104" si="7">I105+I106+I107+I108+I109+I110+I111+I112+I113+I114+I115+I116+I117+I118+I119+I120+I121+I122+I123+I124+I125+I126+I127+I128</f>
        <v>520</v>
      </c>
      <c r="J104" s="198">
        <f t="shared" si="7"/>
        <v>120</v>
      </c>
      <c r="K104" s="135">
        <f t="shared" si="7"/>
        <v>238</v>
      </c>
      <c r="L104" s="135">
        <f t="shared" si="7"/>
        <v>443</v>
      </c>
      <c r="M104" s="135">
        <f t="shared" si="7"/>
        <v>80</v>
      </c>
      <c r="N104" s="135">
        <f t="shared" si="7"/>
        <v>815</v>
      </c>
      <c r="O104" s="198">
        <f t="shared" si="7"/>
        <v>923.5</v>
      </c>
      <c r="P104" s="198">
        <f t="shared" si="7"/>
        <v>5</v>
      </c>
      <c r="Q104" s="164">
        <v>37177.5</v>
      </c>
      <c r="R104" s="164">
        <v>22609.599999999999</v>
      </c>
    </row>
    <row r="105" spans="1:18" ht="72.75" customHeight="1" x14ac:dyDescent="0.25">
      <c r="A105" s="199">
        <v>1</v>
      </c>
      <c r="B105" s="459" t="s">
        <v>159</v>
      </c>
      <c r="C105" s="460"/>
      <c r="D105" s="460"/>
      <c r="E105" s="460"/>
      <c r="F105" s="465"/>
      <c r="G105" s="196" t="s">
        <v>1005</v>
      </c>
      <c r="H105" s="199">
        <f>I105+J105</f>
        <v>590</v>
      </c>
      <c r="I105" s="162">
        <v>505</v>
      </c>
      <c r="J105" s="162">
        <v>85</v>
      </c>
      <c r="K105" s="168">
        <v>181</v>
      </c>
      <c r="L105" s="168">
        <v>342.5</v>
      </c>
      <c r="M105" s="168">
        <v>57</v>
      </c>
      <c r="N105" s="168">
        <v>653</v>
      </c>
      <c r="O105" s="162">
        <v>730</v>
      </c>
      <c r="P105" s="162">
        <v>2</v>
      </c>
      <c r="Q105" s="163">
        <v>37180</v>
      </c>
      <c r="R105" s="163">
        <v>22750</v>
      </c>
    </row>
    <row r="106" spans="1:18" ht="72.75" customHeight="1" x14ac:dyDescent="0.25">
      <c r="A106" s="199">
        <v>2</v>
      </c>
      <c r="B106" s="459" t="s">
        <v>160</v>
      </c>
      <c r="C106" s="460"/>
      <c r="D106" s="460"/>
      <c r="E106" s="460"/>
      <c r="F106" s="465"/>
      <c r="G106" s="196" t="s">
        <v>531</v>
      </c>
      <c r="H106" s="199">
        <f t="shared" ref="H106:H128" si="8">I106+J106</f>
        <v>25</v>
      </c>
      <c r="I106" s="162">
        <v>15</v>
      </c>
      <c r="J106" s="162">
        <v>10</v>
      </c>
      <c r="K106" s="168">
        <v>19</v>
      </c>
      <c r="L106" s="168">
        <v>27</v>
      </c>
      <c r="M106" s="168">
        <v>1</v>
      </c>
      <c r="N106" s="168">
        <v>44</v>
      </c>
      <c r="O106" s="162">
        <v>52.25</v>
      </c>
      <c r="P106" s="162">
        <v>0</v>
      </c>
      <c r="Q106" s="163">
        <v>37950</v>
      </c>
      <c r="R106" s="163">
        <v>23400</v>
      </c>
    </row>
    <row r="107" spans="1:18" ht="72.75" customHeight="1" x14ac:dyDescent="0.25">
      <c r="A107" s="199">
        <v>3</v>
      </c>
      <c r="B107" s="459" t="s">
        <v>161</v>
      </c>
      <c r="C107" s="460"/>
      <c r="D107" s="460"/>
      <c r="E107" s="460"/>
      <c r="F107" s="465"/>
      <c r="G107" s="196" t="s">
        <v>532</v>
      </c>
      <c r="H107" s="199">
        <f t="shared" si="8"/>
        <v>0</v>
      </c>
      <c r="I107" s="162">
        <v>0</v>
      </c>
      <c r="J107" s="162">
        <v>0</v>
      </c>
      <c r="K107" s="168">
        <v>6</v>
      </c>
      <c r="L107" s="168">
        <v>6.5</v>
      </c>
      <c r="M107" s="168">
        <v>0</v>
      </c>
      <c r="N107" s="168">
        <v>12</v>
      </c>
      <c r="O107" s="162">
        <v>10</v>
      </c>
      <c r="P107" s="162">
        <v>0</v>
      </c>
      <c r="Q107" s="163">
        <v>37100</v>
      </c>
      <c r="R107" s="163">
        <v>23350</v>
      </c>
    </row>
    <row r="108" spans="1:18" ht="72.75" customHeight="1" x14ac:dyDescent="0.25">
      <c r="A108" s="199">
        <v>4</v>
      </c>
      <c r="B108" s="459" t="s">
        <v>162</v>
      </c>
      <c r="C108" s="460"/>
      <c r="D108" s="460"/>
      <c r="E108" s="460"/>
      <c r="F108" s="465"/>
      <c r="G108" s="196" t="s">
        <v>533</v>
      </c>
      <c r="H108" s="199">
        <f t="shared" si="8"/>
        <v>0</v>
      </c>
      <c r="I108" s="162">
        <v>0</v>
      </c>
      <c r="J108" s="162">
        <v>0</v>
      </c>
      <c r="K108" s="168">
        <v>7</v>
      </c>
      <c r="L108" s="168">
        <v>7.5</v>
      </c>
      <c r="M108" s="168">
        <v>1</v>
      </c>
      <c r="N108" s="168">
        <v>10</v>
      </c>
      <c r="O108" s="162">
        <v>11</v>
      </c>
      <c r="P108" s="162">
        <v>0</v>
      </c>
      <c r="Q108" s="163">
        <v>37100</v>
      </c>
      <c r="R108" s="163">
        <v>23350</v>
      </c>
    </row>
    <row r="109" spans="1:18" ht="72.75" customHeight="1" x14ac:dyDescent="0.25">
      <c r="A109" s="199">
        <v>5</v>
      </c>
      <c r="B109" s="459" t="s">
        <v>163</v>
      </c>
      <c r="C109" s="460"/>
      <c r="D109" s="460"/>
      <c r="E109" s="460"/>
      <c r="F109" s="465"/>
      <c r="G109" s="196" t="s">
        <v>534</v>
      </c>
      <c r="H109" s="199">
        <f t="shared" si="8"/>
        <v>10</v>
      </c>
      <c r="I109" s="162">
        <v>0</v>
      </c>
      <c r="J109" s="162">
        <v>10</v>
      </c>
      <c r="K109" s="168">
        <v>7</v>
      </c>
      <c r="L109" s="168">
        <v>9</v>
      </c>
      <c r="M109" s="168">
        <v>2</v>
      </c>
      <c r="N109" s="168">
        <v>17</v>
      </c>
      <c r="O109" s="162">
        <v>16</v>
      </c>
      <c r="P109" s="162">
        <v>0</v>
      </c>
      <c r="Q109" s="163">
        <v>37100</v>
      </c>
      <c r="R109" s="163">
        <v>23350</v>
      </c>
    </row>
    <row r="110" spans="1:18" ht="72.75" customHeight="1" x14ac:dyDescent="0.25">
      <c r="A110" s="199">
        <v>6</v>
      </c>
      <c r="B110" s="459" t="s">
        <v>164</v>
      </c>
      <c r="C110" s="460"/>
      <c r="D110" s="460"/>
      <c r="E110" s="460"/>
      <c r="F110" s="465"/>
      <c r="G110" s="196" t="s">
        <v>535</v>
      </c>
      <c r="H110" s="199">
        <f t="shared" si="8"/>
        <v>5</v>
      </c>
      <c r="I110" s="162">
        <v>0</v>
      </c>
      <c r="J110" s="162">
        <v>5</v>
      </c>
      <c r="K110" s="168">
        <v>6</v>
      </c>
      <c r="L110" s="168">
        <v>8.5</v>
      </c>
      <c r="M110" s="168">
        <v>1</v>
      </c>
      <c r="N110" s="168">
        <v>11</v>
      </c>
      <c r="O110" s="162">
        <v>12</v>
      </c>
      <c r="P110" s="162">
        <v>0</v>
      </c>
      <c r="Q110" s="163">
        <v>37100</v>
      </c>
      <c r="R110" s="163">
        <v>23350</v>
      </c>
    </row>
    <row r="111" spans="1:18" ht="72.75" customHeight="1" x14ac:dyDescent="0.25">
      <c r="A111" s="199">
        <v>7</v>
      </c>
      <c r="B111" s="459" t="s">
        <v>165</v>
      </c>
      <c r="C111" s="460"/>
      <c r="D111" s="460"/>
      <c r="E111" s="460"/>
      <c r="F111" s="465"/>
      <c r="G111" s="196" t="s">
        <v>536</v>
      </c>
      <c r="H111" s="199">
        <f t="shared" si="8"/>
        <v>10</v>
      </c>
      <c r="I111" s="162">
        <v>0</v>
      </c>
      <c r="J111" s="162">
        <v>10</v>
      </c>
      <c r="K111" s="168">
        <v>6</v>
      </c>
      <c r="L111" s="168">
        <v>9.5</v>
      </c>
      <c r="M111" s="168">
        <v>0</v>
      </c>
      <c r="N111" s="168">
        <v>19</v>
      </c>
      <c r="O111" s="162">
        <v>18</v>
      </c>
      <c r="P111" s="162">
        <v>0</v>
      </c>
      <c r="Q111" s="163">
        <v>37100</v>
      </c>
      <c r="R111" s="163">
        <v>23350</v>
      </c>
    </row>
    <row r="112" spans="1:18" ht="72.75" customHeight="1" x14ac:dyDescent="0.25">
      <c r="A112" s="199">
        <v>8</v>
      </c>
      <c r="B112" s="459" t="s">
        <v>166</v>
      </c>
      <c r="C112" s="460"/>
      <c r="D112" s="460"/>
      <c r="E112" s="460"/>
      <c r="F112" s="465"/>
      <c r="G112" s="196" t="s">
        <v>167</v>
      </c>
      <c r="H112" s="199">
        <f t="shared" si="8"/>
        <v>0</v>
      </c>
      <c r="I112" s="162">
        <v>0</v>
      </c>
      <c r="J112" s="162">
        <v>0</v>
      </c>
      <c r="K112" s="168">
        <v>0</v>
      </c>
      <c r="L112" s="168">
        <v>0</v>
      </c>
      <c r="M112" s="168">
        <v>0</v>
      </c>
      <c r="N112" s="168">
        <v>3</v>
      </c>
      <c r="O112" s="162">
        <v>3</v>
      </c>
      <c r="P112" s="162">
        <v>0</v>
      </c>
      <c r="Q112" s="163">
        <v>0</v>
      </c>
      <c r="R112" s="163">
        <v>22320</v>
      </c>
    </row>
    <row r="113" spans="1:18" ht="72.75" customHeight="1" x14ac:dyDescent="0.25">
      <c r="A113" s="199">
        <v>9</v>
      </c>
      <c r="B113" s="459" t="s">
        <v>168</v>
      </c>
      <c r="C113" s="460"/>
      <c r="D113" s="460"/>
      <c r="E113" s="460"/>
      <c r="F113" s="465"/>
      <c r="G113" s="196" t="s">
        <v>169</v>
      </c>
      <c r="H113" s="199">
        <f t="shared" si="8"/>
        <v>0</v>
      </c>
      <c r="I113" s="162">
        <v>0</v>
      </c>
      <c r="J113" s="162">
        <v>0</v>
      </c>
      <c r="K113" s="168">
        <v>0</v>
      </c>
      <c r="L113" s="168">
        <v>0</v>
      </c>
      <c r="M113" s="168">
        <v>0</v>
      </c>
      <c r="N113" s="168">
        <v>3</v>
      </c>
      <c r="O113" s="162">
        <v>3</v>
      </c>
      <c r="P113" s="162">
        <v>0</v>
      </c>
      <c r="Q113" s="163">
        <v>0</v>
      </c>
      <c r="R113" s="163">
        <v>22320</v>
      </c>
    </row>
    <row r="114" spans="1:18" ht="72.75" customHeight="1" x14ac:dyDescent="0.25">
      <c r="A114" s="199">
        <v>10</v>
      </c>
      <c r="B114" s="459" t="s">
        <v>170</v>
      </c>
      <c r="C114" s="460"/>
      <c r="D114" s="460"/>
      <c r="E114" s="460"/>
      <c r="F114" s="465"/>
      <c r="G114" s="196" t="s">
        <v>944</v>
      </c>
      <c r="H114" s="199">
        <f t="shared" si="8"/>
        <v>0</v>
      </c>
      <c r="I114" s="162">
        <v>0</v>
      </c>
      <c r="J114" s="162">
        <v>0</v>
      </c>
      <c r="K114" s="168">
        <v>0</v>
      </c>
      <c r="L114" s="168">
        <v>4.5</v>
      </c>
      <c r="M114" s="168">
        <v>3</v>
      </c>
      <c r="N114" s="168">
        <v>2</v>
      </c>
      <c r="O114" s="162">
        <v>6</v>
      </c>
      <c r="P114" s="162">
        <v>0</v>
      </c>
      <c r="Q114" s="163">
        <v>0</v>
      </c>
      <c r="R114" s="163">
        <v>22320</v>
      </c>
    </row>
    <row r="115" spans="1:18" ht="72.75" customHeight="1" x14ac:dyDescent="0.25">
      <c r="A115" s="199">
        <v>11</v>
      </c>
      <c r="B115" s="459" t="s">
        <v>172</v>
      </c>
      <c r="C115" s="460"/>
      <c r="D115" s="460"/>
      <c r="E115" s="460"/>
      <c r="F115" s="465"/>
      <c r="G115" s="196" t="s">
        <v>965</v>
      </c>
      <c r="H115" s="199">
        <f t="shared" si="8"/>
        <v>0</v>
      </c>
      <c r="I115" s="162">
        <v>0</v>
      </c>
      <c r="J115" s="162">
        <v>0</v>
      </c>
      <c r="K115" s="168">
        <v>1</v>
      </c>
      <c r="L115" s="168">
        <v>3.5</v>
      </c>
      <c r="M115" s="168">
        <v>2</v>
      </c>
      <c r="N115" s="168">
        <v>3</v>
      </c>
      <c r="O115" s="162">
        <v>6</v>
      </c>
      <c r="P115" s="162">
        <v>0</v>
      </c>
      <c r="Q115" s="163">
        <v>37100</v>
      </c>
      <c r="R115" s="163">
        <v>22320</v>
      </c>
    </row>
    <row r="116" spans="1:18" ht="72.75" customHeight="1" x14ac:dyDescent="0.25">
      <c r="A116" s="199">
        <v>12</v>
      </c>
      <c r="B116" s="459" t="s">
        <v>174</v>
      </c>
      <c r="C116" s="460"/>
      <c r="D116" s="460"/>
      <c r="E116" s="460"/>
      <c r="F116" s="465"/>
      <c r="G116" s="196" t="s">
        <v>175</v>
      </c>
      <c r="H116" s="199">
        <f t="shared" si="8"/>
        <v>0</v>
      </c>
      <c r="I116" s="162">
        <v>0</v>
      </c>
      <c r="J116" s="162">
        <v>0</v>
      </c>
      <c r="K116" s="168">
        <v>0</v>
      </c>
      <c r="L116" s="168">
        <v>0</v>
      </c>
      <c r="M116" s="168">
        <v>0</v>
      </c>
      <c r="N116" s="168">
        <v>3</v>
      </c>
      <c r="O116" s="162">
        <v>3</v>
      </c>
      <c r="P116" s="162">
        <v>0</v>
      </c>
      <c r="Q116" s="163">
        <v>0</v>
      </c>
      <c r="R116" s="163">
        <v>22320</v>
      </c>
    </row>
    <row r="117" spans="1:18" ht="72.75" customHeight="1" x14ac:dyDescent="0.25">
      <c r="A117" s="199">
        <v>13</v>
      </c>
      <c r="B117" s="459" t="s">
        <v>176</v>
      </c>
      <c r="C117" s="460"/>
      <c r="D117" s="460"/>
      <c r="E117" s="460"/>
      <c r="F117" s="465"/>
      <c r="G117" s="196" t="s">
        <v>177</v>
      </c>
      <c r="H117" s="199">
        <f t="shared" si="8"/>
        <v>0</v>
      </c>
      <c r="I117" s="162">
        <v>0</v>
      </c>
      <c r="J117" s="162">
        <v>0</v>
      </c>
      <c r="K117" s="168">
        <v>0</v>
      </c>
      <c r="L117" s="168">
        <v>0</v>
      </c>
      <c r="M117" s="168">
        <v>0</v>
      </c>
      <c r="N117" s="168">
        <v>3</v>
      </c>
      <c r="O117" s="162">
        <v>3</v>
      </c>
      <c r="P117" s="162">
        <v>0</v>
      </c>
      <c r="Q117" s="163">
        <v>0</v>
      </c>
      <c r="R117" s="163">
        <v>22320</v>
      </c>
    </row>
    <row r="118" spans="1:18" ht="72.75" customHeight="1" x14ac:dyDescent="0.25">
      <c r="A118" s="199">
        <v>14</v>
      </c>
      <c r="B118" s="459" t="s">
        <v>178</v>
      </c>
      <c r="C118" s="460"/>
      <c r="D118" s="460"/>
      <c r="E118" s="460"/>
      <c r="F118" s="465"/>
      <c r="G118" s="196" t="s">
        <v>179</v>
      </c>
      <c r="H118" s="199">
        <f t="shared" si="8"/>
        <v>0</v>
      </c>
      <c r="I118" s="162">
        <v>0</v>
      </c>
      <c r="J118" s="162">
        <v>0</v>
      </c>
      <c r="K118" s="168">
        <v>0</v>
      </c>
      <c r="L118" s="168">
        <v>0</v>
      </c>
      <c r="M118" s="168">
        <v>0</v>
      </c>
      <c r="N118" s="168">
        <v>3</v>
      </c>
      <c r="O118" s="162">
        <v>3</v>
      </c>
      <c r="P118" s="162">
        <v>0</v>
      </c>
      <c r="Q118" s="163">
        <v>0</v>
      </c>
      <c r="R118" s="163">
        <v>22320</v>
      </c>
    </row>
    <row r="119" spans="1:18" ht="72.75" customHeight="1" x14ac:dyDescent="0.25">
      <c r="A119" s="199">
        <v>15</v>
      </c>
      <c r="B119" s="459" t="s">
        <v>180</v>
      </c>
      <c r="C119" s="460"/>
      <c r="D119" s="460"/>
      <c r="E119" s="460"/>
      <c r="F119" s="465"/>
      <c r="G119" s="196" t="s">
        <v>948</v>
      </c>
      <c r="H119" s="199">
        <f t="shared" si="8"/>
        <v>0</v>
      </c>
      <c r="I119" s="162">
        <v>0</v>
      </c>
      <c r="J119" s="162">
        <v>0</v>
      </c>
      <c r="K119" s="168">
        <v>1</v>
      </c>
      <c r="L119" s="168">
        <v>4.75</v>
      </c>
      <c r="M119" s="168">
        <v>2</v>
      </c>
      <c r="N119" s="168">
        <v>3</v>
      </c>
      <c r="O119" s="162">
        <v>6.25</v>
      </c>
      <c r="P119" s="162">
        <v>0</v>
      </c>
      <c r="Q119" s="163">
        <v>37100</v>
      </c>
      <c r="R119" s="163">
        <v>22320</v>
      </c>
    </row>
    <row r="120" spans="1:18" ht="72.75" customHeight="1" x14ac:dyDescent="0.25">
      <c r="A120" s="199">
        <v>16</v>
      </c>
      <c r="B120" s="459" t="s">
        <v>182</v>
      </c>
      <c r="C120" s="460"/>
      <c r="D120" s="460"/>
      <c r="E120" s="460"/>
      <c r="F120" s="465"/>
      <c r="G120" s="196" t="s">
        <v>949</v>
      </c>
      <c r="H120" s="199">
        <f t="shared" si="8"/>
        <v>0</v>
      </c>
      <c r="I120" s="162">
        <v>0</v>
      </c>
      <c r="J120" s="162">
        <v>0</v>
      </c>
      <c r="K120" s="168">
        <v>1</v>
      </c>
      <c r="L120" s="168">
        <v>5.5</v>
      </c>
      <c r="M120" s="168">
        <v>3</v>
      </c>
      <c r="N120" s="168">
        <v>5</v>
      </c>
      <c r="O120" s="162">
        <v>7</v>
      </c>
      <c r="P120" s="162">
        <v>0</v>
      </c>
      <c r="Q120" s="163">
        <v>37100</v>
      </c>
      <c r="R120" s="163">
        <v>22320</v>
      </c>
    </row>
    <row r="121" spans="1:18" ht="72.75" customHeight="1" x14ac:dyDescent="0.25">
      <c r="A121" s="199">
        <v>17</v>
      </c>
      <c r="B121" s="459" t="s">
        <v>946</v>
      </c>
      <c r="C121" s="460"/>
      <c r="D121" s="460"/>
      <c r="E121" s="460"/>
      <c r="F121" s="465"/>
      <c r="G121" s="196" t="s">
        <v>945</v>
      </c>
      <c r="H121" s="199">
        <f t="shared" si="8"/>
        <v>0</v>
      </c>
      <c r="I121" s="162">
        <v>0</v>
      </c>
      <c r="J121" s="162">
        <v>0</v>
      </c>
      <c r="K121" s="168">
        <v>2</v>
      </c>
      <c r="L121" s="168">
        <v>4.25</v>
      </c>
      <c r="M121" s="168">
        <v>1</v>
      </c>
      <c r="N121" s="168">
        <v>4</v>
      </c>
      <c r="O121" s="162">
        <v>5.5</v>
      </c>
      <c r="P121" s="162">
        <v>1</v>
      </c>
      <c r="Q121" s="163">
        <v>37100</v>
      </c>
      <c r="R121" s="163">
        <v>22320</v>
      </c>
    </row>
    <row r="122" spans="1:18" ht="72.75" customHeight="1" x14ac:dyDescent="0.25">
      <c r="A122" s="199">
        <v>18</v>
      </c>
      <c r="B122" s="459" t="s">
        <v>186</v>
      </c>
      <c r="C122" s="460"/>
      <c r="D122" s="460"/>
      <c r="E122" s="460"/>
      <c r="F122" s="465"/>
      <c r="G122" s="196" t="s">
        <v>947</v>
      </c>
      <c r="H122" s="199">
        <f t="shared" si="8"/>
        <v>0</v>
      </c>
      <c r="I122" s="162">
        <v>0</v>
      </c>
      <c r="J122" s="162">
        <v>0</v>
      </c>
      <c r="K122" s="168">
        <v>0</v>
      </c>
      <c r="L122" s="168">
        <v>5</v>
      </c>
      <c r="M122" s="168">
        <v>4</v>
      </c>
      <c r="N122" s="168">
        <v>0</v>
      </c>
      <c r="O122" s="162">
        <v>7</v>
      </c>
      <c r="P122" s="162">
        <v>2</v>
      </c>
      <c r="Q122" s="163">
        <v>0</v>
      </c>
      <c r="R122" s="163">
        <v>0</v>
      </c>
    </row>
    <row r="123" spans="1:18" ht="72.75" customHeight="1" x14ac:dyDescent="0.25">
      <c r="A123" s="199">
        <v>19</v>
      </c>
      <c r="B123" s="459" t="s">
        <v>188</v>
      </c>
      <c r="C123" s="460"/>
      <c r="D123" s="460"/>
      <c r="E123" s="460"/>
      <c r="F123" s="465"/>
      <c r="G123" s="196" t="s">
        <v>189</v>
      </c>
      <c r="H123" s="199">
        <f t="shared" si="8"/>
        <v>0</v>
      </c>
      <c r="I123" s="162">
        <v>0</v>
      </c>
      <c r="J123" s="162">
        <v>0</v>
      </c>
      <c r="K123" s="168">
        <v>0</v>
      </c>
      <c r="L123" s="168">
        <v>0</v>
      </c>
      <c r="M123" s="168">
        <v>0</v>
      </c>
      <c r="N123" s="168">
        <v>2</v>
      </c>
      <c r="O123" s="162">
        <v>3</v>
      </c>
      <c r="P123" s="162">
        <v>0</v>
      </c>
      <c r="Q123" s="163">
        <v>0</v>
      </c>
      <c r="R123" s="163">
        <v>22320</v>
      </c>
    </row>
    <row r="124" spans="1:18" ht="72.75" customHeight="1" x14ac:dyDescent="0.25">
      <c r="A124" s="199">
        <v>20</v>
      </c>
      <c r="B124" s="459" t="s">
        <v>190</v>
      </c>
      <c r="C124" s="460"/>
      <c r="D124" s="460"/>
      <c r="E124" s="460"/>
      <c r="F124" s="465"/>
      <c r="G124" s="196" t="s">
        <v>950</v>
      </c>
      <c r="H124" s="199">
        <f t="shared" si="8"/>
        <v>0</v>
      </c>
      <c r="I124" s="162">
        <v>0</v>
      </c>
      <c r="J124" s="162">
        <v>0</v>
      </c>
      <c r="K124" s="168">
        <v>1</v>
      </c>
      <c r="L124" s="168">
        <v>5</v>
      </c>
      <c r="M124" s="168">
        <v>3</v>
      </c>
      <c r="N124" s="168">
        <v>3</v>
      </c>
      <c r="O124" s="162">
        <v>6.5</v>
      </c>
      <c r="P124" s="162">
        <v>0</v>
      </c>
      <c r="Q124" s="163">
        <v>37100</v>
      </c>
      <c r="R124" s="163">
        <v>22320</v>
      </c>
    </row>
    <row r="125" spans="1:18" ht="72.75" customHeight="1" x14ac:dyDescent="0.25">
      <c r="A125" s="199">
        <v>21</v>
      </c>
      <c r="B125" s="459" t="s">
        <v>192</v>
      </c>
      <c r="C125" s="460"/>
      <c r="D125" s="460"/>
      <c r="E125" s="460"/>
      <c r="F125" s="465"/>
      <c r="G125" s="196" t="s">
        <v>193</v>
      </c>
      <c r="H125" s="199">
        <f t="shared" si="8"/>
        <v>0</v>
      </c>
      <c r="I125" s="162">
        <v>0</v>
      </c>
      <c r="J125" s="162">
        <v>0</v>
      </c>
      <c r="K125" s="168">
        <v>0</v>
      </c>
      <c r="L125" s="168">
        <v>0</v>
      </c>
      <c r="M125" s="168">
        <v>0</v>
      </c>
      <c r="N125" s="168">
        <v>3</v>
      </c>
      <c r="O125" s="162">
        <v>3</v>
      </c>
      <c r="P125" s="162">
        <v>0</v>
      </c>
      <c r="Q125" s="163">
        <v>0</v>
      </c>
      <c r="R125" s="163">
        <v>22320</v>
      </c>
    </row>
    <row r="126" spans="1:18" ht="72.75" customHeight="1" x14ac:dyDescent="0.25">
      <c r="A126" s="199">
        <v>22</v>
      </c>
      <c r="B126" s="459" t="s">
        <v>194</v>
      </c>
      <c r="C126" s="460"/>
      <c r="D126" s="460"/>
      <c r="E126" s="460"/>
      <c r="F126" s="465"/>
      <c r="G126" s="196" t="s">
        <v>195</v>
      </c>
      <c r="H126" s="199">
        <f t="shared" si="8"/>
        <v>0</v>
      </c>
      <c r="I126" s="162">
        <v>0</v>
      </c>
      <c r="J126" s="162">
        <v>0</v>
      </c>
      <c r="K126" s="168">
        <v>0</v>
      </c>
      <c r="L126" s="168">
        <v>0</v>
      </c>
      <c r="M126" s="168">
        <v>0</v>
      </c>
      <c r="N126" s="168">
        <v>3</v>
      </c>
      <c r="O126" s="162">
        <v>3</v>
      </c>
      <c r="P126" s="162">
        <v>0</v>
      </c>
      <c r="Q126" s="163">
        <v>0</v>
      </c>
      <c r="R126" s="163">
        <v>22320</v>
      </c>
    </row>
    <row r="127" spans="1:18" ht="72.75" customHeight="1" x14ac:dyDescent="0.25">
      <c r="A127" s="199">
        <v>23</v>
      </c>
      <c r="B127" s="459" t="s">
        <v>196</v>
      </c>
      <c r="C127" s="460"/>
      <c r="D127" s="460"/>
      <c r="E127" s="460"/>
      <c r="F127" s="465"/>
      <c r="G127" s="196" t="s">
        <v>197</v>
      </c>
      <c r="H127" s="199">
        <f t="shared" si="8"/>
        <v>0</v>
      </c>
      <c r="I127" s="162">
        <v>0</v>
      </c>
      <c r="J127" s="162">
        <v>0</v>
      </c>
      <c r="K127" s="168">
        <v>0</v>
      </c>
      <c r="L127" s="168">
        <v>0</v>
      </c>
      <c r="M127" s="168">
        <v>0</v>
      </c>
      <c r="N127" s="168">
        <v>2</v>
      </c>
      <c r="O127" s="162">
        <v>3</v>
      </c>
      <c r="P127" s="162">
        <v>0</v>
      </c>
      <c r="Q127" s="163">
        <v>0</v>
      </c>
      <c r="R127" s="163">
        <v>22320</v>
      </c>
    </row>
    <row r="128" spans="1:18" ht="72.75" customHeight="1" x14ac:dyDescent="0.25">
      <c r="A128" s="199">
        <v>24</v>
      </c>
      <c r="B128" s="459" t="s">
        <v>198</v>
      </c>
      <c r="C128" s="460"/>
      <c r="D128" s="460"/>
      <c r="E128" s="460"/>
      <c r="F128" s="465"/>
      <c r="G128" s="196" t="s">
        <v>199</v>
      </c>
      <c r="H128" s="199">
        <f t="shared" si="8"/>
        <v>0</v>
      </c>
      <c r="I128" s="162">
        <v>0</v>
      </c>
      <c r="J128" s="162">
        <v>0</v>
      </c>
      <c r="K128" s="168">
        <v>0</v>
      </c>
      <c r="L128" s="168">
        <v>0</v>
      </c>
      <c r="M128" s="168">
        <v>0</v>
      </c>
      <c r="N128" s="168">
        <v>4</v>
      </c>
      <c r="O128" s="162">
        <v>3</v>
      </c>
      <c r="P128" s="162">
        <v>0</v>
      </c>
      <c r="Q128" s="163">
        <v>0</v>
      </c>
      <c r="R128" s="163">
        <v>22320</v>
      </c>
    </row>
    <row r="129" spans="1:18" ht="72.75" customHeight="1" x14ac:dyDescent="0.25">
      <c r="A129" s="194">
        <v>5</v>
      </c>
      <c r="B129" s="522" t="s">
        <v>200</v>
      </c>
      <c r="C129" s="523"/>
      <c r="D129" s="523"/>
      <c r="E129" s="523"/>
      <c r="F129" s="523"/>
      <c r="G129" s="524"/>
      <c r="H129" s="198">
        <f>H130+H131+H132+H133+H134+H135+H136+H137+H138+H139+H140+H141+H142+H143+H144+H145+H146+H147</f>
        <v>305</v>
      </c>
      <c r="I129" s="198">
        <f t="shared" ref="I129:P129" si="9">I130+I131+I132+I133+I134+I135+I136+I137+I138+I139+I140+I141+I142+I143+I144+I145+I146+I147</f>
        <v>195</v>
      </c>
      <c r="J129" s="198">
        <f t="shared" si="9"/>
        <v>110</v>
      </c>
      <c r="K129" s="135">
        <f t="shared" si="9"/>
        <v>167</v>
      </c>
      <c r="L129" s="135">
        <f t="shared" si="9"/>
        <v>57</v>
      </c>
      <c r="M129" s="135">
        <f t="shared" si="9"/>
        <v>10</v>
      </c>
      <c r="N129" s="135">
        <f t="shared" si="9"/>
        <v>470</v>
      </c>
      <c r="O129" s="198">
        <f t="shared" si="9"/>
        <v>53</v>
      </c>
      <c r="P129" s="198">
        <f t="shared" si="9"/>
        <v>0</v>
      </c>
      <c r="Q129" s="164">
        <v>47716</v>
      </c>
      <c r="R129" s="164">
        <v>23858</v>
      </c>
    </row>
    <row r="130" spans="1:18" ht="72.75" customHeight="1" x14ac:dyDescent="0.25">
      <c r="A130" s="199">
        <v>1</v>
      </c>
      <c r="B130" s="459" t="s">
        <v>201</v>
      </c>
      <c r="C130" s="460"/>
      <c r="D130" s="460"/>
      <c r="E130" s="460"/>
      <c r="F130" s="465"/>
      <c r="G130" s="196" t="s">
        <v>1003</v>
      </c>
      <c r="H130" s="199">
        <f>I130+J130</f>
        <v>255</v>
      </c>
      <c r="I130" s="162">
        <v>195</v>
      </c>
      <c r="J130" s="162">
        <v>60</v>
      </c>
      <c r="K130" s="168">
        <v>112</v>
      </c>
      <c r="L130" s="168">
        <v>27</v>
      </c>
      <c r="M130" s="168">
        <v>8</v>
      </c>
      <c r="N130" s="168">
        <v>318</v>
      </c>
      <c r="O130" s="162">
        <v>24</v>
      </c>
      <c r="P130" s="162">
        <v>0</v>
      </c>
      <c r="Q130" s="163">
        <v>45673</v>
      </c>
      <c r="R130" s="163">
        <v>23940</v>
      </c>
    </row>
    <row r="131" spans="1:18" ht="72.75" customHeight="1" x14ac:dyDescent="0.25">
      <c r="A131" s="199">
        <v>2</v>
      </c>
      <c r="B131" s="459" t="s">
        <v>202</v>
      </c>
      <c r="C131" s="460"/>
      <c r="D131" s="460"/>
      <c r="E131" s="460"/>
      <c r="F131" s="465"/>
      <c r="G131" s="196" t="s">
        <v>538</v>
      </c>
      <c r="H131" s="199">
        <f t="shared" ref="H131:H147" si="10">I131+J131</f>
        <v>0</v>
      </c>
      <c r="I131" s="162">
        <v>0</v>
      </c>
      <c r="J131" s="162">
        <v>0</v>
      </c>
      <c r="K131" s="168">
        <v>9</v>
      </c>
      <c r="L131" s="168">
        <v>5</v>
      </c>
      <c r="M131" s="168">
        <v>1</v>
      </c>
      <c r="N131" s="168">
        <v>28</v>
      </c>
      <c r="O131" s="162">
        <v>6</v>
      </c>
      <c r="P131" s="162">
        <v>0</v>
      </c>
      <c r="Q131" s="163">
        <v>44832</v>
      </c>
      <c r="R131" s="163">
        <v>23750</v>
      </c>
    </row>
    <row r="132" spans="1:18" ht="72.75" customHeight="1" x14ac:dyDescent="0.25">
      <c r="A132" s="199">
        <v>3</v>
      </c>
      <c r="B132" s="459" t="s">
        <v>203</v>
      </c>
      <c r="C132" s="460"/>
      <c r="D132" s="460"/>
      <c r="E132" s="460"/>
      <c r="F132" s="465"/>
      <c r="G132" s="196" t="s">
        <v>539</v>
      </c>
      <c r="H132" s="199">
        <f t="shared" si="10"/>
        <v>0</v>
      </c>
      <c r="I132" s="162">
        <v>0</v>
      </c>
      <c r="J132" s="162">
        <v>0</v>
      </c>
      <c r="K132" s="168">
        <v>8</v>
      </c>
      <c r="L132" s="168">
        <v>4</v>
      </c>
      <c r="M132" s="168">
        <v>0</v>
      </c>
      <c r="N132" s="168">
        <v>18</v>
      </c>
      <c r="O132" s="162">
        <v>3</v>
      </c>
      <c r="P132" s="162">
        <v>0</v>
      </c>
      <c r="Q132" s="163">
        <v>44740</v>
      </c>
      <c r="R132" s="163">
        <v>23625</v>
      </c>
    </row>
    <row r="133" spans="1:18" ht="72.75" customHeight="1" x14ac:dyDescent="0.25">
      <c r="A133" s="199">
        <v>4</v>
      </c>
      <c r="B133" s="459" t="s">
        <v>204</v>
      </c>
      <c r="C133" s="460"/>
      <c r="D133" s="460"/>
      <c r="E133" s="460"/>
      <c r="F133" s="465"/>
      <c r="G133" s="196" t="s">
        <v>540</v>
      </c>
      <c r="H133" s="199">
        <f t="shared" si="10"/>
        <v>15</v>
      </c>
      <c r="I133" s="162">
        <v>0</v>
      </c>
      <c r="J133" s="162">
        <v>15</v>
      </c>
      <c r="K133" s="168">
        <v>9</v>
      </c>
      <c r="L133" s="168">
        <v>4</v>
      </c>
      <c r="M133" s="168">
        <v>0</v>
      </c>
      <c r="N133" s="168">
        <v>27</v>
      </c>
      <c r="O133" s="162">
        <v>2</v>
      </c>
      <c r="P133" s="162">
        <v>0</v>
      </c>
      <c r="Q133" s="163">
        <v>44820</v>
      </c>
      <c r="R133" s="163">
        <v>23820</v>
      </c>
    </row>
    <row r="134" spans="1:18" ht="72.75" customHeight="1" x14ac:dyDescent="0.25">
      <c r="A134" s="199">
        <v>5</v>
      </c>
      <c r="B134" s="459" t="s">
        <v>205</v>
      </c>
      <c r="C134" s="460"/>
      <c r="D134" s="460"/>
      <c r="E134" s="460"/>
      <c r="F134" s="465"/>
      <c r="G134" s="196" t="s">
        <v>541</v>
      </c>
      <c r="H134" s="199">
        <f t="shared" si="10"/>
        <v>0</v>
      </c>
      <c r="I134" s="162">
        <v>0</v>
      </c>
      <c r="J134" s="162">
        <v>0</v>
      </c>
      <c r="K134" s="168">
        <v>7</v>
      </c>
      <c r="L134" s="168">
        <v>5</v>
      </c>
      <c r="M134" s="168">
        <v>0</v>
      </c>
      <c r="N134" s="168">
        <v>21</v>
      </c>
      <c r="O134" s="162">
        <v>3</v>
      </c>
      <c r="P134" s="167">
        <v>0</v>
      </c>
      <c r="Q134" s="163">
        <v>44574</v>
      </c>
      <c r="R134" s="163">
        <v>23637</v>
      </c>
    </row>
    <row r="135" spans="1:18" ht="72.75" customHeight="1" x14ac:dyDescent="0.25">
      <c r="A135" s="199">
        <v>6</v>
      </c>
      <c r="B135" s="459" t="s">
        <v>206</v>
      </c>
      <c r="C135" s="460"/>
      <c r="D135" s="460"/>
      <c r="E135" s="460"/>
      <c r="F135" s="465"/>
      <c r="G135" s="196" t="s">
        <v>542</v>
      </c>
      <c r="H135" s="199">
        <f t="shared" si="10"/>
        <v>15</v>
      </c>
      <c r="I135" s="162">
        <v>0</v>
      </c>
      <c r="J135" s="162">
        <v>15</v>
      </c>
      <c r="K135" s="168">
        <v>9</v>
      </c>
      <c r="L135" s="168">
        <v>3</v>
      </c>
      <c r="M135" s="168">
        <v>0</v>
      </c>
      <c r="N135" s="168">
        <v>20</v>
      </c>
      <c r="O135" s="162">
        <v>2</v>
      </c>
      <c r="P135" s="162">
        <v>0</v>
      </c>
      <c r="Q135" s="163">
        <v>44325</v>
      </c>
      <c r="R135" s="163">
        <v>23566</v>
      </c>
    </row>
    <row r="136" spans="1:18" ht="72.75" customHeight="1" x14ac:dyDescent="0.25">
      <c r="A136" s="199">
        <v>7</v>
      </c>
      <c r="B136" s="459" t="s">
        <v>207</v>
      </c>
      <c r="C136" s="460"/>
      <c r="D136" s="460"/>
      <c r="E136" s="460"/>
      <c r="F136" s="465"/>
      <c r="G136" s="196" t="s">
        <v>543</v>
      </c>
      <c r="H136" s="199">
        <f t="shared" si="10"/>
        <v>20</v>
      </c>
      <c r="I136" s="162">
        <v>0</v>
      </c>
      <c r="J136" s="162">
        <v>20</v>
      </c>
      <c r="K136" s="168">
        <v>11</v>
      </c>
      <c r="L136" s="168">
        <v>7</v>
      </c>
      <c r="M136" s="168">
        <v>0</v>
      </c>
      <c r="N136" s="168">
        <v>18</v>
      </c>
      <c r="O136" s="162">
        <v>10</v>
      </c>
      <c r="P136" s="162">
        <v>0</v>
      </c>
      <c r="Q136" s="163">
        <v>44474</v>
      </c>
      <c r="R136" s="163">
        <v>23865</v>
      </c>
    </row>
    <row r="137" spans="1:18" ht="72.75" customHeight="1" x14ac:dyDescent="0.25">
      <c r="A137" s="199">
        <v>8</v>
      </c>
      <c r="B137" s="459" t="s">
        <v>208</v>
      </c>
      <c r="C137" s="460"/>
      <c r="D137" s="460"/>
      <c r="E137" s="460"/>
      <c r="F137" s="465"/>
      <c r="G137" s="196" t="s">
        <v>544</v>
      </c>
      <c r="H137" s="199">
        <f t="shared" si="10"/>
        <v>0</v>
      </c>
      <c r="I137" s="162">
        <v>0</v>
      </c>
      <c r="J137" s="162">
        <v>0</v>
      </c>
      <c r="K137" s="168">
        <v>2</v>
      </c>
      <c r="L137" s="168">
        <v>2</v>
      </c>
      <c r="M137" s="168">
        <v>1</v>
      </c>
      <c r="N137" s="168">
        <v>10</v>
      </c>
      <c r="O137" s="162">
        <v>1</v>
      </c>
      <c r="P137" s="162">
        <v>0</v>
      </c>
      <c r="Q137" s="163">
        <v>43125</v>
      </c>
      <c r="R137" s="163">
        <v>23670</v>
      </c>
    </row>
    <row r="138" spans="1:18" ht="72.75" customHeight="1" x14ac:dyDescent="0.25">
      <c r="A138" s="199">
        <v>9</v>
      </c>
      <c r="B138" s="459" t="s">
        <v>209</v>
      </c>
      <c r="C138" s="460"/>
      <c r="D138" s="460"/>
      <c r="E138" s="460"/>
      <c r="F138" s="465"/>
      <c r="G138" s="196" t="s">
        <v>883</v>
      </c>
      <c r="H138" s="199">
        <f t="shared" si="10"/>
        <v>0</v>
      </c>
      <c r="I138" s="162">
        <v>0</v>
      </c>
      <c r="J138" s="162">
        <v>0</v>
      </c>
      <c r="K138" s="168">
        <v>0</v>
      </c>
      <c r="L138" s="168">
        <v>0</v>
      </c>
      <c r="M138" s="168">
        <v>0</v>
      </c>
      <c r="N138" s="168">
        <v>0</v>
      </c>
      <c r="O138" s="162">
        <v>0</v>
      </c>
      <c r="P138" s="162">
        <v>0</v>
      </c>
      <c r="Q138" s="163">
        <v>0</v>
      </c>
      <c r="R138" s="163">
        <v>0</v>
      </c>
    </row>
    <row r="139" spans="1:18" ht="72.75" customHeight="1" x14ac:dyDescent="0.25">
      <c r="A139" s="199">
        <v>10</v>
      </c>
      <c r="B139" s="459" t="s">
        <v>210</v>
      </c>
      <c r="C139" s="460"/>
      <c r="D139" s="460"/>
      <c r="E139" s="460"/>
      <c r="F139" s="465"/>
      <c r="G139" s="196" t="s">
        <v>884</v>
      </c>
      <c r="H139" s="199">
        <f t="shared" si="10"/>
        <v>0</v>
      </c>
      <c r="I139" s="162">
        <v>0</v>
      </c>
      <c r="J139" s="162">
        <v>0</v>
      </c>
      <c r="K139" s="168">
        <v>0</v>
      </c>
      <c r="L139" s="168">
        <v>0</v>
      </c>
      <c r="M139" s="168">
        <v>0</v>
      </c>
      <c r="N139" s="168">
        <v>1</v>
      </c>
      <c r="O139" s="162">
        <v>1</v>
      </c>
      <c r="P139" s="162">
        <v>0</v>
      </c>
      <c r="Q139" s="163">
        <v>0</v>
      </c>
      <c r="R139" s="163">
        <v>22985</v>
      </c>
    </row>
    <row r="140" spans="1:18" ht="72.75" customHeight="1" x14ac:dyDescent="0.25">
      <c r="A140" s="199">
        <v>11</v>
      </c>
      <c r="B140" s="459" t="s">
        <v>212</v>
      </c>
      <c r="C140" s="460"/>
      <c r="D140" s="460"/>
      <c r="E140" s="460"/>
      <c r="F140" s="465"/>
      <c r="G140" s="196" t="s">
        <v>213</v>
      </c>
      <c r="H140" s="199">
        <f t="shared" si="10"/>
        <v>0</v>
      </c>
      <c r="I140" s="162">
        <v>0</v>
      </c>
      <c r="J140" s="162">
        <v>0</v>
      </c>
      <c r="K140" s="168">
        <v>0</v>
      </c>
      <c r="L140" s="168">
        <v>0</v>
      </c>
      <c r="M140" s="168">
        <v>0</v>
      </c>
      <c r="N140" s="168">
        <v>1</v>
      </c>
      <c r="O140" s="162">
        <v>1</v>
      </c>
      <c r="P140" s="162">
        <v>0</v>
      </c>
      <c r="Q140" s="163">
        <v>0</v>
      </c>
      <c r="R140" s="163">
        <v>22340</v>
      </c>
    </row>
    <row r="141" spans="1:18" ht="72.75" customHeight="1" x14ac:dyDescent="0.25">
      <c r="A141" s="199">
        <v>12</v>
      </c>
      <c r="B141" s="459" t="s">
        <v>214</v>
      </c>
      <c r="C141" s="460"/>
      <c r="D141" s="460"/>
      <c r="E141" s="460"/>
      <c r="F141" s="465"/>
      <c r="G141" s="196" t="s">
        <v>885</v>
      </c>
      <c r="H141" s="199">
        <f t="shared" si="10"/>
        <v>0</v>
      </c>
      <c r="I141" s="162">
        <v>0</v>
      </c>
      <c r="J141" s="162">
        <v>0</v>
      </c>
      <c r="K141" s="168">
        <v>0</v>
      </c>
      <c r="L141" s="168">
        <v>0</v>
      </c>
      <c r="M141" s="168">
        <v>0</v>
      </c>
      <c r="N141" s="168">
        <v>0</v>
      </c>
      <c r="O141" s="162">
        <v>0</v>
      </c>
      <c r="P141" s="162">
        <v>0</v>
      </c>
      <c r="Q141" s="163">
        <v>0</v>
      </c>
      <c r="R141" s="163">
        <v>22740</v>
      </c>
    </row>
    <row r="142" spans="1:18" ht="72.75" customHeight="1" x14ac:dyDescent="0.25">
      <c r="A142" s="199">
        <v>13</v>
      </c>
      <c r="B142" s="459" t="s">
        <v>216</v>
      </c>
      <c r="C142" s="460"/>
      <c r="D142" s="460"/>
      <c r="E142" s="460"/>
      <c r="F142" s="465"/>
      <c r="G142" s="196" t="s">
        <v>217</v>
      </c>
      <c r="H142" s="199">
        <f t="shared" si="10"/>
        <v>0</v>
      </c>
      <c r="I142" s="162">
        <v>0</v>
      </c>
      <c r="J142" s="162">
        <v>0</v>
      </c>
      <c r="K142" s="168">
        <v>0</v>
      </c>
      <c r="L142" s="168">
        <v>0</v>
      </c>
      <c r="M142" s="168">
        <v>0</v>
      </c>
      <c r="N142" s="168">
        <v>2</v>
      </c>
      <c r="O142" s="162">
        <v>0</v>
      </c>
      <c r="P142" s="162">
        <v>0</v>
      </c>
      <c r="Q142" s="163">
        <v>0</v>
      </c>
      <c r="R142" s="163">
        <v>22647</v>
      </c>
    </row>
    <row r="143" spans="1:18" ht="72.75" customHeight="1" x14ac:dyDescent="0.25">
      <c r="A143" s="199">
        <v>14</v>
      </c>
      <c r="B143" s="459" t="s">
        <v>219</v>
      </c>
      <c r="C143" s="460"/>
      <c r="D143" s="460"/>
      <c r="E143" s="460"/>
      <c r="F143" s="465"/>
      <c r="G143" s="196" t="s">
        <v>220</v>
      </c>
      <c r="H143" s="199">
        <f t="shared" si="10"/>
        <v>0</v>
      </c>
      <c r="I143" s="162">
        <v>0</v>
      </c>
      <c r="J143" s="162">
        <v>0</v>
      </c>
      <c r="K143" s="168">
        <v>0</v>
      </c>
      <c r="L143" s="168">
        <v>0</v>
      </c>
      <c r="M143" s="168">
        <v>0</v>
      </c>
      <c r="N143" s="168">
        <v>2</v>
      </c>
      <c r="O143" s="162">
        <v>0</v>
      </c>
      <c r="P143" s="162">
        <v>0</v>
      </c>
      <c r="Q143" s="163">
        <v>0</v>
      </c>
      <c r="R143" s="163">
        <v>22754</v>
      </c>
    </row>
    <row r="144" spans="1:18" ht="72.75" customHeight="1" x14ac:dyDescent="0.25">
      <c r="A144" s="199">
        <v>15</v>
      </c>
      <c r="B144" s="459" t="s">
        <v>221</v>
      </c>
      <c r="C144" s="460"/>
      <c r="D144" s="460"/>
      <c r="E144" s="460"/>
      <c r="F144" s="465"/>
      <c r="G144" s="196" t="s">
        <v>970</v>
      </c>
      <c r="H144" s="199">
        <f t="shared" si="10"/>
        <v>0</v>
      </c>
      <c r="I144" s="162">
        <v>0</v>
      </c>
      <c r="J144" s="162">
        <v>0</v>
      </c>
      <c r="K144" s="168">
        <v>0</v>
      </c>
      <c r="L144" s="168">
        <v>0</v>
      </c>
      <c r="M144" s="168">
        <v>0</v>
      </c>
      <c r="N144" s="168">
        <v>1</v>
      </c>
      <c r="O144" s="162">
        <v>0</v>
      </c>
      <c r="P144" s="162">
        <v>0</v>
      </c>
      <c r="Q144" s="163">
        <v>0</v>
      </c>
      <c r="R144" s="163">
        <v>21845</v>
      </c>
    </row>
    <row r="145" spans="1:18" ht="72.75" customHeight="1" x14ac:dyDescent="0.25">
      <c r="A145" s="199">
        <v>16</v>
      </c>
      <c r="B145" s="459" t="s">
        <v>223</v>
      </c>
      <c r="C145" s="460"/>
      <c r="D145" s="460"/>
      <c r="E145" s="460"/>
      <c r="F145" s="465"/>
      <c r="G145" s="196" t="s">
        <v>224</v>
      </c>
      <c r="H145" s="199">
        <f t="shared" si="10"/>
        <v>0</v>
      </c>
      <c r="I145" s="162">
        <v>0</v>
      </c>
      <c r="J145" s="162">
        <v>0</v>
      </c>
      <c r="K145" s="168">
        <v>0</v>
      </c>
      <c r="L145" s="168">
        <v>0</v>
      </c>
      <c r="M145" s="168">
        <v>0</v>
      </c>
      <c r="N145" s="168">
        <v>2</v>
      </c>
      <c r="O145" s="162">
        <v>0</v>
      </c>
      <c r="P145" s="162">
        <v>0</v>
      </c>
      <c r="Q145" s="163">
        <v>0</v>
      </c>
      <c r="R145" s="163">
        <v>21734</v>
      </c>
    </row>
    <row r="146" spans="1:18" ht="72.75" customHeight="1" x14ac:dyDescent="0.25">
      <c r="A146" s="199">
        <v>17</v>
      </c>
      <c r="B146" s="459" t="s">
        <v>225</v>
      </c>
      <c r="C146" s="460"/>
      <c r="D146" s="460"/>
      <c r="E146" s="460"/>
      <c r="F146" s="465"/>
      <c r="G146" s="196" t="s">
        <v>226</v>
      </c>
      <c r="H146" s="199">
        <f t="shared" si="10"/>
        <v>0</v>
      </c>
      <c r="I146" s="162">
        <v>0</v>
      </c>
      <c r="J146" s="162">
        <v>0</v>
      </c>
      <c r="K146" s="168">
        <v>0</v>
      </c>
      <c r="L146" s="168">
        <v>0</v>
      </c>
      <c r="M146" s="168">
        <v>0</v>
      </c>
      <c r="N146" s="168">
        <v>1</v>
      </c>
      <c r="O146" s="162">
        <v>0</v>
      </c>
      <c r="P146" s="162">
        <v>0</v>
      </c>
      <c r="Q146" s="163">
        <v>0</v>
      </c>
      <c r="R146" s="163">
        <v>21475</v>
      </c>
    </row>
    <row r="147" spans="1:18" ht="72.75" customHeight="1" x14ac:dyDescent="0.25">
      <c r="A147" s="199">
        <v>18</v>
      </c>
      <c r="B147" s="529" t="s">
        <v>326</v>
      </c>
      <c r="C147" s="529"/>
      <c r="D147" s="529"/>
      <c r="E147" s="529"/>
      <c r="F147" s="529"/>
      <c r="G147" s="196" t="s">
        <v>886</v>
      </c>
      <c r="H147" s="199">
        <f t="shared" si="10"/>
        <v>0</v>
      </c>
      <c r="I147" s="162">
        <v>0</v>
      </c>
      <c r="J147" s="162">
        <v>0</v>
      </c>
      <c r="K147" s="168">
        <v>0</v>
      </c>
      <c r="L147" s="168">
        <v>0</v>
      </c>
      <c r="M147" s="168">
        <v>0</v>
      </c>
      <c r="N147" s="168">
        <v>0</v>
      </c>
      <c r="O147" s="162">
        <v>0</v>
      </c>
      <c r="P147" s="162">
        <v>0</v>
      </c>
      <c r="Q147" s="163">
        <v>0</v>
      </c>
      <c r="R147" s="163">
        <v>0</v>
      </c>
    </row>
    <row r="148" spans="1:18" ht="72.75" customHeight="1" x14ac:dyDescent="0.25">
      <c r="A148" s="194">
        <v>6</v>
      </c>
      <c r="B148" s="522" t="s">
        <v>227</v>
      </c>
      <c r="C148" s="523"/>
      <c r="D148" s="523"/>
      <c r="E148" s="523"/>
      <c r="F148" s="523"/>
      <c r="G148" s="524"/>
      <c r="H148" s="198">
        <f>H149+H150+H151+H152+H153+H154+H155+H156+H157+H158+H159+H160+H161+H162</f>
        <v>380</v>
      </c>
      <c r="I148" s="198">
        <f t="shared" ref="I148:P148" si="11">I149+I150+I151+I152+I153+I154+I155+I156+I157+I158+I159+I160+I161+I162</f>
        <v>220</v>
      </c>
      <c r="J148" s="198">
        <f t="shared" si="11"/>
        <v>160</v>
      </c>
      <c r="K148" s="135">
        <f t="shared" si="11"/>
        <v>119</v>
      </c>
      <c r="L148" s="135">
        <f t="shared" si="11"/>
        <v>88</v>
      </c>
      <c r="M148" s="135">
        <f t="shared" si="11"/>
        <v>16</v>
      </c>
      <c r="N148" s="135">
        <f t="shared" si="11"/>
        <v>418</v>
      </c>
      <c r="O148" s="198">
        <f t="shared" si="11"/>
        <v>72</v>
      </c>
      <c r="P148" s="198">
        <f t="shared" si="11"/>
        <v>0</v>
      </c>
      <c r="Q148" s="164">
        <v>47716</v>
      </c>
      <c r="R148" s="164">
        <v>23858</v>
      </c>
    </row>
    <row r="149" spans="1:18" ht="72.75" customHeight="1" x14ac:dyDescent="0.25">
      <c r="A149" s="199">
        <v>1</v>
      </c>
      <c r="B149" s="459" t="s">
        <v>228</v>
      </c>
      <c r="C149" s="460"/>
      <c r="D149" s="460"/>
      <c r="E149" s="460"/>
      <c r="F149" s="465"/>
      <c r="G149" s="196" t="s">
        <v>1000</v>
      </c>
      <c r="H149" s="199">
        <f>I149+J149</f>
        <v>160</v>
      </c>
      <c r="I149" s="162">
        <v>130</v>
      </c>
      <c r="J149" s="162">
        <v>30</v>
      </c>
      <c r="K149" s="168">
        <v>57</v>
      </c>
      <c r="L149" s="168">
        <v>52</v>
      </c>
      <c r="M149" s="168">
        <v>10.5</v>
      </c>
      <c r="N149" s="168">
        <v>198</v>
      </c>
      <c r="O149" s="162">
        <v>43.25</v>
      </c>
      <c r="P149" s="162">
        <v>0</v>
      </c>
      <c r="Q149" s="163">
        <v>49743</v>
      </c>
      <c r="R149" s="163">
        <v>24088</v>
      </c>
    </row>
    <row r="150" spans="1:18" ht="72.75" customHeight="1" x14ac:dyDescent="0.25">
      <c r="A150" s="199">
        <v>2</v>
      </c>
      <c r="B150" s="459" t="s">
        <v>229</v>
      </c>
      <c r="C150" s="460"/>
      <c r="D150" s="460"/>
      <c r="E150" s="460"/>
      <c r="F150" s="465"/>
      <c r="G150" s="196" t="s">
        <v>974</v>
      </c>
      <c r="H150" s="199">
        <f t="shared" ref="H150:H162" si="12">I150+J150</f>
        <v>65</v>
      </c>
      <c r="I150" s="162">
        <v>25</v>
      </c>
      <c r="J150" s="162">
        <v>40</v>
      </c>
      <c r="K150" s="168">
        <v>20</v>
      </c>
      <c r="L150" s="168">
        <v>6</v>
      </c>
      <c r="M150" s="168">
        <v>0</v>
      </c>
      <c r="N150" s="168">
        <v>57</v>
      </c>
      <c r="O150" s="162">
        <v>7</v>
      </c>
      <c r="P150" s="162">
        <v>0</v>
      </c>
      <c r="Q150" s="163">
        <v>46623</v>
      </c>
      <c r="R150" s="163">
        <v>23320</v>
      </c>
    </row>
    <row r="151" spans="1:18" ht="72.75" customHeight="1" x14ac:dyDescent="0.25">
      <c r="A151" s="199">
        <v>3</v>
      </c>
      <c r="B151" s="459" t="s">
        <v>230</v>
      </c>
      <c r="C151" s="460"/>
      <c r="D151" s="460"/>
      <c r="E151" s="460"/>
      <c r="F151" s="465"/>
      <c r="G151" s="196" t="s">
        <v>973</v>
      </c>
      <c r="H151" s="199">
        <f t="shared" si="12"/>
        <v>25</v>
      </c>
      <c r="I151" s="162">
        <v>0</v>
      </c>
      <c r="J151" s="162">
        <v>25</v>
      </c>
      <c r="K151" s="168">
        <v>7</v>
      </c>
      <c r="L151" s="168">
        <v>7</v>
      </c>
      <c r="M151" s="168">
        <v>1.25</v>
      </c>
      <c r="N151" s="168">
        <v>28</v>
      </c>
      <c r="O151" s="162">
        <v>4.75</v>
      </c>
      <c r="P151" s="162">
        <v>0</v>
      </c>
      <c r="Q151" s="163">
        <v>46418</v>
      </c>
      <c r="R151" s="163">
        <v>23105</v>
      </c>
    </row>
    <row r="152" spans="1:18" ht="72.75" customHeight="1" x14ac:dyDescent="0.25">
      <c r="A152" s="199">
        <v>4</v>
      </c>
      <c r="B152" s="459" t="s">
        <v>231</v>
      </c>
      <c r="C152" s="460"/>
      <c r="D152" s="460"/>
      <c r="E152" s="460"/>
      <c r="F152" s="465"/>
      <c r="G152" s="196" t="s">
        <v>972</v>
      </c>
      <c r="H152" s="199">
        <f t="shared" si="12"/>
        <v>20</v>
      </c>
      <c r="I152" s="162">
        <v>10</v>
      </c>
      <c r="J152" s="162">
        <v>10</v>
      </c>
      <c r="K152" s="168">
        <v>6</v>
      </c>
      <c r="L152" s="168">
        <v>6.25</v>
      </c>
      <c r="M152" s="168">
        <v>1.5</v>
      </c>
      <c r="N152" s="168">
        <v>26</v>
      </c>
      <c r="O152" s="162">
        <v>5</v>
      </c>
      <c r="P152" s="162">
        <v>0</v>
      </c>
      <c r="Q152" s="163">
        <v>46380</v>
      </c>
      <c r="R152" s="163">
        <v>23112</v>
      </c>
    </row>
    <row r="153" spans="1:18" ht="72.75" customHeight="1" x14ac:dyDescent="0.25">
      <c r="A153" s="199">
        <v>5</v>
      </c>
      <c r="B153" s="498" t="s">
        <v>658</v>
      </c>
      <c r="C153" s="499"/>
      <c r="D153" s="499"/>
      <c r="E153" s="499"/>
      <c r="F153" s="500"/>
      <c r="G153" s="196" t="s">
        <v>887</v>
      </c>
      <c r="H153" s="199">
        <f t="shared" si="12"/>
        <v>110</v>
      </c>
      <c r="I153" s="162">
        <v>55</v>
      </c>
      <c r="J153" s="162">
        <v>55</v>
      </c>
      <c r="K153" s="168">
        <v>25</v>
      </c>
      <c r="L153" s="168">
        <v>12.5</v>
      </c>
      <c r="M153" s="168">
        <v>2.75</v>
      </c>
      <c r="N153" s="168">
        <v>81</v>
      </c>
      <c r="O153" s="162">
        <v>9.5</v>
      </c>
      <c r="P153" s="162">
        <v>0</v>
      </c>
      <c r="Q153" s="163">
        <v>47512</v>
      </c>
      <c r="R153" s="163">
        <v>23556</v>
      </c>
    </row>
    <row r="154" spans="1:18" ht="72.75" customHeight="1" x14ac:dyDescent="0.25">
      <c r="A154" s="199">
        <v>6</v>
      </c>
      <c r="B154" s="459" t="s">
        <v>232</v>
      </c>
      <c r="C154" s="460"/>
      <c r="D154" s="460"/>
      <c r="E154" s="460"/>
      <c r="F154" s="465"/>
      <c r="G154" s="196" t="s">
        <v>548</v>
      </c>
      <c r="H154" s="199">
        <f t="shared" si="12"/>
        <v>0</v>
      </c>
      <c r="I154" s="162">
        <v>0</v>
      </c>
      <c r="J154" s="162">
        <v>0</v>
      </c>
      <c r="K154" s="168">
        <v>4</v>
      </c>
      <c r="L154" s="168">
        <v>4.25</v>
      </c>
      <c r="M154" s="168">
        <v>0</v>
      </c>
      <c r="N154" s="168">
        <v>18</v>
      </c>
      <c r="O154" s="162">
        <v>2.5</v>
      </c>
      <c r="P154" s="162">
        <v>0</v>
      </c>
      <c r="Q154" s="163">
        <v>46225</v>
      </c>
      <c r="R154" s="163">
        <v>23085</v>
      </c>
    </row>
    <row r="155" spans="1:18" ht="72.75" customHeight="1" x14ac:dyDescent="0.25">
      <c r="A155" s="199">
        <v>7</v>
      </c>
      <c r="B155" s="459" t="s">
        <v>235</v>
      </c>
      <c r="C155" s="460"/>
      <c r="D155" s="460"/>
      <c r="E155" s="460"/>
      <c r="F155" s="465"/>
      <c r="G155" s="196" t="s">
        <v>236</v>
      </c>
      <c r="H155" s="199">
        <f t="shared" si="12"/>
        <v>0</v>
      </c>
      <c r="I155" s="162">
        <v>0</v>
      </c>
      <c r="J155" s="162">
        <v>0</v>
      </c>
      <c r="K155" s="168">
        <v>0</v>
      </c>
      <c r="L155" s="168">
        <v>0</v>
      </c>
      <c r="M155" s="168">
        <v>0</v>
      </c>
      <c r="N155" s="168">
        <v>3</v>
      </c>
      <c r="O155" s="162">
        <v>0</v>
      </c>
      <c r="P155" s="162">
        <v>0</v>
      </c>
      <c r="Q155" s="163">
        <v>0</v>
      </c>
      <c r="R155" s="163">
        <v>22407</v>
      </c>
    </row>
    <row r="156" spans="1:18" ht="72.75" customHeight="1" x14ac:dyDescent="0.25">
      <c r="A156" s="199">
        <v>8</v>
      </c>
      <c r="B156" s="459" t="s">
        <v>237</v>
      </c>
      <c r="C156" s="460"/>
      <c r="D156" s="460"/>
      <c r="E156" s="460"/>
      <c r="F156" s="465"/>
      <c r="G156" s="196" t="s">
        <v>238</v>
      </c>
      <c r="H156" s="199">
        <f t="shared" si="12"/>
        <v>0</v>
      </c>
      <c r="I156" s="162">
        <v>0</v>
      </c>
      <c r="J156" s="162">
        <v>0</v>
      </c>
      <c r="K156" s="168">
        <v>0</v>
      </c>
      <c r="L156" s="168">
        <v>0</v>
      </c>
      <c r="M156" s="168">
        <v>0</v>
      </c>
      <c r="N156" s="168">
        <v>3</v>
      </c>
      <c r="O156" s="162">
        <v>0</v>
      </c>
      <c r="P156" s="162">
        <v>0</v>
      </c>
      <c r="Q156" s="163">
        <v>0</v>
      </c>
      <c r="R156" s="163">
        <v>22389</v>
      </c>
    </row>
    <row r="157" spans="1:18" ht="72.75" customHeight="1" x14ac:dyDescent="0.25">
      <c r="A157" s="199">
        <v>9</v>
      </c>
      <c r="B157" s="459" t="s">
        <v>228</v>
      </c>
      <c r="C157" s="460"/>
      <c r="D157" s="460"/>
      <c r="E157" s="460"/>
      <c r="F157" s="465"/>
      <c r="G157" s="196" t="s">
        <v>971</v>
      </c>
      <c r="H157" s="199">
        <f t="shared" si="12"/>
        <v>0</v>
      </c>
      <c r="I157" s="162">
        <v>0</v>
      </c>
      <c r="J157" s="162">
        <v>0</v>
      </c>
      <c r="K157" s="168">
        <v>0</v>
      </c>
      <c r="L157" s="168">
        <v>0</v>
      </c>
      <c r="M157" s="168">
        <v>0</v>
      </c>
      <c r="N157" s="168">
        <v>1</v>
      </c>
      <c r="O157" s="162">
        <v>0</v>
      </c>
      <c r="P157" s="162">
        <v>0</v>
      </c>
      <c r="Q157" s="163">
        <v>0</v>
      </c>
      <c r="R157" s="163">
        <v>22402</v>
      </c>
    </row>
    <row r="158" spans="1:18" ht="72.75" customHeight="1" x14ac:dyDescent="0.25">
      <c r="A158" s="199">
        <v>10</v>
      </c>
      <c r="B158" s="459" t="s">
        <v>239</v>
      </c>
      <c r="C158" s="460"/>
      <c r="D158" s="460"/>
      <c r="E158" s="460"/>
      <c r="F158" s="465"/>
      <c r="G158" s="196" t="s">
        <v>240</v>
      </c>
      <c r="H158" s="199">
        <f t="shared" si="12"/>
        <v>0</v>
      </c>
      <c r="I158" s="162">
        <v>0</v>
      </c>
      <c r="J158" s="162">
        <v>0</v>
      </c>
      <c r="K158" s="168">
        <v>0</v>
      </c>
      <c r="L158" s="168">
        <v>0</v>
      </c>
      <c r="M158" s="168">
        <v>0</v>
      </c>
      <c r="N158" s="168">
        <v>2</v>
      </c>
      <c r="O158" s="162">
        <v>0</v>
      </c>
      <c r="P158" s="162">
        <v>0</v>
      </c>
      <c r="Q158" s="163">
        <v>0</v>
      </c>
      <c r="R158" s="163">
        <v>22452</v>
      </c>
    </row>
    <row r="159" spans="1:18" ht="72.75" customHeight="1" x14ac:dyDescent="0.25">
      <c r="A159" s="199">
        <v>11</v>
      </c>
      <c r="B159" s="459" t="s">
        <v>241</v>
      </c>
      <c r="C159" s="460"/>
      <c r="D159" s="460"/>
      <c r="E159" s="460"/>
      <c r="F159" s="465"/>
      <c r="G159" s="196" t="s">
        <v>242</v>
      </c>
      <c r="H159" s="199">
        <f t="shared" si="12"/>
        <v>0</v>
      </c>
      <c r="I159" s="162">
        <v>0</v>
      </c>
      <c r="J159" s="162">
        <v>0</v>
      </c>
      <c r="K159" s="168">
        <v>0</v>
      </c>
      <c r="L159" s="168">
        <v>0</v>
      </c>
      <c r="M159" s="168">
        <v>0</v>
      </c>
      <c r="N159" s="168">
        <v>1</v>
      </c>
      <c r="O159" s="162">
        <v>0</v>
      </c>
      <c r="P159" s="162">
        <v>0</v>
      </c>
      <c r="Q159" s="163">
        <v>0</v>
      </c>
      <c r="R159" s="163">
        <v>22245</v>
      </c>
    </row>
    <row r="160" spans="1:18" ht="72.75" customHeight="1" x14ac:dyDescent="0.25">
      <c r="A160" s="199">
        <v>12</v>
      </c>
      <c r="B160" s="498" t="s">
        <v>233</v>
      </c>
      <c r="C160" s="499"/>
      <c r="D160" s="499"/>
      <c r="E160" s="499"/>
      <c r="F160" s="500"/>
      <c r="G160" s="196" t="s">
        <v>888</v>
      </c>
      <c r="H160" s="199">
        <f t="shared" si="12"/>
        <v>0</v>
      </c>
      <c r="I160" s="162">
        <v>0</v>
      </c>
      <c r="J160" s="162">
        <v>0</v>
      </c>
      <c r="K160" s="168">
        <v>0</v>
      </c>
      <c r="L160" s="168">
        <v>0</v>
      </c>
      <c r="M160" s="168">
        <v>0</v>
      </c>
      <c r="N160" s="168">
        <v>0</v>
      </c>
      <c r="O160" s="162">
        <v>0</v>
      </c>
      <c r="P160" s="162">
        <v>0</v>
      </c>
      <c r="Q160" s="162">
        <v>0</v>
      </c>
      <c r="R160" s="162">
        <v>0</v>
      </c>
    </row>
    <row r="161" spans="1:18" ht="72.75" customHeight="1" x14ac:dyDescent="0.25">
      <c r="A161" s="199">
        <v>13</v>
      </c>
      <c r="B161" s="498" t="s">
        <v>243</v>
      </c>
      <c r="C161" s="499"/>
      <c r="D161" s="499"/>
      <c r="E161" s="499"/>
      <c r="F161" s="500"/>
      <c r="G161" s="196" t="s">
        <v>889</v>
      </c>
      <c r="H161" s="199">
        <f t="shared" si="12"/>
        <v>0</v>
      </c>
      <c r="I161" s="162">
        <v>0</v>
      </c>
      <c r="J161" s="162">
        <v>0</v>
      </c>
      <c r="K161" s="168">
        <v>0</v>
      </c>
      <c r="L161" s="168">
        <v>0</v>
      </c>
      <c r="M161" s="168">
        <v>0</v>
      </c>
      <c r="N161" s="168">
        <v>0</v>
      </c>
      <c r="O161" s="162">
        <v>0</v>
      </c>
      <c r="P161" s="162">
        <v>0</v>
      </c>
      <c r="Q161" s="162">
        <v>0</v>
      </c>
      <c r="R161" s="162">
        <v>0</v>
      </c>
    </row>
    <row r="162" spans="1:18" ht="72.75" customHeight="1" x14ac:dyDescent="0.25">
      <c r="A162" s="199">
        <v>14</v>
      </c>
      <c r="B162" s="498" t="s">
        <v>890</v>
      </c>
      <c r="C162" s="499"/>
      <c r="D162" s="499"/>
      <c r="E162" s="499"/>
      <c r="F162" s="500"/>
      <c r="G162" s="196" t="s">
        <v>891</v>
      </c>
      <c r="H162" s="199">
        <f t="shared" si="12"/>
        <v>0</v>
      </c>
      <c r="I162" s="162">
        <v>0</v>
      </c>
      <c r="J162" s="162">
        <v>0</v>
      </c>
      <c r="K162" s="168">
        <v>0</v>
      </c>
      <c r="L162" s="168">
        <v>0</v>
      </c>
      <c r="M162" s="168">
        <v>0</v>
      </c>
      <c r="N162" s="168">
        <v>0</v>
      </c>
      <c r="O162" s="162">
        <v>0</v>
      </c>
      <c r="P162" s="162">
        <v>0</v>
      </c>
      <c r="Q162" s="162">
        <v>0</v>
      </c>
      <c r="R162" s="162">
        <v>0</v>
      </c>
    </row>
    <row r="163" spans="1:18" ht="72.75" customHeight="1" x14ac:dyDescent="0.25">
      <c r="A163" s="194">
        <v>7</v>
      </c>
      <c r="B163" s="530" t="s">
        <v>247</v>
      </c>
      <c r="C163" s="531"/>
      <c r="D163" s="531"/>
      <c r="E163" s="531"/>
      <c r="F163" s="531"/>
      <c r="G163" s="532"/>
      <c r="H163" s="135">
        <f>H164+H165+H166+H167+H168+H169+H170+H171+H172+H173+H174+H175+H176+H177+H178+H179+H180+H181+H182+H183+H184+H185+H186+H187+H188+H189+H190+H191</f>
        <v>200</v>
      </c>
      <c r="I163" s="135">
        <f t="shared" ref="I163:O163" si="13">I164+I165+I166+I167+I168+I169+I170+I171+I172+I173+I174+I175+I176+I177+I178+I179+I180+I181+I182+I183+I184+I185+I186+I187+I188+I189+I190+I191</f>
        <v>130</v>
      </c>
      <c r="J163" s="135">
        <f t="shared" si="13"/>
        <v>70</v>
      </c>
      <c r="K163" s="135">
        <f t="shared" si="13"/>
        <v>73</v>
      </c>
      <c r="L163" s="135">
        <f t="shared" si="13"/>
        <v>58</v>
      </c>
      <c r="M163" s="135">
        <f t="shared" si="13"/>
        <v>14</v>
      </c>
      <c r="N163" s="135">
        <f t="shared" si="13"/>
        <v>241</v>
      </c>
      <c r="O163" s="135">
        <f t="shared" si="13"/>
        <v>30</v>
      </c>
      <c r="P163" s="135">
        <f>P164+P165+P166+P167+P168+P169+P170+P171+P172+P173+P174+P175+P176+P177+P178+P179+P180+P181+P182+P183+P184+P185+P186+P187+P188+P189+P190+P191</f>
        <v>7</v>
      </c>
      <c r="Q163" s="164">
        <v>47716</v>
      </c>
      <c r="R163" s="164">
        <v>23858</v>
      </c>
    </row>
    <row r="164" spans="1:18" ht="72.75" customHeight="1" x14ac:dyDescent="0.25">
      <c r="A164" s="199">
        <v>1</v>
      </c>
      <c r="B164" s="459" t="s">
        <v>248</v>
      </c>
      <c r="C164" s="460"/>
      <c r="D164" s="460"/>
      <c r="E164" s="460"/>
      <c r="F164" s="465"/>
      <c r="G164" s="196" t="s">
        <v>1011</v>
      </c>
      <c r="H164" s="199">
        <f>I164+J164</f>
        <v>185</v>
      </c>
      <c r="I164" s="162">
        <v>130</v>
      </c>
      <c r="J164" s="162">
        <v>55</v>
      </c>
      <c r="K164" s="168">
        <v>57</v>
      </c>
      <c r="L164" s="168">
        <v>47</v>
      </c>
      <c r="M164" s="168">
        <v>8</v>
      </c>
      <c r="N164" s="168">
        <v>140</v>
      </c>
      <c r="O164" s="162">
        <v>19</v>
      </c>
      <c r="P164" s="162">
        <v>2</v>
      </c>
      <c r="Q164" s="163">
        <v>42207</v>
      </c>
      <c r="R164" s="163">
        <v>23189</v>
      </c>
    </row>
    <row r="165" spans="1:18" ht="72.75" customHeight="1" x14ac:dyDescent="0.25">
      <c r="A165" s="199">
        <v>2</v>
      </c>
      <c r="B165" s="459" t="s">
        <v>249</v>
      </c>
      <c r="C165" s="460"/>
      <c r="D165" s="460"/>
      <c r="E165" s="460"/>
      <c r="F165" s="465"/>
      <c r="G165" s="196" t="s">
        <v>551</v>
      </c>
      <c r="H165" s="199">
        <f t="shared" ref="H165:H191" si="14">I165+J165</f>
        <v>0</v>
      </c>
      <c r="I165" s="162">
        <v>0</v>
      </c>
      <c r="J165" s="162">
        <v>0</v>
      </c>
      <c r="K165" s="168">
        <v>1</v>
      </c>
      <c r="L165" s="168">
        <v>3</v>
      </c>
      <c r="M165" s="168">
        <v>1</v>
      </c>
      <c r="N165" s="168">
        <v>14</v>
      </c>
      <c r="O165" s="162">
        <v>0</v>
      </c>
      <c r="P165" s="162">
        <v>0</v>
      </c>
      <c r="Q165" s="163">
        <v>43797</v>
      </c>
      <c r="R165" s="163">
        <v>19299</v>
      </c>
    </row>
    <row r="166" spans="1:18" ht="72.75" customHeight="1" x14ac:dyDescent="0.25">
      <c r="A166" s="199">
        <v>3</v>
      </c>
      <c r="B166" s="459" t="s">
        <v>250</v>
      </c>
      <c r="C166" s="460"/>
      <c r="D166" s="460"/>
      <c r="E166" s="460"/>
      <c r="F166" s="465"/>
      <c r="G166" s="196" t="s">
        <v>552</v>
      </c>
      <c r="H166" s="199">
        <f t="shared" si="14"/>
        <v>0</v>
      </c>
      <c r="I166" s="162">
        <v>0</v>
      </c>
      <c r="J166" s="162">
        <v>0</v>
      </c>
      <c r="K166" s="168">
        <v>2</v>
      </c>
      <c r="L166" s="168">
        <v>1</v>
      </c>
      <c r="M166" s="168">
        <v>1</v>
      </c>
      <c r="N166" s="168">
        <v>5</v>
      </c>
      <c r="O166" s="162">
        <v>2</v>
      </c>
      <c r="P166" s="162">
        <v>0</v>
      </c>
      <c r="Q166" s="163">
        <v>28130</v>
      </c>
      <c r="R166" s="163">
        <v>20276</v>
      </c>
    </row>
    <row r="167" spans="1:18" ht="72.75" customHeight="1" x14ac:dyDescent="0.25">
      <c r="A167" s="199">
        <v>4</v>
      </c>
      <c r="B167" s="459" t="s">
        <v>251</v>
      </c>
      <c r="C167" s="460"/>
      <c r="D167" s="460"/>
      <c r="E167" s="460"/>
      <c r="F167" s="465"/>
      <c r="G167" s="196" t="s">
        <v>553</v>
      </c>
      <c r="H167" s="199">
        <f t="shared" si="14"/>
        <v>0</v>
      </c>
      <c r="I167" s="162">
        <v>0</v>
      </c>
      <c r="J167" s="162">
        <v>0</v>
      </c>
      <c r="K167" s="168">
        <v>3</v>
      </c>
      <c r="L167" s="168">
        <v>0</v>
      </c>
      <c r="M167" s="168">
        <v>0</v>
      </c>
      <c r="N167" s="168">
        <v>14</v>
      </c>
      <c r="O167" s="162">
        <v>2</v>
      </c>
      <c r="P167" s="162">
        <v>1</v>
      </c>
      <c r="Q167" s="163">
        <v>37526</v>
      </c>
      <c r="R167" s="163">
        <v>18187</v>
      </c>
    </row>
    <row r="168" spans="1:18" ht="72.75" customHeight="1" x14ac:dyDescent="0.25">
      <c r="A168" s="199">
        <v>5</v>
      </c>
      <c r="B168" s="459" t="s">
        <v>252</v>
      </c>
      <c r="C168" s="460"/>
      <c r="D168" s="460"/>
      <c r="E168" s="460"/>
      <c r="F168" s="465"/>
      <c r="G168" s="196" t="s">
        <v>554</v>
      </c>
      <c r="H168" s="199">
        <f t="shared" si="14"/>
        <v>0</v>
      </c>
      <c r="I168" s="162">
        <v>0</v>
      </c>
      <c r="J168" s="162">
        <v>0</v>
      </c>
      <c r="K168" s="168">
        <v>1</v>
      </c>
      <c r="L168" s="168">
        <v>2</v>
      </c>
      <c r="M168" s="168">
        <v>1</v>
      </c>
      <c r="N168" s="168">
        <v>7</v>
      </c>
      <c r="O168" s="162">
        <v>1</v>
      </c>
      <c r="P168" s="162">
        <v>0</v>
      </c>
      <c r="Q168" s="163">
        <v>41191</v>
      </c>
      <c r="R168" s="163">
        <v>18238</v>
      </c>
    </row>
    <row r="169" spans="1:18" ht="72.75" customHeight="1" x14ac:dyDescent="0.25">
      <c r="A169" s="199">
        <v>6</v>
      </c>
      <c r="B169" s="459" t="s">
        <v>253</v>
      </c>
      <c r="C169" s="460"/>
      <c r="D169" s="460"/>
      <c r="E169" s="460"/>
      <c r="F169" s="465"/>
      <c r="G169" s="196" t="s">
        <v>555</v>
      </c>
      <c r="H169" s="199">
        <f t="shared" si="14"/>
        <v>5</v>
      </c>
      <c r="I169" s="162">
        <v>0</v>
      </c>
      <c r="J169" s="162">
        <v>5</v>
      </c>
      <c r="K169" s="168">
        <v>1</v>
      </c>
      <c r="L169" s="168">
        <v>1</v>
      </c>
      <c r="M169" s="168">
        <v>1</v>
      </c>
      <c r="N169" s="168">
        <v>6</v>
      </c>
      <c r="O169" s="162">
        <v>0</v>
      </c>
      <c r="P169" s="162">
        <v>0</v>
      </c>
      <c r="Q169" s="163">
        <v>45950</v>
      </c>
      <c r="R169" s="163">
        <v>21536</v>
      </c>
    </row>
    <row r="170" spans="1:18" ht="72.75" customHeight="1" x14ac:dyDescent="0.25">
      <c r="A170" s="199">
        <v>7</v>
      </c>
      <c r="B170" s="459" t="s">
        <v>254</v>
      </c>
      <c r="C170" s="460"/>
      <c r="D170" s="460"/>
      <c r="E170" s="460"/>
      <c r="F170" s="465"/>
      <c r="G170" s="196" t="s">
        <v>556</v>
      </c>
      <c r="H170" s="199">
        <f t="shared" si="14"/>
        <v>10</v>
      </c>
      <c r="I170" s="162">
        <v>0</v>
      </c>
      <c r="J170" s="162">
        <v>10</v>
      </c>
      <c r="K170" s="168">
        <v>3</v>
      </c>
      <c r="L170" s="168">
        <v>1</v>
      </c>
      <c r="M170" s="168">
        <v>0</v>
      </c>
      <c r="N170" s="168">
        <v>18</v>
      </c>
      <c r="O170" s="162">
        <v>0</v>
      </c>
      <c r="P170" s="162">
        <v>0</v>
      </c>
      <c r="Q170" s="163">
        <v>42634</v>
      </c>
      <c r="R170" s="163">
        <v>23396</v>
      </c>
    </row>
    <row r="171" spans="1:18" ht="72.75" customHeight="1" x14ac:dyDescent="0.25">
      <c r="A171" s="199">
        <v>8</v>
      </c>
      <c r="B171" s="459" t="s">
        <v>255</v>
      </c>
      <c r="C171" s="460"/>
      <c r="D171" s="460"/>
      <c r="E171" s="460"/>
      <c r="F171" s="465"/>
      <c r="G171" s="196" t="s">
        <v>557</v>
      </c>
      <c r="H171" s="199">
        <f t="shared" si="14"/>
        <v>0</v>
      </c>
      <c r="I171" s="162">
        <v>0</v>
      </c>
      <c r="J171" s="162">
        <v>0</v>
      </c>
      <c r="K171" s="168">
        <v>3</v>
      </c>
      <c r="L171" s="168">
        <v>1</v>
      </c>
      <c r="M171" s="168">
        <v>0</v>
      </c>
      <c r="N171" s="168">
        <v>11</v>
      </c>
      <c r="O171" s="162">
        <v>0</v>
      </c>
      <c r="P171" s="162">
        <v>0</v>
      </c>
      <c r="Q171" s="163">
        <v>32962</v>
      </c>
      <c r="R171" s="163">
        <v>26936</v>
      </c>
    </row>
    <row r="172" spans="1:18" ht="72.75" customHeight="1" x14ac:dyDescent="0.25">
      <c r="A172" s="199">
        <v>9</v>
      </c>
      <c r="B172" s="459" t="s">
        <v>690</v>
      </c>
      <c r="C172" s="460"/>
      <c r="D172" s="460"/>
      <c r="E172" s="460"/>
      <c r="F172" s="465"/>
      <c r="G172" s="196" t="s">
        <v>558</v>
      </c>
      <c r="H172" s="199">
        <f t="shared" si="14"/>
        <v>0</v>
      </c>
      <c r="I172" s="162">
        <v>0</v>
      </c>
      <c r="J172" s="162">
        <v>0</v>
      </c>
      <c r="K172" s="168">
        <v>1</v>
      </c>
      <c r="L172" s="168">
        <v>1</v>
      </c>
      <c r="M172" s="168">
        <v>1</v>
      </c>
      <c r="N172" s="168">
        <v>10</v>
      </c>
      <c r="O172" s="162">
        <v>0</v>
      </c>
      <c r="P172" s="162">
        <v>0</v>
      </c>
      <c r="Q172" s="163">
        <v>36631</v>
      </c>
      <c r="R172" s="163">
        <v>24313</v>
      </c>
    </row>
    <row r="173" spans="1:18" ht="72.75" customHeight="1" x14ac:dyDescent="0.25">
      <c r="A173" s="199">
        <v>10</v>
      </c>
      <c r="B173" s="459" t="s">
        <v>256</v>
      </c>
      <c r="C173" s="460"/>
      <c r="D173" s="460"/>
      <c r="E173" s="460"/>
      <c r="F173" s="465"/>
      <c r="G173" s="196" t="s">
        <v>559</v>
      </c>
      <c r="H173" s="199">
        <f t="shared" si="14"/>
        <v>0</v>
      </c>
      <c r="I173" s="162">
        <v>0</v>
      </c>
      <c r="J173" s="162">
        <v>0</v>
      </c>
      <c r="K173" s="168">
        <v>1</v>
      </c>
      <c r="L173" s="168">
        <v>1</v>
      </c>
      <c r="M173" s="168">
        <v>1</v>
      </c>
      <c r="N173" s="168">
        <v>1</v>
      </c>
      <c r="O173" s="162">
        <v>2</v>
      </c>
      <c r="P173" s="162">
        <v>2</v>
      </c>
      <c r="Q173" s="163">
        <v>28702</v>
      </c>
      <c r="R173" s="163">
        <v>28110</v>
      </c>
    </row>
    <row r="174" spans="1:18" ht="72.75" customHeight="1" x14ac:dyDescent="0.25">
      <c r="A174" s="199">
        <v>11</v>
      </c>
      <c r="B174" s="459" t="s">
        <v>269</v>
      </c>
      <c r="C174" s="460"/>
      <c r="D174" s="460"/>
      <c r="E174" s="460"/>
      <c r="F174" s="465"/>
      <c r="G174" s="196" t="s">
        <v>270</v>
      </c>
      <c r="H174" s="199">
        <f t="shared" si="14"/>
        <v>0</v>
      </c>
      <c r="I174" s="162">
        <v>0</v>
      </c>
      <c r="J174" s="162">
        <v>0</v>
      </c>
      <c r="K174" s="168">
        <v>0</v>
      </c>
      <c r="L174" s="168">
        <v>0</v>
      </c>
      <c r="M174" s="168">
        <v>0</v>
      </c>
      <c r="N174" s="168">
        <v>1</v>
      </c>
      <c r="O174" s="162">
        <v>1</v>
      </c>
      <c r="P174" s="162">
        <v>1</v>
      </c>
      <c r="Q174" s="163">
        <v>0</v>
      </c>
      <c r="R174" s="163">
        <v>17004</v>
      </c>
    </row>
    <row r="175" spans="1:18" ht="72.75" customHeight="1" x14ac:dyDescent="0.25">
      <c r="A175" s="199">
        <v>12</v>
      </c>
      <c r="B175" s="459" t="s">
        <v>271</v>
      </c>
      <c r="C175" s="460"/>
      <c r="D175" s="460"/>
      <c r="E175" s="460"/>
      <c r="F175" s="465"/>
      <c r="G175" s="196" t="s">
        <v>272</v>
      </c>
      <c r="H175" s="199">
        <f t="shared" si="14"/>
        <v>0</v>
      </c>
      <c r="I175" s="162">
        <v>0</v>
      </c>
      <c r="J175" s="162">
        <v>0</v>
      </c>
      <c r="K175" s="168">
        <v>0</v>
      </c>
      <c r="L175" s="168">
        <v>0</v>
      </c>
      <c r="M175" s="168">
        <v>0</v>
      </c>
      <c r="N175" s="168">
        <v>3</v>
      </c>
      <c r="O175" s="162">
        <v>1</v>
      </c>
      <c r="P175" s="162">
        <v>0</v>
      </c>
      <c r="Q175" s="163">
        <v>0</v>
      </c>
      <c r="R175" s="163">
        <v>22308</v>
      </c>
    </row>
    <row r="176" spans="1:18" ht="72.75" customHeight="1" x14ac:dyDescent="0.25">
      <c r="A176" s="199">
        <v>13</v>
      </c>
      <c r="B176" s="459" t="s">
        <v>273</v>
      </c>
      <c r="C176" s="460"/>
      <c r="D176" s="460"/>
      <c r="E176" s="460"/>
      <c r="F176" s="465"/>
      <c r="G176" s="196" t="s">
        <v>274</v>
      </c>
      <c r="H176" s="199">
        <f t="shared" si="14"/>
        <v>0</v>
      </c>
      <c r="I176" s="162">
        <v>0</v>
      </c>
      <c r="J176" s="162">
        <v>0</v>
      </c>
      <c r="K176" s="168">
        <v>0</v>
      </c>
      <c r="L176" s="168">
        <v>0</v>
      </c>
      <c r="M176" s="168">
        <v>0</v>
      </c>
      <c r="N176" s="168">
        <v>0</v>
      </c>
      <c r="O176" s="162">
        <v>1</v>
      </c>
      <c r="P176" s="162">
        <v>1</v>
      </c>
      <c r="Q176" s="163">
        <v>0</v>
      </c>
      <c r="R176" s="163">
        <v>0</v>
      </c>
    </row>
    <row r="177" spans="1:18" ht="72.75" customHeight="1" x14ac:dyDescent="0.25">
      <c r="A177" s="199">
        <v>14</v>
      </c>
      <c r="B177" s="459" t="s">
        <v>275</v>
      </c>
      <c r="C177" s="460"/>
      <c r="D177" s="460"/>
      <c r="E177" s="460"/>
      <c r="F177" s="465"/>
      <c r="G177" s="196" t="s">
        <v>276</v>
      </c>
      <c r="H177" s="199">
        <f t="shared" si="14"/>
        <v>0</v>
      </c>
      <c r="I177" s="162">
        <v>0</v>
      </c>
      <c r="J177" s="162">
        <v>0</v>
      </c>
      <c r="K177" s="168">
        <v>0</v>
      </c>
      <c r="L177" s="168">
        <v>0</v>
      </c>
      <c r="M177" s="168">
        <v>0</v>
      </c>
      <c r="N177" s="168">
        <v>1</v>
      </c>
      <c r="O177" s="162">
        <v>0</v>
      </c>
      <c r="P177" s="162">
        <v>0</v>
      </c>
      <c r="Q177" s="163">
        <v>0</v>
      </c>
      <c r="R177" s="163">
        <v>25245</v>
      </c>
    </row>
    <row r="178" spans="1:18" ht="72.75" customHeight="1" x14ac:dyDescent="0.25">
      <c r="A178" s="199">
        <v>15</v>
      </c>
      <c r="B178" s="459" t="s">
        <v>277</v>
      </c>
      <c r="C178" s="460"/>
      <c r="D178" s="460"/>
      <c r="E178" s="460"/>
      <c r="F178" s="465"/>
      <c r="G178" s="196" t="s">
        <v>278</v>
      </c>
      <c r="H178" s="199">
        <f t="shared" si="14"/>
        <v>0</v>
      </c>
      <c r="I178" s="162">
        <v>0</v>
      </c>
      <c r="J178" s="162">
        <v>0</v>
      </c>
      <c r="K178" s="168">
        <v>0</v>
      </c>
      <c r="L178" s="168">
        <v>0</v>
      </c>
      <c r="M178" s="168">
        <v>0</v>
      </c>
      <c r="N178" s="168">
        <v>0</v>
      </c>
      <c r="O178" s="162">
        <v>1</v>
      </c>
      <c r="P178" s="162">
        <v>0</v>
      </c>
      <c r="Q178" s="163">
        <v>0</v>
      </c>
      <c r="R178" s="163">
        <v>0</v>
      </c>
    </row>
    <row r="179" spans="1:18" ht="72.75" customHeight="1" x14ac:dyDescent="0.25">
      <c r="A179" s="199">
        <v>16</v>
      </c>
      <c r="B179" s="459" t="s">
        <v>279</v>
      </c>
      <c r="C179" s="460"/>
      <c r="D179" s="460"/>
      <c r="E179" s="460"/>
      <c r="F179" s="465"/>
      <c r="G179" s="196" t="s">
        <v>280</v>
      </c>
      <c r="H179" s="199">
        <f t="shared" si="14"/>
        <v>0</v>
      </c>
      <c r="I179" s="162">
        <v>0</v>
      </c>
      <c r="J179" s="162">
        <v>0</v>
      </c>
      <c r="K179" s="168">
        <v>0</v>
      </c>
      <c r="L179" s="168">
        <v>0</v>
      </c>
      <c r="M179" s="168">
        <v>0</v>
      </c>
      <c r="N179" s="168">
        <v>2</v>
      </c>
      <c r="O179" s="162">
        <v>0</v>
      </c>
      <c r="P179" s="162">
        <v>0</v>
      </c>
      <c r="Q179" s="163">
        <v>0</v>
      </c>
      <c r="R179" s="163">
        <v>22763</v>
      </c>
    </row>
    <row r="180" spans="1:18" ht="72.75" customHeight="1" x14ac:dyDescent="0.25">
      <c r="A180" s="199">
        <v>17</v>
      </c>
      <c r="B180" s="459" t="s">
        <v>281</v>
      </c>
      <c r="C180" s="460"/>
      <c r="D180" s="460"/>
      <c r="E180" s="460"/>
      <c r="F180" s="465"/>
      <c r="G180" s="196" t="s">
        <v>282</v>
      </c>
      <c r="H180" s="199">
        <f t="shared" si="14"/>
        <v>0</v>
      </c>
      <c r="I180" s="162">
        <v>0</v>
      </c>
      <c r="J180" s="162">
        <v>0</v>
      </c>
      <c r="K180" s="168">
        <v>0</v>
      </c>
      <c r="L180" s="168">
        <v>0</v>
      </c>
      <c r="M180" s="168">
        <v>0</v>
      </c>
      <c r="N180" s="168">
        <v>4</v>
      </c>
      <c r="O180" s="162">
        <v>0</v>
      </c>
      <c r="P180" s="162">
        <v>0</v>
      </c>
      <c r="Q180" s="163">
        <v>0</v>
      </c>
      <c r="R180" s="163">
        <v>19882</v>
      </c>
    </row>
    <row r="181" spans="1:18" ht="72.75" customHeight="1" x14ac:dyDescent="0.25">
      <c r="A181" s="199">
        <v>18</v>
      </c>
      <c r="B181" s="459" t="s">
        <v>283</v>
      </c>
      <c r="C181" s="460"/>
      <c r="D181" s="460"/>
      <c r="E181" s="460"/>
      <c r="F181" s="465"/>
      <c r="G181" s="196" t="s">
        <v>284</v>
      </c>
      <c r="H181" s="199">
        <f t="shared" si="14"/>
        <v>0</v>
      </c>
      <c r="I181" s="162">
        <v>0</v>
      </c>
      <c r="J181" s="162">
        <v>0</v>
      </c>
      <c r="K181" s="168">
        <v>0</v>
      </c>
      <c r="L181" s="168">
        <v>0</v>
      </c>
      <c r="M181" s="168">
        <v>0</v>
      </c>
      <c r="N181" s="168">
        <v>3</v>
      </c>
      <c r="O181" s="162">
        <v>0</v>
      </c>
      <c r="P181" s="162">
        <v>0</v>
      </c>
      <c r="Q181" s="163">
        <v>0</v>
      </c>
      <c r="R181" s="163">
        <v>24192</v>
      </c>
    </row>
    <row r="182" spans="1:18" ht="72.75" customHeight="1" x14ac:dyDescent="0.25">
      <c r="A182" s="199">
        <v>19</v>
      </c>
      <c r="B182" s="459" t="s">
        <v>285</v>
      </c>
      <c r="C182" s="460"/>
      <c r="D182" s="460"/>
      <c r="E182" s="460"/>
      <c r="F182" s="465"/>
      <c r="G182" s="196" t="s">
        <v>286</v>
      </c>
      <c r="H182" s="199">
        <f t="shared" si="14"/>
        <v>0</v>
      </c>
      <c r="I182" s="162">
        <v>0</v>
      </c>
      <c r="J182" s="162">
        <v>0</v>
      </c>
      <c r="K182" s="168">
        <v>0</v>
      </c>
      <c r="L182" s="168">
        <v>0</v>
      </c>
      <c r="M182" s="168">
        <v>0</v>
      </c>
      <c r="N182" s="168">
        <v>1</v>
      </c>
      <c r="O182" s="162">
        <v>0</v>
      </c>
      <c r="P182" s="162">
        <v>0</v>
      </c>
      <c r="Q182" s="163">
        <v>0</v>
      </c>
      <c r="R182" s="163">
        <v>17924</v>
      </c>
    </row>
    <row r="183" spans="1:18" ht="72.75" customHeight="1" x14ac:dyDescent="0.25">
      <c r="A183" s="199">
        <v>20</v>
      </c>
      <c r="B183" s="529" t="s">
        <v>265</v>
      </c>
      <c r="C183" s="529"/>
      <c r="D183" s="529"/>
      <c r="E183" s="529"/>
      <c r="F183" s="529"/>
      <c r="G183" s="195" t="s">
        <v>892</v>
      </c>
      <c r="H183" s="199">
        <f t="shared" si="14"/>
        <v>0</v>
      </c>
      <c r="I183" s="162">
        <v>0</v>
      </c>
      <c r="J183" s="162">
        <v>0</v>
      </c>
      <c r="K183" s="168">
        <v>0</v>
      </c>
      <c r="L183" s="168">
        <v>0</v>
      </c>
      <c r="M183" s="168">
        <v>0</v>
      </c>
      <c r="N183" s="168">
        <v>0</v>
      </c>
      <c r="O183" s="162">
        <v>0</v>
      </c>
      <c r="P183" s="162">
        <v>0</v>
      </c>
      <c r="Q183" s="163">
        <v>0</v>
      </c>
      <c r="R183" s="163">
        <v>0</v>
      </c>
    </row>
    <row r="184" spans="1:18" ht="72.75" customHeight="1" x14ac:dyDescent="0.25">
      <c r="A184" s="199">
        <v>21</v>
      </c>
      <c r="B184" s="529" t="s">
        <v>257</v>
      </c>
      <c r="C184" s="529"/>
      <c r="D184" s="529"/>
      <c r="E184" s="529"/>
      <c r="F184" s="529"/>
      <c r="G184" s="195" t="s">
        <v>893</v>
      </c>
      <c r="H184" s="199">
        <f t="shared" si="14"/>
        <v>0</v>
      </c>
      <c r="I184" s="162">
        <v>0</v>
      </c>
      <c r="J184" s="162">
        <v>0</v>
      </c>
      <c r="K184" s="168">
        <v>0</v>
      </c>
      <c r="L184" s="168">
        <v>0</v>
      </c>
      <c r="M184" s="168">
        <v>0</v>
      </c>
      <c r="N184" s="168">
        <v>0</v>
      </c>
      <c r="O184" s="162">
        <v>0</v>
      </c>
      <c r="P184" s="162">
        <v>0</v>
      </c>
      <c r="Q184" s="163">
        <v>0</v>
      </c>
      <c r="R184" s="163">
        <v>0</v>
      </c>
    </row>
    <row r="185" spans="1:18" ht="72.75" customHeight="1" x14ac:dyDescent="0.25">
      <c r="A185" s="199">
        <v>22</v>
      </c>
      <c r="B185" s="529" t="s">
        <v>894</v>
      </c>
      <c r="C185" s="529"/>
      <c r="D185" s="529"/>
      <c r="E185" s="529"/>
      <c r="F185" s="529"/>
      <c r="G185" s="195" t="s">
        <v>895</v>
      </c>
      <c r="H185" s="199">
        <f t="shared" si="14"/>
        <v>0</v>
      </c>
      <c r="I185" s="162">
        <v>0</v>
      </c>
      <c r="J185" s="162">
        <v>0</v>
      </c>
      <c r="K185" s="168">
        <v>0</v>
      </c>
      <c r="L185" s="168">
        <v>0</v>
      </c>
      <c r="M185" s="168">
        <v>0</v>
      </c>
      <c r="N185" s="168">
        <v>0</v>
      </c>
      <c r="O185" s="162">
        <v>0</v>
      </c>
      <c r="P185" s="162">
        <v>0</v>
      </c>
      <c r="Q185" s="163">
        <v>0</v>
      </c>
      <c r="R185" s="163">
        <v>0</v>
      </c>
    </row>
    <row r="186" spans="1:18" ht="72.75" customHeight="1" x14ac:dyDescent="0.25">
      <c r="A186" s="199">
        <v>23</v>
      </c>
      <c r="B186" s="529" t="s">
        <v>896</v>
      </c>
      <c r="C186" s="529"/>
      <c r="D186" s="529"/>
      <c r="E186" s="529"/>
      <c r="F186" s="529"/>
      <c r="G186" s="195" t="s">
        <v>897</v>
      </c>
      <c r="H186" s="199">
        <f t="shared" si="14"/>
        <v>0</v>
      </c>
      <c r="I186" s="162">
        <v>0</v>
      </c>
      <c r="J186" s="162">
        <v>0</v>
      </c>
      <c r="K186" s="168">
        <v>0</v>
      </c>
      <c r="L186" s="168">
        <v>0</v>
      </c>
      <c r="M186" s="168">
        <v>0</v>
      </c>
      <c r="N186" s="168">
        <v>0</v>
      </c>
      <c r="O186" s="162">
        <v>0</v>
      </c>
      <c r="P186" s="162">
        <v>0</v>
      </c>
      <c r="Q186" s="163">
        <v>0</v>
      </c>
      <c r="R186" s="163">
        <v>0</v>
      </c>
    </row>
    <row r="187" spans="1:18" ht="72.75" customHeight="1" x14ac:dyDescent="0.25">
      <c r="A187" s="199">
        <v>24</v>
      </c>
      <c r="B187" s="529" t="s">
        <v>267</v>
      </c>
      <c r="C187" s="529"/>
      <c r="D187" s="529"/>
      <c r="E187" s="529"/>
      <c r="F187" s="529"/>
      <c r="G187" s="195" t="s">
        <v>898</v>
      </c>
      <c r="H187" s="199">
        <f>I187+J187</f>
        <v>0</v>
      </c>
      <c r="I187" s="162">
        <v>0</v>
      </c>
      <c r="J187" s="162">
        <v>0</v>
      </c>
      <c r="K187" s="168">
        <v>0</v>
      </c>
      <c r="L187" s="168">
        <v>0</v>
      </c>
      <c r="M187" s="168">
        <v>0</v>
      </c>
      <c r="N187" s="168">
        <v>0</v>
      </c>
      <c r="O187" s="162">
        <v>0</v>
      </c>
      <c r="P187" s="162">
        <v>0</v>
      </c>
      <c r="Q187" s="163">
        <v>0</v>
      </c>
      <c r="R187" s="163">
        <v>0</v>
      </c>
    </row>
    <row r="188" spans="1:18" ht="72.75" customHeight="1" x14ac:dyDescent="0.25">
      <c r="A188" s="199">
        <v>25</v>
      </c>
      <c r="B188" s="529" t="s">
        <v>263</v>
      </c>
      <c r="C188" s="529"/>
      <c r="D188" s="529"/>
      <c r="E188" s="529"/>
      <c r="F188" s="529"/>
      <c r="G188" s="195" t="s">
        <v>899</v>
      </c>
      <c r="H188" s="199">
        <f t="shared" si="14"/>
        <v>0</v>
      </c>
      <c r="I188" s="162">
        <v>0</v>
      </c>
      <c r="J188" s="162">
        <v>0</v>
      </c>
      <c r="K188" s="168">
        <v>0</v>
      </c>
      <c r="L188" s="168">
        <v>0</v>
      </c>
      <c r="M188" s="168">
        <v>0</v>
      </c>
      <c r="N188" s="168">
        <v>0</v>
      </c>
      <c r="O188" s="162">
        <v>0</v>
      </c>
      <c r="P188" s="162">
        <v>0</v>
      </c>
      <c r="Q188" s="163">
        <v>0</v>
      </c>
      <c r="R188" s="163">
        <v>0</v>
      </c>
    </row>
    <row r="189" spans="1:18" ht="72.75" customHeight="1" x14ac:dyDescent="0.25">
      <c r="A189" s="199">
        <v>26</v>
      </c>
      <c r="B189" s="529" t="s">
        <v>259</v>
      </c>
      <c r="C189" s="529"/>
      <c r="D189" s="529"/>
      <c r="E189" s="529"/>
      <c r="F189" s="529"/>
      <c r="G189" s="195" t="s">
        <v>900</v>
      </c>
      <c r="H189" s="199">
        <f t="shared" si="14"/>
        <v>0</v>
      </c>
      <c r="I189" s="162">
        <v>0</v>
      </c>
      <c r="J189" s="162">
        <v>0</v>
      </c>
      <c r="K189" s="168">
        <v>0</v>
      </c>
      <c r="L189" s="168">
        <v>0</v>
      </c>
      <c r="M189" s="168">
        <v>0</v>
      </c>
      <c r="N189" s="168">
        <v>0</v>
      </c>
      <c r="O189" s="162">
        <v>0</v>
      </c>
      <c r="P189" s="162">
        <v>0</v>
      </c>
      <c r="Q189" s="163">
        <v>0</v>
      </c>
      <c r="R189" s="163">
        <v>0</v>
      </c>
    </row>
    <row r="190" spans="1:18" ht="72.75" customHeight="1" x14ac:dyDescent="0.25">
      <c r="A190" s="199">
        <v>27</v>
      </c>
      <c r="B190" s="529" t="s">
        <v>901</v>
      </c>
      <c r="C190" s="529"/>
      <c r="D190" s="529"/>
      <c r="E190" s="529"/>
      <c r="F190" s="529"/>
      <c r="G190" s="195" t="s">
        <v>902</v>
      </c>
      <c r="H190" s="199">
        <f t="shared" si="14"/>
        <v>0</v>
      </c>
      <c r="I190" s="162">
        <v>0</v>
      </c>
      <c r="J190" s="162">
        <v>0</v>
      </c>
      <c r="K190" s="168">
        <v>0</v>
      </c>
      <c r="L190" s="168">
        <v>0</v>
      </c>
      <c r="M190" s="168">
        <v>0</v>
      </c>
      <c r="N190" s="168">
        <v>0</v>
      </c>
      <c r="O190" s="162">
        <v>0</v>
      </c>
      <c r="P190" s="162">
        <v>0</v>
      </c>
      <c r="Q190" s="163">
        <v>0</v>
      </c>
      <c r="R190" s="163">
        <v>0</v>
      </c>
    </row>
    <row r="191" spans="1:18" ht="72.75" customHeight="1" x14ac:dyDescent="0.25">
      <c r="A191" s="199">
        <v>28</v>
      </c>
      <c r="B191" s="529" t="s">
        <v>903</v>
      </c>
      <c r="C191" s="529"/>
      <c r="D191" s="529"/>
      <c r="E191" s="529"/>
      <c r="F191" s="529"/>
      <c r="G191" s="195" t="s">
        <v>904</v>
      </c>
      <c r="H191" s="199">
        <f t="shared" si="14"/>
        <v>0</v>
      </c>
      <c r="I191" s="162">
        <v>0</v>
      </c>
      <c r="J191" s="162">
        <v>0</v>
      </c>
      <c r="K191" s="168">
        <v>0</v>
      </c>
      <c r="L191" s="168">
        <v>0</v>
      </c>
      <c r="M191" s="168">
        <v>0</v>
      </c>
      <c r="N191" s="168">
        <v>0</v>
      </c>
      <c r="O191" s="162">
        <v>0</v>
      </c>
      <c r="P191" s="162">
        <v>0</v>
      </c>
      <c r="Q191" s="163">
        <v>0</v>
      </c>
      <c r="R191" s="163">
        <v>0</v>
      </c>
    </row>
    <row r="192" spans="1:18" ht="72.75" customHeight="1" x14ac:dyDescent="0.25">
      <c r="A192" s="194">
        <v>8</v>
      </c>
      <c r="B192" s="522" t="s">
        <v>287</v>
      </c>
      <c r="C192" s="523"/>
      <c r="D192" s="523"/>
      <c r="E192" s="523"/>
      <c r="F192" s="523"/>
      <c r="G192" s="524"/>
      <c r="H192" s="198">
        <f>H193+H194+H195+H196+H197+H198+H199+H200+H201+H202+H203+H204+H205+H206+H207+H208+H209+H210+H211+H212+H213+H214+H215+H216+H217+H218+H219+H220+H221+H222+H223+H224+H225+H226+H227+H228+H229+H230+H231+H232+H233+H234+H235+H236+H237+H238+H239+H240</f>
        <v>220</v>
      </c>
      <c r="I192" s="198">
        <f t="shared" ref="I192:P192" si="15">I193+I194+I195+I196+I197+I198+I199+I200+I201+I202+I203+I204+I205+I206+I207+I208+I209+I210+I211+I212+I213+I214+I215+I216+I217+I218+I219+I220+I221+I222+I223+I224+I225+I226+I227+I228+I229+I230+I231+I232+I233+I234+I235+I236+I237+I238+I239+I240</f>
        <v>150</v>
      </c>
      <c r="J192" s="198">
        <f t="shared" si="15"/>
        <v>70</v>
      </c>
      <c r="K192" s="135">
        <f t="shared" si="15"/>
        <v>77</v>
      </c>
      <c r="L192" s="135">
        <f>L193+L194+L195+L196+L197+L198+L199+L200+L201+L202+L203+L204+L205+L206+L207+L208+L209+L210+L211+L212+L213+L214+L215+L216+L217+L218+L219+L220+L221+L222+L223+L224+L225+L226+L227+L228+L229+L230+L231+L232+L233+L234+L235+L236+L237+L238+L239+L240</f>
        <v>6</v>
      </c>
      <c r="M192" s="135">
        <f t="shared" si="15"/>
        <v>4</v>
      </c>
      <c r="N192" s="135">
        <f t="shared" si="15"/>
        <v>275</v>
      </c>
      <c r="O192" s="198">
        <f t="shared" si="15"/>
        <v>0</v>
      </c>
      <c r="P192" s="198">
        <f t="shared" si="15"/>
        <v>0</v>
      </c>
      <c r="Q192" s="165">
        <v>44947.199999999997</v>
      </c>
      <c r="R192" s="165">
        <v>22476.400000000001</v>
      </c>
    </row>
    <row r="193" spans="1:18" ht="72.75" customHeight="1" x14ac:dyDescent="0.25">
      <c r="A193" s="199">
        <v>1</v>
      </c>
      <c r="B193" s="459" t="s">
        <v>837</v>
      </c>
      <c r="C193" s="460"/>
      <c r="D193" s="460"/>
      <c r="E193" s="460"/>
      <c r="F193" s="465"/>
      <c r="G193" s="196" t="s">
        <v>1010</v>
      </c>
      <c r="H193" s="199">
        <f>I193+J193</f>
        <v>117</v>
      </c>
      <c r="I193" s="162">
        <v>117</v>
      </c>
      <c r="J193" s="162">
        <v>0</v>
      </c>
      <c r="K193" s="168">
        <v>56</v>
      </c>
      <c r="L193" s="168">
        <v>2</v>
      </c>
      <c r="M193" s="168">
        <v>2</v>
      </c>
      <c r="N193" s="168">
        <v>164</v>
      </c>
      <c r="O193" s="162">
        <v>0</v>
      </c>
      <c r="P193" s="162">
        <v>0</v>
      </c>
      <c r="Q193" s="163">
        <v>44947.199999999997</v>
      </c>
      <c r="R193" s="163">
        <v>22476.400000000001</v>
      </c>
    </row>
    <row r="194" spans="1:18" ht="72.75" customHeight="1" x14ac:dyDescent="0.25">
      <c r="A194" s="199">
        <v>2</v>
      </c>
      <c r="B194" s="459" t="s">
        <v>299</v>
      </c>
      <c r="C194" s="460"/>
      <c r="D194" s="460"/>
      <c r="E194" s="460"/>
      <c r="F194" s="465"/>
      <c r="G194" s="196" t="s">
        <v>561</v>
      </c>
      <c r="H194" s="199">
        <f t="shared" ref="H194:H240" si="16">I194+J194</f>
        <v>33</v>
      </c>
      <c r="I194" s="162">
        <v>18</v>
      </c>
      <c r="J194" s="162">
        <v>15</v>
      </c>
      <c r="K194" s="168">
        <v>6</v>
      </c>
      <c r="L194" s="168">
        <v>1</v>
      </c>
      <c r="M194" s="168">
        <v>0</v>
      </c>
      <c r="N194" s="168">
        <v>16</v>
      </c>
      <c r="O194" s="162">
        <v>0</v>
      </c>
      <c r="P194" s="162">
        <v>0</v>
      </c>
      <c r="Q194" s="163">
        <v>44947.199999999997</v>
      </c>
      <c r="R194" s="163">
        <v>22476.400000000001</v>
      </c>
    </row>
    <row r="195" spans="1:18" ht="72.75" customHeight="1" x14ac:dyDescent="0.25">
      <c r="A195" s="199">
        <v>3</v>
      </c>
      <c r="B195" s="459" t="s">
        <v>323</v>
      </c>
      <c r="C195" s="460"/>
      <c r="D195" s="460"/>
      <c r="E195" s="460"/>
      <c r="F195" s="465"/>
      <c r="G195" s="196" t="s">
        <v>562</v>
      </c>
      <c r="H195" s="199">
        <f t="shared" si="16"/>
        <v>25</v>
      </c>
      <c r="I195" s="162">
        <v>0</v>
      </c>
      <c r="J195" s="162">
        <v>25</v>
      </c>
      <c r="K195" s="168">
        <v>6</v>
      </c>
      <c r="L195" s="168">
        <v>1</v>
      </c>
      <c r="M195" s="168">
        <v>0</v>
      </c>
      <c r="N195" s="168">
        <v>16</v>
      </c>
      <c r="O195" s="162">
        <v>0</v>
      </c>
      <c r="P195" s="162">
        <v>0</v>
      </c>
      <c r="Q195" s="163">
        <v>44947.199999999997</v>
      </c>
      <c r="R195" s="163">
        <v>22476.400000000001</v>
      </c>
    </row>
    <row r="196" spans="1:18" ht="72.75" customHeight="1" x14ac:dyDescent="0.25">
      <c r="A196" s="199">
        <v>4</v>
      </c>
      <c r="B196" s="459" t="s">
        <v>338</v>
      </c>
      <c r="C196" s="460"/>
      <c r="D196" s="460"/>
      <c r="E196" s="460"/>
      <c r="F196" s="465"/>
      <c r="G196" s="196" t="s">
        <v>563</v>
      </c>
      <c r="H196" s="199">
        <f t="shared" si="16"/>
        <v>45</v>
      </c>
      <c r="I196" s="162">
        <v>15</v>
      </c>
      <c r="J196" s="162">
        <v>30</v>
      </c>
      <c r="K196" s="168">
        <v>5</v>
      </c>
      <c r="L196" s="168">
        <v>1</v>
      </c>
      <c r="M196" s="168">
        <v>1</v>
      </c>
      <c r="N196" s="168">
        <v>20</v>
      </c>
      <c r="O196" s="162">
        <v>0</v>
      </c>
      <c r="P196" s="162">
        <v>0</v>
      </c>
      <c r="Q196" s="163">
        <v>44947.199999999997</v>
      </c>
      <c r="R196" s="163">
        <v>22476.400000000001</v>
      </c>
    </row>
    <row r="197" spans="1:18" ht="72.75" customHeight="1" x14ac:dyDescent="0.25">
      <c r="A197" s="199">
        <v>5</v>
      </c>
      <c r="B197" s="459" t="s">
        <v>310</v>
      </c>
      <c r="C197" s="460"/>
      <c r="D197" s="460"/>
      <c r="E197" s="460"/>
      <c r="F197" s="465"/>
      <c r="G197" s="196" t="s">
        <v>564</v>
      </c>
      <c r="H197" s="199">
        <f t="shared" si="16"/>
        <v>0</v>
      </c>
      <c r="I197" s="162">
        <v>0</v>
      </c>
      <c r="J197" s="162">
        <v>0</v>
      </c>
      <c r="K197" s="168">
        <v>2</v>
      </c>
      <c r="L197" s="168">
        <v>0</v>
      </c>
      <c r="M197" s="168">
        <v>0</v>
      </c>
      <c r="N197" s="168">
        <v>8</v>
      </c>
      <c r="O197" s="162">
        <v>0</v>
      </c>
      <c r="P197" s="162">
        <v>0</v>
      </c>
      <c r="Q197" s="163">
        <v>44947.199999999997</v>
      </c>
      <c r="R197" s="163">
        <v>22476.400000000001</v>
      </c>
    </row>
    <row r="198" spans="1:18" ht="72.75" customHeight="1" x14ac:dyDescent="0.25">
      <c r="A198" s="199">
        <v>6</v>
      </c>
      <c r="B198" s="459" t="s">
        <v>332</v>
      </c>
      <c r="C198" s="460"/>
      <c r="D198" s="460"/>
      <c r="E198" s="460"/>
      <c r="F198" s="465"/>
      <c r="G198" s="196" t="s">
        <v>565</v>
      </c>
      <c r="H198" s="199">
        <f t="shared" si="16"/>
        <v>0</v>
      </c>
      <c r="I198" s="162">
        <v>0</v>
      </c>
      <c r="J198" s="162">
        <v>0</v>
      </c>
      <c r="K198" s="168">
        <v>2</v>
      </c>
      <c r="L198" s="168">
        <v>1</v>
      </c>
      <c r="M198" s="168">
        <v>1</v>
      </c>
      <c r="N198" s="168">
        <v>8</v>
      </c>
      <c r="O198" s="162">
        <v>0</v>
      </c>
      <c r="P198" s="162">
        <v>0</v>
      </c>
      <c r="Q198" s="163">
        <v>44947.199999999997</v>
      </c>
      <c r="R198" s="163">
        <v>22476.400000000001</v>
      </c>
    </row>
    <row r="199" spans="1:18" ht="72.75" customHeight="1" x14ac:dyDescent="0.25">
      <c r="A199" s="199">
        <v>7</v>
      </c>
      <c r="B199" s="459" t="s">
        <v>288</v>
      </c>
      <c r="C199" s="460"/>
      <c r="D199" s="460"/>
      <c r="E199" s="460"/>
      <c r="F199" s="465"/>
      <c r="G199" s="196" t="s">
        <v>289</v>
      </c>
      <c r="H199" s="199">
        <f t="shared" si="16"/>
        <v>0</v>
      </c>
      <c r="I199" s="162">
        <v>0</v>
      </c>
      <c r="J199" s="162">
        <v>0</v>
      </c>
      <c r="K199" s="168">
        <v>0</v>
      </c>
      <c r="L199" s="168">
        <v>0</v>
      </c>
      <c r="M199" s="168">
        <v>0</v>
      </c>
      <c r="N199" s="168">
        <v>1</v>
      </c>
      <c r="O199" s="162">
        <v>0</v>
      </c>
      <c r="P199" s="162">
        <v>0</v>
      </c>
      <c r="Q199" s="163">
        <v>0</v>
      </c>
      <c r="R199" s="163">
        <v>22476.400000000001</v>
      </c>
    </row>
    <row r="200" spans="1:18" ht="72.75" customHeight="1" x14ac:dyDescent="0.25">
      <c r="A200" s="199">
        <v>8</v>
      </c>
      <c r="B200" s="459" t="s">
        <v>206</v>
      </c>
      <c r="C200" s="460"/>
      <c r="D200" s="460"/>
      <c r="E200" s="460"/>
      <c r="F200" s="465"/>
      <c r="G200" s="196" t="s">
        <v>290</v>
      </c>
      <c r="H200" s="199">
        <f t="shared" si="16"/>
        <v>0</v>
      </c>
      <c r="I200" s="162">
        <v>0</v>
      </c>
      <c r="J200" s="162">
        <v>0</v>
      </c>
      <c r="K200" s="168">
        <v>0</v>
      </c>
      <c r="L200" s="168">
        <v>0</v>
      </c>
      <c r="M200" s="168">
        <v>0</v>
      </c>
      <c r="N200" s="168">
        <v>2</v>
      </c>
      <c r="O200" s="162">
        <v>0</v>
      </c>
      <c r="P200" s="162">
        <v>0</v>
      </c>
      <c r="Q200" s="163">
        <v>0</v>
      </c>
      <c r="R200" s="163">
        <v>22476.400000000001</v>
      </c>
    </row>
    <row r="201" spans="1:18" ht="72.75" customHeight="1" x14ac:dyDescent="0.25">
      <c r="A201" s="199">
        <v>9</v>
      </c>
      <c r="B201" s="459" t="s">
        <v>291</v>
      </c>
      <c r="C201" s="460"/>
      <c r="D201" s="460"/>
      <c r="E201" s="460"/>
      <c r="F201" s="465"/>
      <c r="G201" s="196" t="s">
        <v>292</v>
      </c>
      <c r="H201" s="199">
        <f t="shared" si="16"/>
        <v>0</v>
      </c>
      <c r="I201" s="162">
        <v>0</v>
      </c>
      <c r="J201" s="162">
        <v>0</v>
      </c>
      <c r="K201" s="168">
        <v>0</v>
      </c>
      <c r="L201" s="168">
        <v>0</v>
      </c>
      <c r="M201" s="168">
        <v>0</v>
      </c>
      <c r="N201" s="168">
        <v>1</v>
      </c>
      <c r="O201" s="162">
        <v>0</v>
      </c>
      <c r="P201" s="162">
        <v>0</v>
      </c>
      <c r="Q201" s="163">
        <v>0</v>
      </c>
      <c r="R201" s="163">
        <v>22476.400000000001</v>
      </c>
    </row>
    <row r="202" spans="1:18" ht="72.75" customHeight="1" x14ac:dyDescent="0.25">
      <c r="A202" s="199">
        <v>10</v>
      </c>
      <c r="B202" s="459" t="s">
        <v>293</v>
      </c>
      <c r="C202" s="460"/>
      <c r="D202" s="460"/>
      <c r="E202" s="460"/>
      <c r="F202" s="465"/>
      <c r="G202" s="196" t="s">
        <v>294</v>
      </c>
      <c r="H202" s="199">
        <f t="shared" si="16"/>
        <v>0</v>
      </c>
      <c r="I202" s="162">
        <v>0</v>
      </c>
      <c r="J202" s="162">
        <v>0</v>
      </c>
      <c r="K202" s="168">
        <v>0</v>
      </c>
      <c r="L202" s="168">
        <v>0</v>
      </c>
      <c r="M202" s="168">
        <v>0</v>
      </c>
      <c r="N202" s="168">
        <v>2</v>
      </c>
      <c r="O202" s="162">
        <v>0</v>
      </c>
      <c r="P202" s="162">
        <v>0</v>
      </c>
      <c r="Q202" s="163">
        <v>0</v>
      </c>
      <c r="R202" s="163">
        <v>22476.400000000001</v>
      </c>
    </row>
    <row r="203" spans="1:18" ht="72.75" customHeight="1" x14ac:dyDescent="0.25">
      <c r="A203" s="199">
        <v>11</v>
      </c>
      <c r="B203" s="459" t="s">
        <v>295</v>
      </c>
      <c r="C203" s="460"/>
      <c r="D203" s="460"/>
      <c r="E203" s="460"/>
      <c r="F203" s="465"/>
      <c r="G203" s="196" t="s">
        <v>296</v>
      </c>
      <c r="H203" s="199">
        <f t="shared" si="16"/>
        <v>0</v>
      </c>
      <c r="I203" s="162">
        <v>0</v>
      </c>
      <c r="J203" s="162">
        <v>0</v>
      </c>
      <c r="K203" s="168">
        <v>0</v>
      </c>
      <c r="L203" s="168">
        <v>0</v>
      </c>
      <c r="M203" s="168">
        <v>0</v>
      </c>
      <c r="N203" s="168">
        <v>1</v>
      </c>
      <c r="O203" s="162">
        <v>0</v>
      </c>
      <c r="P203" s="162">
        <v>0</v>
      </c>
      <c r="Q203" s="163">
        <v>0</v>
      </c>
      <c r="R203" s="163">
        <v>22476.400000000001</v>
      </c>
    </row>
    <row r="204" spans="1:18" ht="72.75" customHeight="1" x14ac:dyDescent="0.25">
      <c r="A204" s="199">
        <v>12</v>
      </c>
      <c r="B204" s="459" t="s">
        <v>297</v>
      </c>
      <c r="C204" s="460"/>
      <c r="D204" s="460"/>
      <c r="E204" s="460"/>
      <c r="F204" s="465"/>
      <c r="G204" s="196" t="s">
        <v>298</v>
      </c>
      <c r="H204" s="199">
        <f t="shared" si="16"/>
        <v>0</v>
      </c>
      <c r="I204" s="162">
        <v>0</v>
      </c>
      <c r="J204" s="162">
        <v>0</v>
      </c>
      <c r="K204" s="168">
        <v>0</v>
      </c>
      <c r="L204" s="168">
        <v>0</v>
      </c>
      <c r="M204" s="168">
        <v>0</v>
      </c>
      <c r="N204" s="168">
        <v>1</v>
      </c>
      <c r="O204" s="162">
        <v>0</v>
      </c>
      <c r="P204" s="162">
        <v>0</v>
      </c>
      <c r="Q204" s="163">
        <v>0</v>
      </c>
      <c r="R204" s="163">
        <v>22476.400000000001</v>
      </c>
    </row>
    <row r="205" spans="1:18" ht="72.75" customHeight="1" x14ac:dyDescent="0.25">
      <c r="A205" s="199">
        <v>13</v>
      </c>
      <c r="B205" s="459" t="s">
        <v>300</v>
      </c>
      <c r="C205" s="460"/>
      <c r="D205" s="460"/>
      <c r="E205" s="460"/>
      <c r="F205" s="465"/>
      <c r="G205" s="196" t="s">
        <v>301</v>
      </c>
      <c r="H205" s="199">
        <f t="shared" si="16"/>
        <v>0</v>
      </c>
      <c r="I205" s="162">
        <v>0</v>
      </c>
      <c r="J205" s="162">
        <v>0</v>
      </c>
      <c r="K205" s="168">
        <v>0</v>
      </c>
      <c r="L205" s="168">
        <v>0</v>
      </c>
      <c r="M205" s="168">
        <v>0</v>
      </c>
      <c r="N205" s="168">
        <v>2</v>
      </c>
      <c r="O205" s="162">
        <v>0</v>
      </c>
      <c r="P205" s="162">
        <v>0</v>
      </c>
      <c r="Q205" s="163">
        <v>0</v>
      </c>
      <c r="R205" s="163">
        <v>22476.400000000001</v>
      </c>
    </row>
    <row r="206" spans="1:18" ht="72.75" customHeight="1" x14ac:dyDescent="0.25">
      <c r="A206" s="199">
        <v>14</v>
      </c>
      <c r="B206" s="459" t="s">
        <v>302</v>
      </c>
      <c r="C206" s="460"/>
      <c r="D206" s="460"/>
      <c r="E206" s="460"/>
      <c r="F206" s="465"/>
      <c r="G206" s="196" t="s">
        <v>303</v>
      </c>
      <c r="H206" s="199">
        <f t="shared" si="16"/>
        <v>0</v>
      </c>
      <c r="I206" s="162">
        <v>0</v>
      </c>
      <c r="J206" s="162">
        <v>0</v>
      </c>
      <c r="K206" s="168">
        <v>0</v>
      </c>
      <c r="L206" s="168">
        <v>0</v>
      </c>
      <c r="M206" s="168">
        <v>0</v>
      </c>
      <c r="N206" s="168">
        <v>2</v>
      </c>
      <c r="O206" s="162">
        <v>0</v>
      </c>
      <c r="P206" s="162">
        <v>0</v>
      </c>
      <c r="Q206" s="163">
        <v>0</v>
      </c>
      <c r="R206" s="163">
        <v>22476.400000000001</v>
      </c>
    </row>
    <row r="207" spans="1:18" ht="72.75" customHeight="1" x14ac:dyDescent="0.25">
      <c r="A207" s="199">
        <v>15</v>
      </c>
      <c r="B207" s="459" t="s">
        <v>304</v>
      </c>
      <c r="C207" s="460"/>
      <c r="D207" s="460"/>
      <c r="E207" s="460"/>
      <c r="F207" s="465"/>
      <c r="G207" s="196" t="s">
        <v>305</v>
      </c>
      <c r="H207" s="199">
        <f t="shared" si="16"/>
        <v>0</v>
      </c>
      <c r="I207" s="162">
        <v>0</v>
      </c>
      <c r="J207" s="162">
        <v>0</v>
      </c>
      <c r="K207" s="168">
        <v>0</v>
      </c>
      <c r="L207" s="168">
        <v>0</v>
      </c>
      <c r="M207" s="168">
        <v>0</v>
      </c>
      <c r="N207" s="168">
        <v>1</v>
      </c>
      <c r="O207" s="162">
        <v>0</v>
      </c>
      <c r="P207" s="162">
        <v>0</v>
      </c>
      <c r="Q207" s="163">
        <v>0</v>
      </c>
      <c r="R207" s="163">
        <v>22476.400000000001</v>
      </c>
    </row>
    <row r="208" spans="1:18" ht="72.75" customHeight="1" x14ac:dyDescent="0.25">
      <c r="A208" s="199">
        <v>16</v>
      </c>
      <c r="B208" s="459" t="s">
        <v>306</v>
      </c>
      <c r="C208" s="460"/>
      <c r="D208" s="460"/>
      <c r="E208" s="460"/>
      <c r="F208" s="465"/>
      <c r="G208" s="196" t="s">
        <v>307</v>
      </c>
      <c r="H208" s="199">
        <f t="shared" si="16"/>
        <v>0</v>
      </c>
      <c r="I208" s="162">
        <v>0</v>
      </c>
      <c r="J208" s="162">
        <v>0</v>
      </c>
      <c r="K208" s="168">
        <v>0</v>
      </c>
      <c r="L208" s="168">
        <v>0</v>
      </c>
      <c r="M208" s="168">
        <v>0</v>
      </c>
      <c r="N208" s="168">
        <v>1</v>
      </c>
      <c r="O208" s="162">
        <v>0</v>
      </c>
      <c r="P208" s="162">
        <v>0</v>
      </c>
      <c r="Q208" s="163">
        <v>0</v>
      </c>
      <c r="R208" s="163">
        <v>22476.400000000001</v>
      </c>
    </row>
    <row r="209" spans="1:18" ht="72.75" customHeight="1" x14ac:dyDescent="0.25">
      <c r="A209" s="199">
        <v>17</v>
      </c>
      <c r="B209" s="459" t="s">
        <v>308</v>
      </c>
      <c r="C209" s="460"/>
      <c r="D209" s="460"/>
      <c r="E209" s="460"/>
      <c r="F209" s="465"/>
      <c r="G209" s="196" t="s">
        <v>309</v>
      </c>
      <c r="H209" s="199">
        <f t="shared" si="16"/>
        <v>0</v>
      </c>
      <c r="I209" s="162">
        <v>0</v>
      </c>
      <c r="J209" s="162">
        <v>0</v>
      </c>
      <c r="K209" s="168">
        <v>0</v>
      </c>
      <c r="L209" s="168">
        <v>0</v>
      </c>
      <c r="M209" s="168">
        <v>0</v>
      </c>
      <c r="N209" s="168">
        <v>1</v>
      </c>
      <c r="O209" s="162">
        <v>0</v>
      </c>
      <c r="P209" s="162">
        <v>0</v>
      </c>
      <c r="Q209" s="163">
        <v>0</v>
      </c>
      <c r="R209" s="163">
        <v>22476.400000000001</v>
      </c>
    </row>
    <row r="210" spans="1:18" ht="72.75" customHeight="1" x14ac:dyDescent="0.25">
      <c r="A210" s="199">
        <v>18</v>
      </c>
      <c r="B210" s="459" t="s">
        <v>311</v>
      </c>
      <c r="C210" s="460"/>
      <c r="D210" s="460"/>
      <c r="E210" s="460"/>
      <c r="F210" s="465"/>
      <c r="G210" s="196" t="s">
        <v>312</v>
      </c>
      <c r="H210" s="199">
        <f t="shared" si="16"/>
        <v>0</v>
      </c>
      <c r="I210" s="162">
        <v>0</v>
      </c>
      <c r="J210" s="162">
        <v>0</v>
      </c>
      <c r="K210" s="168">
        <v>0</v>
      </c>
      <c r="L210" s="168">
        <v>0</v>
      </c>
      <c r="M210" s="168">
        <v>0</v>
      </c>
      <c r="N210" s="168">
        <v>1</v>
      </c>
      <c r="O210" s="162">
        <v>0</v>
      </c>
      <c r="P210" s="162">
        <v>0</v>
      </c>
      <c r="Q210" s="163">
        <v>0</v>
      </c>
      <c r="R210" s="163">
        <v>22476.400000000001</v>
      </c>
    </row>
    <row r="211" spans="1:18" ht="72.75" customHeight="1" x14ac:dyDescent="0.25">
      <c r="A211" s="199">
        <v>19</v>
      </c>
      <c r="B211" s="459" t="s">
        <v>313</v>
      </c>
      <c r="C211" s="460"/>
      <c r="D211" s="460"/>
      <c r="E211" s="460"/>
      <c r="F211" s="465"/>
      <c r="G211" s="196" t="s">
        <v>314</v>
      </c>
      <c r="H211" s="199">
        <f t="shared" si="16"/>
        <v>0</v>
      </c>
      <c r="I211" s="162">
        <v>0</v>
      </c>
      <c r="J211" s="162">
        <v>0</v>
      </c>
      <c r="K211" s="168">
        <v>0</v>
      </c>
      <c r="L211" s="168">
        <v>0</v>
      </c>
      <c r="M211" s="168">
        <v>0</v>
      </c>
      <c r="N211" s="168">
        <v>0</v>
      </c>
      <c r="O211" s="162">
        <v>0</v>
      </c>
      <c r="P211" s="162">
        <v>0</v>
      </c>
      <c r="Q211" s="163">
        <v>0</v>
      </c>
      <c r="R211" s="163">
        <v>22476.400000000001</v>
      </c>
    </row>
    <row r="212" spans="1:18" ht="72.75" customHeight="1" x14ac:dyDescent="0.25">
      <c r="A212" s="199">
        <v>20</v>
      </c>
      <c r="B212" s="459" t="s">
        <v>315</v>
      </c>
      <c r="C212" s="460"/>
      <c r="D212" s="460"/>
      <c r="E212" s="460"/>
      <c r="F212" s="465"/>
      <c r="G212" s="196" t="s">
        <v>316</v>
      </c>
      <c r="H212" s="199">
        <f t="shared" si="16"/>
        <v>0</v>
      </c>
      <c r="I212" s="162">
        <v>0</v>
      </c>
      <c r="J212" s="162">
        <v>0</v>
      </c>
      <c r="K212" s="168">
        <v>0</v>
      </c>
      <c r="L212" s="168">
        <v>0</v>
      </c>
      <c r="M212" s="168">
        <v>0</v>
      </c>
      <c r="N212" s="168">
        <v>1</v>
      </c>
      <c r="O212" s="162">
        <v>0</v>
      </c>
      <c r="P212" s="162">
        <v>0</v>
      </c>
      <c r="Q212" s="163">
        <v>0</v>
      </c>
      <c r="R212" s="163">
        <v>22476.400000000001</v>
      </c>
    </row>
    <row r="213" spans="1:18" ht="72.75" customHeight="1" x14ac:dyDescent="0.25">
      <c r="A213" s="199">
        <v>21</v>
      </c>
      <c r="B213" s="459" t="s">
        <v>317</v>
      </c>
      <c r="C213" s="460"/>
      <c r="D213" s="460"/>
      <c r="E213" s="460"/>
      <c r="F213" s="465"/>
      <c r="G213" s="196" t="s">
        <v>318</v>
      </c>
      <c r="H213" s="199">
        <f t="shared" si="16"/>
        <v>0</v>
      </c>
      <c r="I213" s="162">
        <v>0</v>
      </c>
      <c r="J213" s="162">
        <v>0</v>
      </c>
      <c r="K213" s="168">
        <v>0</v>
      </c>
      <c r="L213" s="168">
        <v>0</v>
      </c>
      <c r="M213" s="168">
        <v>0</v>
      </c>
      <c r="N213" s="168">
        <v>1</v>
      </c>
      <c r="O213" s="162">
        <v>0</v>
      </c>
      <c r="P213" s="162">
        <v>0</v>
      </c>
      <c r="Q213" s="163">
        <v>0</v>
      </c>
      <c r="R213" s="163">
        <v>22476.400000000001</v>
      </c>
    </row>
    <row r="214" spans="1:18" ht="72.75" customHeight="1" x14ac:dyDescent="0.25">
      <c r="A214" s="199">
        <v>22</v>
      </c>
      <c r="B214" s="459" t="s">
        <v>319</v>
      </c>
      <c r="C214" s="460"/>
      <c r="D214" s="460"/>
      <c r="E214" s="460"/>
      <c r="F214" s="465"/>
      <c r="G214" s="196" t="s">
        <v>320</v>
      </c>
      <c r="H214" s="199">
        <f t="shared" si="16"/>
        <v>0</v>
      </c>
      <c r="I214" s="162">
        <v>0</v>
      </c>
      <c r="J214" s="162">
        <v>0</v>
      </c>
      <c r="K214" s="168">
        <v>0</v>
      </c>
      <c r="L214" s="168">
        <v>0</v>
      </c>
      <c r="M214" s="168">
        <v>0</v>
      </c>
      <c r="N214" s="168">
        <v>2</v>
      </c>
      <c r="O214" s="162">
        <v>0</v>
      </c>
      <c r="P214" s="162">
        <v>0</v>
      </c>
      <c r="Q214" s="163">
        <v>0</v>
      </c>
      <c r="R214" s="163">
        <v>22476.400000000001</v>
      </c>
    </row>
    <row r="215" spans="1:18" ht="72.75" customHeight="1" x14ac:dyDescent="0.25">
      <c r="A215" s="199">
        <v>23</v>
      </c>
      <c r="B215" s="459" t="s">
        <v>321</v>
      </c>
      <c r="C215" s="460"/>
      <c r="D215" s="460"/>
      <c r="E215" s="460"/>
      <c r="F215" s="465"/>
      <c r="G215" s="196" t="s">
        <v>322</v>
      </c>
      <c r="H215" s="199">
        <f t="shared" si="16"/>
        <v>0</v>
      </c>
      <c r="I215" s="162">
        <v>0</v>
      </c>
      <c r="J215" s="162">
        <v>0</v>
      </c>
      <c r="K215" s="168">
        <v>0</v>
      </c>
      <c r="L215" s="168">
        <v>0</v>
      </c>
      <c r="M215" s="168">
        <v>0</v>
      </c>
      <c r="N215" s="168">
        <v>2</v>
      </c>
      <c r="O215" s="162">
        <v>0</v>
      </c>
      <c r="P215" s="162">
        <v>0</v>
      </c>
      <c r="Q215" s="163">
        <v>0</v>
      </c>
      <c r="R215" s="163">
        <v>22476.400000000001</v>
      </c>
    </row>
    <row r="216" spans="1:18" ht="72.75" customHeight="1" x14ac:dyDescent="0.25">
      <c r="A216" s="199">
        <v>24</v>
      </c>
      <c r="B216" s="459" t="s">
        <v>324</v>
      </c>
      <c r="C216" s="460"/>
      <c r="D216" s="460"/>
      <c r="E216" s="460"/>
      <c r="F216" s="465"/>
      <c r="G216" s="196" t="s">
        <v>325</v>
      </c>
      <c r="H216" s="199">
        <f t="shared" si="16"/>
        <v>0</v>
      </c>
      <c r="I216" s="162">
        <v>0</v>
      </c>
      <c r="J216" s="162">
        <v>0</v>
      </c>
      <c r="K216" s="168">
        <v>0</v>
      </c>
      <c r="L216" s="168">
        <v>0</v>
      </c>
      <c r="M216" s="168">
        <v>0</v>
      </c>
      <c r="N216" s="168">
        <v>1</v>
      </c>
      <c r="O216" s="162">
        <v>0</v>
      </c>
      <c r="P216" s="162">
        <v>0</v>
      </c>
      <c r="Q216" s="163">
        <v>0</v>
      </c>
      <c r="R216" s="163">
        <v>22476.400000000001</v>
      </c>
    </row>
    <row r="217" spans="1:18" ht="72.75" customHeight="1" x14ac:dyDescent="0.25">
      <c r="A217" s="199">
        <v>25</v>
      </c>
      <c r="B217" s="459" t="s">
        <v>326</v>
      </c>
      <c r="C217" s="460"/>
      <c r="D217" s="460"/>
      <c r="E217" s="460"/>
      <c r="F217" s="465"/>
      <c r="G217" s="196" t="s">
        <v>327</v>
      </c>
      <c r="H217" s="199">
        <f t="shared" si="16"/>
        <v>0</v>
      </c>
      <c r="I217" s="162">
        <v>0</v>
      </c>
      <c r="J217" s="162">
        <v>0</v>
      </c>
      <c r="K217" s="168">
        <v>0</v>
      </c>
      <c r="L217" s="168">
        <v>0</v>
      </c>
      <c r="M217" s="168">
        <v>0</v>
      </c>
      <c r="N217" s="168">
        <v>1</v>
      </c>
      <c r="O217" s="162">
        <v>0</v>
      </c>
      <c r="P217" s="162">
        <v>0</v>
      </c>
      <c r="Q217" s="163">
        <v>0</v>
      </c>
      <c r="R217" s="163">
        <v>22476.400000000001</v>
      </c>
    </row>
    <row r="218" spans="1:18" ht="72.75" customHeight="1" x14ac:dyDescent="0.25">
      <c r="A218" s="199">
        <v>26</v>
      </c>
      <c r="B218" s="459" t="s">
        <v>330</v>
      </c>
      <c r="C218" s="460"/>
      <c r="D218" s="460"/>
      <c r="E218" s="460"/>
      <c r="F218" s="465"/>
      <c r="G218" s="196" t="s">
        <v>331</v>
      </c>
      <c r="H218" s="199">
        <f t="shared" si="16"/>
        <v>0</v>
      </c>
      <c r="I218" s="162">
        <v>0</v>
      </c>
      <c r="J218" s="162">
        <v>0</v>
      </c>
      <c r="K218" s="168">
        <v>0</v>
      </c>
      <c r="L218" s="168">
        <v>0</v>
      </c>
      <c r="M218" s="168">
        <v>0</v>
      </c>
      <c r="N218" s="168">
        <v>1</v>
      </c>
      <c r="O218" s="162">
        <v>0</v>
      </c>
      <c r="P218" s="162">
        <v>0</v>
      </c>
      <c r="Q218" s="163">
        <v>0</v>
      </c>
      <c r="R218" s="163">
        <v>22476.400000000001</v>
      </c>
    </row>
    <row r="219" spans="1:18" ht="72.75" customHeight="1" x14ac:dyDescent="0.25">
      <c r="A219" s="199">
        <v>27</v>
      </c>
      <c r="B219" s="459" t="s">
        <v>333</v>
      </c>
      <c r="C219" s="460"/>
      <c r="D219" s="460"/>
      <c r="E219" s="460"/>
      <c r="F219" s="465"/>
      <c r="G219" s="196" t="s">
        <v>334</v>
      </c>
      <c r="H219" s="199">
        <f t="shared" si="16"/>
        <v>0</v>
      </c>
      <c r="I219" s="162">
        <v>0</v>
      </c>
      <c r="J219" s="162">
        <v>0</v>
      </c>
      <c r="K219" s="168">
        <v>0</v>
      </c>
      <c r="L219" s="168">
        <v>0</v>
      </c>
      <c r="M219" s="168">
        <v>0</v>
      </c>
      <c r="N219" s="168">
        <v>1</v>
      </c>
      <c r="O219" s="162">
        <v>0</v>
      </c>
      <c r="P219" s="162">
        <v>0</v>
      </c>
      <c r="Q219" s="163">
        <v>0</v>
      </c>
      <c r="R219" s="163">
        <v>22476.400000000001</v>
      </c>
    </row>
    <row r="220" spans="1:18" ht="72.75" customHeight="1" x14ac:dyDescent="0.25">
      <c r="A220" s="199">
        <v>28</v>
      </c>
      <c r="B220" s="459" t="s">
        <v>336</v>
      </c>
      <c r="C220" s="460"/>
      <c r="D220" s="460"/>
      <c r="E220" s="460"/>
      <c r="F220" s="465"/>
      <c r="G220" s="196" t="s">
        <v>337</v>
      </c>
      <c r="H220" s="199">
        <f t="shared" si="16"/>
        <v>0</v>
      </c>
      <c r="I220" s="162">
        <v>0</v>
      </c>
      <c r="J220" s="162">
        <v>0</v>
      </c>
      <c r="K220" s="168">
        <v>0</v>
      </c>
      <c r="L220" s="168">
        <v>0</v>
      </c>
      <c r="M220" s="168">
        <v>0</v>
      </c>
      <c r="N220" s="168">
        <v>1</v>
      </c>
      <c r="O220" s="162">
        <v>0</v>
      </c>
      <c r="P220" s="162">
        <v>0</v>
      </c>
      <c r="Q220" s="163">
        <v>0</v>
      </c>
      <c r="R220" s="163">
        <v>22476.400000000001</v>
      </c>
    </row>
    <row r="221" spans="1:18" ht="72.75" customHeight="1" x14ac:dyDescent="0.25">
      <c r="A221" s="199">
        <v>29</v>
      </c>
      <c r="B221" s="459" t="s">
        <v>339</v>
      </c>
      <c r="C221" s="460"/>
      <c r="D221" s="460"/>
      <c r="E221" s="460"/>
      <c r="F221" s="465"/>
      <c r="G221" s="196" t="s">
        <v>340</v>
      </c>
      <c r="H221" s="199">
        <f t="shared" si="16"/>
        <v>0</v>
      </c>
      <c r="I221" s="162">
        <v>0</v>
      </c>
      <c r="J221" s="162">
        <v>0</v>
      </c>
      <c r="K221" s="168">
        <v>0</v>
      </c>
      <c r="L221" s="168">
        <v>0</v>
      </c>
      <c r="M221" s="168">
        <v>0</v>
      </c>
      <c r="N221" s="168">
        <v>2</v>
      </c>
      <c r="O221" s="162">
        <v>0</v>
      </c>
      <c r="P221" s="162">
        <v>0</v>
      </c>
      <c r="Q221" s="163">
        <v>0</v>
      </c>
      <c r="R221" s="163">
        <v>22476.400000000001</v>
      </c>
    </row>
    <row r="222" spans="1:18" ht="72.75" customHeight="1" x14ac:dyDescent="0.25">
      <c r="A222" s="199">
        <v>30</v>
      </c>
      <c r="B222" s="459" t="s">
        <v>341</v>
      </c>
      <c r="C222" s="460"/>
      <c r="D222" s="460"/>
      <c r="E222" s="460"/>
      <c r="F222" s="465"/>
      <c r="G222" s="196" t="s">
        <v>342</v>
      </c>
      <c r="H222" s="199">
        <f t="shared" si="16"/>
        <v>0</v>
      </c>
      <c r="I222" s="162">
        <v>0</v>
      </c>
      <c r="J222" s="162">
        <v>0</v>
      </c>
      <c r="K222" s="168">
        <v>0</v>
      </c>
      <c r="L222" s="168">
        <v>0</v>
      </c>
      <c r="M222" s="168">
        <v>0</v>
      </c>
      <c r="N222" s="168">
        <v>1</v>
      </c>
      <c r="O222" s="162">
        <v>0</v>
      </c>
      <c r="P222" s="162">
        <v>0</v>
      </c>
      <c r="Q222" s="163">
        <v>0</v>
      </c>
      <c r="R222" s="163">
        <v>22476.400000000001</v>
      </c>
    </row>
    <row r="223" spans="1:18" ht="72.75" customHeight="1" x14ac:dyDescent="0.25">
      <c r="A223" s="199">
        <v>31</v>
      </c>
      <c r="B223" s="459" t="s">
        <v>343</v>
      </c>
      <c r="C223" s="460"/>
      <c r="D223" s="460"/>
      <c r="E223" s="460"/>
      <c r="F223" s="465"/>
      <c r="G223" s="196" t="s">
        <v>344</v>
      </c>
      <c r="H223" s="199">
        <f t="shared" si="16"/>
        <v>0</v>
      </c>
      <c r="I223" s="162">
        <v>0</v>
      </c>
      <c r="J223" s="162">
        <v>0</v>
      </c>
      <c r="K223" s="168">
        <v>0</v>
      </c>
      <c r="L223" s="168">
        <v>0</v>
      </c>
      <c r="M223" s="168">
        <v>0</v>
      </c>
      <c r="N223" s="168">
        <v>1</v>
      </c>
      <c r="O223" s="162">
        <v>0</v>
      </c>
      <c r="P223" s="162">
        <v>0</v>
      </c>
      <c r="Q223" s="163">
        <v>0</v>
      </c>
      <c r="R223" s="163">
        <v>22476.400000000001</v>
      </c>
    </row>
    <row r="224" spans="1:18" ht="72.75" customHeight="1" x14ac:dyDescent="0.25">
      <c r="A224" s="199">
        <v>32</v>
      </c>
      <c r="B224" s="459" t="s">
        <v>345</v>
      </c>
      <c r="C224" s="460"/>
      <c r="D224" s="460"/>
      <c r="E224" s="460"/>
      <c r="F224" s="465"/>
      <c r="G224" s="196" t="s">
        <v>346</v>
      </c>
      <c r="H224" s="199">
        <f t="shared" si="16"/>
        <v>0</v>
      </c>
      <c r="I224" s="162">
        <v>0</v>
      </c>
      <c r="J224" s="162">
        <v>0</v>
      </c>
      <c r="K224" s="168">
        <v>0</v>
      </c>
      <c r="L224" s="168">
        <v>0</v>
      </c>
      <c r="M224" s="168">
        <v>0</v>
      </c>
      <c r="N224" s="168">
        <v>1</v>
      </c>
      <c r="O224" s="162">
        <v>0</v>
      </c>
      <c r="P224" s="162">
        <v>0</v>
      </c>
      <c r="Q224" s="163">
        <v>0</v>
      </c>
      <c r="R224" s="163">
        <v>22476.400000000001</v>
      </c>
    </row>
    <row r="225" spans="1:18" ht="72.75" customHeight="1" x14ac:dyDescent="0.25">
      <c r="A225" s="199">
        <v>33</v>
      </c>
      <c r="B225" s="459" t="s">
        <v>347</v>
      </c>
      <c r="C225" s="460"/>
      <c r="D225" s="460"/>
      <c r="E225" s="460"/>
      <c r="F225" s="465"/>
      <c r="G225" s="196" t="s">
        <v>348</v>
      </c>
      <c r="H225" s="199">
        <f t="shared" si="16"/>
        <v>0</v>
      </c>
      <c r="I225" s="162">
        <v>0</v>
      </c>
      <c r="J225" s="162">
        <v>0</v>
      </c>
      <c r="K225" s="168">
        <v>0</v>
      </c>
      <c r="L225" s="168">
        <v>0</v>
      </c>
      <c r="M225" s="168">
        <v>0</v>
      </c>
      <c r="N225" s="168">
        <v>1</v>
      </c>
      <c r="O225" s="162">
        <v>0</v>
      </c>
      <c r="P225" s="162">
        <v>0</v>
      </c>
      <c r="Q225" s="163">
        <v>0</v>
      </c>
      <c r="R225" s="163">
        <v>22476.400000000001</v>
      </c>
    </row>
    <row r="226" spans="1:18" ht="72.75" customHeight="1" x14ac:dyDescent="0.25">
      <c r="A226" s="199">
        <v>34</v>
      </c>
      <c r="B226" s="459" t="s">
        <v>349</v>
      </c>
      <c r="C226" s="460"/>
      <c r="D226" s="460"/>
      <c r="E226" s="460"/>
      <c r="F226" s="465"/>
      <c r="G226" s="196" t="s">
        <v>350</v>
      </c>
      <c r="H226" s="199">
        <f t="shared" si="16"/>
        <v>0</v>
      </c>
      <c r="I226" s="162">
        <v>0</v>
      </c>
      <c r="J226" s="162">
        <v>0</v>
      </c>
      <c r="K226" s="168">
        <v>0</v>
      </c>
      <c r="L226" s="168">
        <v>0</v>
      </c>
      <c r="M226" s="168">
        <v>0</v>
      </c>
      <c r="N226" s="168">
        <v>1</v>
      </c>
      <c r="O226" s="162">
        <v>0</v>
      </c>
      <c r="P226" s="162">
        <v>0</v>
      </c>
      <c r="Q226" s="163">
        <v>0</v>
      </c>
      <c r="R226" s="163">
        <v>22476.400000000001</v>
      </c>
    </row>
    <row r="227" spans="1:18" ht="72.75" customHeight="1" x14ac:dyDescent="0.25">
      <c r="A227" s="199">
        <v>35</v>
      </c>
      <c r="B227" s="459" t="s">
        <v>351</v>
      </c>
      <c r="C227" s="460"/>
      <c r="D227" s="460"/>
      <c r="E227" s="460"/>
      <c r="F227" s="465"/>
      <c r="G227" s="196" t="s">
        <v>352</v>
      </c>
      <c r="H227" s="199">
        <f t="shared" si="16"/>
        <v>0</v>
      </c>
      <c r="I227" s="162">
        <v>0</v>
      </c>
      <c r="J227" s="162">
        <v>0</v>
      </c>
      <c r="K227" s="168">
        <v>0</v>
      </c>
      <c r="L227" s="168">
        <v>0</v>
      </c>
      <c r="M227" s="168">
        <v>0</v>
      </c>
      <c r="N227" s="168">
        <v>1</v>
      </c>
      <c r="O227" s="162">
        <v>0</v>
      </c>
      <c r="P227" s="162">
        <v>0</v>
      </c>
      <c r="Q227" s="163">
        <v>0</v>
      </c>
      <c r="R227" s="163">
        <v>22476.400000000001</v>
      </c>
    </row>
    <row r="228" spans="1:18" ht="72.75" customHeight="1" x14ac:dyDescent="0.25">
      <c r="A228" s="199">
        <v>36</v>
      </c>
      <c r="B228" s="459" t="s">
        <v>204</v>
      </c>
      <c r="C228" s="460"/>
      <c r="D228" s="460"/>
      <c r="E228" s="460"/>
      <c r="F228" s="465"/>
      <c r="G228" s="196" t="s">
        <v>353</v>
      </c>
      <c r="H228" s="199">
        <f t="shared" si="16"/>
        <v>0</v>
      </c>
      <c r="I228" s="162">
        <v>0</v>
      </c>
      <c r="J228" s="162">
        <v>0</v>
      </c>
      <c r="K228" s="168">
        <v>0</v>
      </c>
      <c r="L228" s="168">
        <v>0</v>
      </c>
      <c r="M228" s="168">
        <v>0</v>
      </c>
      <c r="N228" s="168">
        <v>1</v>
      </c>
      <c r="O228" s="162">
        <v>0</v>
      </c>
      <c r="P228" s="162">
        <v>0</v>
      </c>
      <c r="Q228" s="163">
        <v>0</v>
      </c>
      <c r="R228" s="163">
        <v>22476.400000000001</v>
      </c>
    </row>
    <row r="229" spans="1:18" ht="72.75" customHeight="1" x14ac:dyDescent="0.25">
      <c r="A229" s="199">
        <v>37</v>
      </c>
      <c r="B229" s="459" t="s">
        <v>354</v>
      </c>
      <c r="C229" s="460"/>
      <c r="D229" s="460"/>
      <c r="E229" s="460"/>
      <c r="F229" s="465"/>
      <c r="G229" s="196" t="s">
        <v>355</v>
      </c>
      <c r="H229" s="199">
        <f t="shared" si="16"/>
        <v>0</v>
      </c>
      <c r="I229" s="162">
        <v>0</v>
      </c>
      <c r="J229" s="162">
        <v>0</v>
      </c>
      <c r="K229" s="168">
        <v>0</v>
      </c>
      <c r="L229" s="168">
        <v>0</v>
      </c>
      <c r="M229" s="168">
        <v>0</v>
      </c>
      <c r="N229" s="168">
        <v>1</v>
      </c>
      <c r="O229" s="162">
        <v>0</v>
      </c>
      <c r="P229" s="162">
        <v>0</v>
      </c>
      <c r="Q229" s="163">
        <v>0</v>
      </c>
      <c r="R229" s="163">
        <v>22476.400000000001</v>
      </c>
    </row>
    <row r="230" spans="1:18" ht="72.75" customHeight="1" x14ac:dyDescent="0.25">
      <c r="A230" s="199">
        <v>38</v>
      </c>
      <c r="B230" s="459" t="s">
        <v>356</v>
      </c>
      <c r="C230" s="460"/>
      <c r="D230" s="460"/>
      <c r="E230" s="460"/>
      <c r="F230" s="465"/>
      <c r="G230" s="196" t="s">
        <v>357</v>
      </c>
      <c r="H230" s="199">
        <f t="shared" si="16"/>
        <v>0</v>
      </c>
      <c r="I230" s="162">
        <v>0</v>
      </c>
      <c r="J230" s="162">
        <v>0</v>
      </c>
      <c r="K230" s="168">
        <v>0</v>
      </c>
      <c r="L230" s="168">
        <v>0</v>
      </c>
      <c r="M230" s="168">
        <v>0</v>
      </c>
      <c r="N230" s="168">
        <v>1</v>
      </c>
      <c r="O230" s="162">
        <v>0</v>
      </c>
      <c r="P230" s="162">
        <v>0</v>
      </c>
      <c r="Q230" s="163">
        <v>0</v>
      </c>
      <c r="R230" s="163">
        <v>22476.400000000001</v>
      </c>
    </row>
    <row r="231" spans="1:18" ht="72.75" customHeight="1" x14ac:dyDescent="0.25">
      <c r="A231" s="199">
        <v>39</v>
      </c>
      <c r="B231" s="459" t="s">
        <v>358</v>
      </c>
      <c r="C231" s="460"/>
      <c r="D231" s="460"/>
      <c r="E231" s="460"/>
      <c r="F231" s="465"/>
      <c r="G231" s="196" t="s">
        <v>359</v>
      </c>
      <c r="H231" s="199">
        <f t="shared" si="16"/>
        <v>0</v>
      </c>
      <c r="I231" s="162">
        <v>0</v>
      </c>
      <c r="J231" s="162">
        <v>0</v>
      </c>
      <c r="K231" s="168">
        <v>0</v>
      </c>
      <c r="L231" s="168">
        <v>0</v>
      </c>
      <c r="M231" s="168">
        <v>0</v>
      </c>
      <c r="N231" s="168">
        <v>2</v>
      </c>
      <c r="O231" s="162">
        <v>0</v>
      </c>
      <c r="P231" s="162">
        <v>0</v>
      </c>
      <c r="Q231" s="163">
        <v>0</v>
      </c>
      <c r="R231" s="163">
        <v>22476.400000000001</v>
      </c>
    </row>
    <row r="232" spans="1:18" ht="72.75" customHeight="1" x14ac:dyDescent="0.25">
      <c r="A232" s="199">
        <v>40</v>
      </c>
      <c r="B232" s="459" t="s">
        <v>360</v>
      </c>
      <c r="C232" s="460"/>
      <c r="D232" s="460"/>
      <c r="E232" s="460"/>
      <c r="F232" s="465"/>
      <c r="G232" s="196" t="s">
        <v>361</v>
      </c>
      <c r="H232" s="199">
        <f t="shared" si="16"/>
        <v>0</v>
      </c>
      <c r="I232" s="162">
        <v>0</v>
      </c>
      <c r="J232" s="162">
        <v>0</v>
      </c>
      <c r="K232" s="168">
        <v>0</v>
      </c>
      <c r="L232" s="168">
        <v>0</v>
      </c>
      <c r="M232" s="168">
        <v>0</v>
      </c>
      <c r="N232" s="168">
        <v>1</v>
      </c>
      <c r="O232" s="162">
        <v>0</v>
      </c>
      <c r="P232" s="162">
        <v>0</v>
      </c>
      <c r="Q232" s="163">
        <v>0</v>
      </c>
      <c r="R232" s="163">
        <v>22476.400000000001</v>
      </c>
    </row>
    <row r="233" spans="1:18" ht="72.75" customHeight="1" x14ac:dyDescent="0.25">
      <c r="A233" s="199">
        <v>41</v>
      </c>
      <c r="B233" s="459" t="s">
        <v>362</v>
      </c>
      <c r="C233" s="460"/>
      <c r="D233" s="460"/>
      <c r="E233" s="460"/>
      <c r="F233" s="465"/>
      <c r="G233" s="196" t="s">
        <v>363</v>
      </c>
      <c r="H233" s="199">
        <f t="shared" si="16"/>
        <v>0</v>
      </c>
      <c r="I233" s="162">
        <v>0</v>
      </c>
      <c r="J233" s="162">
        <v>0</v>
      </c>
      <c r="K233" s="168">
        <v>0</v>
      </c>
      <c r="L233" s="168">
        <v>0</v>
      </c>
      <c r="M233" s="168">
        <v>0</v>
      </c>
      <c r="N233" s="168">
        <v>1</v>
      </c>
      <c r="O233" s="162">
        <v>0</v>
      </c>
      <c r="P233" s="162">
        <v>0</v>
      </c>
      <c r="Q233" s="163">
        <v>0</v>
      </c>
      <c r="R233" s="163">
        <v>22476.400000000001</v>
      </c>
    </row>
    <row r="234" spans="1:18" ht="72.75" customHeight="1" x14ac:dyDescent="0.25">
      <c r="A234" s="199">
        <v>42</v>
      </c>
      <c r="B234" s="459" t="s">
        <v>364</v>
      </c>
      <c r="C234" s="460"/>
      <c r="D234" s="460"/>
      <c r="E234" s="460"/>
      <c r="F234" s="465"/>
      <c r="G234" s="196" t="s">
        <v>365</v>
      </c>
      <c r="H234" s="199">
        <f t="shared" si="16"/>
        <v>0</v>
      </c>
      <c r="I234" s="162">
        <v>0</v>
      </c>
      <c r="J234" s="162">
        <v>0</v>
      </c>
      <c r="K234" s="168">
        <v>0</v>
      </c>
      <c r="L234" s="168">
        <v>0</v>
      </c>
      <c r="M234" s="168">
        <v>0</v>
      </c>
      <c r="N234" s="168">
        <v>1</v>
      </c>
      <c r="O234" s="162">
        <v>0</v>
      </c>
      <c r="P234" s="162">
        <v>0</v>
      </c>
      <c r="Q234" s="163">
        <v>0</v>
      </c>
      <c r="R234" s="163">
        <v>22476.400000000001</v>
      </c>
    </row>
    <row r="235" spans="1:18" ht="72.75" customHeight="1" x14ac:dyDescent="0.25">
      <c r="A235" s="199">
        <v>43</v>
      </c>
      <c r="B235" s="529" t="s">
        <v>905</v>
      </c>
      <c r="C235" s="529"/>
      <c r="D235" s="529"/>
      <c r="E235" s="529"/>
      <c r="F235" s="529"/>
      <c r="G235" s="195" t="s">
        <v>906</v>
      </c>
      <c r="H235" s="199">
        <f t="shared" si="16"/>
        <v>0</v>
      </c>
      <c r="I235" s="162">
        <v>0</v>
      </c>
      <c r="J235" s="162">
        <v>0</v>
      </c>
      <c r="K235" s="168">
        <v>0</v>
      </c>
      <c r="L235" s="168">
        <v>0</v>
      </c>
      <c r="M235" s="168">
        <v>0</v>
      </c>
      <c r="N235" s="168">
        <v>0</v>
      </c>
      <c r="O235" s="162">
        <v>0</v>
      </c>
      <c r="P235" s="162">
        <v>0</v>
      </c>
      <c r="Q235" s="163">
        <v>0</v>
      </c>
      <c r="R235" s="163">
        <v>0</v>
      </c>
    </row>
    <row r="236" spans="1:18" ht="72.75" customHeight="1" x14ac:dyDescent="0.25">
      <c r="A236" s="199">
        <v>44</v>
      </c>
      <c r="B236" s="529" t="s">
        <v>907</v>
      </c>
      <c r="C236" s="529"/>
      <c r="D236" s="529"/>
      <c r="E236" s="529"/>
      <c r="F236" s="529"/>
      <c r="G236" s="195" t="s">
        <v>1023</v>
      </c>
      <c r="H236" s="199">
        <f t="shared" si="16"/>
        <v>0</v>
      </c>
      <c r="I236" s="162">
        <v>0</v>
      </c>
      <c r="J236" s="162">
        <v>0</v>
      </c>
      <c r="K236" s="168">
        <v>0</v>
      </c>
      <c r="L236" s="168">
        <v>0</v>
      </c>
      <c r="M236" s="168">
        <v>0</v>
      </c>
      <c r="N236" s="168">
        <v>0</v>
      </c>
      <c r="O236" s="162">
        <v>0</v>
      </c>
      <c r="P236" s="162">
        <v>0</v>
      </c>
      <c r="Q236" s="163">
        <v>0</v>
      </c>
      <c r="R236" s="163">
        <v>0</v>
      </c>
    </row>
    <row r="237" spans="1:18" ht="72.75" customHeight="1" x14ac:dyDescent="0.25">
      <c r="A237" s="199">
        <v>45</v>
      </c>
      <c r="B237" s="529" t="s">
        <v>909</v>
      </c>
      <c r="C237" s="529"/>
      <c r="D237" s="529"/>
      <c r="E237" s="529"/>
      <c r="F237" s="529"/>
      <c r="G237" s="195" t="s">
        <v>910</v>
      </c>
      <c r="H237" s="199">
        <f t="shared" si="16"/>
        <v>0</v>
      </c>
      <c r="I237" s="162">
        <v>0</v>
      </c>
      <c r="J237" s="162">
        <v>0</v>
      </c>
      <c r="K237" s="168">
        <v>0</v>
      </c>
      <c r="L237" s="168">
        <v>0</v>
      </c>
      <c r="M237" s="168">
        <v>0</v>
      </c>
      <c r="N237" s="168">
        <v>0</v>
      </c>
      <c r="O237" s="162">
        <v>0</v>
      </c>
      <c r="P237" s="162">
        <v>0</v>
      </c>
      <c r="Q237" s="163">
        <v>0</v>
      </c>
      <c r="R237" s="163">
        <v>0</v>
      </c>
    </row>
    <row r="238" spans="1:18" ht="72.75" customHeight="1" x14ac:dyDescent="0.25">
      <c r="A238" s="199">
        <v>46</v>
      </c>
      <c r="B238" s="529" t="s">
        <v>911</v>
      </c>
      <c r="C238" s="529"/>
      <c r="D238" s="529"/>
      <c r="E238" s="529"/>
      <c r="F238" s="529"/>
      <c r="G238" s="195" t="s">
        <v>912</v>
      </c>
      <c r="H238" s="199">
        <f t="shared" si="16"/>
        <v>0</v>
      </c>
      <c r="I238" s="162">
        <v>0</v>
      </c>
      <c r="J238" s="162">
        <v>0</v>
      </c>
      <c r="K238" s="168">
        <v>0</v>
      </c>
      <c r="L238" s="168">
        <v>0</v>
      </c>
      <c r="M238" s="168">
        <v>0</v>
      </c>
      <c r="N238" s="168">
        <v>0</v>
      </c>
      <c r="O238" s="162">
        <v>0</v>
      </c>
      <c r="P238" s="162">
        <v>0</v>
      </c>
      <c r="Q238" s="163">
        <v>0</v>
      </c>
      <c r="R238" s="163">
        <v>0</v>
      </c>
    </row>
    <row r="239" spans="1:18" ht="72.75" customHeight="1" x14ac:dyDescent="0.25">
      <c r="A239" s="199">
        <v>47</v>
      </c>
      <c r="B239" s="529" t="s">
        <v>913</v>
      </c>
      <c r="C239" s="529"/>
      <c r="D239" s="529"/>
      <c r="E239" s="529"/>
      <c r="F239" s="529"/>
      <c r="G239" s="195" t="s">
        <v>914</v>
      </c>
      <c r="H239" s="199">
        <f t="shared" si="16"/>
        <v>0</v>
      </c>
      <c r="I239" s="162">
        <v>0</v>
      </c>
      <c r="J239" s="162">
        <v>0</v>
      </c>
      <c r="K239" s="168">
        <v>0</v>
      </c>
      <c r="L239" s="168">
        <v>0</v>
      </c>
      <c r="M239" s="168">
        <v>0</v>
      </c>
      <c r="N239" s="168">
        <v>0</v>
      </c>
      <c r="O239" s="162">
        <v>0</v>
      </c>
      <c r="P239" s="162">
        <v>0</v>
      </c>
      <c r="Q239" s="163">
        <v>0</v>
      </c>
      <c r="R239" s="163">
        <v>0</v>
      </c>
    </row>
    <row r="240" spans="1:18" ht="72.75" customHeight="1" x14ac:dyDescent="0.25">
      <c r="A240" s="199">
        <v>48</v>
      </c>
      <c r="B240" s="529" t="s">
        <v>916</v>
      </c>
      <c r="C240" s="529"/>
      <c r="D240" s="529"/>
      <c r="E240" s="529"/>
      <c r="F240" s="529"/>
      <c r="G240" s="195" t="s">
        <v>915</v>
      </c>
      <c r="H240" s="199">
        <f t="shared" si="16"/>
        <v>0</v>
      </c>
      <c r="I240" s="162">
        <v>0</v>
      </c>
      <c r="J240" s="162">
        <v>0</v>
      </c>
      <c r="K240" s="168">
        <v>0</v>
      </c>
      <c r="L240" s="168">
        <v>0</v>
      </c>
      <c r="M240" s="168">
        <v>0</v>
      </c>
      <c r="N240" s="168">
        <v>0</v>
      </c>
      <c r="O240" s="162">
        <v>0</v>
      </c>
      <c r="P240" s="162">
        <v>0</v>
      </c>
      <c r="Q240" s="163">
        <v>0</v>
      </c>
      <c r="R240" s="163">
        <v>0</v>
      </c>
    </row>
    <row r="241" spans="1:18" ht="72.75" customHeight="1" x14ac:dyDescent="0.25">
      <c r="A241" s="194">
        <v>9</v>
      </c>
      <c r="B241" s="522" t="s">
        <v>366</v>
      </c>
      <c r="C241" s="523"/>
      <c r="D241" s="523"/>
      <c r="E241" s="523"/>
      <c r="F241" s="523"/>
      <c r="G241" s="524"/>
      <c r="H241" s="198">
        <f>H242+H243</f>
        <v>85</v>
      </c>
      <c r="I241" s="198">
        <f t="shared" ref="I241:P241" si="17">I242+I243</f>
        <v>30</v>
      </c>
      <c r="J241" s="198">
        <f t="shared" si="17"/>
        <v>55</v>
      </c>
      <c r="K241" s="135">
        <f t="shared" si="17"/>
        <v>37</v>
      </c>
      <c r="L241" s="135">
        <f t="shared" si="17"/>
        <v>2</v>
      </c>
      <c r="M241" s="135">
        <f t="shared" si="17"/>
        <v>2</v>
      </c>
      <c r="N241" s="135">
        <f t="shared" si="17"/>
        <v>93</v>
      </c>
      <c r="O241" s="198">
        <f t="shared" si="17"/>
        <v>2</v>
      </c>
      <c r="P241" s="198">
        <f t="shared" si="17"/>
        <v>2</v>
      </c>
      <c r="Q241" s="164">
        <v>47717</v>
      </c>
      <c r="R241" s="164">
        <v>23858</v>
      </c>
    </row>
    <row r="242" spans="1:18" ht="72.75" customHeight="1" x14ac:dyDescent="0.25">
      <c r="A242" s="199">
        <v>1</v>
      </c>
      <c r="B242" s="459" t="s">
        <v>367</v>
      </c>
      <c r="C242" s="460"/>
      <c r="D242" s="460"/>
      <c r="E242" s="460"/>
      <c r="F242" s="465"/>
      <c r="G242" s="196" t="s">
        <v>1017</v>
      </c>
      <c r="H242" s="162">
        <v>65</v>
      </c>
      <c r="I242" s="162">
        <v>30</v>
      </c>
      <c r="J242" s="162">
        <v>35</v>
      </c>
      <c r="K242" s="168">
        <v>28</v>
      </c>
      <c r="L242" s="168">
        <v>2</v>
      </c>
      <c r="M242" s="168">
        <v>2</v>
      </c>
      <c r="N242" s="168">
        <v>61</v>
      </c>
      <c r="O242" s="162">
        <v>1</v>
      </c>
      <c r="P242" s="162">
        <v>1</v>
      </c>
      <c r="Q242" s="163">
        <v>47717</v>
      </c>
      <c r="R242" s="163">
        <v>23858</v>
      </c>
    </row>
    <row r="243" spans="1:18" ht="72.75" customHeight="1" x14ac:dyDescent="0.25">
      <c r="A243" s="199">
        <v>2</v>
      </c>
      <c r="B243" s="459" t="s">
        <v>368</v>
      </c>
      <c r="C243" s="460"/>
      <c r="D243" s="460"/>
      <c r="E243" s="460"/>
      <c r="F243" s="465"/>
      <c r="G243" s="196" t="s">
        <v>567</v>
      </c>
      <c r="H243" s="162">
        <v>20</v>
      </c>
      <c r="I243" s="162">
        <v>0</v>
      </c>
      <c r="J243" s="162">
        <v>20</v>
      </c>
      <c r="K243" s="168">
        <v>9</v>
      </c>
      <c r="L243" s="168">
        <v>0</v>
      </c>
      <c r="M243" s="168">
        <v>0</v>
      </c>
      <c r="N243" s="168">
        <v>32</v>
      </c>
      <c r="O243" s="162">
        <v>1</v>
      </c>
      <c r="P243" s="162">
        <v>1</v>
      </c>
      <c r="Q243" s="163">
        <v>47717</v>
      </c>
      <c r="R243" s="163">
        <v>23858</v>
      </c>
    </row>
    <row r="244" spans="1:18" ht="72.75" customHeight="1" x14ac:dyDescent="0.25">
      <c r="A244" s="194">
        <v>10</v>
      </c>
      <c r="B244" s="522" t="s">
        <v>372</v>
      </c>
      <c r="C244" s="523"/>
      <c r="D244" s="523"/>
      <c r="E244" s="523"/>
      <c r="F244" s="523"/>
      <c r="G244" s="524"/>
      <c r="H244" s="198">
        <f>H245+H246+H247+H248+H249+H250+H251+H252+H253+H254+H255+H256+H257+H258</f>
        <v>475</v>
      </c>
      <c r="I244" s="198">
        <f t="shared" ref="I244:P244" si="18">I245+I246+I247+I248+I249+I250+I251+I252+I253+I254+I255+I256+I257+I258</f>
        <v>370</v>
      </c>
      <c r="J244" s="198">
        <f t="shared" si="18"/>
        <v>105</v>
      </c>
      <c r="K244" s="135">
        <f t="shared" si="18"/>
        <v>197</v>
      </c>
      <c r="L244" s="135">
        <f t="shared" si="18"/>
        <v>18</v>
      </c>
      <c r="M244" s="135">
        <f t="shared" si="18"/>
        <v>11</v>
      </c>
      <c r="N244" s="135">
        <f t="shared" si="18"/>
        <v>605</v>
      </c>
      <c r="O244" s="198">
        <f t="shared" si="18"/>
        <v>0</v>
      </c>
      <c r="P244" s="198">
        <f t="shared" si="18"/>
        <v>0</v>
      </c>
      <c r="Q244" s="164">
        <v>47716</v>
      </c>
      <c r="R244" s="164">
        <v>23856</v>
      </c>
    </row>
    <row r="245" spans="1:18" ht="72.75" customHeight="1" x14ac:dyDescent="0.25">
      <c r="A245" s="199">
        <v>1</v>
      </c>
      <c r="B245" s="459" t="s">
        <v>373</v>
      </c>
      <c r="C245" s="460"/>
      <c r="D245" s="460"/>
      <c r="E245" s="460"/>
      <c r="F245" s="465"/>
      <c r="G245" s="196" t="s">
        <v>1006</v>
      </c>
      <c r="H245" s="162">
        <f>I245+J245</f>
        <v>370</v>
      </c>
      <c r="I245" s="162">
        <v>340</v>
      </c>
      <c r="J245" s="162">
        <v>30</v>
      </c>
      <c r="K245" s="168">
        <v>150</v>
      </c>
      <c r="L245" s="168">
        <v>9</v>
      </c>
      <c r="M245" s="168">
        <v>4</v>
      </c>
      <c r="N245" s="168">
        <v>454</v>
      </c>
      <c r="O245" s="162">
        <v>0</v>
      </c>
      <c r="P245" s="162">
        <v>0</v>
      </c>
      <c r="Q245" s="163">
        <v>47211</v>
      </c>
      <c r="R245" s="163">
        <v>23240</v>
      </c>
    </row>
    <row r="246" spans="1:18" ht="72.75" customHeight="1" x14ac:dyDescent="0.25">
      <c r="A246" s="199">
        <v>2</v>
      </c>
      <c r="B246" s="459" t="s">
        <v>374</v>
      </c>
      <c r="C246" s="460"/>
      <c r="D246" s="460"/>
      <c r="E246" s="460"/>
      <c r="F246" s="465"/>
      <c r="G246" s="196" t="s">
        <v>569</v>
      </c>
      <c r="H246" s="162">
        <f t="shared" ref="H246:H258" si="19">I246+J246</f>
        <v>20</v>
      </c>
      <c r="I246" s="162">
        <v>10</v>
      </c>
      <c r="J246" s="162">
        <v>10</v>
      </c>
      <c r="K246" s="168">
        <v>11</v>
      </c>
      <c r="L246" s="168">
        <v>2</v>
      </c>
      <c r="M246" s="168">
        <v>2</v>
      </c>
      <c r="N246" s="168">
        <v>28</v>
      </c>
      <c r="O246" s="162">
        <v>0</v>
      </c>
      <c r="P246" s="162">
        <v>0</v>
      </c>
      <c r="Q246" s="163">
        <v>46847</v>
      </c>
      <c r="R246" s="163">
        <v>23413</v>
      </c>
    </row>
    <row r="247" spans="1:18" ht="72.75" customHeight="1" x14ac:dyDescent="0.25">
      <c r="A247" s="199">
        <v>3</v>
      </c>
      <c r="B247" s="459" t="s">
        <v>375</v>
      </c>
      <c r="C247" s="460"/>
      <c r="D247" s="460"/>
      <c r="E247" s="460"/>
      <c r="F247" s="465"/>
      <c r="G247" s="196" t="s">
        <v>570</v>
      </c>
      <c r="H247" s="162">
        <f t="shared" si="19"/>
        <v>20</v>
      </c>
      <c r="I247" s="162">
        <v>10</v>
      </c>
      <c r="J247" s="162">
        <v>10</v>
      </c>
      <c r="K247" s="168">
        <v>8</v>
      </c>
      <c r="L247" s="168">
        <v>2</v>
      </c>
      <c r="M247" s="168">
        <v>2</v>
      </c>
      <c r="N247" s="168">
        <v>26</v>
      </c>
      <c r="O247" s="162">
        <v>0</v>
      </c>
      <c r="P247" s="162">
        <v>0</v>
      </c>
      <c r="Q247" s="163">
        <v>51899</v>
      </c>
      <c r="R247" s="163">
        <v>23874</v>
      </c>
    </row>
    <row r="248" spans="1:18" ht="72.75" customHeight="1" x14ac:dyDescent="0.25">
      <c r="A248" s="199">
        <v>4</v>
      </c>
      <c r="B248" s="459" t="s">
        <v>376</v>
      </c>
      <c r="C248" s="460"/>
      <c r="D248" s="460"/>
      <c r="E248" s="460"/>
      <c r="F248" s="465"/>
      <c r="G248" s="196" t="s">
        <v>571</v>
      </c>
      <c r="H248" s="162">
        <f t="shared" si="19"/>
        <v>20</v>
      </c>
      <c r="I248" s="162">
        <v>10</v>
      </c>
      <c r="J248" s="162">
        <v>10</v>
      </c>
      <c r="K248" s="168">
        <v>8</v>
      </c>
      <c r="L248" s="168">
        <v>2</v>
      </c>
      <c r="M248" s="168">
        <v>2</v>
      </c>
      <c r="N248" s="168">
        <v>34</v>
      </c>
      <c r="O248" s="162">
        <v>0</v>
      </c>
      <c r="P248" s="162">
        <v>0</v>
      </c>
      <c r="Q248" s="163">
        <v>46305</v>
      </c>
      <c r="R248" s="163">
        <v>22924</v>
      </c>
    </row>
    <row r="249" spans="1:18" ht="72.75" customHeight="1" x14ac:dyDescent="0.25">
      <c r="A249" s="199">
        <v>5</v>
      </c>
      <c r="B249" s="459" t="s">
        <v>377</v>
      </c>
      <c r="C249" s="460"/>
      <c r="D249" s="460"/>
      <c r="E249" s="460"/>
      <c r="F249" s="465"/>
      <c r="G249" s="196" t="s">
        <v>572</v>
      </c>
      <c r="H249" s="162">
        <f t="shared" si="19"/>
        <v>0</v>
      </c>
      <c r="I249" s="162">
        <v>0</v>
      </c>
      <c r="J249" s="162">
        <v>0</v>
      </c>
      <c r="K249" s="168">
        <v>4</v>
      </c>
      <c r="L249" s="168">
        <v>0</v>
      </c>
      <c r="M249" s="168">
        <v>0</v>
      </c>
      <c r="N249" s="168">
        <v>12</v>
      </c>
      <c r="O249" s="162">
        <v>0</v>
      </c>
      <c r="P249" s="162">
        <v>0</v>
      </c>
      <c r="Q249" s="163">
        <v>45625</v>
      </c>
      <c r="R249" s="163">
        <v>23046</v>
      </c>
    </row>
    <row r="250" spans="1:18" ht="72.75" customHeight="1" x14ac:dyDescent="0.25">
      <c r="A250" s="199">
        <v>6</v>
      </c>
      <c r="B250" s="459" t="s">
        <v>378</v>
      </c>
      <c r="C250" s="460"/>
      <c r="D250" s="460"/>
      <c r="E250" s="460"/>
      <c r="F250" s="465"/>
      <c r="G250" s="196" t="s">
        <v>573</v>
      </c>
      <c r="H250" s="162">
        <f t="shared" si="19"/>
        <v>15</v>
      </c>
      <c r="I250" s="162">
        <v>0</v>
      </c>
      <c r="J250" s="162">
        <v>15</v>
      </c>
      <c r="K250" s="168">
        <v>2</v>
      </c>
      <c r="L250" s="168">
        <v>0</v>
      </c>
      <c r="M250" s="168">
        <v>0</v>
      </c>
      <c r="N250" s="168">
        <v>10</v>
      </c>
      <c r="O250" s="162">
        <v>0</v>
      </c>
      <c r="P250" s="162">
        <v>0</v>
      </c>
      <c r="Q250" s="163">
        <v>73799</v>
      </c>
      <c r="R250" s="163">
        <v>23129</v>
      </c>
    </row>
    <row r="251" spans="1:18" ht="72.75" customHeight="1" x14ac:dyDescent="0.25">
      <c r="A251" s="199">
        <v>7</v>
      </c>
      <c r="B251" s="459" t="s">
        <v>379</v>
      </c>
      <c r="C251" s="460"/>
      <c r="D251" s="460"/>
      <c r="E251" s="460"/>
      <c r="F251" s="465"/>
      <c r="G251" s="196" t="s">
        <v>574</v>
      </c>
      <c r="H251" s="162">
        <f t="shared" si="19"/>
        <v>15</v>
      </c>
      <c r="I251" s="162">
        <v>0</v>
      </c>
      <c r="J251" s="162">
        <v>15</v>
      </c>
      <c r="K251" s="168">
        <v>5</v>
      </c>
      <c r="L251" s="168">
        <v>1</v>
      </c>
      <c r="M251" s="168">
        <v>0</v>
      </c>
      <c r="N251" s="168">
        <v>7</v>
      </c>
      <c r="O251" s="162">
        <v>0</v>
      </c>
      <c r="P251" s="162">
        <v>0</v>
      </c>
      <c r="Q251" s="163">
        <v>44373</v>
      </c>
      <c r="R251" s="163">
        <v>23461</v>
      </c>
    </row>
    <row r="252" spans="1:18" ht="72.75" customHeight="1" x14ac:dyDescent="0.25">
      <c r="A252" s="199">
        <v>8</v>
      </c>
      <c r="B252" s="459" t="s">
        <v>380</v>
      </c>
      <c r="C252" s="460"/>
      <c r="D252" s="460"/>
      <c r="E252" s="460"/>
      <c r="F252" s="465"/>
      <c r="G252" s="196" t="s">
        <v>575</v>
      </c>
      <c r="H252" s="162">
        <f t="shared" si="19"/>
        <v>0</v>
      </c>
      <c r="I252" s="162">
        <v>0</v>
      </c>
      <c r="J252" s="162">
        <v>0</v>
      </c>
      <c r="K252" s="168">
        <v>3</v>
      </c>
      <c r="L252" s="168">
        <v>0</v>
      </c>
      <c r="M252" s="168">
        <v>0</v>
      </c>
      <c r="N252" s="168">
        <v>7</v>
      </c>
      <c r="O252" s="162">
        <v>0</v>
      </c>
      <c r="P252" s="162">
        <v>0</v>
      </c>
      <c r="Q252" s="163">
        <v>47624</v>
      </c>
      <c r="R252" s="163">
        <v>24728</v>
      </c>
    </row>
    <row r="253" spans="1:18" ht="72.75" customHeight="1" x14ac:dyDescent="0.25">
      <c r="A253" s="199">
        <v>9</v>
      </c>
      <c r="B253" s="459" t="s">
        <v>381</v>
      </c>
      <c r="C253" s="460"/>
      <c r="D253" s="460"/>
      <c r="E253" s="460"/>
      <c r="F253" s="465"/>
      <c r="G253" s="196" t="s">
        <v>576</v>
      </c>
      <c r="H253" s="162">
        <f t="shared" si="19"/>
        <v>0</v>
      </c>
      <c r="I253" s="162">
        <v>0</v>
      </c>
      <c r="J253" s="162">
        <v>0</v>
      </c>
      <c r="K253" s="168">
        <v>3</v>
      </c>
      <c r="L253" s="168">
        <v>1</v>
      </c>
      <c r="M253" s="168">
        <v>0</v>
      </c>
      <c r="N253" s="168">
        <v>9</v>
      </c>
      <c r="O253" s="162">
        <v>0</v>
      </c>
      <c r="P253" s="162">
        <v>0</v>
      </c>
      <c r="Q253" s="163">
        <v>45408</v>
      </c>
      <c r="R253" s="163">
        <v>23792</v>
      </c>
    </row>
    <row r="254" spans="1:18" ht="72.75" customHeight="1" x14ac:dyDescent="0.25">
      <c r="A254" s="199">
        <v>10</v>
      </c>
      <c r="B254" s="459" t="s">
        <v>382</v>
      </c>
      <c r="C254" s="460"/>
      <c r="D254" s="460"/>
      <c r="E254" s="460"/>
      <c r="F254" s="465"/>
      <c r="G254" s="196" t="s">
        <v>577</v>
      </c>
      <c r="H254" s="162">
        <f t="shared" si="19"/>
        <v>15</v>
      </c>
      <c r="I254" s="162">
        <v>0</v>
      </c>
      <c r="J254" s="162">
        <v>15</v>
      </c>
      <c r="K254" s="168">
        <v>3</v>
      </c>
      <c r="L254" s="168">
        <v>1</v>
      </c>
      <c r="M254" s="168">
        <v>1</v>
      </c>
      <c r="N254" s="168">
        <v>10</v>
      </c>
      <c r="O254" s="162">
        <v>0</v>
      </c>
      <c r="P254" s="162">
        <v>0</v>
      </c>
      <c r="Q254" s="163">
        <v>47760</v>
      </c>
      <c r="R254" s="163">
        <v>23744</v>
      </c>
    </row>
    <row r="255" spans="1:18" ht="72.75" customHeight="1" x14ac:dyDescent="0.25">
      <c r="A255" s="199">
        <v>11</v>
      </c>
      <c r="B255" s="459" t="s">
        <v>383</v>
      </c>
      <c r="C255" s="460"/>
      <c r="D255" s="460"/>
      <c r="E255" s="460"/>
      <c r="F255" s="465"/>
      <c r="G255" s="196" t="s">
        <v>384</v>
      </c>
      <c r="H255" s="162">
        <f t="shared" si="19"/>
        <v>0</v>
      </c>
      <c r="I255" s="162">
        <v>0</v>
      </c>
      <c r="J255" s="162">
        <v>0</v>
      </c>
      <c r="K255" s="168">
        <v>0</v>
      </c>
      <c r="L255" s="168">
        <v>0</v>
      </c>
      <c r="M255" s="168">
        <v>0</v>
      </c>
      <c r="N255" s="168">
        <v>2</v>
      </c>
      <c r="O255" s="162">
        <v>0</v>
      </c>
      <c r="P255" s="162">
        <v>0</v>
      </c>
      <c r="Q255" s="163">
        <v>0</v>
      </c>
      <c r="R255" s="163">
        <v>35552</v>
      </c>
    </row>
    <row r="256" spans="1:18" ht="72.75" customHeight="1" x14ac:dyDescent="0.25">
      <c r="A256" s="199">
        <v>12</v>
      </c>
      <c r="B256" s="459" t="s">
        <v>385</v>
      </c>
      <c r="C256" s="460"/>
      <c r="D256" s="460"/>
      <c r="E256" s="460"/>
      <c r="F256" s="465"/>
      <c r="G256" s="196" t="s">
        <v>386</v>
      </c>
      <c r="H256" s="162">
        <f t="shared" si="19"/>
        <v>0</v>
      </c>
      <c r="I256" s="162">
        <v>0</v>
      </c>
      <c r="J256" s="162">
        <v>0</v>
      </c>
      <c r="K256" s="168">
        <v>0</v>
      </c>
      <c r="L256" s="168">
        <v>0</v>
      </c>
      <c r="M256" s="168">
        <v>0</v>
      </c>
      <c r="N256" s="168">
        <v>4</v>
      </c>
      <c r="O256" s="162">
        <v>0</v>
      </c>
      <c r="P256" s="162">
        <v>0</v>
      </c>
      <c r="Q256" s="163">
        <v>0</v>
      </c>
      <c r="R256" s="163">
        <v>22883</v>
      </c>
    </row>
    <row r="257" spans="1:18" ht="72.75" customHeight="1" x14ac:dyDescent="0.25">
      <c r="A257" s="199">
        <v>13</v>
      </c>
      <c r="B257" s="459" t="s">
        <v>387</v>
      </c>
      <c r="C257" s="460"/>
      <c r="D257" s="460"/>
      <c r="E257" s="460"/>
      <c r="F257" s="465"/>
      <c r="G257" s="196" t="s">
        <v>388</v>
      </c>
      <c r="H257" s="162">
        <f t="shared" si="19"/>
        <v>0</v>
      </c>
      <c r="I257" s="162">
        <v>0</v>
      </c>
      <c r="J257" s="162">
        <v>0</v>
      </c>
      <c r="K257" s="168">
        <v>0</v>
      </c>
      <c r="L257" s="168">
        <v>0</v>
      </c>
      <c r="M257" s="168">
        <v>0</v>
      </c>
      <c r="N257" s="168">
        <v>1</v>
      </c>
      <c r="O257" s="162">
        <v>0</v>
      </c>
      <c r="P257" s="162">
        <v>0</v>
      </c>
      <c r="Q257" s="163">
        <v>0</v>
      </c>
      <c r="R257" s="163">
        <v>26336</v>
      </c>
    </row>
    <row r="258" spans="1:18" ht="72.75" customHeight="1" x14ac:dyDescent="0.25">
      <c r="A258" s="199">
        <v>14</v>
      </c>
      <c r="B258" s="459" t="s">
        <v>389</v>
      </c>
      <c r="C258" s="460"/>
      <c r="D258" s="460"/>
      <c r="E258" s="460"/>
      <c r="F258" s="465"/>
      <c r="G258" s="196" t="s">
        <v>390</v>
      </c>
      <c r="H258" s="162">
        <f t="shared" si="19"/>
        <v>0</v>
      </c>
      <c r="I258" s="162">
        <v>0</v>
      </c>
      <c r="J258" s="162">
        <v>0</v>
      </c>
      <c r="K258" s="168">
        <v>0</v>
      </c>
      <c r="L258" s="168">
        <v>0</v>
      </c>
      <c r="M258" s="168">
        <v>0</v>
      </c>
      <c r="N258" s="168">
        <v>1</v>
      </c>
      <c r="O258" s="162">
        <v>0</v>
      </c>
      <c r="P258" s="162">
        <v>0</v>
      </c>
      <c r="Q258" s="163">
        <v>0</v>
      </c>
      <c r="R258" s="163">
        <v>23430</v>
      </c>
    </row>
    <row r="259" spans="1:18" ht="72.75" customHeight="1" x14ac:dyDescent="0.25">
      <c r="A259" s="194">
        <v>11</v>
      </c>
      <c r="B259" s="522" t="s">
        <v>391</v>
      </c>
      <c r="C259" s="523"/>
      <c r="D259" s="523"/>
      <c r="E259" s="523"/>
      <c r="F259" s="523"/>
      <c r="G259" s="524"/>
      <c r="H259" s="198">
        <f>H260+H261+H262+H263+H264+H265+H266+H267+H268+H269</f>
        <v>350</v>
      </c>
      <c r="I259" s="198">
        <f t="shared" ref="I259:P259" si="20">I260+I261+I262+I263+I264+I265+I266+I267+I268+I269</f>
        <v>260</v>
      </c>
      <c r="J259" s="198">
        <f>J260+J261+J262+J263+J264+J265+J266+J267+J268+J269</f>
        <v>90</v>
      </c>
      <c r="K259" s="135">
        <f t="shared" si="20"/>
        <v>201</v>
      </c>
      <c r="L259" s="135">
        <f t="shared" si="20"/>
        <v>41</v>
      </c>
      <c r="M259" s="135">
        <f t="shared" si="20"/>
        <v>12</v>
      </c>
      <c r="N259" s="135">
        <f t="shared" si="20"/>
        <v>588</v>
      </c>
      <c r="O259" s="198">
        <f t="shared" si="20"/>
        <v>1</v>
      </c>
      <c r="P259" s="198">
        <f t="shared" si="20"/>
        <v>1</v>
      </c>
      <c r="Q259" s="164">
        <v>47716</v>
      </c>
      <c r="R259" s="164">
        <v>23858</v>
      </c>
    </row>
    <row r="260" spans="1:18" ht="72.75" customHeight="1" x14ac:dyDescent="0.25">
      <c r="A260" s="199">
        <v>1</v>
      </c>
      <c r="B260" s="459" t="s">
        <v>392</v>
      </c>
      <c r="C260" s="460"/>
      <c r="D260" s="460"/>
      <c r="E260" s="460"/>
      <c r="F260" s="465"/>
      <c r="G260" s="196" t="s">
        <v>1002</v>
      </c>
      <c r="H260" s="199">
        <f>I260+J260</f>
        <v>305</v>
      </c>
      <c r="I260" s="162">
        <v>235</v>
      </c>
      <c r="J260" s="162">
        <v>70</v>
      </c>
      <c r="K260" s="168">
        <v>141</v>
      </c>
      <c r="L260" s="168">
        <v>39</v>
      </c>
      <c r="M260" s="168">
        <v>5</v>
      </c>
      <c r="N260" s="168">
        <v>423</v>
      </c>
      <c r="O260" s="162">
        <v>0</v>
      </c>
      <c r="P260" s="162">
        <v>0</v>
      </c>
      <c r="Q260" s="163">
        <v>47716</v>
      </c>
      <c r="R260" s="163">
        <v>23858</v>
      </c>
    </row>
    <row r="261" spans="1:18" ht="72.75" customHeight="1" x14ac:dyDescent="0.25">
      <c r="A261" s="199">
        <v>2</v>
      </c>
      <c r="B261" s="459" t="s">
        <v>393</v>
      </c>
      <c r="C261" s="460"/>
      <c r="D261" s="460"/>
      <c r="E261" s="460"/>
      <c r="F261" s="465"/>
      <c r="G261" s="196" t="s">
        <v>579</v>
      </c>
      <c r="H261" s="199">
        <f t="shared" ref="H261:H269" si="21">I261+J261</f>
        <v>45</v>
      </c>
      <c r="I261" s="162">
        <v>25</v>
      </c>
      <c r="J261" s="162">
        <v>20</v>
      </c>
      <c r="K261" s="168">
        <v>9</v>
      </c>
      <c r="L261" s="168">
        <v>2</v>
      </c>
      <c r="M261" s="168">
        <v>0</v>
      </c>
      <c r="N261" s="168">
        <v>27</v>
      </c>
      <c r="O261" s="162">
        <v>0</v>
      </c>
      <c r="P261" s="162">
        <v>0</v>
      </c>
      <c r="Q261" s="163">
        <v>47716</v>
      </c>
      <c r="R261" s="163">
        <v>23858</v>
      </c>
    </row>
    <row r="262" spans="1:18" ht="72.75" customHeight="1" x14ac:dyDescent="0.25">
      <c r="A262" s="199">
        <v>3</v>
      </c>
      <c r="B262" s="459" t="s">
        <v>394</v>
      </c>
      <c r="C262" s="460"/>
      <c r="D262" s="460"/>
      <c r="E262" s="460"/>
      <c r="F262" s="465"/>
      <c r="G262" s="196" t="s">
        <v>580</v>
      </c>
      <c r="H262" s="199">
        <f t="shared" si="21"/>
        <v>0</v>
      </c>
      <c r="I262" s="162">
        <v>0</v>
      </c>
      <c r="J262" s="162">
        <v>0</v>
      </c>
      <c r="K262" s="168">
        <v>11</v>
      </c>
      <c r="L262" s="168">
        <v>0</v>
      </c>
      <c r="M262" s="168">
        <v>1</v>
      </c>
      <c r="N262" s="168">
        <v>40</v>
      </c>
      <c r="O262" s="162">
        <v>0</v>
      </c>
      <c r="P262" s="162">
        <v>0</v>
      </c>
      <c r="Q262" s="163">
        <v>47716</v>
      </c>
      <c r="R262" s="163">
        <v>23858</v>
      </c>
    </row>
    <row r="263" spans="1:18" ht="72.75" customHeight="1" x14ac:dyDescent="0.25">
      <c r="A263" s="199">
        <v>4</v>
      </c>
      <c r="B263" s="459" t="s">
        <v>395</v>
      </c>
      <c r="C263" s="460"/>
      <c r="D263" s="460"/>
      <c r="E263" s="460"/>
      <c r="F263" s="465"/>
      <c r="G263" s="196" t="s">
        <v>581</v>
      </c>
      <c r="H263" s="199">
        <f t="shared" si="21"/>
        <v>0</v>
      </c>
      <c r="I263" s="162">
        <v>0</v>
      </c>
      <c r="J263" s="162">
        <v>0</v>
      </c>
      <c r="K263" s="168">
        <v>4</v>
      </c>
      <c r="L263" s="168">
        <v>0</v>
      </c>
      <c r="M263" s="168">
        <v>2</v>
      </c>
      <c r="N263" s="168">
        <v>10</v>
      </c>
      <c r="O263" s="162">
        <v>0</v>
      </c>
      <c r="P263" s="162">
        <v>0</v>
      </c>
      <c r="Q263" s="163">
        <v>47716</v>
      </c>
      <c r="R263" s="163">
        <v>23858</v>
      </c>
    </row>
    <row r="264" spans="1:18" ht="72.75" customHeight="1" x14ac:dyDescent="0.25">
      <c r="A264" s="199">
        <v>5</v>
      </c>
      <c r="B264" s="459" t="s">
        <v>396</v>
      </c>
      <c r="C264" s="460"/>
      <c r="D264" s="460"/>
      <c r="E264" s="460"/>
      <c r="F264" s="465"/>
      <c r="G264" s="196" t="s">
        <v>582</v>
      </c>
      <c r="H264" s="199">
        <f t="shared" si="21"/>
        <v>0</v>
      </c>
      <c r="I264" s="162">
        <v>0</v>
      </c>
      <c r="J264" s="162">
        <v>0</v>
      </c>
      <c r="K264" s="168">
        <v>9</v>
      </c>
      <c r="L264" s="168">
        <v>0</v>
      </c>
      <c r="M264" s="168">
        <v>3</v>
      </c>
      <c r="N264" s="168">
        <v>16</v>
      </c>
      <c r="O264" s="162">
        <v>0</v>
      </c>
      <c r="P264" s="162">
        <v>0</v>
      </c>
      <c r="Q264" s="163">
        <v>47716</v>
      </c>
      <c r="R264" s="163">
        <v>23858</v>
      </c>
    </row>
    <row r="265" spans="1:18" ht="72.75" customHeight="1" x14ac:dyDescent="0.25">
      <c r="A265" s="199">
        <v>6</v>
      </c>
      <c r="B265" s="459" t="s">
        <v>397</v>
      </c>
      <c r="C265" s="460"/>
      <c r="D265" s="460"/>
      <c r="E265" s="460"/>
      <c r="F265" s="465"/>
      <c r="G265" s="196" t="s">
        <v>583</v>
      </c>
      <c r="H265" s="199">
        <f t="shared" si="21"/>
        <v>0</v>
      </c>
      <c r="I265" s="162">
        <v>0</v>
      </c>
      <c r="J265" s="162">
        <v>0</v>
      </c>
      <c r="K265" s="168">
        <v>5</v>
      </c>
      <c r="L265" s="168">
        <v>0</v>
      </c>
      <c r="M265" s="168">
        <v>1</v>
      </c>
      <c r="N265" s="168">
        <v>13</v>
      </c>
      <c r="O265" s="162">
        <v>0</v>
      </c>
      <c r="P265" s="162">
        <v>0</v>
      </c>
      <c r="Q265" s="163">
        <v>47716</v>
      </c>
      <c r="R265" s="163">
        <v>23858</v>
      </c>
    </row>
    <row r="266" spans="1:18" ht="72.75" customHeight="1" x14ac:dyDescent="0.25">
      <c r="A266" s="199">
        <v>7</v>
      </c>
      <c r="B266" s="459" t="s">
        <v>398</v>
      </c>
      <c r="C266" s="460"/>
      <c r="D266" s="460"/>
      <c r="E266" s="460"/>
      <c r="F266" s="465"/>
      <c r="G266" s="196" t="s">
        <v>584</v>
      </c>
      <c r="H266" s="199">
        <f t="shared" si="21"/>
        <v>0</v>
      </c>
      <c r="I266" s="162">
        <v>0</v>
      </c>
      <c r="J266" s="162">
        <v>0</v>
      </c>
      <c r="K266" s="168">
        <v>10</v>
      </c>
      <c r="L266" s="168">
        <v>0</v>
      </c>
      <c r="M266" s="168">
        <v>0</v>
      </c>
      <c r="N266" s="168">
        <v>30</v>
      </c>
      <c r="O266" s="162">
        <v>0</v>
      </c>
      <c r="P266" s="162">
        <v>0</v>
      </c>
      <c r="Q266" s="163">
        <v>47716</v>
      </c>
      <c r="R266" s="163">
        <v>23858</v>
      </c>
    </row>
    <row r="267" spans="1:18" ht="72.75" customHeight="1" x14ac:dyDescent="0.25">
      <c r="A267" s="199">
        <v>8</v>
      </c>
      <c r="B267" s="459" t="s">
        <v>399</v>
      </c>
      <c r="C267" s="460"/>
      <c r="D267" s="460"/>
      <c r="E267" s="460"/>
      <c r="F267" s="465"/>
      <c r="G267" s="196" t="s">
        <v>585</v>
      </c>
      <c r="H267" s="199">
        <f t="shared" si="21"/>
        <v>0</v>
      </c>
      <c r="I267" s="162">
        <v>0</v>
      </c>
      <c r="J267" s="162">
        <v>0</v>
      </c>
      <c r="K267" s="168">
        <v>7</v>
      </c>
      <c r="L267" s="168">
        <v>0</v>
      </c>
      <c r="M267" s="168">
        <v>0</v>
      </c>
      <c r="N267" s="168">
        <v>14</v>
      </c>
      <c r="O267" s="162">
        <v>0</v>
      </c>
      <c r="P267" s="162">
        <v>0</v>
      </c>
      <c r="Q267" s="163">
        <v>47716</v>
      </c>
      <c r="R267" s="163">
        <v>23858</v>
      </c>
    </row>
    <row r="268" spans="1:18" ht="72.75" customHeight="1" x14ac:dyDescent="0.25">
      <c r="A268" s="199">
        <v>9</v>
      </c>
      <c r="B268" s="459" t="s">
        <v>400</v>
      </c>
      <c r="C268" s="460"/>
      <c r="D268" s="460"/>
      <c r="E268" s="460"/>
      <c r="F268" s="465"/>
      <c r="G268" s="196" t="s">
        <v>586</v>
      </c>
      <c r="H268" s="199">
        <f t="shared" si="21"/>
        <v>0</v>
      </c>
      <c r="I268" s="162">
        <v>0</v>
      </c>
      <c r="J268" s="162">
        <v>0</v>
      </c>
      <c r="K268" s="168">
        <v>5</v>
      </c>
      <c r="L268" s="168">
        <v>0</v>
      </c>
      <c r="M268" s="168">
        <v>0</v>
      </c>
      <c r="N268" s="168">
        <v>13</v>
      </c>
      <c r="O268" s="162">
        <v>0</v>
      </c>
      <c r="P268" s="162">
        <v>0</v>
      </c>
      <c r="Q268" s="163">
        <v>47716</v>
      </c>
      <c r="R268" s="163">
        <v>23858</v>
      </c>
    </row>
    <row r="269" spans="1:18" ht="72.75" customHeight="1" x14ac:dyDescent="0.25">
      <c r="A269" s="199">
        <v>10</v>
      </c>
      <c r="B269" s="459" t="s">
        <v>401</v>
      </c>
      <c r="C269" s="460"/>
      <c r="D269" s="460"/>
      <c r="E269" s="460"/>
      <c r="F269" s="465"/>
      <c r="G269" s="196" t="s">
        <v>402</v>
      </c>
      <c r="H269" s="199">
        <f t="shared" si="21"/>
        <v>0</v>
      </c>
      <c r="I269" s="162">
        <v>0</v>
      </c>
      <c r="J269" s="162">
        <v>0</v>
      </c>
      <c r="K269" s="168">
        <v>0</v>
      </c>
      <c r="L269" s="168">
        <v>0</v>
      </c>
      <c r="M269" s="168">
        <v>0</v>
      </c>
      <c r="N269" s="168">
        <v>2</v>
      </c>
      <c r="O269" s="162">
        <v>1</v>
      </c>
      <c r="P269" s="162">
        <v>1</v>
      </c>
      <c r="Q269" s="163">
        <v>0</v>
      </c>
      <c r="R269" s="163">
        <v>23858</v>
      </c>
    </row>
    <row r="270" spans="1:18" ht="72.75" customHeight="1" x14ac:dyDescent="0.25">
      <c r="A270" s="194">
        <v>12</v>
      </c>
      <c r="B270" s="522" t="s">
        <v>403</v>
      </c>
      <c r="C270" s="523"/>
      <c r="D270" s="523"/>
      <c r="E270" s="523"/>
      <c r="F270" s="523"/>
      <c r="G270" s="524"/>
      <c r="H270" s="198">
        <f>H272+H273+H274+H275+H276+H277+H278+H279+H280+H281+H282+H283+H284+H285+H286+H287+H288+H289+H290+H291+H292+H293+H294+H295+H297+H298+H299+H300+H301+H302+H303+H304+H305+H307+H308+H309+H310+H311</f>
        <v>105</v>
      </c>
      <c r="I270" s="198">
        <f t="shared" ref="I270:P270" si="22">I272+I273+I274+I275+I276+I277+I278+I279+I280+I281+I282+I283+I284+I285+I286+I287+I288+I289+I290+I291+I292+I293+I294+I295+I297+I298+I299+I301+I302+I303+I304+I305+I307+I308+I309+I310+I311</f>
        <v>65</v>
      </c>
      <c r="J270" s="198">
        <f t="shared" si="22"/>
        <v>40</v>
      </c>
      <c r="K270" s="135">
        <f t="shared" si="22"/>
        <v>39</v>
      </c>
      <c r="L270" s="135">
        <f t="shared" si="22"/>
        <v>14</v>
      </c>
      <c r="M270" s="135">
        <f t="shared" si="22"/>
        <v>3</v>
      </c>
      <c r="N270" s="135">
        <f t="shared" si="22"/>
        <v>96</v>
      </c>
      <c r="O270" s="198">
        <f t="shared" si="22"/>
        <v>23</v>
      </c>
      <c r="P270" s="198">
        <f t="shared" si="22"/>
        <v>3</v>
      </c>
      <c r="Q270" s="164">
        <v>47716</v>
      </c>
      <c r="R270" s="164">
        <v>23858</v>
      </c>
    </row>
    <row r="271" spans="1:18" ht="72.75" customHeight="1" x14ac:dyDescent="0.25">
      <c r="A271" s="194">
        <v>1</v>
      </c>
      <c r="B271" s="525" t="s">
        <v>430</v>
      </c>
      <c r="C271" s="526"/>
      <c r="D271" s="526"/>
      <c r="E271" s="526"/>
      <c r="F271" s="527"/>
      <c r="G271" s="137"/>
      <c r="H271" s="525"/>
      <c r="I271" s="526"/>
      <c r="J271" s="526"/>
      <c r="K271" s="526"/>
      <c r="L271" s="526"/>
      <c r="M271" s="526"/>
      <c r="N271" s="526"/>
      <c r="O271" s="526"/>
      <c r="P271" s="526"/>
      <c r="Q271" s="526"/>
      <c r="R271" s="527"/>
    </row>
    <row r="272" spans="1:18" ht="72.75" customHeight="1" x14ac:dyDescent="0.25">
      <c r="A272" s="199">
        <v>1</v>
      </c>
      <c r="B272" s="459" t="s">
        <v>430</v>
      </c>
      <c r="C272" s="460"/>
      <c r="D272" s="460"/>
      <c r="E272" s="460"/>
      <c r="F272" s="465"/>
      <c r="G272" s="196" t="s">
        <v>1009</v>
      </c>
      <c r="H272" s="199">
        <f>I272+J272</f>
        <v>95</v>
      </c>
      <c r="I272" s="162">
        <v>65</v>
      </c>
      <c r="J272" s="162">
        <v>30</v>
      </c>
      <c r="K272" s="168">
        <v>35</v>
      </c>
      <c r="L272" s="168">
        <v>10</v>
      </c>
      <c r="M272" s="168">
        <v>1</v>
      </c>
      <c r="N272" s="168">
        <v>63</v>
      </c>
      <c r="O272" s="162">
        <v>5</v>
      </c>
      <c r="P272" s="162">
        <v>0</v>
      </c>
      <c r="Q272" s="163">
        <v>47020</v>
      </c>
      <c r="R272" s="163">
        <v>23184</v>
      </c>
    </row>
    <row r="273" spans="1:18" ht="72.75" customHeight="1" x14ac:dyDescent="0.25">
      <c r="A273" s="199">
        <v>2</v>
      </c>
      <c r="B273" s="459" t="s">
        <v>431</v>
      </c>
      <c r="C273" s="460"/>
      <c r="D273" s="460"/>
      <c r="E273" s="460"/>
      <c r="F273" s="465"/>
      <c r="G273" s="196" t="s">
        <v>432</v>
      </c>
      <c r="H273" s="199">
        <f t="shared" ref="H273:H295" si="23">I273+J273</f>
        <v>0</v>
      </c>
      <c r="I273" s="162">
        <v>0</v>
      </c>
      <c r="J273" s="162">
        <v>0</v>
      </c>
      <c r="K273" s="168">
        <v>0</v>
      </c>
      <c r="L273" s="168">
        <v>0</v>
      </c>
      <c r="M273" s="168">
        <v>0</v>
      </c>
      <c r="N273" s="168">
        <v>1</v>
      </c>
      <c r="O273" s="162">
        <v>0</v>
      </c>
      <c r="P273" s="162">
        <v>0</v>
      </c>
      <c r="Q273" s="163">
        <v>0</v>
      </c>
      <c r="R273" s="163">
        <v>30360</v>
      </c>
    </row>
    <row r="274" spans="1:18" ht="72.75" customHeight="1" x14ac:dyDescent="0.25">
      <c r="A274" s="199">
        <v>3</v>
      </c>
      <c r="B274" s="459" t="s">
        <v>433</v>
      </c>
      <c r="C274" s="460"/>
      <c r="D274" s="460"/>
      <c r="E274" s="460"/>
      <c r="F274" s="465"/>
      <c r="G274" s="196" t="s">
        <v>434</v>
      </c>
      <c r="H274" s="199">
        <f t="shared" si="23"/>
        <v>0</v>
      </c>
      <c r="I274" s="162">
        <v>0</v>
      </c>
      <c r="J274" s="162">
        <v>0</v>
      </c>
      <c r="K274" s="168">
        <v>0</v>
      </c>
      <c r="L274" s="168">
        <v>0</v>
      </c>
      <c r="M274" s="168">
        <v>0</v>
      </c>
      <c r="N274" s="168">
        <v>1</v>
      </c>
      <c r="O274" s="162">
        <v>0</v>
      </c>
      <c r="P274" s="162">
        <v>0</v>
      </c>
      <c r="Q274" s="163">
        <v>0</v>
      </c>
      <c r="R274" s="163">
        <v>27360</v>
      </c>
    </row>
    <row r="275" spans="1:18" ht="72.75" customHeight="1" x14ac:dyDescent="0.25">
      <c r="A275" s="199">
        <v>4</v>
      </c>
      <c r="B275" s="459" t="s">
        <v>435</v>
      </c>
      <c r="C275" s="460"/>
      <c r="D275" s="460"/>
      <c r="E275" s="460"/>
      <c r="F275" s="465"/>
      <c r="G275" s="196" t="s">
        <v>436</v>
      </c>
      <c r="H275" s="199">
        <f t="shared" si="23"/>
        <v>0</v>
      </c>
      <c r="I275" s="162">
        <v>0</v>
      </c>
      <c r="J275" s="162">
        <v>0</v>
      </c>
      <c r="K275" s="168">
        <v>0</v>
      </c>
      <c r="L275" s="168">
        <v>0</v>
      </c>
      <c r="M275" s="168">
        <v>0</v>
      </c>
      <c r="N275" s="168">
        <v>1</v>
      </c>
      <c r="O275" s="162">
        <v>0</v>
      </c>
      <c r="P275" s="162">
        <v>0</v>
      </c>
      <c r="Q275" s="163">
        <v>0</v>
      </c>
      <c r="R275" s="163">
        <v>24460</v>
      </c>
    </row>
    <row r="276" spans="1:18" ht="72.75" customHeight="1" x14ac:dyDescent="0.25">
      <c r="A276" s="199">
        <v>5</v>
      </c>
      <c r="B276" s="459" t="s">
        <v>439</v>
      </c>
      <c r="C276" s="460"/>
      <c r="D276" s="460"/>
      <c r="E276" s="460"/>
      <c r="F276" s="465"/>
      <c r="G276" s="196" t="s">
        <v>440</v>
      </c>
      <c r="H276" s="199">
        <f t="shared" si="23"/>
        <v>0</v>
      </c>
      <c r="I276" s="162">
        <v>0</v>
      </c>
      <c r="J276" s="162">
        <v>0</v>
      </c>
      <c r="K276" s="168">
        <v>0</v>
      </c>
      <c r="L276" s="168">
        <v>0</v>
      </c>
      <c r="M276" s="168">
        <v>0</v>
      </c>
      <c r="N276" s="168">
        <v>1</v>
      </c>
      <c r="O276" s="162">
        <v>0</v>
      </c>
      <c r="P276" s="162">
        <v>0</v>
      </c>
      <c r="Q276" s="163">
        <v>0</v>
      </c>
      <c r="R276" s="163">
        <v>20960</v>
      </c>
    </row>
    <row r="277" spans="1:18" ht="72.75" customHeight="1" x14ac:dyDescent="0.25">
      <c r="A277" s="199">
        <v>6</v>
      </c>
      <c r="B277" s="459" t="s">
        <v>443</v>
      </c>
      <c r="C277" s="460"/>
      <c r="D277" s="460"/>
      <c r="E277" s="460"/>
      <c r="F277" s="465"/>
      <c r="G277" s="196" t="s">
        <v>444</v>
      </c>
      <c r="H277" s="199">
        <f t="shared" si="23"/>
        <v>0</v>
      </c>
      <c r="I277" s="162">
        <v>0</v>
      </c>
      <c r="J277" s="162">
        <v>0</v>
      </c>
      <c r="K277" s="168">
        <v>0</v>
      </c>
      <c r="L277" s="168">
        <v>0</v>
      </c>
      <c r="M277" s="168">
        <v>0</v>
      </c>
      <c r="N277" s="168">
        <v>1</v>
      </c>
      <c r="O277" s="162">
        <v>0</v>
      </c>
      <c r="P277" s="162">
        <v>0</v>
      </c>
      <c r="Q277" s="163">
        <v>0</v>
      </c>
      <c r="R277" s="163">
        <v>20960</v>
      </c>
    </row>
    <row r="278" spans="1:18" ht="72.75" customHeight="1" x14ac:dyDescent="0.25">
      <c r="A278" s="199">
        <v>7</v>
      </c>
      <c r="B278" s="459" t="s">
        <v>445</v>
      </c>
      <c r="C278" s="460"/>
      <c r="D278" s="460"/>
      <c r="E278" s="460"/>
      <c r="F278" s="465"/>
      <c r="G278" s="196" t="s">
        <v>446</v>
      </c>
      <c r="H278" s="199">
        <f t="shared" si="23"/>
        <v>0</v>
      </c>
      <c r="I278" s="162">
        <v>0</v>
      </c>
      <c r="J278" s="162">
        <v>0</v>
      </c>
      <c r="K278" s="168">
        <v>0</v>
      </c>
      <c r="L278" s="168">
        <v>0</v>
      </c>
      <c r="M278" s="168">
        <v>0</v>
      </c>
      <c r="N278" s="168">
        <v>1</v>
      </c>
      <c r="O278" s="162">
        <v>0</v>
      </c>
      <c r="P278" s="162">
        <v>0</v>
      </c>
      <c r="Q278" s="163">
        <v>0</v>
      </c>
      <c r="R278" s="163">
        <v>24460</v>
      </c>
    </row>
    <row r="279" spans="1:18" ht="72.75" customHeight="1" x14ac:dyDescent="0.25">
      <c r="A279" s="199">
        <v>8</v>
      </c>
      <c r="B279" s="459" t="s">
        <v>447</v>
      </c>
      <c r="C279" s="460"/>
      <c r="D279" s="460"/>
      <c r="E279" s="460"/>
      <c r="F279" s="465"/>
      <c r="G279" s="196" t="s">
        <v>448</v>
      </c>
      <c r="H279" s="199">
        <f t="shared" si="23"/>
        <v>0</v>
      </c>
      <c r="I279" s="162">
        <v>0</v>
      </c>
      <c r="J279" s="162">
        <v>0</v>
      </c>
      <c r="K279" s="168">
        <v>0</v>
      </c>
      <c r="L279" s="168">
        <v>0</v>
      </c>
      <c r="M279" s="168">
        <v>0</v>
      </c>
      <c r="N279" s="168">
        <v>1</v>
      </c>
      <c r="O279" s="162">
        <v>0</v>
      </c>
      <c r="P279" s="162">
        <v>0</v>
      </c>
      <c r="Q279" s="163">
        <v>0</v>
      </c>
      <c r="R279" s="163">
        <v>20960</v>
      </c>
    </row>
    <row r="280" spans="1:18" ht="72.75" customHeight="1" x14ac:dyDescent="0.25">
      <c r="A280" s="199">
        <v>9</v>
      </c>
      <c r="B280" s="459" t="s">
        <v>449</v>
      </c>
      <c r="C280" s="460"/>
      <c r="D280" s="460"/>
      <c r="E280" s="460"/>
      <c r="F280" s="465"/>
      <c r="G280" s="196" t="s">
        <v>450</v>
      </c>
      <c r="H280" s="199">
        <f t="shared" si="23"/>
        <v>0</v>
      </c>
      <c r="I280" s="162">
        <v>0</v>
      </c>
      <c r="J280" s="162">
        <v>0</v>
      </c>
      <c r="K280" s="168">
        <v>0</v>
      </c>
      <c r="L280" s="168">
        <v>0</v>
      </c>
      <c r="M280" s="168">
        <v>0</v>
      </c>
      <c r="N280" s="168">
        <v>1</v>
      </c>
      <c r="O280" s="162">
        <v>0</v>
      </c>
      <c r="P280" s="162">
        <v>0</v>
      </c>
      <c r="Q280" s="163">
        <v>0</v>
      </c>
      <c r="R280" s="163">
        <v>19650</v>
      </c>
    </row>
    <row r="281" spans="1:18" ht="72.75" customHeight="1" x14ac:dyDescent="0.25">
      <c r="A281" s="199">
        <v>10</v>
      </c>
      <c r="B281" s="459" t="s">
        <v>451</v>
      </c>
      <c r="C281" s="460"/>
      <c r="D281" s="460"/>
      <c r="E281" s="460"/>
      <c r="F281" s="465"/>
      <c r="G281" s="196" t="s">
        <v>452</v>
      </c>
      <c r="H281" s="199">
        <f t="shared" si="23"/>
        <v>0</v>
      </c>
      <c r="I281" s="162">
        <v>0</v>
      </c>
      <c r="J281" s="162">
        <v>0</v>
      </c>
      <c r="K281" s="168">
        <v>0</v>
      </c>
      <c r="L281" s="168">
        <v>0</v>
      </c>
      <c r="M281" s="168">
        <v>0</v>
      </c>
      <c r="N281" s="168">
        <v>1</v>
      </c>
      <c r="O281" s="162">
        <v>0</v>
      </c>
      <c r="P281" s="162">
        <v>0</v>
      </c>
      <c r="Q281" s="163">
        <v>0</v>
      </c>
      <c r="R281" s="163">
        <v>20960</v>
      </c>
    </row>
    <row r="282" spans="1:18" ht="72.75" customHeight="1" x14ac:dyDescent="0.25">
      <c r="A282" s="199">
        <v>11</v>
      </c>
      <c r="B282" s="459" t="s">
        <v>453</v>
      </c>
      <c r="C282" s="460"/>
      <c r="D282" s="460"/>
      <c r="E282" s="460"/>
      <c r="F282" s="465"/>
      <c r="G282" s="196" t="s">
        <v>454</v>
      </c>
      <c r="H282" s="199">
        <f t="shared" si="23"/>
        <v>0</v>
      </c>
      <c r="I282" s="162">
        <v>0</v>
      </c>
      <c r="J282" s="162">
        <v>0</v>
      </c>
      <c r="K282" s="168">
        <v>0</v>
      </c>
      <c r="L282" s="168">
        <v>0</v>
      </c>
      <c r="M282" s="168">
        <v>0</v>
      </c>
      <c r="N282" s="168">
        <v>1</v>
      </c>
      <c r="O282" s="162">
        <v>0</v>
      </c>
      <c r="P282" s="162">
        <v>0</v>
      </c>
      <c r="Q282" s="163">
        <v>0</v>
      </c>
      <c r="R282" s="163">
        <v>10142</v>
      </c>
    </row>
    <row r="283" spans="1:18" ht="72.75" customHeight="1" x14ac:dyDescent="0.25">
      <c r="A283" s="199">
        <v>12</v>
      </c>
      <c r="B283" s="459" t="s">
        <v>457</v>
      </c>
      <c r="C283" s="460"/>
      <c r="D283" s="460"/>
      <c r="E283" s="460"/>
      <c r="F283" s="465"/>
      <c r="G283" s="196" t="s">
        <v>458</v>
      </c>
      <c r="H283" s="199">
        <f t="shared" si="23"/>
        <v>0</v>
      </c>
      <c r="I283" s="162">
        <v>0</v>
      </c>
      <c r="J283" s="162">
        <v>0</v>
      </c>
      <c r="K283" s="168">
        <v>0</v>
      </c>
      <c r="L283" s="168">
        <v>0</v>
      </c>
      <c r="M283" s="168">
        <v>0</v>
      </c>
      <c r="N283" s="168">
        <v>1</v>
      </c>
      <c r="O283" s="162">
        <v>0</v>
      </c>
      <c r="P283" s="162">
        <v>0</v>
      </c>
      <c r="Q283" s="163">
        <v>0</v>
      </c>
      <c r="R283" s="163">
        <v>24979</v>
      </c>
    </row>
    <row r="284" spans="1:18" ht="72.75" customHeight="1" x14ac:dyDescent="0.25">
      <c r="A284" s="199">
        <v>13</v>
      </c>
      <c r="B284" s="459" t="s">
        <v>459</v>
      </c>
      <c r="C284" s="460"/>
      <c r="D284" s="460"/>
      <c r="E284" s="460"/>
      <c r="F284" s="465"/>
      <c r="G284" s="196" t="s">
        <v>460</v>
      </c>
      <c r="H284" s="199">
        <f t="shared" si="23"/>
        <v>0</v>
      </c>
      <c r="I284" s="162">
        <v>0</v>
      </c>
      <c r="J284" s="162">
        <v>0</v>
      </c>
      <c r="K284" s="168">
        <v>0</v>
      </c>
      <c r="L284" s="168">
        <v>0</v>
      </c>
      <c r="M284" s="168">
        <v>0</v>
      </c>
      <c r="N284" s="168">
        <v>1</v>
      </c>
      <c r="O284" s="162">
        <v>0</v>
      </c>
      <c r="P284" s="162">
        <v>0</v>
      </c>
      <c r="Q284" s="163">
        <v>0</v>
      </c>
      <c r="R284" s="163">
        <v>19650</v>
      </c>
    </row>
    <row r="285" spans="1:18" ht="72.75" customHeight="1" x14ac:dyDescent="0.25">
      <c r="A285" s="199">
        <v>14</v>
      </c>
      <c r="B285" s="459" t="s">
        <v>461</v>
      </c>
      <c r="C285" s="460"/>
      <c r="D285" s="460"/>
      <c r="E285" s="460"/>
      <c r="F285" s="465"/>
      <c r="G285" s="196" t="s">
        <v>462</v>
      </c>
      <c r="H285" s="199">
        <f t="shared" si="23"/>
        <v>0</v>
      </c>
      <c r="I285" s="162">
        <v>0</v>
      </c>
      <c r="J285" s="162">
        <v>0</v>
      </c>
      <c r="K285" s="168">
        <v>0</v>
      </c>
      <c r="L285" s="168">
        <v>0</v>
      </c>
      <c r="M285" s="168">
        <v>0</v>
      </c>
      <c r="N285" s="168">
        <v>1</v>
      </c>
      <c r="O285" s="162">
        <v>0</v>
      </c>
      <c r="P285" s="162">
        <v>0</v>
      </c>
      <c r="Q285" s="163">
        <v>0</v>
      </c>
      <c r="R285" s="163">
        <v>27360</v>
      </c>
    </row>
    <row r="286" spans="1:18" ht="72.75" customHeight="1" x14ac:dyDescent="0.25">
      <c r="A286" s="199">
        <v>15</v>
      </c>
      <c r="B286" s="529" t="s">
        <v>934</v>
      </c>
      <c r="C286" s="529"/>
      <c r="D286" s="529"/>
      <c r="E286" s="529"/>
      <c r="F286" s="529"/>
      <c r="G286" s="195" t="s">
        <v>935</v>
      </c>
      <c r="H286" s="199">
        <f t="shared" si="23"/>
        <v>0</v>
      </c>
      <c r="I286" s="162">
        <v>0</v>
      </c>
      <c r="J286" s="162">
        <v>0</v>
      </c>
      <c r="K286" s="168">
        <v>0</v>
      </c>
      <c r="L286" s="168">
        <v>0</v>
      </c>
      <c r="M286" s="168">
        <v>0</v>
      </c>
      <c r="N286" s="168">
        <v>1</v>
      </c>
      <c r="O286" s="162">
        <v>0</v>
      </c>
      <c r="P286" s="162">
        <v>0</v>
      </c>
      <c r="Q286" s="163">
        <v>0</v>
      </c>
      <c r="R286" s="163">
        <v>27360</v>
      </c>
    </row>
    <row r="287" spans="1:18" ht="72.75" customHeight="1" x14ac:dyDescent="0.25">
      <c r="A287" s="199">
        <v>16</v>
      </c>
      <c r="B287" s="529" t="s">
        <v>455</v>
      </c>
      <c r="C287" s="529"/>
      <c r="D287" s="529"/>
      <c r="E287" s="529"/>
      <c r="F287" s="529"/>
      <c r="G287" s="195" t="s">
        <v>917</v>
      </c>
      <c r="H287" s="199">
        <f t="shared" si="23"/>
        <v>0</v>
      </c>
      <c r="I287" s="162">
        <v>0</v>
      </c>
      <c r="J287" s="162">
        <v>0</v>
      </c>
      <c r="K287" s="168">
        <v>0</v>
      </c>
      <c r="L287" s="168">
        <v>0</v>
      </c>
      <c r="M287" s="168">
        <v>0</v>
      </c>
      <c r="N287" s="168">
        <v>0</v>
      </c>
      <c r="O287" s="162">
        <v>0</v>
      </c>
      <c r="P287" s="162">
        <v>0</v>
      </c>
      <c r="Q287" s="163">
        <v>0</v>
      </c>
      <c r="R287" s="163">
        <v>0</v>
      </c>
    </row>
    <row r="288" spans="1:18" ht="72.75" customHeight="1" x14ac:dyDescent="0.25">
      <c r="A288" s="199">
        <v>17</v>
      </c>
      <c r="B288" s="529" t="s">
        <v>918</v>
      </c>
      <c r="C288" s="529"/>
      <c r="D288" s="529"/>
      <c r="E288" s="529"/>
      <c r="F288" s="529"/>
      <c r="G288" s="195" t="s">
        <v>919</v>
      </c>
      <c r="H288" s="199">
        <f t="shared" si="23"/>
        <v>0</v>
      </c>
      <c r="I288" s="162">
        <v>0</v>
      </c>
      <c r="J288" s="162">
        <v>0</v>
      </c>
      <c r="K288" s="168">
        <v>0</v>
      </c>
      <c r="L288" s="168">
        <v>0</v>
      </c>
      <c r="M288" s="168">
        <v>0</v>
      </c>
      <c r="N288" s="168">
        <v>0</v>
      </c>
      <c r="O288" s="162">
        <v>0</v>
      </c>
      <c r="P288" s="162">
        <v>0</v>
      </c>
      <c r="Q288" s="163">
        <v>0</v>
      </c>
      <c r="R288" s="163">
        <v>0</v>
      </c>
    </row>
    <row r="289" spans="1:18" ht="72.75" customHeight="1" x14ac:dyDescent="0.25">
      <c r="A289" s="199">
        <v>18</v>
      </c>
      <c r="B289" s="529" t="s">
        <v>920</v>
      </c>
      <c r="C289" s="529"/>
      <c r="D289" s="529"/>
      <c r="E289" s="529"/>
      <c r="F289" s="529"/>
      <c r="G289" s="195" t="s">
        <v>1022</v>
      </c>
      <c r="H289" s="199">
        <f t="shared" si="23"/>
        <v>0</v>
      </c>
      <c r="I289" s="162">
        <v>0</v>
      </c>
      <c r="J289" s="162">
        <v>0</v>
      </c>
      <c r="K289" s="168">
        <v>0</v>
      </c>
      <c r="L289" s="168">
        <v>0</v>
      </c>
      <c r="M289" s="168">
        <v>0</v>
      </c>
      <c r="N289" s="168">
        <v>0</v>
      </c>
      <c r="O289" s="162">
        <v>0</v>
      </c>
      <c r="P289" s="162">
        <v>0</v>
      </c>
      <c r="Q289" s="163">
        <v>0</v>
      </c>
      <c r="R289" s="163">
        <v>0</v>
      </c>
    </row>
    <row r="290" spans="1:18" ht="72.75" customHeight="1" x14ac:dyDescent="0.25">
      <c r="A290" s="199">
        <v>19</v>
      </c>
      <c r="B290" s="529" t="s">
        <v>922</v>
      </c>
      <c r="C290" s="529"/>
      <c r="D290" s="529"/>
      <c r="E290" s="529"/>
      <c r="F290" s="529"/>
      <c r="G290" s="195" t="s">
        <v>923</v>
      </c>
      <c r="H290" s="199">
        <f t="shared" si="23"/>
        <v>0</v>
      </c>
      <c r="I290" s="162">
        <v>0</v>
      </c>
      <c r="J290" s="162">
        <v>0</v>
      </c>
      <c r="K290" s="168">
        <v>0</v>
      </c>
      <c r="L290" s="168">
        <v>0</v>
      </c>
      <c r="M290" s="168">
        <v>0</v>
      </c>
      <c r="N290" s="168">
        <v>0</v>
      </c>
      <c r="O290" s="162">
        <v>0</v>
      </c>
      <c r="P290" s="162">
        <v>0</v>
      </c>
      <c r="Q290" s="163">
        <v>0</v>
      </c>
      <c r="R290" s="163">
        <v>0</v>
      </c>
    </row>
    <row r="291" spans="1:18" ht="72.75" customHeight="1" x14ac:dyDescent="0.25">
      <c r="A291" s="199">
        <v>20</v>
      </c>
      <c r="B291" s="529" t="s">
        <v>924</v>
      </c>
      <c r="C291" s="529"/>
      <c r="D291" s="529"/>
      <c r="E291" s="529"/>
      <c r="F291" s="529"/>
      <c r="G291" s="195" t="s">
        <v>925</v>
      </c>
      <c r="H291" s="199">
        <f t="shared" si="23"/>
        <v>0</v>
      </c>
      <c r="I291" s="162">
        <v>0</v>
      </c>
      <c r="J291" s="162">
        <v>0</v>
      </c>
      <c r="K291" s="168">
        <v>0</v>
      </c>
      <c r="L291" s="168">
        <v>0</v>
      </c>
      <c r="M291" s="168">
        <v>0</v>
      </c>
      <c r="N291" s="168">
        <v>0</v>
      </c>
      <c r="O291" s="162">
        <v>0</v>
      </c>
      <c r="P291" s="162">
        <v>0</v>
      </c>
      <c r="Q291" s="163">
        <v>0</v>
      </c>
      <c r="R291" s="163">
        <v>0</v>
      </c>
    </row>
    <row r="292" spans="1:18" ht="72.75" customHeight="1" x14ac:dyDescent="0.25">
      <c r="A292" s="199">
        <v>21</v>
      </c>
      <c r="B292" s="529" t="s">
        <v>926</v>
      </c>
      <c r="C292" s="529"/>
      <c r="D292" s="529"/>
      <c r="E292" s="529"/>
      <c r="F292" s="529"/>
      <c r="G292" s="195" t="s">
        <v>927</v>
      </c>
      <c r="H292" s="199">
        <f t="shared" si="23"/>
        <v>0</v>
      </c>
      <c r="I292" s="162">
        <v>0</v>
      </c>
      <c r="J292" s="162">
        <v>0</v>
      </c>
      <c r="K292" s="168">
        <v>0</v>
      </c>
      <c r="L292" s="168">
        <v>0</v>
      </c>
      <c r="M292" s="168">
        <v>0</v>
      </c>
      <c r="N292" s="168">
        <v>0</v>
      </c>
      <c r="O292" s="162">
        <v>0</v>
      </c>
      <c r="P292" s="162">
        <v>0</v>
      </c>
      <c r="Q292" s="163">
        <v>0</v>
      </c>
      <c r="R292" s="163">
        <v>0</v>
      </c>
    </row>
    <row r="293" spans="1:18" ht="72.75" customHeight="1" x14ac:dyDescent="0.25">
      <c r="A293" s="199">
        <v>22</v>
      </c>
      <c r="B293" s="529" t="s">
        <v>928</v>
      </c>
      <c r="C293" s="529"/>
      <c r="D293" s="529"/>
      <c r="E293" s="529"/>
      <c r="F293" s="529"/>
      <c r="G293" s="195" t="s">
        <v>929</v>
      </c>
      <c r="H293" s="199">
        <f t="shared" si="23"/>
        <v>0</v>
      </c>
      <c r="I293" s="162">
        <v>0</v>
      </c>
      <c r="J293" s="162">
        <v>0</v>
      </c>
      <c r="K293" s="168">
        <v>0</v>
      </c>
      <c r="L293" s="168">
        <v>0</v>
      </c>
      <c r="M293" s="168">
        <v>0</v>
      </c>
      <c r="N293" s="168">
        <v>0</v>
      </c>
      <c r="O293" s="162">
        <v>0</v>
      </c>
      <c r="P293" s="162">
        <v>0</v>
      </c>
      <c r="Q293" s="163">
        <v>0</v>
      </c>
      <c r="R293" s="163">
        <v>0</v>
      </c>
    </row>
    <row r="294" spans="1:18" ht="72.75" customHeight="1" x14ac:dyDescent="0.25">
      <c r="A294" s="199">
        <v>23</v>
      </c>
      <c r="B294" s="529" t="s">
        <v>930</v>
      </c>
      <c r="C294" s="529"/>
      <c r="D294" s="529"/>
      <c r="E294" s="529"/>
      <c r="F294" s="529"/>
      <c r="G294" s="195" t="s">
        <v>931</v>
      </c>
      <c r="H294" s="199">
        <f t="shared" si="23"/>
        <v>0</v>
      </c>
      <c r="I294" s="162">
        <v>0</v>
      </c>
      <c r="J294" s="162">
        <v>0</v>
      </c>
      <c r="K294" s="168">
        <v>0</v>
      </c>
      <c r="L294" s="168">
        <v>0</v>
      </c>
      <c r="M294" s="168">
        <v>0</v>
      </c>
      <c r="N294" s="168">
        <v>0</v>
      </c>
      <c r="O294" s="162">
        <v>0</v>
      </c>
      <c r="P294" s="162">
        <v>0</v>
      </c>
      <c r="Q294" s="163">
        <v>0</v>
      </c>
      <c r="R294" s="163">
        <v>0</v>
      </c>
    </row>
    <row r="295" spans="1:18" ht="72.75" customHeight="1" x14ac:dyDescent="0.25">
      <c r="A295" s="199">
        <v>24</v>
      </c>
      <c r="B295" s="529" t="s">
        <v>932</v>
      </c>
      <c r="C295" s="529"/>
      <c r="D295" s="529"/>
      <c r="E295" s="529"/>
      <c r="F295" s="529"/>
      <c r="G295" s="195" t="s">
        <v>933</v>
      </c>
      <c r="H295" s="199">
        <f t="shared" si="23"/>
        <v>0</v>
      </c>
      <c r="I295" s="162">
        <v>0</v>
      </c>
      <c r="J295" s="162">
        <v>0</v>
      </c>
      <c r="K295" s="168">
        <v>0</v>
      </c>
      <c r="L295" s="168">
        <v>0</v>
      </c>
      <c r="M295" s="168">
        <v>0</v>
      </c>
      <c r="N295" s="168">
        <v>0</v>
      </c>
      <c r="O295" s="162">
        <v>0</v>
      </c>
      <c r="P295" s="162">
        <v>0</v>
      </c>
      <c r="Q295" s="163">
        <v>0</v>
      </c>
      <c r="R295" s="163">
        <v>0</v>
      </c>
    </row>
    <row r="296" spans="1:18" ht="72.75" customHeight="1" x14ac:dyDescent="0.25">
      <c r="A296" s="194">
        <v>2</v>
      </c>
      <c r="B296" s="525" t="s">
        <v>404</v>
      </c>
      <c r="C296" s="526"/>
      <c r="D296" s="526"/>
      <c r="E296" s="526"/>
      <c r="F296" s="526"/>
      <c r="G296" s="527"/>
      <c r="H296" s="525"/>
      <c r="I296" s="526"/>
      <c r="J296" s="526"/>
      <c r="K296" s="526"/>
      <c r="L296" s="526"/>
      <c r="M296" s="526"/>
      <c r="N296" s="526"/>
      <c r="O296" s="526"/>
      <c r="P296" s="526"/>
      <c r="Q296" s="526"/>
      <c r="R296" s="527"/>
    </row>
    <row r="297" spans="1:18" ht="72.75" customHeight="1" x14ac:dyDescent="0.25">
      <c r="A297" s="199">
        <v>1</v>
      </c>
      <c r="B297" s="459" t="s">
        <v>404</v>
      </c>
      <c r="C297" s="460"/>
      <c r="D297" s="460"/>
      <c r="E297" s="460"/>
      <c r="F297" s="465"/>
      <c r="G297" s="196" t="s">
        <v>587</v>
      </c>
      <c r="H297" s="162">
        <f>I297+J297</f>
        <v>10</v>
      </c>
      <c r="I297" s="162">
        <v>0</v>
      </c>
      <c r="J297" s="162">
        <v>10</v>
      </c>
      <c r="K297" s="168">
        <v>3</v>
      </c>
      <c r="L297" s="168">
        <v>3</v>
      </c>
      <c r="M297" s="168">
        <v>1</v>
      </c>
      <c r="N297" s="168">
        <v>11</v>
      </c>
      <c r="O297" s="162">
        <v>4</v>
      </c>
      <c r="P297" s="162">
        <v>0</v>
      </c>
      <c r="Q297" s="163">
        <v>48217</v>
      </c>
      <c r="R297" s="163">
        <v>21550</v>
      </c>
    </row>
    <row r="298" spans="1:18" ht="72.75" customHeight="1" x14ac:dyDescent="0.25">
      <c r="A298" s="199">
        <v>2</v>
      </c>
      <c r="B298" s="459" t="s">
        <v>405</v>
      </c>
      <c r="C298" s="460"/>
      <c r="D298" s="460"/>
      <c r="E298" s="460"/>
      <c r="F298" s="465"/>
      <c r="G298" s="196" t="s">
        <v>406</v>
      </c>
      <c r="H298" s="162">
        <f t="shared" ref="H298:H305" si="24">I298+J298</f>
        <v>0</v>
      </c>
      <c r="I298" s="162">
        <v>0</v>
      </c>
      <c r="J298" s="162">
        <v>0</v>
      </c>
      <c r="K298" s="168">
        <v>0</v>
      </c>
      <c r="L298" s="168">
        <v>0</v>
      </c>
      <c r="M298" s="168">
        <v>0</v>
      </c>
      <c r="N298" s="168">
        <v>1</v>
      </c>
      <c r="O298" s="162">
        <v>0</v>
      </c>
      <c r="P298" s="162">
        <v>0</v>
      </c>
      <c r="Q298" s="163">
        <v>0</v>
      </c>
      <c r="R298" s="163">
        <v>19650</v>
      </c>
    </row>
    <row r="299" spans="1:18" ht="72.75" customHeight="1" x14ac:dyDescent="0.25">
      <c r="A299" s="199">
        <v>3</v>
      </c>
      <c r="B299" s="459" t="s">
        <v>415</v>
      </c>
      <c r="C299" s="460"/>
      <c r="D299" s="460"/>
      <c r="E299" s="460"/>
      <c r="F299" s="465"/>
      <c r="G299" s="196" t="s">
        <v>416</v>
      </c>
      <c r="H299" s="162">
        <f t="shared" si="24"/>
        <v>0</v>
      </c>
      <c r="I299" s="162">
        <v>0</v>
      </c>
      <c r="J299" s="162">
        <v>0</v>
      </c>
      <c r="K299" s="168">
        <v>0</v>
      </c>
      <c r="L299" s="168">
        <v>0</v>
      </c>
      <c r="M299" s="168">
        <v>0</v>
      </c>
      <c r="N299" s="168">
        <v>1</v>
      </c>
      <c r="O299" s="162">
        <v>0</v>
      </c>
      <c r="P299" s="162">
        <v>0</v>
      </c>
      <c r="Q299" s="163">
        <v>0</v>
      </c>
      <c r="R299" s="163">
        <v>26200</v>
      </c>
    </row>
    <row r="300" spans="1:18" ht="72.75" customHeight="1" x14ac:dyDescent="0.25">
      <c r="A300" s="199"/>
      <c r="B300" s="519" t="s">
        <v>419</v>
      </c>
      <c r="C300" s="520"/>
      <c r="D300" s="520"/>
      <c r="E300" s="520"/>
      <c r="F300" s="521"/>
      <c r="G300" s="195" t="s">
        <v>996</v>
      </c>
      <c r="H300" s="162">
        <f t="shared" si="24"/>
        <v>0</v>
      </c>
      <c r="I300" s="162">
        <v>0</v>
      </c>
      <c r="J300" s="162">
        <v>0</v>
      </c>
      <c r="K300" s="168">
        <v>0</v>
      </c>
      <c r="L300" s="168">
        <v>0</v>
      </c>
      <c r="M300" s="168">
        <v>0</v>
      </c>
      <c r="N300" s="168">
        <v>0</v>
      </c>
      <c r="O300" s="162">
        <v>0</v>
      </c>
      <c r="P300" s="162">
        <v>0</v>
      </c>
      <c r="Q300" s="163">
        <v>0</v>
      </c>
      <c r="R300" s="163">
        <v>0</v>
      </c>
    </row>
    <row r="301" spans="1:18" ht="72.75" customHeight="1" x14ac:dyDescent="0.25">
      <c r="A301" s="199">
        <v>4</v>
      </c>
      <c r="B301" s="528" t="s">
        <v>936</v>
      </c>
      <c r="C301" s="528"/>
      <c r="D301" s="528"/>
      <c r="E301" s="528"/>
      <c r="F301" s="528"/>
      <c r="G301" s="196" t="s">
        <v>937</v>
      </c>
      <c r="H301" s="162">
        <f>I301+J301</f>
        <v>0</v>
      </c>
      <c r="I301" s="162">
        <v>0</v>
      </c>
      <c r="J301" s="162">
        <v>0</v>
      </c>
      <c r="K301" s="168">
        <v>0</v>
      </c>
      <c r="L301" s="168">
        <v>0</v>
      </c>
      <c r="M301" s="168">
        <v>0</v>
      </c>
      <c r="N301" s="168">
        <v>0</v>
      </c>
      <c r="O301" s="162">
        <v>1</v>
      </c>
      <c r="P301" s="162">
        <v>0</v>
      </c>
      <c r="Q301" s="163">
        <v>0</v>
      </c>
      <c r="R301" s="163">
        <v>0</v>
      </c>
    </row>
    <row r="302" spans="1:18" ht="72.75" customHeight="1" x14ac:dyDescent="0.25">
      <c r="A302" s="199">
        <v>5</v>
      </c>
      <c r="B302" s="528" t="s">
        <v>417</v>
      </c>
      <c r="C302" s="528"/>
      <c r="D302" s="528"/>
      <c r="E302" s="528"/>
      <c r="F302" s="528"/>
      <c r="G302" s="196" t="s">
        <v>938</v>
      </c>
      <c r="H302" s="162">
        <f t="shared" si="24"/>
        <v>0</v>
      </c>
      <c r="I302" s="162">
        <v>0</v>
      </c>
      <c r="J302" s="162">
        <v>0</v>
      </c>
      <c r="K302" s="168">
        <v>0</v>
      </c>
      <c r="L302" s="168">
        <v>0</v>
      </c>
      <c r="M302" s="168">
        <v>0</v>
      </c>
      <c r="N302" s="168">
        <v>0</v>
      </c>
      <c r="O302" s="162">
        <v>1</v>
      </c>
      <c r="P302" s="162">
        <v>0</v>
      </c>
      <c r="Q302" s="163">
        <v>0</v>
      </c>
      <c r="R302" s="163">
        <v>0</v>
      </c>
    </row>
    <row r="303" spans="1:18" ht="72.75" customHeight="1" x14ac:dyDescent="0.25">
      <c r="A303" s="199">
        <v>6</v>
      </c>
      <c r="B303" s="528" t="s">
        <v>411</v>
      </c>
      <c r="C303" s="528"/>
      <c r="D303" s="528"/>
      <c r="E303" s="528"/>
      <c r="F303" s="528"/>
      <c r="G303" s="196" t="s">
        <v>995</v>
      </c>
      <c r="H303" s="162">
        <f t="shared" si="24"/>
        <v>0</v>
      </c>
      <c r="I303" s="162">
        <v>0</v>
      </c>
      <c r="J303" s="162">
        <v>0</v>
      </c>
      <c r="K303" s="168">
        <v>0</v>
      </c>
      <c r="L303" s="168">
        <v>0</v>
      </c>
      <c r="M303" s="168">
        <v>0</v>
      </c>
      <c r="N303" s="168">
        <v>0</v>
      </c>
      <c r="O303" s="162">
        <v>1</v>
      </c>
      <c r="P303" s="162">
        <v>0</v>
      </c>
      <c r="Q303" s="163">
        <v>0</v>
      </c>
      <c r="R303" s="163">
        <v>0</v>
      </c>
    </row>
    <row r="304" spans="1:18" ht="72.75" customHeight="1" x14ac:dyDescent="0.25">
      <c r="A304" s="199">
        <v>7</v>
      </c>
      <c r="B304" s="528" t="s">
        <v>407</v>
      </c>
      <c r="C304" s="528"/>
      <c r="D304" s="528"/>
      <c r="E304" s="528"/>
      <c r="F304" s="528"/>
      <c r="G304" s="196" t="s">
        <v>940</v>
      </c>
      <c r="H304" s="162">
        <f t="shared" si="24"/>
        <v>0</v>
      </c>
      <c r="I304" s="162">
        <v>0</v>
      </c>
      <c r="J304" s="162">
        <v>0</v>
      </c>
      <c r="K304" s="168">
        <v>0</v>
      </c>
      <c r="L304" s="168">
        <v>0</v>
      </c>
      <c r="M304" s="168">
        <v>0</v>
      </c>
      <c r="N304" s="168">
        <v>0</v>
      </c>
      <c r="O304" s="162">
        <v>1</v>
      </c>
      <c r="P304" s="162">
        <v>0</v>
      </c>
      <c r="Q304" s="163">
        <v>0</v>
      </c>
      <c r="R304" s="163">
        <v>0</v>
      </c>
    </row>
    <row r="305" spans="1:18" ht="72.75" customHeight="1" x14ac:dyDescent="0.25">
      <c r="A305" s="199">
        <v>8</v>
      </c>
      <c r="B305" s="528" t="s">
        <v>421</v>
      </c>
      <c r="C305" s="528"/>
      <c r="D305" s="528"/>
      <c r="E305" s="528"/>
      <c r="F305" s="528"/>
      <c r="G305" s="196" t="s">
        <v>941</v>
      </c>
      <c r="H305" s="162">
        <f t="shared" si="24"/>
        <v>0</v>
      </c>
      <c r="I305" s="162">
        <v>0</v>
      </c>
      <c r="J305" s="162">
        <v>0</v>
      </c>
      <c r="K305" s="168">
        <v>0</v>
      </c>
      <c r="L305" s="168">
        <v>0</v>
      </c>
      <c r="M305" s="168">
        <v>0</v>
      </c>
      <c r="N305" s="168">
        <v>0</v>
      </c>
      <c r="O305" s="162">
        <v>1</v>
      </c>
      <c r="P305" s="162">
        <v>0</v>
      </c>
      <c r="Q305" s="163">
        <v>0</v>
      </c>
      <c r="R305" s="163">
        <v>0</v>
      </c>
    </row>
    <row r="306" spans="1:18" ht="72.75" customHeight="1" x14ac:dyDescent="0.25">
      <c r="A306" s="194">
        <v>3</v>
      </c>
      <c r="B306" s="525" t="s">
        <v>423</v>
      </c>
      <c r="C306" s="526"/>
      <c r="D306" s="526"/>
      <c r="E306" s="526"/>
      <c r="F306" s="526"/>
      <c r="G306" s="527"/>
      <c r="H306" s="525"/>
      <c r="I306" s="526"/>
      <c r="J306" s="526"/>
      <c r="K306" s="526"/>
      <c r="L306" s="526"/>
      <c r="M306" s="526"/>
      <c r="N306" s="526"/>
      <c r="O306" s="526"/>
      <c r="P306" s="526"/>
      <c r="Q306" s="526"/>
      <c r="R306" s="527"/>
    </row>
    <row r="307" spans="1:18" ht="71.25" customHeight="1" x14ac:dyDescent="0.25">
      <c r="A307" s="199">
        <v>1</v>
      </c>
      <c r="B307" s="519" t="s">
        <v>423</v>
      </c>
      <c r="C307" s="520"/>
      <c r="D307" s="520"/>
      <c r="E307" s="520"/>
      <c r="F307" s="521"/>
      <c r="G307" s="195" t="s">
        <v>588</v>
      </c>
      <c r="H307" s="199">
        <f>I307+J307</f>
        <v>0</v>
      </c>
      <c r="I307" s="162">
        <v>0</v>
      </c>
      <c r="J307" s="162">
        <v>0</v>
      </c>
      <c r="K307" s="168">
        <v>1</v>
      </c>
      <c r="L307" s="168">
        <v>1</v>
      </c>
      <c r="M307" s="168">
        <v>1</v>
      </c>
      <c r="N307" s="168">
        <v>5</v>
      </c>
      <c r="O307" s="162">
        <v>4</v>
      </c>
      <c r="P307" s="162">
        <v>1</v>
      </c>
      <c r="Q307" s="163">
        <v>58200</v>
      </c>
      <c r="R307" s="163">
        <v>23323</v>
      </c>
    </row>
    <row r="308" spans="1:18" ht="72.75" customHeight="1" x14ac:dyDescent="0.25">
      <c r="A308" s="199">
        <v>3</v>
      </c>
      <c r="B308" s="519" t="s">
        <v>424</v>
      </c>
      <c r="C308" s="520"/>
      <c r="D308" s="520"/>
      <c r="E308" s="520"/>
      <c r="F308" s="521"/>
      <c r="G308" s="195" t="s">
        <v>589</v>
      </c>
      <c r="H308" s="199">
        <f t="shared" ref="H308:H311" si="25">I308+J308</f>
        <v>0</v>
      </c>
      <c r="I308" s="162">
        <v>0</v>
      </c>
      <c r="J308" s="162">
        <v>0</v>
      </c>
      <c r="K308" s="168">
        <v>0</v>
      </c>
      <c r="L308" s="168">
        <v>0</v>
      </c>
      <c r="M308" s="168">
        <v>0</v>
      </c>
      <c r="N308" s="168">
        <v>1</v>
      </c>
      <c r="O308" s="162">
        <v>2</v>
      </c>
      <c r="P308" s="162">
        <v>2</v>
      </c>
      <c r="Q308" s="163">
        <v>0</v>
      </c>
      <c r="R308" s="163">
        <v>17920</v>
      </c>
    </row>
    <row r="309" spans="1:18" ht="72.75" customHeight="1" x14ac:dyDescent="0.25">
      <c r="A309" s="199">
        <v>3</v>
      </c>
      <c r="B309" s="519" t="s">
        <v>427</v>
      </c>
      <c r="C309" s="520"/>
      <c r="D309" s="520"/>
      <c r="E309" s="520"/>
      <c r="F309" s="521"/>
      <c r="G309" s="195" t="s">
        <v>428</v>
      </c>
      <c r="H309" s="199">
        <f t="shared" si="25"/>
        <v>0</v>
      </c>
      <c r="I309" s="162">
        <v>0</v>
      </c>
      <c r="J309" s="162">
        <v>0</v>
      </c>
      <c r="K309" s="168">
        <v>0</v>
      </c>
      <c r="L309" s="168">
        <v>0</v>
      </c>
      <c r="M309" s="168">
        <v>0</v>
      </c>
      <c r="N309" s="168">
        <v>0</v>
      </c>
      <c r="O309" s="162">
        <v>1</v>
      </c>
      <c r="P309" s="162">
        <v>0</v>
      </c>
      <c r="Q309" s="163">
        <v>0</v>
      </c>
      <c r="R309" s="163">
        <v>0</v>
      </c>
    </row>
    <row r="310" spans="1:18" ht="72.75" customHeight="1" x14ac:dyDescent="0.25">
      <c r="A310" s="199">
        <v>4</v>
      </c>
      <c r="B310" s="519" t="s">
        <v>423</v>
      </c>
      <c r="C310" s="520"/>
      <c r="D310" s="520"/>
      <c r="E310" s="520"/>
      <c r="F310" s="521"/>
      <c r="G310" s="195" t="s">
        <v>429</v>
      </c>
      <c r="H310" s="199">
        <f t="shared" si="25"/>
        <v>0</v>
      </c>
      <c r="I310" s="162">
        <v>0</v>
      </c>
      <c r="J310" s="162">
        <v>0</v>
      </c>
      <c r="K310" s="168">
        <v>0</v>
      </c>
      <c r="L310" s="168">
        <v>0</v>
      </c>
      <c r="M310" s="168">
        <v>0</v>
      </c>
      <c r="N310" s="168">
        <v>0</v>
      </c>
      <c r="O310" s="162">
        <v>1</v>
      </c>
      <c r="P310" s="162">
        <v>0</v>
      </c>
      <c r="Q310" s="163">
        <v>0</v>
      </c>
      <c r="R310" s="163">
        <v>0</v>
      </c>
    </row>
    <row r="311" spans="1:18" ht="72.75" customHeight="1" x14ac:dyDescent="0.25">
      <c r="A311" s="199">
        <v>5</v>
      </c>
      <c r="B311" s="519" t="s">
        <v>942</v>
      </c>
      <c r="C311" s="520"/>
      <c r="D311" s="520"/>
      <c r="E311" s="520"/>
      <c r="F311" s="520"/>
      <c r="G311" s="195" t="s">
        <v>943</v>
      </c>
      <c r="H311" s="199">
        <f t="shared" si="25"/>
        <v>0</v>
      </c>
      <c r="I311" s="162">
        <v>0</v>
      </c>
      <c r="J311" s="162">
        <v>0</v>
      </c>
      <c r="K311" s="168">
        <v>0</v>
      </c>
      <c r="L311" s="168">
        <v>0</v>
      </c>
      <c r="M311" s="168">
        <v>0</v>
      </c>
      <c r="N311" s="168">
        <v>0</v>
      </c>
      <c r="O311" s="162">
        <v>1</v>
      </c>
      <c r="P311" s="162">
        <v>0</v>
      </c>
      <c r="Q311" s="163">
        <v>0</v>
      </c>
      <c r="R311" s="163">
        <v>0</v>
      </c>
    </row>
    <row r="312" spans="1:18" ht="72.75" customHeight="1" x14ac:dyDescent="0.25">
      <c r="A312" s="194">
        <v>13</v>
      </c>
      <c r="B312" s="522" t="s">
        <v>463</v>
      </c>
      <c r="C312" s="523"/>
      <c r="D312" s="523"/>
      <c r="E312" s="523"/>
      <c r="F312" s="523"/>
      <c r="G312" s="524"/>
      <c r="H312" s="198">
        <f>H313+H314+H315+H316+H317+H318+H319+H320+H321+H322+H323+H324+H325+H326+H327+H328+H329+H330+H331+H332+H334</f>
        <v>240</v>
      </c>
      <c r="I312" s="198">
        <f t="shared" ref="I312:P312" si="26">I313+I314+I315+I316+I317+I318+I319+I320+I321+I322+I323+I324+I325+I326+I327+I328+I329+I330+I331+I332+I334</f>
        <v>160</v>
      </c>
      <c r="J312" s="198">
        <f t="shared" si="26"/>
        <v>80</v>
      </c>
      <c r="K312" s="135">
        <f t="shared" si="26"/>
        <v>99</v>
      </c>
      <c r="L312" s="135">
        <f t="shared" si="26"/>
        <v>15</v>
      </c>
      <c r="M312" s="135">
        <f t="shared" si="26"/>
        <v>15</v>
      </c>
      <c r="N312" s="135">
        <f t="shared" si="26"/>
        <v>326</v>
      </c>
      <c r="O312" s="198">
        <f t="shared" si="26"/>
        <v>7</v>
      </c>
      <c r="P312" s="198">
        <f t="shared" si="26"/>
        <v>7</v>
      </c>
      <c r="Q312" s="164">
        <v>47716</v>
      </c>
      <c r="R312" s="164">
        <v>23858</v>
      </c>
    </row>
    <row r="313" spans="1:18" ht="72.75" customHeight="1" x14ac:dyDescent="0.25">
      <c r="A313" s="199">
        <v>1</v>
      </c>
      <c r="B313" s="459" t="s">
        <v>464</v>
      </c>
      <c r="C313" s="460"/>
      <c r="D313" s="460"/>
      <c r="E313" s="460"/>
      <c r="F313" s="465"/>
      <c r="G313" s="196" t="s">
        <v>1004</v>
      </c>
      <c r="H313" s="199">
        <f>I313+J313</f>
        <v>160</v>
      </c>
      <c r="I313" s="162">
        <v>140</v>
      </c>
      <c r="J313" s="162">
        <v>20</v>
      </c>
      <c r="K313" s="168">
        <v>74</v>
      </c>
      <c r="L313" s="168">
        <v>5</v>
      </c>
      <c r="M313" s="168">
        <v>5</v>
      </c>
      <c r="N313" s="168">
        <v>203</v>
      </c>
      <c r="O313" s="162">
        <v>2</v>
      </c>
      <c r="P313" s="162">
        <v>2</v>
      </c>
      <c r="Q313" s="163">
        <v>47716</v>
      </c>
      <c r="R313" s="163">
        <v>23858</v>
      </c>
    </row>
    <row r="314" spans="1:18" ht="72.75" customHeight="1" x14ac:dyDescent="0.25">
      <c r="A314" s="199">
        <v>2</v>
      </c>
      <c r="B314" s="459" t="s">
        <v>465</v>
      </c>
      <c r="C314" s="460"/>
      <c r="D314" s="460"/>
      <c r="E314" s="460"/>
      <c r="F314" s="465"/>
      <c r="G314" s="196" t="s">
        <v>951</v>
      </c>
      <c r="H314" s="199">
        <f t="shared" ref="H314:H334" si="27">I314+J314</f>
        <v>40</v>
      </c>
      <c r="I314" s="162">
        <v>10</v>
      </c>
      <c r="J314" s="162">
        <v>30</v>
      </c>
      <c r="K314" s="168">
        <v>5</v>
      </c>
      <c r="L314" s="168">
        <v>3</v>
      </c>
      <c r="M314" s="168">
        <v>3</v>
      </c>
      <c r="N314" s="168">
        <v>28</v>
      </c>
      <c r="O314" s="162">
        <v>1</v>
      </c>
      <c r="P314" s="162">
        <v>1</v>
      </c>
      <c r="Q314" s="163">
        <v>47646</v>
      </c>
      <c r="R314" s="163">
        <v>23712</v>
      </c>
    </row>
    <row r="315" spans="1:18" ht="72.75" customHeight="1" x14ac:dyDescent="0.25">
      <c r="A315" s="199">
        <v>3</v>
      </c>
      <c r="B315" s="459" t="s">
        <v>466</v>
      </c>
      <c r="C315" s="460"/>
      <c r="D315" s="460"/>
      <c r="E315" s="460"/>
      <c r="F315" s="465"/>
      <c r="G315" s="196" t="s">
        <v>593</v>
      </c>
      <c r="H315" s="199">
        <f t="shared" si="27"/>
        <v>40</v>
      </c>
      <c r="I315" s="162">
        <v>10</v>
      </c>
      <c r="J315" s="162">
        <v>30</v>
      </c>
      <c r="K315" s="168">
        <v>10</v>
      </c>
      <c r="L315" s="168">
        <v>5</v>
      </c>
      <c r="M315" s="168">
        <v>5</v>
      </c>
      <c r="N315" s="168">
        <v>34</v>
      </c>
      <c r="O315" s="162">
        <v>0</v>
      </c>
      <c r="P315" s="162">
        <v>0</v>
      </c>
      <c r="Q315" s="163">
        <v>47575</v>
      </c>
      <c r="R315" s="163">
        <v>23703</v>
      </c>
    </row>
    <row r="316" spans="1:18" ht="72.75" customHeight="1" x14ac:dyDescent="0.25">
      <c r="A316" s="199">
        <v>4</v>
      </c>
      <c r="B316" s="459" t="s">
        <v>467</v>
      </c>
      <c r="C316" s="460"/>
      <c r="D316" s="460"/>
      <c r="E316" s="460"/>
      <c r="F316" s="465"/>
      <c r="G316" s="196" t="s">
        <v>594</v>
      </c>
      <c r="H316" s="199">
        <f t="shared" si="27"/>
        <v>0</v>
      </c>
      <c r="I316" s="162">
        <v>0</v>
      </c>
      <c r="J316" s="162">
        <v>0</v>
      </c>
      <c r="K316" s="168">
        <v>7</v>
      </c>
      <c r="L316" s="168">
        <v>1</v>
      </c>
      <c r="M316" s="168">
        <v>1</v>
      </c>
      <c r="N316" s="168">
        <v>9</v>
      </c>
      <c r="O316" s="162">
        <v>0</v>
      </c>
      <c r="P316" s="162">
        <v>0</v>
      </c>
      <c r="Q316" s="163">
        <v>47434</v>
      </c>
      <c r="R316" s="163">
        <v>23640</v>
      </c>
    </row>
    <row r="317" spans="1:18" ht="72.75" customHeight="1" x14ac:dyDescent="0.25">
      <c r="A317" s="199">
        <v>5</v>
      </c>
      <c r="B317" s="459" t="s">
        <v>468</v>
      </c>
      <c r="C317" s="460"/>
      <c r="D317" s="460"/>
      <c r="E317" s="460"/>
      <c r="F317" s="465"/>
      <c r="G317" s="196" t="s">
        <v>595</v>
      </c>
      <c r="H317" s="199">
        <f t="shared" si="27"/>
        <v>0</v>
      </c>
      <c r="I317" s="162">
        <v>0</v>
      </c>
      <c r="J317" s="162">
        <v>0</v>
      </c>
      <c r="K317" s="168">
        <v>3</v>
      </c>
      <c r="L317" s="168">
        <v>1</v>
      </c>
      <c r="M317" s="168">
        <v>1</v>
      </c>
      <c r="N317" s="168">
        <v>13</v>
      </c>
      <c r="O317" s="162">
        <v>1</v>
      </c>
      <c r="P317" s="162">
        <v>1</v>
      </c>
      <c r="Q317" s="163">
        <v>47524</v>
      </c>
      <c r="R317" s="163">
        <v>23681</v>
      </c>
    </row>
    <row r="318" spans="1:18" ht="72.75" customHeight="1" x14ac:dyDescent="0.25">
      <c r="A318" s="199">
        <v>6</v>
      </c>
      <c r="B318" s="459" t="s">
        <v>469</v>
      </c>
      <c r="C318" s="460"/>
      <c r="D318" s="460"/>
      <c r="E318" s="460"/>
      <c r="F318" s="465"/>
      <c r="G318" s="196" t="s">
        <v>596</v>
      </c>
      <c r="H318" s="199">
        <f t="shared" si="27"/>
        <v>0</v>
      </c>
      <c r="I318" s="162">
        <v>0</v>
      </c>
      <c r="J318" s="162">
        <v>0</v>
      </c>
      <c r="K318" s="168">
        <v>0</v>
      </c>
      <c r="L318" s="168">
        <v>0</v>
      </c>
      <c r="M318" s="168">
        <v>0</v>
      </c>
      <c r="N318" s="168">
        <v>3</v>
      </c>
      <c r="O318" s="162">
        <v>0</v>
      </c>
      <c r="P318" s="162">
        <v>0</v>
      </c>
      <c r="Q318" s="163">
        <v>0</v>
      </c>
      <c r="R318" s="163">
        <v>23535</v>
      </c>
    </row>
    <row r="319" spans="1:18" ht="72.75" customHeight="1" x14ac:dyDescent="0.25">
      <c r="A319" s="199">
        <v>7</v>
      </c>
      <c r="B319" s="459" t="s">
        <v>470</v>
      </c>
      <c r="C319" s="460"/>
      <c r="D319" s="460"/>
      <c r="E319" s="460"/>
      <c r="F319" s="465"/>
      <c r="G319" s="196" t="s">
        <v>471</v>
      </c>
      <c r="H319" s="199">
        <f t="shared" si="27"/>
        <v>0</v>
      </c>
      <c r="I319" s="162">
        <v>0</v>
      </c>
      <c r="J319" s="162">
        <v>0</v>
      </c>
      <c r="K319" s="168">
        <v>0</v>
      </c>
      <c r="L319" s="168">
        <v>0</v>
      </c>
      <c r="M319" s="168">
        <v>0</v>
      </c>
      <c r="N319" s="168">
        <v>1</v>
      </c>
      <c r="O319" s="162">
        <v>0</v>
      </c>
      <c r="P319" s="162">
        <v>0</v>
      </c>
      <c r="Q319" s="163">
        <v>0</v>
      </c>
      <c r="R319" s="163">
        <v>23468</v>
      </c>
    </row>
    <row r="320" spans="1:18" ht="72.75" customHeight="1" x14ac:dyDescent="0.25">
      <c r="A320" s="199">
        <v>8</v>
      </c>
      <c r="B320" s="459" t="s">
        <v>472</v>
      </c>
      <c r="C320" s="460"/>
      <c r="D320" s="460"/>
      <c r="E320" s="460"/>
      <c r="F320" s="465"/>
      <c r="G320" s="196" t="s">
        <v>473</v>
      </c>
      <c r="H320" s="199">
        <f t="shared" si="27"/>
        <v>0</v>
      </c>
      <c r="I320" s="162">
        <v>0</v>
      </c>
      <c r="J320" s="162">
        <v>0</v>
      </c>
      <c r="K320" s="168">
        <v>0</v>
      </c>
      <c r="L320" s="168">
        <v>0</v>
      </c>
      <c r="M320" s="168">
        <v>0</v>
      </c>
      <c r="N320" s="168">
        <v>4</v>
      </c>
      <c r="O320" s="162">
        <v>1</v>
      </c>
      <c r="P320" s="162">
        <v>1</v>
      </c>
      <c r="Q320" s="163">
        <v>0</v>
      </c>
      <c r="R320" s="163">
        <v>23468</v>
      </c>
    </row>
    <row r="321" spans="1:18" ht="72.75" customHeight="1" x14ac:dyDescent="0.25">
      <c r="A321" s="199">
        <v>9</v>
      </c>
      <c r="B321" s="459" t="s">
        <v>474</v>
      </c>
      <c r="C321" s="460"/>
      <c r="D321" s="460"/>
      <c r="E321" s="460"/>
      <c r="F321" s="465"/>
      <c r="G321" s="196" t="s">
        <v>475</v>
      </c>
      <c r="H321" s="199">
        <f t="shared" si="27"/>
        <v>0</v>
      </c>
      <c r="I321" s="162">
        <v>0</v>
      </c>
      <c r="J321" s="162">
        <v>0</v>
      </c>
      <c r="K321" s="168">
        <v>0</v>
      </c>
      <c r="L321" s="168">
        <v>0</v>
      </c>
      <c r="M321" s="168">
        <v>0</v>
      </c>
      <c r="N321" s="168">
        <v>3</v>
      </c>
      <c r="O321" s="162">
        <v>0</v>
      </c>
      <c r="P321" s="162">
        <v>0</v>
      </c>
      <c r="Q321" s="163">
        <v>0</v>
      </c>
      <c r="R321" s="163">
        <v>23468</v>
      </c>
    </row>
    <row r="322" spans="1:18" ht="72.75" customHeight="1" x14ac:dyDescent="0.25">
      <c r="A322" s="199">
        <v>10</v>
      </c>
      <c r="B322" s="459" t="s">
        <v>476</v>
      </c>
      <c r="C322" s="460"/>
      <c r="D322" s="460"/>
      <c r="E322" s="460"/>
      <c r="F322" s="465"/>
      <c r="G322" s="196" t="s">
        <v>477</v>
      </c>
      <c r="H322" s="199">
        <f t="shared" si="27"/>
        <v>0</v>
      </c>
      <c r="I322" s="162">
        <v>0</v>
      </c>
      <c r="J322" s="162">
        <v>0</v>
      </c>
      <c r="K322" s="168">
        <v>0</v>
      </c>
      <c r="L322" s="168">
        <v>0</v>
      </c>
      <c r="M322" s="168">
        <v>0</v>
      </c>
      <c r="N322" s="168">
        <v>1</v>
      </c>
      <c r="O322" s="162">
        <v>0</v>
      </c>
      <c r="P322" s="162">
        <v>0</v>
      </c>
      <c r="Q322" s="163">
        <v>0</v>
      </c>
      <c r="R322" s="163">
        <v>23468</v>
      </c>
    </row>
    <row r="323" spans="1:18" ht="72.75" customHeight="1" x14ac:dyDescent="0.25">
      <c r="A323" s="199">
        <v>11</v>
      </c>
      <c r="B323" s="459" t="s">
        <v>478</v>
      </c>
      <c r="C323" s="460"/>
      <c r="D323" s="460"/>
      <c r="E323" s="460"/>
      <c r="F323" s="465"/>
      <c r="G323" s="196" t="s">
        <v>479</v>
      </c>
      <c r="H323" s="199">
        <f t="shared" si="27"/>
        <v>0</v>
      </c>
      <c r="I323" s="162">
        <v>0</v>
      </c>
      <c r="J323" s="162">
        <v>0</v>
      </c>
      <c r="K323" s="168">
        <v>0</v>
      </c>
      <c r="L323" s="168">
        <v>0</v>
      </c>
      <c r="M323" s="168">
        <v>0</v>
      </c>
      <c r="N323" s="168">
        <v>4</v>
      </c>
      <c r="O323" s="162">
        <v>0</v>
      </c>
      <c r="P323" s="162">
        <v>0</v>
      </c>
      <c r="Q323" s="163">
        <v>0</v>
      </c>
      <c r="R323" s="163">
        <v>23468</v>
      </c>
    </row>
    <row r="324" spans="1:18" ht="72.75" customHeight="1" x14ac:dyDescent="0.25">
      <c r="A324" s="199">
        <v>12</v>
      </c>
      <c r="B324" s="459" t="s">
        <v>480</v>
      </c>
      <c r="C324" s="460"/>
      <c r="D324" s="460"/>
      <c r="E324" s="460"/>
      <c r="F324" s="465"/>
      <c r="G324" s="196" t="s">
        <v>481</v>
      </c>
      <c r="H324" s="199">
        <f t="shared" si="27"/>
        <v>0</v>
      </c>
      <c r="I324" s="162">
        <v>0</v>
      </c>
      <c r="J324" s="162">
        <v>0</v>
      </c>
      <c r="K324" s="168">
        <v>0</v>
      </c>
      <c r="L324" s="168">
        <v>0</v>
      </c>
      <c r="M324" s="168">
        <v>0</v>
      </c>
      <c r="N324" s="168">
        <v>4</v>
      </c>
      <c r="O324" s="162">
        <v>0</v>
      </c>
      <c r="P324" s="162">
        <v>0</v>
      </c>
      <c r="Q324" s="163">
        <v>0</v>
      </c>
      <c r="R324" s="163">
        <v>23468</v>
      </c>
    </row>
    <row r="325" spans="1:18" ht="72.75" customHeight="1" x14ac:dyDescent="0.25">
      <c r="A325" s="199">
        <v>13</v>
      </c>
      <c r="B325" s="459" t="s">
        <v>482</v>
      </c>
      <c r="C325" s="460"/>
      <c r="D325" s="460"/>
      <c r="E325" s="460"/>
      <c r="F325" s="465"/>
      <c r="G325" s="196" t="s">
        <v>483</v>
      </c>
      <c r="H325" s="199">
        <f t="shared" si="27"/>
        <v>0</v>
      </c>
      <c r="I325" s="162">
        <v>0</v>
      </c>
      <c r="J325" s="162">
        <v>0</v>
      </c>
      <c r="K325" s="168">
        <v>0</v>
      </c>
      <c r="L325" s="168">
        <v>0</v>
      </c>
      <c r="M325" s="168">
        <v>0</v>
      </c>
      <c r="N325" s="168">
        <v>2</v>
      </c>
      <c r="O325" s="162">
        <v>1</v>
      </c>
      <c r="P325" s="162">
        <v>1</v>
      </c>
      <c r="Q325" s="163">
        <v>0</v>
      </c>
      <c r="R325" s="163">
        <v>23468</v>
      </c>
    </row>
    <row r="326" spans="1:18" ht="72.75" customHeight="1" x14ac:dyDescent="0.25">
      <c r="A326" s="199">
        <v>14</v>
      </c>
      <c r="B326" s="459" t="s">
        <v>484</v>
      </c>
      <c r="C326" s="460"/>
      <c r="D326" s="460"/>
      <c r="E326" s="460"/>
      <c r="F326" s="465"/>
      <c r="G326" s="196" t="s">
        <v>497</v>
      </c>
      <c r="H326" s="199">
        <f t="shared" si="27"/>
        <v>0</v>
      </c>
      <c r="I326" s="162">
        <v>0</v>
      </c>
      <c r="J326" s="162">
        <v>0</v>
      </c>
      <c r="K326" s="168">
        <v>0</v>
      </c>
      <c r="L326" s="168">
        <v>0</v>
      </c>
      <c r="M326" s="168">
        <v>0</v>
      </c>
      <c r="N326" s="168">
        <v>1</v>
      </c>
      <c r="O326" s="162">
        <v>1</v>
      </c>
      <c r="P326" s="162">
        <v>1</v>
      </c>
      <c r="Q326" s="163">
        <v>0</v>
      </c>
      <c r="R326" s="163">
        <v>23468</v>
      </c>
    </row>
    <row r="327" spans="1:18" ht="72.75" customHeight="1" x14ac:dyDescent="0.25">
      <c r="A327" s="199">
        <v>15</v>
      </c>
      <c r="B327" s="459" t="s">
        <v>485</v>
      </c>
      <c r="C327" s="460"/>
      <c r="D327" s="460"/>
      <c r="E327" s="460"/>
      <c r="F327" s="465"/>
      <c r="G327" s="196" t="s">
        <v>486</v>
      </c>
      <c r="H327" s="199">
        <f t="shared" si="27"/>
        <v>0</v>
      </c>
      <c r="I327" s="162">
        <v>0</v>
      </c>
      <c r="J327" s="162">
        <v>0</v>
      </c>
      <c r="K327" s="168">
        <v>0</v>
      </c>
      <c r="L327" s="168">
        <v>0</v>
      </c>
      <c r="M327" s="168">
        <v>0</v>
      </c>
      <c r="N327" s="168">
        <v>4</v>
      </c>
      <c r="O327" s="162">
        <v>0</v>
      </c>
      <c r="P327" s="162">
        <v>0</v>
      </c>
      <c r="Q327" s="163">
        <v>0</v>
      </c>
      <c r="R327" s="163">
        <v>23468</v>
      </c>
    </row>
    <row r="328" spans="1:18" ht="72.75" customHeight="1" x14ac:dyDescent="0.25">
      <c r="A328" s="199">
        <v>16</v>
      </c>
      <c r="B328" s="459" t="s">
        <v>487</v>
      </c>
      <c r="C328" s="460"/>
      <c r="D328" s="460"/>
      <c r="E328" s="460"/>
      <c r="F328" s="465"/>
      <c r="G328" s="196" t="s">
        <v>862</v>
      </c>
      <c r="H328" s="199">
        <f t="shared" si="27"/>
        <v>0</v>
      </c>
      <c r="I328" s="162">
        <v>0</v>
      </c>
      <c r="J328" s="162">
        <v>0</v>
      </c>
      <c r="K328" s="168">
        <v>0</v>
      </c>
      <c r="L328" s="168">
        <v>0</v>
      </c>
      <c r="M328" s="168">
        <v>0</v>
      </c>
      <c r="N328" s="168">
        <v>2</v>
      </c>
      <c r="O328" s="162">
        <v>0</v>
      </c>
      <c r="P328" s="162">
        <v>0</v>
      </c>
      <c r="Q328" s="163">
        <v>0</v>
      </c>
      <c r="R328" s="163">
        <v>23468</v>
      </c>
    </row>
    <row r="329" spans="1:18" ht="72.75" customHeight="1" x14ac:dyDescent="0.25">
      <c r="A329" s="199">
        <v>17</v>
      </c>
      <c r="B329" s="459" t="s">
        <v>489</v>
      </c>
      <c r="C329" s="460"/>
      <c r="D329" s="460"/>
      <c r="E329" s="460"/>
      <c r="F329" s="465"/>
      <c r="G329" s="196" t="s">
        <v>490</v>
      </c>
      <c r="H329" s="199">
        <f t="shared" si="27"/>
        <v>0</v>
      </c>
      <c r="I329" s="162">
        <v>0</v>
      </c>
      <c r="J329" s="162">
        <v>0</v>
      </c>
      <c r="K329" s="168">
        <v>0</v>
      </c>
      <c r="L329" s="168">
        <v>0</v>
      </c>
      <c r="M329" s="168">
        <v>0</v>
      </c>
      <c r="N329" s="168">
        <v>4</v>
      </c>
      <c r="O329" s="162">
        <v>0</v>
      </c>
      <c r="P329" s="162">
        <v>0</v>
      </c>
      <c r="Q329" s="163">
        <v>0</v>
      </c>
      <c r="R329" s="163">
        <v>23468</v>
      </c>
    </row>
    <row r="330" spans="1:18" ht="72.75" customHeight="1" x14ac:dyDescent="0.25">
      <c r="A330" s="199">
        <v>18</v>
      </c>
      <c r="B330" s="459" t="s">
        <v>491</v>
      </c>
      <c r="C330" s="460"/>
      <c r="D330" s="460"/>
      <c r="E330" s="460"/>
      <c r="F330" s="465"/>
      <c r="G330" s="196" t="s">
        <v>492</v>
      </c>
      <c r="H330" s="199">
        <f t="shared" si="27"/>
        <v>0</v>
      </c>
      <c r="I330" s="162">
        <v>0</v>
      </c>
      <c r="J330" s="162">
        <v>0</v>
      </c>
      <c r="K330" s="168">
        <v>0</v>
      </c>
      <c r="L330" s="168">
        <v>0</v>
      </c>
      <c r="M330" s="168">
        <v>0</v>
      </c>
      <c r="N330" s="168">
        <v>4</v>
      </c>
      <c r="O330" s="162">
        <v>0</v>
      </c>
      <c r="P330" s="162">
        <v>0</v>
      </c>
      <c r="Q330" s="163">
        <v>0</v>
      </c>
      <c r="R330" s="163">
        <v>23468</v>
      </c>
    </row>
    <row r="331" spans="1:18" ht="72.75" customHeight="1" x14ac:dyDescent="0.25">
      <c r="A331" s="199">
        <v>19</v>
      </c>
      <c r="B331" s="459" t="s">
        <v>493</v>
      </c>
      <c r="C331" s="460"/>
      <c r="D331" s="460"/>
      <c r="E331" s="460"/>
      <c r="F331" s="465"/>
      <c r="G331" s="196" t="s">
        <v>494</v>
      </c>
      <c r="H331" s="199">
        <f t="shared" si="27"/>
        <v>0</v>
      </c>
      <c r="I331" s="162">
        <v>0</v>
      </c>
      <c r="J331" s="162">
        <v>0</v>
      </c>
      <c r="K331" s="168">
        <v>0</v>
      </c>
      <c r="L331" s="168">
        <v>0</v>
      </c>
      <c r="M331" s="168">
        <v>0</v>
      </c>
      <c r="N331" s="168">
        <v>1</v>
      </c>
      <c r="O331" s="162">
        <v>0</v>
      </c>
      <c r="P331" s="162">
        <v>0</v>
      </c>
      <c r="Q331" s="163">
        <v>0</v>
      </c>
      <c r="R331" s="163">
        <v>23468</v>
      </c>
    </row>
    <row r="332" spans="1:18" ht="72.75" customHeight="1" x14ac:dyDescent="0.25">
      <c r="A332" s="199">
        <v>20</v>
      </c>
      <c r="B332" s="459" t="s">
        <v>495</v>
      </c>
      <c r="C332" s="460"/>
      <c r="D332" s="460"/>
      <c r="E332" s="460"/>
      <c r="F332" s="465"/>
      <c r="G332" s="196" t="s">
        <v>496</v>
      </c>
      <c r="H332" s="199">
        <f t="shared" si="27"/>
        <v>0</v>
      </c>
      <c r="I332" s="162">
        <v>0</v>
      </c>
      <c r="J332" s="162">
        <v>0</v>
      </c>
      <c r="K332" s="168">
        <v>0</v>
      </c>
      <c r="L332" s="168">
        <v>0</v>
      </c>
      <c r="M332" s="168">
        <v>0</v>
      </c>
      <c r="N332" s="168">
        <v>1</v>
      </c>
      <c r="O332" s="162">
        <v>0</v>
      </c>
      <c r="P332" s="162">
        <v>0</v>
      </c>
      <c r="Q332" s="163">
        <v>0</v>
      </c>
      <c r="R332" s="163">
        <v>23468</v>
      </c>
    </row>
    <row r="333" spans="1:18" ht="72.75" customHeight="1" x14ac:dyDescent="0.25">
      <c r="A333" s="199">
        <v>21</v>
      </c>
      <c r="B333" s="519" t="s">
        <v>952</v>
      </c>
      <c r="C333" s="520"/>
      <c r="D333" s="520"/>
      <c r="E333" s="520"/>
      <c r="F333" s="521"/>
      <c r="G333" s="195" t="s">
        <v>953</v>
      </c>
      <c r="H333" s="199">
        <f t="shared" si="27"/>
        <v>0</v>
      </c>
      <c r="I333" s="162">
        <v>0</v>
      </c>
      <c r="J333" s="162">
        <v>0</v>
      </c>
      <c r="K333" s="168">
        <v>0</v>
      </c>
      <c r="L333" s="168">
        <v>0</v>
      </c>
      <c r="M333" s="168">
        <v>0</v>
      </c>
      <c r="N333" s="168">
        <v>0</v>
      </c>
      <c r="O333" s="162">
        <v>0</v>
      </c>
      <c r="P333" s="162">
        <v>0</v>
      </c>
      <c r="Q333" s="162">
        <v>0</v>
      </c>
      <c r="R333" s="162">
        <v>0</v>
      </c>
    </row>
    <row r="334" spans="1:18" ht="72.75" customHeight="1" x14ac:dyDescent="0.25">
      <c r="A334" s="199">
        <v>22</v>
      </c>
      <c r="B334" s="519" t="s">
        <v>954</v>
      </c>
      <c r="C334" s="520"/>
      <c r="D334" s="520"/>
      <c r="E334" s="520"/>
      <c r="F334" s="521"/>
      <c r="G334" s="195" t="s">
        <v>955</v>
      </c>
      <c r="H334" s="199">
        <f t="shared" si="27"/>
        <v>0</v>
      </c>
      <c r="I334" s="162">
        <v>0</v>
      </c>
      <c r="J334" s="162">
        <v>0</v>
      </c>
      <c r="K334" s="168">
        <v>0</v>
      </c>
      <c r="L334" s="168">
        <v>0</v>
      </c>
      <c r="M334" s="168">
        <v>0</v>
      </c>
      <c r="N334" s="168">
        <v>0</v>
      </c>
      <c r="O334" s="162">
        <v>0</v>
      </c>
      <c r="P334" s="162">
        <v>0</v>
      </c>
      <c r="Q334" s="162">
        <v>0</v>
      </c>
      <c r="R334" s="162">
        <v>0</v>
      </c>
    </row>
    <row r="335" spans="1:18" ht="45" customHeight="1" x14ac:dyDescent="0.25">
      <c r="A335" s="575" t="s">
        <v>654</v>
      </c>
      <c r="B335" s="575"/>
      <c r="C335" s="575"/>
      <c r="D335" s="575"/>
      <c r="E335" s="575"/>
      <c r="F335" s="575"/>
      <c r="G335" s="575"/>
      <c r="H335" s="198">
        <f>I335+J335</f>
        <v>3835</v>
      </c>
      <c r="I335" s="198">
        <f t="shared" ref="I335:P335" si="28">I25+I40+I68+I104+I129+I148+I163+I192+I241+I244+I259+I270+I312</f>
        <v>2570</v>
      </c>
      <c r="J335" s="198">
        <f t="shared" si="28"/>
        <v>1265</v>
      </c>
      <c r="K335" s="135">
        <f t="shared" si="28"/>
        <v>1569</v>
      </c>
      <c r="L335" s="135">
        <f t="shared" si="28"/>
        <v>922</v>
      </c>
      <c r="M335" s="135">
        <f t="shared" si="28"/>
        <v>185</v>
      </c>
      <c r="N335" s="135">
        <f t="shared" si="28"/>
        <v>4804</v>
      </c>
      <c r="O335" s="198">
        <f t="shared" si="28"/>
        <v>1314.5</v>
      </c>
      <c r="P335" s="198">
        <f t="shared" si="28"/>
        <v>27</v>
      </c>
      <c r="Q335" s="134"/>
      <c r="R335" s="134"/>
    </row>
    <row r="336" spans="1:18" ht="72.75" customHeight="1" x14ac:dyDescent="0.25">
      <c r="A336" s="191">
        <v>14</v>
      </c>
      <c r="B336" s="576" t="s">
        <v>597</v>
      </c>
      <c r="C336" s="577"/>
      <c r="D336" s="577"/>
      <c r="E336" s="577"/>
      <c r="F336" s="578"/>
      <c r="G336" s="92" t="s">
        <v>598</v>
      </c>
      <c r="H336" s="191">
        <f>I336+J336</f>
        <v>180</v>
      </c>
      <c r="I336" s="161">
        <v>125</v>
      </c>
      <c r="J336" s="161">
        <v>55</v>
      </c>
      <c r="K336" s="168">
        <v>95</v>
      </c>
      <c r="L336" s="168">
        <v>5</v>
      </c>
      <c r="M336" s="168">
        <v>0</v>
      </c>
      <c r="N336" s="168">
        <v>231</v>
      </c>
      <c r="O336" s="161">
        <v>0</v>
      </c>
      <c r="P336" s="161">
        <v>0</v>
      </c>
      <c r="Q336" s="161">
        <v>47716</v>
      </c>
      <c r="R336" s="169">
        <v>23858</v>
      </c>
    </row>
    <row r="337" spans="1:18" ht="70.5" customHeight="1" x14ac:dyDescent="0.25">
      <c r="A337" s="579" t="s">
        <v>859</v>
      </c>
      <c r="B337" s="579"/>
      <c r="C337" s="579"/>
      <c r="D337" s="579"/>
      <c r="E337" s="579"/>
      <c r="F337" s="579"/>
      <c r="G337" s="579"/>
      <c r="H337" s="579"/>
      <c r="I337" s="579"/>
      <c r="J337" s="579"/>
      <c r="K337" s="579"/>
      <c r="L337" s="579"/>
      <c r="M337" s="579"/>
      <c r="N337" s="579"/>
      <c r="O337" s="579"/>
      <c r="P337" s="579"/>
      <c r="Q337" s="579"/>
      <c r="R337" s="579"/>
    </row>
    <row r="338" spans="1:18" ht="99.75" x14ac:dyDescent="0.25">
      <c r="A338" s="93">
        <v>1</v>
      </c>
      <c r="B338" s="482" t="s">
        <v>599</v>
      </c>
      <c r="C338" s="483"/>
      <c r="D338" s="483"/>
      <c r="E338" s="483"/>
      <c r="F338" s="484"/>
      <c r="G338" s="92" t="s">
        <v>600</v>
      </c>
      <c r="H338" s="93">
        <f>I338+J338</f>
        <v>720</v>
      </c>
      <c r="I338" s="161">
        <v>700</v>
      </c>
      <c r="J338" s="161">
        <v>20</v>
      </c>
      <c r="K338" s="168">
        <v>210</v>
      </c>
      <c r="L338" s="168">
        <v>0</v>
      </c>
      <c r="M338" s="168">
        <v>0</v>
      </c>
      <c r="N338" s="168">
        <v>338</v>
      </c>
      <c r="O338" s="161">
        <v>0</v>
      </c>
      <c r="P338" s="161">
        <v>0</v>
      </c>
      <c r="Q338" s="169">
        <v>47716</v>
      </c>
      <c r="R338" s="169">
        <v>23858</v>
      </c>
    </row>
    <row r="339" spans="1:18" ht="128.25" x14ac:dyDescent="0.25">
      <c r="A339" s="93">
        <v>2</v>
      </c>
      <c r="B339" s="482" t="s">
        <v>601</v>
      </c>
      <c r="C339" s="483"/>
      <c r="D339" s="483"/>
      <c r="E339" s="483"/>
      <c r="F339" s="484"/>
      <c r="G339" s="92" t="s">
        <v>602</v>
      </c>
      <c r="H339" s="93">
        <f t="shared" ref="H339:H358" si="29">I339+J339</f>
        <v>485</v>
      </c>
      <c r="I339" s="161">
        <v>485</v>
      </c>
      <c r="J339" s="161">
        <v>0</v>
      </c>
      <c r="K339" s="168">
        <v>199</v>
      </c>
      <c r="L339" s="168">
        <v>0</v>
      </c>
      <c r="M339" s="168">
        <v>0</v>
      </c>
      <c r="N339" s="168">
        <v>320</v>
      </c>
      <c r="O339" s="161">
        <v>0</v>
      </c>
      <c r="P339" s="161">
        <v>0</v>
      </c>
      <c r="Q339" s="169">
        <v>47716</v>
      </c>
      <c r="R339" s="169">
        <v>23858</v>
      </c>
    </row>
    <row r="340" spans="1:18" ht="85.5" x14ac:dyDescent="0.25">
      <c r="A340" s="93">
        <v>3</v>
      </c>
      <c r="B340" s="482" t="s">
        <v>603</v>
      </c>
      <c r="C340" s="483"/>
      <c r="D340" s="483"/>
      <c r="E340" s="483"/>
      <c r="F340" s="484"/>
      <c r="G340" s="92" t="s">
        <v>702</v>
      </c>
      <c r="H340" s="93">
        <f t="shared" si="29"/>
        <v>510</v>
      </c>
      <c r="I340" s="161">
        <v>480</v>
      </c>
      <c r="J340" s="161">
        <v>30</v>
      </c>
      <c r="K340" s="168">
        <v>121</v>
      </c>
      <c r="L340" s="168">
        <v>129</v>
      </c>
      <c r="M340" s="168">
        <v>3</v>
      </c>
      <c r="N340" s="168">
        <v>318</v>
      </c>
      <c r="O340" s="161">
        <v>148</v>
      </c>
      <c r="P340" s="161">
        <v>2</v>
      </c>
      <c r="Q340" s="169">
        <v>58577</v>
      </c>
      <c r="R340" s="169">
        <v>26170</v>
      </c>
    </row>
    <row r="341" spans="1:18" ht="99.75" x14ac:dyDescent="0.25">
      <c r="A341" s="93">
        <v>4</v>
      </c>
      <c r="B341" s="482" t="s">
        <v>601</v>
      </c>
      <c r="C341" s="483"/>
      <c r="D341" s="483"/>
      <c r="E341" s="483"/>
      <c r="F341" s="484"/>
      <c r="G341" s="92" t="s">
        <v>605</v>
      </c>
      <c r="H341" s="92">
        <f t="shared" si="29"/>
        <v>325</v>
      </c>
      <c r="I341" s="170">
        <v>325</v>
      </c>
      <c r="J341" s="170">
        <v>0</v>
      </c>
      <c r="K341" s="184">
        <v>101</v>
      </c>
      <c r="L341" s="184">
        <v>0</v>
      </c>
      <c r="M341" s="184">
        <v>0</v>
      </c>
      <c r="N341" s="184">
        <v>199</v>
      </c>
      <c r="O341" s="170">
        <v>0</v>
      </c>
      <c r="P341" s="170">
        <v>0</v>
      </c>
      <c r="Q341" s="177" t="s">
        <v>1030</v>
      </c>
      <c r="R341" s="177" t="s">
        <v>1031</v>
      </c>
    </row>
    <row r="342" spans="1:18" ht="42.75" x14ac:dyDescent="0.25">
      <c r="A342" s="93">
        <v>5</v>
      </c>
      <c r="B342" s="482" t="s">
        <v>614</v>
      </c>
      <c r="C342" s="483"/>
      <c r="D342" s="483"/>
      <c r="E342" s="483"/>
      <c r="F342" s="484"/>
      <c r="G342" s="92" t="s">
        <v>606</v>
      </c>
      <c r="H342" s="92">
        <f t="shared" si="29"/>
        <v>305</v>
      </c>
      <c r="I342" s="170">
        <v>290</v>
      </c>
      <c r="J342" s="170">
        <v>15</v>
      </c>
      <c r="K342" s="184">
        <v>92</v>
      </c>
      <c r="L342" s="184">
        <v>69</v>
      </c>
      <c r="M342" s="184">
        <v>0</v>
      </c>
      <c r="N342" s="184">
        <v>228</v>
      </c>
      <c r="O342" s="170">
        <v>94</v>
      </c>
      <c r="P342" s="170">
        <v>0</v>
      </c>
      <c r="Q342" s="171">
        <v>47838.3</v>
      </c>
      <c r="R342" s="171">
        <v>24154.3</v>
      </c>
    </row>
    <row r="343" spans="1:18" ht="142.5" x14ac:dyDescent="0.25">
      <c r="A343" s="93">
        <v>6</v>
      </c>
      <c r="B343" s="482" t="s">
        <v>601</v>
      </c>
      <c r="C343" s="483"/>
      <c r="D343" s="483"/>
      <c r="E343" s="483"/>
      <c r="F343" s="484"/>
      <c r="G343" s="92" t="s">
        <v>608</v>
      </c>
      <c r="H343" s="92">
        <f t="shared" si="29"/>
        <v>221</v>
      </c>
      <c r="I343" s="170">
        <v>215</v>
      </c>
      <c r="J343" s="170">
        <v>6</v>
      </c>
      <c r="K343" s="184">
        <v>93</v>
      </c>
      <c r="L343" s="184">
        <v>9</v>
      </c>
      <c r="M343" s="184">
        <v>9</v>
      </c>
      <c r="N343" s="184">
        <v>276</v>
      </c>
      <c r="O343" s="170">
        <v>0</v>
      </c>
      <c r="P343" s="170">
        <v>0</v>
      </c>
      <c r="Q343" s="171">
        <v>47414.9</v>
      </c>
      <c r="R343" s="171">
        <v>23065.9</v>
      </c>
    </row>
    <row r="344" spans="1:18" ht="85.5" x14ac:dyDescent="0.25">
      <c r="A344" s="93">
        <v>7</v>
      </c>
      <c r="B344" s="482" t="s">
        <v>609</v>
      </c>
      <c r="C344" s="483"/>
      <c r="D344" s="483"/>
      <c r="E344" s="483"/>
      <c r="F344" s="484"/>
      <c r="G344" s="92" t="s">
        <v>610</v>
      </c>
      <c r="H344" s="92">
        <f t="shared" si="29"/>
        <v>330</v>
      </c>
      <c r="I344" s="170">
        <v>315</v>
      </c>
      <c r="J344" s="170">
        <v>15</v>
      </c>
      <c r="K344" s="184">
        <v>37</v>
      </c>
      <c r="L344" s="184">
        <v>74</v>
      </c>
      <c r="M344" s="184">
        <v>0</v>
      </c>
      <c r="N344" s="184">
        <v>120</v>
      </c>
      <c r="O344" s="170">
        <v>86</v>
      </c>
      <c r="P344" s="170">
        <v>1</v>
      </c>
      <c r="Q344" s="179">
        <v>57480.800000000003</v>
      </c>
      <c r="R344" s="179">
        <v>32015</v>
      </c>
    </row>
    <row r="345" spans="1:18" ht="85.5" x14ac:dyDescent="0.25">
      <c r="A345" s="93">
        <v>8</v>
      </c>
      <c r="B345" s="482" t="s">
        <v>609</v>
      </c>
      <c r="C345" s="483"/>
      <c r="D345" s="483"/>
      <c r="E345" s="483"/>
      <c r="F345" s="484"/>
      <c r="G345" s="92" t="s">
        <v>612</v>
      </c>
      <c r="H345" s="92">
        <f t="shared" si="29"/>
        <v>80</v>
      </c>
      <c r="I345" s="170">
        <v>70</v>
      </c>
      <c r="J345" s="170">
        <v>10</v>
      </c>
      <c r="K345" s="184">
        <v>15</v>
      </c>
      <c r="L345" s="184">
        <v>15</v>
      </c>
      <c r="M345" s="184">
        <v>10</v>
      </c>
      <c r="N345" s="184">
        <v>17</v>
      </c>
      <c r="O345" s="170">
        <v>3</v>
      </c>
      <c r="P345" s="170">
        <v>2</v>
      </c>
      <c r="Q345" s="171">
        <v>48344.2</v>
      </c>
      <c r="R345" s="171">
        <v>32165.8</v>
      </c>
    </row>
    <row r="346" spans="1:18" ht="92.25" customHeight="1" x14ac:dyDescent="0.25">
      <c r="A346" s="93">
        <v>9</v>
      </c>
      <c r="B346" s="482" t="s">
        <v>603</v>
      </c>
      <c r="C346" s="483"/>
      <c r="D346" s="483"/>
      <c r="E346" s="483"/>
      <c r="F346" s="484"/>
      <c r="G346" s="92" t="s">
        <v>613</v>
      </c>
      <c r="H346" s="92">
        <f t="shared" si="29"/>
        <v>90</v>
      </c>
      <c r="I346" s="170">
        <v>90</v>
      </c>
      <c r="J346" s="170">
        <v>0</v>
      </c>
      <c r="K346" s="184">
        <v>44</v>
      </c>
      <c r="L346" s="184">
        <v>0</v>
      </c>
      <c r="M346" s="184">
        <v>0</v>
      </c>
      <c r="N346" s="184">
        <v>47</v>
      </c>
      <c r="O346" s="170">
        <v>0</v>
      </c>
      <c r="P346" s="170">
        <v>0</v>
      </c>
      <c r="Q346" s="171">
        <v>52608.9</v>
      </c>
      <c r="R346" s="171">
        <v>24583.3</v>
      </c>
    </row>
    <row r="347" spans="1:18" ht="86.25" customHeight="1" x14ac:dyDescent="0.25">
      <c r="A347" s="93">
        <v>10</v>
      </c>
      <c r="B347" s="482" t="s">
        <v>599</v>
      </c>
      <c r="C347" s="483"/>
      <c r="D347" s="483"/>
      <c r="E347" s="483"/>
      <c r="F347" s="484"/>
      <c r="G347" s="92" t="s">
        <v>615</v>
      </c>
      <c r="H347" s="92">
        <f t="shared" si="29"/>
        <v>320</v>
      </c>
      <c r="I347" s="170">
        <v>280</v>
      </c>
      <c r="J347" s="170">
        <v>40</v>
      </c>
      <c r="K347" s="184">
        <v>99</v>
      </c>
      <c r="L347" s="184">
        <v>0</v>
      </c>
      <c r="M347" s="184">
        <v>0</v>
      </c>
      <c r="N347" s="184">
        <v>199</v>
      </c>
      <c r="O347" s="170">
        <v>0</v>
      </c>
      <c r="P347" s="170">
        <v>0</v>
      </c>
      <c r="Q347" s="171">
        <v>55416</v>
      </c>
      <c r="R347" s="171">
        <v>26589</v>
      </c>
    </row>
    <row r="348" spans="1:18" ht="96" customHeight="1" x14ac:dyDescent="0.25">
      <c r="A348" s="93">
        <v>11</v>
      </c>
      <c r="B348" s="482" t="s">
        <v>609</v>
      </c>
      <c r="C348" s="483"/>
      <c r="D348" s="483"/>
      <c r="E348" s="483"/>
      <c r="F348" s="484"/>
      <c r="G348" s="92" t="s">
        <v>616</v>
      </c>
      <c r="H348" s="92">
        <f t="shared" si="29"/>
        <v>35</v>
      </c>
      <c r="I348" s="170">
        <v>25</v>
      </c>
      <c r="J348" s="170">
        <v>10</v>
      </c>
      <c r="K348" s="184">
        <v>24</v>
      </c>
      <c r="L348" s="184">
        <v>15</v>
      </c>
      <c r="M348" s="184">
        <v>9</v>
      </c>
      <c r="N348" s="184">
        <v>32</v>
      </c>
      <c r="O348" s="170">
        <v>16</v>
      </c>
      <c r="P348" s="170">
        <v>1</v>
      </c>
      <c r="Q348" s="171">
        <v>79446</v>
      </c>
      <c r="R348" s="171">
        <v>43903</v>
      </c>
    </row>
    <row r="349" spans="1:18" ht="99.75" x14ac:dyDescent="0.25">
      <c r="A349" s="93">
        <v>12</v>
      </c>
      <c r="B349" s="482" t="s">
        <v>599</v>
      </c>
      <c r="C349" s="483"/>
      <c r="D349" s="483"/>
      <c r="E349" s="483"/>
      <c r="F349" s="484"/>
      <c r="G349" s="92" t="s">
        <v>617</v>
      </c>
      <c r="H349" s="92">
        <f t="shared" si="29"/>
        <v>210</v>
      </c>
      <c r="I349" s="170">
        <v>210</v>
      </c>
      <c r="J349" s="170">
        <v>0</v>
      </c>
      <c r="K349" s="184">
        <v>29</v>
      </c>
      <c r="L349" s="184">
        <v>19</v>
      </c>
      <c r="M349" s="184">
        <v>0</v>
      </c>
      <c r="N349" s="184">
        <v>95</v>
      </c>
      <c r="O349" s="170">
        <v>14</v>
      </c>
      <c r="P349" s="170">
        <v>0</v>
      </c>
      <c r="Q349" s="171">
        <v>47830</v>
      </c>
      <c r="R349" s="171">
        <v>23890</v>
      </c>
    </row>
    <row r="350" spans="1:18" ht="86.25" customHeight="1" x14ac:dyDescent="0.25">
      <c r="A350" s="93">
        <v>13</v>
      </c>
      <c r="B350" s="482" t="s">
        <v>609</v>
      </c>
      <c r="C350" s="483"/>
      <c r="D350" s="483"/>
      <c r="E350" s="483"/>
      <c r="F350" s="484"/>
      <c r="G350" s="92" t="s">
        <v>618</v>
      </c>
      <c r="H350" s="92">
        <f t="shared" si="29"/>
        <v>120</v>
      </c>
      <c r="I350" s="170">
        <v>120</v>
      </c>
      <c r="J350" s="170">
        <v>0</v>
      </c>
      <c r="K350" s="184">
        <v>13</v>
      </c>
      <c r="L350" s="184">
        <v>0</v>
      </c>
      <c r="M350" s="184">
        <v>0</v>
      </c>
      <c r="N350" s="184">
        <v>76</v>
      </c>
      <c r="O350" s="170">
        <v>0</v>
      </c>
      <c r="P350" s="170">
        <v>0</v>
      </c>
      <c r="Q350" s="171">
        <v>59029</v>
      </c>
      <c r="R350" s="171">
        <v>25916</v>
      </c>
    </row>
    <row r="351" spans="1:18" ht="71.25" x14ac:dyDescent="0.25">
      <c r="A351" s="93">
        <v>14</v>
      </c>
      <c r="B351" s="482" t="s">
        <v>609</v>
      </c>
      <c r="C351" s="483"/>
      <c r="D351" s="483"/>
      <c r="E351" s="483"/>
      <c r="F351" s="484"/>
      <c r="G351" s="92" t="s">
        <v>619</v>
      </c>
      <c r="H351" s="92">
        <f t="shared" si="29"/>
        <v>130</v>
      </c>
      <c r="I351" s="170">
        <v>115</v>
      </c>
      <c r="J351" s="170">
        <v>15</v>
      </c>
      <c r="K351" s="184">
        <v>15</v>
      </c>
      <c r="L351" s="184">
        <v>0</v>
      </c>
      <c r="M351" s="184">
        <v>0</v>
      </c>
      <c r="N351" s="184">
        <v>48</v>
      </c>
      <c r="O351" s="170">
        <v>0</v>
      </c>
      <c r="P351" s="170">
        <v>0</v>
      </c>
      <c r="Q351" s="171">
        <v>47780</v>
      </c>
      <c r="R351" s="171">
        <v>24400</v>
      </c>
    </row>
    <row r="352" spans="1:18" ht="85.5" x14ac:dyDescent="0.25">
      <c r="A352" s="93">
        <v>15</v>
      </c>
      <c r="B352" s="482" t="s">
        <v>660</v>
      </c>
      <c r="C352" s="483"/>
      <c r="D352" s="483"/>
      <c r="E352" s="483"/>
      <c r="F352" s="484"/>
      <c r="G352" s="92" t="s">
        <v>620</v>
      </c>
      <c r="H352" s="92">
        <f t="shared" si="29"/>
        <v>190</v>
      </c>
      <c r="I352" s="170">
        <v>180</v>
      </c>
      <c r="J352" s="170">
        <v>10</v>
      </c>
      <c r="K352" s="184">
        <v>4</v>
      </c>
      <c r="L352" s="184">
        <v>13.75</v>
      </c>
      <c r="M352" s="184">
        <v>12.5</v>
      </c>
      <c r="N352" s="184">
        <v>40</v>
      </c>
      <c r="O352" s="170">
        <v>56.25</v>
      </c>
      <c r="P352" s="170">
        <v>50.25</v>
      </c>
      <c r="Q352" s="171">
        <v>57700</v>
      </c>
      <c r="R352" s="171">
        <v>31007.3</v>
      </c>
    </row>
    <row r="353" spans="1:18" ht="85.5" x14ac:dyDescent="0.25">
      <c r="A353" s="93">
        <v>16</v>
      </c>
      <c r="B353" s="482" t="s">
        <v>661</v>
      </c>
      <c r="C353" s="483"/>
      <c r="D353" s="483"/>
      <c r="E353" s="483"/>
      <c r="F353" s="484"/>
      <c r="G353" s="92" t="s">
        <v>621</v>
      </c>
      <c r="H353" s="92">
        <f t="shared" si="29"/>
        <v>230</v>
      </c>
      <c r="I353" s="170">
        <v>210</v>
      </c>
      <c r="J353" s="170">
        <v>20</v>
      </c>
      <c r="K353" s="184">
        <v>14</v>
      </c>
      <c r="L353" s="184">
        <v>6</v>
      </c>
      <c r="M353" s="184">
        <v>0</v>
      </c>
      <c r="N353" s="184">
        <v>79</v>
      </c>
      <c r="O353" s="170">
        <v>5</v>
      </c>
      <c r="P353" s="170">
        <v>0</v>
      </c>
      <c r="Q353" s="171">
        <v>60328.6</v>
      </c>
      <c r="R353" s="171">
        <v>38355.599999999999</v>
      </c>
    </row>
    <row r="354" spans="1:18" ht="85.5" x14ac:dyDescent="0.25">
      <c r="A354" s="93">
        <v>17</v>
      </c>
      <c r="B354" s="482" t="s">
        <v>662</v>
      </c>
      <c r="C354" s="483"/>
      <c r="D354" s="483"/>
      <c r="E354" s="483"/>
      <c r="F354" s="484"/>
      <c r="G354" s="92" t="s">
        <v>622</v>
      </c>
      <c r="H354" s="92">
        <f t="shared" si="29"/>
        <v>150</v>
      </c>
      <c r="I354" s="170">
        <v>150</v>
      </c>
      <c r="J354" s="170">
        <v>0</v>
      </c>
      <c r="K354" s="184">
        <v>6</v>
      </c>
      <c r="L354" s="184">
        <v>15</v>
      </c>
      <c r="M354" s="184">
        <v>0</v>
      </c>
      <c r="N354" s="184">
        <v>16</v>
      </c>
      <c r="O354" s="170">
        <v>4</v>
      </c>
      <c r="P354" s="170">
        <v>0</v>
      </c>
      <c r="Q354" s="171">
        <v>57766</v>
      </c>
      <c r="R354" s="171">
        <v>31860</v>
      </c>
    </row>
    <row r="355" spans="1:18" ht="85.5" x14ac:dyDescent="0.25">
      <c r="A355" s="93">
        <v>18</v>
      </c>
      <c r="B355" s="482" t="s">
        <v>607</v>
      </c>
      <c r="C355" s="483"/>
      <c r="D355" s="483"/>
      <c r="E355" s="483"/>
      <c r="F355" s="484"/>
      <c r="G355" s="92" t="s">
        <v>623</v>
      </c>
      <c r="H355" s="92">
        <f t="shared" si="29"/>
        <v>40</v>
      </c>
      <c r="I355" s="170">
        <v>0</v>
      </c>
      <c r="J355" s="170">
        <v>40</v>
      </c>
      <c r="K355" s="184">
        <v>19</v>
      </c>
      <c r="L355" s="184">
        <v>1.5</v>
      </c>
      <c r="M355" s="184">
        <v>1.5</v>
      </c>
      <c r="N355" s="184">
        <v>21</v>
      </c>
      <c r="O355" s="170">
        <v>0</v>
      </c>
      <c r="P355" s="170">
        <v>0</v>
      </c>
      <c r="Q355" s="171">
        <v>48800</v>
      </c>
      <c r="R355" s="177" t="s">
        <v>979</v>
      </c>
    </row>
    <row r="356" spans="1:18" ht="85.5" x14ac:dyDescent="0.25">
      <c r="A356" s="93">
        <v>19</v>
      </c>
      <c r="B356" s="482" t="s">
        <v>601</v>
      </c>
      <c r="C356" s="483"/>
      <c r="D356" s="483"/>
      <c r="E356" s="483"/>
      <c r="F356" s="484"/>
      <c r="G356" s="92" t="s">
        <v>624</v>
      </c>
      <c r="H356" s="92">
        <f t="shared" si="29"/>
        <v>0</v>
      </c>
      <c r="I356" s="170">
        <v>0</v>
      </c>
      <c r="J356" s="170">
        <v>0</v>
      </c>
      <c r="K356" s="184">
        <v>44</v>
      </c>
      <c r="L356" s="184">
        <v>0</v>
      </c>
      <c r="M356" s="184">
        <v>0</v>
      </c>
      <c r="N356" s="184">
        <v>79</v>
      </c>
      <c r="O356" s="170">
        <v>0</v>
      </c>
      <c r="P356" s="170">
        <v>0</v>
      </c>
      <c r="Q356" s="177" t="s">
        <v>1032</v>
      </c>
      <c r="R356" s="177" t="s">
        <v>1033</v>
      </c>
    </row>
    <row r="357" spans="1:18" ht="85.5" x14ac:dyDescent="0.25">
      <c r="A357" s="93">
        <v>20</v>
      </c>
      <c r="B357" s="482" t="s">
        <v>625</v>
      </c>
      <c r="C357" s="483"/>
      <c r="D357" s="483"/>
      <c r="E357" s="483"/>
      <c r="F357" s="484"/>
      <c r="G357" s="92" t="s">
        <v>626</v>
      </c>
      <c r="H357" s="92">
        <f t="shared" si="29"/>
        <v>0</v>
      </c>
      <c r="I357" s="170">
        <v>0</v>
      </c>
      <c r="J357" s="170">
        <v>0</v>
      </c>
      <c r="K357" s="184">
        <v>37</v>
      </c>
      <c r="L357" s="184">
        <v>46</v>
      </c>
      <c r="M357" s="184">
        <v>0</v>
      </c>
      <c r="N357" s="184">
        <v>63</v>
      </c>
      <c r="O357" s="170">
        <v>62</v>
      </c>
      <c r="P357" s="170">
        <v>0</v>
      </c>
      <c r="Q357" s="171">
        <v>47716</v>
      </c>
      <c r="R357" s="171">
        <v>23858</v>
      </c>
    </row>
    <row r="358" spans="1:18" ht="85.5" x14ac:dyDescent="0.25">
      <c r="A358" s="93">
        <v>21</v>
      </c>
      <c r="B358" s="482" t="s">
        <v>601</v>
      </c>
      <c r="C358" s="483"/>
      <c r="D358" s="483"/>
      <c r="E358" s="483"/>
      <c r="F358" s="484"/>
      <c r="G358" s="92" t="s">
        <v>648</v>
      </c>
      <c r="H358" s="92">
        <f t="shared" si="29"/>
        <v>6</v>
      </c>
      <c r="I358" s="170">
        <v>0</v>
      </c>
      <c r="J358" s="170">
        <v>6</v>
      </c>
      <c r="K358" s="184">
        <v>12</v>
      </c>
      <c r="L358" s="184">
        <v>7</v>
      </c>
      <c r="M358" s="184">
        <v>1</v>
      </c>
      <c r="N358" s="184">
        <v>25</v>
      </c>
      <c r="O358" s="170">
        <v>10</v>
      </c>
      <c r="P358" s="170">
        <v>0</v>
      </c>
      <c r="Q358" s="171">
        <v>47757</v>
      </c>
      <c r="R358" s="171">
        <v>24219</v>
      </c>
    </row>
    <row r="359" spans="1:18" ht="45" customHeight="1" x14ac:dyDescent="0.25">
      <c r="A359" s="513" t="s">
        <v>645</v>
      </c>
      <c r="B359" s="513"/>
      <c r="C359" s="513"/>
      <c r="D359" s="513"/>
      <c r="E359" s="513"/>
      <c r="F359" s="513"/>
      <c r="G359" s="513"/>
      <c r="H359" s="159">
        <f>I359+J359</f>
        <v>4497</v>
      </c>
      <c r="I359" s="159">
        <f>I338+I339+I340+I341+I342+I343+I344+I345+I346+I347+I348+I349+I350+I351+I352+I353+I354+I355+I356+I357+I358</f>
        <v>4260</v>
      </c>
      <c r="J359" s="159">
        <f t="shared" ref="J359:P359" si="30">J338+J339+J340+J341+J342+J343+J344+J345+J346+J347+J348+J349+J350+J351+J352+J353+J354+J355+J356+J357+J358</f>
        <v>237</v>
      </c>
      <c r="K359" s="135">
        <f t="shared" si="30"/>
        <v>1228</v>
      </c>
      <c r="L359" s="135">
        <f t="shared" si="30"/>
        <v>419.25</v>
      </c>
      <c r="M359" s="135">
        <f t="shared" si="30"/>
        <v>46</v>
      </c>
      <c r="N359" s="135">
        <f t="shared" si="30"/>
        <v>2636</v>
      </c>
      <c r="O359" s="197">
        <f t="shared" si="30"/>
        <v>498.25</v>
      </c>
      <c r="P359" s="197">
        <f t="shared" si="30"/>
        <v>56.25</v>
      </c>
      <c r="Q359" s="156"/>
      <c r="R359" s="156"/>
    </row>
    <row r="360" spans="1:18" ht="70.5" customHeight="1" x14ac:dyDescent="0.25">
      <c r="A360" s="579" t="s">
        <v>860</v>
      </c>
      <c r="B360" s="579"/>
      <c r="C360" s="579"/>
      <c r="D360" s="579"/>
      <c r="E360" s="579"/>
      <c r="F360" s="579"/>
      <c r="G360" s="579"/>
      <c r="H360" s="579"/>
      <c r="I360" s="579"/>
      <c r="J360" s="579"/>
      <c r="K360" s="579"/>
      <c r="L360" s="579"/>
      <c r="M360" s="579"/>
      <c r="N360" s="579"/>
      <c r="O360" s="579"/>
      <c r="P360" s="579"/>
      <c r="Q360" s="579"/>
      <c r="R360" s="579"/>
    </row>
    <row r="361" spans="1:18" ht="42.75" x14ac:dyDescent="0.25">
      <c r="A361" s="93">
        <v>1</v>
      </c>
      <c r="B361" s="482" t="s">
        <v>601</v>
      </c>
      <c r="C361" s="483"/>
      <c r="D361" s="483"/>
      <c r="E361" s="483"/>
      <c r="F361" s="484"/>
      <c r="G361" s="92" t="s">
        <v>663</v>
      </c>
      <c r="H361" s="93">
        <f>I361+J361</f>
        <v>245</v>
      </c>
      <c r="I361" s="161">
        <v>180</v>
      </c>
      <c r="J361" s="161">
        <v>65</v>
      </c>
      <c r="K361" s="168">
        <v>46</v>
      </c>
      <c r="L361" s="168">
        <v>6</v>
      </c>
      <c r="M361" s="168">
        <v>0</v>
      </c>
      <c r="N361" s="168">
        <v>117</v>
      </c>
      <c r="O361" s="161">
        <v>0</v>
      </c>
      <c r="P361" s="161">
        <v>0</v>
      </c>
      <c r="Q361" s="169">
        <v>47289</v>
      </c>
      <c r="R361" s="169">
        <v>26593</v>
      </c>
    </row>
    <row r="362" spans="1:18" ht="42.75" x14ac:dyDescent="0.25">
      <c r="A362" s="93">
        <v>2</v>
      </c>
      <c r="B362" s="482" t="s">
        <v>614</v>
      </c>
      <c r="C362" s="483"/>
      <c r="D362" s="483"/>
      <c r="E362" s="483"/>
      <c r="F362" s="484"/>
      <c r="G362" s="92" t="s">
        <v>664</v>
      </c>
      <c r="H362" s="93">
        <f t="shared" ref="H362:H384" si="31">I362+J362</f>
        <v>215</v>
      </c>
      <c r="I362" s="161">
        <v>185</v>
      </c>
      <c r="J362" s="161">
        <v>30</v>
      </c>
      <c r="K362" s="168">
        <v>78</v>
      </c>
      <c r="L362" s="168">
        <v>37</v>
      </c>
      <c r="M362" s="168">
        <v>5</v>
      </c>
      <c r="N362" s="168">
        <v>170</v>
      </c>
      <c r="O362" s="161">
        <v>40</v>
      </c>
      <c r="P362" s="161">
        <v>0</v>
      </c>
      <c r="Q362" s="169">
        <v>48000</v>
      </c>
      <c r="R362" s="169">
        <v>23858</v>
      </c>
    </row>
    <row r="363" spans="1:18" ht="42.75" x14ac:dyDescent="0.25">
      <c r="A363" s="93">
        <v>3</v>
      </c>
      <c r="B363" s="482" t="s">
        <v>631</v>
      </c>
      <c r="C363" s="483"/>
      <c r="D363" s="483"/>
      <c r="E363" s="483"/>
      <c r="F363" s="484"/>
      <c r="G363" s="92" t="s">
        <v>665</v>
      </c>
      <c r="H363" s="93">
        <f t="shared" si="31"/>
        <v>310</v>
      </c>
      <c r="I363" s="161">
        <v>265</v>
      </c>
      <c r="J363" s="161">
        <v>45</v>
      </c>
      <c r="K363" s="168">
        <v>66</v>
      </c>
      <c r="L363" s="168">
        <v>4</v>
      </c>
      <c r="M363" s="168">
        <v>0</v>
      </c>
      <c r="N363" s="168">
        <v>176</v>
      </c>
      <c r="O363" s="161">
        <v>20</v>
      </c>
      <c r="P363" s="161">
        <v>0</v>
      </c>
      <c r="Q363" s="169">
        <v>47769</v>
      </c>
      <c r="R363" s="169">
        <v>23851</v>
      </c>
    </row>
    <row r="364" spans="1:18" ht="42.75" x14ac:dyDescent="0.25">
      <c r="A364" s="93">
        <v>4</v>
      </c>
      <c r="B364" s="482" t="s">
        <v>601</v>
      </c>
      <c r="C364" s="483"/>
      <c r="D364" s="483"/>
      <c r="E364" s="483"/>
      <c r="F364" s="484"/>
      <c r="G364" s="92" t="s">
        <v>666</v>
      </c>
      <c r="H364" s="93">
        <f t="shared" si="31"/>
        <v>255</v>
      </c>
      <c r="I364" s="161">
        <v>215</v>
      </c>
      <c r="J364" s="161">
        <v>40</v>
      </c>
      <c r="K364" s="168">
        <v>81</v>
      </c>
      <c r="L364" s="168">
        <v>0</v>
      </c>
      <c r="M364" s="168">
        <v>0</v>
      </c>
      <c r="N364" s="168">
        <v>183</v>
      </c>
      <c r="O364" s="161">
        <v>0</v>
      </c>
      <c r="P364" s="161">
        <v>0</v>
      </c>
      <c r="Q364" s="169">
        <v>47716</v>
      </c>
      <c r="R364" s="169">
        <v>23858</v>
      </c>
    </row>
    <row r="365" spans="1:18" ht="42.75" x14ac:dyDescent="0.25">
      <c r="A365" s="93">
        <v>5</v>
      </c>
      <c r="B365" s="482" t="s">
        <v>614</v>
      </c>
      <c r="C365" s="483"/>
      <c r="D365" s="483"/>
      <c r="E365" s="483"/>
      <c r="F365" s="484"/>
      <c r="G365" s="92" t="s">
        <v>667</v>
      </c>
      <c r="H365" s="93">
        <f t="shared" si="31"/>
        <v>160</v>
      </c>
      <c r="I365" s="161">
        <v>130</v>
      </c>
      <c r="J365" s="161">
        <v>30</v>
      </c>
      <c r="K365" s="168">
        <v>47</v>
      </c>
      <c r="L365" s="168">
        <v>18.5</v>
      </c>
      <c r="M365" s="168">
        <v>0</v>
      </c>
      <c r="N365" s="168">
        <v>97</v>
      </c>
      <c r="O365" s="161">
        <v>50.25</v>
      </c>
      <c r="P365" s="161">
        <v>0</v>
      </c>
      <c r="Q365" s="169">
        <v>50190.5</v>
      </c>
      <c r="R365" s="169">
        <v>24219.8</v>
      </c>
    </row>
    <row r="366" spans="1:18" ht="42.75" x14ac:dyDescent="0.25">
      <c r="A366" s="93">
        <v>6</v>
      </c>
      <c r="B366" s="482" t="s">
        <v>631</v>
      </c>
      <c r="C366" s="483"/>
      <c r="D366" s="483"/>
      <c r="E366" s="483"/>
      <c r="F366" s="484"/>
      <c r="G366" s="92" t="s">
        <v>668</v>
      </c>
      <c r="H366" s="93">
        <f t="shared" si="31"/>
        <v>145</v>
      </c>
      <c r="I366" s="161">
        <v>130</v>
      </c>
      <c r="J366" s="161">
        <v>15</v>
      </c>
      <c r="K366" s="168">
        <v>52</v>
      </c>
      <c r="L366" s="168">
        <v>5</v>
      </c>
      <c r="M366" s="168">
        <v>5</v>
      </c>
      <c r="N366" s="168">
        <v>92</v>
      </c>
      <c r="O366" s="161">
        <v>3</v>
      </c>
      <c r="P366" s="161">
        <v>3</v>
      </c>
      <c r="Q366" s="169">
        <v>47872</v>
      </c>
      <c r="R366" s="169">
        <v>23912</v>
      </c>
    </row>
    <row r="367" spans="1:18" ht="99.75" x14ac:dyDescent="0.25">
      <c r="A367" s="93">
        <v>7</v>
      </c>
      <c r="B367" s="482" t="s">
        <v>694</v>
      </c>
      <c r="C367" s="483"/>
      <c r="D367" s="483"/>
      <c r="E367" s="483"/>
      <c r="F367" s="484"/>
      <c r="G367" s="92" t="s">
        <v>671</v>
      </c>
      <c r="H367" s="93">
        <f t="shared" si="31"/>
        <v>135</v>
      </c>
      <c r="I367" s="161">
        <v>120</v>
      </c>
      <c r="J367" s="161">
        <v>15</v>
      </c>
      <c r="K367" s="168">
        <v>11</v>
      </c>
      <c r="L367" s="168">
        <v>2</v>
      </c>
      <c r="M367" s="168">
        <v>2</v>
      </c>
      <c r="N367" s="168">
        <v>28</v>
      </c>
      <c r="O367" s="161">
        <v>0</v>
      </c>
      <c r="P367" s="161">
        <v>0</v>
      </c>
      <c r="Q367" s="169">
        <v>47716</v>
      </c>
      <c r="R367" s="169">
        <v>27969.599999999999</v>
      </c>
    </row>
    <row r="368" spans="1:18" ht="42.75" x14ac:dyDescent="0.25">
      <c r="A368" s="93">
        <v>8</v>
      </c>
      <c r="B368" s="482" t="s">
        <v>601</v>
      </c>
      <c r="C368" s="483"/>
      <c r="D368" s="483"/>
      <c r="E368" s="483"/>
      <c r="F368" s="484"/>
      <c r="G368" s="92" t="s">
        <v>672</v>
      </c>
      <c r="H368" s="161">
        <f t="shared" si="31"/>
        <v>20</v>
      </c>
      <c r="I368" s="161">
        <v>0</v>
      </c>
      <c r="J368" s="161">
        <v>20</v>
      </c>
      <c r="K368" s="168">
        <v>36</v>
      </c>
      <c r="L368" s="168">
        <v>41</v>
      </c>
      <c r="M368" s="168">
        <v>1</v>
      </c>
      <c r="N368" s="168">
        <v>48</v>
      </c>
      <c r="O368" s="161">
        <v>64</v>
      </c>
      <c r="P368" s="161">
        <v>0</v>
      </c>
      <c r="Q368" s="169">
        <v>44974.2</v>
      </c>
      <c r="R368" s="169">
        <v>22564.3</v>
      </c>
    </row>
    <row r="369" spans="1:18" ht="42.75" x14ac:dyDescent="0.25">
      <c r="A369" s="93">
        <v>9</v>
      </c>
      <c r="B369" s="482" t="s">
        <v>614</v>
      </c>
      <c r="C369" s="483"/>
      <c r="D369" s="483"/>
      <c r="E369" s="483"/>
      <c r="F369" s="484"/>
      <c r="G369" s="92" t="s">
        <v>673</v>
      </c>
      <c r="H369" s="93">
        <f t="shared" si="31"/>
        <v>30</v>
      </c>
      <c r="I369" s="161">
        <v>0</v>
      </c>
      <c r="J369" s="161">
        <v>30</v>
      </c>
      <c r="K369" s="168">
        <v>67</v>
      </c>
      <c r="L369" s="168">
        <v>0</v>
      </c>
      <c r="M369" s="168">
        <v>1</v>
      </c>
      <c r="N369" s="168">
        <v>69</v>
      </c>
      <c r="O369" s="161">
        <v>0</v>
      </c>
      <c r="P369" s="161">
        <v>1</v>
      </c>
      <c r="Q369" s="169">
        <v>47870.400000000001</v>
      </c>
      <c r="R369" s="169">
        <v>24249.200000000001</v>
      </c>
    </row>
    <row r="370" spans="1:18" ht="42.75" x14ac:dyDescent="0.25">
      <c r="A370" s="93">
        <v>10</v>
      </c>
      <c r="B370" s="482" t="s">
        <v>601</v>
      </c>
      <c r="C370" s="483"/>
      <c r="D370" s="483"/>
      <c r="E370" s="483"/>
      <c r="F370" s="484"/>
      <c r="G370" s="92" t="s">
        <v>674</v>
      </c>
      <c r="H370" s="93">
        <f t="shared" si="31"/>
        <v>30</v>
      </c>
      <c r="I370" s="161">
        <v>0</v>
      </c>
      <c r="J370" s="161">
        <v>30</v>
      </c>
      <c r="K370" s="168">
        <v>41</v>
      </c>
      <c r="L370" s="168">
        <v>0</v>
      </c>
      <c r="M370" s="168">
        <v>0</v>
      </c>
      <c r="N370" s="168">
        <v>54</v>
      </c>
      <c r="O370" s="161">
        <v>0</v>
      </c>
      <c r="P370" s="161">
        <v>0</v>
      </c>
      <c r="Q370" s="169">
        <v>47720</v>
      </c>
      <c r="R370" s="169">
        <v>23860</v>
      </c>
    </row>
    <row r="371" spans="1:18" ht="42.75" x14ac:dyDescent="0.25">
      <c r="A371" s="93">
        <v>11</v>
      </c>
      <c r="B371" s="482" t="s">
        <v>601</v>
      </c>
      <c r="C371" s="483"/>
      <c r="D371" s="483"/>
      <c r="E371" s="483"/>
      <c r="F371" s="484"/>
      <c r="G371" s="92" t="s">
        <v>675</v>
      </c>
      <c r="H371" s="93">
        <f t="shared" si="31"/>
        <v>30</v>
      </c>
      <c r="I371" s="161">
        <v>0</v>
      </c>
      <c r="J371" s="161">
        <v>30</v>
      </c>
      <c r="K371" s="168">
        <v>42</v>
      </c>
      <c r="L371" s="168">
        <v>0</v>
      </c>
      <c r="M371" s="168">
        <v>0</v>
      </c>
      <c r="N371" s="168">
        <v>55</v>
      </c>
      <c r="O371" s="161">
        <v>0</v>
      </c>
      <c r="P371" s="161">
        <v>0</v>
      </c>
      <c r="Q371" s="169">
        <v>47716</v>
      </c>
      <c r="R371" s="169">
        <v>24559</v>
      </c>
    </row>
    <row r="372" spans="1:18" ht="42.75" x14ac:dyDescent="0.25">
      <c r="A372" s="93">
        <v>12</v>
      </c>
      <c r="B372" s="482" t="s">
        <v>611</v>
      </c>
      <c r="C372" s="483"/>
      <c r="D372" s="483"/>
      <c r="E372" s="483"/>
      <c r="F372" s="484"/>
      <c r="G372" s="92" t="s">
        <v>676</v>
      </c>
      <c r="H372" s="93">
        <f t="shared" si="31"/>
        <v>20</v>
      </c>
      <c r="I372" s="161">
        <v>0</v>
      </c>
      <c r="J372" s="161">
        <v>20</v>
      </c>
      <c r="K372" s="168">
        <v>35</v>
      </c>
      <c r="L372" s="168">
        <v>0</v>
      </c>
      <c r="M372" s="168">
        <v>0</v>
      </c>
      <c r="N372" s="168">
        <v>42</v>
      </c>
      <c r="O372" s="161">
        <v>0</v>
      </c>
      <c r="P372" s="161">
        <v>0</v>
      </c>
      <c r="Q372" s="169">
        <v>47717</v>
      </c>
      <c r="R372" s="169">
        <v>23858</v>
      </c>
    </row>
    <row r="373" spans="1:18" ht="42.75" x14ac:dyDescent="0.25">
      <c r="A373" s="93">
        <v>13</v>
      </c>
      <c r="B373" s="482" t="s">
        <v>631</v>
      </c>
      <c r="C373" s="483"/>
      <c r="D373" s="483"/>
      <c r="E373" s="483"/>
      <c r="F373" s="484"/>
      <c r="G373" s="92" t="s">
        <v>677</v>
      </c>
      <c r="H373" s="93">
        <f t="shared" si="31"/>
        <v>20</v>
      </c>
      <c r="I373" s="161">
        <v>0</v>
      </c>
      <c r="J373" s="161">
        <v>20</v>
      </c>
      <c r="K373" s="168">
        <v>35</v>
      </c>
      <c r="L373" s="168">
        <v>0</v>
      </c>
      <c r="M373" s="168">
        <v>0</v>
      </c>
      <c r="N373" s="168">
        <v>51</v>
      </c>
      <c r="O373" s="161">
        <v>1</v>
      </c>
      <c r="P373" s="161">
        <v>1</v>
      </c>
      <c r="Q373" s="169">
        <v>47718</v>
      </c>
      <c r="R373" s="169">
        <v>23859</v>
      </c>
    </row>
    <row r="374" spans="1:18" ht="42.75" x14ac:dyDescent="0.25">
      <c r="A374" s="93">
        <v>14</v>
      </c>
      <c r="B374" s="482" t="s">
        <v>601</v>
      </c>
      <c r="C374" s="483"/>
      <c r="D374" s="483"/>
      <c r="E374" s="483"/>
      <c r="F374" s="484"/>
      <c r="G374" s="92" t="s">
        <v>678</v>
      </c>
      <c r="H374" s="93">
        <f t="shared" si="31"/>
        <v>20</v>
      </c>
      <c r="I374" s="161">
        <v>0</v>
      </c>
      <c r="J374" s="161">
        <v>20</v>
      </c>
      <c r="K374" s="168">
        <v>54</v>
      </c>
      <c r="L374" s="168">
        <v>0</v>
      </c>
      <c r="M374" s="168">
        <v>0</v>
      </c>
      <c r="N374" s="168">
        <v>89</v>
      </c>
      <c r="O374" s="161">
        <v>0</v>
      </c>
      <c r="P374" s="161">
        <v>0</v>
      </c>
      <c r="Q374" s="178" t="s">
        <v>1029</v>
      </c>
      <c r="R374" s="161">
        <v>24542</v>
      </c>
    </row>
    <row r="375" spans="1:18" ht="42.75" x14ac:dyDescent="0.25">
      <c r="A375" s="93">
        <v>15</v>
      </c>
      <c r="B375" s="482" t="s">
        <v>601</v>
      </c>
      <c r="C375" s="483"/>
      <c r="D375" s="483"/>
      <c r="E375" s="483"/>
      <c r="F375" s="484"/>
      <c r="G375" s="92" t="s">
        <v>679</v>
      </c>
      <c r="H375" s="93">
        <f t="shared" si="31"/>
        <v>10</v>
      </c>
      <c r="I375" s="161">
        <v>0</v>
      </c>
      <c r="J375" s="161">
        <v>10</v>
      </c>
      <c r="K375" s="168">
        <v>53</v>
      </c>
      <c r="L375" s="168">
        <v>10</v>
      </c>
      <c r="M375" s="168">
        <v>2</v>
      </c>
      <c r="N375" s="168">
        <v>98</v>
      </c>
      <c r="O375" s="161">
        <v>6</v>
      </c>
      <c r="P375" s="161">
        <v>2</v>
      </c>
      <c r="Q375" s="169">
        <v>47720</v>
      </c>
      <c r="R375" s="169">
        <v>25300</v>
      </c>
    </row>
    <row r="376" spans="1:18" ht="42.75" x14ac:dyDescent="0.25">
      <c r="A376" s="93">
        <v>16</v>
      </c>
      <c r="B376" s="482" t="s">
        <v>601</v>
      </c>
      <c r="C376" s="483"/>
      <c r="D376" s="483"/>
      <c r="E376" s="483"/>
      <c r="F376" s="484"/>
      <c r="G376" s="92" t="s">
        <v>680</v>
      </c>
      <c r="H376" s="93">
        <f t="shared" si="31"/>
        <v>10</v>
      </c>
      <c r="I376" s="161">
        <v>0</v>
      </c>
      <c r="J376" s="161">
        <v>10</v>
      </c>
      <c r="K376" s="168">
        <v>36</v>
      </c>
      <c r="L376" s="168">
        <v>0</v>
      </c>
      <c r="M376" s="168">
        <v>0</v>
      </c>
      <c r="N376" s="168">
        <v>60</v>
      </c>
      <c r="O376" s="161">
        <v>0</v>
      </c>
      <c r="P376" s="161">
        <v>0</v>
      </c>
      <c r="Q376" s="169">
        <v>48731.8</v>
      </c>
      <c r="R376" s="169">
        <v>26573.599999999999</v>
      </c>
    </row>
    <row r="377" spans="1:18" ht="42.75" x14ac:dyDescent="0.25">
      <c r="A377" s="93">
        <v>17</v>
      </c>
      <c r="B377" s="482" t="s">
        <v>611</v>
      </c>
      <c r="C377" s="483"/>
      <c r="D377" s="483"/>
      <c r="E377" s="483"/>
      <c r="F377" s="484"/>
      <c r="G377" s="92" t="s">
        <v>681</v>
      </c>
      <c r="H377" s="93">
        <f t="shared" si="31"/>
        <v>10</v>
      </c>
      <c r="I377" s="161">
        <v>0</v>
      </c>
      <c r="J377" s="161">
        <v>10</v>
      </c>
      <c r="K377" s="168">
        <v>15</v>
      </c>
      <c r="L377" s="168">
        <v>52</v>
      </c>
      <c r="M377" s="168">
        <v>12</v>
      </c>
      <c r="N377" s="168">
        <v>26</v>
      </c>
      <c r="O377" s="161">
        <v>78</v>
      </c>
      <c r="P377" s="161">
        <v>2</v>
      </c>
      <c r="Q377" s="169">
        <v>49025</v>
      </c>
      <c r="R377" s="169">
        <v>24092</v>
      </c>
    </row>
    <row r="378" spans="1:18" ht="42.75" x14ac:dyDescent="0.25">
      <c r="A378" s="93">
        <v>18</v>
      </c>
      <c r="B378" s="482" t="s">
        <v>631</v>
      </c>
      <c r="C378" s="483"/>
      <c r="D378" s="483"/>
      <c r="E378" s="483"/>
      <c r="F378" s="484"/>
      <c r="G378" s="92" t="s">
        <v>682</v>
      </c>
      <c r="H378" s="93">
        <f t="shared" si="31"/>
        <v>10</v>
      </c>
      <c r="I378" s="161">
        <v>0</v>
      </c>
      <c r="J378" s="161">
        <v>10</v>
      </c>
      <c r="K378" s="168">
        <v>32</v>
      </c>
      <c r="L378" s="168">
        <v>18</v>
      </c>
      <c r="M378" s="168">
        <v>5</v>
      </c>
      <c r="N378" s="168">
        <v>53</v>
      </c>
      <c r="O378" s="161">
        <v>15</v>
      </c>
      <c r="P378" s="161">
        <v>6</v>
      </c>
      <c r="Q378" s="169">
        <v>49818</v>
      </c>
      <c r="R378" s="169">
        <v>24988</v>
      </c>
    </row>
    <row r="379" spans="1:18" ht="57" x14ac:dyDescent="0.25">
      <c r="A379" s="93">
        <v>19</v>
      </c>
      <c r="B379" s="482" t="s">
        <v>631</v>
      </c>
      <c r="C379" s="483"/>
      <c r="D379" s="483"/>
      <c r="E379" s="483"/>
      <c r="F379" s="484"/>
      <c r="G379" s="92" t="s">
        <v>988</v>
      </c>
      <c r="H379" s="93">
        <f t="shared" si="31"/>
        <v>0</v>
      </c>
      <c r="I379" s="161">
        <v>0</v>
      </c>
      <c r="J379" s="161">
        <v>0</v>
      </c>
      <c r="K379" s="168">
        <v>36</v>
      </c>
      <c r="L379" s="168">
        <v>0</v>
      </c>
      <c r="M379" s="168">
        <v>0</v>
      </c>
      <c r="N379" s="168">
        <v>38</v>
      </c>
      <c r="O379" s="161">
        <v>0</v>
      </c>
      <c r="P379" s="161">
        <v>0</v>
      </c>
      <c r="Q379" s="169">
        <v>47717.4</v>
      </c>
      <c r="R379" s="169">
        <v>23858</v>
      </c>
    </row>
    <row r="380" spans="1:18" ht="71.25" x14ac:dyDescent="0.25">
      <c r="A380" s="93">
        <v>20</v>
      </c>
      <c r="B380" s="482" t="s">
        <v>614</v>
      </c>
      <c r="C380" s="483"/>
      <c r="D380" s="483"/>
      <c r="E380" s="483"/>
      <c r="F380" s="484"/>
      <c r="G380" s="92" t="s">
        <v>684</v>
      </c>
      <c r="H380" s="93">
        <f t="shared" si="31"/>
        <v>0</v>
      </c>
      <c r="I380" s="161">
        <v>0</v>
      </c>
      <c r="J380" s="161">
        <v>0</v>
      </c>
      <c r="K380" s="168">
        <v>22</v>
      </c>
      <c r="L380" s="168">
        <v>18</v>
      </c>
      <c r="M380" s="168">
        <v>0</v>
      </c>
      <c r="N380" s="168">
        <v>26</v>
      </c>
      <c r="O380" s="161">
        <v>18</v>
      </c>
      <c r="P380" s="161">
        <v>1</v>
      </c>
      <c r="Q380" s="169">
        <v>47716</v>
      </c>
      <c r="R380" s="169">
        <v>23858</v>
      </c>
    </row>
    <row r="381" spans="1:18" ht="71.25" x14ac:dyDescent="0.25">
      <c r="A381" s="93">
        <v>21</v>
      </c>
      <c r="B381" s="482" t="s">
        <v>614</v>
      </c>
      <c r="C381" s="483"/>
      <c r="D381" s="483"/>
      <c r="E381" s="483"/>
      <c r="F381" s="484"/>
      <c r="G381" s="92" t="s">
        <v>685</v>
      </c>
      <c r="H381" s="93">
        <f t="shared" si="31"/>
        <v>0</v>
      </c>
      <c r="I381" s="161">
        <v>0</v>
      </c>
      <c r="J381" s="161">
        <v>0</v>
      </c>
      <c r="K381" s="168">
        <v>18</v>
      </c>
      <c r="L381" s="168">
        <v>0</v>
      </c>
      <c r="M381" s="168">
        <v>0</v>
      </c>
      <c r="N381" s="168">
        <v>22</v>
      </c>
      <c r="O381" s="161">
        <v>1</v>
      </c>
      <c r="P381" s="161">
        <v>0</v>
      </c>
      <c r="Q381" s="169">
        <v>47719.199999999997</v>
      </c>
      <c r="R381" s="169">
        <v>23859.4</v>
      </c>
    </row>
    <row r="382" spans="1:18" ht="71.25" x14ac:dyDescent="0.25">
      <c r="A382" s="93">
        <v>22</v>
      </c>
      <c r="B382" s="482" t="s">
        <v>601</v>
      </c>
      <c r="C382" s="483"/>
      <c r="D382" s="483"/>
      <c r="E382" s="483"/>
      <c r="F382" s="484"/>
      <c r="G382" s="92" t="s">
        <v>975</v>
      </c>
      <c r="H382" s="93">
        <f t="shared" si="31"/>
        <v>0</v>
      </c>
      <c r="I382" s="161">
        <v>0</v>
      </c>
      <c r="J382" s="161">
        <v>0</v>
      </c>
      <c r="K382" s="168">
        <v>4</v>
      </c>
      <c r="L382" s="168">
        <v>29</v>
      </c>
      <c r="M382" s="168">
        <v>0</v>
      </c>
      <c r="N382" s="168">
        <v>25</v>
      </c>
      <c r="O382" s="161">
        <v>29</v>
      </c>
      <c r="P382" s="161">
        <v>0</v>
      </c>
      <c r="Q382" s="169">
        <v>47716</v>
      </c>
      <c r="R382" s="169">
        <v>23317</v>
      </c>
    </row>
    <row r="383" spans="1:18" ht="62.25" customHeight="1" x14ac:dyDescent="0.25">
      <c r="A383" s="93">
        <v>23</v>
      </c>
      <c r="B383" s="482" t="s">
        <v>601</v>
      </c>
      <c r="C383" s="483"/>
      <c r="D383" s="483"/>
      <c r="E383" s="483"/>
      <c r="F383" s="484"/>
      <c r="G383" s="92" t="s">
        <v>686</v>
      </c>
      <c r="H383" s="93">
        <f t="shared" si="31"/>
        <v>10</v>
      </c>
      <c r="I383" s="161">
        <v>0</v>
      </c>
      <c r="J383" s="161">
        <v>10</v>
      </c>
      <c r="K383" s="168">
        <v>24</v>
      </c>
      <c r="L383" s="168">
        <v>2</v>
      </c>
      <c r="M383" s="168">
        <v>2</v>
      </c>
      <c r="N383" s="168">
        <v>42</v>
      </c>
      <c r="O383" s="161">
        <v>1</v>
      </c>
      <c r="P383" s="161">
        <v>1</v>
      </c>
      <c r="Q383" s="161">
        <v>47716.14</v>
      </c>
      <c r="R383" s="169">
        <v>23858.7</v>
      </c>
    </row>
    <row r="384" spans="1:18" ht="71.25" x14ac:dyDescent="0.25">
      <c r="A384" s="93">
        <v>24</v>
      </c>
      <c r="B384" s="482" t="s">
        <v>601</v>
      </c>
      <c r="C384" s="483"/>
      <c r="D384" s="483"/>
      <c r="E384" s="483"/>
      <c r="F384" s="484"/>
      <c r="G384" s="92" t="s">
        <v>634</v>
      </c>
      <c r="H384" s="93">
        <f t="shared" si="31"/>
        <v>0</v>
      </c>
      <c r="I384" s="161">
        <v>0</v>
      </c>
      <c r="J384" s="161">
        <v>0</v>
      </c>
      <c r="K384" s="168">
        <v>19</v>
      </c>
      <c r="L384" s="168">
        <v>81.75</v>
      </c>
      <c r="M384" s="168">
        <v>36.5</v>
      </c>
      <c r="N384" s="168">
        <v>223</v>
      </c>
      <c r="O384" s="161">
        <v>113.25</v>
      </c>
      <c r="P384" s="161">
        <v>12</v>
      </c>
      <c r="Q384" s="169">
        <v>49982.7</v>
      </c>
      <c r="R384" s="169">
        <v>24730.2</v>
      </c>
    </row>
    <row r="385" spans="1:18" ht="45" customHeight="1" x14ac:dyDescent="0.25">
      <c r="A385" s="513" t="s">
        <v>646</v>
      </c>
      <c r="B385" s="513"/>
      <c r="C385" s="513"/>
      <c r="D385" s="513"/>
      <c r="E385" s="513"/>
      <c r="F385" s="513"/>
      <c r="G385" s="513"/>
      <c r="H385" s="197">
        <f>I385+J385</f>
        <v>1685</v>
      </c>
      <c r="I385" s="197">
        <f t="shared" ref="I385:P385" si="32">I361+I362+I363+I364+I365+I366+I367+I368+I369+I370+I371+I372+I373+I374+I375+I376+I377+I378+I379+I380+I381+I382+I383+I384</f>
        <v>1225</v>
      </c>
      <c r="J385" s="197">
        <f t="shared" si="32"/>
        <v>460</v>
      </c>
      <c r="K385" s="135">
        <f t="shared" si="32"/>
        <v>950</v>
      </c>
      <c r="L385" s="135">
        <f t="shared" si="32"/>
        <v>324.25</v>
      </c>
      <c r="M385" s="135">
        <f t="shared" si="32"/>
        <v>71.5</v>
      </c>
      <c r="N385" s="135">
        <f t="shared" si="32"/>
        <v>1884</v>
      </c>
      <c r="O385" s="197">
        <f t="shared" si="32"/>
        <v>439.5</v>
      </c>
      <c r="P385" s="197">
        <f t="shared" si="32"/>
        <v>29</v>
      </c>
      <c r="Q385" s="156"/>
      <c r="R385" s="156"/>
    </row>
    <row r="386" spans="1:18" ht="45" customHeight="1" x14ac:dyDescent="0.25">
      <c r="A386" s="513" t="s">
        <v>644</v>
      </c>
      <c r="B386" s="513"/>
      <c r="C386" s="513"/>
      <c r="D386" s="513"/>
      <c r="E386" s="513"/>
      <c r="F386" s="513"/>
      <c r="G386" s="513"/>
      <c r="H386" s="159">
        <f>I386+J386</f>
        <v>10197</v>
      </c>
      <c r="I386" s="159">
        <f>I385+I359+I336+I335</f>
        <v>8180</v>
      </c>
      <c r="J386" s="159">
        <f t="shared" ref="J386:P386" si="33">J335+J359+J336+J385</f>
        <v>2017</v>
      </c>
      <c r="K386" s="135">
        <f t="shared" si="33"/>
        <v>3842</v>
      </c>
      <c r="L386" s="135">
        <f t="shared" si="33"/>
        <v>1670.5</v>
      </c>
      <c r="M386" s="135">
        <f t="shared" si="33"/>
        <v>302.5</v>
      </c>
      <c r="N386" s="135">
        <f t="shared" si="33"/>
        <v>9555</v>
      </c>
      <c r="O386" s="197">
        <f t="shared" si="33"/>
        <v>2252.25</v>
      </c>
      <c r="P386" s="197">
        <f t="shared" si="33"/>
        <v>112.25</v>
      </c>
      <c r="Q386" s="156"/>
      <c r="R386" s="156"/>
    </row>
    <row r="387" spans="1:18" x14ac:dyDescent="0.25">
      <c r="A387" s="190"/>
      <c r="B387" s="35"/>
      <c r="C387" s="35"/>
      <c r="D387" s="35"/>
      <c r="E387" s="35"/>
      <c r="F387" s="35"/>
      <c r="G387" s="35"/>
      <c r="H387" s="190"/>
      <c r="I387" s="190"/>
      <c r="J387" s="190"/>
      <c r="K387" s="185"/>
      <c r="L387" s="185"/>
      <c r="M387" s="185"/>
      <c r="N387" s="185"/>
      <c r="O387" s="190"/>
      <c r="P387" s="190"/>
      <c r="Q387" s="96"/>
      <c r="R387" s="96"/>
    </row>
    <row r="388" spans="1:18" x14ac:dyDescent="0.25">
      <c r="A388" s="485" t="s">
        <v>643</v>
      </c>
      <c r="B388" s="485"/>
      <c r="C388" s="485"/>
      <c r="D388" s="485"/>
      <c r="E388" s="485"/>
      <c r="F388" s="485"/>
      <c r="G388" s="485"/>
      <c r="H388" s="485"/>
      <c r="I388" s="485"/>
      <c r="J388" s="485"/>
      <c r="K388" s="185"/>
      <c r="L388" s="185"/>
      <c r="M388" s="185"/>
      <c r="N388" s="185"/>
      <c r="O388" s="190"/>
      <c r="P388" s="190"/>
      <c r="Q388" s="96"/>
      <c r="R388" s="96"/>
    </row>
    <row r="389" spans="1:18" x14ac:dyDescent="0.25">
      <c r="A389" s="487" t="s">
        <v>649</v>
      </c>
      <c r="B389" s="487" t="s">
        <v>22</v>
      </c>
      <c r="C389" s="487"/>
      <c r="D389" s="487"/>
      <c r="E389" s="487"/>
      <c r="F389" s="487"/>
      <c r="G389" s="487" t="s">
        <v>23</v>
      </c>
      <c r="H389" s="487" t="s">
        <v>10</v>
      </c>
      <c r="I389" s="487"/>
      <c r="J389" s="487"/>
      <c r="K389" s="600" t="s">
        <v>27</v>
      </c>
      <c r="L389" s="600"/>
      <c r="M389" s="600"/>
      <c r="N389" s="487" t="s">
        <v>652</v>
      </c>
      <c r="O389" s="487"/>
      <c r="P389" s="97"/>
      <c r="Q389" s="485"/>
      <c r="R389" s="485"/>
    </row>
    <row r="390" spans="1:18" x14ac:dyDescent="0.25">
      <c r="A390" s="487"/>
      <c r="B390" s="487"/>
      <c r="C390" s="487"/>
      <c r="D390" s="487"/>
      <c r="E390" s="487"/>
      <c r="F390" s="487"/>
      <c r="G390" s="487"/>
      <c r="H390" s="488" t="s">
        <v>653</v>
      </c>
      <c r="I390" s="487" t="s">
        <v>29</v>
      </c>
      <c r="J390" s="487"/>
      <c r="K390" s="601" t="s">
        <v>25</v>
      </c>
      <c r="L390" s="600" t="s">
        <v>30</v>
      </c>
      <c r="M390" s="600"/>
      <c r="N390" s="601" t="s">
        <v>10</v>
      </c>
      <c r="O390" s="488" t="s">
        <v>27</v>
      </c>
      <c r="P390" s="97"/>
      <c r="Q390" s="489"/>
      <c r="R390" s="489"/>
    </row>
    <row r="391" spans="1:18" ht="31.5" customHeight="1" x14ac:dyDescent="0.25">
      <c r="A391" s="487"/>
      <c r="B391" s="487"/>
      <c r="C391" s="487"/>
      <c r="D391" s="487"/>
      <c r="E391" s="487"/>
      <c r="F391" s="487"/>
      <c r="G391" s="487"/>
      <c r="H391" s="488"/>
      <c r="I391" s="488" t="s">
        <v>26</v>
      </c>
      <c r="J391" s="488" t="s">
        <v>9</v>
      </c>
      <c r="K391" s="601"/>
      <c r="L391" s="601" t="s">
        <v>26</v>
      </c>
      <c r="M391" s="601" t="s">
        <v>9</v>
      </c>
      <c r="N391" s="601"/>
      <c r="O391" s="488"/>
      <c r="P391" s="98"/>
      <c r="Q391" s="489"/>
      <c r="R391" s="489"/>
    </row>
    <row r="392" spans="1:18" ht="31.5" customHeight="1" x14ac:dyDescent="0.25">
      <c r="A392" s="487"/>
      <c r="B392" s="487"/>
      <c r="C392" s="487"/>
      <c r="D392" s="487"/>
      <c r="E392" s="487"/>
      <c r="F392" s="487"/>
      <c r="G392" s="487"/>
      <c r="H392" s="488"/>
      <c r="I392" s="488"/>
      <c r="J392" s="488"/>
      <c r="K392" s="601"/>
      <c r="L392" s="601"/>
      <c r="M392" s="601"/>
      <c r="N392" s="601"/>
      <c r="O392" s="488"/>
      <c r="P392" s="98"/>
      <c r="Q392" s="489"/>
      <c r="R392" s="489"/>
    </row>
    <row r="393" spans="1:18" ht="85.5" x14ac:dyDescent="0.25">
      <c r="A393" s="93">
        <v>1</v>
      </c>
      <c r="B393" s="501" t="s">
        <v>614</v>
      </c>
      <c r="C393" s="502"/>
      <c r="D393" s="502"/>
      <c r="E393" s="502"/>
      <c r="F393" s="503"/>
      <c r="G393" s="93" t="s">
        <v>637</v>
      </c>
      <c r="H393" s="161">
        <v>22</v>
      </c>
      <c r="I393" s="161">
        <v>0</v>
      </c>
      <c r="J393" s="161">
        <v>2</v>
      </c>
      <c r="K393" s="168">
        <v>17</v>
      </c>
      <c r="L393" s="168">
        <v>0</v>
      </c>
      <c r="M393" s="168">
        <v>2</v>
      </c>
      <c r="N393" s="186">
        <v>57727</v>
      </c>
      <c r="O393" s="169">
        <v>31900</v>
      </c>
      <c r="P393" s="99"/>
      <c r="Q393" s="100"/>
      <c r="R393" s="100"/>
    </row>
    <row r="394" spans="1:18" ht="85.5" x14ac:dyDescent="0.25">
      <c r="A394" s="93">
        <v>2</v>
      </c>
      <c r="B394" s="501" t="s">
        <v>614</v>
      </c>
      <c r="C394" s="502"/>
      <c r="D394" s="502"/>
      <c r="E394" s="502"/>
      <c r="F394" s="503"/>
      <c r="G394" s="93" t="s">
        <v>639</v>
      </c>
      <c r="H394" s="161">
        <v>0</v>
      </c>
      <c r="I394" s="161">
        <v>3</v>
      </c>
      <c r="J394" s="161">
        <v>3</v>
      </c>
      <c r="K394" s="168">
        <v>2</v>
      </c>
      <c r="L394" s="168">
        <v>1</v>
      </c>
      <c r="M394" s="168">
        <v>1</v>
      </c>
      <c r="N394" s="186">
        <v>0</v>
      </c>
      <c r="O394" s="169">
        <v>26250</v>
      </c>
      <c r="P394" s="99"/>
      <c r="Q394" s="100"/>
      <c r="R394" s="100"/>
    </row>
    <row r="395" spans="1:18" ht="71.25" x14ac:dyDescent="0.25">
      <c r="A395" s="93">
        <v>4</v>
      </c>
      <c r="B395" s="501" t="s">
        <v>601</v>
      </c>
      <c r="C395" s="502"/>
      <c r="D395" s="502"/>
      <c r="E395" s="502"/>
      <c r="F395" s="503"/>
      <c r="G395" s="93" t="s">
        <v>641</v>
      </c>
      <c r="H395" s="161"/>
      <c r="I395" s="161"/>
      <c r="J395" s="161"/>
      <c r="K395" s="168"/>
      <c r="L395" s="168"/>
      <c r="M395" s="168"/>
      <c r="N395" s="186"/>
      <c r="O395" s="169"/>
      <c r="P395" s="99"/>
      <c r="Q395" s="100"/>
      <c r="R395" s="100"/>
    </row>
    <row r="396" spans="1:18" ht="71.25" x14ac:dyDescent="0.25">
      <c r="A396" s="93">
        <v>3</v>
      </c>
      <c r="B396" s="501" t="s">
        <v>614</v>
      </c>
      <c r="C396" s="502"/>
      <c r="D396" s="502"/>
      <c r="E396" s="502"/>
      <c r="F396" s="503"/>
      <c r="G396" s="93" t="s">
        <v>627</v>
      </c>
      <c r="H396" s="161">
        <v>8</v>
      </c>
      <c r="I396" s="161">
        <v>36</v>
      </c>
      <c r="J396" s="161">
        <v>0</v>
      </c>
      <c r="K396" s="168">
        <v>25</v>
      </c>
      <c r="L396" s="168">
        <v>33.25</v>
      </c>
      <c r="M396" s="168">
        <v>0</v>
      </c>
      <c r="N396" s="186">
        <v>47716</v>
      </c>
      <c r="O396" s="169">
        <v>23858</v>
      </c>
      <c r="P396" s="99"/>
      <c r="Q396" s="100"/>
      <c r="R396" s="100"/>
    </row>
    <row r="397" spans="1:18" ht="71.25" x14ac:dyDescent="0.25">
      <c r="A397" s="93">
        <v>4</v>
      </c>
      <c r="B397" s="501" t="s">
        <v>601</v>
      </c>
      <c r="C397" s="502"/>
      <c r="D397" s="502"/>
      <c r="E397" s="502"/>
      <c r="F397" s="503"/>
      <c r="G397" s="93" t="s">
        <v>628</v>
      </c>
      <c r="H397" s="161">
        <v>7</v>
      </c>
      <c r="I397" s="161">
        <v>0</v>
      </c>
      <c r="J397" s="161">
        <v>0</v>
      </c>
      <c r="K397" s="168">
        <v>29</v>
      </c>
      <c r="L397" s="168">
        <v>0</v>
      </c>
      <c r="M397" s="168">
        <v>0</v>
      </c>
      <c r="N397" s="186">
        <v>58647</v>
      </c>
      <c r="O397" s="169">
        <v>39499</v>
      </c>
      <c r="P397" s="99"/>
      <c r="Q397" s="100"/>
      <c r="R397" s="100"/>
    </row>
    <row r="398" spans="1:18" ht="45" customHeight="1" x14ac:dyDescent="0.25">
      <c r="A398" s="510" t="s">
        <v>689</v>
      </c>
      <c r="B398" s="511"/>
      <c r="C398" s="511"/>
      <c r="D398" s="511"/>
      <c r="E398" s="511"/>
      <c r="F398" s="511"/>
      <c r="G398" s="512"/>
      <c r="H398" s="197">
        <f>H393+H394+H395+H396+H397</f>
        <v>37</v>
      </c>
      <c r="I398" s="197">
        <f t="shared" ref="I398:M398" si="34">I393+I394+I395+I396+I397</f>
        <v>39</v>
      </c>
      <c r="J398" s="197">
        <f t="shared" si="34"/>
        <v>5</v>
      </c>
      <c r="K398" s="135">
        <f t="shared" si="34"/>
        <v>73</v>
      </c>
      <c r="L398" s="135">
        <f t="shared" si="34"/>
        <v>34.25</v>
      </c>
      <c r="M398" s="135">
        <f t="shared" si="34"/>
        <v>3</v>
      </c>
      <c r="N398" s="136">
        <f>(N393+N394+N395+N396+N397)/4</f>
        <v>41022.5</v>
      </c>
      <c r="O398" s="156">
        <f>(O393+O394+O395+O396+O397)/4</f>
        <v>30376.75</v>
      </c>
      <c r="P398" s="190"/>
      <c r="Q398" s="96"/>
      <c r="R398" s="96"/>
    </row>
    <row r="399" spans="1:18" x14ac:dyDescent="0.25">
      <c r="A399" s="190"/>
      <c r="B399" s="190"/>
      <c r="C399" s="190"/>
      <c r="D399" s="190"/>
      <c r="E399" s="190"/>
      <c r="F399" s="190"/>
      <c r="G399" s="190"/>
      <c r="H399" s="190"/>
      <c r="I399" s="190"/>
      <c r="J399" s="190"/>
      <c r="K399" s="185"/>
      <c r="L399" s="185"/>
      <c r="M399" s="185"/>
      <c r="N399" s="185"/>
      <c r="O399" s="190"/>
      <c r="P399" s="190"/>
      <c r="Q399" s="96"/>
      <c r="R399" s="96"/>
    </row>
    <row r="400" spans="1:18" x14ac:dyDescent="0.25">
      <c r="A400" s="490" t="s">
        <v>643</v>
      </c>
      <c r="B400" s="491"/>
      <c r="C400" s="491"/>
      <c r="D400" s="491"/>
      <c r="E400" s="491"/>
      <c r="F400" s="491"/>
      <c r="G400" s="491"/>
      <c r="H400" s="491"/>
      <c r="I400" s="491"/>
      <c r="J400" s="491"/>
      <c r="K400" s="187"/>
      <c r="L400" s="187"/>
      <c r="M400" s="187"/>
      <c r="N400" s="187"/>
      <c r="O400" s="99"/>
      <c r="P400" s="99"/>
      <c r="Q400" s="99"/>
      <c r="R400" s="99"/>
    </row>
    <row r="401" spans="1:18" ht="42.75" x14ac:dyDescent="0.25">
      <c r="A401" s="93"/>
      <c r="B401" s="576" t="s">
        <v>22</v>
      </c>
      <c r="C401" s="577"/>
      <c r="D401" s="577"/>
      <c r="E401" s="577"/>
      <c r="F401" s="578"/>
      <c r="G401" s="191" t="s">
        <v>23</v>
      </c>
      <c r="H401" s="191" t="s">
        <v>635</v>
      </c>
      <c r="I401" s="191" t="s">
        <v>636</v>
      </c>
      <c r="J401" s="191" t="s">
        <v>28</v>
      </c>
      <c r="K401" s="187"/>
      <c r="L401" s="187"/>
      <c r="M401" s="187"/>
      <c r="N401" s="187"/>
      <c r="O401" s="99"/>
      <c r="P401" s="99"/>
      <c r="Q401" s="99"/>
      <c r="R401" s="99"/>
    </row>
    <row r="402" spans="1:18" ht="42.75" x14ac:dyDescent="0.25">
      <c r="A402" s="93">
        <v>1</v>
      </c>
      <c r="B402" s="501" t="s">
        <v>601</v>
      </c>
      <c r="C402" s="502"/>
      <c r="D402" s="502"/>
      <c r="E402" s="502"/>
      <c r="F402" s="503"/>
      <c r="G402" s="93" t="s">
        <v>845</v>
      </c>
      <c r="H402" s="161">
        <v>271</v>
      </c>
      <c r="I402" s="161">
        <v>8</v>
      </c>
      <c r="J402" s="169">
        <v>20046</v>
      </c>
      <c r="K402" s="187"/>
      <c r="L402" s="187"/>
      <c r="M402" s="187"/>
      <c r="N402" s="187"/>
      <c r="O402" s="99"/>
      <c r="P402" s="99"/>
      <c r="Q402" s="99"/>
      <c r="R402" s="99"/>
    </row>
    <row r="403" spans="1:18" ht="85.5" x14ac:dyDescent="0.25">
      <c r="A403" s="93">
        <v>2</v>
      </c>
      <c r="B403" s="501" t="s">
        <v>614</v>
      </c>
      <c r="C403" s="502"/>
      <c r="D403" s="502"/>
      <c r="E403" s="502"/>
      <c r="F403" s="503"/>
      <c r="G403" s="93" t="s">
        <v>640</v>
      </c>
      <c r="H403" s="161">
        <v>39</v>
      </c>
      <c r="I403" s="161">
        <v>5</v>
      </c>
      <c r="J403" s="169">
        <v>24548.7</v>
      </c>
      <c r="K403" s="187"/>
      <c r="L403" s="187"/>
      <c r="M403" s="187"/>
      <c r="N403" s="187"/>
      <c r="O403" s="99"/>
      <c r="P403" s="99"/>
      <c r="Q403" s="99"/>
      <c r="R403" s="99"/>
    </row>
    <row r="404" spans="1:18" ht="71.25" x14ac:dyDescent="0.25">
      <c r="A404" s="93">
        <v>3</v>
      </c>
      <c r="B404" s="501" t="s">
        <v>601</v>
      </c>
      <c r="C404" s="502"/>
      <c r="D404" s="502"/>
      <c r="E404" s="502"/>
      <c r="F404" s="503"/>
      <c r="G404" s="93" t="s">
        <v>641</v>
      </c>
      <c r="H404" s="161">
        <v>252</v>
      </c>
      <c r="I404" s="161">
        <v>0</v>
      </c>
      <c r="J404" s="169">
        <v>27000</v>
      </c>
      <c r="K404" s="187"/>
      <c r="L404" s="187"/>
      <c r="M404" s="187"/>
      <c r="N404" s="187"/>
      <c r="O404" s="99"/>
      <c r="P404" s="99"/>
      <c r="Q404" s="99"/>
      <c r="R404" s="99"/>
    </row>
    <row r="405" spans="1:18" ht="45" x14ac:dyDescent="0.25">
      <c r="A405" s="93">
        <v>4</v>
      </c>
      <c r="B405" s="501" t="s">
        <v>609</v>
      </c>
      <c r="C405" s="502"/>
      <c r="D405" s="502"/>
      <c r="E405" s="502"/>
      <c r="F405" s="503"/>
      <c r="G405" s="148" t="s">
        <v>688</v>
      </c>
      <c r="H405" s="93"/>
      <c r="I405" s="93"/>
      <c r="J405" s="94"/>
      <c r="K405" s="187"/>
      <c r="L405" s="187"/>
      <c r="M405" s="187"/>
      <c r="N405" s="187"/>
      <c r="O405" s="99"/>
      <c r="P405" s="99"/>
      <c r="Q405" s="99"/>
      <c r="R405" s="99"/>
    </row>
    <row r="406" spans="1:18" ht="45" customHeight="1" x14ac:dyDescent="0.25">
      <c r="A406" s="510" t="s">
        <v>689</v>
      </c>
      <c r="B406" s="511"/>
      <c r="C406" s="511"/>
      <c r="D406" s="511"/>
      <c r="E406" s="511"/>
      <c r="F406" s="511"/>
      <c r="G406" s="512"/>
      <c r="H406" s="198">
        <f>H402+H403+H404+H405</f>
        <v>562</v>
      </c>
      <c r="I406" s="198">
        <f>I402+I403+I404+I405</f>
        <v>13</v>
      </c>
      <c r="J406" s="160">
        <f>(J402+J403+J404+J405)/3</f>
        <v>23864.899999999998</v>
      </c>
      <c r="K406" s="187"/>
      <c r="L406" s="187"/>
      <c r="M406" s="187"/>
      <c r="N406" s="187"/>
      <c r="O406" s="101"/>
      <c r="P406" s="101"/>
      <c r="Q406" s="101"/>
      <c r="R406" s="101"/>
    </row>
    <row r="407" spans="1:18" ht="72.75" customHeight="1" x14ac:dyDescent="0.25">
      <c r="B407" s="131"/>
      <c r="C407" s="131"/>
      <c r="D407" s="131"/>
      <c r="E407" s="131"/>
      <c r="F407" s="131"/>
      <c r="G407" s="131"/>
      <c r="H407" s="131"/>
      <c r="I407" s="131"/>
      <c r="J407" s="131"/>
      <c r="K407" s="188"/>
      <c r="L407" s="188"/>
      <c r="M407" s="188"/>
      <c r="N407" s="188"/>
      <c r="O407" s="131"/>
    </row>
    <row r="408" spans="1:18" ht="72.75" customHeight="1" x14ac:dyDescent="0.25">
      <c r="B408" s="131"/>
      <c r="C408" s="131"/>
      <c r="D408" s="131"/>
      <c r="E408" s="131"/>
      <c r="F408" s="131"/>
      <c r="G408" s="131"/>
      <c r="H408" s="131"/>
      <c r="I408" s="131"/>
      <c r="J408" s="131"/>
      <c r="K408" s="188"/>
      <c r="L408" s="188"/>
      <c r="M408" s="188"/>
      <c r="N408" s="188"/>
      <c r="O408" s="131"/>
    </row>
  </sheetData>
  <mergeCells count="453">
    <mergeCell ref="A406:G406"/>
    <mergeCell ref="A400:J400"/>
    <mergeCell ref="B401:F401"/>
    <mergeCell ref="B402:F402"/>
    <mergeCell ref="B403:F403"/>
    <mergeCell ref="B404:F404"/>
    <mergeCell ref="B405:F405"/>
    <mergeCell ref="B393:F393"/>
    <mergeCell ref="B394:F394"/>
    <mergeCell ref="B395:F395"/>
    <mergeCell ref="B396:F396"/>
    <mergeCell ref="B397:F397"/>
    <mergeCell ref="A398:G398"/>
    <mergeCell ref="Q389:R389"/>
    <mergeCell ref="H390:H392"/>
    <mergeCell ref="I390:J390"/>
    <mergeCell ref="K390:K392"/>
    <mergeCell ref="L390:M390"/>
    <mergeCell ref="N390:N392"/>
    <mergeCell ref="O390:O392"/>
    <mergeCell ref="Q390:Q392"/>
    <mergeCell ref="R390:R392"/>
    <mergeCell ref="I391:I392"/>
    <mergeCell ref="A389:A392"/>
    <mergeCell ref="B389:F392"/>
    <mergeCell ref="G389:G392"/>
    <mergeCell ref="H389:J389"/>
    <mergeCell ref="K389:M389"/>
    <mergeCell ref="N389:O389"/>
    <mergeCell ref="J391:J392"/>
    <mergeCell ref="L391:L392"/>
    <mergeCell ref="M391:M392"/>
    <mergeCell ref="B382:F382"/>
    <mergeCell ref="B383:F383"/>
    <mergeCell ref="B384:F384"/>
    <mergeCell ref="A385:G385"/>
    <mergeCell ref="A386:G386"/>
    <mergeCell ref="A388:J388"/>
    <mergeCell ref="B376:F376"/>
    <mergeCell ref="B377:F377"/>
    <mergeCell ref="B378:F378"/>
    <mergeCell ref="B379:F379"/>
    <mergeCell ref="B380:F380"/>
    <mergeCell ref="B381:F381"/>
    <mergeCell ref="B370:F370"/>
    <mergeCell ref="B371:F371"/>
    <mergeCell ref="B372:F372"/>
    <mergeCell ref="B373:F373"/>
    <mergeCell ref="B374:F374"/>
    <mergeCell ref="B375:F375"/>
    <mergeCell ref="B364:F364"/>
    <mergeCell ref="B365:F365"/>
    <mergeCell ref="B366:F366"/>
    <mergeCell ref="B367:F367"/>
    <mergeCell ref="B368:F368"/>
    <mergeCell ref="B369:F369"/>
    <mergeCell ref="B358:F358"/>
    <mergeCell ref="A359:G359"/>
    <mergeCell ref="A360:R360"/>
    <mergeCell ref="B361:F361"/>
    <mergeCell ref="B362:F362"/>
    <mergeCell ref="B363:F363"/>
    <mergeCell ref="B352:F352"/>
    <mergeCell ref="B353:F353"/>
    <mergeCell ref="B354:F354"/>
    <mergeCell ref="B355:F355"/>
    <mergeCell ref="B356:F356"/>
    <mergeCell ref="B357:F357"/>
    <mergeCell ref="B346:F346"/>
    <mergeCell ref="B347:F347"/>
    <mergeCell ref="B348:F348"/>
    <mergeCell ref="B349:F349"/>
    <mergeCell ref="B350:F350"/>
    <mergeCell ref="B351:F351"/>
    <mergeCell ref="B340:F340"/>
    <mergeCell ref="B341:F341"/>
    <mergeCell ref="B342:F342"/>
    <mergeCell ref="B343:F343"/>
    <mergeCell ref="B344:F344"/>
    <mergeCell ref="B345:F345"/>
    <mergeCell ref="B334:F334"/>
    <mergeCell ref="A335:G335"/>
    <mergeCell ref="B336:F336"/>
    <mergeCell ref="A337:R337"/>
    <mergeCell ref="B338:F338"/>
    <mergeCell ref="B339:F339"/>
    <mergeCell ref="B328:F328"/>
    <mergeCell ref="B329:F329"/>
    <mergeCell ref="B330:F330"/>
    <mergeCell ref="B331:F331"/>
    <mergeCell ref="B332:F332"/>
    <mergeCell ref="B333:F333"/>
    <mergeCell ref="B322:F322"/>
    <mergeCell ref="B323:F323"/>
    <mergeCell ref="B324:F324"/>
    <mergeCell ref="B325:F325"/>
    <mergeCell ref="B326:F326"/>
    <mergeCell ref="B327:F327"/>
    <mergeCell ref="B316:F316"/>
    <mergeCell ref="B317:F317"/>
    <mergeCell ref="B318:F318"/>
    <mergeCell ref="B319:F319"/>
    <mergeCell ref="B320:F320"/>
    <mergeCell ref="B321:F321"/>
    <mergeCell ref="B310:F310"/>
    <mergeCell ref="B311:F311"/>
    <mergeCell ref="B312:G312"/>
    <mergeCell ref="B313:F313"/>
    <mergeCell ref="B314:F314"/>
    <mergeCell ref="B315:F315"/>
    <mergeCell ref="B305:F305"/>
    <mergeCell ref="B306:G306"/>
    <mergeCell ref="H306:R306"/>
    <mergeCell ref="B307:F307"/>
    <mergeCell ref="B308:F308"/>
    <mergeCell ref="B309:F309"/>
    <mergeCell ref="B299:F299"/>
    <mergeCell ref="B300:F300"/>
    <mergeCell ref="B301:F301"/>
    <mergeCell ref="B302:F302"/>
    <mergeCell ref="B303:F303"/>
    <mergeCell ref="B304:F304"/>
    <mergeCell ref="B294:F294"/>
    <mergeCell ref="B295:F295"/>
    <mergeCell ref="B296:G296"/>
    <mergeCell ref="H296:R296"/>
    <mergeCell ref="B297:F297"/>
    <mergeCell ref="B298:F298"/>
    <mergeCell ref="B288:F288"/>
    <mergeCell ref="B289:F289"/>
    <mergeCell ref="B290:F290"/>
    <mergeCell ref="B291:F291"/>
    <mergeCell ref="B292:F292"/>
    <mergeCell ref="B293:F293"/>
    <mergeCell ref="B282:F282"/>
    <mergeCell ref="B283:F283"/>
    <mergeCell ref="B284:F284"/>
    <mergeCell ref="B285:F285"/>
    <mergeCell ref="B286:F286"/>
    <mergeCell ref="B287:F287"/>
    <mergeCell ref="B276:F276"/>
    <mergeCell ref="B277:F277"/>
    <mergeCell ref="B278:F278"/>
    <mergeCell ref="B279:F279"/>
    <mergeCell ref="B280:F280"/>
    <mergeCell ref="B281:F281"/>
    <mergeCell ref="B271:F271"/>
    <mergeCell ref="H271:R271"/>
    <mergeCell ref="B272:F272"/>
    <mergeCell ref="B273:F273"/>
    <mergeCell ref="B274:F274"/>
    <mergeCell ref="B275:F275"/>
    <mergeCell ref="B265:F265"/>
    <mergeCell ref="B266:F266"/>
    <mergeCell ref="B267:F267"/>
    <mergeCell ref="B268:F268"/>
    <mergeCell ref="B269:F269"/>
    <mergeCell ref="B270:G270"/>
    <mergeCell ref="B259:G259"/>
    <mergeCell ref="B260:F260"/>
    <mergeCell ref="B261:F261"/>
    <mergeCell ref="B262:F262"/>
    <mergeCell ref="B263:F263"/>
    <mergeCell ref="B264:F264"/>
    <mergeCell ref="B253:F253"/>
    <mergeCell ref="B254:F254"/>
    <mergeCell ref="B255:F255"/>
    <mergeCell ref="B256:F256"/>
    <mergeCell ref="B257:F257"/>
    <mergeCell ref="B258:F258"/>
    <mergeCell ref="B247:F247"/>
    <mergeCell ref="B248:F248"/>
    <mergeCell ref="B249:F249"/>
    <mergeCell ref="B250:F250"/>
    <mergeCell ref="B251:F251"/>
    <mergeCell ref="B252:F252"/>
    <mergeCell ref="B241:G241"/>
    <mergeCell ref="B242:F242"/>
    <mergeCell ref="B243:F243"/>
    <mergeCell ref="B244:G244"/>
    <mergeCell ref="B245:F245"/>
    <mergeCell ref="B246:F246"/>
    <mergeCell ref="B235:F235"/>
    <mergeCell ref="B236:F236"/>
    <mergeCell ref="B237:F237"/>
    <mergeCell ref="B238:F238"/>
    <mergeCell ref="B239:F239"/>
    <mergeCell ref="B240:F240"/>
    <mergeCell ref="B229:F229"/>
    <mergeCell ref="B230:F230"/>
    <mergeCell ref="B231:F231"/>
    <mergeCell ref="B232:F232"/>
    <mergeCell ref="B233:F233"/>
    <mergeCell ref="B234:F234"/>
    <mergeCell ref="B223:F223"/>
    <mergeCell ref="B224:F224"/>
    <mergeCell ref="B225:F225"/>
    <mergeCell ref="B226:F226"/>
    <mergeCell ref="B227:F227"/>
    <mergeCell ref="B228:F228"/>
    <mergeCell ref="B217:F217"/>
    <mergeCell ref="B218:F218"/>
    <mergeCell ref="B219:F219"/>
    <mergeCell ref="B220:F220"/>
    <mergeCell ref="B221:F221"/>
    <mergeCell ref="B222:F222"/>
    <mergeCell ref="B211:F211"/>
    <mergeCell ref="B212:F212"/>
    <mergeCell ref="B213:F213"/>
    <mergeCell ref="B214:F214"/>
    <mergeCell ref="B215:F215"/>
    <mergeCell ref="B216:F216"/>
    <mergeCell ref="B205:F205"/>
    <mergeCell ref="B206:F206"/>
    <mergeCell ref="B207:F207"/>
    <mergeCell ref="B208:F208"/>
    <mergeCell ref="B209:F209"/>
    <mergeCell ref="B210:F210"/>
    <mergeCell ref="B199:F199"/>
    <mergeCell ref="B200:F200"/>
    <mergeCell ref="B201:F201"/>
    <mergeCell ref="B202:F202"/>
    <mergeCell ref="B203:F203"/>
    <mergeCell ref="B204:F204"/>
    <mergeCell ref="B193:F193"/>
    <mergeCell ref="B194:F194"/>
    <mergeCell ref="B195:F195"/>
    <mergeCell ref="B196:F196"/>
    <mergeCell ref="B197:F197"/>
    <mergeCell ref="B198:F198"/>
    <mergeCell ref="B187:F187"/>
    <mergeCell ref="B188:F188"/>
    <mergeCell ref="B189:F189"/>
    <mergeCell ref="B190:F190"/>
    <mergeCell ref="B191:F191"/>
    <mergeCell ref="B192:G192"/>
    <mergeCell ref="B181:F181"/>
    <mergeCell ref="B182:F182"/>
    <mergeCell ref="B183:F183"/>
    <mergeCell ref="B184:F184"/>
    <mergeCell ref="B185:F185"/>
    <mergeCell ref="B186:F186"/>
    <mergeCell ref="B175:F175"/>
    <mergeCell ref="B176:F176"/>
    <mergeCell ref="B177:F177"/>
    <mergeCell ref="B178:F178"/>
    <mergeCell ref="B179:F179"/>
    <mergeCell ref="B180:F180"/>
    <mergeCell ref="B169:F169"/>
    <mergeCell ref="B170:F170"/>
    <mergeCell ref="B171:F171"/>
    <mergeCell ref="B172:F172"/>
    <mergeCell ref="B173:F173"/>
    <mergeCell ref="B174:F174"/>
    <mergeCell ref="B163:G163"/>
    <mergeCell ref="B164:F164"/>
    <mergeCell ref="B165:F165"/>
    <mergeCell ref="B166:F166"/>
    <mergeCell ref="B167:F167"/>
    <mergeCell ref="B168:F168"/>
    <mergeCell ref="B157:F157"/>
    <mergeCell ref="B158:F158"/>
    <mergeCell ref="B159:F159"/>
    <mergeCell ref="B160:F160"/>
    <mergeCell ref="B161:F161"/>
    <mergeCell ref="B162:F162"/>
    <mergeCell ref="B151:F151"/>
    <mergeCell ref="B152:F152"/>
    <mergeCell ref="B153:F153"/>
    <mergeCell ref="B154:F154"/>
    <mergeCell ref="B155:F155"/>
    <mergeCell ref="B156:F156"/>
    <mergeCell ref="B145:F145"/>
    <mergeCell ref="B146:F146"/>
    <mergeCell ref="B147:F147"/>
    <mergeCell ref="B148:G148"/>
    <mergeCell ref="B149:F149"/>
    <mergeCell ref="B150:F150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27:F127"/>
    <mergeCell ref="B128:F128"/>
    <mergeCell ref="B129:G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B103:F103"/>
    <mergeCell ref="B104:G104"/>
    <mergeCell ref="B105:F105"/>
    <mergeCell ref="B106:F106"/>
    <mergeCell ref="B107:F107"/>
    <mergeCell ref="B108:F108"/>
    <mergeCell ref="B97:F97"/>
    <mergeCell ref="B98:F98"/>
    <mergeCell ref="B99:F99"/>
    <mergeCell ref="B100:F100"/>
    <mergeCell ref="B101:F101"/>
    <mergeCell ref="B102:F102"/>
    <mergeCell ref="B90:F90"/>
    <mergeCell ref="B91:F91"/>
    <mergeCell ref="B92:F92"/>
    <mergeCell ref="B93:F93"/>
    <mergeCell ref="B94:F94"/>
    <mergeCell ref="B95:F95"/>
    <mergeCell ref="B84:F84"/>
    <mergeCell ref="B85:F85"/>
    <mergeCell ref="B86:F86"/>
    <mergeCell ref="B87:F87"/>
    <mergeCell ref="B88:F88"/>
    <mergeCell ref="B89:F89"/>
    <mergeCell ref="B78:F78"/>
    <mergeCell ref="B79:F79"/>
    <mergeCell ref="B80:F80"/>
    <mergeCell ref="B81:F81"/>
    <mergeCell ref="B82:F82"/>
    <mergeCell ref="B83:F83"/>
    <mergeCell ref="B72:F72"/>
    <mergeCell ref="B73:F73"/>
    <mergeCell ref="B74:F74"/>
    <mergeCell ref="B75:F75"/>
    <mergeCell ref="B76:F76"/>
    <mergeCell ref="B77:F77"/>
    <mergeCell ref="B66:F66"/>
    <mergeCell ref="B67:F67"/>
    <mergeCell ref="B68:G68"/>
    <mergeCell ref="B69:F69"/>
    <mergeCell ref="B70:F70"/>
    <mergeCell ref="B71:F71"/>
    <mergeCell ref="B60:F60"/>
    <mergeCell ref="B61:F61"/>
    <mergeCell ref="B62:F62"/>
    <mergeCell ref="B63:F63"/>
    <mergeCell ref="B64:F64"/>
    <mergeCell ref="B65:F65"/>
    <mergeCell ref="B54:F54"/>
    <mergeCell ref="B55:F55"/>
    <mergeCell ref="B56:F56"/>
    <mergeCell ref="B57:F57"/>
    <mergeCell ref="B58:F58"/>
    <mergeCell ref="B59:F59"/>
    <mergeCell ref="B48:F48"/>
    <mergeCell ref="B49:F49"/>
    <mergeCell ref="B50:F50"/>
    <mergeCell ref="B51:F51"/>
    <mergeCell ref="B52:F52"/>
    <mergeCell ref="B53:F53"/>
    <mergeCell ref="B42:F42"/>
    <mergeCell ref="B43:F43"/>
    <mergeCell ref="B44:F44"/>
    <mergeCell ref="B45:F45"/>
    <mergeCell ref="B46:F46"/>
    <mergeCell ref="B47:F47"/>
    <mergeCell ref="B36:F36"/>
    <mergeCell ref="B37:F37"/>
    <mergeCell ref="B38:F38"/>
    <mergeCell ref="B39:F39"/>
    <mergeCell ref="B40:G40"/>
    <mergeCell ref="B41:F41"/>
    <mergeCell ref="B30:F30"/>
    <mergeCell ref="B31:F31"/>
    <mergeCell ref="B32:F32"/>
    <mergeCell ref="B33:F33"/>
    <mergeCell ref="B34:F34"/>
    <mergeCell ref="B35:F35"/>
    <mergeCell ref="A24:R24"/>
    <mergeCell ref="B25:G25"/>
    <mergeCell ref="B26:F26"/>
    <mergeCell ref="B27:F27"/>
    <mergeCell ref="B28:F28"/>
    <mergeCell ref="B29:F29"/>
    <mergeCell ref="L3:M3"/>
    <mergeCell ref="N3:N17"/>
    <mergeCell ref="O3:P3"/>
    <mergeCell ref="Q3:Q17"/>
    <mergeCell ref="R3:R17"/>
    <mergeCell ref="L4:L17"/>
    <mergeCell ref="M4:M17"/>
    <mergeCell ref="O4:O17"/>
    <mergeCell ref="P4:P17"/>
    <mergeCell ref="B18:G18"/>
    <mergeCell ref="A19:R19"/>
    <mergeCell ref="A20:A23"/>
    <mergeCell ref="B20:F23"/>
    <mergeCell ref="G20:G23"/>
    <mergeCell ref="H20:J20"/>
    <mergeCell ref="K20:M20"/>
    <mergeCell ref="N20:P20"/>
    <mergeCell ref="Q20:R20"/>
    <mergeCell ref="O21:P21"/>
    <mergeCell ref="Q21:Q23"/>
    <mergeCell ref="R21:R23"/>
    <mergeCell ref="L22:L23"/>
    <mergeCell ref="M22:M23"/>
    <mergeCell ref="O22:O23"/>
    <mergeCell ref="P22:P23"/>
    <mergeCell ref="H21:H23"/>
    <mergeCell ref="I21:I23"/>
    <mergeCell ref="J21:J23"/>
    <mergeCell ref="K21:K23"/>
    <mergeCell ref="L21:M21"/>
    <mergeCell ref="N21:N23"/>
    <mergeCell ref="A1:R1"/>
    <mergeCell ref="A2:A4"/>
    <mergeCell ref="B2:G4"/>
    <mergeCell ref="H2:J2"/>
    <mergeCell ref="K2:M2"/>
    <mergeCell ref="N2:P2"/>
    <mergeCell ref="Q2:R2"/>
    <mergeCell ref="H3:H17"/>
    <mergeCell ref="I3:I17"/>
    <mergeCell ref="J3:J17"/>
    <mergeCell ref="B11:G11"/>
    <mergeCell ref="B12:G12"/>
    <mergeCell ref="B13:G13"/>
    <mergeCell ref="B14:G14"/>
    <mergeCell ref="B15:G15"/>
    <mergeCell ref="B16:G16"/>
    <mergeCell ref="B5:G5"/>
    <mergeCell ref="B6:G6"/>
    <mergeCell ref="B7:G7"/>
    <mergeCell ref="B8:G8"/>
    <mergeCell ref="B9:G9"/>
    <mergeCell ref="B10:G10"/>
    <mergeCell ref="B17:G17"/>
    <mergeCell ref="K3:K17"/>
  </mergeCells>
  <pageMargins left="0.25" right="0.25" top="0.22" bottom="0.23" header="0.2" footer="0.2"/>
  <pageSetup paperSize="9" scale="10" orientation="landscape" r:id="rId1"/>
  <rowBreaks count="2" manualBreakCount="2">
    <brk id="264" max="16383" man="1"/>
    <brk id="280" max="16383" man="1"/>
  </rowBreaks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00000"/>
    <pageSetUpPr fitToPage="1"/>
  </sheetPr>
  <dimension ref="A1:R408"/>
  <sheetViews>
    <sheetView view="pageBreakPreview" topLeftCell="A13" zoomScale="70" zoomScaleNormal="55" zoomScaleSheetLayoutView="70" workbookViewId="0">
      <selection activeCell="X22" sqref="X22"/>
    </sheetView>
  </sheetViews>
  <sheetFormatPr defaultRowHeight="15" x14ac:dyDescent="0.25"/>
  <cols>
    <col min="1" max="1" width="16.42578125" style="131" customWidth="1"/>
    <col min="2" max="10" width="16.42578125" customWidth="1"/>
    <col min="11" max="11" width="21.7109375" style="189" customWidth="1"/>
    <col min="12" max="14" width="16.42578125" style="189" customWidth="1"/>
    <col min="15" max="18" width="16.42578125" customWidth="1"/>
  </cols>
  <sheetData>
    <row r="1" spans="1:18" ht="77.25" customHeight="1" x14ac:dyDescent="0.25">
      <c r="A1" s="580" t="s">
        <v>1035</v>
      </c>
      <c r="B1" s="580"/>
      <c r="C1" s="580"/>
      <c r="D1" s="580"/>
      <c r="E1" s="580"/>
      <c r="F1" s="580"/>
      <c r="G1" s="580"/>
      <c r="H1" s="580"/>
      <c r="I1" s="580"/>
      <c r="J1" s="580"/>
      <c r="K1" s="580"/>
      <c r="L1" s="580"/>
      <c r="M1" s="580"/>
      <c r="N1" s="580"/>
      <c r="O1" s="580"/>
      <c r="P1" s="580"/>
      <c r="Q1" s="580"/>
      <c r="R1" s="580"/>
    </row>
    <row r="2" spans="1:18" ht="94.5" customHeight="1" x14ac:dyDescent="0.25">
      <c r="A2" s="581"/>
      <c r="B2" s="582" t="s">
        <v>0</v>
      </c>
      <c r="C2" s="582"/>
      <c r="D2" s="582"/>
      <c r="E2" s="582"/>
      <c r="F2" s="582"/>
      <c r="G2" s="582"/>
      <c r="H2" s="582" t="s">
        <v>1</v>
      </c>
      <c r="I2" s="582"/>
      <c r="J2" s="582"/>
      <c r="K2" s="596" t="s">
        <v>2</v>
      </c>
      <c r="L2" s="596"/>
      <c r="M2" s="596"/>
      <c r="N2" s="582" t="s">
        <v>3</v>
      </c>
      <c r="O2" s="582"/>
      <c r="P2" s="582"/>
      <c r="Q2" s="582" t="s">
        <v>5</v>
      </c>
      <c r="R2" s="582"/>
    </row>
    <row r="3" spans="1:18" ht="33" customHeight="1" x14ac:dyDescent="0.25">
      <c r="A3" s="581"/>
      <c r="B3" s="582"/>
      <c r="C3" s="582"/>
      <c r="D3" s="582"/>
      <c r="E3" s="582"/>
      <c r="F3" s="582"/>
      <c r="G3" s="582"/>
      <c r="H3" s="583" t="s">
        <v>6</v>
      </c>
      <c r="I3" s="583" t="s">
        <v>7</v>
      </c>
      <c r="J3" s="583" t="s">
        <v>8</v>
      </c>
      <c r="K3" s="597" t="s">
        <v>17</v>
      </c>
      <c r="L3" s="596" t="s">
        <v>4</v>
      </c>
      <c r="M3" s="596"/>
      <c r="N3" s="597" t="s">
        <v>20</v>
      </c>
      <c r="O3" s="582" t="s">
        <v>4</v>
      </c>
      <c r="P3" s="582"/>
      <c r="Q3" s="583" t="s">
        <v>10</v>
      </c>
      <c r="R3" s="583" t="s">
        <v>11</v>
      </c>
    </row>
    <row r="4" spans="1:18" ht="33" customHeight="1" x14ac:dyDescent="0.25">
      <c r="A4" s="581"/>
      <c r="B4" s="582"/>
      <c r="C4" s="582"/>
      <c r="D4" s="582"/>
      <c r="E4" s="582"/>
      <c r="F4" s="582"/>
      <c r="G4" s="582"/>
      <c r="H4" s="583"/>
      <c r="I4" s="583"/>
      <c r="J4" s="583"/>
      <c r="K4" s="598"/>
      <c r="L4" s="602" t="s">
        <v>18</v>
      </c>
      <c r="M4" s="602" t="s">
        <v>19</v>
      </c>
      <c r="N4" s="598"/>
      <c r="O4" s="583" t="s">
        <v>21</v>
      </c>
      <c r="P4" s="583" t="s">
        <v>19</v>
      </c>
      <c r="Q4" s="583"/>
      <c r="R4" s="583"/>
    </row>
    <row r="5" spans="1:18" ht="33" customHeight="1" x14ac:dyDescent="0.25">
      <c r="A5" s="211"/>
      <c r="B5" s="590" t="s">
        <v>1016</v>
      </c>
      <c r="C5" s="590"/>
      <c r="D5" s="590"/>
      <c r="E5" s="590"/>
      <c r="F5" s="590"/>
      <c r="G5" s="590"/>
      <c r="H5" s="583"/>
      <c r="I5" s="583"/>
      <c r="J5" s="583"/>
      <c r="K5" s="598"/>
      <c r="L5" s="602"/>
      <c r="M5" s="602"/>
      <c r="N5" s="598"/>
      <c r="O5" s="583"/>
      <c r="P5" s="583"/>
      <c r="Q5" s="583"/>
      <c r="R5" s="583"/>
    </row>
    <row r="6" spans="1:18" ht="37.5" customHeight="1" x14ac:dyDescent="0.25">
      <c r="A6" s="211"/>
      <c r="B6" s="590" t="s">
        <v>12</v>
      </c>
      <c r="C6" s="590"/>
      <c r="D6" s="590"/>
      <c r="E6" s="590"/>
      <c r="F6" s="590"/>
      <c r="G6" s="590"/>
      <c r="H6" s="583"/>
      <c r="I6" s="583"/>
      <c r="J6" s="583"/>
      <c r="K6" s="598"/>
      <c r="L6" s="602"/>
      <c r="M6" s="602"/>
      <c r="N6" s="598"/>
      <c r="O6" s="583"/>
      <c r="P6" s="583"/>
      <c r="Q6" s="583"/>
      <c r="R6" s="583"/>
    </row>
    <row r="7" spans="1:18" ht="37.5" customHeight="1" x14ac:dyDescent="0.25">
      <c r="A7" s="211"/>
      <c r="B7" s="590" t="s">
        <v>656</v>
      </c>
      <c r="C7" s="590"/>
      <c r="D7" s="590"/>
      <c r="E7" s="590"/>
      <c r="F7" s="590"/>
      <c r="G7" s="590"/>
      <c r="H7" s="583"/>
      <c r="I7" s="583"/>
      <c r="J7" s="583"/>
      <c r="K7" s="598"/>
      <c r="L7" s="602"/>
      <c r="M7" s="602"/>
      <c r="N7" s="598"/>
      <c r="O7" s="583"/>
      <c r="P7" s="583"/>
      <c r="Q7" s="583"/>
      <c r="R7" s="583"/>
    </row>
    <row r="8" spans="1:18" ht="37.5" customHeight="1" x14ac:dyDescent="0.25">
      <c r="A8" s="211"/>
      <c r="B8" s="590" t="s">
        <v>840</v>
      </c>
      <c r="C8" s="590"/>
      <c r="D8" s="590"/>
      <c r="E8" s="590"/>
      <c r="F8" s="590"/>
      <c r="G8" s="590"/>
      <c r="H8" s="583"/>
      <c r="I8" s="583"/>
      <c r="J8" s="583"/>
      <c r="K8" s="598"/>
      <c r="L8" s="602"/>
      <c r="M8" s="602"/>
      <c r="N8" s="598"/>
      <c r="O8" s="583"/>
      <c r="P8" s="583"/>
      <c r="Q8" s="583"/>
      <c r="R8" s="583"/>
    </row>
    <row r="9" spans="1:18" ht="37.5" customHeight="1" x14ac:dyDescent="0.25">
      <c r="A9" s="211"/>
      <c r="B9" s="584" t="s">
        <v>13</v>
      </c>
      <c r="C9" s="585"/>
      <c r="D9" s="585"/>
      <c r="E9" s="585"/>
      <c r="F9" s="585"/>
      <c r="G9" s="585"/>
      <c r="H9" s="583"/>
      <c r="I9" s="583"/>
      <c r="J9" s="583"/>
      <c r="K9" s="598"/>
      <c r="L9" s="602"/>
      <c r="M9" s="602"/>
      <c r="N9" s="598"/>
      <c r="O9" s="583"/>
      <c r="P9" s="583"/>
      <c r="Q9" s="583"/>
      <c r="R9" s="583"/>
    </row>
    <row r="10" spans="1:18" ht="37.5" customHeight="1" x14ac:dyDescent="0.25">
      <c r="A10" s="211"/>
      <c r="B10" s="584" t="s">
        <v>14</v>
      </c>
      <c r="C10" s="585"/>
      <c r="D10" s="585"/>
      <c r="E10" s="585"/>
      <c r="F10" s="585"/>
      <c r="G10" s="585"/>
      <c r="H10" s="583"/>
      <c r="I10" s="583"/>
      <c r="J10" s="583"/>
      <c r="K10" s="598"/>
      <c r="L10" s="602"/>
      <c r="M10" s="602"/>
      <c r="N10" s="598"/>
      <c r="O10" s="583"/>
      <c r="P10" s="583"/>
      <c r="Q10" s="583"/>
      <c r="R10" s="583"/>
    </row>
    <row r="11" spans="1:18" ht="37.5" customHeight="1" x14ac:dyDescent="0.25">
      <c r="A11" s="211"/>
      <c r="B11" s="584" t="s">
        <v>853</v>
      </c>
      <c r="C11" s="585"/>
      <c r="D11" s="585"/>
      <c r="E11" s="585"/>
      <c r="F11" s="585"/>
      <c r="G11" s="585"/>
      <c r="H11" s="583"/>
      <c r="I11" s="583"/>
      <c r="J11" s="583"/>
      <c r="K11" s="598"/>
      <c r="L11" s="602"/>
      <c r="M11" s="602"/>
      <c r="N11" s="598"/>
      <c r="O11" s="583"/>
      <c r="P11" s="583"/>
      <c r="Q11" s="583"/>
      <c r="R11" s="583"/>
    </row>
    <row r="12" spans="1:18" ht="37.5" customHeight="1" x14ac:dyDescent="0.25">
      <c r="A12" s="211"/>
      <c r="B12" s="584" t="s">
        <v>957</v>
      </c>
      <c r="C12" s="585"/>
      <c r="D12" s="585"/>
      <c r="E12" s="585"/>
      <c r="F12" s="585"/>
      <c r="G12" s="585"/>
      <c r="H12" s="583"/>
      <c r="I12" s="583"/>
      <c r="J12" s="583"/>
      <c r="K12" s="598"/>
      <c r="L12" s="602"/>
      <c r="M12" s="602"/>
      <c r="N12" s="598"/>
      <c r="O12" s="583"/>
      <c r="P12" s="583"/>
      <c r="Q12" s="583"/>
      <c r="R12" s="583"/>
    </row>
    <row r="13" spans="1:18" ht="37.5" customHeight="1" x14ac:dyDescent="0.25">
      <c r="A13" s="211"/>
      <c r="B13" s="584" t="s">
        <v>841</v>
      </c>
      <c r="C13" s="585"/>
      <c r="D13" s="585"/>
      <c r="E13" s="585"/>
      <c r="F13" s="585"/>
      <c r="G13" s="585"/>
      <c r="H13" s="583"/>
      <c r="I13" s="583"/>
      <c r="J13" s="583"/>
      <c r="K13" s="598"/>
      <c r="L13" s="602"/>
      <c r="M13" s="602"/>
      <c r="N13" s="598"/>
      <c r="O13" s="583"/>
      <c r="P13" s="583"/>
      <c r="Q13" s="583"/>
      <c r="R13" s="583"/>
    </row>
    <row r="14" spans="1:18" ht="37.5" customHeight="1" x14ac:dyDescent="0.25">
      <c r="A14" s="211"/>
      <c r="B14" s="586" t="s">
        <v>1015</v>
      </c>
      <c r="C14" s="587"/>
      <c r="D14" s="587"/>
      <c r="E14" s="587"/>
      <c r="F14" s="587"/>
      <c r="G14" s="587"/>
      <c r="H14" s="583"/>
      <c r="I14" s="583"/>
      <c r="J14" s="583"/>
      <c r="K14" s="598"/>
      <c r="L14" s="602"/>
      <c r="M14" s="602"/>
      <c r="N14" s="598"/>
      <c r="O14" s="583"/>
      <c r="P14" s="583"/>
      <c r="Q14" s="583"/>
      <c r="R14" s="583"/>
    </row>
    <row r="15" spans="1:18" ht="37.5" customHeight="1" x14ac:dyDescent="0.25">
      <c r="A15" s="211"/>
      <c r="B15" s="586" t="s">
        <v>959</v>
      </c>
      <c r="C15" s="587"/>
      <c r="D15" s="587"/>
      <c r="E15" s="587"/>
      <c r="F15" s="587"/>
      <c r="G15" s="588"/>
      <c r="H15" s="583"/>
      <c r="I15" s="583"/>
      <c r="J15" s="583"/>
      <c r="K15" s="598"/>
      <c r="L15" s="602"/>
      <c r="M15" s="602"/>
      <c r="N15" s="598"/>
      <c r="O15" s="583"/>
      <c r="P15" s="583"/>
      <c r="Q15" s="583"/>
      <c r="R15" s="583"/>
    </row>
    <row r="16" spans="1:18" ht="37.5" customHeight="1" x14ac:dyDescent="0.25">
      <c r="A16" s="211"/>
      <c r="B16" s="589" t="s">
        <v>1014</v>
      </c>
      <c r="C16" s="589"/>
      <c r="D16" s="589"/>
      <c r="E16" s="589"/>
      <c r="F16" s="589"/>
      <c r="G16" s="589"/>
      <c r="H16" s="583"/>
      <c r="I16" s="583"/>
      <c r="J16" s="583"/>
      <c r="K16" s="598"/>
      <c r="L16" s="602"/>
      <c r="M16" s="602"/>
      <c r="N16" s="598"/>
      <c r="O16" s="583"/>
      <c r="P16" s="583"/>
      <c r="Q16" s="583"/>
      <c r="R16" s="583"/>
    </row>
    <row r="17" spans="1:18" ht="37.5" customHeight="1" x14ac:dyDescent="0.25">
      <c r="A17" s="211"/>
      <c r="B17" s="584" t="s">
        <v>969</v>
      </c>
      <c r="C17" s="585"/>
      <c r="D17" s="585"/>
      <c r="E17" s="585"/>
      <c r="F17" s="585"/>
      <c r="G17" s="585"/>
      <c r="H17" s="583"/>
      <c r="I17" s="583"/>
      <c r="J17" s="583"/>
      <c r="K17" s="599"/>
      <c r="L17" s="602"/>
      <c r="M17" s="602"/>
      <c r="N17" s="599"/>
      <c r="O17" s="583"/>
      <c r="P17" s="583"/>
      <c r="Q17" s="583"/>
      <c r="R17" s="583"/>
    </row>
    <row r="18" spans="1:18" ht="37.5" customHeight="1" x14ac:dyDescent="0.25">
      <c r="A18" s="211"/>
      <c r="B18" s="594"/>
      <c r="C18" s="595"/>
      <c r="D18" s="595"/>
      <c r="E18" s="595"/>
      <c r="F18" s="595"/>
      <c r="G18" s="595"/>
      <c r="H18" s="174">
        <f>H386</f>
        <v>10197</v>
      </c>
      <c r="I18" s="174">
        <f>I386</f>
        <v>8180</v>
      </c>
      <c r="J18" s="174">
        <f>J386</f>
        <v>2017</v>
      </c>
      <c r="K18" s="180">
        <f>K25+K40+K68+K104+K129+K148+K163+K192+K241+K244+K259+K270+K312+K336+K359+K385+H398</f>
        <v>3830</v>
      </c>
      <c r="L18" s="181">
        <f t="shared" ref="L18:P18" si="0">L386+I398</f>
        <v>1693</v>
      </c>
      <c r="M18" s="181">
        <f t="shared" si="0"/>
        <v>307</v>
      </c>
      <c r="N18" s="180">
        <f>N25+N40+N68+N104+N129+N148+N163+N192+N241+N244+N259+N270+N312+N336+N359+N385+K398</f>
        <v>9691</v>
      </c>
      <c r="O18" s="175">
        <f t="shared" si="0"/>
        <v>2232.5</v>
      </c>
      <c r="P18" s="175">
        <f t="shared" si="0"/>
        <v>113.25</v>
      </c>
      <c r="Q18" s="176" t="s">
        <v>1012</v>
      </c>
      <c r="R18" s="176" t="s">
        <v>1026</v>
      </c>
    </row>
    <row r="19" spans="1:18" x14ac:dyDescent="0.25">
      <c r="A19" s="461" t="s">
        <v>1034</v>
      </c>
      <c r="B19" s="462"/>
      <c r="C19" s="462"/>
      <c r="D19" s="462"/>
      <c r="E19" s="462"/>
      <c r="F19" s="462"/>
      <c r="G19" s="462"/>
      <c r="H19" s="462"/>
      <c r="I19" s="462"/>
      <c r="J19" s="462"/>
      <c r="K19" s="462"/>
      <c r="L19" s="462"/>
      <c r="M19" s="462"/>
      <c r="N19" s="462"/>
      <c r="O19" s="462"/>
      <c r="P19" s="462"/>
      <c r="Q19" s="462"/>
      <c r="R19" s="463"/>
    </row>
    <row r="20" spans="1:18" x14ac:dyDescent="0.25">
      <c r="A20" s="452" t="s">
        <v>649</v>
      </c>
      <c r="B20" s="566" t="s">
        <v>22</v>
      </c>
      <c r="C20" s="567"/>
      <c r="D20" s="567"/>
      <c r="E20" s="567"/>
      <c r="F20" s="568"/>
      <c r="G20" s="452" t="s">
        <v>23</v>
      </c>
      <c r="H20" s="452" t="s">
        <v>24</v>
      </c>
      <c r="I20" s="452"/>
      <c r="J20" s="452"/>
      <c r="K20" s="600" t="s">
        <v>10</v>
      </c>
      <c r="L20" s="600"/>
      <c r="M20" s="600"/>
      <c r="N20" s="452" t="s">
        <v>27</v>
      </c>
      <c r="O20" s="452"/>
      <c r="P20" s="452"/>
      <c r="Q20" s="452" t="s">
        <v>652</v>
      </c>
      <c r="R20" s="452"/>
    </row>
    <row r="21" spans="1:18" ht="69.75" customHeight="1" x14ac:dyDescent="0.25">
      <c r="A21" s="452"/>
      <c r="B21" s="569"/>
      <c r="C21" s="570"/>
      <c r="D21" s="570"/>
      <c r="E21" s="570"/>
      <c r="F21" s="571"/>
      <c r="G21" s="452"/>
      <c r="H21" s="453" t="s">
        <v>6</v>
      </c>
      <c r="I21" s="453" t="s">
        <v>650</v>
      </c>
      <c r="J21" s="453" t="s">
        <v>651</v>
      </c>
      <c r="K21" s="601" t="s">
        <v>653</v>
      </c>
      <c r="L21" s="600" t="s">
        <v>29</v>
      </c>
      <c r="M21" s="600"/>
      <c r="N21" s="601" t="s">
        <v>25</v>
      </c>
      <c r="O21" s="452" t="s">
        <v>30</v>
      </c>
      <c r="P21" s="452"/>
      <c r="Q21" s="453" t="s">
        <v>10</v>
      </c>
      <c r="R21" s="453" t="s">
        <v>27</v>
      </c>
    </row>
    <row r="22" spans="1:18" ht="100.5" customHeight="1" x14ac:dyDescent="0.25">
      <c r="A22" s="452"/>
      <c r="B22" s="569"/>
      <c r="C22" s="570"/>
      <c r="D22" s="570"/>
      <c r="E22" s="570"/>
      <c r="F22" s="571"/>
      <c r="G22" s="452"/>
      <c r="H22" s="453"/>
      <c r="I22" s="453"/>
      <c r="J22" s="453"/>
      <c r="K22" s="601"/>
      <c r="L22" s="601" t="s">
        <v>26</v>
      </c>
      <c r="M22" s="601" t="s">
        <v>9</v>
      </c>
      <c r="N22" s="601"/>
      <c r="O22" s="453" t="s">
        <v>26</v>
      </c>
      <c r="P22" s="453" t="s">
        <v>9</v>
      </c>
      <c r="Q22" s="453"/>
      <c r="R22" s="453"/>
    </row>
    <row r="23" spans="1:18" ht="81.75" customHeight="1" x14ac:dyDescent="0.25">
      <c r="A23" s="452"/>
      <c r="B23" s="572"/>
      <c r="C23" s="449"/>
      <c r="D23" s="449"/>
      <c r="E23" s="449"/>
      <c r="F23" s="573"/>
      <c r="G23" s="452"/>
      <c r="H23" s="453"/>
      <c r="I23" s="453"/>
      <c r="J23" s="453"/>
      <c r="K23" s="601"/>
      <c r="L23" s="601"/>
      <c r="M23" s="601"/>
      <c r="N23" s="601"/>
      <c r="O23" s="453"/>
      <c r="P23" s="453"/>
      <c r="Q23" s="453"/>
      <c r="R23" s="453"/>
    </row>
    <row r="24" spans="1:18" ht="70.5" customHeight="1" x14ac:dyDescent="0.25">
      <c r="A24" s="574" t="s">
        <v>647</v>
      </c>
      <c r="B24" s="574"/>
      <c r="C24" s="574"/>
      <c r="D24" s="574"/>
      <c r="E24" s="574"/>
      <c r="F24" s="574"/>
      <c r="G24" s="574"/>
      <c r="H24" s="574"/>
      <c r="I24" s="574"/>
      <c r="J24" s="574"/>
      <c r="K24" s="574"/>
      <c r="L24" s="574"/>
      <c r="M24" s="574"/>
      <c r="N24" s="574"/>
      <c r="O24" s="574"/>
      <c r="P24" s="574"/>
      <c r="Q24" s="574"/>
      <c r="R24" s="574"/>
    </row>
    <row r="25" spans="1:18" ht="63" customHeight="1" x14ac:dyDescent="0.25">
      <c r="A25" s="205">
        <v>1</v>
      </c>
      <c r="B25" s="522" t="s">
        <v>31</v>
      </c>
      <c r="C25" s="523"/>
      <c r="D25" s="523"/>
      <c r="E25" s="523"/>
      <c r="F25" s="523"/>
      <c r="G25" s="524"/>
      <c r="H25" s="209">
        <f>H26+H27+H28+H29+H30+H31+H32+H33+H34+H35+H36+H37+H38+H39</f>
        <v>260</v>
      </c>
      <c r="I25" s="209">
        <f t="shared" ref="I25:P25" si="1">I26+I27+I28+I29+I30+I31+I32+I33+I34+I35+I36+I37+I38+I39</f>
        <v>150</v>
      </c>
      <c r="J25" s="209">
        <f t="shared" si="1"/>
        <v>110</v>
      </c>
      <c r="K25" s="135">
        <f t="shared" si="1"/>
        <v>74</v>
      </c>
      <c r="L25" s="135">
        <f t="shared" si="1"/>
        <v>94</v>
      </c>
      <c r="M25" s="135">
        <f t="shared" si="1"/>
        <v>10</v>
      </c>
      <c r="N25" s="135">
        <f t="shared" si="1"/>
        <v>259</v>
      </c>
      <c r="O25" s="209">
        <f t="shared" si="1"/>
        <v>67</v>
      </c>
      <c r="P25" s="209">
        <f t="shared" si="1"/>
        <v>2</v>
      </c>
      <c r="Q25" s="164">
        <v>47716</v>
      </c>
      <c r="R25" s="164">
        <v>23858</v>
      </c>
    </row>
    <row r="26" spans="1:18" ht="63" customHeight="1" x14ac:dyDescent="0.25">
      <c r="A26" s="210">
        <v>1</v>
      </c>
      <c r="B26" s="459" t="s">
        <v>32</v>
      </c>
      <c r="C26" s="460"/>
      <c r="D26" s="460"/>
      <c r="E26" s="460"/>
      <c r="F26" s="465"/>
      <c r="G26" s="207" t="s">
        <v>1007</v>
      </c>
      <c r="H26" s="210">
        <f>I26+J26</f>
        <v>190</v>
      </c>
      <c r="I26" s="162">
        <v>140</v>
      </c>
      <c r="J26" s="162">
        <v>50</v>
      </c>
      <c r="K26" s="168">
        <v>60</v>
      </c>
      <c r="L26" s="168">
        <v>50</v>
      </c>
      <c r="M26" s="168">
        <v>10</v>
      </c>
      <c r="N26" s="168">
        <v>165</v>
      </c>
      <c r="O26" s="162">
        <v>50</v>
      </c>
      <c r="P26" s="162">
        <v>0</v>
      </c>
      <c r="Q26" s="163">
        <v>47716</v>
      </c>
      <c r="R26" s="163">
        <v>23858</v>
      </c>
    </row>
    <row r="27" spans="1:18" ht="63" customHeight="1" x14ac:dyDescent="0.25">
      <c r="A27" s="210">
        <v>2</v>
      </c>
      <c r="B27" s="459" t="s">
        <v>33</v>
      </c>
      <c r="C27" s="460"/>
      <c r="D27" s="460"/>
      <c r="E27" s="460"/>
      <c r="F27" s="465"/>
      <c r="G27" s="207" t="s">
        <v>505</v>
      </c>
      <c r="H27" s="210">
        <f t="shared" ref="H27:H39" si="2">I27+J27</f>
        <v>55</v>
      </c>
      <c r="I27" s="162">
        <v>10</v>
      </c>
      <c r="J27" s="162">
        <v>45</v>
      </c>
      <c r="K27" s="168">
        <v>6</v>
      </c>
      <c r="L27" s="168">
        <v>15</v>
      </c>
      <c r="M27" s="168">
        <v>0</v>
      </c>
      <c r="N27" s="168">
        <v>41</v>
      </c>
      <c r="O27" s="162">
        <v>3</v>
      </c>
      <c r="P27" s="162">
        <v>0</v>
      </c>
      <c r="Q27" s="163">
        <v>47716</v>
      </c>
      <c r="R27" s="163">
        <v>23858</v>
      </c>
    </row>
    <row r="28" spans="1:18" ht="63" customHeight="1" x14ac:dyDescent="0.25">
      <c r="A28" s="210">
        <v>3</v>
      </c>
      <c r="B28" s="459" t="s">
        <v>34</v>
      </c>
      <c r="C28" s="460"/>
      <c r="D28" s="460"/>
      <c r="E28" s="460"/>
      <c r="F28" s="465"/>
      <c r="G28" s="207" t="s">
        <v>506</v>
      </c>
      <c r="H28" s="210">
        <f t="shared" si="2"/>
        <v>0</v>
      </c>
      <c r="I28" s="162">
        <v>0</v>
      </c>
      <c r="J28" s="162">
        <v>0</v>
      </c>
      <c r="K28" s="168">
        <v>2</v>
      </c>
      <c r="L28" s="168">
        <v>8</v>
      </c>
      <c r="M28" s="168">
        <v>0</v>
      </c>
      <c r="N28" s="168">
        <v>11</v>
      </c>
      <c r="O28" s="162">
        <v>5</v>
      </c>
      <c r="P28" s="162">
        <v>0</v>
      </c>
      <c r="Q28" s="163">
        <v>47716</v>
      </c>
      <c r="R28" s="163">
        <v>23858</v>
      </c>
    </row>
    <row r="29" spans="1:18" ht="63" customHeight="1" x14ac:dyDescent="0.25">
      <c r="A29" s="210">
        <v>4</v>
      </c>
      <c r="B29" s="459" t="s">
        <v>35</v>
      </c>
      <c r="C29" s="460"/>
      <c r="D29" s="460"/>
      <c r="E29" s="460"/>
      <c r="F29" s="465"/>
      <c r="G29" s="207" t="s">
        <v>499</v>
      </c>
      <c r="H29" s="210">
        <f t="shared" si="2"/>
        <v>0</v>
      </c>
      <c r="I29" s="162">
        <v>0</v>
      </c>
      <c r="J29" s="162">
        <v>0</v>
      </c>
      <c r="K29" s="168">
        <v>2</v>
      </c>
      <c r="L29" s="168">
        <v>8</v>
      </c>
      <c r="M29" s="168">
        <v>0</v>
      </c>
      <c r="N29" s="168">
        <v>10</v>
      </c>
      <c r="O29" s="162">
        <v>0</v>
      </c>
      <c r="P29" s="162">
        <v>0</v>
      </c>
      <c r="Q29" s="163">
        <v>47716</v>
      </c>
      <c r="R29" s="163">
        <v>23858</v>
      </c>
    </row>
    <row r="30" spans="1:18" ht="63" customHeight="1" x14ac:dyDescent="0.25">
      <c r="A30" s="210">
        <v>5</v>
      </c>
      <c r="B30" s="459" t="s">
        <v>36</v>
      </c>
      <c r="C30" s="460"/>
      <c r="D30" s="460"/>
      <c r="E30" s="460"/>
      <c r="F30" s="465"/>
      <c r="G30" s="207" t="s">
        <v>507</v>
      </c>
      <c r="H30" s="210">
        <f t="shared" si="2"/>
        <v>10</v>
      </c>
      <c r="I30" s="162">
        <v>0</v>
      </c>
      <c r="J30" s="162">
        <v>10</v>
      </c>
      <c r="K30" s="168">
        <v>1</v>
      </c>
      <c r="L30" s="168">
        <v>5</v>
      </c>
      <c r="M30" s="168">
        <v>0</v>
      </c>
      <c r="N30" s="168">
        <v>7</v>
      </c>
      <c r="O30" s="162">
        <v>0</v>
      </c>
      <c r="P30" s="162">
        <v>0</v>
      </c>
      <c r="Q30" s="163">
        <v>47716</v>
      </c>
      <c r="R30" s="163">
        <v>23858</v>
      </c>
    </row>
    <row r="31" spans="1:18" ht="63" customHeight="1" x14ac:dyDescent="0.25">
      <c r="A31" s="210">
        <v>6</v>
      </c>
      <c r="B31" s="459" t="s">
        <v>37</v>
      </c>
      <c r="C31" s="460"/>
      <c r="D31" s="460"/>
      <c r="E31" s="460"/>
      <c r="F31" s="465"/>
      <c r="G31" s="207" t="s">
        <v>500</v>
      </c>
      <c r="H31" s="210">
        <f t="shared" si="2"/>
        <v>5</v>
      </c>
      <c r="I31" s="162">
        <v>0</v>
      </c>
      <c r="J31" s="162">
        <v>5</v>
      </c>
      <c r="K31" s="168">
        <v>2</v>
      </c>
      <c r="L31" s="168">
        <v>2</v>
      </c>
      <c r="M31" s="168">
        <v>0</v>
      </c>
      <c r="N31" s="168">
        <v>6</v>
      </c>
      <c r="O31" s="162">
        <v>1</v>
      </c>
      <c r="P31" s="162">
        <v>0</v>
      </c>
      <c r="Q31" s="163">
        <v>47716</v>
      </c>
      <c r="R31" s="163">
        <v>23858</v>
      </c>
    </row>
    <row r="32" spans="1:18" ht="63" customHeight="1" x14ac:dyDescent="0.25">
      <c r="A32" s="210">
        <v>7</v>
      </c>
      <c r="B32" s="459" t="s">
        <v>38</v>
      </c>
      <c r="C32" s="460"/>
      <c r="D32" s="460"/>
      <c r="E32" s="460"/>
      <c r="F32" s="465"/>
      <c r="G32" s="207" t="s">
        <v>501</v>
      </c>
      <c r="H32" s="210">
        <f t="shared" si="2"/>
        <v>0</v>
      </c>
      <c r="I32" s="162">
        <v>0</v>
      </c>
      <c r="J32" s="162">
        <v>0</v>
      </c>
      <c r="K32" s="168">
        <v>1</v>
      </c>
      <c r="L32" s="168">
        <v>3</v>
      </c>
      <c r="M32" s="168">
        <v>0</v>
      </c>
      <c r="N32" s="168">
        <v>4</v>
      </c>
      <c r="O32" s="162">
        <v>3</v>
      </c>
      <c r="P32" s="162">
        <v>2</v>
      </c>
      <c r="Q32" s="163">
        <v>47716</v>
      </c>
      <c r="R32" s="163">
        <v>23858</v>
      </c>
    </row>
    <row r="33" spans="1:18" ht="63" customHeight="1" x14ac:dyDescent="0.25">
      <c r="A33" s="210">
        <v>8</v>
      </c>
      <c r="B33" s="459" t="s">
        <v>44</v>
      </c>
      <c r="C33" s="460"/>
      <c r="D33" s="460"/>
      <c r="E33" s="460"/>
      <c r="F33" s="465"/>
      <c r="G33" s="207" t="s">
        <v>502</v>
      </c>
      <c r="H33" s="210">
        <f t="shared" si="2"/>
        <v>0</v>
      </c>
      <c r="I33" s="162">
        <v>0</v>
      </c>
      <c r="J33" s="162">
        <v>0</v>
      </c>
      <c r="K33" s="168">
        <v>0</v>
      </c>
      <c r="L33" s="168">
        <v>2</v>
      </c>
      <c r="M33" s="168">
        <v>0</v>
      </c>
      <c r="N33" s="168">
        <v>2</v>
      </c>
      <c r="O33" s="162">
        <v>2</v>
      </c>
      <c r="P33" s="162">
        <v>0</v>
      </c>
      <c r="Q33" s="163">
        <v>0</v>
      </c>
      <c r="R33" s="163">
        <v>23858</v>
      </c>
    </row>
    <row r="34" spans="1:18" ht="63" customHeight="1" x14ac:dyDescent="0.25">
      <c r="A34" s="210">
        <v>9</v>
      </c>
      <c r="B34" s="459" t="s">
        <v>45</v>
      </c>
      <c r="C34" s="460"/>
      <c r="D34" s="460"/>
      <c r="E34" s="460"/>
      <c r="F34" s="465"/>
      <c r="G34" s="207" t="s">
        <v>503</v>
      </c>
      <c r="H34" s="210">
        <f t="shared" si="2"/>
        <v>0</v>
      </c>
      <c r="I34" s="162">
        <v>0</v>
      </c>
      <c r="J34" s="162">
        <v>0</v>
      </c>
      <c r="K34" s="168">
        <v>0</v>
      </c>
      <c r="L34" s="168">
        <v>1</v>
      </c>
      <c r="M34" s="168">
        <v>0</v>
      </c>
      <c r="N34" s="168">
        <v>2</v>
      </c>
      <c r="O34" s="162">
        <v>2</v>
      </c>
      <c r="P34" s="162">
        <v>0</v>
      </c>
      <c r="Q34" s="163">
        <v>0</v>
      </c>
      <c r="R34" s="163">
        <v>23858</v>
      </c>
    </row>
    <row r="35" spans="1:18" ht="63" customHeight="1" x14ac:dyDescent="0.25">
      <c r="A35" s="210">
        <v>10</v>
      </c>
      <c r="B35" s="459" t="s">
        <v>42</v>
      </c>
      <c r="C35" s="460"/>
      <c r="D35" s="460"/>
      <c r="E35" s="460"/>
      <c r="F35" s="465"/>
      <c r="G35" s="207" t="s">
        <v>53</v>
      </c>
      <c r="H35" s="210">
        <f t="shared" si="2"/>
        <v>0</v>
      </c>
      <c r="I35" s="162">
        <v>0</v>
      </c>
      <c r="J35" s="162">
        <v>0</v>
      </c>
      <c r="K35" s="168">
        <v>0</v>
      </c>
      <c r="L35" s="168">
        <v>0</v>
      </c>
      <c r="M35" s="168">
        <v>0</v>
      </c>
      <c r="N35" s="168">
        <v>4</v>
      </c>
      <c r="O35" s="162">
        <v>0</v>
      </c>
      <c r="P35" s="162">
        <v>0</v>
      </c>
      <c r="Q35" s="163">
        <v>0</v>
      </c>
      <c r="R35" s="163">
        <v>23858</v>
      </c>
    </row>
    <row r="36" spans="1:18" ht="63" customHeight="1" x14ac:dyDescent="0.25">
      <c r="A36" s="210">
        <v>11</v>
      </c>
      <c r="B36" s="459" t="s">
        <v>43</v>
      </c>
      <c r="C36" s="460"/>
      <c r="D36" s="460"/>
      <c r="E36" s="460"/>
      <c r="F36" s="465"/>
      <c r="G36" s="207" t="s">
        <v>49</v>
      </c>
      <c r="H36" s="210">
        <f t="shared" si="2"/>
        <v>0</v>
      </c>
      <c r="I36" s="162">
        <v>0</v>
      </c>
      <c r="J36" s="162">
        <v>0</v>
      </c>
      <c r="K36" s="168">
        <v>0</v>
      </c>
      <c r="L36" s="168">
        <v>0</v>
      </c>
      <c r="M36" s="168">
        <v>0</v>
      </c>
      <c r="N36" s="168">
        <v>2</v>
      </c>
      <c r="O36" s="162">
        <v>0</v>
      </c>
      <c r="P36" s="162">
        <v>0</v>
      </c>
      <c r="Q36" s="163">
        <v>0</v>
      </c>
      <c r="R36" s="163">
        <v>23858</v>
      </c>
    </row>
    <row r="37" spans="1:18" ht="63" customHeight="1" x14ac:dyDescent="0.25">
      <c r="A37" s="210">
        <v>12</v>
      </c>
      <c r="B37" s="459" t="s">
        <v>32</v>
      </c>
      <c r="C37" s="460"/>
      <c r="D37" s="460"/>
      <c r="E37" s="460"/>
      <c r="F37" s="465"/>
      <c r="G37" s="207" t="s">
        <v>863</v>
      </c>
      <c r="H37" s="210">
        <f t="shared" si="2"/>
        <v>0</v>
      </c>
      <c r="I37" s="162">
        <v>0</v>
      </c>
      <c r="J37" s="162">
        <v>0</v>
      </c>
      <c r="K37" s="168">
        <v>0</v>
      </c>
      <c r="L37" s="168">
        <v>0</v>
      </c>
      <c r="M37" s="168">
        <v>0</v>
      </c>
      <c r="N37" s="168">
        <v>1</v>
      </c>
      <c r="O37" s="162">
        <v>1</v>
      </c>
      <c r="P37" s="162">
        <v>0</v>
      </c>
      <c r="Q37" s="163">
        <v>0</v>
      </c>
      <c r="R37" s="163">
        <v>23858</v>
      </c>
    </row>
    <row r="38" spans="1:18" ht="63" customHeight="1" x14ac:dyDescent="0.25">
      <c r="A38" s="210">
        <v>13</v>
      </c>
      <c r="B38" s="459" t="s">
        <v>41</v>
      </c>
      <c r="C38" s="460"/>
      <c r="D38" s="460"/>
      <c r="E38" s="460"/>
      <c r="F38" s="465"/>
      <c r="G38" s="207" t="s">
        <v>52</v>
      </c>
      <c r="H38" s="210">
        <f t="shared" si="2"/>
        <v>0</v>
      </c>
      <c r="I38" s="162">
        <v>0</v>
      </c>
      <c r="J38" s="162">
        <v>0</v>
      </c>
      <c r="K38" s="168">
        <v>0</v>
      </c>
      <c r="L38" s="168">
        <v>0</v>
      </c>
      <c r="M38" s="168">
        <v>0</v>
      </c>
      <c r="N38" s="168">
        <v>3</v>
      </c>
      <c r="O38" s="162">
        <v>0</v>
      </c>
      <c r="P38" s="162">
        <v>0</v>
      </c>
      <c r="Q38" s="163">
        <v>0</v>
      </c>
      <c r="R38" s="163">
        <v>23858</v>
      </c>
    </row>
    <row r="39" spans="1:18" ht="63" customHeight="1" x14ac:dyDescent="0.25">
      <c r="A39" s="210">
        <v>14</v>
      </c>
      <c r="B39" s="519" t="s">
        <v>39</v>
      </c>
      <c r="C39" s="520"/>
      <c r="D39" s="520"/>
      <c r="E39" s="520"/>
      <c r="F39" s="521"/>
      <c r="G39" s="207" t="s">
        <v>864</v>
      </c>
      <c r="H39" s="210">
        <f t="shared" si="2"/>
        <v>0</v>
      </c>
      <c r="I39" s="162">
        <v>0</v>
      </c>
      <c r="J39" s="162">
        <v>0</v>
      </c>
      <c r="K39" s="168">
        <v>0</v>
      </c>
      <c r="L39" s="168">
        <v>0</v>
      </c>
      <c r="M39" s="168">
        <v>0</v>
      </c>
      <c r="N39" s="168">
        <v>1</v>
      </c>
      <c r="O39" s="162">
        <v>0</v>
      </c>
      <c r="P39" s="162">
        <v>0</v>
      </c>
      <c r="Q39" s="163">
        <v>0</v>
      </c>
      <c r="R39" s="163">
        <v>23858</v>
      </c>
    </row>
    <row r="40" spans="1:18" ht="72.75" customHeight="1" x14ac:dyDescent="0.25">
      <c r="A40" s="205">
        <v>2</v>
      </c>
      <c r="B40" s="522" t="s">
        <v>54</v>
      </c>
      <c r="C40" s="523"/>
      <c r="D40" s="523"/>
      <c r="E40" s="523"/>
      <c r="F40" s="523"/>
      <c r="G40" s="524"/>
      <c r="H40" s="209">
        <f ca="1">H41+H42+H43+H44+H45+H46+H47+H48+H49+H50+H51+H52+H53+H54+H55+H56+H57+H58+H59+H60+H61+H62+H63+H64+H65+H66+H67</f>
        <v>175</v>
      </c>
      <c r="I40" s="209">
        <f t="shared" ref="I40:P40" si="3">I41+I42+I43+I44+I45+I46+I47+I48+I49+I50+I51+I52+I53+I54+I55+I56+I57+I58+I59+I60+I61+I62+I63+I64+I65+I66+I67</f>
        <v>120</v>
      </c>
      <c r="J40" s="209">
        <f t="shared" si="3"/>
        <v>55</v>
      </c>
      <c r="K40" s="135">
        <f t="shared" si="3"/>
        <v>59</v>
      </c>
      <c r="L40" s="135">
        <f t="shared" si="3"/>
        <v>32</v>
      </c>
      <c r="M40" s="135">
        <f t="shared" si="3"/>
        <v>7</v>
      </c>
      <c r="N40" s="135">
        <f t="shared" si="3"/>
        <v>165</v>
      </c>
      <c r="O40" s="209">
        <f t="shared" si="3"/>
        <v>66</v>
      </c>
      <c r="P40" s="209">
        <f t="shared" si="3"/>
        <v>0</v>
      </c>
      <c r="Q40" s="164">
        <v>24330</v>
      </c>
      <c r="R40" s="164">
        <v>16927</v>
      </c>
    </row>
    <row r="41" spans="1:18" ht="72.75" customHeight="1" x14ac:dyDescent="0.25">
      <c r="A41" s="210">
        <v>1</v>
      </c>
      <c r="B41" s="459" t="s">
        <v>55</v>
      </c>
      <c r="C41" s="460"/>
      <c r="D41" s="460"/>
      <c r="E41" s="460"/>
      <c r="F41" s="465"/>
      <c r="G41" s="207" t="s">
        <v>1001</v>
      </c>
      <c r="H41" s="210">
        <f ca="1">+H41:RI6742+J41</f>
        <v>0</v>
      </c>
      <c r="I41" s="162">
        <v>85</v>
      </c>
      <c r="J41" s="162">
        <v>25</v>
      </c>
      <c r="K41" s="168">
        <v>45</v>
      </c>
      <c r="L41" s="168">
        <v>27</v>
      </c>
      <c r="M41" s="168">
        <v>7</v>
      </c>
      <c r="N41" s="168">
        <v>90</v>
      </c>
      <c r="O41" s="162">
        <v>48</v>
      </c>
      <c r="P41" s="162">
        <v>0</v>
      </c>
      <c r="Q41" s="163">
        <v>47850</v>
      </c>
      <c r="R41" s="163">
        <v>23864</v>
      </c>
    </row>
    <row r="42" spans="1:18" ht="72.75" customHeight="1" x14ac:dyDescent="0.25">
      <c r="A42" s="210">
        <v>2</v>
      </c>
      <c r="B42" s="459" t="s">
        <v>56</v>
      </c>
      <c r="C42" s="460"/>
      <c r="D42" s="460"/>
      <c r="E42" s="460"/>
      <c r="F42" s="465"/>
      <c r="G42" s="207" t="s">
        <v>509</v>
      </c>
      <c r="H42" s="210">
        <f t="shared" ref="H42:H67" si="4">I42+J42</f>
        <v>50</v>
      </c>
      <c r="I42" s="162">
        <v>30</v>
      </c>
      <c r="J42" s="162">
        <v>20</v>
      </c>
      <c r="K42" s="168">
        <v>9</v>
      </c>
      <c r="L42" s="168">
        <v>1</v>
      </c>
      <c r="M42" s="168">
        <v>0</v>
      </c>
      <c r="N42" s="168">
        <v>31</v>
      </c>
      <c r="O42" s="162">
        <v>6</v>
      </c>
      <c r="P42" s="162">
        <v>0</v>
      </c>
      <c r="Q42" s="163">
        <v>43456</v>
      </c>
      <c r="R42" s="163">
        <v>22735</v>
      </c>
    </row>
    <row r="43" spans="1:18" ht="72.75" customHeight="1" x14ac:dyDescent="0.25">
      <c r="A43" s="210">
        <v>3</v>
      </c>
      <c r="B43" s="459" t="s">
        <v>57</v>
      </c>
      <c r="C43" s="460"/>
      <c r="D43" s="460"/>
      <c r="E43" s="460"/>
      <c r="F43" s="465"/>
      <c r="G43" s="207" t="s">
        <v>510</v>
      </c>
      <c r="H43" s="210">
        <f t="shared" si="4"/>
        <v>15</v>
      </c>
      <c r="I43" s="162">
        <v>5</v>
      </c>
      <c r="J43" s="162">
        <v>10</v>
      </c>
      <c r="K43" s="168">
        <v>2</v>
      </c>
      <c r="L43" s="168">
        <v>3</v>
      </c>
      <c r="M43" s="168">
        <v>0</v>
      </c>
      <c r="N43" s="168">
        <v>16</v>
      </c>
      <c r="O43" s="162">
        <v>0</v>
      </c>
      <c r="P43" s="162">
        <v>0</v>
      </c>
      <c r="Q43" s="163">
        <v>45641</v>
      </c>
      <c r="R43" s="163">
        <v>21888</v>
      </c>
    </row>
    <row r="44" spans="1:18" ht="72.75" customHeight="1" x14ac:dyDescent="0.25">
      <c r="A44" s="210">
        <v>4</v>
      </c>
      <c r="B44" s="459" t="s">
        <v>58</v>
      </c>
      <c r="C44" s="460"/>
      <c r="D44" s="460"/>
      <c r="E44" s="460"/>
      <c r="F44" s="465"/>
      <c r="G44" s="207" t="s">
        <v>511</v>
      </c>
      <c r="H44" s="210">
        <f t="shared" si="4"/>
        <v>0</v>
      </c>
      <c r="I44" s="162">
        <v>0</v>
      </c>
      <c r="J44" s="162">
        <v>0</v>
      </c>
      <c r="K44" s="168">
        <v>1</v>
      </c>
      <c r="L44" s="168">
        <v>0</v>
      </c>
      <c r="M44" s="168">
        <v>0</v>
      </c>
      <c r="N44" s="168">
        <v>6</v>
      </c>
      <c r="O44" s="162">
        <v>0</v>
      </c>
      <c r="P44" s="162">
        <v>0</v>
      </c>
      <c r="Q44" s="163">
        <v>18750</v>
      </c>
      <c r="R44" s="163">
        <v>20023</v>
      </c>
    </row>
    <row r="45" spans="1:18" ht="72.75" customHeight="1" x14ac:dyDescent="0.25">
      <c r="A45" s="210">
        <v>5</v>
      </c>
      <c r="B45" s="459" t="s">
        <v>59</v>
      </c>
      <c r="C45" s="460"/>
      <c r="D45" s="460"/>
      <c r="E45" s="460"/>
      <c r="F45" s="465"/>
      <c r="G45" s="207" t="s">
        <v>512</v>
      </c>
      <c r="H45" s="210">
        <f t="shared" si="4"/>
        <v>0</v>
      </c>
      <c r="I45" s="162">
        <v>0</v>
      </c>
      <c r="J45" s="162">
        <v>0</v>
      </c>
      <c r="K45" s="168">
        <v>1</v>
      </c>
      <c r="L45" s="168">
        <v>0</v>
      </c>
      <c r="M45" s="168">
        <v>0</v>
      </c>
      <c r="N45" s="182">
        <v>6</v>
      </c>
      <c r="O45" s="162">
        <v>1</v>
      </c>
      <c r="P45" s="162">
        <v>0</v>
      </c>
      <c r="Q45" s="163">
        <v>44725</v>
      </c>
      <c r="R45" s="163">
        <v>18906</v>
      </c>
    </row>
    <row r="46" spans="1:18" ht="72.75" customHeight="1" x14ac:dyDescent="0.25">
      <c r="A46" s="210">
        <v>6</v>
      </c>
      <c r="B46" s="459" t="s">
        <v>60</v>
      </c>
      <c r="C46" s="460"/>
      <c r="D46" s="460"/>
      <c r="E46" s="460"/>
      <c r="F46" s="465"/>
      <c r="G46" s="207" t="s">
        <v>513</v>
      </c>
      <c r="H46" s="210">
        <f t="shared" si="4"/>
        <v>0</v>
      </c>
      <c r="I46" s="162">
        <v>0</v>
      </c>
      <c r="J46" s="162">
        <v>0</v>
      </c>
      <c r="K46" s="168">
        <v>1</v>
      </c>
      <c r="L46" s="168">
        <v>1</v>
      </c>
      <c r="M46" s="168">
        <v>0</v>
      </c>
      <c r="N46" s="168">
        <v>6</v>
      </c>
      <c r="O46" s="162">
        <v>0</v>
      </c>
      <c r="P46" s="162">
        <v>0</v>
      </c>
      <c r="Q46" s="163">
        <v>43500</v>
      </c>
      <c r="R46" s="163">
        <v>19987</v>
      </c>
    </row>
    <row r="47" spans="1:18" ht="72.75" customHeight="1" x14ac:dyDescent="0.25">
      <c r="A47" s="210">
        <v>7</v>
      </c>
      <c r="B47" s="459" t="s">
        <v>61</v>
      </c>
      <c r="C47" s="460"/>
      <c r="D47" s="460"/>
      <c r="E47" s="460"/>
      <c r="F47" s="465"/>
      <c r="G47" s="207" t="s">
        <v>962</v>
      </c>
      <c r="H47" s="210">
        <f t="shared" si="4"/>
        <v>0</v>
      </c>
      <c r="I47" s="162">
        <v>0</v>
      </c>
      <c r="J47" s="162">
        <v>0</v>
      </c>
      <c r="K47" s="168">
        <v>0</v>
      </c>
      <c r="L47" s="168">
        <v>0</v>
      </c>
      <c r="M47" s="168">
        <v>0</v>
      </c>
      <c r="N47" s="168">
        <v>1</v>
      </c>
      <c r="O47" s="162">
        <v>0</v>
      </c>
      <c r="P47" s="162">
        <v>0</v>
      </c>
      <c r="Q47" s="163">
        <v>0</v>
      </c>
      <c r="R47" s="163">
        <v>10955</v>
      </c>
    </row>
    <row r="48" spans="1:18" ht="72.75" customHeight="1" x14ac:dyDescent="0.25">
      <c r="A48" s="210">
        <v>8</v>
      </c>
      <c r="B48" s="459" t="s">
        <v>86</v>
      </c>
      <c r="C48" s="460"/>
      <c r="D48" s="460"/>
      <c r="E48" s="460"/>
      <c r="F48" s="465"/>
      <c r="G48" s="207" t="s">
        <v>759</v>
      </c>
      <c r="H48" s="210">
        <f t="shared" si="4"/>
        <v>0</v>
      </c>
      <c r="I48" s="162">
        <v>0</v>
      </c>
      <c r="J48" s="162">
        <v>0</v>
      </c>
      <c r="K48" s="168">
        <v>0</v>
      </c>
      <c r="L48" s="168">
        <v>0</v>
      </c>
      <c r="M48" s="168">
        <v>0</v>
      </c>
      <c r="N48" s="168">
        <v>1</v>
      </c>
      <c r="O48" s="162">
        <v>0</v>
      </c>
      <c r="P48" s="162">
        <v>0</v>
      </c>
      <c r="Q48" s="163">
        <v>0</v>
      </c>
      <c r="R48" s="163">
        <v>16733</v>
      </c>
    </row>
    <row r="49" spans="1:18" ht="72.75" customHeight="1" x14ac:dyDescent="0.25">
      <c r="A49" s="210">
        <v>9</v>
      </c>
      <c r="B49" s="459" t="s">
        <v>72</v>
      </c>
      <c r="C49" s="460"/>
      <c r="D49" s="460"/>
      <c r="E49" s="460"/>
      <c r="F49" s="465"/>
      <c r="G49" s="207" t="s">
        <v>963</v>
      </c>
      <c r="H49" s="210">
        <f t="shared" si="4"/>
        <v>0</v>
      </c>
      <c r="I49" s="162">
        <v>0</v>
      </c>
      <c r="J49" s="162">
        <v>0</v>
      </c>
      <c r="K49" s="168">
        <v>0</v>
      </c>
      <c r="L49" s="168">
        <v>0</v>
      </c>
      <c r="M49" s="168">
        <v>0</v>
      </c>
      <c r="N49" s="168">
        <v>1</v>
      </c>
      <c r="O49" s="162">
        <v>0</v>
      </c>
      <c r="P49" s="162">
        <v>0</v>
      </c>
      <c r="Q49" s="163">
        <v>0</v>
      </c>
      <c r="R49" s="163">
        <v>22750</v>
      </c>
    </row>
    <row r="50" spans="1:18" ht="72.75" customHeight="1" x14ac:dyDescent="0.25">
      <c r="A50" s="210">
        <v>10</v>
      </c>
      <c r="B50" s="459" t="s">
        <v>395</v>
      </c>
      <c r="C50" s="460"/>
      <c r="D50" s="460"/>
      <c r="E50" s="460"/>
      <c r="F50" s="465"/>
      <c r="G50" s="207" t="s">
        <v>964</v>
      </c>
      <c r="H50" s="210">
        <f t="shared" si="4"/>
        <v>0</v>
      </c>
      <c r="I50" s="162">
        <v>0</v>
      </c>
      <c r="J50" s="162">
        <v>0</v>
      </c>
      <c r="K50" s="168">
        <v>0</v>
      </c>
      <c r="L50" s="168">
        <v>0</v>
      </c>
      <c r="M50" s="168">
        <v>0</v>
      </c>
      <c r="N50" s="168">
        <v>0</v>
      </c>
      <c r="O50" s="162">
        <v>1</v>
      </c>
      <c r="P50" s="162">
        <v>0</v>
      </c>
      <c r="Q50" s="163">
        <v>0</v>
      </c>
      <c r="R50" s="163">
        <v>0</v>
      </c>
    </row>
    <row r="51" spans="1:18" ht="72.75" customHeight="1" x14ac:dyDescent="0.25">
      <c r="A51" s="210">
        <v>11</v>
      </c>
      <c r="B51" s="459" t="s">
        <v>299</v>
      </c>
      <c r="C51" s="460"/>
      <c r="D51" s="460"/>
      <c r="E51" s="460"/>
      <c r="F51" s="465"/>
      <c r="G51" s="207" t="s">
        <v>762</v>
      </c>
      <c r="H51" s="210">
        <f t="shared" si="4"/>
        <v>0</v>
      </c>
      <c r="I51" s="162">
        <v>0</v>
      </c>
      <c r="J51" s="162">
        <v>0</v>
      </c>
      <c r="K51" s="168">
        <v>0</v>
      </c>
      <c r="L51" s="168">
        <v>0</v>
      </c>
      <c r="M51" s="168">
        <v>0</v>
      </c>
      <c r="N51" s="168">
        <v>1</v>
      </c>
      <c r="O51" s="162">
        <v>0</v>
      </c>
      <c r="P51" s="162">
        <v>0</v>
      </c>
      <c r="Q51" s="163">
        <v>0</v>
      </c>
      <c r="R51" s="163">
        <v>11500</v>
      </c>
    </row>
    <row r="52" spans="1:18" ht="72.75" customHeight="1" x14ac:dyDescent="0.25">
      <c r="A52" s="210">
        <v>12</v>
      </c>
      <c r="B52" s="459" t="s">
        <v>763</v>
      </c>
      <c r="C52" s="460"/>
      <c r="D52" s="460"/>
      <c r="E52" s="460"/>
      <c r="F52" s="465"/>
      <c r="G52" s="207" t="s">
        <v>764</v>
      </c>
      <c r="H52" s="210">
        <f t="shared" si="4"/>
        <v>0</v>
      </c>
      <c r="I52" s="162">
        <v>0</v>
      </c>
      <c r="J52" s="162">
        <v>0</v>
      </c>
      <c r="K52" s="168">
        <v>0</v>
      </c>
      <c r="L52" s="168">
        <v>0</v>
      </c>
      <c r="M52" s="168">
        <v>0</v>
      </c>
      <c r="N52" s="168">
        <v>0</v>
      </c>
      <c r="O52" s="162">
        <v>1</v>
      </c>
      <c r="P52" s="162">
        <v>0</v>
      </c>
      <c r="Q52" s="163">
        <v>0</v>
      </c>
      <c r="R52" s="163">
        <v>0</v>
      </c>
    </row>
    <row r="53" spans="1:18" ht="72.75" customHeight="1" x14ac:dyDescent="0.25">
      <c r="A53" s="210">
        <v>13</v>
      </c>
      <c r="B53" s="459" t="s">
        <v>765</v>
      </c>
      <c r="C53" s="460"/>
      <c r="D53" s="460"/>
      <c r="E53" s="460"/>
      <c r="F53" s="465"/>
      <c r="G53" s="207" t="s">
        <v>766</v>
      </c>
      <c r="H53" s="210">
        <f t="shared" si="4"/>
        <v>0</v>
      </c>
      <c r="I53" s="162">
        <v>0</v>
      </c>
      <c r="J53" s="162">
        <v>0</v>
      </c>
      <c r="K53" s="168">
        <v>0</v>
      </c>
      <c r="L53" s="168">
        <v>0</v>
      </c>
      <c r="M53" s="168">
        <v>0</v>
      </c>
      <c r="N53" s="168">
        <v>0</v>
      </c>
      <c r="O53" s="162">
        <v>1</v>
      </c>
      <c r="P53" s="162">
        <v>0</v>
      </c>
      <c r="Q53" s="163">
        <v>0</v>
      </c>
      <c r="R53" s="163">
        <v>0</v>
      </c>
    </row>
    <row r="54" spans="1:18" ht="72.75" customHeight="1" x14ac:dyDescent="0.25">
      <c r="A54" s="210">
        <v>14</v>
      </c>
      <c r="B54" s="459" t="s">
        <v>767</v>
      </c>
      <c r="C54" s="460"/>
      <c r="D54" s="460"/>
      <c r="E54" s="460"/>
      <c r="F54" s="465"/>
      <c r="G54" s="207" t="s">
        <v>768</v>
      </c>
      <c r="H54" s="210">
        <f t="shared" si="4"/>
        <v>0</v>
      </c>
      <c r="I54" s="162">
        <v>0</v>
      </c>
      <c r="J54" s="162">
        <v>0</v>
      </c>
      <c r="K54" s="168">
        <v>0</v>
      </c>
      <c r="L54" s="168">
        <v>0</v>
      </c>
      <c r="M54" s="168">
        <v>0</v>
      </c>
      <c r="N54" s="168">
        <v>0</v>
      </c>
      <c r="O54" s="162">
        <v>1</v>
      </c>
      <c r="P54" s="162">
        <v>0</v>
      </c>
      <c r="Q54" s="163">
        <v>0</v>
      </c>
      <c r="R54" s="163">
        <v>0</v>
      </c>
    </row>
    <row r="55" spans="1:18" ht="72.75" customHeight="1" x14ac:dyDescent="0.25">
      <c r="A55" s="210">
        <v>15</v>
      </c>
      <c r="B55" s="459" t="s">
        <v>769</v>
      </c>
      <c r="C55" s="460"/>
      <c r="D55" s="460"/>
      <c r="E55" s="460"/>
      <c r="F55" s="465"/>
      <c r="G55" s="207" t="s">
        <v>770</v>
      </c>
      <c r="H55" s="210">
        <f t="shared" si="4"/>
        <v>0</v>
      </c>
      <c r="I55" s="162">
        <v>0</v>
      </c>
      <c r="J55" s="162">
        <v>0</v>
      </c>
      <c r="K55" s="168">
        <v>0</v>
      </c>
      <c r="L55" s="168">
        <v>0</v>
      </c>
      <c r="M55" s="168">
        <v>0</v>
      </c>
      <c r="N55" s="168">
        <v>0</v>
      </c>
      <c r="O55" s="162">
        <v>1</v>
      </c>
      <c r="P55" s="162">
        <v>0</v>
      </c>
      <c r="Q55" s="163">
        <v>0</v>
      </c>
      <c r="R55" s="163">
        <v>0</v>
      </c>
    </row>
    <row r="56" spans="1:18" ht="72.75" customHeight="1" x14ac:dyDescent="0.25">
      <c r="A56" s="210">
        <v>16</v>
      </c>
      <c r="B56" s="459" t="s">
        <v>78</v>
      </c>
      <c r="C56" s="460"/>
      <c r="D56" s="460"/>
      <c r="E56" s="460"/>
      <c r="F56" s="465"/>
      <c r="G56" s="207" t="s">
        <v>79</v>
      </c>
      <c r="H56" s="210">
        <f t="shared" si="4"/>
        <v>0</v>
      </c>
      <c r="I56" s="162">
        <v>0</v>
      </c>
      <c r="J56" s="162">
        <v>0</v>
      </c>
      <c r="K56" s="168">
        <v>0</v>
      </c>
      <c r="L56" s="168">
        <v>0</v>
      </c>
      <c r="M56" s="168">
        <v>0</v>
      </c>
      <c r="N56" s="168">
        <v>1</v>
      </c>
      <c r="O56" s="162">
        <v>0</v>
      </c>
      <c r="P56" s="162">
        <v>0</v>
      </c>
      <c r="Q56" s="163">
        <v>0</v>
      </c>
      <c r="R56" s="163">
        <v>14243</v>
      </c>
    </row>
    <row r="57" spans="1:18" ht="72.75" customHeight="1" x14ac:dyDescent="0.25">
      <c r="A57" s="210">
        <v>17</v>
      </c>
      <c r="B57" s="459" t="s">
        <v>82</v>
      </c>
      <c r="C57" s="460"/>
      <c r="D57" s="460"/>
      <c r="E57" s="460"/>
      <c r="F57" s="465"/>
      <c r="G57" s="207" t="s">
        <v>771</v>
      </c>
      <c r="H57" s="210">
        <f t="shared" si="4"/>
        <v>0</v>
      </c>
      <c r="I57" s="162">
        <v>0</v>
      </c>
      <c r="J57" s="162">
        <v>0</v>
      </c>
      <c r="K57" s="168">
        <v>0</v>
      </c>
      <c r="L57" s="168">
        <v>0</v>
      </c>
      <c r="M57" s="168">
        <v>0</v>
      </c>
      <c r="N57" s="168">
        <v>1</v>
      </c>
      <c r="O57" s="162">
        <v>0</v>
      </c>
      <c r="P57" s="162">
        <v>0</v>
      </c>
      <c r="Q57" s="163">
        <v>0</v>
      </c>
      <c r="R57" s="163">
        <v>14733</v>
      </c>
    </row>
    <row r="58" spans="1:18" ht="72.75" customHeight="1" x14ac:dyDescent="0.25">
      <c r="A58" s="210">
        <v>18</v>
      </c>
      <c r="B58" s="459" t="s">
        <v>772</v>
      </c>
      <c r="C58" s="460"/>
      <c r="D58" s="460"/>
      <c r="E58" s="460"/>
      <c r="F58" s="465"/>
      <c r="G58" s="207" t="s">
        <v>773</v>
      </c>
      <c r="H58" s="210">
        <f t="shared" si="4"/>
        <v>0</v>
      </c>
      <c r="I58" s="162">
        <v>0</v>
      </c>
      <c r="J58" s="162">
        <v>0</v>
      </c>
      <c r="K58" s="168">
        <v>0</v>
      </c>
      <c r="L58" s="168">
        <v>0</v>
      </c>
      <c r="M58" s="168">
        <v>0</v>
      </c>
      <c r="N58" s="168">
        <v>1</v>
      </c>
      <c r="O58" s="162">
        <v>0</v>
      </c>
      <c r="P58" s="162">
        <v>0</v>
      </c>
      <c r="Q58" s="163">
        <v>0</v>
      </c>
      <c r="R58" s="163">
        <v>17320</v>
      </c>
    </row>
    <row r="59" spans="1:18" ht="72.75" customHeight="1" x14ac:dyDescent="0.25">
      <c r="A59" s="210">
        <v>19</v>
      </c>
      <c r="B59" s="459" t="s">
        <v>774</v>
      </c>
      <c r="C59" s="460"/>
      <c r="D59" s="460"/>
      <c r="E59" s="460"/>
      <c r="F59" s="465"/>
      <c r="G59" s="207" t="s">
        <v>775</v>
      </c>
      <c r="H59" s="210">
        <f t="shared" si="4"/>
        <v>0</v>
      </c>
      <c r="I59" s="162">
        <v>0</v>
      </c>
      <c r="J59" s="162">
        <v>0</v>
      </c>
      <c r="K59" s="168">
        <v>0</v>
      </c>
      <c r="L59" s="168">
        <v>0</v>
      </c>
      <c r="M59" s="168">
        <v>0</v>
      </c>
      <c r="N59" s="168">
        <v>1</v>
      </c>
      <c r="O59" s="162">
        <v>0</v>
      </c>
      <c r="P59" s="162">
        <v>0</v>
      </c>
      <c r="Q59" s="163">
        <v>0</v>
      </c>
      <c r="R59" s="163">
        <v>14733</v>
      </c>
    </row>
    <row r="60" spans="1:18" ht="72.75" customHeight="1" x14ac:dyDescent="0.25">
      <c r="A60" s="210">
        <v>20</v>
      </c>
      <c r="B60" s="459" t="s">
        <v>776</v>
      </c>
      <c r="C60" s="460"/>
      <c r="D60" s="460"/>
      <c r="E60" s="460"/>
      <c r="F60" s="465"/>
      <c r="G60" s="207" t="s">
        <v>777</v>
      </c>
      <c r="H60" s="210">
        <f t="shared" si="4"/>
        <v>0</v>
      </c>
      <c r="I60" s="162">
        <v>0</v>
      </c>
      <c r="J60" s="162">
        <v>0</v>
      </c>
      <c r="K60" s="168">
        <v>0</v>
      </c>
      <c r="L60" s="168">
        <v>0</v>
      </c>
      <c r="M60" s="168">
        <v>0</v>
      </c>
      <c r="N60" s="168">
        <v>1</v>
      </c>
      <c r="O60" s="162">
        <v>0</v>
      </c>
      <c r="P60" s="162">
        <v>0</v>
      </c>
      <c r="Q60" s="163">
        <v>0</v>
      </c>
      <c r="R60" s="163">
        <v>10955</v>
      </c>
    </row>
    <row r="61" spans="1:18" ht="72.75" customHeight="1" x14ac:dyDescent="0.25">
      <c r="A61" s="210">
        <v>21</v>
      </c>
      <c r="B61" s="459" t="s">
        <v>778</v>
      </c>
      <c r="C61" s="460"/>
      <c r="D61" s="460"/>
      <c r="E61" s="460"/>
      <c r="F61" s="465"/>
      <c r="G61" s="207" t="s">
        <v>779</v>
      </c>
      <c r="H61" s="210">
        <f t="shared" si="4"/>
        <v>0</v>
      </c>
      <c r="I61" s="162">
        <v>0</v>
      </c>
      <c r="J61" s="162">
        <v>0</v>
      </c>
      <c r="K61" s="168">
        <v>0</v>
      </c>
      <c r="L61" s="168">
        <v>0</v>
      </c>
      <c r="M61" s="168">
        <v>0</v>
      </c>
      <c r="N61" s="168">
        <v>1</v>
      </c>
      <c r="O61" s="162">
        <v>0</v>
      </c>
      <c r="P61" s="162">
        <v>0</v>
      </c>
      <c r="Q61" s="163">
        <v>0</v>
      </c>
      <c r="R61" s="163">
        <v>10753</v>
      </c>
    </row>
    <row r="62" spans="1:18" ht="72.75" customHeight="1" x14ac:dyDescent="0.25">
      <c r="A62" s="210">
        <v>22</v>
      </c>
      <c r="B62" s="529" t="s">
        <v>66</v>
      </c>
      <c r="C62" s="529"/>
      <c r="D62" s="529"/>
      <c r="E62" s="529"/>
      <c r="F62" s="529"/>
      <c r="G62" s="206" t="s">
        <v>865</v>
      </c>
      <c r="H62" s="210">
        <f t="shared" si="4"/>
        <v>0</v>
      </c>
      <c r="I62" s="162">
        <v>0</v>
      </c>
      <c r="J62" s="162">
        <v>0</v>
      </c>
      <c r="K62" s="168">
        <v>0</v>
      </c>
      <c r="L62" s="168">
        <v>0</v>
      </c>
      <c r="M62" s="168">
        <v>0</v>
      </c>
      <c r="N62" s="168">
        <v>0</v>
      </c>
      <c r="O62" s="162">
        <v>1</v>
      </c>
      <c r="P62" s="162">
        <v>0</v>
      </c>
      <c r="Q62" s="162">
        <v>0</v>
      </c>
      <c r="R62" s="162">
        <v>0</v>
      </c>
    </row>
    <row r="63" spans="1:18" ht="72.75" customHeight="1" x14ac:dyDescent="0.25">
      <c r="A63" s="210">
        <v>23</v>
      </c>
      <c r="B63" s="529" t="s">
        <v>866</v>
      </c>
      <c r="C63" s="529"/>
      <c r="D63" s="529"/>
      <c r="E63" s="529"/>
      <c r="F63" s="529"/>
      <c r="G63" s="206" t="s">
        <v>867</v>
      </c>
      <c r="H63" s="210">
        <f t="shared" si="4"/>
        <v>0</v>
      </c>
      <c r="I63" s="162">
        <v>0</v>
      </c>
      <c r="J63" s="162">
        <v>0</v>
      </c>
      <c r="K63" s="168">
        <v>0</v>
      </c>
      <c r="L63" s="168">
        <v>0</v>
      </c>
      <c r="M63" s="168">
        <v>0</v>
      </c>
      <c r="N63" s="168">
        <v>0</v>
      </c>
      <c r="O63" s="162">
        <v>1</v>
      </c>
      <c r="P63" s="162">
        <v>0</v>
      </c>
      <c r="Q63" s="162">
        <v>0</v>
      </c>
      <c r="R63" s="162">
        <v>0</v>
      </c>
    </row>
    <row r="64" spans="1:18" ht="72.75" customHeight="1" x14ac:dyDescent="0.25">
      <c r="A64" s="210">
        <v>24</v>
      </c>
      <c r="B64" s="529" t="s">
        <v>868</v>
      </c>
      <c r="C64" s="529"/>
      <c r="D64" s="529"/>
      <c r="E64" s="529"/>
      <c r="F64" s="529"/>
      <c r="G64" s="206" t="s">
        <v>869</v>
      </c>
      <c r="H64" s="210">
        <f t="shared" si="4"/>
        <v>0</v>
      </c>
      <c r="I64" s="162">
        <v>0</v>
      </c>
      <c r="J64" s="162">
        <v>0</v>
      </c>
      <c r="K64" s="168">
        <v>0</v>
      </c>
      <c r="L64" s="168">
        <v>0</v>
      </c>
      <c r="M64" s="168">
        <v>0</v>
      </c>
      <c r="N64" s="168">
        <v>0</v>
      </c>
      <c r="O64" s="162">
        <v>1</v>
      </c>
      <c r="P64" s="162">
        <v>0</v>
      </c>
      <c r="Q64" s="162">
        <v>0</v>
      </c>
      <c r="R64" s="162">
        <v>0</v>
      </c>
    </row>
    <row r="65" spans="1:18" ht="72.75" customHeight="1" x14ac:dyDescent="0.25">
      <c r="A65" s="210">
        <v>25</v>
      </c>
      <c r="B65" s="529" t="s">
        <v>870</v>
      </c>
      <c r="C65" s="529"/>
      <c r="D65" s="529"/>
      <c r="E65" s="529"/>
      <c r="F65" s="529"/>
      <c r="G65" s="206" t="s">
        <v>871</v>
      </c>
      <c r="H65" s="210">
        <f t="shared" si="4"/>
        <v>0</v>
      </c>
      <c r="I65" s="162">
        <v>0</v>
      </c>
      <c r="J65" s="162">
        <v>0</v>
      </c>
      <c r="K65" s="168">
        <v>0</v>
      </c>
      <c r="L65" s="168">
        <v>0</v>
      </c>
      <c r="M65" s="168">
        <v>0</v>
      </c>
      <c r="N65" s="168">
        <v>0</v>
      </c>
      <c r="O65" s="162">
        <v>1</v>
      </c>
      <c r="P65" s="162">
        <v>0</v>
      </c>
      <c r="Q65" s="162">
        <v>0</v>
      </c>
      <c r="R65" s="162">
        <v>0</v>
      </c>
    </row>
    <row r="66" spans="1:18" ht="72.75" customHeight="1" x14ac:dyDescent="0.25">
      <c r="A66" s="210">
        <v>26</v>
      </c>
      <c r="B66" s="529" t="s">
        <v>872</v>
      </c>
      <c r="C66" s="529"/>
      <c r="D66" s="529"/>
      <c r="E66" s="529"/>
      <c r="F66" s="529"/>
      <c r="G66" s="206" t="s">
        <v>873</v>
      </c>
      <c r="H66" s="210">
        <f t="shared" si="4"/>
        <v>0</v>
      </c>
      <c r="I66" s="162">
        <v>0</v>
      </c>
      <c r="J66" s="162">
        <v>0</v>
      </c>
      <c r="K66" s="168">
        <v>0</v>
      </c>
      <c r="L66" s="168">
        <v>0</v>
      </c>
      <c r="M66" s="168">
        <v>0</v>
      </c>
      <c r="N66" s="168">
        <v>0</v>
      </c>
      <c r="O66" s="162">
        <v>1</v>
      </c>
      <c r="P66" s="162">
        <v>0</v>
      </c>
      <c r="Q66" s="162">
        <v>0</v>
      </c>
      <c r="R66" s="162">
        <v>0</v>
      </c>
    </row>
    <row r="67" spans="1:18" ht="72.75" customHeight="1" x14ac:dyDescent="0.25">
      <c r="A67" s="210">
        <v>27</v>
      </c>
      <c r="B67" s="529" t="s">
        <v>874</v>
      </c>
      <c r="C67" s="529"/>
      <c r="D67" s="529"/>
      <c r="E67" s="529"/>
      <c r="F67" s="529"/>
      <c r="G67" s="206" t="s">
        <v>875</v>
      </c>
      <c r="H67" s="210">
        <f t="shared" si="4"/>
        <v>0</v>
      </c>
      <c r="I67" s="162">
        <v>0</v>
      </c>
      <c r="J67" s="162">
        <v>0</v>
      </c>
      <c r="K67" s="168">
        <v>0</v>
      </c>
      <c r="L67" s="168">
        <v>0</v>
      </c>
      <c r="M67" s="168">
        <v>0</v>
      </c>
      <c r="N67" s="168">
        <v>0</v>
      </c>
      <c r="O67" s="162">
        <v>1</v>
      </c>
      <c r="P67" s="162">
        <v>0</v>
      </c>
      <c r="Q67" s="162">
        <v>0</v>
      </c>
      <c r="R67" s="162">
        <v>0</v>
      </c>
    </row>
    <row r="68" spans="1:18" ht="72.75" customHeight="1" x14ac:dyDescent="0.25">
      <c r="A68" s="205">
        <v>3</v>
      </c>
      <c r="B68" s="522" t="s">
        <v>103</v>
      </c>
      <c r="C68" s="523"/>
      <c r="D68" s="523"/>
      <c r="E68" s="523"/>
      <c r="F68" s="523"/>
      <c r="G68" s="524"/>
      <c r="H68" s="209">
        <f>H69+H70+H71+H72+H73+H74+H75+H76+H77+H78+H79+H80+H81+H82+H83+H84+H85+H86+H87+H88+H89+H90+H91+H92+H93+H94+H95+H96+H97+H98+H99+H100+H101+H102+H103</f>
        <v>400</v>
      </c>
      <c r="I68" s="172">
        <f t="shared" ref="I68:P68" si="5">I69+I70+I71+I72+I73+I74+I75+I76+I77+I78+I79+I80+I81+I82+I83+I84+I85+I86+I87+I88+I89+I90+I91+I92+I93+I94+I95+I96+I97+I98+I99+I100+I101+I102+I103</f>
        <v>200</v>
      </c>
      <c r="J68" s="172">
        <f t="shared" si="5"/>
        <v>200</v>
      </c>
      <c r="K68" s="183">
        <f t="shared" si="5"/>
        <v>190</v>
      </c>
      <c r="L68" s="183">
        <f t="shared" si="5"/>
        <v>53</v>
      </c>
      <c r="M68" s="183">
        <f t="shared" si="5"/>
        <v>0</v>
      </c>
      <c r="N68" s="183">
        <f t="shared" si="5"/>
        <v>454</v>
      </c>
      <c r="O68" s="172">
        <f t="shared" si="5"/>
        <v>68</v>
      </c>
      <c r="P68" s="172">
        <f t="shared" si="5"/>
        <v>0</v>
      </c>
      <c r="Q68" s="164">
        <v>47739.8</v>
      </c>
      <c r="R68" s="164">
        <v>28085.5</v>
      </c>
    </row>
    <row r="69" spans="1:18" ht="72.75" customHeight="1" x14ac:dyDescent="0.25">
      <c r="A69" s="210">
        <v>1</v>
      </c>
      <c r="B69" s="459" t="s">
        <v>150</v>
      </c>
      <c r="C69" s="460"/>
      <c r="D69" s="460"/>
      <c r="E69" s="460"/>
      <c r="F69" s="465"/>
      <c r="G69" s="207" t="s">
        <v>1008</v>
      </c>
      <c r="H69" s="210">
        <f>I69+J69</f>
        <v>140</v>
      </c>
      <c r="I69" s="162">
        <v>130</v>
      </c>
      <c r="J69" s="162">
        <v>10</v>
      </c>
      <c r="K69" s="168">
        <v>57</v>
      </c>
      <c r="L69" s="168">
        <v>22</v>
      </c>
      <c r="M69" s="168">
        <v>0</v>
      </c>
      <c r="N69" s="168">
        <v>132</v>
      </c>
      <c r="O69" s="162">
        <v>18</v>
      </c>
      <c r="P69" s="162">
        <v>0</v>
      </c>
      <c r="Q69" s="163">
        <v>46425.8</v>
      </c>
      <c r="R69" s="163">
        <v>28013</v>
      </c>
    </row>
    <row r="70" spans="1:18" ht="72.75" customHeight="1" x14ac:dyDescent="0.25">
      <c r="A70" s="210">
        <v>2</v>
      </c>
      <c r="B70" s="459" t="s">
        <v>844</v>
      </c>
      <c r="C70" s="460"/>
      <c r="D70" s="460"/>
      <c r="E70" s="460"/>
      <c r="F70" s="465"/>
      <c r="G70" s="207" t="s">
        <v>704</v>
      </c>
      <c r="H70" s="210">
        <f t="shared" ref="H70:H103" si="6">I70+J70</f>
        <v>40</v>
      </c>
      <c r="I70" s="162">
        <v>20</v>
      </c>
      <c r="J70" s="162">
        <v>20</v>
      </c>
      <c r="K70" s="168">
        <v>16</v>
      </c>
      <c r="L70" s="168">
        <v>3</v>
      </c>
      <c r="M70" s="168">
        <v>0</v>
      </c>
      <c r="N70" s="168">
        <v>45</v>
      </c>
      <c r="O70" s="162">
        <v>2</v>
      </c>
      <c r="P70" s="162">
        <v>0</v>
      </c>
      <c r="Q70" s="163">
        <v>44700</v>
      </c>
      <c r="R70" s="163">
        <v>24963.4</v>
      </c>
    </row>
    <row r="71" spans="1:18" ht="72.75" customHeight="1" x14ac:dyDescent="0.25">
      <c r="A71" s="210">
        <v>3</v>
      </c>
      <c r="B71" s="459" t="s">
        <v>729</v>
      </c>
      <c r="C71" s="460"/>
      <c r="D71" s="460"/>
      <c r="E71" s="460"/>
      <c r="F71" s="465"/>
      <c r="G71" s="207" t="s">
        <v>706</v>
      </c>
      <c r="H71" s="210">
        <f t="shared" si="6"/>
        <v>20</v>
      </c>
      <c r="I71" s="162">
        <v>0</v>
      </c>
      <c r="J71" s="162">
        <v>20</v>
      </c>
      <c r="K71" s="168">
        <v>10</v>
      </c>
      <c r="L71" s="168">
        <v>2</v>
      </c>
      <c r="M71" s="168">
        <v>0</v>
      </c>
      <c r="N71" s="168">
        <v>22</v>
      </c>
      <c r="O71" s="162">
        <v>1</v>
      </c>
      <c r="P71" s="162">
        <v>0</v>
      </c>
      <c r="Q71" s="163">
        <v>53560</v>
      </c>
      <c r="R71" s="163">
        <v>26421.1</v>
      </c>
    </row>
    <row r="72" spans="1:18" ht="72.75" customHeight="1" x14ac:dyDescent="0.25">
      <c r="A72" s="210">
        <v>4</v>
      </c>
      <c r="B72" s="459" t="s">
        <v>104</v>
      </c>
      <c r="C72" s="460"/>
      <c r="D72" s="460"/>
      <c r="E72" s="460"/>
      <c r="F72" s="465"/>
      <c r="G72" s="207" t="s">
        <v>516</v>
      </c>
      <c r="H72" s="210">
        <f t="shared" si="6"/>
        <v>25</v>
      </c>
      <c r="I72" s="162">
        <v>10</v>
      </c>
      <c r="J72" s="162">
        <v>15</v>
      </c>
      <c r="K72" s="168">
        <v>10</v>
      </c>
      <c r="L72" s="168">
        <v>4</v>
      </c>
      <c r="M72" s="168">
        <v>0</v>
      </c>
      <c r="N72" s="168">
        <v>36</v>
      </c>
      <c r="O72" s="162">
        <v>1</v>
      </c>
      <c r="P72" s="162">
        <v>0</v>
      </c>
      <c r="Q72" s="163">
        <v>49471.4</v>
      </c>
      <c r="R72" s="163">
        <v>24237.5</v>
      </c>
    </row>
    <row r="73" spans="1:18" ht="72.75" customHeight="1" x14ac:dyDescent="0.25">
      <c r="A73" s="210">
        <v>5</v>
      </c>
      <c r="B73" s="459" t="s">
        <v>797</v>
      </c>
      <c r="C73" s="460"/>
      <c r="D73" s="460"/>
      <c r="E73" s="460"/>
      <c r="F73" s="465"/>
      <c r="G73" s="207" t="s">
        <v>520</v>
      </c>
      <c r="H73" s="210">
        <f t="shared" si="6"/>
        <v>20</v>
      </c>
      <c r="I73" s="162">
        <v>10</v>
      </c>
      <c r="J73" s="162">
        <v>10</v>
      </c>
      <c r="K73" s="168">
        <v>10</v>
      </c>
      <c r="L73" s="168">
        <v>2</v>
      </c>
      <c r="M73" s="168">
        <v>0</v>
      </c>
      <c r="N73" s="168">
        <v>20</v>
      </c>
      <c r="O73" s="162">
        <v>3</v>
      </c>
      <c r="P73" s="162">
        <v>0</v>
      </c>
      <c r="Q73" s="163">
        <v>48575</v>
      </c>
      <c r="R73" s="163">
        <v>27162.5</v>
      </c>
    </row>
    <row r="74" spans="1:18" ht="72.75" customHeight="1" x14ac:dyDescent="0.25">
      <c r="A74" s="210">
        <v>6</v>
      </c>
      <c r="B74" s="459" t="s">
        <v>798</v>
      </c>
      <c r="C74" s="460"/>
      <c r="D74" s="460"/>
      <c r="E74" s="460"/>
      <c r="F74" s="465"/>
      <c r="G74" s="207" t="s">
        <v>517</v>
      </c>
      <c r="H74" s="210">
        <f t="shared" si="6"/>
        <v>25</v>
      </c>
      <c r="I74" s="162">
        <v>10</v>
      </c>
      <c r="J74" s="162">
        <v>15</v>
      </c>
      <c r="K74" s="168">
        <v>12</v>
      </c>
      <c r="L74" s="168">
        <v>2</v>
      </c>
      <c r="M74" s="168">
        <v>0</v>
      </c>
      <c r="N74" s="168">
        <v>19</v>
      </c>
      <c r="O74" s="162">
        <v>4</v>
      </c>
      <c r="P74" s="162">
        <v>0</v>
      </c>
      <c r="Q74" s="163">
        <v>45200</v>
      </c>
      <c r="R74" s="163">
        <v>25850</v>
      </c>
    </row>
    <row r="75" spans="1:18" ht="72.75" customHeight="1" x14ac:dyDescent="0.25">
      <c r="A75" s="210">
        <v>7</v>
      </c>
      <c r="B75" s="459" t="s">
        <v>108</v>
      </c>
      <c r="C75" s="460"/>
      <c r="D75" s="460"/>
      <c r="E75" s="460"/>
      <c r="F75" s="465"/>
      <c r="G75" s="207" t="s">
        <v>707</v>
      </c>
      <c r="H75" s="210">
        <f t="shared" si="6"/>
        <v>35</v>
      </c>
      <c r="I75" s="162">
        <v>20</v>
      </c>
      <c r="J75" s="162">
        <v>15</v>
      </c>
      <c r="K75" s="168">
        <v>16</v>
      </c>
      <c r="L75" s="168">
        <v>3</v>
      </c>
      <c r="M75" s="168">
        <v>0</v>
      </c>
      <c r="N75" s="168">
        <v>43</v>
      </c>
      <c r="O75" s="162">
        <v>7</v>
      </c>
      <c r="P75" s="162">
        <v>0</v>
      </c>
      <c r="Q75" s="163">
        <v>45150</v>
      </c>
      <c r="R75" s="163">
        <v>24378.400000000001</v>
      </c>
    </row>
    <row r="76" spans="1:18" ht="72.75" customHeight="1" x14ac:dyDescent="0.25">
      <c r="A76" s="210">
        <v>8</v>
      </c>
      <c r="B76" s="459" t="s">
        <v>800</v>
      </c>
      <c r="C76" s="460"/>
      <c r="D76" s="460"/>
      <c r="E76" s="460"/>
      <c r="F76" s="465"/>
      <c r="G76" s="207" t="s">
        <v>799</v>
      </c>
      <c r="H76" s="210">
        <f t="shared" si="6"/>
        <v>20</v>
      </c>
      <c r="I76" s="162">
        <v>0</v>
      </c>
      <c r="J76" s="162">
        <v>20</v>
      </c>
      <c r="K76" s="168">
        <v>7</v>
      </c>
      <c r="L76" s="168">
        <v>2</v>
      </c>
      <c r="M76" s="168">
        <v>0</v>
      </c>
      <c r="N76" s="168">
        <v>17</v>
      </c>
      <c r="O76" s="162">
        <v>4</v>
      </c>
      <c r="P76" s="162">
        <v>0</v>
      </c>
      <c r="Q76" s="163">
        <v>43433.3</v>
      </c>
      <c r="R76" s="163">
        <v>24218.799999999999</v>
      </c>
    </row>
    <row r="77" spans="1:18" ht="72.75" customHeight="1" x14ac:dyDescent="0.25">
      <c r="A77" s="210">
        <v>9</v>
      </c>
      <c r="B77" s="459" t="s">
        <v>801</v>
      </c>
      <c r="C77" s="460"/>
      <c r="D77" s="460"/>
      <c r="E77" s="460"/>
      <c r="F77" s="465"/>
      <c r="G77" s="207" t="s">
        <v>802</v>
      </c>
      <c r="H77" s="210">
        <f t="shared" si="6"/>
        <v>10</v>
      </c>
      <c r="I77" s="162">
        <v>0</v>
      </c>
      <c r="J77" s="162">
        <v>10</v>
      </c>
      <c r="K77" s="168">
        <v>2</v>
      </c>
      <c r="L77" s="168">
        <v>2</v>
      </c>
      <c r="M77" s="168">
        <v>0</v>
      </c>
      <c r="N77" s="168">
        <v>8</v>
      </c>
      <c r="O77" s="162">
        <v>0</v>
      </c>
      <c r="P77" s="162">
        <v>0</v>
      </c>
      <c r="Q77" s="163">
        <v>42500</v>
      </c>
      <c r="R77" s="163">
        <v>26785.7</v>
      </c>
    </row>
    <row r="78" spans="1:18" ht="72.75" customHeight="1" x14ac:dyDescent="0.25">
      <c r="A78" s="210">
        <v>10</v>
      </c>
      <c r="B78" s="459" t="s">
        <v>114</v>
      </c>
      <c r="C78" s="460"/>
      <c r="D78" s="460"/>
      <c r="E78" s="460"/>
      <c r="F78" s="465"/>
      <c r="G78" s="207" t="s">
        <v>709</v>
      </c>
      <c r="H78" s="210">
        <f t="shared" si="6"/>
        <v>30</v>
      </c>
      <c r="I78" s="162">
        <v>0</v>
      </c>
      <c r="J78" s="162">
        <v>30</v>
      </c>
      <c r="K78" s="168">
        <v>12</v>
      </c>
      <c r="L78" s="168">
        <v>2</v>
      </c>
      <c r="M78" s="168">
        <v>0</v>
      </c>
      <c r="N78" s="168">
        <v>18</v>
      </c>
      <c r="O78" s="162">
        <v>3</v>
      </c>
      <c r="P78" s="162">
        <v>0</v>
      </c>
      <c r="Q78" s="163">
        <v>51128.6</v>
      </c>
      <c r="R78" s="163">
        <v>23465</v>
      </c>
    </row>
    <row r="79" spans="1:18" ht="72.75" customHeight="1" x14ac:dyDescent="0.25">
      <c r="A79" s="210">
        <v>11</v>
      </c>
      <c r="B79" s="459" t="s">
        <v>803</v>
      </c>
      <c r="C79" s="460"/>
      <c r="D79" s="460"/>
      <c r="E79" s="460"/>
      <c r="F79" s="465"/>
      <c r="G79" s="207" t="s">
        <v>525</v>
      </c>
      <c r="H79" s="210">
        <f t="shared" si="6"/>
        <v>10</v>
      </c>
      <c r="I79" s="162">
        <v>0</v>
      </c>
      <c r="J79" s="162">
        <v>10</v>
      </c>
      <c r="K79" s="168">
        <v>8</v>
      </c>
      <c r="L79" s="168">
        <v>2</v>
      </c>
      <c r="M79" s="168">
        <v>0</v>
      </c>
      <c r="N79" s="168">
        <v>15</v>
      </c>
      <c r="O79" s="162">
        <v>1</v>
      </c>
      <c r="P79" s="162">
        <v>0</v>
      </c>
      <c r="Q79" s="163">
        <v>42866.7</v>
      </c>
      <c r="R79" s="163">
        <v>23861.5</v>
      </c>
    </row>
    <row r="80" spans="1:18" ht="72.75" customHeight="1" x14ac:dyDescent="0.25">
      <c r="A80" s="210">
        <v>12</v>
      </c>
      <c r="B80" s="459" t="s">
        <v>804</v>
      </c>
      <c r="C80" s="460"/>
      <c r="D80" s="460"/>
      <c r="E80" s="460"/>
      <c r="F80" s="465"/>
      <c r="G80" s="207" t="s">
        <v>526</v>
      </c>
      <c r="H80" s="210">
        <f t="shared" si="6"/>
        <v>0</v>
      </c>
      <c r="I80" s="162">
        <v>0</v>
      </c>
      <c r="J80" s="162">
        <v>0</v>
      </c>
      <c r="K80" s="168">
        <v>4</v>
      </c>
      <c r="L80" s="168">
        <v>2</v>
      </c>
      <c r="M80" s="168">
        <v>0</v>
      </c>
      <c r="N80" s="168">
        <v>10</v>
      </c>
      <c r="O80" s="162">
        <v>0</v>
      </c>
      <c r="P80" s="162">
        <v>0</v>
      </c>
      <c r="Q80" s="163">
        <v>41050</v>
      </c>
      <c r="R80" s="163">
        <v>23500</v>
      </c>
    </row>
    <row r="81" spans="1:18" ht="72.75" customHeight="1" x14ac:dyDescent="0.25">
      <c r="A81" s="210">
        <v>13</v>
      </c>
      <c r="B81" s="459" t="s">
        <v>805</v>
      </c>
      <c r="C81" s="460"/>
      <c r="D81" s="460"/>
      <c r="E81" s="460"/>
      <c r="F81" s="465"/>
      <c r="G81" s="207" t="s">
        <v>806</v>
      </c>
      <c r="H81" s="210">
        <f t="shared" si="6"/>
        <v>10</v>
      </c>
      <c r="I81" s="162">
        <v>0</v>
      </c>
      <c r="J81" s="162">
        <v>10</v>
      </c>
      <c r="K81" s="168">
        <v>7</v>
      </c>
      <c r="L81" s="168">
        <v>1</v>
      </c>
      <c r="M81" s="168">
        <v>0</v>
      </c>
      <c r="N81" s="168">
        <v>10</v>
      </c>
      <c r="O81" s="162">
        <v>3</v>
      </c>
      <c r="P81" s="162">
        <v>0</v>
      </c>
      <c r="Q81" s="163">
        <v>42560</v>
      </c>
      <c r="R81" s="163">
        <v>23625</v>
      </c>
    </row>
    <row r="82" spans="1:18" ht="72.75" customHeight="1" x14ac:dyDescent="0.25">
      <c r="A82" s="210">
        <v>14</v>
      </c>
      <c r="B82" s="459" t="s">
        <v>807</v>
      </c>
      <c r="C82" s="460"/>
      <c r="D82" s="460"/>
      <c r="E82" s="460"/>
      <c r="F82" s="465"/>
      <c r="G82" s="207" t="s">
        <v>808</v>
      </c>
      <c r="H82" s="210">
        <f t="shared" si="6"/>
        <v>5</v>
      </c>
      <c r="I82" s="162">
        <v>0</v>
      </c>
      <c r="J82" s="162">
        <v>5</v>
      </c>
      <c r="K82" s="168">
        <v>8</v>
      </c>
      <c r="L82" s="168">
        <v>2</v>
      </c>
      <c r="M82" s="168">
        <v>0</v>
      </c>
      <c r="N82" s="168">
        <v>10</v>
      </c>
      <c r="O82" s="162">
        <v>0</v>
      </c>
      <c r="P82" s="162">
        <v>0</v>
      </c>
      <c r="Q82" s="163">
        <v>44375</v>
      </c>
      <c r="R82" s="163">
        <v>25400</v>
      </c>
    </row>
    <row r="83" spans="1:18" ht="72.75" customHeight="1" x14ac:dyDescent="0.25">
      <c r="A83" s="210">
        <v>15</v>
      </c>
      <c r="B83" s="459" t="s">
        <v>809</v>
      </c>
      <c r="C83" s="460"/>
      <c r="D83" s="460"/>
      <c r="E83" s="460"/>
      <c r="F83" s="465"/>
      <c r="G83" s="207" t="s">
        <v>810</v>
      </c>
      <c r="H83" s="210">
        <f t="shared" si="6"/>
        <v>10</v>
      </c>
      <c r="I83" s="162">
        <v>0</v>
      </c>
      <c r="J83" s="162">
        <v>10</v>
      </c>
      <c r="K83" s="168">
        <v>11</v>
      </c>
      <c r="L83" s="168">
        <v>2</v>
      </c>
      <c r="M83" s="168">
        <v>0</v>
      </c>
      <c r="N83" s="168">
        <v>13</v>
      </c>
      <c r="O83" s="162">
        <v>4</v>
      </c>
      <c r="P83" s="162">
        <v>0</v>
      </c>
      <c r="Q83" s="163">
        <v>47457.1</v>
      </c>
      <c r="R83" s="163">
        <v>25000</v>
      </c>
    </row>
    <row r="84" spans="1:18" ht="72.75" customHeight="1" x14ac:dyDescent="0.25">
      <c r="A84" s="210">
        <v>16</v>
      </c>
      <c r="B84" s="459" t="s">
        <v>749</v>
      </c>
      <c r="C84" s="460"/>
      <c r="D84" s="460"/>
      <c r="E84" s="460"/>
      <c r="F84" s="465"/>
      <c r="G84" s="207" t="s">
        <v>748</v>
      </c>
      <c r="H84" s="210">
        <f t="shared" si="6"/>
        <v>0</v>
      </c>
      <c r="I84" s="162">
        <v>0</v>
      </c>
      <c r="J84" s="162">
        <v>0</v>
      </c>
      <c r="K84" s="168">
        <v>0</v>
      </c>
      <c r="L84" s="168">
        <v>0</v>
      </c>
      <c r="M84" s="168">
        <v>0</v>
      </c>
      <c r="N84" s="168">
        <v>0</v>
      </c>
      <c r="O84" s="162">
        <v>2</v>
      </c>
      <c r="P84" s="162">
        <v>0</v>
      </c>
      <c r="Q84" s="163">
        <v>0</v>
      </c>
      <c r="R84" s="163">
        <v>0</v>
      </c>
    </row>
    <row r="85" spans="1:18" ht="72.75" customHeight="1" x14ac:dyDescent="0.25">
      <c r="A85" s="210">
        <v>17</v>
      </c>
      <c r="B85" s="459" t="s">
        <v>137</v>
      </c>
      <c r="C85" s="460"/>
      <c r="D85" s="460"/>
      <c r="E85" s="460"/>
      <c r="F85" s="465"/>
      <c r="G85" s="207" t="s">
        <v>811</v>
      </c>
      <c r="H85" s="210">
        <f t="shared" si="6"/>
        <v>0</v>
      </c>
      <c r="I85" s="162">
        <v>0</v>
      </c>
      <c r="J85" s="162">
        <v>0</v>
      </c>
      <c r="K85" s="168">
        <v>0</v>
      </c>
      <c r="L85" s="168">
        <v>0</v>
      </c>
      <c r="M85" s="168">
        <v>0</v>
      </c>
      <c r="N85" s="168">
        <v>3</v>
      </c>
      <c r="O85" s="162">
        <v>2</v>
      </c>
      <c r="P85" s="162">
        <v>0</v>
      </c>
      <c r="Q85" s="163">
        <v>0</v>
      </c>
      <c r="R85" s="163">
        <v>26150</v>
      </c>
    </row>
    <row r="86" spans="1:18" ht="72.75" customHeight="1" x14ac:dyDescent="0.25">
      <c r="A86" s="210">
        <v>18</v>
      </c>
      <c r="B86" s="459" t="s">
        <v>741</v>
      </c>
      <c r="C86" s="460"/>
      <c r="D86" s="460"/>
      <c r="E86" s="460"/>
      <c r="F86" s="465"/>
      <c r="G86" s="207" t="s">
        <v>716</v>
      </c>
      <c r="H86" s="210">
        <f t="shared" si="6"/>
        <v>0</v>
      </c>
      <c r="I86" s="162">
        <v>0</v>
      </c>
      <c r="J86" s="162">
        <v>0</v>
      </c>
      <c r="K86" s="168">
        <v>0</v>
      </c>
      <c r="L86" s="168">
        <v>0</v>
      </c>
      <c r="M86" s="168">
        <v>0</v>
      </c>
      <c r="N86" s="168">
        <v>4</v>
      </c>
      <c r="O86" s="162">
        <v>0</v>
      </c>
      <c r="P86" s="162">
        <v>0</v>
      </c>
      <c r="Q86" s="163">
        <v>0</v>
      </c>
      <c r="R86" s="163">
        <v>23500</v>
      </c>
    </row>
    <row r="87" spans="1:18" ht="72.75" customHeight="1" x14ac:dyDescent="0.25">
      <c r="A87" s="210">
        <v>19</v>
      </c>
      <c r="B87" s="459" t="s">
        <v>742</v>
      </c>
      <c r="C87" s="460"/>
      <c r="D87" s="460"/>
      <c r="E87" s="460"/>
      <c r="F87" s="465"/>
      <c r="G87" s="207" t="s">
        <v>717</v>
      </c>
      <c r="H87" s="210">
        <f t="shared" si="6"/>
        <v>0</v>
      </c>
      <c r="I87" s="162">
        <v>0</v>
      </c>
      <c r="J87" s="162">
        <v>0</v>
      </c>
      <c r="K87" s="168">
        <v>0</v>
      </c>
      <c r="L87" s="168">
        <v>0</v>
      </c>
      <c r="M87" s="168">
        <v>0</v>
      </c>
      <c r="N87" s="168">
        <v>4</v>
      </c>
      <c r="O87" s="162">
        <v>0</v>
      </c>
      <c r="P87" s="162">
        <v>0</v>
      </c>
      <c r="Q87" s="163">
        <v>0</v>
      </c>
      <c r="R87" s="163">
        <v>26133.3</v>
      </c>
    </row>
    <row r="88" spans="1:18" ht="72.75" customHeight="1" x14ac:dyDescent="0.25">
      <c r="A88" s="210">
        <v>20</v>
      </c>
      <c r="B88" s="459" t="s">
        <v>812</v>
      </c>
      <c r="C88" s="460"/>
      <c r="D88" s="460"/>
      <c r="E88" s="460"/>
      <c r="F88" s="465"/>
      <c r="G88" s="207" t="s">
        <v>813</v>
      </c>
      <c r="H88" s="210">
        <f t="shared" si="6"/>
        <v>0</v>
      </c>
      <c r="I88" s="162">
        <v>0</v>
      </c>
      <c r="J88" s="162">
        <v>0</v>
      </c>
      <c r="K88" s="168">
        <v>0</v>
      </c>
      <c r="L88" s="168">
        <v>0</v>
      </c>
      <c r="M88" s="168">
        <v>0</v>
      </c>
      <c r="N88" s="168">
        <v>2</v>
      </c>
      <c r="O88" s="162">
        <v>1</v>
      </c>
      <c r="P88" s="162">
        <v>0</v>
      </c>
      <c r="Q88" s="163">
        <v>0</v>
      </c>
      <c r="R88" s="163">
        <v>26300</v>
      </c>
    </row>
    <row r="89" spans="1:18" ht="72.75" customHeight="1" x14ac:dyDescent="0.25">
      <c r="A89" s="210">
        <v>21</v>
      </c>
      <c r="B89" s="459" t="s">
        <v>120</v>
      </c>
      <c r="C89" s="460"/>
      <c r="D89" s="460"/>
      <c r="E89" s="460"/>
      <c r="F89" s="465"/>
      <c r="G89" s="207" t="s">
        <v>814</v>
      </c>
      <c r="H89" s="210">
        <f t="shared" si="6"/>
        <v>0</v>
      </c>
      <c r="I89" s="162">
        <v>0</v>
      </c>
      <c r="J89" s="162">
        <v>0</v>
      </c>
      <c r="K89" s="168">
        <v>0</v>
      </c>
      <c r="L89" s="168">
        <v>0</v>
      </c>
      <c r="M89" s="168">
        <v>0</v>
      </c>
      <c r="N89" s="168">
        <v>4</v>
      </c>
      <c r="O89" s="162">
        <v>1</v>
      </c>
      <c r="P89" s="162">
        <v>0</v>
      </c>
      <c r="Q89" s="163">
        <v>0</v>
      </c>
      <c r="R89" s="163">
        <v>25625</v>
      </c>
    </row>
    <row r="90" spans="1:18" ht="72.75" customHeight="1" x14ac:dyDescent="0.25">
      <c r="A90" s="210">
        <v>22</v>
      </c>
      <c r="B90" s="459" t="s">
        <v>130</v>
      </c>
      <c r="C90" s="460"/>
      <c r="D90" s="460"/>
      <c r="E90" s="460"/>
      <c r="F90" s="465"/>
      <c r="G90" s="207" t="s">
        <v>713</v>
      </c>
      <c r="H90" s="210">
        <f t="shared" si="6"/>
        <v>0</v>
      </c>
      <c r="I90" s="162">
        <v>0</v>
      </c>
      <c r="J90" s="162">
        <v>0</v>
      </c>
      <c r="K90" s="168">
        <v>0</v>
      </c>
      <c r="L90" s="168">
        <v>0</v>
      </c>
      <c r="M90" s="168">
        <v>0</v>
      </c>
      <c r="N90" s="168">
        <v>1</v>
      </c>
      <c r="O90" s="162">
        <v>1</v>
      </c>
      <c r="P90" s="162">
        <v>0</v>
      </c>
      <c r="Q90" s="163">
        <v>0</v>
      </c>
      <c r="R90" s="163">
        <v>33100</v>
      </c>
    </row>
    <row r="91" spans="1:18" ht="72.75" customHeight="1" x14ac:dyDescent="0.25">
      <c r="A91" s="210">
        <v>23</v>
      </c>
      <c r="B91" s="459" t="s">
        <v>134</v>
      </c>
      <c r="C91" s="460"/>
      <c r="D91" s="460"/>
      <c r="E91" s="460"/>
      <c r="F91" s="465"/>
      <c r="G91" s="207" t="s">
        <v>718</v>
      </c>
      <c r="H91" s="210">
        <f t="shared" si="6"/>
        <v>0</v>
      </c>
      <c r="I91" s="162">
        <v>0</v>
      </c>
      <c r="J91" s="162">
        <v>0</v>
      </c>
      <c r="K91" s="168">
        <v>0</v>
      </c>
      <c r="L91" s="168">
        <v>0</v>
      </c>
      <c r="M91" s="168">
        <v>0</v>
      </c>
      <c r="N91" s="168">
        <v>2</v>
      </c>
      <c r="O91" s="162">
        <v>1</v>
      </c>
      <c r="P91" s="162">
        <v>0</v>
      </c>
      <c r="Q91" s="163">
        <v>0</v>
      </c>
      <c r="R91" s="163">
        <v>22500</v>
      </c>
    </row>
    <row r="92" spans="1:18" ht="72.75" customHeight="1" x14ac:dyDescent="0.25">
      <c r="A92" s="210">
        <v>24</v>
      </c>
      <c r="B92" s="459" t="s">
        <v>733</v>
      </c>
      <c r="C92" s="460"/>
      <c r="D92" s="460"/>
      <c r="E92" s="460"/>
      <c r="F92" s="465"/>
      <c r="G92" s="207" t="s">
        <v>721</v>
      </c>
      <c r="H92" s="210">
        <f t="shared" si="6"/>
        <v>0</v>
      </c>
      <c r="I92" s="162">
        <v>0</v>
      </c>
      <c r="J92" s="162">
        <v>0</v>
      </c>
      <c r="K92" s="168">
        <v>0</v>
      </c>
      <c r="L92" s="168">
        <v>0</v>
      </c>
      <c r="M92" s="168">
        <v>0</v>
      </c>
      <c r="N92" s="168">
        <v>1</v>
      </c>
      <c r="O92" s="162">
        <v>1</v>
      </c>
      <c r="P92" s="162">
        <v>0</v>
      </c>
      <c r="Q92" s="163">
        <v>0</v>
      </c>
      <c r="R92" s="163">
        <v>27800</v>
      </c>
    </row>
    <row r="93" spans="1:18" ht="72.75" customHeight="1" x14ac:dyDescent="0.25">
      <c r="A93" s="210">
        <v>25</v>
      </c>
      <c r="B93" s="459" t="s">
        <v>815</v>
      </c>
      <c r="C93" s="460"/>
      <c r="D93" s="460"/>
      <c r="E93" s="460"/>
      <c r="F93" s="465"/>
      <c r="G93" s="207" t="s">
        <v>133</v>
      </c>
      <c r="H93" s="210">
        <f t="shared" si="6"/>
        <v>0</v>
      </c>
      <c r="I93" s="162">
        <v>0</v>
      </c>
      <c r="J93" s="162">
        <v>0</v>
      </c>
      <c r="K93" s="168">
        <v>0</v>
      </c>
      <c r="L93" s="168">
        <v>0</v>
      </c>
      <c r="M93" s="168">
        <v>0</v>
      </c>
      <c r="N93" s="168">
        <v>2</v>
      </c>
      <c r="O93" s="162">
        <v>1</v>
      </c>
      <c r="P93" s="162">
        <v>0</v>
      </c>
      <c r="Q93" s="163">
        <v>0</v>
      </c>
      <c r="R93" s="163">
        <v>23350</v>
      </c>
    </row>
    <row r="94" spans="1:18" ht="72.75" customHeight="1" x14ac:dyDescent="0.25">
      <c r="A94" s="210">
        <v>26</v>
      </c>
      <c r="B94" s="459" t="s">
        <v>816</v>
      </c>
      <c r="C94" s="460"/>
      <c r="D94" s="460"/>
      <c r="E94" s="460"/>
      <c r="F94" s="465"/>
      <c r="G94" s="207" t="s">
        <v>723</v>
      </c>
      <c r="H94" s="210">
        <f t="shared" si="6"/>
        <v>0</v>
      </c>
      <c r="I94" s="162">
        <v>0</v>
      </c>
      <c r="J94" s="162">
        <v>0</v>
      </c>
      <c r="K94" s="168">
        <v>0</v>
      </c>
      <c r="L94" s="168">
        <v>0</v>
      </c>
      <c r="M94" s="168">
        <v>0</v>
      </c>
      <c r="N94" s="168">
        <v>1</v>
      </c>
      <c r="O94" s="162">
        <v>2</v>
      </c>
      <c r="P94" s="162">
        <v>0</v>
      </c>
      <c r="Q94" s="163">
        <v>0</v>
      </c>
      <c r="R94" s="163">
        <v>37300</v>
      </c>
    </row>
    <row r="95" spans="1:18" ht="72.75" customHeight="1" x14ac:dyDescent="0.25">
      <c r="A95" s="210">
        <v>27</v>
      </c>
      <c r="B95" s="459" t="s">
        <v>745</v>
      </c>
      <c r="C95" s="460"/>
      <c r="D95" s="460"/>
      <c r="E95" s="460"/>
      <c r="F95" s="465"/>
      <c r="G95" s="207" t="s">
        <v>817</v>
      </c>
      <c r="H95" s="210">
        <f t="shared" si="6"/>
        <v>0</v>
      </c>
      <c r="I95" s="162">
        <v>0</v>
      </c>
      <c r="J95" s="162">
        <v>0</v>
      </c>
      <c r="K95" s="168">
        <v>0</v>
      </c>
      <c r="L95" s="168">
        <v>0</v>
      </c>
      <c r="M95" s="168">
        <v>0</v>
      </c>
      <c r="N95" s="168">
        <v>3</v>
      </c>
      <c r="O95" s="162">
        <v>1</v>
      </c>
      <c r="P95" s="162">
        <v>0</v>
      </c>
      <c r="Q95" s="163">
        <v>0</v>
      </c>
      <c r="R95" s="163">
        <v>23150</v>
      </c>
    </row>
    <row r="96" spans="1:18" ht="72.75" customHeight="1" x14ac:dyDescent="0.25">
      <c r="A96" s="210">
        <v>28</v>
      </c>
      <c r="B96" s="116" t="s">
        <v>144</v>
      </c>
      <c r="C96" s="114"/>
      <c r="D96" s="203"/>
      <c r="E96" s="203"/>
      <c r="F96" s="204"/>
      <c r="G96" s="207" t="s">
        <v>725</v>
      </c>
      <c r="H96" s="210">
        <f t="shared" si="6"/>
        <v>0</v>
      </c>
      <c r="I96" s="162">
        <v>0</v>
      </c>
      <c r="J96" s="162">
        <v>0</v>
      </c>
      <c r="K96" s="168">
        <v>0</v>
      </c>
      <c r="L96" s="168">
        <v>0</v>
      </c>
      <c r="M96" s="168">
        <v>0</v>
      </c>
      <c r="N96" s="168">
        <v>1</v>
      </c>
      <c r="O96" s="162">
        <v>2</v>
      </c>
      <c r="P96" s="162">
        <v>0</v>
      </c>
      <c r="Q96" s="163">
        <v>0</v>
      </c>
      <c r="R96" s="163">
        <v>24500</v>
      </c>
    </row>
    <row r="97" spans="1:18" ht="72.75" customHeight="1" x14ac:dyDescent="0.25">
      <c r="A97" s="210">
        <v>29</v>
      </c>
      <c r="B97" s="459" t="s">
        <v>118</v>
      </c>
      <c r="C97" s="460"/>
      <c r="D97" s="460"/>
      <c r="E97" s="460"/>
      <c r="F97" s="465"/>
      <c r="G97" s="207" t="s">
        <v>727</v>
      </c>
      <c r="H97" s="210">
        <f t="shared" si="6"/>
        <v>0</v>
      </c>
      <c r="I97" s="162">
        <v>0</v>
      </c>
      <c r="J97" s="162">
        <v>0</v>
      </c>
      <c r="K97" s="168">
        <v>0</v>
      </c>
      <c r="L97" s="168">
        <v>0</v>
      </c>
      <c r="M97" s="168">
        <v>0</v>
      </c>
      <c r="N97" s="168">
        <v>2</v>
      </c>
      <c r="O97" s="162">
        <v>1</v>
      </c>
      <c r="P97" s="162">
        <v>0</v>
      </c>
      <c r="Q97" s="163">
        <v>0</v>
      </c>
      <c r="R97" s="163">
        <v>31700</v>
      </c>
    </row>
    <row r="98" spans="1:18" ht="72.75" customHeight="1" x14ac:dyDescent="0.25">
      <c r="A98" s="210">
        <v>30</v>
      </c>
      <c r="B98" s="459" t="s">
        <v>818</v>
      </c>
      <c r="C98" s="460"/>
      <c r="D98" s="460"/>
      <c r="E98" s="460"/>
      <c r="F98" s="465"/>
      <c r="G98" s="207" t="s">
        <v>819</v>
      </c>
      <c r="H98" s="210">
        <f t="shared" si="6"/>
        <v>0</v>
      </c>
      <c r="I98" s="162">
        <v>0</v>
      </c>
      <c r="J98" s="162">
        <v>0</v>
      </c>
      <c r="K98" s="168">
        <v>0</v>
      </c>
      <c r="L98" s="168">
        <v>0</v>
      </c>
      <c r="M98" s="168">
        <v>0</v>
      </c>
      <c r="N98" s="168">
        <v>6</v>
      </c>
      <c r="O98" s="162">
        <v>1</v>
      </c>
      <c r="P98" s="162">
        <v>0</v>
      </c>
      <c r="Q98" s="163">
        <v>0</v>
      </c>
      <c r="R98" s="163">
        <v>24275</v>
      </c>
    </row>
    <row r="99" spans="1:18" ht="72.75" customHeight="1" x14ac:dyDescent="0.25">
      <c r="A99" s="210">
        <v>31</v>
      </c>
      <c r="B99" s="519" t="s">
        <v>876</v>
      </c>
      <c r="C99" s="520"/>
      <c r="D99" s="520"/>
      <c r="E99" s="520"/>
      <c r="F99" s="521"/>
      <c r="G99" s="206" t="s">
        <v>877</v>
      </c>
      <c r="H99" s="210">
        <f t="shared" si="6"/>
        <v>0</v>
      </c>
      <c r="I99" s="162">
        <v>0</v>
      </c>
      <c r="J99" s="162">
        <v>0</v>
      </c>
      <c r="K99" s="168">
        <v>0</v>
      </c>
      <c r="L99" s="168">
        <v>0</v>
      </c>
      <c r="M99" s="168">
        <v>0</v>
      </c>
      <c r="N99" s="168">
        <v>0</v>
      </c>
      <c r="O99" s="162">
        <v>0</v>
      </c>
      <c r="P99" s="162">
        <v>0</v>
      </c>
      <c r="Q99" s="163">
        <v>0</v>
      </c>
      <c r="R99" s="163">
        <v>0</v>
      </c>
    </row>
    <row r="100" spans="1:18" ht="72.75" customHeight="1" x14ac:dyDescent="0.25">
      <c r="A100" s="210">
        <v>32</v>
      </c>
      <c r="B100" s="519" t="s">
        <v>878</v>
      </c>
      <c r="C100" s="520"/>
      <c r="D100" s="520"/>
      <c r="E100" s="520"/>
      <c r="F100" s="521"/>
      <c r="G100" s="206" t="s">
        <v>879</v>
      </c>
      <c r="H100" s="210">
        <f t="shared" si="6"/>
        <v>0</v>
      </c>
      <c r="I100" s="162">
        <v>0</v>
      </c>
      <c r="J100" s="162">
        <v>0</v>
      </c>
      <c r="K100" s="168">
        <v>0</v>
      </c>
      <c r="L100" s="168">
        <v>0</v>
      </c>
      <c r="M100" s="168">
        <v>0</v>
      </c>
      <c r="N100" s="168">
        <v>0</v>
      </c>
      <c r="O100" s="162">
        <v>0</v>
      </c>
      <c r="P100" s="162">
        <v>0</v>
      </c>
      <c r="Q100" s="163">
        <v>0</v>
      </c>
      <c r="R100" s="163">
        <v>0</v>
      </c>
    </row>
    <row r="101" spans="1:18" ht="72.75" customHeight="1" x14ac:dyDescent="0.25">
      <c r="A101" s="210">
        <v>33</v>
      </c>
      <c r="B101" s="519" t="s">
        <v>822</v>
      </c>
      <c r="C101" s="520"/>
      <c r="D101" s="520"/>
      <c r="E101" s="520"/>
      <c r="F101" s="521"/>
      <c r="G101" s="206" t="s">
        <v>880</v>
      </c>
      <c r="H101" s="210">
        <f t="shared" si="6"/>
        <v>0</v>
      </c>
      <c r="I101" s="162">
        <v>0</v>
      </c>
      <c r="J101" s="162">
        <v>0</v>
      </c>
      <c r="K101" s="168">
        <v>0</v>
      </c>
      <c r="L101" s="168">
        <v>0</v>
      </c>
      <c r="M101" s="168">
        <v>0</v>
      </c>
      <c r="N101" s="168">
        <v>0</v>
      </c>
      <c r="O101" s="162">
        <v>0</v>
      </c>
      <c r="P101" s="162">
        <v>0</v>
      </c>
      <c r="Q101" s="163">
        <v>0</v>
      </c>
      <c r="R101" s="163">
        <v>0</v>
      </c>
    </row>
    <row r="102" spans="1:18" ht="72.75" customHeight="1" x14ac:dyDescent="0.25">
      <c r="A102" s="210">
        <v>34</v>
      </c>
      <c r="B102" s="519" t="s">
        <v>826</v>
      </c>
      <c r="C102" s="520"/>
      <c r="D102" s="520"/>
      <c r="E102" s="520"/>
      <c r="F102" s="521"/>
      <c r="G102" s="206" t="s">
        <v>881</v>
      </c>
      <c r="H102" s="210">
        <f t="shared" si="6"/>
        <v>0</v>
      </c>
      <c r="I102" s="162">
        <v>0</v>
      </c>
      <c r="J102" s="162">
        <v>0</v>
      </c>
      <c r="K102" s="168">
        <v>0</v>
      </c>
      <c r="L102" s="168">
        <v>0</v>
      </c>
      <c r="M102" s="168">
        <v>0</v>
      </c>
      <c r="N102" s="168">
        <v>0</v>
      </c>
      <c r="O102" s="162">
        <v>0</v>
      </c>
      <c r="P102" s="162">
        <v>0</v>
      </c>
      <c r="Q102" s="163">
        <v>0</v>
      </c>
      <c r="R102" s="163">
        <v>0</v>
      </c>
    </row>
    <row r="103" spans="1:18" ht="72.75" customHeight="1" x14ac:dyDescent="0.25">
      <c r="A103" s="210">
        <v>35</v>
      </c>
      <c r="B103" s="519" t="s">
        <v>828</v>
      </c>
      <c r="C103" s="520"/>
      <c r="D103" s="520"/>
      <c r="E103" s="520"/>
      <c r="F103" s="521"/>
      <c r="G103" s="206" t="s">
        <v>882</v>
      </c>
      <c r="H103" s="210">
        <f t="shared" si="6"/>
        <v>0</v>
      </c>
      <c r="I103" s="162">
        <v>0</v>
      </c>
      <c r="J103" s="162">
        <v>0</v>
      </c>
      <c r="K103" s="168">
        <v>0</v>
      </c>
      <c r="L103" s="168">
        <v>0</v>
      </c>
      <c r="M103" s="168">
        <v>0</v>
      </c>
      <c r="N103" s="168">
        <v>0</v>
      </c>
      <c r="O103" s="162">
        <v>0</v>
      </c>
      <c r="P103" s="162">
        <v>0</v>
      </c>
      <c r="Q103" s="163">
        <v>0</v>
      </c>
      <c r="R103" s="163">
        <v>0</v>
      </c>
    </row>
    <row r="104" spans="1:18" ht="72.75" customHeight="1" x14ac:dyDescent="0.25">
      <c r="A104" s="205">
        <v>4</v>
      </c>
      <c r="B104" s="522" t="s">
        <v>158</v>
      </c>
      <c r="C104" s="523"/>
      <c r="D104" s="523"/>
      <c r="E104" s="523"/>
      <c r="F104" s="523"/>
      <c r="G104" s="524"/>
      <c r="H104" s="209">
        <f>H105+H106+H107+H108+H109+H110+H111+H112+H113+H114+H115+H116+H117+H118+H119+H120+H121+H122+H123+H124+H125+H126+H127+H128</f>
        <v>640</v>
      </c>
      <c r="I104" s="209">
        <f t="shared" ref="I104:P104" si="7">I105+I106+I107+I108+I109+I110+I111+I112+I113+I114+I115+I116+I117+I118+I119+I120+I121+I122+I123+I124+I125+I126+I127+I128</f>
        <v>520</v>
      </c>
      <c r="J104" s="209">
        <f t="shared" si="7"/>
        <v>120</v>
      </c>
      <c r="K104" s="135">
        <f t="shared" si="7"/>
        <v>248</v>
      </c>
      <c r="L104" s="135">
        <f t="shared" si="7"/>
        <v>443</v>
      </c>
      <c r="M104" s="135">
        <f t="shared" si="7"/>
        <v>78</v>
      </c>
      <c r="N104" s="135">
        <f t="shared" si="7"/>
        <v>824</v>
      </c>
      <c r="O104" s="209">
        <f t="shared" si="7"/>
        <v>917.5</v>
      </c>
      <c r="P104" s="209">
        <f t="shared" si="7"/>
        <v>3</v>
      </c>
      <c r="Q104" s="164">
        <v>37221.5</v>
      </c>
      <c r="R104" s="164">
        <v>22597.5</v>
      </c>
    </row>
    <row r="105" spans="1:18" ht="72.75" customHeight="1" x14ac:dyDescent="0.25">
      <c r="A105" s="210">
        <v>1</v>
      </c>
      <c r="B105" s="459" t="s">
        <v>159</v>
      </c>
      <c r="C105" s="460"/>
      <c r="D105" s="460"/>
      <c r="E105" s="460"/>
      <c r="F105" s="465"/>
      <c r="G105" s="207" t="s">
        <v>1005</v>
      </c>
      <c r="H105" s="210">
        <f>I105+J105</f>
        <v>590</v>
      </c>
      <c r="I105" s="162">
        <v>505</v>
      </c>
      <c r="J105" s="162">
        <v>85</v>
      </c>
      <c r="K105" s="168">
        <v>190</v>
      </c>
      <c r="L105" s="168">
        <v>342.5</v>
      </c>
      <c r="M105" s="168">
        <v>57</v>
      </c>
      <c r="N105" s="168">
        <v>662</v>
      </c>
      <c r="O105" s="162">
        <v>730</v>
      </c>
      <c r="P105" s="162">
        <v>2</v>
      </c>
      <c r="Q105" s="163">
        <v>37230</v>
      </c>
      <c r="R105" s="163">
        <v>22750</v>
      </c>
    </row>
    <row r="106" spans="1:18" ht="72.75" customHeight="1" x14ac:dyDescent="0.25">
      <c r="A106" s="210">
        <v>2</v>
      </c>
      <c r="B106" s="459" t="s">
        <v>160</v>
      </c>
      <c r="C106" s="460"/>
      <c r="D106" s="460"/>
      <c r="E106" s="460"/>
      <c r="F106" s="465"/>
      <c r="G106" s="207" t="s">
        <v>531</v>
      </c>
      <c r="H106" s="210">
        <f t="shared" ref="H106:H128" si="8">I106+J106</f>
        <v>25</v>
      </c>
      <c r="I106" s="162">
        <v>15</v>
      </c>
      <c r="J106" s="162">
        <v>10</v>
      </c>
      <c r="K106" s="168">
        <v>19</v>
      </c>
      <c r="L106" s="168">
        <v>27</v>
      </c>
      <c r="M106" s="168">
        <v>1</v>
      </c>
      <c r="N106" s="168">
        <v>44</v>
      </c>
      <c r="O106" s="162">
        <v>52.25</v>
      </c>
      <c r="P106" s="162">
        <v>0</v>
      </c>
      <c r="Q106" s="163">
        <v>38000</v>
      </c>
      <c r="R106" s="163">
        <v>23400</v>
      </c>
    </row>
    <row r="107" spans="1:18" ht="72.75" customHeight="1" x14ac:dyDescent="0.25">
      <c r="A107" s="210">
        <v>3</v>
      </c>
      <c r="B107" s="459" t="s">
        <v>161</v>
      </c>
      <c r="C107" s="460"/>
      <c r="D107" s="460"/>
      <c r="E107" s="460"/>
      <c r="F107" s="465"/>
      <c r="G107" s="207" t="s">
        <v>532</v>
      </c>
      <c r="H107" s="210">
        <f t="shared" si="8"/>
        <v>0</v>
      </c>
      <c r="I107" s="162">
        <v>0</v>
      </c>
      <c r="J107" s="162">
        <v>0</v>
      </c>
      <c r="K107" s="168">
        <v>6</v>
      </c>
      <c r="L107" s="168">
        <v>6.5</v>
      </c>
      <c r="M107" s="168">
        <v>0</v>
      </c>
      <c r="N107" s="168">
        <v>12</v>
      </c>
      <c r="O107" s="162">
        <v>10</v>
      </c>
      <c r="P107" s="162">
        <v>0</v>
      </c>
      <c r="Q107" s="163">
        <v>37150</v>
      </c>
      <c r="R107" s="163">
        <v>23350</v>
      </c>
    </row>
    <row r="108" spans="1:18" ht="72.75" customHeight="1" x14ac:dyDescent="0.25">
      <c r="A108" s="210">
        <v>4</v>
      </c>
      <c r="B108" s="459" t="s">
        <v>162</v>
      </c>
      <c r="C108" s="460"/>
      <c r="D108" s="460"/>
      <c r="E108" s="460"/>
      <c r="F108" s="465"/>
      <c r="G108" s="207" t="s">
        <v>533</v>
      </c>
      <c r="H108" s="210">
        <f t="shared" si="8"/>
        <v>0</v>
      </c>
      <c r="I108" s="162">
        <v>0</v>
      </c>
      <c r="J108" s="162">
        <v>0</v>
      </c>
      <c r="K108" s="168">
        <v>7</v>
      </c>
      <c r="L108" s="168">
        <v>7.5</v>
      </c>
      <c r="M108" s="168">
        <v>1</v>
      </c>
      <c r="N108" s="168">
        <v>10</v>
      </c>
      <c r="O108" s="162">
        <v>11</v>
      </c>
      <c r="P108" s="162">
        <v>0</v>
      </c>
      <c r="Q108" s="163">
        <v>37150</v>
      </c>
      <c r="R108" s="163">
        <v>23350</v>
      </c>
    </row>
    <row r="109" spans="1:18" ht="72.75" customHeight="1" x14ac:dyDescent="0.25">
      <c r="A109" s="210">
        <v>5</v>
      </c>
      <c r="B109" s="459" t="s">
        <v>163</v>
      </c>
      <c r="C109" s="460"/>
      <c r="D109" s="460"/>
      <c r="E109" s="460"/>
      <c r="F109" s="465"/>
      <c r="G109" s="207" t="s">
        <v>534</v>
      </c>
      <c r="H109" s="210">
        <f t="shared" si="8"/>
        <v>10</v>
      </c>
      <c r="I109" s="162">
        <v>0</v>
      </c>
      <c r="J109" s="162">
        <v>10</v>
      </c>
      <c r="K109" s="168">
        <v>7</v>
      </c>
      <c r="L109" s="168">
        <v>9</v>
      </c>
      <c r="M109" s="168">
        <v>2</v>
      </c>
      <c r="N109" s="168">
        <v>18</v>
      </c>
      <c r="O109" s="162">
        <v>16</v>
      </c>
      <c r="P109" s="162">
        <v>0</v>
      </c>
      <c r="Q109" s="163">
        <v>37150</v>
      </c>
      <c r="R109" s="163">
        <v>23350</v>
      </c>
    </row>
    <row r="110" spans="1:18" ht="72.75" customHeight="1" x14ac:dyDescent="0.25">
      <c r="A110" s="210">
        <v>6</v>
      </c>
      <c r="B110" s="459" t="s">
        <v>164</v>
      </c>
      <c r="C110" s="460"/>
      <c r="D110" s="460"/>
      <c r="E110" s="460"/>
      <c r="F110" s="465"/>
      <c r="G110" s="207" t="s">
        <v>535</v>
      </c>
      <c r="H110" s="210">
        <f t="shared" si="8"/>
        <v>5</v>
      </c>
      <c r="I110" s="162">
        <v>0</v>
      </c>
      <c r="J110" s="162">
        <v>5</v>
      </c>
      <c r="K110" s="168">
        <v>5</v>
      </c>
      <c r="L110" s="168">
        <v>8.5</v>
      </c>
      <c r="M110" s="168">
        <v>1</v>
      </c>
      <c r="N110" s="168">
        <v>10</v>
      </c>
      <c r="O110" s="162">
        <v>12</v>
      </c>
      <c r="P110" s="162">
        <v>0</v>
      </c>
      <c r="Q110" s="163">
        <v>37150</v>
      </c>
      <c r="R110" s="163">
        <v>23350</v>
      </c>
    </row>
    <row r="111" spans="1:18" ht="72.75" customHeight="1" x14ac:dyDescent="0.25">
      <c r="A111" s="210">
        <v>7</v>
      </c>
      <c r="B111" s="459" t="s">
        <v>165</v>
      </c>
      <c r="C111" s="460"/>
      <c r="D111" s="460"/>
      <c r="E111" s="460"/>
      <c r="F111" s="465"/>
      <c r="G111" s="207" t="s">
        <v>536</v>
      </c>
      <c r="H111" s="210">
        <f t="shared" si="8"/>
        <v>10</v>
      </c>
      <c r="I111" s="162">
        <v>0</v>
      </c>
      <c r="J111" s="162">
        <v>10</v>
      </c>
      <c r="K111" s="168">
        <v>6</v>
      </c>
      <c r="L111" s="168">
        <v>9.5</v>
      </c>
      <c r="M111" s="168">
        <v>0</v>
      </c>
      <c r="N111" s="168">
        <v>19</v>
      </c>
      <c r="O111" s="162">
        <v>18</v>
      </c>
      <c r="P111" s="162">
        <v>0</v>
      </c>
      <c r="Q111" s="163">
        <v>37150</v>
      </c>
      <c r="R111" s="163">
        <v>23350</v>
      </c>
    </row>
    <row r="112" spans="1:18" ht="72.75" customHeight="1" x14ac:dyDescent="0.25">
      <c r="A112" s="210">
        <v>8</v>
      </c>
      <c r="B112" s="459" t="s">
        <v>166</v>
      </c>
      <c r="C112" s="460"/>
      <c r="D112" s="460"/>
      <c r="E112" s="460"/>
      <c r="F112" s="465"/>
      <c r="G112" s="207" t="s">
        <v>167</v>
      </c>
      <c r="H112" s="210">
        <f t="shared" si="8"/>
        <v>0</v>
      </c>
      <c r="I112" s="162">
        <v>0</v>
      </c>
      <c r="J112" s="162">
        <v>0</v>
      </c>
      <c r="K112" s="168">
        <v>0</v>
      </c>
      <c r="L112" s="168">
        <v>0</v>
      </c>
      <c r="M112" s="168">
        <v>0</v>
      </c>
      <c r="N112" s="168">
        <v>3</v>
      </c>
      <c r="O112" s="162">
        <v>3</v>
      </c>
      <c r="P112" s="162">
        <v>0</v>
      </c>
      <c r="Q112" s="163">
        <v>0</v>
      </c>
      <c r="R112" s="163">
        <v>22320</v>
      </c>
    </row>
    <row r="113" spans="1:18" ht="72.75" customHeight="1" x14ac:dyDescent="0.25">
      <c r="A113" s="210">
        <v>9</v>
      </c>
      <c r="B113" s="459" t="s">
        <v>168</v>
      </c>
      <c r="C113" s="460"/>
      <c r="D113" s="460"/>
      <c r="E113" s="460"/>
      <c r="F113" s="465"/>
      <c r="G113" s="207" t="s">
        <v>169</v>
      </c>
      <c r="H113" s="210">
        <f t="shared" si="8"/>
        <v>0</v>
      </c>
      <c r="I113" s="162">
        <v>0</v>
      </c>
      <c r="J113" s="162">
        <v>0</v>
      </c>
      <c r="K113" s="168">
        <v>0</v>
      </c>
      <c r="L113" s="168">
        <v>0</v>
      </c>
      <c r="M113" s="168">
        <v>0</v>
      </c>
      <c r="N113" s="168">
        <v>3</v>
      </c>
      <c r="O113" s="162">
        <v>3</v>
      </c>
      <c r="P113" s="162">
        <v>0</v>
      </c>
      <c r="Q113" s="163">
        <v>0</v>
      </c>
      <c r="R113" s="163">
        <v>22320</v>
      </c>
    </row>
    <row r="114" spans="1:18" ht="72.75" customHeight="1" x14ac:dyDescent="0.25">
      <c r="A114" s="210">
        <v>10</v>
      </c>
      <c r="B114" s="459" t="s">
        <v>170</v>
      </c>
      <c r="C114" s="460"/>
      <c r="D114" s="460"/>
      <c r="E114" s="460"/>
      <c r="F114" s="465"/>
      <c r="G114" s="207" t="s">
        <v>944</v>
      </c>
      <c r="H114" s="210">
        <f t="shared" si="8"/>
        <v>0</v>
      </c>
      <c r="I114" s="162">
        <v>0</v>
      </c>
      <c r="J114" s="162">
        <v>0</v>
      </c>
      <c r="K114" s="168">
        <v>0</v>
      </c>
      <c r="L114" s="168">
        <v>4.5</v>
      </c>
      <c r="M114" s="168">
        <v>3</v>
      </c>
      <c r="N114" s="168">
        <v>2</v>
      </c>
      <c r="O114" s="162">
        <v>5</v>
      </c>
      <c r="P114" s="162">
        <v>0</v>
      </c>
      <c r="Q114" s="163">
        <v>0</v>
      </c>
      <c r="R114" s="163">
        <v>22320</v>
      </c>
    </row>
    <row r="115" spans="1:18" ht="72.75" customHeight="1" x14ac:dyDescent="0.25">
      <c r="A115" s="210">
        <v>11</v>
      </c>
      <c r="B115" s="459" t="s">
        <v>172</v>
      </c>
      <c r="C115" s="460"/>
      <c r="D115" s="460"/>
      <c r="E115" s="460"/>
      <c r="F115" s="465"/>
      <c r="G115" s="207" t="s">
        <v>965</v>
      </c>
      <c r="H115" s="210">
        <f t="shared" si="8"/>
        <v>0</v>
      </c>
      <c r="I115" s="162">
        <v>0</v>
      </c>
      <c r="J115" s="162">
        <v>0</v>
      </c>
      <c r="K115" s="168">
        <v>1</v>
      </c>
      <c r="L115" s="168">
        <v>3.5</v>
      </c>
      <c r="M115" s="168">
        <v>2</v>
      </c>
      <c r="N115" s="168">
        <v>3</v>
      </c>
      <c r="O115" s="162">
        <v>5</v>
      </c>
      <c r="P115" s="162">
        <v>0</v>
      </c>
      <c r="Q115" s="163">
        <v>37150</v>
      </c>
      <c r="R115" s="163">
        <v>22320</v>
      </c>
    </row>
    <row r="116" spans="1:18" ht="72.75" customHeight="1" x14ac:dyDescent="0.25">
      <c r="A116" s="210">
        <v>12</v>
      </c>
      <c r="B116" s="459" t="s">
        <v>174</v>
      </c>
      <c r="C116" s="460"/>
      <c r="D116" s="460"/>
      <c r="E116" s="460"/>
      <c r="F116" s="465"/>
      <c r="G116" s="207" t="s">
        <v>175</v>
      </c>
      <c r="H116" s="210">
        <f t="shared" si="8"/>
        <v>0</v>
      </c>
      <c r="I116" s="162">
        <v>0</v>
      </c>
      <c r="J116" s="162">
        <v>0</v>
      </c>
      <c r="K116" s="168">
        <v>0</v>
      </c>
      <c r="L116" s="168">
        <v>0</v>
      </c>
      <c r="M116" s="168">
        <v>0</v>
      </c>
      <c r="N116" s="168">
        <v>3</v>
      </c>
      <c r="O116" s="162">
        <v>3</v>
      </c>
      <c r="P116" s="162">
        <v>0</v>
      </c>
      <c r="Q116" s="163">
        <v>0</v>
      </c>
      <c r="R116" s="163">
        <v>22320</v>
      </c>
    </row>
    <row r="117" spans="1:18" ht="72.75" customHeight="1" x14ac:dyDescent="0.25">
      <c r="A117" s="210">
        <v>13</v>
      </c>
      <c r="B117" s="459" t="s">
        <v>176</v>
      </c>
      <c r="C117" s="460"/>
      <c r="D117" s="460"/>
      <c r="E117" s="460"/>
      <c r="F117" s="465"/>
      <c r="G117" s="207" t="s">
        <v>177</v>
      </c>
      <c r="H117" s="210">
        <f t="shared" si="8"/>
        <v>0</v>
      </c>
      <c r="I117" s="162">
        <v>0</v>
      </c>
      <c r="J117" s="162">
        <v>0</v>
      </c>
      <c r="K117" s="168">
        <v>0</v>
      </c>
      <c r="L117" s="168">
        <v>0</v>
      </c>
      <c r="M117" s="168">
        <v>0</v>
      </c>
      <c r="N117" s="168">
        <v>3</v>
      </c>
      <c r="O117" s="162">
        <v>3</v>
      </c>
      <c r="P117" s="162">
        <v>0</v>
      </c>
      <c r="Q117" s="163">
        <v>0</v>
      </c>
      <c r="R117" s="163">
        <v>22320</v>
      </c>
    </row>
    <row r="118" spans="1:18" ht="72.75" customHeight="1" x14ac:dyDescent="0.25">
      <c r="A118" s="210">
        <v>14</v>
      </c>
      <c r="B118" s="459" t="s">
        <v>178</v>
      </c>
      <c r="C118" s="460"/>
      <c r="D118" s="460"/>
      <c r="E118" s="460"/>
      <c r="F118" s="465"/>
      <c r="G118" s="207" t="s">
        <v>179</v>
      </c>
      <c r="H118" s="210">
        <f t="shared" si="8"/>
        <v>0</v>
      </c>
      <c r="I118" s="162">
        <v>0</v>
      </c>
      <c r="J118" s="162">
        <v>0</v>
      </c>
      <c r="K118" s="168">
        <v>0</v>
      </c>
      <c r="L118" s="168">
        <v>0</v>
      </c>
      <c r="M118" s="168">
        <v>0</v>
      </c>
      <c r="N118" s="168">
        <v>3</v>
      </c>
      <c r="O118" s="162">
        <v>3</v>
      </c>
      <c r="P118" s="162">
        <v>0</v>
      </c>
      <c r="Q118" s="163">
        <v>0</v>
      </c>
      <c r="R118" s="163">
        <v>22320</v>
      </c>
    </row>
    <row r="119" spans="1:18" ht="72.75" customHeight="1" x14ac:dyDescent="0.25">
      <c r="A119" s="210">
        <v>15</v>
      </c>
      <c r="B119" s="459" t="s">
        <v>180</v>
      </c>
      <c r="C119" s="460"/>
      <c r="D119" s="460"/>
      <c r="E119" s="460"/>
      <c r="F119" s="465"/>
      <c r="G119" s="207" t="s">
        <v>948</v>
      </c>
      <c r="H119" s="210">
        <f t="shared" si="8"/>
        <v>0</v>
      </c>
      <c r="I119" s="162">
        <v>0</v>
      </c>
      <c r="J119" s="162">
        <v>0</v>
      </c>
      <c r="K119" s="168">
        <v>1</v>
      </c>
      <c r="L119" s="168">
        <v>4.75</v>
      </c>
      <c r="M119" s="168">
        <v>2</v>
      </c>
      <c r="N119" s="168">
        <v>3</v>
      </c>
      <c r="O119" s="162">
        <v>5.25</v>
      </c>
      <c r="P119" s="162">
        <v>0</v>
      </c>
      <c r="Q119" s="163">
        <v>37150</v>
      </c>
      <c r="R119" s="163">
        <v>22320</v>
      </c>
    </row>
    <row r="120" spans="1:18" ht="72.75" customHeight="1" x14ac:dyDescent="0.25">
      <c r="A120" s="210">
        <v>16</v>
      </c>
      <c r="B120" s="459" t="s">
        <v>182</v>
      </c>
      <c r="C120" s="460"/>
      <c r="D120" s="460"/>
      <c r="E120" s="460"/>
      <c r="F120" s="465"/>
      <c r="G120" s="207" t="s">
        <v>949</v>
      </c>
      <c r="H120" s="210">
        <f t="shared" si="8"/>
        <v>0</v>
      </c>
      <c r="I120" s="162">
        <v>0</v>
      </c>
      <c r="J120" s="162">
        <v>0</v>
      </c>
      <c r="K120" s="168">
        <v>1</v>
      </c>
      <c r="L120" s="168">
        <v>5.5</v>
      </c>
      <c r="M120" s="168">
        <v>3</v>
      </c>
      <c r="N120" s="168">
        <v>5</v>
      </c>
      <c r="O120" s="162">
        <v>7</v>
      </c>
      <c r="P120" s="162">
        <v>0</v>
      </c>
      <c r="Q120" s="163">
        <v>37150</v>
      </c>
      <c r="R120" s="163">
        <v>22320</v>
      </c>
    </row>
    <row r="121" spans="1:18" ht="72.75" customHeight="1" x14ac:dyDescent="0.25">
      <c r="A121" s="210">
        <v>17</v>
      </c>
      <c r="B121" s="459" t="s">
        <v>946</v>
      </c>
      <c r="C121" s="460"/>
      <c r="D121" s="460"/>
      <c r="E121" s="460"/>
      <c r="F121" s="465"/>
      <c r="G121" s="207" t="s">
        <v>945</v>
      </c>
      <c r="H121" s="210">
        <f t="shared" si="8"/>
        <v>0</v>
      </c>
      <c r="I121" s="162">
        <v>0</v>
      </c>
      <c r="J121" s="162">
        <v>0</v>
      </c>
      <c r="K121" s="168">
        <v>2</v>
      </c>
      <c r="L121" s="168">
        <v>4.25</v>
      </c>
      <c r="M121" s="168">
        <v>1</v>
      </c>
      <c r="N121" s="168">
        <v>4</v>
      </c>
      <c r="O121" s="162">
        <v>4.5</v>
      </c>
      <c r="P121" s="162">
        <v>0</v>
      </c>
      <c r="Q121" s="163">
        <v>37150</v>
      </c>
      <c r="R121" s="163">
        <v>22320</v>
      </c>
    </row>
    <row r="122" spans="1:18" ht="72.75" customHeight="1" x14ac:dyDescent="0.25">
      <c r="A122" s="210">
        <v>18</v>
      </c>
      <c r="B122" s="459" t="s">
        <v>186</v>
      </c>
      <c r="C122" s="460"/>
      <c r="D122" s="460"/>
      <c r="E122" s="460"/>
      <c r="F122" s="465"/>
      <c r="G122" s="207" t="s">
        <v>947</v>
      </c>
      <c r="H122" s="210">
        <f t="shared" si="8"/>
        <v>0</v>
      </c>
      <c r="I122" s="162">
        <v>0</v>
      </c>
      <c r="J122" s="162">
        <v>0</v>
      </c>
      <c r="K122" s="168">
        <v>2</v>
      </c>
      <c r="L122" s="168">
        <v>5</v>
      </c>
      <c r="M122" s="168">
        <v>2</v>
      </c>
      <c r="N122" s="168">
        <v>1</v>
      </c>
      <c r="O122" s="162">
        <v>6</v>
      </c>
      <c r="P122" s="162">
        <v>1</v>
      </c>
      <c r="Q122" s="163">
        <v>37150</v>
      </c>
      <c r="R122" s="163">
        <v>22320</v>
      </c>
    </row>
    <row r="123" spans="1:18" ht="72.75" customHeight="1" x14ac:dyDescent="0.25">
      <c r="A123" s="210">
        <v>19</v>
      </c>
      <c r="B123" s="459" t="s">
        <v>188</v>
      </c>
      <c r="C123" s="460"/>
      <c r="D123" s="460"/>
      <c r="E123" s="460"/>
      <c r="F123" s="465"/>
      <c r="G123" s="207" t="s">
        <v>189</v>
      </c>
      <c r="H123" s="210">
        <f t="shared" si="8"/>
        <v>0</v>
      </c>
      <c r="I123" s="162">
        <v>0</v>
      </c>
      <c r="J123" s="162">
        <v>0</v>
      </c>
      <c r="K123" s="168">
        <v>0</v>
      </c>
      <c r="L123" s="168">
        <v>0</v>
      </c>
      <c r="M123" s="168">
        <v>0</v>
      </c>
      <c r="N123" s="168">
        <v>2</v>
      </c>
      <c r="O123" s="162">
        <v>3</v>
      </c>
      <c r="P123" s="162">
        <v>0</v>
      </c>
      <c r="Q123" s="163">
        <v>0</v>
      </c>
      <c r="R123" s="163">
        <v>22320</v>
      </c>
    </row>
    <row r="124" spans="1:18" ht="72.75" customHeight="1" x14ac:dyDescent="0.25">
      <c r="A124" s="210">
        <v>20</v>
      </c>
      <c r="B124" s="459" t="s">
        <v>190</v>
      </c>
      <c r="C124" s="460"/>
      <c r="D124" s="460"/>
      <c r="E124" s="460"/>
      <c r="F124" s="465"/>
      <c r="G124" s="207" t="s">
        <v>950</v>
      </c>
      <c r="H124" s="210">
        <f t="shared" si="8"/>
        <v>0</v>
      </c>
      <c r="I124" s="162">
        <v>0</v>
      </c>
      <c r="J124" s="162">
        <v>0</v>
      </c>
      <c r="K124" s="168">
        <v>1</v>
      </c>
      <c r="L124" s="168">
        <v>5</v>
      </c>
      <c r="M124" s="168">
        <v>3</v>
      </c>
      <c r="N124" s="168">
        <v>3</v>
      </c>
      <c r="O124" s="162">
        <v>5.5</v>
      </c>
      <c r="P124" s="162">
        <v>0</v>
      </c>
      <c r="Q124" s="163">
        <v>37150</v>
      </c>
      <c r="R124" s="163">
        <v>22320</v>
      </c>
    </row>
    <row r="125" spans="1:18" ht="72.75" customHeight="1" x14ac:dyDescent="0.25">
      <c r="A125" s="210">
        <v>21</v>
      </c>
      <c r="B125" s="459" t="s">
        <v>192</v>
      </c>
      <c r="C125" s="460"/>
      <c r="D125" s="460"/>
      <c r="E125" s="460"/>
      <c r="F125" s="465"/>
      <c r="G125" s="207" t="s">
        <v>193</v>
      </c>
      <c r="H125" s="210">
        <f t="shared" si="8"/>
        <v>0</v>
      </c>
      <c r="I125" s="162">
        <v>0</v>
      </c>
      <c r="J125" s="162">
        <v>0</v>
      </c>
      <c r="K125" s="168">
        <v>0</v>
      </c>
      <c r="L125" s="168">
        <v>0</v>
      </c>
      <c r="M125" s="168">
        <v>0</v>
      </c>
      <c r="N125" s="168">
        <v>3</v>
      </c>
      <c r="O125" s="162">
        <v>3</v>
      </c>
      <c r="P125" s="162">
        <v>0</v>
      </c>
      <c r="Q125" s="163">
        <v>0</v>
      </c>
      <c r="R125" s="163">
        <v>22320</v>
      </c>
    </row>
    <row r="126" spans="1:18" ht="72.75" customHeight="1" x14ac:dyDescent="0.25">
      <c r="A126" s="210">
        <v>22</v>
      </c>
      <c r="B126" s="459" t="s">
        <v>194</v>
      </c>
      <c r="C126" s="460"/>
      <c r="D126" s="460"/>
      <c r="E126" s="460"/>
      <c r="F126" s="465"/>
      <c r="G126" s="207" t="s">
        <v>195</v>
      </c>
      <c r="H126" s="210">
        <f t="shared" si="8"/>
        <v>0</v>
      </c>
      <c r="I126" s="162">
        <v>0</v>
      </c>
      <c r="J126" s="162">
        <v>0</v>
      </c>
      <c r="K126" s="168">
        <v>0</v>
      </c>
      <c r="L126" s="168">
        <v>0</v>
      </c>
      <c r="M126" s="168">
        <v>0</v>
      </c>
      <c r="N126" s="168">
        <v>2</v>
      </c>
      <c r="O126" s="162">
        <v>3</v>
      </c>
      <c r="P126" s="162">
        <v>0</v>
      </c>
      <c r="Q126" s="163">
        <v>0</v>
      </c>
      <c r="R126" s="163">
        <v>22320</v>
      </c>
    </row>
    <row r="127" spans="1:18" ht="72.75" customHeight="1" x14ac:dyDescent="0.25">
      <c r="A127" s="210">
        <v>23</v>
      </c>
      <c r="B127" s="459" t="s">
        <v>196</v>
      </c>
      <c r="C127" s="460"/>
      <c r="D127" s="460"/>
      <c r="E127" s="460"/>
      <c r="F127" s="465"/>
      <c r="G127" s="207" t="s">
        <v>197</v>
      </c>
      <c r="H127" s="210">
        <f t="shared" si="8"/>
        <v>0</v>
      </c>
      <c r="I127" s="162">
        <v>0</v>
      </c>
      <c r="J127" s="162">
        <v>0</v>
      </c>
      <c r="K127" s="168">
        <v>0</v>
      </c>
      <c r="L127" s="168">
        <v>0</v>
      </c>
      <c r="M127" s="168">
        <v>0</v>
      </c>
      <c r="N127" s="168">
        <v>2</v>
      </c>
      <c r="O127" s="162">
        <v>3</v>
      </c>
      <c r="P127" s="162">
        <v>0</v>
      </c>
      <c r="Q127" s="163">
        <v>0</v>
      </c>
      <c r="R127" s="163">
        <v>22320</v>
      </c>
    </row>
    <row r="128" spans="1:18" ht="72.75" customHeight="1" x14ac:dyDescent="0.25">
      <c r="A128" s="210">
        <v>24</v>
      </c>
      <c r="B128" s="459" t="s">
        <v>198</v>
      </c>
      <c r="C128" s="460"/>
      <c r="D128" s="460"/>
      <c r="E128" s="460"/>
      <c r="F128" s="465"/>
      <c r="G128" s="207" t="s">
        <v>199</v>
      </c>
      <c r="H128" s="210">
        <f t="shared" si="8"/>
        <v>0</v>
      </c>
      <c r="I128" s="162">
        <v>0</v>
      </c>
      <c r="J128" s="162">
        <v>0</v>
      </c>
      <c r="K128" s="168">
        <v>0</v>
      </c>
      <c r="L128" s="168">
        <v>0</v>
      </c>
      <c r="M128" s="168">
        <v>0</v>
      </c>
      <c r="N128" s="168">
        <v>4</v>
      </c>
      <c r="O128" s="162">
        <v>3</v>
      </c>
      <c r="P128" s="162">
        <v>0</v>
      </c>
      <c r="Q128" s="163">
        <v>0</v>
      </c>
      <c r="R128" s="163">
        <v>22320</v>
      </c>
    </row>
    <row r="129" spans="1:18" ht="72.75" customHeight="1" x14ac:dyDescent="0.25">
      <c r="A129" s="205">
        <v>5</v>
      </c>
      <c r="B129" s="522" t="s">
        <v>200</v>
      </c>
      <c r="C129" s="523"/>
      <c r="D129" s="523"/>
      <c r="E129" s="523"/>
      <c r="F129" s="523"/>
      <c r="G129" s="524"/>
      <c r="H129" s="209">
        <f>H130+H131+H132+H133+H134+H135+H136+H137+H138+H139+H140+H141+H142+H143+H144+H145+H146+H147</f>
        <v>305</v>
      </c>
      <c r="I129" s="209">
        <f t="shared" ref="I129:P129" si="9">I130+I131+I132+I133+I134+I135+I136+I137+I138+I139+I140+I141+I142+I143+I144+I145+I146+I147</f>
        <v>195</v>
      </c>
      <c r="J129" s="209">
        <f t="shared" si="9"/>
        <v>110</v>
      </c>
      <c r="K129" s="135">
        <f t="shared" si="9"/>
        <v>167</v>
      </c>
      <c r="L129" s="135">
        <f t="shared" si="9"/>
        <v>57</v>
      </c>
      <c r="M129" s="135">
        <f t="shared" si="9"/>
        <v>14</v>
      </c>
      <c r="N129" s="135">
        <f t="shared" si="9"/>
        <v>470</v>
      </c>
      <c r="O129" s="209">
        <f t="shared" si="9"/>
        <v>53</v>
      </c>
      <c r="P129" s="209">
        <f t="shared" si="9"/>
        <v>0</v>
      </c>
      <c r="Q129" s="164">
        <v>47716</v>
      </c>
      <c r="R129" s="164">
        <v>23858</v>
      </c>
    </row>
    <row r="130" spans="1:18" ht="72.75" customHeight="1" x14ac:dyDescent="0.25">
      <c r="A130" s="210">
        <v>1</v>
      </c>
      <c r="B130" s="459" t="s">
        <v>201</v>
      </c>
      <c r="C130" s="460"/>
      <c r="D130" s="460"/>
      <c r="E130" s="460"/>
      <c r="F130" s="465"/>
      <c r="G130" s="207" t="s">
        <v>1003</v>
      </c>
      <c r="H130" s="210">
        <f>I130+J130</f>
        <v>255</v>
      </c>
      <c r="I130" s="162">
        <v>195</v>
      </c>
      <c r="J130" s="162">
        <v>60</v>
      </c>
      <c r="K130" s="168">
        <v>112</v>
      </c>
      <c r="L130" s="168">
        <v>27</v>
      </c>
      <c r="M130" s="168">
        <v>9</v>
      </c>
      <c r="N130" s="168">
        <v>318</v>
      </c>
      <c r="O130" s="162">
        <v>24</v>
      </c>
      <c r="P130" s="162">
        <v>0</v>
      </c>
      <c r="Q130" s="163">
        <v>45540</v>
      </c>
      <c r="R130" s="163">
        <v>23700</v>
      </c>
    </row>
    <row r="131" spans="1:18" ht="72.75" customHeight="1" x14ac:dyDescent="0.25">
      <c r="A131" s="210">
        <v>2</v>
      </c>
      <c r="B131" s="459" t="s">
        <v>202</v>
      </c>
      <c r="C131" s="460"/>
      <c r="D131" s="460"/>
      <c r="E131" s="460"/>
      <c r="F131" s="465"/>
      <c r="G131" s="207" t="s">
        <v>538</v>
      </c>
      <c r="H131" s="210">
        <f t="shared" ref="H131:H147" si="10">I131+J131</f>
        <v>0</v>
      </c>
      <c r="I131" s="162">
        <v>0</v>
      </c>
      <c r="J131" s="162">
        <v>0</v>
      </c>
      <c r="K131" s="168">
        <v>9</v>
      </c>
      <c r="L131" s="168">
        <v>5</v>
      </c>
      <c r="M131" s="168">
        <v>2</v>
      </c>
      <c r="N131" s="168">
        <v>28</v>
      </c>
      <c r="O131" s="162">
        <v>6</v>
      </c>
      <c r="P131" s="162">
        <v>0</v>
      </c>
      <c r="Q131" s="163">
        <v>44756</v>
      </c>
      <c r="R131" s="163">
        <v>23885</v>
      </c>
    </row>
    <row r="132" spans="1:18" ht="72.75" customHeight="1" x14ac:dyDescent="0.25">
      <c r="A132" s="210">
        <v>3</v>
      </c>
      <c r="B132" s="459" t="s">
        <v>203</v>
      </c>
      <c r="C132" s="460"/>
      <c r="D132" s="460"/>
      <c r="E132" s="460"/>
      <c r="F132" s="465"/>
      <c r="G132" s="207" t="s">
        <v>539</v>
      </c>
      <c r="H132" s="210">
        <f t="shared" si="10"/>
        <v>0</v>
      </c>
      <c r="I132" s="162">
        <v>0</v>
      </c>
      <c r="J132" s="162">
        <v>0</v>
      </c>
      <c r="K132" s="168">
        <v>8</v>
      </c>
      <c r="L132" s="168">
        <v>4</v>
      </c>
      <c r="M132" s="168">
        <v>0</v>
      </c>
      <c r="N132" s="168">
        <v>18</v>
      </c>
      <c r="O132" s="162">
        <v>3</v>
      </c>
      <c r="P132" s="162">
        <v>0</v>
      </c>
      <c r="Q132" s="163">
        <v>44830</v>
      </c>
      <c r="R132" s="163">
        <v>23745</v>
      </c>
    </row>
    <row r="133" spans="1:18" ht="72.75" customHeight="1" x14ac:dyDescent="0.25">
      <c r="A133" s="210">
        <v>4</v>
      </c>
      <c r="B133" s="459" t="s">
        <v>204</v>
      </c>
      <c r="C133" s="460"/>
      <c r="D133" s="460"/>
      <c r="E133" s="460"/>
      <c r="F133" s="465"/>
      <c r="G133" s="207" t="s">
        <v>540</v>
      </c>
      <c r="H133" s="210">
        <f t="shared" si="10"/>
        <v>15</v>
      </c>
      <c r="I133" s="162">
        <v>0</v>
      </c>
      <c r="J133" s="162">
        <v>15</v>
      </c>
      <c r="K133" s="168">
        <v>9</v>
      </c>
      <c r="L133" s="168">
        <v>4</v>
      </c>
      <c r="M133" s="168">
        <v>0</v>
      </c>
      <c r="N133" s="168">
        <v>27</v>
      </c>
      <c r="O133" s="162">
        <v>2</v>
      </c>
      <c r="P133" s="162">
        <v>0</v>
      </c>
      <c r="Q133" s="163">
        <v>44432</v>
      </c>
      <c r="R133" s="163">
        <v>23675</v>
      </c>
    </row>
    <row r="134" spans="1:18" ht="72.75" customHeight="1" x14ac:dyDescent="0.25">
      <c r="A134" s="210">
        <v>5</v>
      </c>
      <c r="B134" s="459" t="s">
        <v>205</v>
      </c>
      <c r="C134" s="460"/>
      <c r="D134" s="460"/>
      <c r="E134" s="460"/>
      <c r="F134" s="465"/>
      <c r="G134" s="207" t="s">
        <v>541</v>
      </c>
      <c r="H134" s="210">
        <f t="shared" si="10"/>
        <v>0</v>
      </c>
      <c r="I134" s="162">
        <v>0</v>
      </c>
      <c r="J134" s="162">
        <v>0</v>
      </c>
      <c r="K134" s="168">
        <v>7</v>
      </c>
      <c r="L134" s="168">
        <v>5</v>
      </c>
      <c r="M134" s="168">
        <v>0</v>
      </c>
      <c r="N134" s="168">
        <v>21</v>
      </c>
      <c r="O134" s="162">
        <v>3</v>
      </c>
      <c r="P134" s="167">
        <v>0</v>
      </c>
      <c r="Q134" s="163">
        <v>44920</v>
      </c>
      <c r="R134" s="163">
        <v>23570</v>
      </c>
    </row>
    <row r="135" spans="1:18" ht="72.75" customHeight="1" x14ac:dyDescent="0.25">
      <c r="A135" s="210">
        <v>6</v>
      </c>
      <c r="B135" s="459" t="s">
        <v>206</v>
      </c>
      <c r="C135" s="460"/>
      <c r="D135" s="460"/>
      <c r="E135" s="460"/>
      <c r="F135" s="465"/>
      <c r="G135" s="207" t="s">
        <v>542</v>
      </c>
      <c r="H135" s="210">
        <f t="shared" si="10"/>
        <v>15</v>
      </c>
      <c r="I135" s="162">
        <v>0</v>
      </c>
      <c r="J135" s="162">
        <v>15</v>
      </c>
      <c r="K135" s="168">
        <v>9</v>
      </c>
      <c r="L135" s="168">
        <v>3</v>
      </c>
      <c r="M135" s="168">
        <v>1</v>
      </c>
      <c r="N135" s="168">
        <v>20</v>
      </c>
      <c r="O135" s="162">
        <v>2</v>
      </c>
      <c r="P135" s="162">
        <v>0</v>
      </c>
      <c r="Q135" s="163">
        <v>44772</v>
      </c>
      <c r="R135" s="163">
        <v>23845</v>
      </c>
    </row>
    <row r="136" spans="1:18" ht="72.75" customHeight="1" x14ac:dyDescent="0.25">
      <c r="A136" s="210">
        <v>7</v>
      </c>
      <c r="B136" s="459" t="s">
        <v>207</v>
      </c>
      <c r="C136" s="460"/>
      <c r="D136" s="460"/>
      <c r="E136" s="460"/>
      <c r="F136" s="465"/>
      <c r="G136" s="207" t="s">
        <v>543</v>
      </c>
      <c r="H136" s="210">
        <f t="shared" si="10"/>
        <v>20</v>
      </c>
      <c r="I136" s="162">
        <v>0</v>
      </c>
      <c r="J136" s="162">
        <v>20</v>
      </c>
      <c r="K136" s="168">
        <v>11</v>
      </c>
      <c r="L136" s="168">
        <v>7</v>
      </c>
      <c r="M136" s="168">
        <v>1</v>
      </c>
      <c r="N136" s="168">
        <v>18</v>
      </c>
      <c r="O136" s="162">
        <v>10</v>
      </c>
      <c r="P136" s="162">
        <v>0</v>
      </c>
      <c r="Q136" s="163">
        <v>44676</v>
      </c>
      <c r="R136" s="163">
        <v>23900</v>
      </c>
    </row>
    <row r="137" spans="1:18" ht="72.75" customHeight="1" x14ac:dyDescent="0.25">
      <c r="A137" s="210">
        <v>8</v>
      </c>
      <c r="B137" s="459" t="s">
        <v>208</v>
      </c>
      <c r="C137" s="460"/>
      <c r="D137" s="460"/>
      <c r="E137" s="460"/>
      <c r="F137" s="465"/>
      <c r="G137" s="207" t="s">
        <v>544</v>
      </c>
      <c r="H137" s="210">
        <f t="shared" si="10"/>
        <v>0</v>
      </c>
      <c r="I137" s="162">
        <v>0</v>
      </c>
      <c r="J137" s="162">
        <v>0</v>
      </c>
      <c r="K137" s="168">
        <v>2</v>
      </c>
      <c r="L137" s="168">
        <v>2</v>
      </c>
      <c r="M137" s="168">
        <v>1</v>
      </c>
      <c r="N137" s="168">
        <v>10</v>
      </c>
      <c r="O137" s="162">
        <v>1</v>
      </c>
      <c r="P137" s="162">
        <v>0</v>
      </c>
      <c r="Q137" s="163">
        <v>43345</v>
      </c>
      <c r="R137" s="163">
        <v>23376</v>
      </c>
    </row>
    <row r="138" spans="1:18" ht="72.75" customHeight="1" x14ac:dyDescent="0.25">
      <c r="A138" s="210">
        <v>9</v>
      </c>
      <c r="B138" s="459" t="s">
        <v>209</v>
      </c>
      <c r="C138" s="460"/>
      <c r="D138" s="460"/>
      <c r="E138" s="460"/>
      <c r="F138" s="465"/>
      <c r="G138" s="207" t="s">
        <v>883</v>
      </c>
      <c r="H138" s="210">
        <f t="shared" si="10"/>
        <v>0</v>
      </c>
      <c r="I138" s="162">
        <v>0</v>
      </c>
      <c r="J138" s="162">
        <v>0</v>
      </c>
      <c r="K138" s="168">
        <v>0</v>
      </c>
      <c r="L138" s="168">
        <v>0</v>
      </c>
      <c r="M138" s="168">
        <v>0</v>
      </c>
      <c r="N138" s="168">
        <v>0</v>
      </c>
      <c r="O138" s="162">
        <v>0</v>
      </c>
      <c r="P138" s="162">
        <v>0</v>
      </c>
      <c r="Q138" s="163">
        <v>0</v>
      </c>
      <c r="R138" s="163">
        <v>0</v>
      </c>
    </row>
    <row r="139" spans="1:18" ht="72.75" customHeight="1" x14ac:dyDescent="0.25">
      <c r="A139" s="210">
        <v>10</v>
      </c>
      <c r="B139" s="459" t="s">
        <v>210</v>
      </c>
      <c r="C139" s="460"/>
      <c r="D139" s="460"/>
      <c r="E139" s="460"/>
      <c r="F139" s="465"/>
      <c r="G139" s="207" t="s">
        <v>884</v>
      </c>
      <c r="H139" s="210">
        <f t="shared" si="10"/>
        <v>0</v>
      </c>
      <c r="I139" s="162">
        <v>0</v>
      </c>
      <c r="J139" s="162">
        <v>0</v>
      </c>
      <c r="K139" s="168">
        <v>0</v>
      </c>
      <c r="L139" s="168">
        <v>0</v>
      </c>
      <c r="M139" s="168">
        <v>0</v>
      </c>
      <c r="N139" s="168">
        <v>1</v>
      </c>
      <c r="O139" s="162">
        <v>1</v>
      </c>
      <c r="P139" s="162">
        <v>0</v>
      </c>
      <c r="Q139" s="163">
        <v>0</v>
      </c>
      <c r="R139" s="163">
        <v>22985</v>
      </c>
    </row>
    <row r="140" spans="1:18" ht="72.75" customHeight="1" x14ac:dyDescent="0.25">
      <c r="A140" s="210">
        <v>11</v>
      </c>
      <c r="B140" s="459" t="s">
        <v>212</v>
      </c>
      <c r="C140" s="460"/>
      <c r="D140" s="460"/>
      <c r="E140" s="460"/>
      <c r="F140" s="465"/>
      <c r="G140" s="207" t="s">
        <v>213</v>
      </c>
      <c r="H140" s="210">
        <f t="shared" si="10"/>
        <v>0</v>
      </c>
      <c r="I140" s="162">
        <v>0</v>
      </c>
      <c r="J140" s="162">
        <v>0</v>
      </c>
      <c r="K140" s="168">
        <v>0</v>
      </c>
      <c r="L140" s="168">
        <v>0</v>
      </c>
      <c r="M140" s="168">
        <v>0</v>
      </c>
      <c r="N140" s="168">
        <v>1</v>
      </c>
      <c r="O140" s="162">
        <v>1</v>
      </c>
      <c r="P140" s="162">
        <v>0</v>
      </c>
      <c r="Q140" s="163">
        <v>0</v>
      </c>
      <c r="R140" s="163">
        <v>22340</v>
      </c>
    </row>
    <row r="141" spans="1:18" ht="72.75" customHeight="1" x14ac:dyDescent="0.25">
      <c r="A141" s="210">
        <v>12</v>
      </c>
      <c r="B141" s="459" t="s">
        <v>214</v>
      </c>
      <c r="C141" s="460"/>
      <c r="D141" s="460"/>
      <c r="E141" s="460"/>
      <c r="F141" s="465"/>
      <c r="G141" s="207" t="s">
        <v>885</v>
      </c>
      <c r="H141" s="210">
        <f t="shared" si="10"/>
        <v>0</v>
      </c>
      <c r="I141" s="162">
        <v>0</v>
      </c>
      <c r="J141" s="162">
        <v>0</v>
      </c>
      <c r="K141" s="168">
        <v>0</v>
      </c>
      <c r="L141" s="168">
        <v>0</v>
      </c>
      <c r="M141" s="168">
        <v>0</v>
      </c>
      <c r="N141" s="168">
        <v>0</v>
      </c>
      <c r="O141" s="162">
        <v>0</v>
      </c>
      <c r="P141" s="162">
        <v>0</v>
      </c>
      <c r="Q141" s="163">
        <v>0</v>
      </c>
      <c r="R141" s="163">
        <v>22740</v>
      </c>
    </row>
    <row r="142" spans="1:18" ht="72.75" customHeight="1" x14ac:dyDescent="0.25">
      <c r="A142" s="210">
        <v>13</v>
      </c>
      <c r="B142" s="459" t="s">
        <v>216</v>
      </c>
      <c r="C142" s="460"/>
      <c r="D142" s="460"/>
      <c r="E142" s="460"/>
      <c r="F142" s="465"/>
      <c r="G142" s="207" t="s">
        <v>217</v>
      </c>
      <c r="H142" s="210">
        <f t="shared" si="10"/>
        <v>0</v>
      </c>
      <c r="I142" s="162">
        <v>0</v>
      </c>
      <c r="J142" s="162">
        <v>0</v>
      </c>
      <c r="K142" s="168">
        <v>0</v>
      </c>
      <c r="L142" s="168">
        <v>0</v>
      </c>
      <c r="M142" s="168">
        <v>0</v>
      </c>
      <c r="N142" s="168">
        <v>2</v>
      </c>
      <c r="O142" s="162">
        <v>0</v>
      </c>
      <c r="P142" s="162">
        <v>0</v>
      </c>
      <c r="Q142" s="163">
        <v>0</v>
      </c>
      <c r="R142" s="163">
        <v>22647</v>
      </c>
    </row>
    <row r="143" spans="1:18" ht="72.75" customHeight="1" x14ac:dyDescent="0.25">
      <c r="A143" s="210">
        <v>14</v>
      </c>
      <c r="B143" s="459" t="s">
        <v>219</v>
      </c>
      <c r="C143" s="460"/>
      <c r="D143" s="460"/>
      <c r="E143" s="460"/>
      <c r="F143" s="465"/>
      <c r="G143" s="207" t="s">
        <v>220</v>
      </c>
      <c r="H143" s="210">
        <f t="shared" si="10"/>
        <v>0</v>
      </c>
      <c r="I143" s="162">
        <v>0</v>
      </c>
      <c r="J143" s="162">
        <v>0</v>
      </c>
      <c r="K143" s="168">
        <v>0</v>
      </c>
      <c r="L143" s="168">
        <v>0</v>
      </c>
      <c r="M143" s="168">
        <v>0</v>
      </c>
      <c r="N143" s="168">
        <v>2</v>
      </c>
      <c r="O143" s="162">
        <v>0</v>
      </c>
      <c r="P143" s="162">
        <v>0</v>
      </c>
      <c r="Q143" s="163">
        <v>0</v>
      </c>
      <c r="R143" s="163">
        <v>22754</v>
      </c>
    </row>
    <row r="144" spans="1:18" ht="72.75" customHeight="1" x14ac:dyDescent="0.25">
      <c r="A144" s="210">
        <v>15</v>
      </c>
      <c r="B144" s="459" t="s">
        <v>221</v>
      </c>
      <c r="C144" s="460"/>
      <c r="D144" s="460"/>
      <c r="E144" s="460"/>
      <c r="F144" s="465"/>
      <c r="G144" s="207" t="s">
        <v>970</v>
      </c>
      <c r="H144" s="210">
        <f t="shared" si="10"/>
        <v>0</v>
      </c>
      <c r="I144" s="162">
        <v>0</v>
      </c>
      <c r="J144" s="162">
        <v>0</v>
      </c>
      <c r="K144" s="168">
        <v>0</v>
      </c>
      <c r="L144" s="168">
        <v>0</v>
      </c>
      <c r="M144" s="168">
        <v>0</v>
      </c>
      <c r="N144" s="168">
        <v>1</v>
      </c>
      <c r="O144" s="162">
        <v>0</v>
      </c>
      <c r="P144" s="162">
        <v>0</v>
      </c>
      <c r="Q144" s="163">
        <v>0</v>
      </c>
      <c r="R144" s="163">
        <v>21845</v>
      </c>
    </row>
    <row r="145" spans="1:18" ht="72.75" customHeight="1" x14ac:dyDescent="0.25">
      <c r="A145" s="210">
        <v>16</v>
      </c>
      <c r="B145" s="459" t="s">
        <v>223</v>
      </c>
      <c r="C145" s="460"/>
      <c r="D145" s="460"/>
      <c r="E145" s="460"/>
      <c r="F145" s="465"/>
      <c r="G145" s="207" t="s">
        <v>224</v>
      </c>
      <c r="H145" s="210">
        <f t="shared" si="10"/>
        <v>0</v>
      </c>
      <c r="I145" s="162">
        <v>0</v>
      </c>
      <c r="J145" s="162">
        <v>0</v>
      </c>
      <c r="K145" s="168">
        <v>0</v>
      </c>
      <c r="L145" s="168">
        <v>0</v>
      </c>
      <c r="M145" s="168">
        <v>0</v>
      </c>
      <c r="N145" s="168">
        <v>2</v>
      </c>
      <c r="O145" s="162">
        <v>0</v>
      </c>
      <c r="P145" s="162">
        <v>0</v>
      </c>
      <c r="Q145" s="163">
        <v>0</v>
      </c>
      <c r="R145" s="163">
        <v>21734</v>
      </c>
    </row>
    <row r="146" spans="1:18" ht="72.75" customHeight="1" x14ac:dyDescent="0.25">
      <c r="A146" s="210">
        <v>17</v>
      </c>
      <c r="B146" s="459" t="s">
        <v>225</v>
      </c>
      <c r="C146" s="460"/>
      <c r="D146" s="460"/>
      <c r="E146" s="460"/>
      <c r="F146" s="465"/>
      <c r="G146" s="207" t="s">
        <v>226</v>
      </c>
      <c r="H146" s="210">
        <f t="shared" si="10"/>
        <v>0</v>
      </c>
      <c r="I146" s="162">
        <v>0</v>
      </c>
      <c r="J146" s="162">
        <v>0</v>
      </c>
      <c r="K146" s="168">
        <v>0</v>
      </c>
      <c r="L146" s="168">
        <v>0</v>
      </c>
      <c r="M146" s="168">
        <v>0</v>
      </c>
      <c r="N146" s="168">
        <v>1</v>
      </c>
      <c r="O146" s="162">
        <v>0</v>
      </c>
      <c r="P146" s="162">
        <v>0</v>
      </c>
      <c r="Q146" s="163">
        <v>0</v>
      </c>
      <c r="R146" s="163">
        <v>21475</v>
      </c>
    </row>
    <row r="147" spans="1:18" ht="72.75" customHeight="1" x14ac:dyDescent="0.25">
      <c r="A147" s="210">
        <v>18</v>
      </c>
      <c r="B147" s="529" t="s">
        <v>326</v>
      </c>
      <c r="C147" s="529"/>
      <c r="D147" s="529"/>
      <c r="E147" s="529"/>
      <c r="F147" s="529"/>
      <c r="G147" s="207" t="s">
        <v>886</v>
      </c>
      <c r="H147" s="210">
        <f t="shared" si="10"/>
        <v>0</v>
      </c>
      <c r="I147" s="162">
        <v>0</v>
      </c>
      <c r="J147" s="162">
        <v>0</v>
      </c>
      <c r="K147" s="168">
        <v>0</v>
      </c>
      <c r="L147" s="168">
        <v>0</v>
      </c>
      <c r="M147" s="168">
        <v>0</v>
      </c>
      <c r="N147" s="168">
        <v>0</v>
      </c>
      <c r="O147" s="162">
        <v>0</v>
      </c>
      <c r="P147" s="162">
        <v>0</v>
      </c>
      <c r="Q147" s="163">
        <v>0</v>
      </c>
      <c r="R147" s="163">
        <v>0</v>
      </c>
    </row>
    <row r="148" spans="1:18" ht="72.75" customHeight="1" x14ac:dyDescent="0.25">
      <c r="A148" s="205">
        <v>6</v>
      </c>
      <c r="B148" s="522" t="s">
        <v>227</v>
      </c>
      <c r="C148" s="523"/>
      <c r="D148" s="523"/>
      <c r="E148" s="523"/>
      <c r="F148" s="523"/>
      <c r="G148" s="524"/>
      <c r="H148" s="209">
        <f>H149+H150+H151+H152+H153+H154+H155+H156+H157+H158+H159+H160+H161+H162</f>
        <v>380</v>
      </c>
      <c r="I148" s="209">
        <f t="shared" ref="I148:P148" si="11">I149+I150+I151+I152+I153+I154+I155+I156+I157+I158+I159+I160+I161+I162</f>
        <v>220</v>
      </c>
      <c r="J148" s="209">
        <f t="shared" si="11"/>
        <v>160</v>
      </c>
      <c r="K148" s="135">
        <f t="shared" si="11"/>
        <v>119</v>
      </c>
      <c r="L148" s="135">
        <f t="shared" si="11"/>
        <v>88</v>
      </c>
      <c r="M148" s="135">
        <f t="shared" si="11"/>
        <v>16</v>
      </c>
      <c r="N148" s="135">
        <f t="shared" si="11"/>
        <v>418</v>
      </c>
      <c r="O148" s="209">
        <f t="shared" si="11"/>
        <v>72</v>
      </c>
      <c r="P148" s="209">
        <f t="shared" si="11"/>
        <v>0</v>
      </c>
      <c r="Q148" s="164">
        <v>47716</v>
      </c>
      <c r="R148" s="164">
        <v>23858</v>
      </c>
    </row>
    <row r="149" spans="1:18" ht="72.75" customHeight="1" x14ac:dyDescent="0.25">
      <c r="A149" s="210">
        <v>1</v>
      </c>
      <c r="B149" s="459" t="s">
        <v>228</v>
      </c>
      <c r="C149" s="460"/>
      <c r="D149" s="460"/>
      <c r="E149" s="460"/>
      <c r="F149" s="465"/>
      <c r="G149" s="207" t="s">
        <v>1000</v>
      </c>
      <c r="H149" s="210">
        <f>I149+J149</f>
        <v>160</v>
      </c>
      <c r="I149" s="162">
        <v>130</v>
      </c>
      <c r="J149" s="162">
        <v>30</v>
      </c>
      <c r="K149" s="168">
        <v>57</v>
      </c>
      <c r="L149" s="168">
        <v>52</v>
      </c>
      <c r="M149" s="168">
        <v>10.5</v>
      </c>
      <c r="N149" s="168">
        <v>198</v>
      </c>
      <c r="O149" s="162">
        <v>43.25</v>
      </c>
      <c r="P149" s="162">
        <v>0</v>
      </c>
      <c r="Q149" s="163">
        <v>49695</v>
      </c>
      <c r="R149" s="163">
        <v>24029</v>
      </c>
    </row>
    <row r="150" spans="1:18" ht="72.75" customHeight="1" x14ac:dyDescent="0.25">
      <c r="A150" s="210">
        <v>2</v>
      </c>
      <c r="B150" s="459" t="s">
        <v>229</v>
      </c>
      <c r="C150" s="460"/>
      <c r="D150" s="460"/>
      <c r="E150" s="460"/>
      <c r="F150" s="465"/>
      <c r="G150" s="207" t="s">
        <v>974</v>
      </c>
      <c r="H150" s="210">
        <f t="shared" ref="H150:H162" si="12">I150+J150</f>
        <v>65</v>
      </c>
      <c r="I150" s="162">
        <v>25</v>
      </c>
      <c r="J150" s="162">
        <v>40</v>
      </c>
      <c r="K150" s="168">
        <v>20</v>
      </c>
      <c r="L150" s="168">
        <v>6</v>
      </c>
      <c r="M150" s="168">
        <v>0</v>
      </c>
      <c r="N150" s="168">
        <v>57</v>
      </c>
      <c r="O150" s="162">
        <v>7</v>
      </c>
      <c r="P150" s="162">
        <v>0</v>
      </c>
      <c r="Q150" s="163">
        <v>46680</v>
      </c>
      <c r="R150" s="163">
        <v>23332</v>
      </c>
    </row>
    <row r="151" spans="1:18" ht="72.75" customHeight="1" x14ac:dyDescent="0.25">
      <c r="A151" s="210">
        <v>3</v>
      </c>
      <c r="B151" s="459" t="s">
        <v>230</v>
      </c>
      <c r="C151" s="460"/>
      <c r="D151" s="460"/>
      <c r="E151" s="460"/>
      <c r="F151" s="465"/>
      <c r="G151" s="207" t="s">
        <v>973</v>
      </c>
      <c r="H151" s="210">
        <f t="shared" si="12"/>
        <v>25</v>
      </c>
      <c r="I151" s="162">
        <v>0</v>
      </c>
      <c r="J151" s="162">
        <v>25</v>
      </c>
      <c r="K151" s="168">
        <v>7</v>
      </c>
      <c r="L151" s="168">
        <v>7</v>
      </c>
      <c r="M151" s="168">
        <v>1.25</v>
      </c>
      <c r="N151" s="168">
        <v>28</v>
      </c>
      <c r="O151" s="162">
        <v>4.75</v>
      </c>
      <c r="P151" s="162">
        <v>0</v>
      </c>
      <c r="Q151" s="163">
        <v>46389</v>
      </c>
      <c r="R151" s="163">
        <v>23280</v>
      </c>
    </row>
    <row r="152" spans="1:18" ht="72.75" customHeight="1" x14ac:dyDescent="0.25">
      <c r="A152" s="210">
        <v>4</v>
      </c>
      <c r="B152" s="459" t="s">
        <v>231</v>
      </c>
      <c r="C152" s="460"/>
      <c r="D152" s="460"/>
      <c r="E152" s="460"/>
      <c r="F152" s="465"/>
      <c r="G152" s="207" t="s">
        <v>972</v>
      </c>
      <c r="H152" s="210">
        <f t="shared" si="12"/>
        <v>20</v>
      </c>
      <c r="I152" s="162">
        <v>10</v>
      </c>
      <c r="J152" s="162">
        <v>10</v>
      </c>
      <c r="K152" s="168">
        <v>6</v>
      </c>
      <c r="L152" s="168">
        <v>6.25</v>
      </c>
      <c r="M152" s="168">
        <v>1.5</v>
      </c>
      <c r="N152" s="168">
        <v>26</v>
      </c>
      <c r="O152" s="162">
        <v>5</v>
      </c>
      <c r="P152" s="162">
        <v>0</v>
      </c>
      <c r="Q152" s="163">
        <v>46412</v>
      </c>
      <c r="R152" s="163">
        <v>23140</v>
      </c>
    </row>
    <row r="153" spans="1:18" ht="72.75" customHeight="1" x14ac:dyDescent="0.25">
      <c r="A153" s="210">
        <v>5</v>
      </c>
      <c r="B153" s="498" t="s">
        <v>658</v>
      </c>
      <c r="C153" s="499"/>
      <c r="D153" s="499"/>
      <c r="E153" s="499"/>
      <c r="F153" s="500"/>
      <c r="G153" s="207" t="s">
        <v>887</v>
      </c>
      <c r="H153" s="210">
        <f t="shared" si="12"/>
        <v>110</v>
      </c>
      <c r="I153" s="162">
        <v>55</v>
      </c>
      <c r="J153" s="162">
        <v>55</v>
      </c>
      <c r="K153" s="168">
        <v>25</v>
      </c>
      <c r="L153" s="168">
        <v>12.5</v>
      </c>
      <c r="M153" s="168">
        <v>2.75</v>
      </c>
      <c r="N153" s="168">
        <v>81</v>
      </c>
      <c r="O153" s="162">
        <v>9.5</v>
      </c>
      <c r="P153" s="162">
        <v>0</v>
      </c>
      <c r="Q153" s="163">
        <v>47558</v>
      </c>
      <c r="R153" s="163">
        <v>23621</v>
      </c>
    </row>
    <row r="154" spans="1:18" ht="72.75" customHeight="1" x14ac:dyDescent="0.25">
      <c r="A154" s="210">
        <v>6</v>
      </c>
      <c r="B154" s="459" t="s">
        <v>232</v>
      </c>
      <c r="C154" s="460"/>
      <c r="D154" s="460"/>
      <c r="E154" s="460"/>
      <c r="F154" s="465"/>
      <c r="G154" s="207" t="s">
        <v>548</v>
      </c>
      <c r="H154" s="210">
        <f t="shared" si="12"/>
        <v>0</v>
      </c>
      <c r="I154" s="162">
        <v>0</v>
      </c>
      <c r="J154" s="162">
        <v>0</v>
      </c>
      <c r="K154" s="168">
        <v>4</v>
      </c>
      <c r="L154" s="168">
        <v>4.25</v>
      </c>
      <c r="M154" s="168">
        <v>0</v>
      </c>
      <c r="N154" s="168">
        <v>18</v>
      </c>
      <c r="O154" s="162">
        <v>2.5</v>
      </c>
      <c r="P154" s="162">
        <v>0</v>
      </c>
      <c r="Q154" s="163">
        <v>46315</v>
      </c>
      <c r="R154" s="163">
        <v>23109</v>
      </c>
    </row>
    <row r="155" spans="1:18" ht="72.75" customHeight="1" x14ac:dyDescent="0.25">
      <c r="A155" s="210">
        <v>7</v>
      </c>
      <c r="B155" s="459" t="s">
        <v>235</v>
      </c>
      <c r="C155" s="460"/>
      <c r="D155" s="460"/>
      <c r="E155" s="460"/>
      <c r="F155" s="465"/>
      <c r="G155" s="207" t="s">
        <v>236</v>
      </c>
      <c r="H155" s="210">
        <f t="shared" si="12"/>
        <v>0</v>
      </c>
      <c r="I155" s="162">
        <v>0</v>
      </c>
      <c r="J155" s="162">
        <v>0</v>
      </c>
      <c r="K155" s="168">
        <v>0</v>
      </c>
      <c r="L155" s="168">
        <v>0</v>
      </c>
      <c r="M155" s="168">
        <v>0</v>
      </c>
      <c r="N155" s="168">
        <v>3</v>
      </c>
      <c r="O155" s="162">
        <v>0</v>
      </c>
      <c r="P155" s="162">
        <v>0</v>
      </c>
      <c r="Q155" s="163">
        <v>0</v>
      </c>
      <c r="R155" s="163">
        <v>22410</v>
      </c>
    </row>
    <row r="156" spans="1:18" ht="72.75" customHeight="1" x14ac:dyDescent="0.25">
      <c r="A156" s="210">
        <v>8</v>
      </c>
      <c r="B156" s="459" t="s">
        <v>237</v>
      </c>
      <c r="C156" s="460"/>
      <c r="D156" s="460"/>
      <c r="E156" s="460"/>
      <c r="F156" s="465"/>
      <c r="G156" s="207" t="s">
        <v>238</v>
      </c>
      <c r="H156" s="210">
        <f t="shared" si="12"/>
        <v>0</v>
      </c>
      <c r="I156" s="162">
        <v>0</v>
      </c>
      <c r="J156" s="162">
        <v>0</v>
      </c>
      <c r="K156" s="168">
        <v>0</v>
      </c>
      <c r="L156" s="168">
        <v>0</v>
      </c>
      <c r="M156" s="168">
        <v>0</v>
      </c>
      <c r="N156" s="168">
        <v>3</v>
      </c>
      <c r="O156" s="162">
        <v>0</v>
      </c>
      <c r="P156" s="162">
        <v>0</v>
      </c>
      <c r="Q156" s="163">
        <v>0</v>
      </c>
      <c r="R156" s="163">
        <v>22382</v>
      </c>
    </row>
    <row r="157" spans="1:18" ht="72.75" customHeight="1" x14ac:dyDescent="0.25">
      <c r="A157" s="210">
        <v>9</v>
      </c>
      <c r="B157" s="459" t="s">
        <v>228</v>
      </c>
      <c r="C157" s="460"/>
      <c r="D157" s="460"/>
      <c r="E157" s="460"/>
      <c r="F157" s="465"/>
      <c r="G157" s="207" t="s">
        <v>971</v>
      </c>
      <c r="H157" s="210">
        <f t="shared" si="12"/>
        <v>0</v>
      </c>
      <c r="I157" s="162">
        <v>0</v>
      </c>
      <c r="J157" s="162">
        <v>0</v>
      </c>
      <c r="K157" s="168">
        <v>0</v>
      </c>
      <c r="L157" s="168">
        <v>0</v>
      </c>
      <c r="M157" s="168">
        <v>0</v>
      </c>
      <c r="N157" s="168">
        <v>1</v>
      </c>
      <c r="O157" s="162">
        <v>0</v>
      </c>
      <c r="P157" s="162">
        <v>0</v>
      </c>
      <c r="Q157" s="163">
        <v>0</v>
      </c>
      <c r="R157" s="163">
        <v>22413</v>
      </c>
    </row>
    <row r="158" spans="1:18" ht="72.75" customHeight="1" x14ac:dyDescent="0.25">
      <c r="A158" s="210">
        <v>10</v>
      </c>
      <c r="B158" s="459" t="s">
        <v>239</v>
      </c>
      <c r="C158" s="460"/>
      <c r="D158" s="460"/>
      <c r="E158" s="460"/>
      <c r="F158" s="465"/>
      <c r="G158" s="207" t="s">
        <v>240</v>
      </c>
      <c r="H158" s="210">
        <f t="shared" si="12"/>
        <v>0</v>
      </c>
      <c r="I158" s="162">
        <v>0</v>
      </c>
      <c r="J158" s="162">
        <v>0</v>
      </c>
      <c r="K158" s="168">
        <v>0</v>
      </c>
      <c r="L158" s="168">
        <v>0</v>
      </c>
      <c r="M158" s="168">
        <v>0</v>
      </c>
      <c r="N158" s="168">
        <v>2</v>
      </c>
      <c r="O158" s="162">
        <v>0</v>
      </c>
      <c r="P158" s="162">
        <v>0</v>
      </c>
      <c r="Q158" s="163">
        <v>0</v>
      </c>
      <c r="R158" s="163">
        <v>22450</v>
      </c>
    </row>
    <row r="159" spans="1:18" ht="72.75" customHeight="1" x14ac:dyDescent="0.25">
      <c r="A159" s="210">
        <v>11</v>
      </c>
      <c r="B159" s="459" t="s">
        <v>241</v>
      </c>
      <c r="C159" s="460"/>
      <c r="D159" s="460"/>
      <c r="E159" s="460"/>
      <c r="F159" s="465"/>
      <c r="G159" s="207" t="s">
        <v>242</v>
      </c>
      <c r="H159" s="210">
        <f t="shared" si="12"/>
        <v>0</v>
      </c>
      <c r="I159" s="162">
        <v>0</v>
      </c>
      <c r="J159" s="162">
        <v>0</v>
      </c>
      <c r="K159" s="168">
        <v>0</v>
      </c>
      <c r="L159" s="168">
        <v>0</v>
      </c>
      <c r="M159" s="168">
        <v>0</v>
      </c>
      <c r="N159" s="168">
        <v>1</v>
      </c>
      <c r="O159" s="162">
        <v>0</v>
      </c>
      <c r="P159" s="162">
        <v>0</v>
      </c>
      <c r="Q159" s="163">
        <v>0</v>
      </c>
      <c r="R159" s="163">
        <v>22258</v>
      </c>
    </row>
    <row r="160" spans="1:18" ht="72.75" customHeight="1" x14ac:dyDescent="0.25">
      <c r="A160" s="210">
        <v>12</v>
      </c>
      <c r="B160" s="498" t="s">
        <v>233</v>
      </c>
      <c r="C160" s="499"/>
      <c r="D160" s="499"/>
      <c r="E160" s="499"/>
      <c r="F160" s="500"/>
      <c r="G160" s="207" t="s">
        <v>888</v>
      </c>
      <c r="H160" s="210">
        <f t="shared" si="12"/>
        <v>0</v>
      </c>
      <c r="I160" s="162">
        <v>0</v>
      </c>
      <c r="J160" s="162">
        <v>0</v>
      </c>
      <c r="K160" s="168">
        <v>0</v>
      </c>
      <c r="L160" s="168">
        <v>0</v>
      </c>
      <c r="M160" s="168">
        <v>0</v>
      </c>
      <c r="N160" s="168">
        <v>0</v>
      </c>
      <c r="O160" s="162">
        <v>0</v>
      </c>
      <c r="P160" s="162">
        <v>0</v>
      </c>
      <c r="Q160" s="162">
        <v>0</v>
      </c>
      <c r="R160" s="162">
        <v>0</v>
      </c>
    </row>
    <row r="161" spans="1:18" ht="72.75" customHeight="1" x14ac:dyDescent="0.25">
      <c r="A161" s="210">
        <v>13</v>
      </c>
      <c r="B161" s="498" t="s">
        <v>243</v>
      </c>
      <c r="C161" s="499"/>
      <c r="D161" s="499"/>
      <c r="E161" s="499"/>
      <c r="F161" s="500"/>
      <c r="G161" s="207" t="s">
        <v>889</v>
      </c>
      <c r="H161" s="210">
        <f t="shared" si="12"/>
        <v>0</v>
      </c>
      <c r="I161" s="162">
        <v>0</v>
      </c>
      <c r="J161" s="162">
        <v>0</v>
      </c>
      <c r="K161" s="168">
        <v>0</v>
      </c>
      <c r="L161" s="168">
        <v>0</v>
      </c>
      <c r="M161" s="168">
        <v>0</v>
      </c>
      <c r="N161" s="168">
        <v>0</v>
      </c>
      <c r="O161" s="162">
        <v>0</v>
      </c>
      <c r="P161" s="162">
        <v>0</v>
      </c>
      <c r="Q161" s="162">
        <v>0</v>
      </c>
      <c r="R161" s="162">
        <v>0</v>
      </c>
    </row>
    <row r="162" spans="1:18" ht="72.75" customHeight="1" x14ac:dyDescent="0.25">
      <c r="A162" s="210">
        <v>14</v>
      </c>
      <c r="B162" s="498" t="s">
        <v>890</v>
      </c>
      <c r="C162" s="499"/>
      <c r="D162" s="499"/>
      <c r="E162" s="499"/>
      <c r="F162" s="500"/>
      <c r="G162" s="207" t="s">
        <v>891</v>
      </c>
      <c r="H162" s="210">
        <f t="shared" si="12"/>
        <v>0</v>
      </c>
      <c r="I162" s="162">
        <v>0</v>
      </c>
      <c r="J162" s="162">
        <v>0</v>
      </c>
      <c r="K162" s="168">
        <v>0</v>
      </c>
      <c r="L162" s="168">
        <v>0</v>
      </c>
      <c r="M162" s="168">
        <v>0</v>
      </c>
      <c r="N162" s="168">
        <v>0</v>
      </c>
      <c r="O162" s="162">
        <v>0</v>
      </c>
      <c r="P162" s="162">
        <v>0</v>
      </c>
      <c r="Q162" s="162">
        <v>0</v>
      </c>
      <c r="R162" s="162">
        <v>0</v>
      </c>
    </row>
    <row r="163" spans="1:18" ht="72.75" customHeight="1" x14ac:dyDescent="0.25">
      <c r="A163" s="205">
        <v>7</v>
      </c>
      <c r="B163" s="530" t="s">
        <v>247</v>
      </c>
      <c r="C163" s="531"/>
      <c r="D163" s="531"/>
      <c r="E163" s="531"/>
      <c r="F163" s="531"/>
      <c r="G163" s="532"/>
      <c r="H163" s="135">
        <f>H164+H165+H166+H167+H168+H169+H170+H171+H172+H173+H174+H175+H176+H177+H178+H179+H180+H181+H182+H183+H184+H185+H186+H187+H188+H189+H190+H191</f>
        <v>200</v>
      </c>
      <c r="I163" s="135">
        <f t="shared" ref="I163:O163" si="13">I164+I165+I166+I167+I168+I169+I170+I171+I172+I173+I174+I175+I176+I177+I178+I179+I180+I181+I182+I183+I184+I185+I186+I187+I188+I189+I190+I191</f>
        <v>130</v>
      </c>
      <c r="J163" s="135">
        <f t="shared" si="13"/>
        <v>70</v>
      </c>
      <c r="K163" s="135">
        <f t="shared" si="13"/>
        <v>72</v>
      </c>
      <c r="L163" s="135">
        <f t="shared" si="13"/>
        <v>58</v>
      </c>
      <c r="M163" s="135">
        <f t="shared" si="13"/>
        <v>14</v>
      </c>
      <c r="N163" s="135">
        <f t="shared" si="13"/>
        <v>242</v>
      </c>
      <c r="O163" s="135">
        <f t="shared" si="13"/>
        <v>30</v>
      </c>
      <c r="P163" s="135">
        <f>P164+P165+P166+P167+P168+P169+P170+P171+P172+P173+P174+P175+P176+P177+P178+P179+P180+P181+P182+P183+P184+P185+P186+P187+P188+P189+P190+P191</f>
        <v>7</v>
      </c>
      <c r="Q163" s="164">
        <v>47716</v>
      </c>
      <c r="R163" s="164">
        <v>23858</v>
      </c>
    </row>
    <row r="164" spans="1:18" ht="72.75" customHeight="1" x14ac:dyDescent="0.25">
      <c r="A164" s="210">
        <v>1</v>
      </c>
      <c r="B164" s="459" t="s">
        <v>248</v>
      </c>
      <c r="C164" s="460"/>
      <c r="D164" s="460"/>
      <c r="E164" s="460"/>
      <c r="F164" s="465"/>
      <c r="G164" s="207" t="s">
        <v>1011</v>
      </c>
      <c r="H164" s="210">
        <f>I164+J164</f>
        <v>185</v>
      </c>
      <c r="I164" s="162">
        <v>130</v>
      </c>
      <c r="J164" s="162">
        <v>55</v>
      </c>
      <c r="K164" s="168">
        <v>57</v>
      </c>
      <c r="L164" s="168">
        <v>47</v>
      </c>
      <c r="M164" s="168">
        <v>8</v>
      </c>
      <c r="N164" s="168">
        <v>141</v>
      </c>
      <c r="O164" s="162">
        <v>19</v>
      </c>
      <c r="P164" s="162">
        <v>2</v>
      </c>
      <c r="Q164" s="163">
        <v>42207</v>
      </c>
      <c r="R164" s="163">
        <v>23189</v>
      </c>
    </row>
    <row r="165" spans="1:18" ht="72.75" customHeight="1" x14ac:dyDescent="0.25">
      <c r="A165" s="210">
        <v>2</v>
      </c>
      <c r="B165" s="459" t="s">
        <v>249</v>
      </c>
      <c r="C165" s="460"/>
      <c r="D165" s="460"/>
      <c r="E165" s="460"/>
      <c r="F165" s="465"/>
      <c r="G165" s="207" t="s">
        <v>551</v>
      </c>
      <c r="H165" s="210">
        <f t="shared" ref="H165:H191" si="14">I165+J165</f>
        <v>0</v>
      </c>
      <c r="I165" s="162">
        <v>0</v>
      </c>
      <c r="J165" s="162">
        <v>0</v>
      </c>
      <c r="K165" s="168">
        <v>1</v>
      </c>
      <c r="L165" s="168">
        <v>3</v>
      </c>
      <c r="M165" s="168">
        <v>1</v>
      </c>
      <c r="N165" s="168">
        <v>14</v>
      </c>
      <c r="O165" s="162">
        <v>0</v>
      </c>
      <c r="P165" s="162">
        <v>0</v>
      </c>
      <c r="Q165" s="163">
        <v>43797</v>
      </c>
      <c r="R165" s="163">
        <v>19299</v>
      </c>
    </row>
    <row r="166" spans="1:18" ht="72.75" customHeight="1" x14ac:dyDescent="0.25">
      <c r="A166" s="210">
        <v>3</v>
      </c>
      <c r="B166" s="459" t="s">
        <v>250</v>
      </c>
      <c r="C166" s="460"/>
      <c r="D166" s="460"/>
      <c r="E166" s="460"/>
      <c r="F166" s="465"/>
      <c r="G166" s="207" t="s">
        <v>552</v>
      </c>
      <c r="H166" s="210">
        <f t="shared" si="14"/>
        <v>0</v>
      </c>
      <c r="I166" s="162">
        <v>0</v>
      </c>
      <c r="J166" s="162">
        <v>0</v>
      </c>
      <c r="K166" s="168">
        <v>2</v>
      </c>
      <c r="L166" s="168">
        <v>1</v>
      </c>
      <c r="M166" s="168">
        <v>1</v>
      </c>
      <c r="N166" s="168">
        <v>5</v>
      </c>
      <c r="O166" s="162">
        <v>2</v>
      </c>
      <c r="P166" s="162">
        <v>0</v>
      </c>
      <c r="Q166" s="163">
        <v>28130</v>
      </c>
      <c r="R166" s="163">
        <v>20276</v>
      </c>
    </row>
    <row r="167" spans="1:18" ht="72.75" customHeight="1" x14ac:dyDescent="0.25">
      <c r="A167" s="210">
        <v>4</v>
      </c>
      <c r="B167" s="459" t="s">
        <v>251</v>
      </c>
      <c r="C167" s="460"/>
      <c r="D167" s="460"/>
      <c r="E167" s="460"/>
      <c r="F167" s="465"/>
      <c r="G167" s="207" t="s">
        <v>553</v>
      </c>
      <c r="H167" s="210">
        <f t="shared" si="14"/>
        <v>0</v>
      </c>
      <c r="I167" s="162">
        <v>0</v>
      </c>
      <c r="J167" s="162">
        <v>0</v>
      </c>
      <c r="K167" s="168">
        <v>2</v>
      </c>
      <c r="L167" s="168">
        <v>0</v>
      </c>
      <c r="M167" s="168">
        <v>0</v>
      </c>
      <c r="N167" s="168">
        <v>14</v>
      </c>
      <c r="O167" s="162">
        <v>2</v>
      </c>
      <c r="P167" s="162">
        <v>1</v>
      </c>
      <c r="Q167" s="163">
        <v>37526</v>
      </c>
      <c r="R167" s="163">
        <v>18187</v>
      </c>
    </row>
    <row r="168" spans="1:18" ht="72.75" customHeight="1" x14ac:dyDescent="0.25">
      <c r="A168" s="210">
        <v>5</v>
      </c>
      <c r="B168" s="459" t="s">
        <v>252</v>
      </c>
      <c r="C168" s="460"/>
      <c r="D168" s="460"/>
      <c r="E168" s="460"/>
      <c r="F168" s="465"/>
      <c r="G168" s="207" t="s">
        <v>554</v>
      </c>
      <c r="H168" s="210">
        <f t="shared" si="14"/>
        <v>0</v>
      </c>
      <c r="I168" s="162">
        <v>0</v>
      </c>
      <c r="J168" s="162">
        <v>0</v>
      </c>
      <c r="K168" s="168">
        <v>1</v>
      </c>
      <c r="L168" s="168">
        <v>2</v>
      </c>
      <c r="M168" s="168">
        <v>1</v>
      </c>
      <c r="N168" s="168">
        <v>7</v>
      </c>
      <c r="O168" s="162">
        <v>1</v>
      </c>
      <c r="P168" s="162">
        <v>0</v>
      </c>
      <c r="Q168" s="163">
        <v>41191</v>
      </c>
      <c r="R168" s="163">
        <v>18238</v>
      </c>
    </row>
    <row r="169" spans="1:18" ht="72.75" customHeight="1" x14ac:dyDescent="0.25">
      <c r="A169" s="210">
        <v>6</v>
      </c>
      <c r="B169" s="459" t="s">
        <v>253</v>
      </c>
      <c r="C169" s="460"/>
      <c r="D169" s="460"/>
      <c r="E169" s="460"/>
      <c r="F169" s="465"/>
      <c r="G169" s="207" t="s">
        <v>555</v>
      </c>
      <c r="H169" s="210">
        <f t="shared" si="14"/>
        <v>5</v>
      </c>
      <c r="I169" s="162">
        <v>0</v>
      </c>
      <c r="J169" s="162">
        <v>5</v>
      </c>
      <c r="K169" s="168">
        <v>1</v>
      </c>
      <c r="L169" s="168">
        <v>1</v>
      </c>
      <c r="M169" s="168">
        <v>1</v>
      </c>
      <c r="N169" s="168">
        <v>6</v>
      </c>
      <c r="O169" s="162">
        <v>0</v>
      </c>
      <c r="P169" s="162">
        <v>0</v>
      </c>
      <c r="Q169" s="163">
        <v>45950</v>
      </c>
      <c r="R169" s="163">
        <v>21536</v>
      </c>
    </row>
    <row r="170" spans="1:18" ht="72.75" customHeight="1" x14ac:dyDescent="0.25">
      <c r="A170" s="210">
        <v>7</v>
      </c>
      <c r="B170" s="459" t="s">
        <v>254</v>
      </c>
      <c r="C170" s="460"/>
      <c r="D170" s="460"/>
      <c r="E170" s="460"/>
      <c r="F170" s="465"/>
      <c r="G170" s="207" t="s">
        <v>556</v>
      </c>
      <c r="H170" s="210">
        <f t="shared" si="14"/>
        <v>10</v>
      </c>
      <c r="I170" s="162">
        <v>0</v>
      </c>
      <c r="J170" s="162">
        <v>10</v>
      </c>
      <c r="K170" s="168">
        <v>3</v>
      </c>
      <c r="L170" s="168">
        <v>1</v>
      </c>
      <c r="M170" s="168">
        <v>0</v>
      </c>
      <c r="N170" s="168">
        <v>18</v>
      </c>
      <c r="O170" s="162">
        <v>0</v>
      </c>
      <c r="P170" s="162">
        <v>0</v>
      </c>
      <c r="Q170" s="163">
        <v>42634</v>
      </c>
      <c r="R170" s="163">
        <v>23396</v>
      </c>
    </row>
    <row r="171" spans="1:18" ht="72.75" customHeight="1" x14ac:dyDescent="0.25">
      <c r="A171" s="210">
        <v>8</v>
      </c>
      <c r="B171" s="459" t="s">
        <v>255</v>
      </c>
      <c r="C171" s="460"/>
      <c r="D171" s="460"/>
      <c r="E171" s="460"/>
      <c r="F171" s="465"/>
      <c r="G171" s="207" t="s">
        <v>557</v>
      </c>
      <c r="H171" s="210">
        <f t="shared" si="14"/>
        <v>0</v>
      </c>
      <c r="I171" s="162">
        <v>0</v>
      </c>
      <c r="J171" s="162">
        <v>0</v>
      </c>
      <c r="K171" s="168">
        <v>3</v>
      </c>
      <c r="L171" s="168">
        <v>1</v>
      </c>
      <c r="M171" s="168">
        <v>0</v>
      </c>
      <c r="N171" s="168">
        <v>11</v>
      </c>
      <c r="O171" s="162">
        <v>0</v>
      </c>
      <c r="P171" s="162">
        <v>0</v>
      </c>
      <c r="Q171" s="163">
        <v>32962</v>
      </c>
      <c r="R171" s="163">
        <v>26936</v>
      </c>
    </row>
    <row r="172" spans="1:18" ht="72.75" customHeight="1" x14ac:dyDescent="0.25">
      <c r="A172" s="210">
        <v>9</v>
      </c>
      <c r="B172" s="459" t="s">
        <v>690</v>
      </c>
      <c r="C172" s="460"/>
      <c r="D172" s="460"/>
      <c r="E172" s="460"/>
      <c r="F172" s="465"/>
      <c r="G172" s="207" t="s">
        <v>558</v>
      </c>
      <c r="H172" s="210">
        <f t="shared" si="14"/>
        <v>0</v>
      </c>
      <c r="I172" s="162">
        <v>0</v>
      </c>
      <c r="J172" s="162">
        <v>0</v>
      </c>
      <c r="K172" s="168">
        <v>1</v>
      </c>
      <c r="L172" s="168">
        <v>1</v>
      </c>
      <c r="M172" s="168">
        <v>1</v>
      </c>
      <c r="N172" s="168">
        <v>10</v>
      </c>
      <c r="O172" s="162">
        <v>0</v>
      </c>
      <c r="P172" s="162">
        <v>0</v>
      </c>
      <c r="Q172" s="163">
        <v>36631</v>
      </c>
      <c r="R172" s="163">
        <v>24313</v>
      </c>
    </row>
    <row r="173" spans="1:18" ht="72.75" customHeight="1" x14ac:dyDescent="0.25">
      <c r="A173" s="210">
        <v>10</v>
      </c>
      <c r="B173" s="459" t="s">
        <v>256</v>
      </c>
      <c r="C173" s="460"/>
      <c r="D173" s="460"/>
      <c r="E173" s="460"/>
      <c r="F173" s="465"/>
      <c r="G173" s="207" t="s">
        <v>559</v>
      </c>
      <c r="H173" s="210">
        <f t="shared" si="14"/>
        <v>0</v>
      </c>
      <c r="I173" s="162">
        <v>0</v>
      </c>
      <c r="J173" s="162">
        <v>0</v>
      </c>
      <c r="K173" s="168">
        <v>1</v>
      </c>
      <c r="L173" s="168">
        <v>1</v>
      </c>
      <c r="M173" s="168">
        <v>1</v>
      </c>
      <c r="N173" s="168">
        <v>1</v>
      </c>
      <c r="O173" s="162">
        <v>2</v>
      </c>
      <c r="P173" s="162">
        <v>2</v>
      </c>
      <c r="Q173" s="163">
        <v>28702</v>
      </c>
      <c r="R173" s="163">
        <v>28110</v>
      </c>
    </row>
    <row r="174" spans="1:18" ht="72.75" customHeight="1" x14ac:dyDescent="0.25">
      <c r="A174" s="210">
        <v>11</v>
      </c>
      <c r="B174" s="459" t="s">
        <v>269</v>
      </c>
      <c r="C174" s="460"/>
      <c r="D174" s="460"/>
      <c r="E174" s="460"/>
      <c r="F174" s="465"/>
      <c r="G174" s="207" t="s">
        <v>270</v>
      </c>
      <c r="H174" s="210">
        <f t="shared" si="14"/>
        <v>0</v>
      </c>
      <c r="I174" s="162">
        <v>0</v>
      </c>
      <c r="J174" s="162">
        <v>0</v>
      </c>
      <c r="K174" s="168">
        <v>0</v>
      </c>
      <c r="L174" s="168">
        <v>0</v>
      </c>
      <c r="M174" s="168">
        <v>0</v>
      </c>
      <c r="N174" s="168">
        <v>1</v>
      </c>
      <c r="O174" s="162">
        <v>1</v>
      </c>
      <c r="P174" s="162">
        <v>1</v>
      </c>
      <c r="Q174" s="163">
        <v>0</v>
      </c>
      <c r="R174" s="163">
        <v>17004</v>
      </c>
    </row>
    <row r="175" spans="1:18" ht="72.75" customHeight="1" x14ac:dyDescent="0.25">
      <c r="A175" s="210">
        <v>12</v>
      </c>
      <c r="B175" s="459" t="s">
        <v>271</v>
      </c>
      <c r="C175" s="460"/>
      <c r="D175" s="460"/>
      <c r="E175" s="460"/>
      <c r="F175" s="465"/>
      <c r="G175" s="207" t="s">
        <v>272</v>
      </c>
      <c r="H175" s="210">
        <f t="shared" si="14"/>
        <v>0</v>
      </c>
      <c r="I175" s="162">
        <v>0</v>
      </c>
      <c r="J175" s="162">
        <v>0</v>
      </c>
      <c r="K175" s="168">
        <v>0</v>
      </c>
      <c r="L175" s="168">
        <v>0</v>
      </c>
      <c r="M175" s="168">
        <v>0</v>
      </c>
      <c r="N175" s="168">
        <v>3</v>
      </c>
      <c r="O175" s="162">
        <v>1</v>
      </c>
      <c r="P175" s="162">
        <v>0</v>
      </c>
      <c r="Q175" s="163">
        <v>0</v>
      </c>
      <c r="R175" s="163">
        <v>22308</v>
      </c>
    </row>
    <row r="176" spans="1:18" ht="72.75" customHeight="1" x14ac:dyDescent="0.25">
      <c r="A176" s="210">
        <v>13</v>
      </c>
      <c r="B176" s="459" t="s">
        <v>273</v>
      </c>
      <c r="C176" s="460"/>
      <c r="D176" s="460"/>
      <c r="E176" s="460"/>
      <c r="F176" s="465"/>
      <c r="G176" s="207" t="s">
        <v>274</v>
      </c>
      <c r="H176" s="210">
        <f t="shared" si="14"/>
        <v>0</v>
      </c>
      <c r="I176" s="162">
        <v>0</v>
      </c>
      <c r="J176" s="162">
        <v>0</v>
      </c>
      <c r="K176" s="168">
        <v>0</v>
      </c>
      <c r="L176" s="168">
        <v>0</v>
      </c>
      <c r="M176" s="168">
        <v>0</v>
      </c>
      <c r="N176" s="168">
        <v>0</v>
      </c>
      <c r="O176" s="162">
        <v>1</v>
      </c>
      <c r="P176" s="162">
        <v>1</v>
      </c>
      <c r="Q176" s="163">
        <v>0</v>
      </c>
      <c r="R176" s="163">
        <v>0</v>
      </c>
    </row>
    <row r="177" spans="1:18" ht="72.75" customHeight="1" x14ac:dyDescent="0.25">
      <c r="A177" s="210">
        <v>14</v>
      </c>
      <c r="B177" s="459" t="s">
        <v>275</v>
      </c>
      <c r="C177" s="460"/>
      <c r="D177" s="460"/>
      <c r="E177" s="460"/>
      <c r="F177" s="465"/>
      <c r="G177" s="207" t="s">
        <v>276</v>
      </c>
      <c r="H177" s="210">
        <f t="shared" si="14"/>
        <v>0</v>
      </c>
      <c r="I177" s="162">
        <v>0</v>
      </c>
      <c r="J177" s="162">
        <v>0</v>
      </c>
      <c r="K177" s="168">
        <v>0</v>
      </c>
      <c r="L177" s="168">
        <v>0</v>
      </c>
      <c r="M177" s="168">
        <v>0</v>
      </c>
      <c r="N177" s="168">
        <v>1</v>
      </c>
      <c r="O177" s="162">
        <v>0</v>
      </c>
      <c r="P177" s="162">
        <v>0</v>
      </c>
      <c r="Q177" s="163">
        <v>0</v>
      </c>
      <c r="R177" s="163">
        <v>25245</v>
      </c>
    </row>
    <row r="178" spans="1:18" ht="72.75" customHeight="1" x14ac:dyDescent="0.25">
      <c r="A178" s="210">
        <v>15</v>
      </c>
      <c r="B178" s="459" t="s">
        <v>277</v>
      </c>
      <c r="C178" s="460"/>
      <c r="D178" s="460"/>
      <c r="E178" s="460"/>
      <c r="F178" s="465"/>
      <c r="G178" s="207" t="s">
        <v>278</v>
      </c>
      <c r="H178" s="210">
        <f t="shared" si="14"/>
        <v>0</v>
      </c>
      <c r="I178" s="162">
        <v>0</v>
      </c>
      <c r="J178" s="162">
        <v>0</v>
      </c>
      <c r="K178" s="168">
        <v>0</v>
      </c>
      <c r="L178" s="168">
        <v>0</v>
      </c>
      <c r="M178" s="168">
        <v>0</v>
      </c>
      <c r="N178" s="168">
        <v>0</v>
      </c>
      <c r="O178" s="162">
        <v>1</v>
      </c>
      <c r="P178" s="162">
        <v>0</v>
      </c>
      <c r="Q178" s="163">
        <v>0</v>
      </c>
      <c r="R178" s="163">
        <v>0</v>
      </c>
    </row>
    <row r="179" spans="1:18" ht="72.75" customHeight="1" x14ac:dyDescent="0.25">
      <c r="A179" s="210">
        <v>16</v>
      </c>
      <c r="B179" s="459" t="s">
        <v>279</v>
      </c>
      <c r="C179" s="460"/>
      <c r="D179" s="460"/>
      <c r="E179" s="460"/>
      <c r="F179" s="465"/>
      <c r="G179" s="207" t="s">
        <v>280</v>
      </c>
      <c r="H179" s="210">
        <f t="shared" si="14"/>
        <v>0</v>
      </c>
      <c r="I179" s="162">
        <v>0</v>
      </c>
      <c r="J179" s="162">
        <v>0</v>
      </c>
      <c r="K179" s="168">
        <v>0</v>
      </c>
      <c r="L179" s="168">
        <v>0</v>
      </c>
      <c r="M179" s="168">
        <v>0</v>
      </c>
      <c r="N179" s="168">
        <v>2</v>
      </c>
      <c r="O179" s="162">
        <v>0</v>
      </c>
      <c r="P179" s="162">
        <v>0</v>
      </c>
      <c r="Q179" s="163">
        <v>0</v>
      </c>
      <c r="R179" s="163">
        <v>22763</v>
      </c>
    </row>
    <row r="180" spans="1:18" ht="72.75" customHeight="1" x14ac:dyDescent="0.25">
      <c r="A180" s="210">
        <v>17</v>
      </c>
      <c r="B180" s="459" t="s">
        <v>281</v>
      </c>
      <c r="C180" s="460"/>
      <c r="D180" s="460"/>
      <c r="E180" s="460"/>
      <c r="F180" s="465"/>
      <c r="G180" s="207" t="s">
        <v>282</v>
      </c>
      <c r="H180" s="210">
        <f t="shared" si="14"/>
        <v>0</v>
      </c>
      <c r="I180" s="162">
        <v>0</v>
      </c>
      <c r="J180" s="162">
        <v>0</v>
      </c>
      <c r="K180" s="168">
        <v>0</v>
      </c>
      <c r="L180" s="168">
        <v>0</v>
      </c>
      <c r="M180" s="168">
        <v>0</v>
      </c>
      <c r="N180" s="168">
        <v>4</v>
      </c>
      <c r="O180" s="162">
        <v>0</v>
      </c>
      <c r="P180" s="162">
        <v>0</v>
      </c>
      <c r="Q180" s="163">
        <v>0</v>
      </c>
      <c r="R180" s="163">
        <v>19882</v>
      </c>
    </row>
    <row r="181" spans="1:18" ht="72.75" customHeight="1" x14ac:dyDescent="0.25">
      <c r="A181" s="210">
        <v>18</v>
      </c>
      <c r="B181" s="459" t="s">
        <v>283</v>
      </c>
      <c r="C181" s="460"/>
      <c r="D181" s="460"/>
      <c r="E181" s="460"/>
      <c r="F181" s="465"/>
      <c r="G181" s="207" t="s">
        <v>284</v>
      </c>
      <c r="H181" s="210">
        <f t="shared" si="14"/>
        <v>0</v>
      </c>
      <c r="I181" s="162">
        <v>0</v>
      </c>
      <c r="J181" s="162">
        <v>0</v>
      </c>
      <c r="K181" s="168">
        <v>0</v>
      </c>
      <c r="L181" s="168">
        <v>0</v>
      </c>
      <c r="M181" s="168">
        <v>0</v>
      </c>
      <c r="N181" s="168">
        <v>3</v>
      </c>
      <c r="O181" s="162">
        <v>0</v>
      </c>
      <c r="P181" s="162">
        <v>0</v>
      </c>
      <c r="Q181" s="163">
        <v>0</v>
      </c>
      <c r="R181" s="163">
        <v>24192</v>
      </c>
    </row>
    <row r="182" spans="1:18" ht="72.75" customHeight="1" x14ac:dyDescent="0.25">
      <c r="A182" s="210">
        <v>19</v>
      </c>
      <c r="B182" s="459" t="s">
        <v>285</v>
      </c>
      <c r="C182" s="460"/>
      <c r="D182" s="460"/>
      <c r="E182" s="460"/>
      <c r="F182" s="465"/>
      <c r="G182" s="207" t="s">
        <v>286</v>
      </c>
      <c r="H182" s="210">
        <f t="shared" si="14"/>
        <v>0</v>
      </c>
      <c r="I182" s="162">
        <v>0</v>
      </c>
      <c r="J182" s="162">
        <v>0</v>
      </c>
      <c r="K182" s="168">
        <v>0</v>
      </c>
      <c r="L182" s="168">
        <v>0</v>
      </c>
      <c r="M182" s="168">
        <v>0</v>
      </c>
      <c r="N182" s="168">
        <v>1</v>
      </c>
      <c r="O182" s="162">
        <v>0</v>
      </c>
      <c r="P182" s="162">
        <v>0</v>
      </c>
      <c r="Q182" s="163">
        <v>0</v>
      </c>
      <c r="R182" s="163">
        <v>17924</v>
      </c>
    </row>
    <row r="183" spans="1:18" ht="72.75" customHeight="1" x14ac:dyDescent="0.25">
      <c r="A183" s="210">
        <v>20</v>
      </c>
      <c r="B183" s="529" t="s">
        <v>265</v>
      </c>
      <c r="C183" s="529"/>
      <c r="D183" s="529"/>
      <c r="E183" s="529"/>
      <c r="F183" s="529"/>
      <c r="G183" s="206" t="s">
        <v>892</v>
      </c>
      <c r="H183" s="210">
        <f t="shared" si="14"/>
        <v>0</v>
      </c>
      <c r="I183" s="162">
        <v>0</v>
      </c>
      <c r="J183" s="162">
        <v>0</v>
      </c>
      <c r="K183" s="168">
        <v>0</v>
      </c>
      <c r="L183" s="168">
        <v>0</v>
      </c>
      <c r="M183" s="168">
        <v>0</v>
      </c>
      <c r="N183" s="168">
        <v>0</v>
      </c>
      <c r="O183" s="162">
        <v>0</v>
      </c>
      <c r="P183" s="162">
        <v>0</v>
      </c>
      <c r="Q183" s="163">
        <v>0</v>
      </c>
      <c r="R183" s="163">
        <v>0</v>
      </c>
    </row>
    <row r="184" spans="1:18" ht="72.75" customHeight="1" x14ac:dyDescent="0.25">
      <c r="A184" s="210">
        <v>21</v>
      </c>
      <c r="B184" s="529" t="s">
        <v>257</v>
      </c>
      <c r="C184" s="529"/>
      <c r="D184" s="529"/>
      <c r="E184" s="529"/>
      <c r="F184" s="529"/>
      <c r="G184" s="206" t="s">
        <v>893</v>
      </c>
      <c r="H184" s="210">
        <f t="shared" si="14"/>
        <v>0</v>
      </c>
      <c r="I184" s="162">
        <v>0</v>
      </c>
      <c r="J184" s="162">
        <v>0</v>
      </c>
      <c r="K184" s="168">
        <v>0</v>
      </c>
      <c r="L184" s="168">
        <v>0</v>
      </c>
      <c r="M184" s="168">
        <v>0</v>
      </c>
      <c r="N184" s="168">
        <v>0</v>
      </c>
      <c r="O184" s="162">
        <v>0</v>
      </c>
      <c r="P184" s="162">
        <v>0</v>
      </c>
      <c r="Q184" s="163">
        <v>0</v>
      </c>
      <c r="R184" s="163">
        <v>0</v>
      </c>
    </row>
    <row r="185" spans="1:18" ht="72.75" customHeight="1" x14ac:dyDescent="0.25">
      <c r="A185" s="210">
        <v>22</v>
      </c>
      <c r="B185" s="529" t="s">
        <v>894</v>
      </c>
      <c r="C185" s="529"/>
      <c r="D185" s="529"/>
      <c r="E185" s="529"/>
      <c r="F185" s="529"/>
      <c r="G185" s="206" t="s">
        <v>895</v>
      </c>
      <c r="H185" s="210">
        <f t="shared" si="14"/>
        <v>0</v>
      </c>
      <c r="I185" s="162">
        <v>0</v>
      </c>
      <c r="J185" s="162">
        <v>0</v>
      </c>
      <c r="K185" s="168">
        <v>0</v>
      </c>
      <c r="L185" s="168">
        <v>0</v>
      </c>
      <c r="M185" s="168">
        <v>0</v>
      </c>
      <c r="N185" s="168">
        <v>0</v>
      </c>
      <c r="O185" s="162">
        <v>0</v>
      </c>
      <c r="P185" s="162">
        <v>0</v>
      </c>
      <c r="Q185" s="163">
        <v>0</v>
      </c>
      <c r="R185" s="163">
        <v>0</v>
      </c>
    </row>
    <row r="186" spans="1:18" ht="72.75" customHeight="1" x14ac:dyDescent="0.25">
      <c r="A186" s="210">
        <v>23</v>
      </c>
      <c r="B186" s="529" t="s">
        <v>896</v>
      </c>
      <c r="C186" s="529"/>
      <c r="D186" s="529"/>
      <c r="E186" s="529"/>
      <c r="F186" s="529"/>
      <c r="G186" s="206" t="s">
        <v>897</v>
      </c>
      <c r="H186" s="210">
        <f t="shared" si="14"/>
        <v>0</v>
      </c>
      <c r="I186" s="162">
        <v>0</v>
      </c>
      <c r="J186" s="162">
        <v>0</v>
      </c>
      <c r="K186" s="168">
        <v>0</v>
      </c>
      <c r="L186" s="168">
        <v>0</v>
      </c>
      <c r="M186" s="168">
        <v>0</v>
      </c>
      <c r="N186" s="168">
        <v>0</v>
      </c>
      <c r="O186" s="162">
        <v>0</v>
      </c>
      <c r="P186" s="162">
        <v>0</v>
      </c>
      <c r="Q186" s="163">
        <v>0</v>
      </c>
      <c r="R186" s="163">
        <v>0</v>
      </c>
    </row>
    <row r="187" spans="1:18" ht="72.75" customHeight="1" x14ac:dyDescent="0.25">
      <c r="A187" s="210">
        <v>24</v>
      </c>
      <c r="B187" s="529" t="s">
        <v>267</v>
      </c>
      <c r="C187" s="529"/>
      <c r="D187" s="529"/>
      <c r="E187" s="529"/>
      <c r="F187" s="529"/>
      <c r="G187" s="206" t="s">
        <v>898</v>
      </c>
      <c r="H187" s="210">
        <f>I187+J187</f>
        <v>0</v>
      </c>
      <c r="I187" s="162">
        <v>0</v>
      </c>
      <c r="J187" s="162">
        <v>0</v>
      </c>
      <c r="K187" s="168">
        <v>0</v>
      </c>
      <c r="L187" s="168">
        <v>0</v>
      </c>
      <c r="M187" s="168">
        <v>0</v>
      </c>
      <c r="N187" s="168">
        <v>0</v>
      </c>
      <c r="O187" s="162">
        <v>0</v>
      </c>
      <c r="P187" s="162">
        <v>0</v>
      </c>
      <c r="Q187" s="163">
        <v>0</v>
      </c>
      <c r="R187" s="163">
        <v>0</v>
      </c>
    </row>
    <row r="188" spans="1:18" ht="72.75" customHeight="1" x14ac:dyDescent="0.25">
      <c r="A188" s="210">
        <v>25</v>
      </c>
      <c r="B188" s="529" t="s">
        <v>263</v>
      </c>
      <c r="C188" s="529"/>
      <c r="D188" s="529"/>
      <c r="E188" s="529"/>
      <c r="F188" s="529"/>
      <c r="G188" s="206" t="s">
        <v>899</v>
      </c>
      <c r="H188" s="210">
        <f t="shared" si="14"/>
        <v>0</v>
      </c>
      <c r="I188" s="162">
        <v>0</v>
      </c>
      <c r="J188" s="162">
        <v>0</v>
      </c>
      <c r="K188" s="168">
        <v>0</v>
      </c>
      <c r="L188" s="168">
        <v>0</v>
      </c>
      <c r="M188" s="168">
        <v>0</v>
      </c>
      <c r="N188" s="168">
        <v>0</v>
      </c>
      <c r="O188" s="162">
        <v>0</v>
      </c>
      <c r="P188" s="162">
        <v>0</v>
      </c>
      <c r="Q188" s="163">
        <v>0</v>
      </c>
      <c r="R188" s="163">
        <v>0</v>
      </c>
    </row>
    <row r="189" spans="1:18" ht="72.75" customHeight="1" x14ac:dyDescent="0.25">
      <c r="A189" s="210">
        <v>26</v>
      </c>
      <c r="B189" s="529" t="s">
        <v>259</v>
      </c>
      <c r="C189" s="529"/>
      <c r="D189" s="529"/>
      <c r="E189" s="529"/>
      <c r="F189" s="529"/>
      <c r="G189" s="206" t="s">
        <v>900</v>
      </c>
      <c r="H189" s="210">
        <f t="shared" si="14"/>
        <v>0</v>
      </c>
      <c r="I189" s="162">
        <v>0</v>
      </c>
      <c r="J189" s="162">
        <v>0</v>
      </c>
      <c r="K189" s="168">
        <v>0</v>
      </c>
      <c r="L189" s="168">
        <v>0</v>
      </c>
      <c r="M189" s="168">
        <v>0</v>
      </c>
      <c r="N189" s="168">
        <v>0</v>
      </c>
      <c r="O189" s="162">
        <v>0</v>
      </c>
      <c r="P189" s="162">
        <v>0</v>
      </c>
      <c r="Q189" s="163">
        <v>0</v>
      </c>
      <c r="R189" s="163">
        <v>0</v>
      </c>
    </row>
    <row r="190" spans="1:18" ht="72.75" customHeight="1" x14ac:dyDescent="0.25">
      <c r="A190" s="210">
        <v>27</v>
      </c>
      <c r="B190" s="529" t="s">
        <v>901</v>
      </c>
      <c r="C190" s="529"/>
      <c r="D190" s="529"/>
      <c r="E190" s="529"/>
      <c r="F190" s="529"/>
      <c r="G190" s="206" t="s">
        <v>902</v>
      </c>
      <c r="H190" s="210">
        <f t="shared" si="14"/>
        <v>0</v>
      </c>
      <c r="I190" s="162">
        <v>0</v>
      </c>
      <c r="J190" s="162">
        <v>0</v>
      </c>
      <c r="K190" s="168">
        <v>0</v>
      </c>
      <c r="L190" s="168">
        <v>0</v>
      </c>
      <c r="M190" s="168">
        <v>0</v>
      </c>
      <c r="N190" s="168">
        <v>0</v>
      </c>
      <c r="O190" s="162">
        <v>0</v>
      </c>
      <c r="P190" s="162">
        <v>0</v>
      </c>
      <c r="Q190" s="163">
        <v>0</v>
      </c>
      <c r="R190" s="163">
        <v>0</v>
      </c>
    </row>
    <row r="191" spans="1:18" ht="72.75" customHeight="1" x14ac:dyDescent="0.25">
      <c r="A191" s="210">
        <v>28</v>
      </c>
      <c r="B191" s="529" t="s">
        <v>903</v>
      </c>
      <c r="C191" s="529"/>
      <c r="D191" s="529"/>
      <c r="E191" s="529"/>
      <c r="F191" s="529"/>
      <c r="G191" s="206" t="s">
        <v>904</v>
      </c>
      <c r="H191" s="210">
        <f t="shared" si="14"/>
        <v>0</v>
      </c>
      <c r="I191" s="162">
        <v>0</v>
      </c>
      <c r="J191" s="162">
        <v>0</v>
      </c>
      <c r="K191" s="168">
        <v>0</v>
      </c>
      <c r="L191" s="168">
        <v>0</v>
      </c>
      <c r="M191" s="168">
        <v>0</v>
      </c>
      <c r="N191" s="168">
        <v>0</v>
      </c>
      <c r="O191" s="162">
        <v>0</v>
      </c>
      <c r="P191" s="162">
        <v>0</v>
      </c>
      <c r="Q191" s="163">
        <v>0</v>
      </c>
      <c r="R191" s="163">
        <v>0</v>
      </c>
    </row>
    <row r="192" spans="1:18" ht="72.75" customHeight="1" x14ac:dyDescent="0.25">
      <c r="A192" s="205">
        <v>8</v>
      </c>
      <c r="B192" s="522" t="s">
        <v>287</v>
      </c>
      <c r="C192" s="523"/>
      <c r="D192" s="523"/>
      <c r="E192" s="523"/>
      <c r="F192" s="523"/>
      <c r="G192" s="524"/>
      <c r="H192" s="209">
        <f>H193+H194+H195+H196+H197+H198+H199+H200+H201+H202+H203+H204+H205+H206+H207+H208+H209+H210+H211+H212+H213+H214+H215+H216+H217+H218+H219+H220+H221+H222+H223+H224+H225+H226+H227+H228+H229+H230+H231+H232+H233+H234+H235+H236+H237+H238+H239+H240</f>
        <v>220</v>
      </c>
      <c r="I192" s="209">
        <f t="shared" ref="I192:P192" si="15">I193+I194+I195+I196+I197+I198+I199+I200+I201+I202+I203+I204+I205+I206+I207+I208+I209+I210+I211+I212+I213+I214+I215+I216+I217+I218+I219+I220+I221+I222+I223+I224+I225+I226+I227+I228+I229+I230+I231+I232+I233+I234+I235+I236+I237+I238+I239+I240</f>
        <v>150</v>
      </c>
      <c r="J192" s="209">
        <f t="shared" si="15"/>
        <v>70</v>
      </c>
      <c r="K192" s="135">
        <f t="shared" si="15"/>
        <v>76</v>
      </c>
      <c r="L192" s="135">
        <f>L193+L194+L195+L196+L197+L198+L199+L200+L201+L202+L203+L204+L205+L206+L207+L208+L209+L210+L211+L212+L213+L214+L215+L216+L217+L218+L219+L220+L221+L222+L223+L224+L225+L226+L227+L228+L229+L230+L231+L232+L233+L234+L235+L236+L237+L238+L239+L240</f>
        <v>6</v>
      </c>
      <c r="M192" s="135">
        <f t="shared" si="15"/>
        <v>4</v>
      </c>
      <c r="N192" s="135">
        <f t="shared" si="15"/>
        <v>276</v>
      </c>
      <c r="O192" s="209">
        <f t="shared" si="15"/>
        <v>0</v>
      </c>
      <c r="P192" s="209">
        <f t="shared" si="15"/>
        <v>0</v>
      </c>
      <c r="Q192" s="165">
        <v>44947.199999999997</v>
      </c>
      <c r="R192" s="165">
        <v>22476.400000000001</v>
      </c>
    </row>
    <row r="193" spans="1:18" ht="72.75" customHeight="1" x14ac:dyDescent="0.25">
      <c r="A193" s="210">
        <v>1</v>
      </c>
      <c r="B193" s="459" t="s">
        <v>837</v>
      </c>
      <c r="C193" s="460"/>
      <c r="D193" s="460"/>
      <c r="E193" s="460"/>
      <c r="F193" s="465"/>
      <c r="G193" s="207" t="s">
        <v>1010</v>
      </c>
      <c r="H193" s="210">
        <f>I193+J193</f>
        <v>117</v>
      </c>
      <c r="I193" s="162">
        <v>117</v>
      </c>
      <c r="J193" s="162">
        <v>0</v>
      </c>
      <c r="K193" s="168">
        <v>55</v>
      </c>
      <c r="L193" s="168">
        <v>2</v>
      </c>
      <c r="M193" s="168">
        <v>2</v>
      </c>
      <c r="N193" s="168">
        <v>165</v>
      </c>
      <c r="O193" s="162">
        <v>0</v>
      </c>
      <c r="P193" s="162">
        <v>0</v>
      </c>
      <c r="Q193" s="163">
        <v>44947.199999999997</v>
      </c>
      <c r="R193" s="163">
        <v>22476.400000000001</v>
      </c>
    </row>
    <row r="194" spans="1:18" ht="72.75" customHeight="1" x14ac:dyDescent="0.25">
      <c r="A194" s="210">
        <v>2</v>
      </c>
      <c r="B194" s="459" t="s">
        <v>299</v>
      </c>
      <c r="C194" s="460"/>
      <c r="D194" s="460"/>
      <c r="E194" s="460"/>
      <c r="F194" s="465"/>
      <c r="G194" s="207" t="s">
        <v>561</v>
      </c>
      <c r="H194" s="210">
        <f t="shared" ref="H194:H240" si="16">I194+J194</f>
        <v>33</v>
      </c>
      <c r="I194" s="162">
        <v>18</v>
      </c>
      <c r="J194" s="162">
        <v>15</v>
      </c>
      <c r="K194" s="168">
        <v>6</v>
      </c>
      <c r="L194" s="168">
        <v>1</v>
      </c>
      <c r="M194" s="168">
        <v>0</v>
      </c>
      <c r="N194" s="168">
        <v>16</v>
      </c>
      <c r="O194" s="162">
        <v>0</v>
      </c>
      <c r="P194" s="162">
        <v>0</v>
      </c>
      <c r="Q194" s="163">
        <v>44947.199999999997</v>
      </c>
      <c r="R194" s="163">
        <v>22476.400000000001</v>
      </c>
    </row>
    <row r="195" spans="1:18" ht="72.75" customHeight="1" x14ac:dyDescent="0.25">
      <c r="A195" s="210">
        <v>3</v>
      </c>
      <c r="B195" s="459" t="s">
        <v>323</v>
      </c>
      <c r="C195" s="460"/>
      <c r="D195" s="460"/>
      <c r="E195" s="460"/>
      <c r="F195" s="465"/>
      <c r="G195" s="207" t="s">
        <v>562</v>
      </c>
      <c r="H195" s="210">
        <f t="shared" si="16"/>
        <v>25</v>
      </c>
      <c r="I195" s="162">
        <v>0</v>
      </c>
      <c r="J195" s="162">
        <v>25</v>
      </c>
      <c r="K195" s="168">
        <v>6</v>
      </c>
      <c r="L195" s="168">
        <v>1</v>
      </c>
      <c r="M195" s="168">
        <v>0</v>
      </c>
      <c r="N195" s="168">
        <v>16</v>
      </c>
      <c r="O195" s="162">
        <v>0</v>
      </c>
      <c r="P195" s="162">
        <v>0</v>
      </c>
      <c r="Q195" s="163">
        <v>44947.199999999997</v>
      </c>
      <c r="R195" s="163">
        <v>22476.400000000001</v>
      </c>
    </row>
    <row r="196" spans="1:18" ht="72.75" customHeight="1" x14ac:dyDescent="0.25">
      <c r="A196" s="210">
        <v>4</v>
      </c>
      <c r="B196" s="459" t="s">
        <v>338</v>
      </c>
      <c r="C196" s="460"/>
      <c r="D196" s="460"/>
      <c r="E196" s="460"/>
      <c r="F196" s="465"/>
      <c r="G196" s="207" t="s">
        <v>563</v>
      </c>
      <c r="H196" s="210">
        <f t="shared" si="16"/>
        <v>45</v>
      </c>
      <c r="I196" s="162">
        <v>15</v>
      </c>
      <c r="J196" s="162">
        <v>30</v>
      </c>
      <c r="K196" s="168">
        <v>5</v>
      </c>
      <c r="L196" s="168">
        <v>1</v>
      </c>
      <c r="M196" s="168">
        <v>1</v>
      </c>
      <c r="N196" s="168">
        <v>20</v>
      </c>
      <c r="O196" s="162">
        <v>0</v>
      </c>
      <c r="P196" s="162">
        <v>0</v>
      </c>
      <c r="Q196" s="163">
        <v>44947.199999999997</v>
      </c>
      <c r="R196" s="163">
        <v>22476.400000000001</v>
      </c>
    </row>
    <row r="197" spans="1:18" ht="72.75" customHeight="1" x14ac:dyDescent="0.25">
      <c r="A197" s="210">
        <v>5</v>
      </c>
      <c r="B197" s="459" t="s">
        <v>310</v>
      </c>
      <c r="C197" s="460"/>
      <c r="D197" s="460"/>
      <c r="E197" s="460"/>
      <c r="F197" s="465"/>
      <c r="G197" s="207" t="s">
        <v>564</v>
      </c>
      <c r="H197" s="210">
        <f t="shared" si="16"/>
        <v>0</v>
      </c>
      <c r="I197" s="162">
        <v>0</v>
      </c>
      <c r="J197" s="162">
        <v>0</v>
      </c>
      <c r="K197" s="168">
        <v>2</v>
      </c>
      <c r="L197" s="168">
        <v>0</v>
      </c>
      <c r="M197" s="168">
        <v>0</v>
      </c>
      <c r="N197" s="168">
        <v>8</v>
      </c>
      <c r="O197" s="162">
        <v>0</v>
      </c>
      <c r="P197" s="162">
        <v>0</v>
      </c>
      <c r="Q197" s="163">
        <v>44947.199999999997</v>
      </c>
      <c r="R197" s="163">
        <v>22476.400000000001</v>
      </c>
    </row>
    <row r="198" spans="1:18" ht="72.75" customHeight="1" x14ac:dyDescent="0.25">
      <c r="A198" s="210">
        <v>6</v>
      </c>
      <c r="B198" s="459" t="s">
        <v>332</v>
      </c>
      <c r="C198" s="460"/>
      <c r="D198" s="460"/>
      <c r="E198" s="460"/>
      <c r="F198" s="465"/>
      <c r="G198" s="207" t="s">
        <v>565</v>
      </c>
      <c r="H198" s="210">
        <f t="shared" si="16"/>
        <v>0</v>
      </c>
      <c r="I198" s="162">
        <v>0</v>
      </c>
      <c r="J198" s="162">
        <v>0</v>
      </c>
      <c r="K198" s="168">
        <v>2</v>
      </c>
      <c r="L198" s="168">
        <v>1</v>
      </c>
      <c r="M198" s="168">
        <v>1</v>
      </c>
      <c r="N198" s="168">
        <v>8</v>
      </c>
      <c r="O198" s="162">
        <v>0</v>
      </c>
      <c r="P198" s="162">
        <v>0</v>
      </c>
      <c r="Q198" s="163">
        <v>44947.199999999997</v>
      </c>
      <c r="R198" s="163">
        <v>22476.400000000001</v>
      </c>
    </row>
    <row r="199" spans="1:18" ht="72.75" customHeight="1" x14ac:dyDescent="0.25">
      <c r="A199" s="210">
        <v>7</v>
      </c>
      <c r="B199" s="459" t="s">
        <v>288</v>
      </c>
      <c r="C199" s="460"/>
      <c r="D199" s="460"/>
      <c r="E199" s="460"/>
      <c r="F199" s="465"/>
      <c r="G199" s="207" t="s">
        <v>289</v>
      </c>
      <c r="H199" s="210">
        <f t="shared" si="16"/>
        <v>0</v>
      </c>
      <c r="I199" s="162">
        <v>0</v>
      </c>
      <c r="J199" s="162">
        <v>0</v>
      </c>
      <c r="K199" s="168">
        <v>0</v>
      </c>
      <c r="L199" s="168">
        <v>0</v>
      </c>
      <c r="M199" s="168">
        <v>0</v>
      </c>
      <c r="N199" s="168">
        <v>2</v>
      </c>
      <c r="O199" s="162">
        <v>0</v>
      </c>
      <c r="P199" s="162">
        <v>0</v>
      </c>
      <c r="Q199" s="163">
        <v>0</v>
      </c>
      <c r="R199" s="163">
        <v>22476.400000000001</v>
      </c>
    </row>
    <row r="200" spans="1:18" ht="72.75" customHeight="1" x14ac:dyDescent="0.25">
      <c r="A200" s="210">
        <v>8</v>
      </c>
      <c r="B200" s="459" t="s">
        <v>206</v>
      </c>
      <c r="C200" s="460"/>
      <c r="D200" s="460"/>
      <c r="E200" s="460"/>
      <c r="F200" s="465"/>
      <c r="G200" s="207" t="s">
        <v>290</v>
      </c>
      <c r="H200" s="210">
        <f t="shared" si="16"/>
        <v>0</v>
      </c>
      <c r="I200" s="162">
        <v>0</v>
      </c>
      <c r="J200" s="162">
        <v>0</v>
      </c>
      <c r="K200" s="168">
        <v>0</v>
      </c>
      <c r="L200" s="168">
        <v>0</v>
      </c>
      <c r="M200" s="168">
        <v>0</v>
      </c>
      <c r="N200" s="168">
        <v>2</v>
      </c>
      <c r="O200" s="162">
        <v>0</v>
      </c>
      <c r="P200" s="162">
        <v>0</v>
      </c>
      <c r="Q200" s="163">
        <v>0</v>
      </c>
      <c r="R200" s="163">
        <v>22476.400000000001</v>
      </c>
    </row>
    <row r="201" spans="1:18" ht="72.75" customHeight="1" x14ac:dyDescent="0.25">
      <c r="A201" s="210">
        <v>9</v>
      </c>
      <c r="B201" s="459" t="s">
        <v>291</v>
      </c>
      <c r="C201" s="460"/>
      <c r="D201" s="460"/>
      <c r="E201" s="460"/>
      <c r="F201" s="465"/>
      <c r="G201" s="207" t="s">
        <v>292</v>
      </c>
      <c r="H201" s="210">
        <f t="shared" si="16"/>
        <v>0</v>
      </c>
      <c r="I201" s="162">
        <v>0</v>
      </c>
      <c r="J201" s="162">
        <v>0</v>
      </c>
      <c r="K201" s="168">
        <v>0</v>
      </c>
      <c r="L201" s="168">
        <v>0</v>
      </c>
      <c r="M201" s="168">
        <v>0</v>
      </c>
      <c r="N201" s="168">
        <v>0</v>
      </c>
      <c r="O201" s="162">
        <v>0</v>
      </c>
      <c r="P201" s="162">
        <v>0</v>
      </c>
      <c r="Q201" s="163">
        <v>0</v>
      </c>
      <c r="R201" s="163">
        <v>0</v>
      </c>
    </row>
    <row r="202" spans="1:18" ht="72.75" customHeight="1" x14ac:dyDescent="0.25">
      <c r="A202" s="210">
        <v>10</v>
      </c>
      <c r="B202" s="459" t="s">
        <v>293</v>
      </c>
      <c r="C202" s="460"/>
      <c r="D202" s="460"/>
      <c r="E202" s="460"/>
      <c r="F202" s="465"/>
      <c r="G202" s="207" t="s">
        <v>294</v>
      </c>
      <c r="H202" s="210">
        <f t="shared" si="16"/>
        <v>0</v>
      </c>
      <c r="I202" s="162">
        <v>0</v>
      </c>
      <c r="J202" s="162">
        <v>0</v>
      </c>
      <c r="K202" s="168">
        <v>0</v>
      </c>
      <c r="L202" s="168">
        <v>0</v>
      </c>
      <c r="M202" s="168">
        <v>0</v>
      </c>
      <c r="N202" s="168">
        <v>2</v>
      </c>
      <c r="O202" s="162">
        <v>0</v>
      </c>
      <c r="P202" s="162">
        <v>0</v>
      </c>
      <c r="Q202" s="163">
        <v>0</v>
      </c>
      <c r="R202" s="163">
        <v>22476.400000000001</v>
      </c>
    </row>
    <row r="203" spans="1:18" ht="72.75" customHeight="1" x14ac:dyDescent="0.25">
      <c r="A203" s="210">
        <v>11</v>
      </c>
      <c r="B203" s="459" t="s">
        <v>295</v>
      </c>
      <c r="C203" s="460"/>
      <c r="D203" s="460"/>
      <c r="E203" s="460"/>
      <c r="F203" s="465"/>
      <c r="G203" s="207" t="s">
        <v>296</v>
      </c>
      <c r="H203" s="210">
        <f t="shared" si="16"/>
        <v>0</v>
      </c>
      <c r="I203" s="162">
        <v>0</v>
      </c>
      <c r="J203" s="162">
        <v>0</v>
      </c>
      <c r="K203" s="168">
        <v>0</v>
      </c>
      <c r="L203" s="168">
        <v>0</v>
      </c>
      <c r="M203" s="168">
        <v>0</v>
      </c>
      <c r="N203" s="168">
        <v>1</v>
      </c>
      <c r="O203" s="162">
        <v>0</v>
      </c>
      <c r="P203" s="162">
        <v>0</v>
      </c>
      <c r="Q203" s="163">
        <v>0</v>
      </c>
      <c r="R203" s="163">
        <v>22476.400000000001</v>
      </c>
    </row>
    <row r="204" spans="1:18" ht="72.75" customHeight="1" x14ac:dyDescent="0.25">
      <c r="A204" s="210">
        <v>12</v>
      </c>
      <c r="B204" s="459" t="s">
        <v>297</v>
      </c>
      <c r="C204" s="460"/>
      <c r="D204" s="460"/>
      <c r="E204" s="460"/>
      <c r="F204" s="465"/>
      <c r="G204" s="207" t="s">
        <v>298</v>
      </c>
      <c r="H204" s="210">
        <f t="shared" si="16"/>
        <v>0</v>
      </c>
      <c r="I204" s="162">
        <v>0</v>
      </c>
      <c r="J204" s="162">
        <v>0</v>
      </c>
      <c r="K204" s="168">
        <v>0</v>
      </c>
      <c r="L204" s="168">
        <v>0</v>
      </c>
      <c r="M204" s="168">
        <v>0</v>
      </c>
      <c r="N204" s="168">
        <v>1</v>
      </c>
      <c r="O204" s="162">
        <v>0</v>
      </c>
      <c r="P204" s="162">
        <v>0</v>
      </c>
      <c r="Q204" s="163">
        <v>0</v>
      </c>
      <c r="R204" s="163">
        <v>22476.400000000001</v>
      </c>
    </row>
    <row r="205" spans="1:18" ht="72.75" customHeight="1" x14ac:dyDescent="0.25">
      <c r="A205" s="210">
        <v>13</v>
      </c>
      <c r="B205" s="459" t="s">
        <v>300</v>
      </c>
      <c r="C205" s="460"/>
      <c r="D205" s="460"/>
      <c r="E205" s="460"/>
      <c r="F205" s="465"/>
      <c r="G205" s="207" t="s">
        <v>301</v>
      </c>
      <c r="H205" s="210">
        <f t="shared" si="16"/>
        <v>0</v>
      </c>
      <c r="I205" s="162">
        <v>0</v>
      </c>
      <c r="J205" s="162">
        <v>0</v>
      </c>
      <c r="K205" s="168">
        <v>0</v>
      </c>
      <c r="L205" s="168">
        <v>0</v>
      </c>
      <c r="M205" s="168">
        <v>0</v>
      </c>
      <c r="N205" s="168">
        <v>2</v>
      </c>
      <c r="O205" s="162">
        <v>0</v>
      </c>
      <c r="P205" s="162">
        <v>0</v>
      </c>
      <c r="Q205" s="163">
        <v>0</v>
      </c>
      <c r="R205" s="163">
        <v>22476.400000000001</v>
      </c>
    </row>
    <row r="206" spans="1:18" ht="72.75" customHeight="1" x14ac:dyDescent="0.25">
      <c r="A206" s="210">
        <v>14</v>
      </c>
      <c r="B206" s="459" t="s">
        <v>302</v>
      </c>
      <c r="C206" s="460"/>
      <c r="D206" s="460"/>
      <c r="E206" s="460"/>
      <c r="F206" s="465"/>
      <c r="G206" s="207" t="s">
        <v>303</v>
      </c>
      <c r="H206" s="210">
        <f t="shared" si="16"/>
        <v>0</v>
      </c>
      <c r="I206" s="162">
        <v>0</v>
      </c>
      <c r="J206" s="162">
        <v>0</v>
      </c>
      <c r="K206" s="168">
        <v>0</v>
      </c>
      <c r="L206" s="168">
        <v>0</v>
      </c>
      <c r="M206" s="168">
        <v>0</v>
      </c>
      <c r="N206" s="168">
        <v>2</v>
      </c>
      <c r="O206" s="162">
        <v>0</v>
      </c>
      <c r="P206" s="162">
        <v>0</v>
      </c>
      <c r="Q206" s="163">
        <v>0</v>
      </c>
      <c r="R206" s="163">
        <v>22476.400000000001</v>
      </c>
    </row>
    <row r="207" spans="1:18" ht="72.75" customHeight="1" x14ac:dyDescent="0.25">
      <c r="A207" s="210">
        <v>15</v>
      </c>
      <c r="B207" s="459" t="s">
        <v>304</v>
      </c>
      <c r="C207" s="460"/>
      <c r="D207" s="460"/>
      <c r="E207" s="460"/>
      <c r="F207" s="465"/>
      <c r="G207" s="207" t="s">
        <v>305</v>
      </c>
      <c r="H207" s="210">
        <f t="shared" si="16"/>
        <v>0</v>
      </c>
      <c r="I207" s="162">
        <v>0</v>
      </c>
      <c r="J207" s="162">
        <v>0</v>
      </c>
      <c r="K207" s="168">
        <v>0</v>
      </c>
      <c r="L207" s="168">
        <v>0</v>
      </c>
      <c r="M207" s="168">
        <v>0</v>
      </c>
      <c r="N207" s="168">
        <v>1</v>
      </c>
      <c r="O207" s="162">
        <v>0</v>
      </c>
      <c r="P207" s="162">
        <v>0</v>
      </c>
      <c r="Q207" s="163">
        <v>0</v>
      </c>
      <c r="R207" s="163">
        <v>22476.400000000001</v>
      </c>
    </row>
    <row r="208" spans="1:18" ht="72.75" customHeight="1" x14ac:dyDescent="0.25">
      <c r="A208" s="210">
        <v>16</v>
      </c>
      <c r="B208" s="459" t="s">
        <v>306</v>
      </c>
      <c r="C208" s="460"/>
      <c r="D208" s="460"/>
      <c r="E208" s="460"/>
      <c r="F208" s="465"/>
      <c r="G208" s="207" t="s">
        <v>307</v>
      </c>
      <c r="H208" s="210">
        <f t="shared" si="16"/>
        <v>0</v>
      </c>
      <c r="I208" s="162">
        <v>0</v>
      </c>
      <c r="J208" s="162">
        <v>0</v>
      </c>
      <c r="K208" s="168">
        <v>0</v>
      </c>
      <c r="L208" s="168">
        <v>0</v>
      </c>
      <c r="M208" s="168">
        <v>0</v>
      </c>
      <c r="N208" s="168">
        <v>1</v>
      </c>
      <c r="O208" s="162">
        <v>0</v>
      </c>
      <c r="P208" s="162">
        <v>0</v>
      </c>
      <c r="Q208" s="163">
        <v>0</v>
      </c>
      <c r="R208" s="163">
        <v>22476.400000000001</v>
      </c>
    </row>
    <row r="209" spans="1:18" ht="72.75" customHeight="1" x14ac:dyDescent="0.25">
      <c r="A209" s="210">
        <v>17</v>
      </c>
      <c r="B209" s="459" t="s">
        <v>308</v>
      </c>
      <c r="C209" s="460"/>
      <c r="D209" s="460"/>
      <c r="E209" s="460"/>
      <c r="F209" s="465"/>
      <c r="G209" s="207" t="s">
        <v>309</v>
      </c>
      <c r="H209" s="210">
        <f t="shared" si="16"/>
        <v>0</v>
      </c>
      <c r="I209" s="162">
        <v>0</v>
      </c>
      <c r="J209" s="162">
        <v>0</v>
      </c>
      <c r="K209" s="168">
        <v>0</v>
      </c>
      <c r="L209" s="168">
        <v>0</v>
      </c>
      <c r="M209" s="168">
        <v>0</v>
      </c>
      <c r="N209" s="168">
        <v>1</v>
      </c>
      <c r="O209" s="162">
        <v>0</v>
      </c>
      <c r="P209" s="162">
        <v>0</v>
      </c>
      <c r="Q209" s="163">
        <v>0</v>
      </c>
      <c r="R209" s="163">
        <v>22476.400000000001</v>
      </c>
    </row>
    <row r="210" spans="1:18" ht="72.75" customHeight="1" x14ac:dyDescent="0.25">
      <c r="A210" s="210">
        <v>18</v>
      </c>
      <c r="B210" s="459" t="s">
        <v>311</v>
      </c>
      <c r="C210" s="460"/>
      <c r="D210" s="460"/>
      <c r="E210" s="460"/>
      <c r="F210" s="465"/>
      <c r="G210" s="207" t="s">
        <v>312</v>
      </c>
      <c r="H210" s="210">
        <f t="shared" si="16"/>
        <v>0</v>
      </c>
      <c r="I210" s="162">
        <v>0</v>
      </c>
      <c r="J210" s="162">
        <v>0</v>
      </c>
      <c r="K210" s="168">
        <v>0</v>
      </c>
      <c r="L210" s="168">
        <v>0</v>
      </c>
      <c r="M210" s="168">
        <v>0</v>
      </c>
      <c r="N210" s="168">
        <v>1</v>
      </c>
      <c r="O210" s="162">
        <v>0</v>
      </c>
      <c r="P210" s="162">
        <v>0</v>
      </c>
      <c r="Q210" s="163">
        <v>0</v>
      </c>
      <c r="R210" s="163">
        <v>22476.400000000001</v>
      </c>
    </row>
    <row r="211" spans="1:18" ht="72.75" customHeight="1" x14ac:dyDescent="0.25">
      <c r="A211" s="210">
        <v>19</v>
      </c>
      <c r="B211" s="459" t="s">
        <v>313</v>
      </c>
      <c r="C211" s="460"/>
      <c r="D211" s="460"/>
      <c r="E211" s="460"/>
      <c r="F211" s="465"/>
      <c r="G211" s="207" t="s">
        <v>314</v>
      </c>
      <c r="H211" s="210">
        <f t="shared" si="16"/>
        <v>0</v>
      </c>
      <c r="I211" s="162">
        <v>0</v>
      </c>
      <c r="J211" s="162">
        <v>0</v>
      </c>
      <c r="K211" s="168">
        <v>0</v>
      </c>
      <c r="L211" s="168">
        <v>0</v>
      </c>
      <c r="M211" s="168">
        <v>0</v>
      </c>
      <c r="N211" s="168">
        <v>0</v>
      </c>
      <c r="O211" s="162">
        <v>0</v>
      </c>
      <c r="P211" s="162">
        <v>0</v>
      </c>
      <c r="Q211" s="163">
        <v>0</v>
      </c>
      <c r="R211" s="163">
        <v>22476.400000000001</v>
      </c>
    </row>
    <row r="212" spans="1:18" ht="72.75" customHeight="1" x14ac:dyDescent="0.25">
      <c r="A212" s="210">
        <v>20</v>
      </c>
      <c r="B212" s="459" t="s">
        <v>315</v>
      </c>
      <c r="C212" s="460"/>
      <c r="D212" s="460"/>
      <c r="E212" s="460"/>
      <c r="F212" s="465"/>
      <c r="G212" s="207" t="s">
        <v>316</v>
      </c>
      <c r="H212" s="210">
        <f t="shared" si="16"/>
        <v>0</v>
      </c>
      <c r="I212" s="162">
        <v>0</v>
      </c>
      <c r="J212" s="162">
        <v>0</v>
      </c>
      <c r="K212" s="168">
        <v>0</v>
      </c>
      <c r="L212" s="168">
        <v>0</v>
      </c>
      <c r="M212" s="168">
        <v>0</v>
      </c>
      <c r="N212" s="168">
        <v>1</v>
      </c>
      <c r="O212" s="162">
        <v>0</v>
      </c>
      <c r="P212" s="162">
        <v>0</v>
      </c>
      <c r="Q212" s="163">
        <v>0</v>
      </c>
      <c r="R212" s="163">
        <v>22476.400000000001</v>
      </c>
    </row>
    <row r="213" spans="1:18" ht="72.75" customHeight="1" x14ac:dyDescent="0.25">
      <c r="A213" s="210">
        <v>21</v>
      </c>
      <c r="B213" s="459" t="s">
        <v>317</v>
      </c>
      <c r="C213" s="460"/>
      <c r="D213" s="460"/>
      <c r="E213" s="460"/>
      <c r="F213" s="465"/>
      <c r="G213" s="207" t="s">
        <v>318</v>
      </c>
      <c r="H213" s="210">
        <f t="shared" si="16"/>
        <v>0</v>
      </c>
      <c r="I213" s="162">
        <v>0</v>
      </c>
      <c r="J213" s="162">
        <v>0</v>
      </c>
      <c r="K213" s="168">
        <v>0</v>
      </c>
      <c r="L213" s="168">
        <v>0</v>
      </c>
      <c r="M213" s="168">
        <v>0</v>
      </c>
      <c r="N213" s="168">
        <v>1</v>
      </c>
      <c r="O213" s="162">
        <v>0</v>
      </c>
      <c r="P213" s="162">
        <v>0</v>
      </c>
      <c r="Q213" s="163">
        <v>0</v>
      </c>
      <c r="R213" s="163">
        <v>22476.400000000001</v>
      </c>
    </row>
    <row r="214" spans="1:18" ht="72.75" customHeight="1" x14ac:dyDescent="0.25">
      <c r="A214" s="210">
        <v>22</v>
      </c>
      <c r="B214" s="459" t="s">
        <v>319</v>
      </c>
      <c r="C214" s="460"/>
      <c r="D214" s="460"/>
      <c r="E214" s="460"/>
      <c r="F214" s="465"/>
      <c r="G214" s="207" t="s">
        <v>320</v>
      </c>
      <c r="H214" s="210">
        <f t="shared" si="16"/>
        <v>0</v>
      </c>
      <c r="I214" s="162">
        <v>0</v>
      </c>
      <c r="J214" s="162">
        <v>0</v>
      </c>
      <c r="K214" s="168">
        <v>0</v>
      </c>
      <c r="L214" s="168">
        <v>0</v>
      </c>
      <c r="M214" s="168">
        <v>0</v>
      </c>
      <c r="N214" s="168">
        <v>2</v>
      </c>
      <c r="O214" s="162">
        <v>0</v>
      </c>
      <c r="P214" s="162">
        <v>0</v>
      </c>
      <c r="Q214" s="163">
        <v>0</v>
      </c>
      <c r="R214" s="163">
        <v>22476.400000000001</v>
      </c>
    </row>
    <row r="215" spans="1:18" ht="72.75" customHeight="1" x14ac:dyDescent="0.25">
      <c r="A215" s="210">
        <v>23</v>
      </c>
      <c r="B215" s="459" t="s">
        <v>321</v>
      </c>
      <c r="C215" s="460"/>
      <c r="D215" s="460"/>
      <c r="E215" s="460"/>
      <c r="F215" s="465"/>
      <c r="G215" s="207" t="s">
        <v>322</v>
      </c>
      <c r="H215" s="210">
        <f t="shared" si="16"/>
        <v>0</v>
      </c>
      <c r="I215" s="162">
        <v>0</v>
      </c>
      <c r="J215" s="162">
        <v>0</v>
      </c>
      <c r="K215" s="168">
        <v>0</v>
      </c>
      <c r="L215" s="168">
        <v>0</v>
      </c>
      <c r="M215" s="168">
        <v>0</v>
      </c>
      <c r="N215" s="168">
        <v>2</v>
      </c>
      <c r="O215" s="162">
        <v>0</v>
      </c>
      <c r="P215" s="162">
        <v>0</v>
      </c>
      <c r="Q215" s="163">
        <v>0</v>
      </c>
      <c r="R215" s="163">
        <v>22476.400000000001</v>
      </c>
    </row>
    <row r="216" spans="1:18" ht="72.75" customHeight="1" x14ac:dyDescent="0.25">
      <c r="A216" s="210">
        <v>24</v>
      </c>
      <c r="B216" s="459" t="s">
        <v>324</v>
      </c>
      <c r="C216" s="460"/>
      <c r="D216" s="460"/>
      <c r="E216" s="460"/>
      <c r="F216" s="465"/>
      <c r="G216" s="207" t="s">
        <v>325</v>
      </c>
      <c r="H216" s="210">
        <f t="shared" si="16"/>
        <v>0</v>
      </c>
      <c r="I216" s="162">
        <v>0</v>
      </c>
      <c r="J216" s="162">
        <v>0</v>
      </c>
      <c r="K216" s="168">
        <v>0</v>
      </c>
      <c r="L216" s="168">
        <v>0</v>
      </c>
      <c r="M216" s="168">
        <v>0</v>
      </c>
      <c r="N216" s="168">
        <v>1</v>
      </c>
      <c r="O216" s="162">
        <v>0</v>
      </c>
      <c r="P216" s="162">
        <v>0</v>
      </c>
      <c r="Q216" s="163">
        <v>0</v>
      </c>
      <c r="R216" s="163">
        <v>22476.400000000001</v>
      </c>
    </row>
    <row r="217" spans="1:18" ht="72.75" customHeight="1" x14ac:dyDescent="0.25">
      <c r="A217" s="210">
        <v>25</v>
      </c>
      <c r="B217" s="459" t="s">
        <v>326</v>
      </c>
      <c r="C217" s="460"/>
      <c r="D217" s="460"/>
      <c r="E217" s="460"/>
      <c r="F217" s="465"/>
      <c r="G217" s="207" t="s">
        <v>327</v>
      </c>
      <c r="H217" s="210">
        <f t="shared" si="16"/>
        <v>0</v>
      </c>
      <c r="I217" s="162">
        <v>0</v>
      </c>
      <c r="J217" s="162">
        <v>0</v>
      </c>
      <c r="K217" s="168">
        <v>0</v>
      </c>
      <c r="L217" s="168">
        <v>0</v>
      </c>
      <c r="M217" s="168">
        <v>0</v>
      </c>
      <c r="N217" s="168">
        <v>1</v>
      </c>
      <c r="O217" s="162">
        <v>0</v>
      </c>
      <c r="P217" s="162">
        <v>0</v>
      </c>
      <c r="Q217" s="163">
        <v>0</v>
      </c>
      <c r="R217" s="163">
        <v>22476.400000000001</v>
      </c>
    </row>
    <row r="218" spans="1:18" ht="72.75" customHeight="1" x14ac:dyDescent="0.25">
      <c r="A218" s="210">
        <v>26</v>
      </c>
      <c r="B218" s="459" t="s">
        <v>330</v>
      </c>
      <c r="C218" s="460"/>
      <c r="D218" s="460"/>
      <c r="E218" s="460"/>
      <c r="F218" s="465"/>
      <c r="G218" s="207" t="s">
        <v>331</v>
      </c>
      <c r="H218" s="210">
        <f t="shared" si="16"/>
        <v>0</v>
      </c>
      <c r="I218" s="162">
        <v>0</v>
      </c>
      <c r="J218" s="162">
        <v>0</v>
      </c>
      <c r="K218" s="168">
        <v>0</v>
      </c>
      <c r="L218" s="168">
        <v>0</v>
      </c>
      <c r="M218" s="168">
        <v>0</v>
      </c>
      <c r="N218" s="168">
        <v>1</v>
      </c>
      <c r="O218" s="162">
        <v>0</v>
      </c>
      <c r="P218" s="162">
        <v>0</v>
      </c>
      <c r="Q218" s="163">
        <v>0</v>
      </c>
      <c r="R218" s="163">
        <v>22476.400000000001</v>
      </c>
    </row>
    <row r="219" spans="1:18" ht="72.75" customHeight="1" x14ac:dyDescent="0.25">
      <c r="A219" s="210">
        <v>27</v>
      </c>
      <c r="B219" s="459" t="s">
        <v>333</v>
      </c>
      <c r="C219" s="460"/>
      <c r="D219" s="460"/>
      <c r="E219" s="460"/>
      <c r="F219" s="465"/>
      <c r="G219" s="207" t="s">
        <v>334</v>
      </c>
      <c r="H219" s="210">
        <f t="shared" si="16"/>
        <v>0</v>
      </c>
      <c r="I219" s="162">
        <v>0</v>
      </c>
      <c r="J219" s="162">
        <v>0</v>
      </c>
      <c r="K219" s="168">
        <v>0</v>
      </c>
      <c r="L219" s="168">
        <v>0</v>
      </c>
      <c r="M219" s="168">
        <v>0</v>
      </c>
      <c r="N219" s="168">
        <v>1</v>
      </c>
      <c r="O219" s="162">
        <v>0</v>
      </c>
      <c r="P219" s="162">
        <v>0</v>
      </c>
      <c r="Q219" s="163">
        <v>0</v>
      </c>
      <c r="R219" s="163">
        <v>22476.400000000001</v>
      </c>
    </row>
    <row r="220" spans="1:18" ht="72.75" customHeight="1" x14ac:dyDescent="0.25">
      <c r="A220" s="210">
        <v>28</v>
      </c>
      <c r="B220" s="459" t="s">
        <v>336</v>
      </c>
      <c r="C220" s="460"/>
      <c r="D220" s="460"/>
      <c r="E220" s="460"/>
      <c r="F220" s="465"/>
      <c r="G220" s="207" t="s">
        <v>337</v>
      </c>
      <c r="H220" s="210">
        <f t="shared" si="16"/>
        <v>0</v>
      </c>
      <c r="I220" s="162">
        <v>0</v>
      </c>
      <c r="J220" s="162">
        <v>0</v>
      </c>
      <c r="K220" s="168">
        <v>0</v>
      </c>
      <c r="L220" s="168">
        <v>0</v>
      </c>
      <c r="M220" s="168">
        <v>0</v>
      </c>
      <c r="N220" s="168">
        <v>1</v>
      </c>
      <c r="O220" s="162">
        <v>0</v>
      </c>
      <c r="P220" s="162">
        <v>0</v>
      </c>
      <c r="Q220" s="163">
        <v>0</v>
      </c>
      <c r="R220" s="163">
        <v>22476.400000000001</v>
      </c>
    </row>
    <row r="221" spans="1:18" ht="72.75" customHeight="1" x14ac:dyDescent="0.25">
      <c r="A221" s="210">
        <v>29</v>
      </c>
      <c r="B221" s="459" t="s">
        <v>339</v>
      </c>
      <c r="C221" s="460"/>
      <c r="D221" s="460"/>
      <c r="E221" s="460"/>
      <c r="F221" s="465"/>
      <c r="G221" s="207" t="s">
        <v>340</v>
      </c>
      <c r="H221" s="210">
        <f t="shared" si="16"/>
        <v>0</v>
      </c>
      <c r="I221" s="162">
        <v>0</v>
      </c>
      <c r="J221" s="162">
        <v>0</v>
      </c>
      <c r="K221" s="168">
        <v>0</v>
      </c>
      <c r="L221" s="168">
        <v>0</v>
      </c>
      <c r="M221" s="168">
        <v>0</v>
      </c>
      <c r="N221" s="168">
        <v>2</v>
      </c>
      <c r="O221" s="162">
        <v>0</v>
      </c>
      <c r="P221" s="162">
        <v>0</v>
      </c>
      <c r="Q221" s="163">
        <v>0</v>
      </c>
      <c r="R221" s="163">
        <v>22476.400000000001</v>
      </c>
    </row>
    <row r="222" spans="1:18" ht="72.75" customHeight="1" x14ac:dyDescent="0.25">
      <c r="A222" s="210">
        <v>30</v>
      </c>
      <c r="B222" s="459" t="s">
        <v>341</v>
      </c>
      <c r="C222" s="460"/>
      <c r="D222" s="460"/>
      <c r="E222" s="460"/>
      <c r="F222" s="465"/>
      <c r="G222" s="207" t="s">
        <v>342</v>
      </c>
      <c r="H222" s="210">
        <f t="shared" si="16"/>
        <v>0</v>
      </c>
      <c r="I222" s="162">
        <v>0</v>
      </c>
      <c r="J222" s="162">
        <v>0</v>
      </c>
      <c r="K222" s="168">
        <v>0</v>
      </c>
      <c r="L222" s="168">
        <v>0</v>
      </c>
      <c r="M222" s="168">
        <v>0</v>
      </c>
      <c r="N222" s="168">
        <v>1</v>
      </c>
      <c r="O222" s="162">
        <v>0</v>
      </c>
      <c r="P222" s="162">
        <v>0</v>
      </c>
      <c r="Q222" s="163">
        <v>0</v>
      </c>
      <c r="R222" s="163">
        <v>22476.400000000001</v>
      </c>
    </row>
    <row r="223" spans="1:18" ht="72.75" customHeight="1" x14ac:dyDescent="0.25">
      <c r="A223" s="210">
        <v>31</v>
      </c>
      <c r="B223" s="459" t="s">
        <v>343</v>
      </c>
      <c r="C223" s="460"/>
      <c r="D223" s="460"/>
      <c r="E223" s="460"/>
      <c r="F223" s="465"/>
      <c r="G223" s="207" t="s">
        <v>344</v>
      </c>
      <c r="H223" s="210">
        <f t="shared" si="16"/>
        <v>0</v>
      </c>
      <c r="I223" s="162">
        <v>0</v>
      </c>
      <c r="J223" s="162">
        <v>0</v>
      </c>
      <c r="K223" s="168">
        <v>0</v>
      </c>
      <c r="L223" s="168">
        <v>0</v>
      </c>
      <c r="M223" s="168">
        <v>0</v>
      </c>
      <c r="N223" s="168">
        <v>1</v>
      </c>
      <c r="O223" s="162">
        <v>0</v>
      </c>
      <c r="P223" s="162">
        <v>0</v>
      </c>
      <c r="Q223" s="163">
        <v>0</v>
      </c>
      <c r="R223" s="163">
        <v>22476.400000000001</v>
      </c>
    </row>
    <row r="224" spans="1:18" ht="72.75" customHeight="1" x14ac:dyDescent="0.25">
      <c r="A224" s="210">
        <v>32</v>
      </c>
      <c r="B224" s="459" t="s">
        <v>345</v>
      </c>
      <c r="C224" s="460"/>
      <c r="D224" s="460"/>
      <c r="E224" s="460"/>
      <c r="F224" s="465"/>
      <c r="G224" s="207" t="s">
        <v>346</v>
      </c>
      <c r="H224" s="210">
        <f t="shared" si="16"/>
        <v>0</v>
      </c>
      <c r="I224" s="162">
        <v>0</v>
      </c>
      <c r="J224" s="162">
        <v>0</v>
      </c>
      <c r="K224" s="168">
        <v>0</v>
      </c>
      <c r="L224" s="168">
        <v>0</v>
      </c>
      <c r="M224" s="168">
        <v>0</v>
      </c>
      <c r="N224" s="168">
        <v>1</v>
      </c>
      <c r="O224" s="162">
        <v>0</v>
      </c>
      <c r="P224" s="162">
        <v>0</v>
      </c>
      <c r="Q224" s="163">
        <v>0</v>
      </c>
      <c r="R224" s="163">
        <v>22476.400000000001</v>
      </c>
    </row>
    <row r="225" spans="1:18" ht="72.75" customHeight="1" x14ac:dyDescent="0.25">
      <c r="A225" s="210">
        <v>33</v>
      </c>
      <c r="B225" s="459" t="s">
        <v>347</v>
      </c>
      <c r="C225" s="460"/>
      <c r="D225" s="460"/>
      <c r="E225" s="460"/>
      <c r="F225" s="465"/>
      <c r="G225" s="207" t="s">
        <v>348</v>
      </c>
      <c r="H225" s="210">
        <f t="shared" si="16"/>
        <v>0</v>
      </c>
      <c r="I225" s="162">
        <v>0</v>
      </c>
      <c r="J225" s="162">
        <v>0</v>
      </c>
      <c r="K225" s="168">
        <v>0</v>
      </c>
      <c r="L225" s="168">
        <v>0</v>
      </c>
      <c r="M225" s="168">
        <v>0</v>
      </c>
      <c r="N225" s="168">
        <v>1</v>
      </c>
      <c r="O225" s="162">
        <v>0</v>
      </c>
      <c r="P225" s="162">
        <v>0</v>
      </c>
      <c r="Q225" s="163">
        <v>0</v>
      </c>
      <c r="R225" s="163">
        <v>22476.400000000001</v>
      </c>
    </row>
    <row r="226" spans="1:18" ht="72.75" customHeight="1" x14ac:dyDescent="0.25">
      <c r="A226" s="210">
        <v>34</v>
      </c>
      <c r="B226" s="459" t="s">
        <v>349</v>
      </c>
      <c r="C226" s="460"/>
      <c r="D226" s="460"/>
      <c r="E226" s="460"/>
      <c r="F226" s="465"/>
      <c r="G226" s="207" t="s">
        <v>350</v>
      </c>
      <c r="H226" s="210">
        <f t="shared" si="16"/>
        <v>0</v>
      </c>
      <c r="I226" s="162">
        <v>0</v>
      </c>
      <c r="J226" s="162">
        <v>0</v>
      </c>
      <c r="K226" s="168">
        <v>0</v>
      </c>
      <c r="L226" s="168">
        <v>0</v>
      </c>
      <c r="M226" s="168">
        <v>0</v>
      </c>
      <c r="N226" s="168">
        <v>1</v>
      </c>
      <c r="O226" s="162">
        <v>0</v>
      </c>
      <c r="P226" s="162">
        <v>0</v>
      </c>
      <c r="Q226" s="163">
        <v>0</v>
      </c>
      <c r="R226" s="163">
        <v>22476.400000000001</v>
      </c>
    </row>
    <row r="227" spans="1:18" ht="72.75" customHeight="1" x14ac:dyDescent="0.25">
      <c r="A227" s="210">
        <v>35</v>
      </c>
      <c r="B227" s="459" t="s">
        <v>351</v>
      </c>
      <c r="C227" s="460"/>
      <c r="D227" s="460"/>
      <c r="E227" s="460"/>
      <c r="F227" s="465"/>
      <c r="G227" s="207" t="s">
        <v>352</v>
      </c>
      <c r="H227" s="210">
        <f t="shared" si="16"/>
        <v>0</v>
      </c>
      <c r="I227" s="162">
        <v>0</v>
      </c>
      <c r="J227" s="162">
        <v>0</v>
      </c>
      <c r="K227" s="168">
        <v>0</v>
      </c>
      <c r="L227" s="168">
        <v>0</v>
      </c>
      <c r="M227" s="168">
        <v>0</v>
      </c>
      <c r="N227" s="168">
        <v>1</v>
      </c>
      <c r="O227" s="162">
        <v>0</v>
      </c>
      <c r="P227" s="162">
        <v>0</v>
      </c>
      <c r="Q227" s="163">
        <v>0</v>
      </c>
      <c r="R227" s="163">
        <v>22476.400000000001</v>
      </c>
    </row>
    <row r="228" spans="1:18" ht="72.75" customHeight="1" x14ac:dyDescent="0.25">
      <c r="A228" s="210">
        <v>36</v>
      </c>
      <c r="B228" s="459" t="s">
        <v>204</v>
      </c>
      <c r="C228" s="460"/>
      <c r="D228" s="460"/>
      <c r="E228" s="460"/>
      <c r="F228" s="465"/>
      <c r="G228" s="207" t="s">
        <v>353</v>
      </c>
      <c r="H228" s="210">
        <f t="shared" si="16"/>
        <v>0</v>
      </c>
      <c r="I228" s="162">
        <v>0</v>
      </c>
      <c r="J228" s="162">
        <v>0</v>
      </c>
      <c r="K228" s="168">
        <v>0</v>
      </c>
      <c r="L228" s="168">
        <v>0</v>
      </c>
      <c r="M228" s="168">
        <v>0</v>
      </c>
      <c r="N228" s="168">
        <v>1</v>
      </c>
      <c r="O228" s="162">
        <v>0</v>
      </c>
      <c r="P228" s="162">
        <v>0</v>
      </c>
      <c r="Q228" s="163">
        <v>0</v>
      </c>
      <c r="R228" s="163">
        <v>22476.400000000001</v>
      </c>
    </row>
    <row r="229" spans="1:18" ht="72.75" customHeight="1" x14ac:dyDescent="0.25">
      <c r="A229" s="210">
        <v>37</v>
      </c>
      <c r="B229" s="459" t="s">
        <v>354</v>
      </c>
      <c r="C229" s="460"/>
      <c r="D229" s="460"/>
      <c r="E229" s="460"/>
      <c r="F229" s="465"/>
      <c r="G229" s="207" t="s">
        <v>355</v>
      </c>
      <c r="H229" s="210">
        <f t="shared" si="16"/>
        <v>0</v>
      </c>
      <c r="I229" s="162">
        <v>0</v>
      </c>
      <c r="J229" s="162">
        <v>0</v>
      </c>
      <c r="K229" s="168">
        <v>0</v>
      </c>
      <c r="L229" s="168">
        <v>0</v>
      </c>
      <c r="M229" s="168">
        <v>0</v>
      </c>
      <c r="N229" s="168">
        <v>1</v>
      </c>
      <c r="O229" s="162">
        <v>0</v>
      </c>
      <c r="P229" s="162">
        <v>0</v>
      </c>
      <c r="Q229" s="163">
        <v>0</v>
      </c>
      <c r="R229" s="163">
        <v>22476.400000000001</v>
      </c>
    </row>
    <row r="230" spans="1:18" ht="72.75" customHeight="1" x14ac:dyDescent="0.25">
      <c r="A230" s="210">
        <v>38</v>
      </c>
      <c r="B230" s="459" t="s">
        <v>356</v>
      </c>
      <c r="C230" s="460"/>
      <c r="D230" s="460"/>
      <c r="E230" s="460"/>
      <c r="F230" s="465"/>
      <c r="G230" s="207" t="s">
        <v>357</v>
      </c>
      <c r="H230" s="210">
        <f t="shared" si="16"/>
        <v>0</v>
      </c>
      <c r="I230" s="162">
        <v>0</v>
      </c>
      <c r="J230" s="162">
        <v>0</v>
      </c>
      <c r="K230" s="168">
        <v>0</v>
      </c>
      <c r="L230" s="168">
        <v>0</v>
      </c>
      <c r="M230" s="168">
        <v>0</v>
      </c>
      <c r="N230" s="168">
        <v>1</v>
      </c>
      <c r="O230" s="162">
        <v>0</v>
      </c>
      <c r="P230" s="162">
        <v>0</v>
      </c>
      <c r="Q230" s="163">
        <v>0</v>
      </c>
      <c r="R230" s="163">
        <v>22476.400000000001</v>
      </c>
    </row>
    <row r="231" spans="1:18" ht="72.75" customHeight="1" x14ac:dyDescent="0.25">
      <c r="A231" s="210">
        <v>39</v>
      </c>
      <c r="B231" s="459" t="s">
        <v>358</v>
      </c>
      <c r="C231" s="460"/>
      <c r="D231" s="460"/>
      <c r="E231" s="460"/>
      <c r="F231" s="465"/>
      <c r="G231" s="207" t="s">
        <v>359</v>
      </c>
      <c r="H231" s="210">
        <f t="shared" si="16"/>
        <v>0</v>
      </c>
      <c r="I231" s="162">
        <v>0</v>
      </c>
      <c r="J231" s="162">
        <v>0</v>
      </c>
      <c r="K231" s="168">
        <v>0</v>
      </c>
      <c r="L231" s="168">
        <v>0</v>
      </c>
      <c r="M231" s="168">
        <v>0</v>
      </c>
      <c r="N231" s="168">
        <v>2</v>
      </c>
      <c r="O231" s="162">
        <v>0</v>
      </c>
      <c r="P231" s="162">
        <v>0</v>
      </c>
      <c r="Q231" s="163">
        <v>0</v>
      </c>
      <c r="R231" s="163">
        <v>22476.400000000001</v>
      </c>
    </row>
    <row r="232" spans="1:18" ht="72.75" customHeight="1" x14ac:dyDescent="0.25">
      <c r="A232" s="210">
        <v>40</v>
      </c>
      <c r="B232" s="459" t="s">
        <v>360</v>
      </c>
      <c r="C232" s="460"/>
      <c r="D232" s="460"/>
      <c r="E232" s="460"/>
      <c r="F232" s="465"/>
      <c r="G232" s="207" t="s">
        <v>361</v>
      </c>
      <c r="H232" s="210">
        <f t="shared" si="16"/>
        <v>0</v>
      </c>
      <c r="I232" s="162">
        <v>0</v>
      </c>
      <c r="J232" s="162">
        <v>0</v>
      </c>
      <c r="K232" s="168">
        <v>0</v>
      </c>
      <c r="L232" s="168">
        <v>0</v>
      </c>
      <c r="M232" s="168">
        <v>0</v>
      </c>
      <c r="N232" s="168">
        <v>1</v>
      </c>
      <c r="O232" s="162">
        <v>0</v>
      </c>
      <c r="P232" s="162">
        <v>0</v>
      </c>
      <c r="Q232" s="163">
        <v>0</v>
      </c>
      <c r="R232" s="163">
        <v>22476.400000000001</v>
      </c>
    </row>
    <row r="233" spans="1:18" ht="72.75" customHeight="1" x14ac:dyDescent="0.25">
      <c r="A233" s="210">
        <v>41</v>
      </c>
      <c r="B233" s="459" t="s">
        <v>362</v>
      </c>
      <c r="C233" s="460"/>
      <c r="D233" s="460"/>
      <c r="E233" s="460"/>
      <c r="F233" s="465"/>
      <c r="G233" s="207" t="s">
        <v>363</v>
      </c>
      <c r="H233" s="210">
        <f t="shared" si="16"/>
        <v>0</v>
      </c>
      <c r="I233" s="162">
        <v>0</v>
      </c>
      <c r="J233" s="162">
        <v>0</v>
      </c>
      <c r="K233" s="168">
        <v>0</v>
      </c>
      <c r="L233" s="168">
        <v>0</v>
      </c>
      <c r="M233" s="168">
        <v>0</v>
      </c>
      <c r="N233" s="168">
        <v>1</v>
      </c>
      <c r="O233" s="162">
        <v>0</v>
      </c>
      <c r="P233" s="162">
        <v>0</v>
      </c>
      <c r="Q233" s="163">
        <v>0</v>
      </c>
      <c r="R233" s="163">
        <v>22476.400000000001</v>
      </c>
    </row>
    <row r="234" spans="1:18" ht="72.75" customHeight="1" x14ac:dyDescent="0.25">
      <c r="A234" s="210">
        <v>42</v>
      </c>
      <c r="B234" s="459" t="s">
        <v>364</v>
      </c>
      <c r="C234" s="460"/>
      <c r="D234" s="460"/>
      <c r="E234" s="460"/>
      <c r="F234" s="465"/>
      <c r="G234" s="207" t="s">
        <v>365</v>
      </c>
      <c r="H234" s="210">
        <f t="shared" si="16"/>
        <v>0</v>
      </c>
      <c r="I234" s="162">
        <v>0</v>
      </c>
      <c r="J234" s="162">
        <v>0</v>
      </c>
      <c r="K234" s="168">
        <v>0</v>
      </c>
      <c r="L234" s="168">
        <v>0</v>
      </c>
      <c r="M234" s="168">
        <v>0</v>
      </c>
      <c r="N234" s="168">
        <v>1</v>
      </c>
      <c r="O234" s="162">
        <v>0</v>
      </c>
      <c r="P234" s="162">
        <v>0</v>
      </c>
      <c r="Q234" s="163">
        <v>0</v>
      </c>
      <c r="R234" s="163">
        <v>22476.400000000001</v>
      </c>
    </row>
    <row r="235" spans="1:18" ht="72.75" customHeight="1" x14ac:dyDescent="0.25">
      <c r="A235" s="210">
        <v>43</v>
      </c>
      <c r="B235" s="529" t="s">
        <v>905</v>
      </c>
      <c r="C235" s="529"/>
      <c r="D235" s="529"/>
      <c r="E235" s="529"/>
      <c r="F235" s="529"/>
      <c r="G235" s="206" t="s">
        <v>906</v>
      </c>
      <c r="H235" s="210">
        <f t="shared" si="16"/>
        <v>0</v>
      </c>
      <c r="I235" s="162">
        <v>0</v>
      </c>
      <c r="J235" s="162">
        <v>0</v>
      </c>
      <c r="K235" s="168">
        <v>0</v>
      </c>
      <c r="L235" s="168">
        <v>0</v>
      </c>
      <c r="M235" s="168">
        <v>0</v>
      </c>
      <c r="N235" s="168">
        <v>0</v>
      </c>
      <c r="O235" s="162">
        <v>0</v>
      </c>
      <c r="P235" s="162">
        <v>0</v>
      </c>
      <c r="Q235" s="163">
        <v>0</v>
      </c>
      <c r="R235" s="163">
        <v>0</v>
      </c>
    </row>
    <row r="236" spans="1:18" ht="72.75" customHeight="1" x14ac:dyDescent="0.25">
      <c r="A236" s="210">
        <v>44</v>
      </c>
      <c r="B236" s="529" t="s">
        <v>907</v>
      </c>
      <c r="C236" s="529"/>
      <c r="D236" s="529"/>
      <c r="E236" s="529"/>
      <c r="F236" s="529"/>
      <c r="G236" s="206" t="s">
        <v>1023</v>
      </c>
      <c r="H236" s="210">
        <f t="shared" si="16"/>
        <v>0</v>
      </c>
      <c r="I236" s="162">
        <v>0</v>
      </c>
      <c r="J236" s="162">
        <v>0</v>
      </c>
      <c r="K236" s="168">
        <v>0</v>
      </c>
      <c r="L236" s="168">
        <v>0</v>
      </c>
      <c r="M236" s="168">
        <v>0</v>
      </c>
      <c r="N236" s="168">
        <v>0</v>
      </c>
      <c r="O236" s="162">
        <v>0</v>
      </c>
      <c r="P236" s="162">
        <v>0</v>
      </c>
      <c r="Q236" s="163">
        <v>0</v>
      </c>
      <c r="R236" s="163">
        <v>0</v>
      </c>
    </row>
    <row r="237" spans="1:18" ht="72.75" customHeight="1" x14ac:dyDescent="0.25">
      <c r="A237" s="210">
        <v>45</v>
      </c>
      <c r="B237" s="529" t="s">
        <v>909</v>
      </c>
      <c r="C237" s="529"/>
      <c r="D237" s="529"/>
      <c r="E237" s="529"/>
      <c r="F237" s="529"/>
      <c r="G237" s="206" t="s">
        <v>910</v>
      </c>
      <c r="H237" s="210">
        <f t="shared" si="16"/>
        <v>0</v>
      </c>
      <c r="I237" s="162">
        <v>0</v>
      </c>
      <c r="J237" s="162">
        <v>0</v>
      </c>
      <c r="K237" s="168">
        <v>0</v>
      </c>
      <c r="L237" s="168">
        <v>0</v>
      </c>
      <c r="M237" s="168">
        <v>0</v>
      </c>
      <c r="N237" s="168">
        <v>0</v>
      </c>
      <c r="O237" s="162">
        <v>0</v>
      </c>
      <c r="P237" s="162">
        <v>0</v>
      </c>
      <c r="Q237" s="163">
        <v>0</v>
      </c>
      <c r="R237" s="163">
        <v>0</v>
      </c>
    </row>
    <row r="238" spans="1:18" ht="72.75" customHeight="1" x14ac:dyDescent="0.25">
      <c r="A238" s="210">
        <v>46</v>
      </c>
      <c r="B238" s="529" t="s">
        <v>911</v>
      </c>
      <c r="C238" s="529"/>
      <c r="D238" s="529"/>
      <c r="E238" s="529"/>
      <c r="F238" s="529"/>
      <c r="G238" s="206" t="s">
        <v>912</v>
      </c>
      <c r="H238" s="210">
        <f t="shared" si="16"/>
        <v>0</v>
      </c>
      <c r="I238" s="162">
        <v>0</v>
      </c>
      <c r="J238" s="162">
        <v>0</v>
      </c>
      <c r="K238" s="168">
        <v>0</v>
      </c>
      <c r="L238" s="168">
        <v>0</v>
      </c>
      <c r="M238" s="168">
        <v>0</v>
      </c>
      <c r="N238" s="168">
        <v>0</v>
      </c>
      <c r="O238" s="162">
        <v>0</v>
      </c>
      <c r="P238" s="162">
        <v>0</v>
      </c>
      <c r="Q238" s="163">
        <v>0</v>
      </c>
      <c r="R238" s="163">
        <v>0</v>
      </c>
    </row>
    <row r="239" spans="1:18" ht="72.75" customHeight="1" x14ac:dyDescent="0.25">
      <c r="A239" s="210">
        <v>47</v>
      </c>
      <c r="B239" s="529" t="s">
        <v>913</v>
      </c>
      <c r="C239" s="529"/>
      <c r="D239" s="529"/>
      <c r="E239" s="529"/>
      <c r="F239" s="529"/>
      <c r="G239" s="206" t="s">
        <v>914</v>
      </c>
      <c r="H239" s="210">
        <f t="shared" si="16"/>
        <v>0</v>
      </c>
      <c r="I239" s="162">
        <v>0</v>
      </c>
      <c r="J239" s="162">
        <v>0</v>
      </c>
      <c r="K239" s="168">
        <v>0</v>
      </c>
      <c r="L239" s="168">
        <v>0</v>
      </c>
      <c r="M239" s="168">
        <v>0</v>
      </c>
      <c r="N239" s="168">
        <v>0</v>
      </c>
      <c r="O239" s="162">
        <v>0</v>
      </c>
      <c r="P239" s="162">
        <v>0</v>
      </c>
      <c r="Q239" s="163">
        <v>0</v>
      </c>
      <c r="R239" s="163">
        <v>0</v>
      </c>
    </row>
    <row r="240" spans="1:18" ht="72.75" customHeight="1" x14ac:dyDescent="0.25">
      <c r="A240" s="210">
        <v>48</v>
      </c>
      <c r="B240" s="529" t="s">
        <v>916</v>
      </c>
      <c r="C240" s="529"/>
      <c r="D240" s="529"/>
      <c r="E240" s="529"/>
      <c r="F240" s="529"/>
      <c r="G240" s="206" t="s">
        <v>915</v>
      </c>
      <c r="H240" s="210">
        <f t="shared" si="16"/>
        <v>0</v>
      </c>
      <c r="I240" s="162">
        <v>0</v>
      </c>
      <c r="J240" s="162">
        <v>0</v>
      </c>
      <c r="K240" s="168">
        <v>0</v>
      </c>
      <c r="L240" s="168">
        <v>0</v>
      </c>
      <c r="M240" s="168">
        <v>0</v>
      </c>
      <c r="N240" s="168">
        <v>0</v>
      </c>
      <c r="O240" s="162">
        <v>0</v>
      </c>
      <c r="P240" s="162">
        <v>0</v>
      </c>
      <c r="Q240" s="163">
        <v>0</v>
      </c>
      <c r="R240" s="163">
        <v>0</v>
      </c>
    </row>
    <row r="241" spans="1:18" ht="72.75" customHeight="1" x14ac:dyDescent="0.25">
      <c r="A241" s="205">
        <v>9</v>
      </c>
      <c r="B241" s="522" t="s">
        <v>366</v>
      </c>
      <c r="C241" s="523"/>
      <c r="D241" s="523"/>
      <c r="E241" s="523"/>
      <c r="F241" s="523"/>
      <c r="G241" s="524"/>
      <c r="H241" s="209">
        <f>H242+H243</f>
        <v>85</v>
      </c>
      <c r="I241" s="209">
        <f t="shared" ref="I241:P241" si="17">I242+I243</f>
        <v>30</v>
      </c>
      <c r="J241" s="209">
        <f t="shared" si="17"/>
        <v>55</v>
      </c>
      <c r="K241" s="135">
        <f t="shared" si="17"/>
        <v>37</v>
      </c>
      <c r="L241" s="135">
        <f t="shared" si="17"/>
        <v>2</v>
      </c>
      <c r="M241" s="135">
        <f t="shared" si="17"/>
        <v>2</v>
      </c>
      <c r="N241" s="135">
        <f t="shared" si="17"/>
        <v>93</v>
      </c>
      <c r="O241" s="209">
        <f t="shared" si="17"/>
        <v>2</v>
      </c>
      <c r="P241" s="209">
        <f t="shared" si="17"/>
        <v>2</v>
      </c>
      <c r="Q241" s="164">
        <v>47717</v>
      </c>
      <c r="R241" s="164">
        <v>23858</v>
      </c>
    </row>
    <row r="242" spans="1:18" ht="72.75" customHeight="1" x14ac:dyDescent="0.25">
      <c r="A242" s="210">
        <v>1</v>
      </c>
      <c r="B242" s="459" t="s">
        <v>367</v>
      </c>
      <c r="C242" s="460"/>
      <c r="D242" s="460"/>
      <c r="E242" s="460"/>
      <c r="F242" s="465"/>
      <c r="G242" s="207" t="s">
        <v>1017</v>
      </c>
      <c r="H242" s="162">
        <v>65</v>
      </c>
      <c r="I242" s="162">
        <v>30</v>
      </c>
      <c r="J242" s="162">
        <v>35</v>
      </c>
      <c r="K242" s="168">
        <v>28</v>
      </c>
      <c r="L242" s="168">
        <v>2</v>
      </c>
      <c r="M242" s="168">
        <v>2</v>
      </c>
      <c r="N242" s="168">
        <v>61</v>
      </c>
      <c r="O242" s="162">
        <v>1</v>
      </c>
      <c r="P242" s="162">
        <v>1</v>
      </c>
      <c r="Q242" s="163">
        <v>47717</v>
      </c>
      <c r="R242" s="163">
        <v>23858</v>
      </c>
    </row>
    <row r="243" spans="1:18" ht="72.75" customHeight="1" x14ac:dyDescent="0.25">
      <c r="A243" s="210">
        <v>2</v>
      </c>
      <c r="B243" s="459" t="s">
        <v>368</v>
      </c>
      <c r="C243" s="460"/>
      <c r="D243" s="460"/>
      <c r="E243" s="460"/>
      <c r="F243" s="465"/>
      <c r="G243" s="207" t="s">
        <v>567</v>
      </c>
      <c r="H243" s="162">
        <v>20</v>
      </c>
      <c r="I243" s="162">
        <v>0</v>
      </c>
      <c r="J243" s="162">
        <v>20</v>
      </c>
      <c r="K243" s="168">
        <v>9</v>
      </c>
      <c r="L243" s="168">
        <v>0</v>
      </c>
      <c r="M243" s="168">
        <v>0</v>
      </c>
      <c r="N243" s="168">
        <v>32</v>
      </c>
      <c r="O243" s="162">
        <v>1</v>
      </c>
      <c r="P243" s="162">
        <v>1</v>
      </c>
      <c r="Q243" s="163">
        <v>47717</v>
      </c>
      <c r="R243" s="163">
        <v>23858</v>
      </c>
    </row>
    <row r="244" spans="1:18" ht="72.75" customHeight="1" x14ac:dyDescent="0.25">
      <c r="A244" s="205">
        <v>10</v>
      </c>
      <c r="B244" s="522" t="s">
        <v>372</v>
      </c>
      <c r="C244" s="523"/>
      <c r="D244" s="523"/>
      <c r="E244" s="523"/>
      <c r="F244" s="523"/>
      <c r="G244" s="524"/>
      <c r="H244" s="209">
        <f>H245+H246+H247+H248+H249+H250+H251+H252+H253+H254+H255+H256+H257+H258</f>
        <v>475</v>
      </c>
      <c r="I244" s="209">
        <f t="shared" ref="I244:P244" si="18">I245+I246+I247+I248+I249+I250+I251+I252+I253+I254+I255+I256+I257+I258</f>
        <v>370</v>
      </c>
      <c r="J244" s="209">
        <f t="shared" si="18"/>
        <v>105</v>
      </c>
      <c r="K244" s="135">
        <f t="shared" si="18"/>
        <v>197</v>
      </c>
      <c r="L244" s="135">
        <f t="shared" si="18"/>
        <v>25</v>
      </c>
      <c r="M244" s="135">
        <f t="shared" si="18"/>
        <v>15</v>
      </c>
      <c r="N244" s="135">
        <f t="shared" si="18"/>
        <v>601</v>
      </c>
      <c r="O244" s="209">
        <f t="shared" si="18"/>
        <v>0</v>
      </c>
      <c r="P244" s="209">
        <f t="shared" si="18"/>
        <v>0</v>
      </c>
      <c r="Q244" s="164">
        <v>47716</v>
      </c>
      <c r="R244" s="164">
        <v>23858</v>
      </c>
    </row>
    <row r="245" spans="1:18" ht="72.75" customHeight="1" x14ac:dyDescent="0.25">
      <c r="A245" s="210">
        <v>1</v>
      </c>
      <c r="B245" s="459" t="s">
        <v>373</v>
      </c>
      <c r="C245" s="460"/>
      <c r="D245" s="460"/>
      <c r="E245" s="460"/>
      <c r="F245" s="465"/>
      <c r="G245" s="207" t="s">
        <v>1006</v>
      </c>
      <c r="H245" s="162">
        <f>I245+J245</f>
        <v>370</v>
      </c>
      <c r="I245" s="162">
        <v>340</v>
      </c>
      <c r="J245" s="162">
        <v>30</v>
      </c>
      <c r="K245" s="168">
        <v>161</v>
      </c>
      <c r="L245" s="168">
        <v>21</v>
      </c>
      <c r="M245" s="168">
        <v>12</v>
      </c>
      <c r="N245" s="168">
        <v>475</v>
      </c>
      <c r="O245" s="162">
        <v>0</v>
      </c>
      <c r="P245" s="162">
        <v>0</v>
      </c>
      <c r="Q245" s="163">
        <v>48143</v>
      </c>
      <c r="R245" s="163">
        <v>24012</v>
      </c>
    </row>
    <row r="246" spans="1:18" ht="72.75" customHeight="1" x14ac:dyDescent="0.25">
      <c r="A246" s="210">
        <v>2</v>
      </c>
      <c r="B246" s="459" t="s">
        <v>374</v>
      </c>
      <c r="C246" s="460"/>
      <c r="D246" s="460"/>
      <c r="E246" s="460"/>
      <c r="F246" s="465"/>
      <c r="G246" s="207" t="s">
        <v>569</v>
      </c>
      <c r="H246" s="162">
        <f t="shared" ref="H246:H258" si="19">I246+J246</f>
        <v>20</v>
      </c>
      <c r="I246" s="162">
        <v>10</v>
      </c>
      <c r="J246" s="162">
        <v>10</v>
      </c>
      <c r="K246" s="168">
        <v>8</v>
      </c>
      <c r="L246" s="168">
        <v>0</v>
      </c>
      <c r="M246" s="168">
        <v>0</v>
      </c>
      <c r="N246" s="168">
        <v>25</v>
      </c>
      <c r="O246" s="162">
        <v>0</v>
      </c>
      <c r="P246" s="162">
        <v>0</v>
      </c>
      <c r="Q246" s="163">
        <v>44527</v>
      </c>
      <c r="R246" s="163">
        <v>23328</v>
      </c>
    </row>
    <row r="247" spans="1:18" ht="72.75" customHeight="1" x14ac:dyDescent="0.25">
      <c r="A247" s="210">
        <v>3</v>
      </c>
      <c r="B247" s="459" t="s">
        <v>375</v>
      </c>
      <c r="C247" s="460"/>
      <c r="D247" s="460"/>
      <c r="E247" s="460"/>
      <c r="F247" s="465"/>
      <c r="G247" s="207" t="s">
        <v>570</v>
      </c>
      <c r="H247" s="162">
        <f t="shared" si="19"/>
        <v>20</v>
      </c>
      <c r="I247" s="162">
        <v>10</v>
      </c>
      <c r="J247" s="162">
        <v>10</v>
      </c>
      <c r="K247" s="168">
        <v>7</v>
      </c>
      <c r="L247" s="168">
        <v>0</v>
      </c>
      <c r="M247" s="168">
        <v>0</v>
      </c>
      <c r="N247" s="168">
        <v>23</v>
      </c>
      <c r="O247" s="162">
        <v>0</v>
      </c>
      <c r="P247" s="162">
        <v>0</v>
      </c>
      <c r="Q247" s="163">
        <v>41738</v>
      </c>
      <c r="R247" s="163">
        <v>23836</v>
      </c>
    </row>
    <row r="248" spans="1:18" ht="72.75" customHeight="1" x14ac:dyDescent="0.25">
      <c r="A248" s="210">
        <v>4</v>
      </c>
      <c r="B248" s="459" t="s">
        <v>376</v>
      </c>
      <c r="C248" s="460"/>
      <c r="D248" s="460"/>
      <c r="E248" s="460"/>
      <c r="F248" s="465"/>
      <c r="G248" s="207" t="s">
        <v>571</v>
      </c>
      <c r="H248" s="162">
        <f t="shared" si="19"/>
        <v>20</v>
      </c>
      <c r="I248" s="162">
        <v>10</v>
      </c>
      <c r="J248" s="162">
        <v>10</v>
      </c>
      <c r="K248" s="168">
        <v>7</v>
      </c>
      <c r="L248" s="168">
        <v>0</v>
      </c>
      <c r="M248" s="168">
        <v>0</v>
      </c>
      <c r="N248" s="168">
        <v>26</v>
      </c>
      <c r="O248" s="162">
        <v>0</v>
      </c>
      <c r="P248" s="162">
        <v>0</v>
      </c>
      <c r="Q248" s="163">
        <v>50258</v>
      </c>
      <c r="R248" s="163">
        <v>24208</v>
      </c>
    </row>
    <row r="249" spans="1:18" ht="72.75" customHeight="1" x14ac:dyDescent="0.25">
      <c r="A249" s="210">
        <v>5</v>
      </c>
      <c r="B249" s="459" t="s">
        <v>377</v>
      </c>
      <c r="C249" s="460"/>
      <c r="D249" s="460"/>
      <c r="E249" s="460"/>
      <c r="F249" s="465"/>
      <c r="G249" s="207" t="s">
        <v>572</v>
      </c>
      <c r="H249" s="162">
        <f t="shared" si="19"/>
        <v>0</v>
      </c>
      <c r="I249" s="162">
        <v>0</v>
      </c>
      <c r="J249" s="162">
        <v>0</v>
      </c>
      <c r="K249" s="168">
        <v>3</v>
      </c>
      <c r="L249" s="168">
        <v>0</v>
      </c>
      <c r="M249" s="168">
        <v>0</v>
      </c>
      <c r="N249" s="168">
        <v>8</v>
      </c>
      <c r="O249" s="162">
        <v>0</v>
      </c>
      <c r="P249" s="162">
        <v>0</v>
      </c>
      <c r="Q249" s="163">
        <v>46421</v>
      </c>
      <c r="R249" s="163">
        <v>26045</v>
      </c>
    </row>
    <row r="250" spans="1:18" ht="72.75" customHeight="1" x14ac:dyDescent="0.25">
      <c r="A250" s="210">
        <v>6</v>
      </c>
      <c r="B250" s="459" t="s">
        <v>378</v>
      </c>
      <c r="C250" s="460"/>
      <c r="D250" s="460"/>
      <c r="E250" s="460"/>
      <c r="F250" s="465"/>
      <c r="G250" s="207" t="s">
        <v>573</v>
      </c>
      <c r="H250" s="162">
        <f t="shared" si="19"/>
        <v>15</v>
      </c>
      <c r="I250" s="162">
        <v>0</v>
      </c>
      <c r="J250" s="162">
        <v>15</v>
      </c>
      <c r="K250" s="168">
        <v>1</v>
      </c>
      <c r="L250" s="168">
        <v>0</v>
      </c>
      <c r="M250" s="168">
        <v>0</v>
      </c>
      <c r="N250" s="168">
        <v>7</v>
      </c>
      <c r="O250" s="162">
        <v>0</v>
      </c>
      <c r="P250" s="162">
        <v>0</v>
      </c>
      <c r="Q250" s="163">
        <v>78523</v>
      </c>
      <c r="R250" s="163">
        <v>24069</v>
      </c>
    </row>
    <row r="251" spans="1:18" ht="72.75" customHeight="1" x14ac:dyDescent="0.25">
      <c r="A251" s="210">
        <v>7</v>
      </c>
      <c r="B251" s="459" t="s">
        <v>379</v>
      </c>
      <c r="C251" s="460"/>
      <c r="D251" s="460"/>
      <c r="E251" s="460"/>
      <c r="F251" s="465"/>
      <c r="G251" s="207" t="s">
        <v>574</v>
      </c>
      <c r="H251" s="162">
        <f t="shared" si="19"/>
        <v>15</v>
      </c>
      <c r="I251" s="162">
        <v>0</v>
      </c>
      <c r="J251" s="162">
        <v>15</v>
      </c>
      <c r="K251" s="168">
        <v>3</v>
      </c>
      <c r="L251" s="168">
        <v>1</v>
      </c>
      <c r="M251" s="168">
        <v>0</v>
      </c>
      <c r="N251" s="168">
        <v>6</v>
      </c>
      <c r="O251" s="162">
        <v>0</v>
      </c>
      <c r="P251" s="162">
        <v>0</v>
      </c>
      <c r="Q251" s="163">
        <v>64622</v>
      </c>
      <c r="R251" s="163">
        <v>23597</v>
      </c>
    </row>
    <row r="252" spans="1:18" ht="72.75" customHeight="1" x14ac:dyDescent="0.25">
      <c r="A252" s="210">
        <v>8</v>
      </c>
      <c r="B252" s="459" t="s">
        <v>380</v>
      </c>
      <c r="C252" s="460"/>
      <c r="D252" s="460"/>
      <c r="E252" s="460"/>
      <c r="F252" s="465"/>
      <c r="G252" s="207" t="s">
        <v>575</v>
      </c>
      <c r="H252" s="162">
        <f t="shared" si="19"/>
        <v>0</v>
      </c>
      <c r="I252" s="162">
        <v>0</v>
      </c>
      <c r="J252" s="162">
        <v>0</v>
      </c>
      <c r="K252" s="168">
        <v>2</v>
      </c>
      <c r="L252" s="168">
        <v>1</v>
      </c>
      <c r="M252" s="168">
        <v>1</v>
      </c>
      <c r="N252" s="168">
        <v>6</v>
      </c>
      <c r="O252" s="162">
        <v>0</v>
      </c>
      <c r="P252" s="162">
        <v>0</v>
      </c>
      <c r="Q252" s="163">
        <v>30138</v>
      </c>
      <c r="R252" s="163">
        <v>23370</v>
      </c>
    </row>
    <row r="253" spans="1:18" ht="72.75" customHeight="1" x14ac:dyDescent="0.25">
      <c r="A253" s="210">
        <v>9</v>
      </c>
      <c r="B253" s="459" t="s">
        <v>381</v>
      </c>
      <c r="C253" s="460"/>
      <c r="D253" s="460"/>
      <c r="E253" s="460"/>
      <c r="F253" s="465"/>
      <c r="G253" s="207" t="s">
        <v>576</v>
      </c>
      <c r="H253" s="162">
        <f t="shared" si="19"/>
        <v>0</v>
      </c>
      <c r="I253" s="162">
        <v>0</v>
      </c>
      <c r="J253" s="162">
        <v>0</v>
      </c>
      <c r="K253" s="168">
        <v>3</v>
      </c>
      <c r="L253" s="168">
        <v>1</v>
      </c>
      <c r="M253" s="168">
        <v>1</v>
      </c>
      <c r="N253" s="168">
        <v>10</v>
      </c>
      <c r="O253" s="162">
        <v>0</v>
      </c>
      <c r="P253" s="162">
        <v>0</v>
      </c>
      <c r="Q253" s="163">
        <v>37741</v>
      </c>
      <c r="R253" s="163">
        <v>20125</v>
      </c>
    </row>
    <row r="254" spans="1:18" ht="72.75" customHeight="1" x14ac:dyDescent="0.25">
      <c r="A254" s="210">
        <v>10</v>
      </c>
      <c r="B254" s="459" t="s">
        <v>382</v>
      </c>
      <c r="C254" s="460"/>
      <c r="D254" s="460"/>
      <c r="E254" s="460"/>
      <c r="F254" s="465"/>
      <c r="G254" s="207" t="s">
        <v>577</v>
      </c>
      <c r="H254" s="162">
        <f t="shared" si="19"/>
        <v>15</v>
      </c>
      <c r="I254" s="162">
        <v>0</v>
      </c>
      <c r="J254" s="162">
        <v>15</v>
      </c>
      <c r="K254" s="168">
        <v>2</v>
      </c>
      <c r="L254" s="168">
        <v>1</v>
      </c>
      <c r="M254" s="168">
        <v>1</v>
      </c>
      <c r="N254" s="168">
        <v>9</v>
      </c>
      <c r="O254" s="162">
        <v>0</v>
      </c>
      <c r="P254" s="162">
        <v>0</v>
      </c>
      <c r="Q254" s="163">
        <v>35561</v>
      </c>
      <c r="R254" s="163">
        <v>23991</v>
      </c>
    </row>
    <row r="255" spans="1:18" ht="72.75" customHeight="1" x14ac:dyDescent="0.25">
      <c r="A255" s="210">
        <v>11</v>
      </c>
      <c r="B255" s="459" t="s">
        <v>383</v>
      </c>
      <c r="C255" s="460"/>
      <c r="D255" s="460"/>
      <c r="E255" s="460"/>
      <c r="F255" s="465"/>
      <c r="G255" s="207" t="s">
        <v>384</v>
      </c>
      <c r="H255" s="162">
        <f t="shared" si="19"/>
        <v>0</v>
      </c>
      <c r="I255" s="162">
        <v>0</v>
      </c>
      <c r="J255" s="162">
        <v>0</v>
      </c>
      <c r="K255" s="168">
        <v>0</v>
      </c>
      <c r="L255" s="168">
        <v>0</v>
      </c>
      <c r="M255" s="168">
        <v>0</v>
      </c>
      <c r="N255" s="168">
        <v>2</v>
      </c>
      <c r="O255" s="162">
        <v>0</v>
      </c>
      <c r="P255" s="162">
        <v>0</v>
      </c>
      <c r="Q255" s="163">
        <v>0</v>
      </c>
      <c r="R255" s="163">
        <v>23519</v>
      </c>
    </row>
    <row r="256" spans="1:18" ht="72.75" customHeight="1" x14ac:dyDescent="0.25">
      <c r="A256" s="210">
        <v>12</v>
      </c>
      <c r="B256" s="459" t="s">
        <v>385</v>
      </c>
      <c r="C256" s="460"/>
      <c r="D256" s="460"/>
      <c r="E256" s="460"/>
      <c r="F256" s="465"/>
      <c r="G256" s="207" t="s">
        <v>386</v>
      </c>
      <c r="H256" s="162">
        <f t="shared" si="19"/>
        <v>0</v>
      </c>
      <c r="I256" s="162">
        <v>0</v>
      </c>
      <c r="J256" s="162">
        <v>0</v>
      </c>
      <c r="K256" s="168">
        <v>0</v>
      </c>
      <c r="L256" s="168">
        <v>0</v>
      </c>
      <c r="M256" s="168">
        <v>0</v>
      </c>
      <c r="N256" s="168">
        <v>2</v>
      </c>
      <c r="O256" s="162">
        <v>0</v>
      </c>
      <c r="P256" s="162">
        <v>0</v>
      </c>
      <c r="Q256" s="163">
        <v>0</v>
      </c>
      <c r="R256" s="163">
        <v>24133</v>
      </c>
    </row>
    <row r="257" spans="1:18" ht="72.75" customHeight="1" x14ac:dyDescent="0.25">
      <c r="A257" s="210">
        <v>13</v>
      </c>
      <c r="B257" s="459" t="s">
        <v>387</v>
      </c>
      <c r="C257" s="460"/>
      <c r="D257" s="460"/>
      <c r="E257" s="460"/>
      <c r="F257" s="465"/>
      <c r="G257" s="207" t="s">
        <v>388</v>
      </c>
      <c r="H257" s="162">
        <f t="shared" si="19"/>
        <v>0</v>
      </c>
      <c r="I257" s="162">
        <v>0</v>
      </c>
      <c r="J257" s="162">
        <v>0</v>
      </c>
      <c r="K257" s="168">
        <v>0</v>
      </c>
      <c r="L257" s="168">
        <v>0</v>
      </c>
      <c r="M257" s="168">
        <v>0</v>
      </c>
      <c r="N257" s="168">
        <v>1</v>
      </c>
      <c r="O257" s="162">
        <v>0</v>
      </c>
      <c r="P257" s="162">
        <v>0</v>
      </c>
      <c r="Q257" s="163">
        <v>0</v>
      </c>
      <c r="R257" s="163">
        <v>26336</v>
      </c>
    </row>
    <row r="258" spans="1:18" ht="72.75" customHeight="1" x14ac:dyDescent="0.25">
      <c r="A258" s="210">
        <v>14</v>
      </c>
      <c r="B258" s="459" t="s">
        <v>389</v>
      </c>
      <c r="C258" s="460"/>
      <c r="D258" s="460"/>
      <c r="E258" s="460"/>
      <c r="F258" s="465"/>
      <c r="G258" s="207" t="s">
        <v>390</v>
      </c>
      <c r="H258" s="162">
        <f t="shared" si="19"/>
        <v>0</v>
      </c>
      <c r="I258" s="162">
        <v>0</v>
      </c>
      <c r="J258" s="162">
        <v>0</v>
      </c>
      <c r="K258" s="168">
        <v>0</v>
      </c>
      <c r="L258" s="168">
        <v>0</v>
      </c>
      <c r="M258" s="168">
        <v>0</v>
      </c>
      <c r="N258" s="168">
        <v>1</v>
      </c>
      <c r="O258" s="162">
        <v>0</v>
      </c>
      <c r="P258" s="162">
        <v>0</v>
      </c>
      <c r="Q258" s="163">
        <v>0</v>
      </c>
      <c r="R258" s="163">
        <v>18930</v>
      </c>
    </row>
    <row r="259" spans="1:18" ht="72.75" customHeight="1" x14ac:dyDescent="0.25">
      <c r="A259" s="205">
        <v>11</v>
      </c>
      <c r="B259" s="522" t="s">
        <v>391</v>
      </c>
      <c r="C259" s="523"/>
      <c r="D259" s="523"/>
      <c r="E259" s="523"/>
      <c r="F259" s="523"/>
      <c r="G259" s="524"/>
      <c r="H259" s="209">
        <f>H260+H261+H262+H263+H264+H265+H266+H267+H268+H269</f>
        <v>350</v>
      </c>
      <c r="I259" s="209">
        <f t="shared" ref="I259:P259" si="20">I260+I261+I262+I263+I264+I265+I266+I267+I268+I269</f>
        <v>260</v>
      </c>
      <c r="J259" s="209">
        <f>J260+J261+J262+J263+J264+J265+J266+J267+J268+J269</f>
        <v>90</v>
      </c>
      <c r="K259" s="135">
        <f t="shared" si="20"/>
        <v>201</v>
      </c>
      <c r="L259" s="135">
        <f t="shared" si="20"/>
        <v>41</v>
      </c>
      <c r="M259" s="135">
        <f t="shared" si="20"/>
        <v>12</v>
      </c>
      <c r="N259" s="135">
        <f t="shared" si="20"/>
        <v>588</v>
      </c>
      <c r="O259" s="209">
        <f t="shared" si="20"/>
        <v>1</v>
      </c>
      <c r="P259" s="209">
        <f t="shared" si="20"/>
        <v>1</v>
      </c>
      <c r="Q259" s="164">
        <v>47716</v>
      </c>
      <c r="R259" s="164">
        <v>23858</v>
      </c>
    </row>
    <row r="260" spans="1:18" ht="72.75" customHeight="1" x14ac:dyDescent="0.25">
      <c r="A260" s="210">
        <v>1</v>
      </c>
      <c r="B260" s="459" t="s">
        <v>392</v>
      </c>
      <c r="C260" s="460"/>
      <c r="D260" s="460"/>
      <c r="E260" s="460"/>
      <c r="F260" s="465"/>
      <c r="G260" s="207" t="s">
        <v>1002</v>
      </c>
      <c r="H260" s="210">
        <f>I260+J260</f>
        <v>305</v>
      </c>
      <c r="I260" s="162">
        <v>235</v>
      </c>
      <c r="J260" s="162">
        <v>70</v>
      </c>
      <c r="K260" s="168">
        <v>141</v>
      </c>
      <c r="L260" s="168">
        <v>39</v>
      </c>
      <c r="M260" s="168">
        <v>5</v>
      </c>
      <c r="N260" s="168">
        <v>423</v>
      </c>
      <c r="O260" s="162">
        <v>0</v>
      </c>
      <c r="P260" s="162">
        <v>0</v>
      </c>
      <c r="Q260" s="163">
        <v>47716</v>
      </c>
      <c r="R260" s="163">
        <v>23858</v>
      </c>
    </row>
    <row r="261" spans="1:18" ht="72.75" customHeight="1" x14ac:dyDescent="0.25">
      <c r="A261" s="210">
        <v>2</v>
      </c>
      <c r="B261" s="459" t="s">
        <v>393</v>
      </c>
      <c r="C261" s="460"/>
      <c r="D261" s="460"/>
      <c r="E261" s="460"/>
      <c r="F261" s="465"/>
      <c r="G261" s="207" t="s">
        <v>579</v>
      </c>
      <c r="H261" s="210">
        <f t="shared" ref="H261:H269" si="21">I261+J261</f>
        <v>45</v>
      </c>
      <c r="I261" s="162">
        <v>25</v>
      </c>
      <c r="J261" s="162">
        <v>20</v>
      </c>
      <c r="K261" s="168">
        <v>9</v>
      </c>
      <c r="L261" s="168">
        <v>2</v>
      </c>
      <c r="M261" s="168">
        <v>0</v>
      </c>
      <c r="N261" s="168">
        <v>27</v>
      </c>
      <c r="O261" s="162">
        <v>0</v>
      </c>
      <c r="P261" s="162">
        <v>0</v>
      </c>
      <c r="Q261" s="163">
        <v>47716</v>
      </c>
      <c r="R261" s="163">
        <v>23858</v>
      </c>
    </row>
    <row r="262" spans="1:18" ht="72.75" customHeight="1" x14ac:dyDescent="0.25">
      <c r="A262" s="210">
        <v>3</v>
      </c>
      <c r="B262" s="459" t="s">
        <v>394</v>
      </c>
      <c r="C262" s="460"/>
      <c r="D262" s="460"/>
      <c r="E262" s="460"/>
      <c r="F262" s="465"/>
      <c r="G262" s="207" t="s">
        <v>580</v>
      </c>
      <c r="H262" s="210">
        <f t="shared" si="21"/>
        <v>0</v>
      </c>
      <c r="I262" s="162">
        <v>0</v>
      </c>
      <c r="J262" s="162">
        <v>0</v>
      </c>
      <c r="K262" s="168">
        <v>11</v>
      </c>
      <c r="L262" s="168">
        <v>0</v>
      </c>
      <c r="M262" s="168">
        <v>1</v>
      </c>
      <c r="N262" s="168">
        <v>40</v>
      </c>
      <c r="O262" s="162">
        <v>0</v>
      </c>
      <c r="P262" s="162">
        <v>0</v>
      </c>
      <c r="Q262" s="163">
        <v>47716</v>
      </c>
      <c r="R262" s="163">
        <v>23858</v>
      </c>
    </row>
    <row r="263" spans="1:18" ht="72.75" customHeight="1" x14ac:dyDescent="0.25">
      <c r="A263" s="210">
        <v>4</v>
      </c>
      <c r="B263" s="459" t="s">
        <v>395</v>
      </c>
      <c r="C263" s="460"/>
      <c r="D263" s="460"/>
      <c r="E263" s="460"/>
      <c r="F263" s="465"/>
      <c r="G263" s="207" t="s">
        <v>581</v>
      </c>
      <c r="H263" s="210">
        <f t="shared" si="21"/>
        <v>0</v>
      </c>
      <c r="I263" s="162">
        <v>0</v>
      </c>
      <c r="J263" s="162">
        <v>0</v>
      </c>
      <c r="K263" s="168">
        <v>4</v>
      </c>
      <c r="L263" s="168">
        <v>0</v>
      </c>
      <c r="M263" s="168">
        <v>2</v>
      </c>
      <c r="N263" s="168">
        <v>10</v>
      </c>
      <c r="O263" s="162">
        <v>0</v>
      </c>
      <c r="P263" s="162">
        <v>0</v>
      </c>
      <c r="Q263" s="163">
        <v>47716</v>
      </c>
      <c r="R263" s="163">
        <v>23858</v>
      </c>
    </row>
    <row r="264" spans="1:18" ht="72.75" customHeight="1" x14ac:dyDescent="0.25">
      <c r="A264" s="210">
        <v>5</v>
      </c>
      <c r="B264" s="459" t="s">
        <v>396</v>
      </c>
      <c r="C264" s="460"/>
      <c r="D264" s="460"/>
      <c r="E264" s="460"/>
      <c r="F264" s="465"/>
      <c r="G264" s="207" t="s">
        <v>582</v>
      </c>
      <c r="H264" s="210">
        <f t="shared" si="21"/>
        <v>0</v>
      </c>
      <c r="I264" s="162">
        <v>0</v>
      </c>
      <c r="J264" s="162">
        <v>0</v>
      </c>
      <c r="K264" s="168">
        <v>9</v>
      </c>
      <c r="L264" s="168">
        <v>0</v>
      </c>
      <c r="M264" s="168">
        <v>3</v>
      </c>
      <c r="N264" s="168">
        <v>16</v>
      </c>
      <c r="O264" s="162">
        <v>0</v>
      </c>
      <c r="P264" s="162">
        <v>0</v>
      </c>
      <c r="Q264" s="163">
        <v>47716</v>
      </c>
      <c r="R264" s="163">
        <v>23858</v>
      </c>
    </row>
    <row r="265" spans="1:18" ht="72.75" customHeight="1" x14ac:dyDescent="0.25">
      <c r="A265" s="210">
        <v>6</v>
      </c>
      <c r="B265" s="459" t="s">
        <v>397</v>
      </c>
      <c r="C265" s="460"/>
      <c r="D265" s="460"/>
      <c r="E265" s="460"/>
      <c r="F265" s="465"/>
      <c r="G265" s="207" t="s">
        <v>583</v>
      </c>
      <c r="H265" s="210">
        <f t="shared" si="21"/>
        <v>0</v>
      </c>
      <c r="I265" s="162">
        <v>0</v>
      </c>
      <c r="J265" s="162">
        <v>0</v>
      </c>
      <c r="K265" s="168">
        <v>5</v>
      </c>
      <c r="L265" s="168">
        <v>0</v>
      </c>
      <c r="M265" s="168">
        <v>1</v>
      </c>
      <c r="N265" s="168">
        <v>13</v>
      </c>
      <c r="O265" s="162">
        <v>0</v>
      </c>
      <c r="P265" s="162">
        <v>0</v>
      </c>
      <c r="Q265" s="163">
        <v>47716</v>
      </c>
      <c r="R265" s="163">
        <v>23858</v>
      </c>
    </row>
    <row r="266" spans="1:18" ht="72.75" customHeight="1" x14ac:dyDescent="0.25">
      <c r="A266" s="210">
        <v>7</v>
      </c>
      <c r="B266" s="459" t="s">
        <v>398</v>
      </c>
      <c r="C266" s="460"/>
      <c r="D266" s="460"/>
      <c r="E266" s="460"/>
      <c r="F266" s="465"/>
      <c r="G266" s="207" t="s">
        <v>584</v>
      </c>
      <c r="H266" s="210">
        <f t="shared" si="21"/>
        <v>0</v>
      </c>
      <c r="I266" s="162">
        <v>0</v>
      </c>
      <c r="J266" s="162">
        <v>0</v>
      </c>
      <c r="K266" s="168">
        <v>10</v>
      </c>
      <c r="L266" s="168">
        <v>0</v>
      </c>
      <c r="M266" s="168">
        <v>0</v>
      </c>
      <c r="N266" s="168">
        <v>30</v>
      </c>
      <c r="O266" s="162">
        <v>0</v>
      </c>
      <c r="P266" s="162">
        <v>0</v>
      </c>
      <c r="Q266" s="163">
        <v>47716</v>
      </c>
      <c r="R266" s="163">
        <v>23858</v>
      </c>
    </row>
    <row r="267" spans="1:18" ht="72.75" customHeight="1" x14ac:dyDescent="0.25">
      <c r="A267" s="210">
        <v>8</v>
      </c>
      <c r="B267" s="459" t="s">
        <v>399</v>
      </c>
      <c r="C267" s="460"/>
      <c r="D267" s="460"/>
      <c r="E267" s="460"/>
      <c r="F267" s="465"/>
      <c r="G267" s="207" t="s">
        <v>585</v>
      </c>
      <c r="H267" s="210">
        <f t="shared" si="21"/>
        <v>0</v>
      </c>
      <c r="I267" s="162">
        <v>0</v>
      </c>
      <c r="J267" s="162">
        <v>0</v>
      </c>
      <c r="K267" s="168">
        <v>7</v>
      </c>
      <c r="L267" s="168">
        <v>0</v>
      </c>
      <c r="M267" s="168">
        <v>0</v>
      </c>
      <c r="N267" s="168">
        <v>14</v>
      </c>
      <c r="O267" s="162">
        <v>0</v>
      </c>
      <c r="P267" s="162">
        <v>0</v>
      </c>
      <c r="Q267" s="163">
        <v>47716</v>
      </c>
      <c r="R267" s="163">
        <v>23858</v>
      </c>
    </row>
    <row r="268" spans="1:18" ht="72.75" customHeight="1" x14ac:dyDescent="0.25">
      <c r="A268" s="210">
        <v>9</v>
      </c>
      <c r="B268" s="459" t="s">
        <v>400</v>
      </c>
      <c r="C268" s="460"/>
      <c r="D268" s="460"/>
      <c r="E268" s="460"/>
      <c r="F268" s="465"/>
      <c r="G268" s="207" t="s">
        <v>586</v>
      </c>
      <c r="H268" s="210">
        <f t="shared" si="21"/>
        <v>0</v>
      </c>
      <c r="I268" s="162">
        <v>0</v>
      </c>
      <c r="J268" s="162">
        <v>0</v>
      </c>
      <c r="K268" s="168">
        <v>5</v>
      </c>
      <c r="L268" s="168">
        <v>0</v>
      </c>
      <c r="M268" s="168">
        <v>0</v>
      </c>
      <c r="N268" s="168">
        <v>13</v>
      </c>
      <c r="O268" s="162">
        <v>0</v>
      </c>
      <c r="P268" s="162">
        <v>0</v>
      </c>
      <c r="Q268" s="163">
        <v>47716</v>
      </c>
      <c r="R268" s="163">
        <v>23858</v>
      </c>
    </row>
    <row r="269" spans="1:18" ht="72.75" customHeight="1" x14ac:dyDescent="0.25">
      <c r="A269" s="210">
        <v>10</v>
      </c>
      <c r="B269" s="459" t="s">
        <v>401</v>
      </c>
      <c r="C269" s="460"/>
      <c r="D269" s="460"/>
      <c r="E269" s="460"/>
      <c r="F269" s="465"/>
      <c r="G269" s="207" t="s">
        <v>402</v>
      </c>
      <c r="H269" s="210">
        <f t="shared" si="21"/>
        <v>0</v>
      </c>
      <c r="I269" s="162">
        <v>0</v>
      </c>
      <c r="J269" s="162">
        <v>0</v>
      </c>
      <c r="K269" s="168">
        <v>0</v>
      </c>
      <c r="L269" s="168">
        <v>0</v>
      </c>
      <c r="M269" s="168">
        <v>0</v>
      </c>
      <c r="N269" s="168">
        <v>2</v>
      </c>
      <c r="O269" s="162">
        <v>1</v>
      </c>
      <c r="P269" s="162">
        <v>1</v>
      </c>
      <c r="Q269" s="163">
        <v>0</v>
      </c>
      <c r="R269" s="163">
        <v>23858</v>
      </c>
    </row>
    <row r="270" spans="1:18" ht="72.75" customHeight="1" x14ac:dyDescent="0.25">
      <c r="A270" s="205">
        <v>12</v>
      </c>
      <c r="B270" s="522" t="s">
        <v>403</v>
      </c>
      <c r="C270" s="523"/>
      <c r="D270" s="523"/>
      <c r="E270" s="523"/>
      <c r="F270" s="523"/>
      <c r="G270" s="524"/>
      <c r="H270" s="209">
        <f>H272+H273+H274+H275+H276+H277+H278+H279+H280+H281+H282+H283+H284+H285+H286+H287+H288+H289+H290+H291+H292+H293+H294+H295+H297+H298+H299+H300+H301+H302+H303+H304+H305+H307+H308+H309+H310+H311</f>
        <v>105</v>
      </c>
      <c r="I270" s="209">
        <f t="shared" ref="I270:P270" si="22">I272+I273+I274+I275+I276+I277+I278+I279+I280+I281+I282+I283+I284+I285+I286+I287+I288+I289+I290+I291+I292+I293+I294+I295+I297+I298+I299+I301+I302+I303+I304+I305+I307+I308+I309+I310+I311</f>
        <v>65</v>
      </c>
      <c r="J270" s="209">
        <f t="shared" si="22"/>
        <v>40</v>
      </c>
      <c r="K270" s="135">
        <f t="shared" si="22"/>
        <v>39</v>
      </c>
      <c r="L270" s="135">
        <f t="shared" si="22"/>
        <v>14</v>
      </c>
      <c r="M270" s="135">
        <f t="shared" si="22"/>
        <v>3</v>
      </c>
      <c r="N270" s="135">
        <f t="shared" si="22"/>
        <v>96</v>
      </c>
      <c r="O270" s="209">
        <f t="shared" si="22"/>
        <v>22</v>
      </c>
      <c r="P270" s="209">
        <f t="shared" si="22"/>
        <v>4</v>
      </c>
      <c r="Q270" s="164">
        <v>47716</v>
      </c>
      <c r="R270" s="164">
        <v>23858</v>
      </c>
    </row>
    <row r="271" spans="1:18" ht="72.75" customHeight="1" x14ac:dyDescent="0.25">
      <c r="A271" s="205">
        <v>1</v>
      </c>
      <c r="B271" s="525" t="s">
        <v>430</v>
      </c>
      <c r="C271" s="526"/>
      <c r="D271" s="526"/>
      <c r="E271" s="526"/>
      <c r="F271" s="527"/>
      <c r="G271" s="137"/>
      <c r="H271" s="525"/>
      <c r="I271" s="526"/>
      <c r="J271" s="526"/>
      <c r="K271" s="526"/>
      <c r="L271" s="526"/>
      <c r="M271" s="526"/>
      <c r="N271" s="526"/>
      <c r="O271" s="526"/>
      <c r="P271" s="526"/>
      <c r="Q271" s="526"/>
      <c r="R271" s="527"/>
    </row>
    <row r="272" spans="1:18" ht="72.75" customHeight="1" x14ac:dyDescent="0.25">
      <c r="A272" s="210">
        <v>1</v>
      </c>
      <c r="B272" s="459" t="s">
        <v>430</v>
      </c>
      <c r="C272" s="460"/>
      <c r="D272" s="460"/>
      <c r="E272" s="460"/>
      <c r="F272" s="465"/>
      <c r="G272" s="207" t="s">
        <v>1009</v>
      </c>
      <c r="H272" s="210">
        <f>I272+J272</f>
        <v>95</v>
      </c>
      <c r="I272" s="162">
        <v>65</v>
      </c>
      <c r="J272" s="162">
        <v>30</v>
      </c>
      <c r="K272" s="168">
        <v>35</v>
      </c>
      <c r="L272" s="168">
        <v>10</v>
      </c>
      <c r="M272" s="168">
        <v>1</v>
      </c>
      <c r="N272" s="168">
        <v>65</v>
      </c>
      <c r="O272" s="162">
        <v>3</v>
      </c>
      <c r="P272" s="162">
        <v>0</v>
      </c>
      <c r="Q272" s="163">
        <v>45729</v>
      </c>
      <c r="R272" s="163">
        <v>23184</v>
      </c>
    </row>
    <row r="273" spans="1:18" ht="72.75" customHeight="1" x14ac:dyDescent="0.25">
      <c r="A273" s="210">
        <v>2</v>
      </c>
      <c r="B273" s="459" t="s">
        <v>431</v>
      </c>
      <c r="C273" s="460"/>
      <c r="D273" s="460"/>
      <c r="E273" s="460"/>
      <c r="F273" s="465"/>
      <c r="G273" s="207" t="s">
        <v>432</v>
      </c>
      <c r="H273" s="210">
        <f t="shared" ref="H273:H295" si="23">I273+J273</f>
        <v>0</v>
      </c>
      <c r="I273" s="162">
        <v>0</v>
      </c>
      <c r="J273" s="162">
        <v>0</v>
      </c>
      <c r="K273" s="168">
        <v>0</v>
      </c>
      <c r="L273" s="168">
        <v>0</v>
      </c>
      <c r="M273" s="168">
        <v>0</v>
      </c>
      <c r="N273" s="168">
        <v>1</v>
      </c>
      <c r="O273" s="162">
        <v>0</v>
      </c>
      <c r="P273" s="162">
        <v>0</v>
      </c>
      <c r="Q273" s="163">
        <v>0</v>
      </c>
      <c r="R273" s="163">
        <v>30360</v>
      </c>
    </row>
    <row r="274" spans="1:18" ht="72.75" customHeight="1" x14ac:dyDescent="0.25">
      <c r="A274" s="210">
        <v>3</v>
      </c>
      <c r="B274" s="459" t="s">
        <v>433</v>
      </c>
      <c r="C274" s="460"/>
      <c r="D274" s="460"/>
      <c r="E274" s="460"/>
      <c r="F274" s="465"/>
      <c r="G274" s="207" t="s">
        <v>434</v>
      </c>
      <c r="H274" s="210">
        <f t="shared" si="23"/>
        <v>0</v>
      </c>
      <c r="I274" s="162">
        <v>0</v>
      </c>
      <c r="J274" s="162">
        <v>0</v>
      </c>
      <c r="K274" s="168">
        <v>0</v>
      </c>
      <c r="L274" s="168">
        <v>0</v>
      </c>
      <c r="M274" s="168">
        <v>0</v>
      </c>
      <c r="N274" s="168">
        <v>1</v>
      </c>
      <c r="O274" s="162">
        <v>0</v>
      </c>
      <c r="P274" s="162">
        <v>0</v>
      </c>
      <c r="Q274" s="163">
        <v>0</v>
      </c>
      <c r="R274" s="163">
        <v>27360</v>
      </c>
    </row>
    <row r="275" spans="1:18" ht="72.75" customHeight="1" x14ac:dyDescent="0.25">
      <c r="A275" s="210">
        <v>4</v>
      </c>
      <c r="B275" s="459" t="s">
        <v>435</v>
      </c>
      <c r="C275" s="460"/>
      <c r="D275" s="460"/>
      <c r="E275" s="460"/>
      <c r="F275" s="465"/>
      <c r="G275" s="207" t="s">
        <v>436</v>
      </c>
      <c r="H275" s="210">
        <f t="shared" si="23"/>
        <v>0</v>
      </c>
      <c r="I275" s="162">
        <v>0</v>
      </c>
      <c r="J275" s="162">
        <v>0</v>
      </c>
      <c r="K275" s="168">
        <v>0</v>
      </c>
      <c r="L275" s="168">
        <v>0</v>
      </c>
      <c r="M275" s="168">
        <v>0</v>
      </c>
      <c r="N275" s="168">
        <v>1</v>
      </c>
      <c r="O275" s="162">
        <v>0</v>
      </c>
      <c r="P275" s="162">
        <v>0</v>
      </c>
      <c r="Q275" s="163">
        <v>0</v>
      </c>
      <c r="R275" s="163">
        <v>24460</v>
      </c>
    </row>
    <row r="276" spans="1:18" ht="72.75" customHeight="1" x14ac:dyDescent="0.25">
      <c r="A276" s="210">
        <v>5</v>
      </c>
      <c r="B276" s="459" t="s">
        <v>439</v>
      </c>
      <c r="C276" s="460"/>
      <c r="D276" s="460"/>
      <c r="E276" s="460"/>
      <c r="F276" s="465"/>
      <c r="G276" s="207" t="s">
        <v>440</v>
      </c>
      <c r="H276" s="210">
        <f t="shared" si="23"/>
        <v>0</v>
      </c>
      <c r="I276" s="162">
        <v>0</v>
      </c>
      <c r="J276" s="162">
        <v>0</v>
      </c>
      <c r="K276" s="168">
        <v>0</v>
      </c>
      <c r="L276" s="168">
        <v>0</v>
      </c>
      <c r="M276" s="168">
        <v>0</v>
      </c>
      <c r="N276" s="168">
        <v>1</v>
      </c>
      <c r="O276" s="162">
        <v>0</v>
      </c>
      <c r="P276" s="162">
        <v>0</v>
      </c>
      <c r="Q276" s="163">
        <v>0</v>
      </c>
      <c r="R276" s="163">
        <v>27652</v>
      </c>
    </row>
    <row r="277" spans="1:18" ht="72.75" customHeight="1" x14ac:dyDescent="0.25">
      <c r="A277" s="210">
        <v>6</v>
      </c>
      <c r="B277" s="459" t="s">
        <v>443</v>
      </c>
      <c r="C277" s="460"/>
      <c r="D277" s="460"/>
      <c r="E277" s="460"/>
      <c r="F277" s="465"/>
      <c r="G277" s="207" t="s">
        <v>444</v>
      </c>
      <c r="H277" s="210">
        <f t="shared" si="23"/>
        <v>0</v>
      </c>
      <c r="I277" s="162">
        <v>0</v>
      </c>
      <c r="J277" s="162">
        <v>0</v>
      </c>
      <c r="K277" s="168">
        <v>0</v>
      </c>
      <c r="L277" s="168">
        <v>0</v>
      </c>
      <c r="M277" s="168">
        <v>0</v>
      </c>
      <c r="N277" s="168">
        <v>1</v>
      </c>
      <c r="O277" s="162">
        <v>0</v>
      </c>
      <c r="P277" s="162">
        <v>0</v>
      </c>
      <c r="Q277" s="163">
        <v>0</v>
      </c>
      <c r="R277" s="163">
        <v>20960</v>
      </c>
    </row>
    <row r="278" spans="1:18" ht="72.75" customHeight="1" x14ac:dyDescent="0.25">
      <c r="A278" s="210">
        <v>7</v>
      </c>
      <c r="B278" s="459" t="s">
        <v>445</v>
      </c>
      <c r="C278" s="460"/>
      <c r="D278" s="460"/>
      <c r="E278" s="460"/>
      <c r="F278" s="465"/>
      <c r="G278" s="207" t="s">
        <v>446</v>
      </c>
      <c r="H278" s="210">
        <f t="shared" si="23"/>
        <v>0</v>
      </c>
      <c r="I278" s="162">
        <v>0</v>
      </c>
      <c r="J278" s="162">
        <v>0</v>
      </c>
      <c r="K278" s="168">
        <v>0</v>
      </c>
      <c r="L278" s="168">
        <v>0</v>
      </c>
      <c r="M278" s="168">
        <v>0</v>
      </c>
      <c r="N278" s="168">
        <v>1</v>
      </c>
      <c r="O278" s="162">
        <v>0</v>
      </c>
      <c r="P278" s="162">
        <v>0</v>
      </c>
      <c r="Q278" s="163">
        <v>0</v>
      </c>
      <c r="R278" s="163">
        <v>30762</v>
      </c>
    </row>
    <row r="279" spans="1:18" ht="72.75" customHeight="1" x14ac:dyDescent="0.25">
      <c r="A279" s="210">
        <v>8</v>
      </c>
      <c r="B279" s="459" t="s">
        <v>447</v>
      </c>
      <c r="C279" s="460"/>
      <c r="D279" s="460"/>
      <c r="E279" s="460"/>
      <c r="F279" s="465"/>
      <c r="G279" s="207" t="s">
        <v>448</v>
      </c>
      <c r="H279" s="210">
        <f t="shared" si="23"/>
        <v>0</v>
      </c>
      <c r="I279" s="162">
        <v>0</v>
      </c>
      <c r="J279" s="162">
        <v>0</v>
      </c>
      <c r="K279" s="168">
        <v>0</v>
      </c>
      <c r="L279" s="168">
        <v>0</v>
      </c>
      <c r="M279" s="168">
        <v>0</v>
      </c>
      <c r="N279" s="168">
        <v>1</v>
      </c>
      <c r="O279" s="162">
        <v>0</v>
      </c>
      <c r="P279" s="162">
        <v>0</v>
      </c>
      <c r="Q279" s="163">
        <v>0</v>
      </c>
      <c r="R279" s="163">
        <v>20960</v>
      </c>
    </row>
    <row r="280" spans="1:18" ht="72.75" customHeight="1" x14ac:dyDescent="0.25">
      <c r="A280" s="210">
        <v>9</v>
      </c>
      <c r="B280" s="459" t="s">
        <v>449</v>
      </c>
      <c r="C280" s="460"/>
      <c r="D280" s="460"/>
      <c r="E280" s="460"/>
      <c r="F280" s="465"/>
      <c r="G280" s="207" t="s">
        <v>450</v>
      </c>
      <c r="H280" s="210">
        <f t="shared" si="23"/>
        <v>0</v>
      </c>
      <c r="I280" s="162">
        <v>0</v>
      </c>
      <c r="J280" s="162">
        <v>0</v>
      </c>
      <c r="K280" s="168">
        <v>0</v>
      </c>
      <c r="L280" s="168">
        <v>0</v>
      </c>
      <c r="M280" s="168">
        <v>0</v>
      </c>
      <c r="N280" s="168">
        <v>1</v>
      </c>
      <c r="O280" s="162">
        <v>0</v>
      </c>
      <c r="P280" s="162">
        <v>0</v>
      </c>
      <c r="Q280" s="163">
        <v>0</v>
      </c>
      <c r="R280" s="163">
        <v>19650</v>
      </c>
    </row>
    <row r="281" spans="1:18" ht="72.75" customHeight="1" x14ac:dyDescent="0.25">
      <c r="A281" s="210">
        <v>10</v>
      </c>
      <c r="B281" s="459" t="s">
        <v>451</v>
      </c>
      <c r="C281" s="460"/>
      <c r="D281" s="460"/>
      <c r="E281" s="460"/>
      <c r="F281" s="465"/>
      <c r="G281" s="207" t="s">
        <v>452</v>
      </c>
      <c r="H281" s="210">
        <f t="shared" si="23"/>
        <v>0</v>
      </c>
      <c r="I281" s="162">
        <v>0</v>
      </c>
      <c r="J281" s="162">
        <v>0</v>
      </c>
      <c r="K281" s="168">
        <v>0</v>
      </c>
      <c r="L281" s="168">
        <v>0</v>
      </c>
      <c r="M281" s="168">
        <v>0</v>
      </c>
      <c r="N281" s="168">
        <v>1</v>
      </c>
      <c r="O281" s="162">
        <v>0</v>
      </c>
      <c r="P281" s="162">
        <v>0</v>
      </c>
      <c r="Q281" s="163">
        <v>0</v>
      </c>
      <c r="R281" s="163">
        <v>20960</v>
      </c>
    </row>
    <row r="282" spans="1:18" ht="72.75" customHeight="1" x14ac:dyDescent="0.25">
      <c r="A282" s="210">
        <v>11</v>
      </c>
      <c r="B282" s="459" t="s">
        <v>453</v>
      </c>
      <c r="C282" s="460"/>
      <c r="D282" s="460"/>
      <c r="E282" s="460"/>
      <c r="F282" s="465"/>
      <c r="G282" s="207" t="s">
        <v>454</v>
      </c>
      <c r="H282" s="210">
        <f t="shared" si="23"/>
        <v>0</v>
      </c>
      <c r="I282" s="162">
        <v>0</v>
      </c>
      <c r="J282" s="162">
        <v>0</v>
      </c>
      <c r="K282" s="168">
        <v>0</v>
      </c>
      <c r="L282" s="168">
        <v>0</v>
      </c>
      <c r="M282" s="168">
        <v>0</v>
      </c>
      <c r="N282" s="168">
        <v>0</v>
      </c>
      <c r="O282" s="162">
        <v>0</v>
      </c>
      <c r="P282" s="162">
        <v>0</v>
      </c>
      <c r="Q282" s="163">
        <v>0</v>
      </c>
      <c r="R282" s="163">
        <v>0</v>
      </c>
    </row>
    <row r="283" spans="1:18" ht="72.75" customHeight="1" x14ac:dyDescent="0.25">
      <c r="A283" s="210">
        <v>12</v>
      </c>
      <c r="B283" s="459" t="s">
        <v>457</v>
      </c>
      <c r="C283" s="460"/>
      <c r="D283" s="460"/>
      <c r="E283" s="460"/>
      <c r="F283" s="465"/>
      <c r="G283" s="207" t="s">
        <v>458</v>
      </c>
      <c r="H283" s="210">
        <f t="shared" si="23"/>
        <v>0</v>
      </c>
      <c r="I283" s="162">
        <v>0</v>
      </c>
      <c r="J283" s="162">
        <v>0</v>
      </c>
      <c r="K283" s="168">
        <v>0</v>
      </c>
      <c r="L283" s="168">
        <v>0</v>
      </c>
      <c r="M283" s="168">
        <v>0</v>
      </c>
      <c r="N283" s="168">
        <v>1</v>
      </c>
      <c r="O283" s="162">
        <v>0</v>
      </c>
      <c r="P283" s="162">
        <v>0</v>
      </c>
      <c r="Q283" s="163">
        <v>0</v>
      </c>
      <c r="R283" s="163">
        <v>24979</v>
      </c>
    </row>
    <row r="284" spans="1:18" ht="72.75" customHeight="1" x14ac:dyDescent="0.25">
      <c r="A284" s="210">
        <v>13</v>
      </c>
      <c r="B284" s="459" t="s">
        <v>459</v>
      </c>
      <c r="C284" s="460"/>
      <c r="D284" s="460"/>
      <c r="E284" s="460"/>
      <c r="F284" s="465"/>
      <c r="G284" s="207" t="s">
        <v>460</v>
      </c>
      <c r="H284" s="210">
        <f t="shared" si="23"/>
        <v>0</v>
      </c>
      <c r="I284" s="162">
        <v>0</v>
      </c>
      <c r="J284" s="162">
        <v>0</v>
      </c>
      <c r="K284" s="168">
        <v>0</v>
      </c>
      <c r="L284" s="168">
        <v>0</v>
      </c>
      <c r="M284" s="168">
        <v>0</v>
      </c>
      <c r="N284" s="168">
        <v>1</v>
      </c>
      <c r="O284" s="162">
        <v>0</v>
      </c>
      <c r="P284" s="162">
        <v>0</v>
      </c>
      <c r="Q284" s="163">
        <v>0</v>
      </c>
      <c r="R284" s="163">
        <v>19650</v>
      </c>
    </row>
    <row r="285" spans="1:18" ht="72.75" customHeight="1" x14ac:dyDescent="0.25">
      <c r="A285" s="210">
        <v>14</v>
      </c>
      <c r="B285" s="459" t="s">
        <v>461</v>
      </c>
      <c r="C285" s="460"/>
      <c r="D285" s="460"/>
      <c r="E285" s="460"/>
      <c r="F285" s="465"/>
      <c r="G285" s="207" t="s">
        <v>462</v>
      </c>
      <c r="H285" s="210">
        <f t="shared" si="23"/>
        <v>0</v>
      </c>
      <c r="I285" s="162">
        <v>0</v>
      </c>
      <c r="J285" s="162">
        <v>0</v>
      </c>
      <c r="K285" s="168">
        <v>0</v>
      </c>
      <c r="L285" s="168">
        <v>0</v>
      </c>
      <c r="M285" s="168">
        <v>0</v>
      </c>
      <c r="N285" s="168">
        <v>1</v>
      </c>
      <c r="O285" s="162">
        <v>0</v>
      </c>
      <c r="P285" s="162">
        <v>0</v>
      </c>
      <c r="Q285" s="163">
        <v>0</v>
      </c>
      <c r="R285" s="163">
        <v>27360</v>
      </c>
    </row>
    <row r="286" spans="1:18" ht="72.75" customHeight="1" x14ac:dyDescent="0.25">
      <c r="A286" s="210">
        <v>15</v>
      </c>
      <c r="B286" s="529" t="s">
        <v>934</v>
      </c>
      <c r="C286" s="529"/>
      <c r="D286" s="529"/>
      <c r="E286" s="529"/>
      <c r="F286" s="529"/>
      <c r="G286" s="206" t="s">
        <v>935</v>
      </c>
      <c r="H286" s="210">
        <f t="shared" si="23"/>
        <v>0</v>
      </c>
      <c r="I286" s="162">
        <v>0</v>
      </c>
      <c r="J286" s="162">
        <v>0</v>
      </c>
      <c r="K286" s="168">
        <v>0</v>
      </c>
      <c r="L286" s="168">
        <v>0</v>
      </c>
      <c r="M286" s="168">
        <v>0</v>
      </c>
      <c r="N286" s="168">
        <v>1</v>
      </c>
      <c r="O286" s="162">
        <v>0</v>
      </c>
      <c r="P286" s="162">
        <v>0</v>
      </c>
      <c r="Q286" s="163">
        <v>0</v>
      </c>
      <c r="R286" s="163">
        <v>27360</v>
      </c>
    </row>
    <row r="287" spans="1:18" ht="72.75" customHeight="1" x14ac:dyDescent="0.25">
      <c r="A287" s="210">
        <v>16</v>
      </c>
      <c r="B287" s="529" t="s">
        <v>455</v>
      </c>
      <c r="C287" s="529"/>
      <c r="D287" s="529"/>
      <c r="E287" s="529"/>
      <c r="F287" s="529"/>
      <c r="G287" s="206" t="s">
        <v>917</v>
      </c>
      <c r="H287" s="210">
        <f t="shared" si="23"/>
        <v>0</v>
      </c>
      <c r="I287" s="162">
        <v>0</v>
      </c>
      <c r="J287" s="162">
        <v>0</v>
      </c>
      <c r="K287" s="168">
        <v>0</v>
      </c>
      <c r="L287" s="168">
        <v>0</v>
      </c>
      <c r="M287" s="168">
        <v>0</v>
      </c>
      <c r="N287" s="168">
        <v>0</v>
      </c>
      <c r="O287" s="162">
        <v>0</v>
      </c>
      <c r="P287" s="162">
        <v>0</v>
      </c>
      <c r="Q287" s="163">
        <v>0</v>
      </c>
      <c r="R287" s="163">
        <v>0</v>
      </c>
    </row>
    <row r="288" spans="1:18" ht="72.75" customHeight="1" x14ac:dyDescent="0.25">
      <c r="A288" s="210">
        <v>17</v>
      </c>
      <c r="B288" s="529" t="s">
        <v>918</v>
      </c>
      <c r="C288" s="529"/>
      <c r="D288" s="529"/>
      <c r="E288" s="529"/>
      <c r="F288" s="529"/>
      <c r="G288" s="206" t="s">
        <v>919</v>
      </c>
      <c r="H288" s="210">
        <f t="shared" si="23"/>
        <v>0</v>
      </c>
      <c r="I288" s="162">
        <v>0</v>
      </c>
      <c r="J288" s="162">
        <v>0</v>
      </c>
      <c r="K288" s="168">
        <v>0</v>
      </c>
      <c r="L288" s="168">
        <v>0</v>
      </c>
      <c r="M288" s="168">
        <v>0</v>
      </c>
      <c r="N288" s="168">
        <v>0</v>
      </c>
      <c r="O288" s="162">
        <v>0</v>
      </c>
      <c r="P288" s="162">
        <v>0</v>
      </c>
      <c r="Q288" s="163">
        <v>0</v>
      </c>
      <c r="R288" s="163">
        <v>0</v>
      </c>
    </row>
    <row r="289" spans="1:18" ht="72.75" customHeight="1" x14ac:dyDescent="0.25">
      <c r="A289" s="210">
        <v>18</v>
      </c>
      <c r="B289" s="529" t="s">
        <v>920</v>
      </c>
      <c r="C289" s="529"/>
      <c r="D289" s="529"/>
      <c r="E289" s="529"/>
      <c r="F289" s="529"/>
      <c r="G289" s="206" t="s">
        <v>1022</v>
      </c>
      <c r="H289" s="210">
        <f t="shared" si="23"/>
        <v>0</v>
      </c>
      <c r="I289" s="162">
        <v>0</v>
      </c>
      <c r="J289" s="162">
        <v>0</v>
      </c>
      <c r="K289" s="168">
        <v>0</v>
      </c>
      <c r="L289" s="168">
        <v>0</v>
      </c>
      <c r="M289" s="168">
        <v>0</v>
      </c>
      <c r="N289" s="168">
        <v>0</v>
      </c>
      <c r="O289" s="162">
        <v>0</v>
      </c>
      <c r="P289" s="162">
        <v>0</v>
      </c>
      <c r="Q289" s="163">
        <v>0</v>
      </c>
      <c r="R289" s="163">
        <v>0</v>
      </c>
    </row>
    <row r="290" spans="1:18" ht="72.75" customHeight="1" x14ac:dyDescent="0.25">
      <c r="A290" s="210">
        <v>19</v>
      </c>
      <c r="B290" s="529" t="s">
        <v>922</v>
      </c>
      <c r="C290" s="529"/>
      <c r="D290" s="529"/>
      <c r="E290" s="529"/>
      <c r="F290" s="529"/>
      <c r="G290" s="206" t="s">
        <v>923</v>
      </c>
      <c r="H290" s="210">
        <f t="shared" si="23"/>
        <v>0</v>
      </c>
      <c r="I290" s="162">
        <v>0</v>
      </c>
      <c r="J290" s="162">
        <v>0</v>
      </c>
      <c r="K290" s="168">
        <v>0</v>
      </c>
      <c r="L290" s="168">
        <v>0</v>
      </c>
      <c r="M290" s="168">
        <v>0</v>
      </c>
      <c r="N290" s="168">
        <v>0</v>
      </c>
      <c r="O290" s="162">
        <v>0</v>
      </c>
      <c r="P290" s="162">
        <v>0</v>
      </c>
      <c r="Q290" s="163">
        <v>0</v>
      </c>
      <c r="R290" s="163">
        <v>0</v>
      </c>
    </row>
    <row r="291" spans="1:18" ht="72.75" customHeight="1" x14ac:dyDescent="0.25">
      <c r="A291" s="210">
        <v>20</v>
      </c>
      <c r="B291" s="529" t="s">
        <v>924</v>
      </c>
      <c r="C291" s="529"/>
      <c r="D291" s="529"/>
      <c r="E291" s="529"/>
      <c r="F291" s="529"/>
      <c r="G291" s="206" t="s">
        <v>925</v>
      </c>
      <c r="H291" s="210">
        <f t="shared" si="23"/>
        <v>0</v>
      </c>
      <c r="I291" s="162">
        <v>0</v>
      </c>
      <c r="J291" s="162">
        <v>0</v>
      </c>
      <c r="K291" s="168">
        <v>0</v>
      </c>
      <c r="L291" s="168">
        <v>0</v>
      </c>
      <c r="M291" s="168">
        <v>0</v>
      </c>
      <c r="N291" s="168">
        <v>0</v>
      </c>
      <c r="O291" s="162">
        <v>0</v>
      </c>
      <c r="P291" s="162">
        <v>0</v>
      </c>
      <c r="Q291" s="163">
        <v>0</v>
      </c>
      <c r="R291" s="163">
        <v>0</v>
      </c>
    </row>
    <row r="292" spans="1:18" ht="72.75" customHeight="1" x14ac:dyDescent="0.25">
      <c r="A292" s="210">
        <v>21</v>
      </c>
      <c r="B292" s="529" t="s">
        <v>926</v>
      </c>
      <c r="C292" s="529"/>
      <c r="D292" s="529"/>
      <c r="E292" s="529"/>
      <c r="F292" s="529"/>
      <c r="G292" s="206" t="s">
        <v>927</v>
      </c>
      <c r="H292" s="210">
        <f t="shared" si="23"/>
        <v>0</v>
      </c>
      <c r="I292" s="162">
        <v>0</v>
      </c>
      <c r="J292" s="162">
        <v>0</v>
      </c>
      <c r="K292" s="168">
        <v>0</v>
      </c>
      <c r="L292" s="168">
        <v>0</v>
      </c>
      <c r="M292" s="168">
        <v>0</v>
      </c>
      <c r="N292" s="168">
        <v>0</v>
      </c>
      <c r="O292" s="162">
        <v>0</v>
      </c>
      <c r="P292" s="162">
        <v>0</v>
      </c>
      <c r="Q292" s="163">
        <v>0</v>
      </c>
      <c r="R292" s="163">
        <v>0</v>
      </c>
    </row>
    <row r="293" spans="1:18" ht="72.75" customHeight="1" x14ac:dyDescent="0.25">
      <c r="A293" s="210">
        <v>22</v>
      </c>
      <c r="B293" s="529" t="s">
        <v>928</v>
      </c>
      <c r="C293" s="529"/>
      <c r="D293" s="529"/>
      <c r="E293" s="529"/>
      <c r="F293" s="529"/>
      <c r="G293" s="206" t="s">
        <v>929</v>
      </c>
      <c r="H293" s="210">
        <f t="shared" si="23"/>
        <v>0</v>
      </c>
      <c r="I293" s="162">
        <v>0</v>
      </c>
      <c r="J293" s="162">
        <v>0</v>
      </c>
      <c r="K293" s="168">
        <v>0</v>
      </c>
      <c r="L293" s="168">
        <v>0</v>
      </c>
      <c r="M293" s="168">
        <v>0</v>
      </c>
      <c r="N293" s="168">
        <v>0</v>
      </c>
      <c r="O293" s="162">
        <v>0</v>
      </c>
      <c r="P293" s="162">
        <v>0</v>
      </c>
      <c r="Q293" s="163">
        <v>0</v>
      </c>
      <c r="R293" s="163">
        <v>0</v>
      </c>
    </row>
    <row r="294" spans="1:18" ht="72.75" customHeight="1" x14ac:dyDescent="0.25">
      <c r="A294" s="210">
        <v>23</v>
      </c>
      <c r="B294" s="529" t="s">
        <v>930</v>
      </c>
      <c r="C294" s="529"/>
      <c r="D294" s="529"/>
      <c r="E294" s="529"/>
      <c r="F294" s="529"/>
      <c r="G294" s="206" t="s">
        <v>931</v>
      </c>
      <c r="H294" s="210">
        <f t="shared" si="23"/>
        <v>0</v>
      </c>
      <c r="I294" s="162">
        <v>0</v>
      </c>
      <c r="J294" s="162">
        <v>0</v>
      </c>
      <c r="K294" s="168">
        <v>0</v>
      </c>
      <c r="L294" s="168">
        <v>0</v>
      </c>
      <c r="M294" s="168">
        <v>0</v>
      </c>
      <c r="N294" s="168">
        <v>0</v>
      </c>
      <c r="O294" s="162">
        <v>0</v>
      </c>
      <c r="P294" s="162">
        <v>0</v>
      </c>
      <c r="Q294" s="163">
        <v>0</v>
      </c>
      <c r="R294" s="163">
        <v>0</v>
      </c>
    </row>
    <row r="295" spans="1:18" ht="72.75" customHeight="1" x14ac:dyDescent="0.25">
      <c r="A295" s="210">
        <v>24</v>
      </c>
      <c r="B295" s="529" t="s">
        <v>932</v>
      </c>
      <c r="C295" s="529"/>
      <c r="D295" s="529"/>
      <c r="E295" s="529"/>
      <c r="F295" s="529"/>
      <c r="G295" s="206" t="s">
        <v>933</v>
      </c>
      <c r="H295" s="210">
        <f t="shared" si="23"/>
        <v>0</v>
      </c>
      <c r="I295" s="162">
        <v>0</v>
      </c>
      <c r="J295" s="162">
        <v>0</v>
      </c>
      <c r="K295" s="168">
        <v>0</v>
      </c>
      <c r="L295" s="168">
        <v>0</v>
      </c>
      <c r="M295" s="168">
        <v>0</v>
      </c>
      <c r="N295" s="168">
        <v>0</v>
      </c>
      <c r="O295" s="162">
        <v>0</v>
      </c>
      <c r="P295" s="162">
        <v>0</v>
      </c>
      <c r="Q295" s="163">
        <v>0</v>
      </c>
      <c r="R295" s="163">
        <v>0</v>
      </c>
    </row>
    <row r="296" spans="1:18" ht="72.75" customHeight="1" x14ac:dyDescent="0.25">
      <c r="A296" s="205">
        <v>2</v>
      </c>
      <c r="B296" s="525" t="s">
        <v>404</v>
      </c>
      <c r="C296" s="526"/>
      <c r="D296" s="526"/>
      <c r="E296" s="526"/>
      <c r="F296" s="526"/>
      <c r="G296" s="527"/>
      <c r="H296" s="525"/>
      <c r="I296" s="526"/>
      <c r="J296" s="526"/>
      <c r="K296" s="526"/>
      <c r="L296" s="526"/>
      <c r="M296" s="526"/>
      <c r="N296" s="526"/>
      <c r="O296" s="526"/>
      <c r="P296" s="526"/>
      <c r="Q296" s="526"/>
      <c r="R296" s="527"/>
    </row>
    <row r="297" spans="1:18" ht="72.75" customHeight="1" x14ac:dyDescent="0.25">
      <c r="A297" s="210">
        <v>1</v>
      </c>
      <c r="B297" s="459" t="s">
        <v>404</v>
      </c>
      <c r="C297" s="460"/>
      <c r="D297" s="460"/>
      <c r="E297" s="460"/>
      <c r="F297" s="465"/>
      <c r="G297" s="207" t="s">
        <v>587</v>
      </c>
      <c r="H297" s="162">
        <f>I297+J297</f>
        <v>10</v>
      </c>
      <c r="I297" s="162">
        <v>0</v>
      </c>
      <c r="J297" s="162">
        <v>10</v>
      </c>
      <c r="K297" s="168">
        <v>3</v>
      </c>
      <c r="L297" s="168">
        <v>3</v>
      </c>
      <c r="M297" s="168">
        <v>1</v>
      </c>
      <c r="N297" s="168">
        <v>10</v>
      </c>
      <c r="O297" s="162">
        <v>5</v>
      </c>
      <c r="P297" s="162">
        <v>1</v>
      </c>
      <c r="Q297" s="163">
        <v>38000</v>
      </c>
      <c r="R297" s="163">
        <v>23657</v>
      </c>
    </row>
    <row r="298" spans="1:18" ht="72.75" customHeight="1" x14ac:dyDescent="0.25">
      <c r="A298" s="210">
        <v>2</v>
      </c>
      <c r="B298" s="459" t="s">
        <v>405</v>
      </c>
      <c r="C298" s="460"/>
      <c r="D298" s="460"/>
      <c r="E298" s="460"/>
      <c r="F298" s="465"/>
      <c r="G298" s="207" t="s">
        <v>406</v>
      </c>
      <c r="H298" s="162">
        <f t="shared" ref="H298:H305" si="24">I298+J298</f>
        <v>0</v>
      </c>
      <c r="I298" s="162">
        <v>0</v>
      </c>
      <c r="J298" s="162">
        <v>0</v>
      </c>
      <c r="K298" s="168">
        <v>0</v>
      </c>
      <c r="L298" s="168">
        <v>0</v>
      </c>
      <c r="M298" s="168">
        <v>0</v>
      </c>
      <c r="N298" s="168">
        <v>1</v>
      </c>
      <c r="O298" s="162">
        <v>0</v>
      </c>
      <c r="P298" s="162">
        <v>0</v>
      </c>
      <c r="Q298" s="163">
        <v>0</v>
      </c>
      <c r="R298" s="163">
        <v>19248</v>
      </c>
    </row>
    <row r="299" spans="1:18" ht="72.75" customHeight="1" x14ac:dyDescent="0.25">
      <c r="A299" s="210">
        <v>3</v>
      </c>
      <c r="B299" s="459" t="s">
        <v>415</v>
      </c>
      <c r="C299" s="460"/>
      <c r="D299" s="460"/>
      <c r="E299" s="460"/>
      <c r="F299" s="465"/>
      <c r="G299" s="207" t="s">
        <v>416</v>
      </c>
      <c r="H299" s="162">
        <f t="shared" si="24"/>
        <v>0</v>
      </c>
      <c r="I299" s="162">
        <v>0</v>
      </c>
      <c r="J299" s="162">
        <v>0</v>
      </c>
      <c r="K299" s="168">
        <v>0</v>
      </c>
      <c r="L299" s="168">
        <v>0</v>
      </c>
      <c r="M299" s="168">
        <v>0</v>
      </c>
      <c r="N299" s="168">
        <v>1</v>
      </c>
      <c r="O299" s="162">
        <v>0</v>
      </c>
      <c r="P299" s="162">
        <v>0</v>
      </c>
      <c r="Q299" s="163">
        <v>0</v>
      </c>
      <c r="R299" s="163">
        <v>26200</v>
      </c>
    </row>
    <row r="300" spans="1:18" ht="72.75" customHeight="1" x14ac:dyDescent="0.25">
      <c r="A300" s="210"/>
      <c r="B300" s="519" t="s">
        <v>419</v>
      </c>
      <c r="C300" s="520"/>
      <c r="D300" s="520"/>
      <c r="E300" s="520"/>
      <c r="F300" s="521"/>
      <c r="G300" s="206" t="s">
        <v>996</v>
      </c>
      <c r="H300" s="162">
        <f t="shared" si="24"/>
        <v>0</v>
      </c>
      <c r="I300" s="162">
        <v>0</v>
      </c>
      <c r="J300" s="162">
        <v>0</v>
      </c>
      <c r="K300" s="168">
        <v>0</v>
      </c>
      <c r="L300" s="168">
        <v>0</v>
      </c>
      <c r="M300" s="168">
        <v>0</v>
      </c>
      <c r="N300" s="168">
        <v>0</v>
      </c>
      <c r="O300" s="162">
        <v>0</v>
      </c>
      <c r="P300" s="162">
        <v>0</v>
      </c>
      <c r="Q300" s="163">
        <v>0</v>
      </c>
      <c r="R300" s="163">
        <v>0</v>
      </c>
    </row>
    <row r="301" spans="1:18" ht="72.75" customHeight="1" x14ac:dyDescent="0.25">
      <c r="A301" s="210">
        <v>4</v>
      </c>
      <c r="B301" s="528" t="s">
        <v>936</v>
      </c>
      <c r="C301" s="528"/>
      <c r="D301" s="528"/>
      <c r="E301" s="528"/>
      <c r="F301" s="528"/>
      <c r="G301" s="207" t="s">
        <v>937</v>
      </c>
      <c r="H301" s="162">
        <f>I301+J301</f>
        <v>0</v>
      </c>
      <c r="I301" s="162">
        <v>0</v>
      </c>
      <c r="J301" s="162">
        <v>0</v>
      </c>
      <c r="K301" s="168">
        <v>0</v>
      </c>
      <c r="L301" s="168">
        <v>0</v>
      </c>
      <c r="M301" s="168">
        <v>0</v>
      </c>
      <c r="N301" s="168">
        <v>0</v>
      </c>
      <c r="O301" s="162">
        <v>1</v>
      </c>
      <c r="P301" s="162">
        <v>0</v>
      </c>
      <c r="Q301" s="163">
        <v>0</v>
      </c>
      <c r="R301" s="163">
        <v>0</v>
      </c>
    </row>
    <row r="302" spans="1:18" ht="72.75" customHeight="1" x14ac:dyDescent="0.25">
      <c r="A302" s="210">
        <v>5</v>
      </c>
      <c r="B302" s="528" t="s">
        <v>417</v>
      </c>
      <c r="C302" s="528"/>
      <c r="D302" s="528"/>
      <c r="E302" s="528"/>
      <c r="F302" s="528"/>
      <c r="G302" s="207" t="s">
        <v>938</v>
      </c>
      <c r="H302" s="162">
        <f t="shared" si="24"/>
        <v>0</v>
      </c>
      <c r="I302" s="162">
        <v>0</v>
      </c>
      <c r="J302" s="162">
        <v>0</v>
      </c>
      <c r="K302" s="168">
        <v>0</v>
      </c>
      <c r="L302" s="168">
        <v>0</v>
      </c>
      <c r="M302" s="168">
        <v>0</v>
      </c>
      <c r="N302" s="168">
        <v>0</v>
      </c>
      <c r="O302" s="162">
        <v>1</v>
      </c>
      <c r="P302" s="162">
        <v>0</v>
      </c>
      <c r="Q302" s="163">
        <v>0</v>
      </c>
      <c r="R302" s="163">
        <v>0</v>
      </c>
    </row>
    <row r="303" spans="1:18" ht="72.75" customHeight="1" x14ac:dyDescent="0.25">
      <c r="A303" s="210">
        <v>6</v>
      </c>
      <c r="B303" s="528" t="s">
        <v>411</v>
      </c>
      <c r="C303" s="528"/>
      <c r="D303" s="528"/>
      <c r="E303" s="528"/>
      <c r="F303" s="528"/>
      <c r="G303" s="207" t="s">
        <v>995</v>
      </c>
      <c r="H303" s="162">
        <f t="shared" si="24"/>
        <v>0</v>
      </c>
      <c r="I303" s="162">
        <v>0</v>
      </c>
      <c r="J303" s="162">
        <v>0</v>
      </c>
      <c r="K303" s="168">
        <v>0</v>
      </c>
      <c r="L303" s="168">
        <v>0</v>
      </c>
      <c r="M303" s="168">
        <v>0</v>
      </c>
      <c r="N303" s="168">
        <v>0</v>
      </c>
      <c r="O303" s="162">
        <v>1</v>
      </c>
      <c r="P303" s="162">
        <v>0</v>
      </c>
      <c r="Q303" s="163">
        <v>0</v>
      </c>
      <c r="R303" s="163">
        <v>0</v>
      </c>
    </row>
    <row r="304" spans="1:18" ht="72.75" customHeight="1" x14ac:dyDescent="0.25">
      <c r="A304" s="210">
        <v>7</v>
      </c>
      <c r="B304" s="528" t="s">
        <v>407</v>
      </c>
      <c r="C304" s="528"/>
      <c r="D304" s="528"/>
      <c r="E304" s="528"/>
      <c r="F304" s="528"/>
      <c r="G304" s="207" t="s">
        <v>940</v>
      </c>
      <c r="H304" s="162">
        <f t="shared" si="24"/>
        <v>0</v>
      </c>
      <c r="I304" s="162">
        <v>0</v>
      </c>
      <c r="J304" s="162">
        <v>0</v>
      </c>
      <c r="K304" s="168">
        <v>0</v>
      </c>
      <c r="L304" s="168">
        <v>0</v>
      </c>
      <c r="M304" s="168">
        <v>0</v>
      </c>
      <c r="N304" s="168">
        <v>0</v>
      </c>
      <c r="O304" s="162">
        <v>1</v>
      </c>
      <c r="P304" s="162">
        <v>0</v>
      </c>
      <c r="Q304" s="163">
        <v>0</v>
      </c>
      <c r="R304" s="163">
        <v>0</v>
      </c>
    </row>
    <row r="305" spans="1:18" ht="72.75" customHeight="1" x14ac:dyDescent="0.25">
      <c r="A305" s="210">
        <v>8</v>
      </c>
      <c r="B305" s="528" t="s">
        <v>421</v>
      </c>
      <c r="C305" s="528"/>
      <c r="D305" s="528"/>
      <c r="E305" s="528"/>
      <c r="F305" s="528"/>
      <c r="G305" s="207" t="s">
        <v>941</v>
      </c>
      <c r="H305" s="162">
        <f t="shared" si="24"/>
        <v>0</v>
      </c>
      <c r="I305" s="162">
        <v>0</v>
      </c>
      <c r="J305" s="162">
        <v>0</v>
      </c>
      <c r="K305" s="168">
        <v>0</v>
      </c>
      <c r="L305" s="168">
        <v>0</v>
      </c>
      <c r="M305" s="168">
        <v>0</v>
      </c>
      <c r="N305" s="168">
        <v>0</v>
      </c>
      <c r="O305" s="162">
        <v>1</v>
      </c>
      <c r="P305" s="162">
        <v>0</v>
      </c>
      <c r="Q305" s="163">
        <v>0</v>
      </c>
      <c r="R305" s="163">
        <v>0</v>
      </c>
    </row>
    <row r="306" spans="1:18" ht="72.75" customHeight="1" x14ac:dyDescent="0.25">
      <c r="A306" s="205">
        <v>3</v>
      </c>
      <c r="B306" s="525" t="s">
        <v>423</v>
      </c>
      <c r="C306" s="526"/>
      <c r="D306" s="526"/>
      <c r="E306" s="526"/>
      <c r="F306" s="526"/>
      <c r="G306" s="527"/>
      <c r="H306" s="525"/>
      <c r="I306" s="526"/>
      <c r="J306" s="526"/>
      <c r="K306" s="526"/>
      <c r="L306" s="526"/>
      <c r="M306" s="526"/>
      <c r="N306" s="526"/>
      <c r="O306" s="526"/>
      <c r="P306" s="526"/>
      <c r="Q306" s="526"/>
      <c r="R306" s="527"/>
    </row>
    <row r="307" spans="1:18" ht="71.25" customHeight="1" x14ac:dyDescent="0.25">
      <c r="A307" s="210">
        <v>1</v>
      </c>
      <c r="B307" s="519" t="s">
        <v>423</v>
      </c>
      <c r="C307" s="520"/>
      <c r="D307" s="520"/>
      <c r="E307" s="520"/>
      <c r="F307" s="521"/>
      <c r="G307" s="206" t="s">
        <v>588</v>
      </c>
      <c r="H307" s="210">
        <f>I307+J307</f>
        <v>0</v>
      </c>
      <c r="I307" s="162">
        <v>0</v>
      </c>
      <c r="J307" s="162">
        <v>0</v>
      </c>
      <c r="K307" s="168">
        <v>1</v>
      </c>
      <c r="L307" s="168">
        <v>1</v>
      </c>
      <c r="M307" s="168">
        <v>1</v>
      </c>
      <c r="N307" s="168">
        <v>5</v>
      </c>
      <c r="O307" s="162">
        <v>4</v>
      </c>
      <c r="P307" s="162">
        <v>1</v>
      </c>
      <c r="Q307" s="163">
        <v>76251</v>
      </c>
      <c r="R307" s="163">
        <v>26678</v>
      </c>
    </row>
    <row r="308" spans="1:18" ht="72.75" customHeight="1" x14ac:dyDescent="0.25">
      <c r="A308" s="210">
        <v>3</v>
      </c>
      <c r="B308" s="519" t="s">
        <v>424</v>
      </c>
      <c r="C308" s="520"/>
      <c r="D308" s="520"/>
      <c r="E308" s="520"/>
      <c r="F308" s="521"/>
      <c r="G308" s="206" t="s">
        <v>589</v>
      </c>
      <c r="H308" s="210">
        <f t="shared" ref="H308:H311" si="25">I308+J308</f>
        <v>0</v>
      </c>
      <c r="I308" s="162">
        <v>0</v>
      </c>
      <c r="J308" s="162">
        <v>0</v>
      </c>
      <c r="K308" s="168">
        <v>0</v>
      </c>
      <c r="L308" s="168">
        <v>0</v>
      </c>
      <c r="M308" s="168">
        <v>0</v>
      </c>
      <c r="N308" s="168">
        <v>1</v>
      </c>
      <c r="O308" s="162">
        <v>2</v>
      </c>
      <c r="P308" s="162">
        <v>2</v>
      </c>
      <c r="Q308" s="163">
        <v>0</v>
      </c>
      <c r="R308" s="163">
        <v>17920</v>
      </c>
    </row>
    <row r="309" spans="1:18" ht="72.75" customHeight="1" x14ac:dyDescent="0.25">
      <c r="A309" s="210">
        <v>3</v>
      </c>
      <c r="B309" s="519" t="s">
        <v>427</v>
      </c>
      <c r="C309" s="520"/>
      <c r="D309" s="520"/>
      <c r="E309" s="520"/>
      <c r="F309" s="521"/>
      <c r="G309" s="206" t="s">
        <v>428</v>
      </c>
      <c r="H309" s="210">
        <f t="shared" si="25"/>
        <v>0</v>
      </c>
      <c r="I309" s="162">
        <v>0</v>
      </c>
      <c r="J309" s="162">
        <v>0</v>
      </c>
      <c r="K309" s="168">
        <v>0</v>
      </c>
      <c r="L309" s="168">
        <v>0</v>
      </c>
      <c r="M309" s="168">
        <v>0</v>
      </c>
      <c r="N309" s="168">
        <v>0</v>
      </c>
      <c r="O309" s="162">
        <v>1</v>
      </c>
      <c r="P309" s="162">
        <v>0</v>
      </c>
      <c r="Q309" s="163">
        <v>0</v>
      </c>
      <c r="R309" s="163">
        <v>0</v>
      </c>
    </row>
    <row r="310" spans="1:18" ht="72.75" customHeight="1" x14ac:dyDescent="0.25">
      <c r="A310" s="210">
        <v>4</v>
      </c>
      <c r="B310" s="519" t="s">
        <v>423</v>
      </c>
      <c r="C310" s="520"/>
      <c r="D310" s="520"/>
      <c r="E310" s="520"/>
      <c r="F310" s="521"/>
      <c r="G310" s="206" t="s">
        <v>429</v>
      </c>
      <c r="H310" s="210">
        <f t="shared" si="25"/>
        <v>0</v>
      </c>
      <c r="I310" s="162">
        <v>0</v>
      </c>
      <c r="J310" s="162">
        <v>0</v>
      </c>
      <c r="K310" s="168">
        <v>0</v>
      </c>
      <c r="L310" s="168">
        <v>0</v>
      </c>
      <c r="M310" s="168">
        <v>0</v>
      </c>
      <c r="N310" s="168">
        <v>0</v>
      </c>
      <c r="O310" s="162">
        <v>1</v>
      </c>
      <c r="P310" s="162">
        <v>0</v>
      </c>
      <c r="Q310" s="163">
        <v>0</v>
      </c>
      <c r="R310" s="163">
        <v>0</v>
      </c>
    </row>
    <row r="311" spans="1:18" ht="72.75" customHeight="1" x14ac:dyDescent="0.25">
      <c r="A311" s="210">
        <v>5</v>
      </c>
      <c r="B311" s="519" t="s">
        <v>942</v>
      </c>
      <c r="C311" s="520"/>
      <c r="D311" s="520"/>
      <c r="E311" s="520"/>
      <c r="F311" s="520"/>
      <c r="G311" s="206" t="s">
        <v>943</v>
      </c>
      <c r="H311" s="210">
        <f t="shared" si="25"/>
        <v>0</v>
      </c>
      <c r="I311" s="162">
        <v>0</v>
      </c>
      <c r="J311" s="162">
        <v>0</v>
      </c>
      <c r="K311" s="168">
        <v>0</v>
      </c>
      <c r="L311" s="168">
        <v>0</v>
      </c>
      <c r="M311" s="168">
        <v>0</v>
      </c>
      <c r="N311" s="168">
        <v>0</v>
      </c>
      <c r="O311" s="162">
        <v>1</v>
      </c>
      <c r="P311" s="162">
        <v>0</v>
      </c>
      <c r="Q311" s="163">
        <v>0</v>
      </c>
      <c r="R311" s="163">
        <v>0</v>
      </c>
    </row>
    <row r="312" spans="1:18" ht="72.75" customHeight="1" x14ac:dyDescent="0.25">
      <c r="A312" s="205">
        <v>13</v>
      </c>
      <c r="B312" s="522" t="s">
        <v>463</v>
      </c>
      <c r="C312" s="523"/>
      <c r="D312" s="523"/>
      <c r="E312" s="523"/>
      <c r="F312" s="523"/>
      <c r="G312" s="524"/>
      <c r="H312" s="209">
        <f>H313+H314+H315+H316+H317+H318+H319+H320+H321+H322+H323+H324+H325+H326+H327+H328+H329+H330+H331+H332+H334</f>
        <v>240</v>
      </c>
      <c r="I312" s="209">
        <f t="shared" ref="I312:P312" si="26">I313+I314+I315+I316+I317+I318+I319+I320+I321+I322+I323+I324+I325+I326+I327+I328+I329+I330+I331+I332+I334</f>
        <v>160</v>
      </c>
      <c r="J312" s="209">
        <f t="shared" si="26"/>
        <v>80</v>
      </c>
      <c r="K312" s="135">
        <f t="shared" si="26"/>
        <v>99</v>
      </c>
      <c r="L312" s="135">
        <f t="shared" si="26"/>
        <v>15</v>
      </c>
      <c r="M312" s="135">
        <f t="shared" si="26"/>
        <v>15</v>
      </c>
      <c r="N312" s="135">
        <f t="shared" si="26"/>
        <v>326</v>
      </c>
      <c r="O312" s="209">
        <f t="shared" si="26"/>
        <v>7</v>
      </c>
      <c r="P312" s="209">
        <f t="shared" si="26"/>
        <v>7</v>
      </c>
      <c r="Q312" s="164">
        <v>47801</v>
      </c>
      <c r="R312" s="164">
        <v>23858</v>
      </c>
    </row>
    <row r="313" spans="1:18" ht="72.75" customHeight="1" x14ac:dyDescent="0.25">
      <c r="A313" s="210">
        <v>1</v>
      </c>
      <c r="B313" s="459" t="s">
        <v>464</v>
      </c>
      <c r="C313" s="460"/>
      <c r="D313" s="460"/>
      <c r="E313" s="460"/>
      <c r="F313" s="465"/>
      <c r="G313" s="207" t="s">
        <v>1004</v>
      </c>
      <c r="H313" s="210">
        <f>I313+J313</f>
        <v>160</v>
      </c>
      <c r="I313" s="162">
        <v>140</v>
      </c>
      <c r="J313" s="162">
        <v>20</v>
      </c>
      <c r="K313" s="168">
        <v>74</v>
      </c>
      <c r="L313" s="168">
        <v>5</v>
      </c>
      <c r="M313" s="168">
        <v>5</v>
      </c>
      <c r="N313" s="168">
        <v>203</v>
      </c>
      <c r="O313" s="162">
        <v>2</v>
      </c>
      <c r="P313" s="162">
        <v>2</v>
      </c>
      <c r="Q313" s="163">
        <v>47801</v>
      </c>
      <c r="R313" s="163">
        <v>23858</v>
      </c>
    </row>
    <row r="314" spans="1:18" ht="72.75" customHeight="1" x14ac:dyDescent="0.25">
      <c r="A314" s="210">
        <v>2</v>
      </c>
      <c r="B314" s="459" t="s">
        <v>465</v>
      </c>
      <c r="C314" s="460"/>
      <c r="D314" s="460"/>
      <c r="E314" s="460"/>
      <c r="F314" s="465"/>
      <c r="G314" s="207" t="s">
        <v>951</v>
      </c>
      <c r="H314" s="210">
        <f t="shared" ref="H314:H334" si="27">I314+J314</f>
        <v>40</v>
      </c>
      <c r="I314" s="162">
        <v>10</v>
      </c>
      <c r="J314" s="162">
        <v>30</v>
      </c>
      <c r="K314" s="168">
        <v>5</v>
      </c>
      <c r="L314" s="168">
        <v>3</v>
      </c>
      <c r="M314" s="168">
        <v>3</v>
      </c>
      <c r="N314" s="168">
        <v>28</v>
      </c>
      <c r="O314" s="162">
        <v>1</v>
      </c>
      <c r="P314" s="162">
        <v>1</v>
      </c>
      <c r="Q314" s="163">
        <v>47746</v>
      </c>
      <c r="R314" s="163">
        <v>23712</v>
      </c>
    </row>
    <row r="315" spans="1:18" ht="72.75" customHeight="1" x14ac:dyDescent="0.25">
      <c r="A315" s="210">
        <v>3</v>
      </c>
      <c r="B315" s="459" t="s">
        <v>466</v>
      </c>
      <c r="C315" s="460"/>
      <c r="D315" s="460"/>
      <c r="E315" s="460"/>
      <c r="F315" s="465"/>
      <c r="G315" s="207" t="s">
        <v>593</v>
      </c>
      <c r="H315" s="210">
        <f t="shared" si="27"/>
        <v>40</v>
      </c>
      <c r="I315" s="162">
        <v>10</v>
      </c>
      <c r="J315" s="162">
        <v>30</v>
      </c>
      <c r="K315" s="168">
        <v>10</v>
      </c>
      <c r="L315" s="168">
        <v>5</v>
      </c>
      <c r="M315" s="168">
        <v>5</v>
      </c>
      <c r="N315" s="168">
        <v>34</v>
      </c>
      <c r="O315" s="162">
        <v>0</v>
      </c>
      <c r="P315" s="162">
        <v>0</v>
      </c>
      <c r="Q315" s="163">
        <v>47675</v>
      </c>
      <c r="R315" s="163">
        <v>23703</v>
      </c>
    </row>
    <row r="316" spans="1:18" ht="72.75" customHeight="1" x14ac:dyDescent="0.25">
      <c r="A316" s="210">
        <v>4</v>
      </c>
      <c r="B316" s="459" t="s">
        <v>467</v>
      </c>
      <c r="C316" s="460"/>
      <c r="D316" s="460"/>
      <c r="E316" s="460"/>
      <c r="F316" s="465"/>
      <c r="G316" s="207" t="s">
        <v>594</v>
      </c>
      <c r="H316" s="210">
        <f t="shared" si="27"/>
        <v>0</v>
      </c>
      <c r="I316" s="162">
        <v>0</v>
      </c>
      <c r="J316" s="162">
        <v>0</v>
      </c>
      <c r="K316" s="168">
        <v>7</v>
      </c>
      <c r="L316" s="168">
        <v>1</v>
      </c>
      <c r="M316" s="168">
        <v>1</v>
      </c>
      <c r="N316" s="168">
        <v>9</v>
      </c>
      <c r="O316" s="162">
        <v>0</v>
      </c>
      <c r="P316" s="162">
        <v>0</v>
      </c>
      <c r="Q316" s="163">
        <v>47634</v>
      </c>
      <c r="R316" s="163">
        <v>23640</v>
      </c>
    </row>
    <row r="317" spans="1:18" ht="72.75" customHeight="1" x14ac:dyDescent="0.25">
      <c r="A317" s="210">
        <v>5</v>
      </c>
      <c r="B317" s="459" t="s">
        <v>468</v>
      </c>
      <c r="C317" s="460"/>
      <c r="D317" s="460"/>
      <c r="E317" s="460"/>
      <c r="F317" s="465"/>
      <c r="G317" s="207" t="s">
        <v>595</v>
      </c>
      <c r="H317" s="210">
        <f t="shared" si="27"/>
        <v>0</v>
      </c>
      <c r="I317" s="162">
        <v>0</v>
      </c>
      <c r="J317" s="162">
        <v>0</v>
      </c>
      <c r="K317" s="168">
        <v>3</v>
      </c>
      <c r="L317" s="168">
        <v>1</v>
      </c>
      <c r="M317" s="168">
        <v>1</v>
      </c>
      <c r="N317" s="168">
        <v>13</v>
      </c>
      <c r="O317" s="162">
        <v>1</v>
      </c>
      <c r="P317" s="162">
        <v>1</v>
      </c>
      <c r="Q317" s="163">
        <v>47624</v>
      </c>
      <c r="R317" s="163">
        <v>23681</v>
      </c>
    </row>
    <row r="318" spans="1:18" ht="72.75" customHeight="1" x14ac:dyDescent="0.25">
      <c r="A318" s="210">
        <v>6</v>
      </c>
      <c r="B318" s="459" t="s">
        <v>469</v>
      </c>
      <c r="C318" s="460"/>
      <c r="D318" s="460"/>
      <c r="E318" s="460"/>
      <c r="F318" s="465"/>
      <c r="G318" s="207" t="s">
        <v>596</v>
      </c>
      <c r="H318" s="210">
        <f t="shared" si="27"/>
        <v>0</v>
      </c>
      <c r="I318" s="162">
        <v>0</v>
      </c>
      <c r="J318" s="162">
        <v>0</v>
      </c>
      <c r="K318" s="168">
        <v>0</v>
      </c>
      <c r="L318" s="168">
        <v>0</v>
      </c>
      <c r="M318" s="168">
        <v>0</v>
      </c>
      <c r="N318" s="168">
        <v>3</v>
      </c>
      <c r="O318" s="162">
        <v>0</v>
      </c>
      <c r="P318" s="162">
        <v>0</v>
      </c>
      <c r="Q318" s="163">
        <v>0</v>
      </c>
      <c r="R318" s="163">
        <v>23635</v>
      </c>
    </row>
    <row r="319" spans="1:18" ht="72.75" customHeight="1" x14ac:dyDescent="0.25">
      <c r="A319" s="210">
        <v>7</v>
      </c>
      <c r="B319" s="459" t="s">
        <v>470</v>
      </c>
      <c r="C319" s="460"/>
      <c r="D319" s="460"/>
      <c r="E319" s="460"/>
      <c r="F319" s="465"/>
      <c r="G319" s="207" t="s">
        <v>471</v>
      </c>
      <c r="H319" s="210">
        <f t="shared" si="27"/>
        <v>0</v>
      </c>
      <c r="I319" s="162">
        <v>0</v>
      </c>
      <c r="J319" s="162">
        <v>0</v>
      </c>
      <c r="K319" s="168">
        <v>0</v>
      </c>
      <c r="L319" s="168">
        <v>0</v>
      </c>
      <c r="M319" s="168">
        <v>0</v>
      </c>
      <c r="N319" s="168">
        <v>1</v>
      </c>
      <c r="O319" s="162">
        <v>0</v>
      </c>
      <c r="P319" s="162">
        <v>0</v>
      </c>
      <c r="Q319" s="163">
        <v>0</v>
      </c>
      <c r="R319" s="163">
        <v>23568</v>
      </c>
    </row>
    <row r="320" spans="1:18" ht="72.75" customHeight="1" x14ac:dyDescent="0.25">
      <c r="A320" s="210">
        <v>8</v>
      </c>
      <c r="B320" s="459" t="s">
        <v>472</v>
      </c>
      <c r="C320" s="460"/>
      <c r="D320" s="460"/>
      <c r="E320" s="460"/>
      <c r="F320" s="465"/>
      <c r="G320" s="207" t="s">
        <v>473</v>
      </c>
      <c r="H320" s="210">
        <f t="shared" si="27"/>
        <v>0</v>
      </c>
      <c r="I320" s="162">
        <v>0</v>
      </c>
      <c r="J320" s="162">
        <v>0</v>
      </c>
      <c r="K320" s="168">
        <v>0</v>
      </c>
      <c r="L320" s="168">
        <v>0</v>
      </c>
      <c r="M320" s="168">
        <v>0</v>
      </c>
      <c r="N320" s="168">
        <v>4</v>
      </c>
      <c r="O320" s="162">
        <v>1</v>
      </c>
      <c r="P320" s="162">
        <v>1</v>
      </c>
      <c r="Q320" s="163">
        <v>0</v>
      </c>
      <c r="R320" s="163">
        <v>23568</v>
      </c>
    </row>
    <row r="321" spans="1:18" ht="72.75" customHeight="1" x14ac:dyDescent="0.25">
      <c r="A321" s="210">
        <v>9</v>
      </c>
      <c r="B321" s="459" t="s">
        <v>474</v>
      </c>
      <c r="C321" s="460"/>
      <c r="D321" s="460"/>
      <c r="E321" s="460"/>
      <c r="F321" s="465"/>
      <c r="G321" s="207" t="s">
        <v>475</v>
      </c>
      <c r="H321" s="210">
        <f t="shared" si="27"/>
        <v>0</v>
      </c>
      <c r="I321" s="162">
        <v>0</v>
      </c>
      <c r="J321" s="162">
        <v>0</v>
      </c>
      <c r="K321" s="168">
        <v>0</v>
      </c>
      <c r="L321" s="168">
        <v>0</v>
      </c>
      <c r="M321" s="168">
        <v>0</v>
      </c>
      <c r="N321" s="168">
        <v>3</v>
      </c>
      <c r="O321" s="162">
        <v>0</v>
      </c>
      <c r="P321" s="162">
        <v>0</v>
      </c>
      <c r="Q321" s="163">
        <v>0</v>
      </c>
      <c r="R321" s="163">
        <v>23568</v>
      </c>
    </row>
    <row r="322" spans="1:18" ht="72.75" customHeight="1" x14ac:dyDescent="0.25">
      <c r="A322" s="210">
        <v>10</v>
      </c>
      <c r="B322" s="459" t="s">
        <v>476</v>
      </c>
      <c r="C322" s="460"/>
      <c r="D322" s="460"/>
      <c r="E322" s="460"/>
      <c r="F322" s="465"/>
      <c r="G322" s="207" t="s">
        <v>477</v>
      </c>
      <c r="H322" s="210">
        <f t="shared" si="27"/>
        <v>0</v>
      </c>
      <c r="I322" s="162">
        <v>0</v>
      </c>
      <c r="J322" s="162">
        <v>0</v>
      </c>
      <c r="K322" s="168">
        <v>0</v>
      </c>
      <c r="L322" s="168">
        <v>0</v>
      </c>
      <c r="M322" s="168">
        <v>0</v>
      </c>
      <c r="N322" s="168">
        <v>1</v>
      </c>
      <c r="O322" s="162">
        <v>0</v>
      </c>
      <c r="P322" s="162">
        <v>0</v>
      </c>
      <c r="Q322" s="163">
        <v>0</v>
      </c>
      <c r="R322" s="163">
        <v>23568</v>
      </c>
    </row>
    <row r="323" spans="1:18" ht="72.75" customHeight="1" x14ac:dyDescent="0.25">
      <c r="A323" s="210">
        <v>11</v>
      </c>
      <c r="B323" s="459" t="s">
        <v>478</v>
      </c>
      <c r="C323" s="460"/>
      <c r="D323" s="460"/>
      <c r="E323" s="460"/>
      <c r="F323" s="465"/>
      <c r="G323" s="207" t="s">
        <v>479</v>
      </c>
      <c r="H323" s="210">
        <f t="shared" si="27"/>
        <v>0</v>
      </c>
      <c r="I323" s="162">
        <v>0</v>
      </c>
      <c r="J323" s="162">
        <v>0</v>
      </c>
      <c r="K323" s="168">
        <v>0</v>
      </c>
      <c r="L323" s="168">
        <v>0</v>
      </c>
      <c r="M323" s="168">
        <v>0</v>
      </c>
      <c r="N323" s="168">
        <v>4</v>
      </c>
      <c r="O323" s="162">
        <v>0</v>
      </c>
      <c r="P323" s="162">
        <v>0</v>
      </c>
      <c r="Q323" s="163">
        <v>0</v>
      </c>
      <c r="R323" s="163">
        <v>23568</v>
      </c>
    </row>
    <row r="324" spans="1:18" ht="72.75" customHeight="1" x14ac:dyDescent="0.25">
      <c r="A324" s="210">
        <v>12</v>
      </c>
      <c r="B324" s="459" t="s">
        <v>480</v>
      </c>
      <c r="C324" s="460"/>
      <c r="D324" s="460"/>
      <c r="E324" s="460"/>
      <c r="F324" s="465"/>
      <c r="G324" s="207" t="s">
        <v>481</v>
      </c>
      <c r="H324" s="210">
        <f t="shared" si="27"/>
        <v>0</v>
      </c>
      <c r="I324" s="162">
        <v>0</v>
      </c>
      <c r="J324" s="162">
        <v>0</v>
      </c>
      <c r="K324" s="168">
        <v>0</v>
      </c>
      <c r="L324" s="168">
        <v>0</v>
      </c>
      <c r="M324" s="168">
        <v>0</v>
      </c>
      <c r="N324" s="168">
        <v>4</v>
      </c>
      <c r="O324" s="162">
        <v>0</v>
      </c>
      <c r="P324" s="162">
        <v>0</v>
      </c>
      <c r="Q324" s="163">
        <v>0</v>
      </c>
      <c r="R324" s="163">
        <v>23568</v>
      </c>
    </row>
    <row r="325" spans="1:18" ht="72.75" customHeight="1" x14ac:dyDescent="0.25">
      <c r="A325" s="210">
        <v>13</v>
      </c>
      <c r="B325" s="459" t="s">
        <v>482</v>
      </c>
      <c r="C325" s="460"/>
      <c r="D325" s="460"/>
      <c r="E325" s="460"/>
      <c r="F325" s="465"/>
      <c r="G325" s="207" t="s">
        <v>483</v>
      </c>
      <c r="H325" s="210">
        <f t="shared" si="27"/>
        <v>0</v>
      </c>
      <c r="I325" s="162">
        <v>0</v>
      </c>
      <c r="J325" s="162">
        <v>0</v>
      </c>
      <c r="K325" s="168">
        <v>0</v>
      </c>
      <c r="L325" s="168">
        <v>0</v>
      </c>
      <c r="M325" s="168">
        <v>0</v>
      </c>
      <c r="N325" s="168">
        <v>2</v>
      </c>
      <c r="O325" s="162">
        <v>1</v>
      </c>
      <c r="P325" s="162">
        <v>1</v>
      </c>
      <c r="Q325" s="163">
        <v>0</v>
      </c>
      <c r="R325" s="163">
        <v>23568</v>
      </c>
    </row>
    <row r="326" spans="1:18" ht="72.75" customHeight="1" x14ac:dyDescent="0.25">
      <c r="A326" s="210">
        <v>14</v>
      </c>
      <c r="B326" s="459" t="s">
        <v>484</v>
      </c>
      <c r="C326" s="460"/>
      <c r="D326" s="460"/>
      <c r="E326" s="460"/>
      <c r="F326" s="465"/>
      <c r="G326" s="207" t="s">
        <v>497</v>
      </c>
      <c r="H326" s="210">
        <f t="shared" si="27"/>
        <v>0</v>
      </c>
      <c r="I326" s="162">
        <v>0</v>
      </c>
      <c r="J326" s="162">
        <v>0</v>
      </c>
      <c r="K326" s="168">
        <v>0</v>
      </c>
      <c r="L326" s="168">
        <v>0</v>
      </c>
      <c r="M326" s="168">
        <v>0</v>
      </c>
      <c r="N326" s="168">
        <v>1</v>
      </c>
      <c r="O326" s="162">
        <v>1</v>
      </c>
      <c r="P326" s="162">
        <v>1</v>
      </c>
      <c r="Q326" s="163">
        <v>0</v>
      </c>
      <c r="R326" s="163">
        <v>23568</v>
      </c>
    </row>
    <row r="327" spans="1:18" ht="72.75" customHeight="1" x14ac:dyDescent="0.25">
      <c r="A327" s="210">
        <v>15</v>
      </c>
      <c r="B327" s="459" t="s">
        <v>485</v>
      </c>
      <c r="C327" s="460"/>
      <c r="D327" s="460"/>
      <c r="E327" s="460"/>
      <c r="F327" s="465"/>
      <c r="G327" s="207" t="s">
        <v>486</v>
      </c>
      <c r="H327" s="210">
        <f t="shared" si="27"/>
        <v>0</v>
      </c>
      <c r="I327" s="162">
        <v>0</v>
      </c>
      <c r="J327" s="162">
        <v>0</v>
      </c>
      <c r="K327" s="168">
        <v>0</v>
      </c>
      <c r="L327" s="168">
        <v>0</v>
      </c>
      <c r="M327" s="168">
        <v>0</v>
      </c>
      <c r="N327" s="168">
        <v>4</v>
      </c>
      <c r="O327" s="162">
        <v>0</v>
      </c>
      <c r="P327" s="162">
        <v>0</v>
      </c>
      <c r="Q327" s="163">
        <v>0</v>
      </c>
      <c r="R327" s="163">
        <v>23568</v>
      </c>
    </row>
    <row r="328" spans="1:18" ht="72.75" customHeight="1" x14ac:dyDescent="0.25">
      <c r="A328" s="210">
        <v>16</v>
      </c>
      <c r="B328" s="459" t="s">
        <v>487</v>
      </c>
      <c r="C328" s="460"/>
      <c r="D328" s="460"/>
      <c r="E328" s="460"/>
      <c r="F328" s="465"/>
      <c r="G328" s="207" t="s">
        <v>862</v>
      </c>
      <c r="H328" s="210">
        <f t="shared" si="27"/>
        <v>0</v>
      </c>
      <c r="I328" s="162">
        <v>0</v>
      </c>
      <c r="J328" s="162">
        <v>0</v>
      </c>
      <c r="K328" s="168">
        <v>0</v>
      </c>
      <c r="L328" s="168">
        <v>0</v>
      </c>
      <c r="M328" s="168">
        <v>0</v>
      </c>
      <c r="N328" s="168">
        <v>2</v>
      </c>
      <c r="O328" s="162">
        <v>0</v>
      </c>
      <c r="P328" s="162">
        <v>0</v>
      </c>
      <c r="Q328" s="163">
        <v>0</v>
      </c>
      <c r="R328" s="163">
        <v>23568</v>
      </c>
    </row>
    <row r="329" spans="1:18" ht="72.75" customHeight="1" x14ac:dyDescent="0.25">
      <c r="A329" s="210">
        <v>17</v>
      </c>
      <c r="B329" s="459" t="s">
        <v>489</v>
      </c>
      <c r="C329" s="460"/>
      <c r="D329" s="460"/>
      <c r="E329" s="460"/>
      <c r="F329" s="465"/>
      <c r="G329" s="207" t="s">
        <v>490</v>
      </c>
      <c r="H329" s="210">
        <f t="shared" si="27"/>
        <v>0</v>
      </c>
      <c r="I329" s="162">
        <v>0</v>
      </c>
      <c r="J329" s="162">
        <v>0</v>
      </c>
      <c r="K329" s="168">
        <v>0</v>
      </c>
      <c r="L329" s="168">
        <v>0</v>
      </c>
      <c r="M329" s="168">
        <v>0</v>
      </c>
      <c r="N329" s="168">
        <v>4</v>
      </c>
      <c r="O329" s="162">
        <v>0</v>
      </c>
      <c r="P329" s="162">
        <v>0</v>
      </c>
      <c r="Q329" s="163">
        <v>0</v>
      </c>
      <c r="R329" s="163">
        <v>23568</v>
      </c>
    </row>
    <row r="330" spans="1:18" ht="72.75" customHeight="1" x14ac:dyDescent="0.25">
      <c r="A330" s="210">
        <v>18</v>
      </c>
      <c r="B330" s="459" t="s">
        <v>491</v>
      </c>
      <c r="C330" s="460"/>
      <c r="D330" s="460"/>
      <c r="E330" s="460"/>
      <c r="F330" s="465"/>
      <c r="G330" s="207" t="s">
        <v>492</v>
      </c>
      <c r="H330" s="210">
        <f t="shared" si="27"/>
        <v>0</v>
      </c>
      <c r="I330" s="162">
        <v>0</v>
      </c>
      <c r="J330" s="162">
        <v>0</v>
      </c>
      <c r="K330" s="168">
        <v>0</v>
      </c>
      <c r="L330" s="168">
        <v>0</v>
      </c>
      <c r="M330" s="168">
        <v>0</v>
      </c>
      <c r="N330" s="168">
        <v>4</v>
      </c>
      <c r="O330" s="162">
        <v>0</v>
      </c>
      <c r="P330" s="162">
        <v>0</v>
      </c>
      <c r="Q330" s="163">
        <v>0</v>
      </c>
      <c r="R330" s="163">
        <v>23568</v>
      </c>
    </row>
    <row r="331" spans="1:18" ht="72.75" customHeight="1" x14ac:dyDescent="0.25">
      <c r="A331" s="210">
        <v>19</v>
      </c>
      <c r="B331" s="459" t="s">
        <v>493</v>
      </c>
      <c r="C331" s="460"/>
      <c r="D331" s="460"/>
      <c r="E331" s="460"/>
      <c r="F331" s="465"/>
      <c r="G331" s="207" t="s">
        <v>494</v>
      </c>
      <c r="H331" s="210">
        <f t="shared" si="27"/>
        <v>0</v>
      </c>
      <c r="I331" s="162">
        <v>0</v>
      </c>
      <c r="J331" s="162">
        <v>0</v>
      </c>
      <c r="K331" s="168">
        <v>0</v>
      </c>
      <c r="L331" s="168">
        <v>0</v>
      </c>
      <c r="M331" s="168">
        <v>0</v>
      </c>
      <c r="N331" s="168">
        <v>1</v>
      </c>
      <c r="O331" s="162">
        <v>0</v>
      </c>
      <c r="P331" s="162">
        <v>0</v>
      </c>
      <c r="Q331" s="163">
        <v>0</v>
      </c>
      <c r="R331" s="163">
        <v>23568</v>
      </c>
    </row>
    <row r="332" spans="1:18" ht="72.75" customHeight="1" x14ac:dyDescent="0.25">
      <c r="A332" s="210">
        <v>20</v>
      </c>
      <c r="B332" s="459" t="s">
        <v>495</v>
      </c>
      <c r="C332" s="460"/>
      <c r="D332" s="460"/>
      <c r="E332" s="460"/>
      <c r="F332" s="465"/>
      <c r="G332" s="207" t="s">
        <v>496</v>
      </c>
      <c r="H332" s="210">
        <f t="shared" si="27"/>
        <v>0</v>
      </c>
      <c r="I332" s="162">
        <v>0</v>
      </c>
      <c r="J332" s="162">
        <v>0</v>
      </c>
      <c r="K332" s="168">
        <v>0</v>
      </c>
      <c r="L332" s="168">
        <v>0</v>
      </c>
      <c r="M332" s="168">
        <v>0</v>
      </c>
      <c r="N332" s="168">
        <v>1</v>
      </c>
      <c r="O332" s="162">
        <v>0</v>
      </c>
      <c r="P332" s="162">
        <v>0</v>
      </c>
      <c r="Q332" s="163">
        <v>0</v>
      </c>
      <c r="R332" s="163">
        <v>23568</v>
      </c>
    </row>
    <row r="333" spans="1:18" ht="72.75" customHeight="1" x14ac:dyDescent="0.25">
      <c r="A333" s="210">
        <v>21</v>
      </c>
      <c r="B333" s="519" t="s">
        <v>952</v>
      </c>
      <c r="C333" s="520"/>
      <c r="D333" s="520"/>
      <c r="E333" s="520"/>
      <c r="F333" s="521"/>
      <c r="G333" s="206" t="s">
        <v>953</v>
      </c>
      <c r="H333" s="210">
        <f t="shared" si="27"/>
        <v>0</v>
      </c>
      <c r="I333" s="162">
        <v>0</v>
      </c>
      <c r="J333" s="162">
        <v>0</v>
      </c>
      <c r="K333" s="168">
        <v>0</v>
      </c>
      <c r="L333" s="168">
        <v>0</v>
      </c>
      <c r="M333" s="168">
        <v>0</v>
      </c>
      <c r="N333" s="168">
        <v>0</v>
      </c>
      <c r="O333" s="162">
        <v>0</v>
      </c>
      <c r="P333" s="162">
        <v>0</v>
      </c>
      <c r="Q333" s="162">
        <v>0</v>
      </c>
      <c r="R333" s="162">
        <v>0</v>
      </c>
    </row>
    <row r="334" spans="1:18" ht="72.75" customHeight="1" x14ac:dyDescent="0.25">
      <c r="A334" s="210">
        <v>22</v>
      </c>
      <c r="B334" s="519" t="s">
        <v>954</v>
      </c>
      <c r="C334" s="520"/>
      <c r="D334" s="520"/>
      <c r="E334" s="520"/>
      <c r="F334" s="521"/>
      <c r="G334" s="206" t="s">
        <v>955</v>
      </c>
      <c r="H334" s="210">
        <f t="shared" si="27"/>
        <v>0</v>
      </c>
      <c r="I334" s="162">
        <v>0</v>
      </c>
      <c r="J334" s="162">
        <v>0</v>
      </c>
      <c r="K334" s="168">
        <v>0</v>
      </c>
      <c r="L334" s="168">
        <v>0</v>
      </c>
      <c r="M334" s="168">
        <v>0</v>
      </c>
      <c r="N334" s="168">
        <v>0</v>
      </c>
      <c r="O334" s="162">
        <v>0</v>
      </c>
      <c r="P334" s="162">
        <v>0</v>
      </c>
      <c r="Q334" s="162">
        <v>0</v>
      </c>
      <c r="R334" s="162">
        <v>0</v>
      </c>
    </row>
    <row r="335" spans="1:18" ht="45" customHeight="1" x14ac:dyDescent="0.25">
      <c r="A335" s="575" t="s">
        <v>654</v>
      </c>
      <c r="B335" s="575"/>
      <c r="C335" s="575"/>
      <c r="D335" s="575"/>
      <c r="E335" s="575"/>
      <c r="F335" s="575"/>
      <c r="G335" s="575"/>
      <c r="H335" s="209">
        <f>I335+J335</f>
        <v>3835</v>
      </c>
      <c r="I335" s="209">
        <f t="shared" ref="I335:P335" si="28">I25+I40+I68+I104+I129+I148+I163+I192+I241+I244+I259+I270+I312</f>
        <v>2570</v>
      </c>
      <c r="J335" s="209">
        <f t="shared" si="28"/>
        <v>1265</v>
      </c>
      <c r="K335" s="135">
        <f t="shared" si="28"/>
        <v>1578</v>
      </c>
      <c r="L335" s="135">
        <f t="shared" si="28"/>
        <v>928</v>
      </c>
      <c r="M335" s="135">
        <f t="shared" si="28"/>
        <v>190</v>
      </c>
      <c r="N335" s="135">
        <f t="shared" si="28"/>
        <v>4812</v>
      </c>
      <c r="O335" s="209">
        <f t="shared" si="28"/>
        <v>1305.5</v>
      </c>
      <c r="P335" s="209">
        <f t="shared" si="28"/>
        <v>26</v>
      </c>
      <c r="Q335" s="134"/>
      <c r="R335" s="134"/>
    </row>
    <row r="336" spans="1:18" ht="72.75" customHeight="1" x14ac:dyDescent="0.25">
      <c r="A336" s="202">
        <v>14</v>
      </c>
      <c r="B336" s="576" t="s">
        <v>597</v>
      </c>
      <c r="C336" s="577"/>
      <c r="D336" s="577"/>
      <c r="E336" s="577"/>
      <c r="F336" s="578"/>
      <c r="G336" s="92" t="s">
        <v>598</v>
      </c>
      <c r="H336" s="202">
        <f>I336+J336</f>
        <v>180</v>
      </c>
      <c r="I336" s="161">
        <v>125</v>
      </c>
      <c r="J336" s="161">
        <v>55</v>
      </c>
      <c r="K336" s="168">
        <v>95</v>
      </c>
      <c r="L336" s="168">
        <v>5</v>
      </c>
      <c r="M336" s="168">
        <v>0</v>
      </c>
      <c r="N336" s="168">
        <v>233</v>
      </c>
      <c r="O336" s="161">
        <v>0</v>
      </c>
      <c r="P336" s="161">
        <v>0</v>
      </c>
      <c r="Q336" s="161">
        <v>54632.5</v>
      </c>
      <c r="R336" s="169">
        <v>24342.2</v>
      </c>
    </row>
    <row r="337" spans="1:18" ht="70.5" customHeight="1" x14ac:dyDescent="0.25">
      <c r="A337" s="579" t="s">
        <v>859</v>
      </c>
      <c r="B337" s="579"/>
      <c r="C337" s="579"/>
      <c r="D337" s="579"/>
      <c r="E337" s="579"/>
      <c r="F337" s="579"/>
      <c r="G337" s="579"/>
      <c r="H337" s="579"/>
      <c r="I337" s="579"/>
      <c r="J337" s="579"/>
      <c r="K337" s="579"/>
      <c r="L337" s="579"/>
      <c r="M337" s="579"/>
      <c r="N337" s="579"/>
      <c r="O337" s="579"/>
      <c r="P337" s="579"/>
      <c r="Q337" s="579"/>
      <c r="R337" s="579"/>
    </row>
    <row r="338" spans="1:18" ht="99.75" x14ac:dyDescent="0.25">
      <c r="A338" s="93">
        <v>1</v>
      </c>
      <c r="B338" s="482" t="s">
        <v>599</v>
      </c>
      <c r="C338" s="483"/>
      <c r="D338" s="483"/>
      <c r="E338" s="483"/>
      <c r="F338" s="484"/>
      <c r="G338" s="92" t="s">
        <v>600</v>
      </c>
      <c r="H338" s="93">
        <f>I338+J338</f>
        <v>720</v>
      </c>
      <c r="I338" s="161">
        <v>700</v>
      </c>
      <c r="J338" s="161">
        <v>20</v>
      </c>
      <c r="K338" s="168">
        <v>177</v>
      </c>
      <c r="L338" s="168">
        <v>0</v>
      </c>
      <c r="M338" s="168">
        <v>0</v>
      </c>
      <c r="N338" s="168">
        <v>365</v>
      </c>
      <c r="O338" s="161">
        <v>0</v>
      </c>
      <c r="P338" s="161">
        <v>0</v>
      </c>
      <c r="Q338" s="169">
        <v>47716</v>
      </c>
      <c r="R338" s="169">
        <v>23858</v>
      </c>
    </row>
    <row r="339" spans="1:18" ht="128.25" x14ac:dyDescent="0.25">
      <c r="A339" s="93">
        <v>2</v>
      </c>
      <c r="B339" s="482" t="s">
        <v>601</v>
      </c>
      <c r="C339" s="483"/>
      <c r="D339" s="483"/>
      <c r="E339" s="483"/>
      <c r="F339" s="484"/>
      <c r="G339" s="92" t="s">
        <v>602</v>
      </c>
      <c r="H339" s="93">
        <f t="shared" ref="H339:H358" si="29">I339+J339</f>
        <v>485</v>
      </c>
      <c r="I339" s="161">
        <v>485</v>
      </c>
      <c r="J339" s="161">
        <v>0</v>
      </c>
      <c r="K339" s="168">
        <v>199</v>
      </c>
      <c r="L339" s="168">
        <v>0</v>
      </c>
      <c r="M339" s="168">
        <v>0</v>
      </c>
      <c r="N339" s="168">
        <v>320</v>
      </c>
      <c r="O339" s="161">
        <v>0</v>
      </c>
      <c r="P339" s="161">
        <v>0</v>
      </c>
      <c r="Q339" s="169">
        <v>47870.8</v>
      </c>
      <c r="R339" s="169">
        <v>23876.6</v>
      </c>
    </row>
    <row r="340" spans="1:18" ht="85.5" x14ac:dyDescent="0.25">
      <c r="A340" s="93">
        <v>3</v>
      </c>
      <c r="B340" s="482" t="s">
        <v>603</v>
      </c>
      <c r="C340" s="483"/>
      <c r="D340" s="483"/>
      <c r="E340" s="483"/>
      <c r="F340" s="484"/>
      <c r="G340" s="92" t="s">
        <v>702</v>
      </c>
      <c r="H340" s="93">
        <f t="shared" si="29"/>
        <v>510</v>
      </c>
      <c r="I340" s="161">
        <v>480</v>
      </c>
      <c r="J340" s="161">
        <v>30</v>
      </c>
      <c r="K340" s="168">
        <v>117</v>
      </c>
      <c r="L340" s="168">
        <v>129</v>
      </c>
      <c r="M340" s="168">
        <v>2</v>
      </c>
      <c r="N340" s="168">
        <v>316</v>
      </c>
      <c r="O340" s="161">
        <v>148</v>
      </c>
      <c r="P340" s="161">
        <v>4</v>
      </c>
      <c r="Q340" s="169">
        <v>65929</v>
      </c>
      <c r="R340" s="169">
        <v>26485</v>
      </c>
    </row>
    <row r="341" spans="1:18" ht="99.75" x14ac:dyDescent="0.25">
      <c r="A341" s="93">
        <v>4</v>
      </c>
      <c r="B341" s="482" t="s">
        <v>601</v>
      </c>
      <c r="C341" s="483"/>
      <c r="D341" s="483"/>
      <c r="E341" s="483"/>
      <c r="F341" s="484"/>
      <c r="G341" s="92" t="s">
        <v>605</v>
      </c>
      <c r="H341" s="92">
        <f t="shared" si="29"/>
        <v>325</v>
      </c>
      <c r="I341" s="170">
        <v>325</v>
      </c>
      <c r="J341" s="170">
        <v>0</v>
      </c>
      <c r="K341" s="184">
        <v>97</v>
      </c>
      <c r="L341" s="184">
        <v>0</v>
      </c>
      <c r="M341" s="184">
        <v>0</v>
      </c>
      <c r="N341" s="184">
        <v>199</v>
      </c>
      <c r="O341" s="170">
        <v>0</v>
      </c>
      <c r="P341" s="170">
        <v>0</v>
      </c>
      <c r="Q341" s="177" t="s">
        <v>1039</v>
      </c>
      <c r="R341" s="177" t="s">
        <v>1040</v>
      </c>
    </row>
    <row r="342" spans="1:18" ht="42.75" x14ac:dyDescent="0.25">
      <c r="A342" s="93">
        <v>5</v>
      </c>
      <c r="B342" s="482" t="s">
        <v>614</v>
      </c>
      <c r="C342" s="483"/>
      <c r="D342" s="483"/>
      <c r="E342" s="483"/>
      <c r="F342" s="484"/>
      <c r="G342" s="92" t="s">
        <v>606</v>
      </c>
      <c r="H342" s="92">
        <f t="shared" si="29"/>
        <v>305</v>
      </c>
      <c r="I342" s="170">
        <v>290</v>
      </c>
      <c r="J342" s="170">
        <v>15</v>
      </c>
      <c r="K342" s="184">
        <v>95</v>
      </c>
      <c r="L342" s="184">
        <v>56</v>
      </c>
      <c r="M342" s="184">
        <v>0</v>
      </c>
      <c r="N342" s="184">
        <v>243</v>
      </c>
      <c r="O342" s="170">
        <v>70</v>
      </c>
      <c r="P342" s="170">
        <v>0</v>
      </c>
      <c r="Q342" s="171">
        <v>48733.7</v>
      </c>
      <c r="R342" s="171">
        <v>24460.1</v>
      </c>
    </row>
    <row r="343" spans="1:18" ht="142.5" x14ac:dyDescent="0.25">
      <c r="A343" s="93">
        <v>6</v>
      </c>
      <c r="B343" s="482" t="s">
        <v>601</v>
      </c>
      <c r="C343" s="483"/>
      <c r="D343" s="483"/>
      <c r="E343" s="483"/>
      <c r="F343" s="484"/>
      <c r="G343" s="92" t="s">
        <v>608</v>
      </c>
      <c r="H343" s="92">
        <f t="shared" si="29"/>
        <v>221</v>
      </c>
      <c r="I343" s="170">
        <v>215</v>
      </c>
      <c r="J343" s="170">
        <v>6</v>
      </c>
      <c r="K343" s="184">
        <v>90</v>
      </c>
      <c r="L343" s="184">
        <v>10</v>
      </c>
      <c r="M343" s="184">
        <v>10</v>
      </c>
      <c r="N343" s="184">
        <v>275</v>
      </c>
      <c r="O343" s="170">
        <v>0</v>
      </c>
      <c r="P343" s="170">
        <v>0</v>
      </c>
      <c r="Q343" s="171">
        <v>41884.699999999997</v>
      </c>
      <c r="R343" s="171">
        <v>21443.1</v>
      </c>
    </row>
    <row r="344" spans="1:18" ht="85.5" x14ac:dyDescent="0.25">
      <c r="A344" s="93">
        <v>7</v>
      </c>
      <c r="B344" s="482" t="s">
        <v>609</v>
      </c>
      <c r="C344" s="483"/>
      <c r="D344" s="483"/>
      <c r="E344" s="483"/>
      <c r="F344" s="484"/>
      <c r="G344" s="92" t="s">
        <v>610</v>
      </c>
      <c r="H344" s="92">
        <f t="shared" si="29"/>
        <v>330</v>
      </c>
      <c r="I344" s="170">
        <v>315</v>
      </c>
      <c r="J344" s="170">
        <v>15</v>
      </c>
      <c r="K344" s="184">
        <v>34</v>
      </c>
      <c r="L344" s="184">
        <v>74</v>
      </c>
      <c r="M344" s="184">
        <v>0</v>
      </c>
      <c r="N344" s="184">
        <v>122</v>
      </c>
      <c r="O344" s="170">
        <v>86</v>
      </c>
      <c r="P344" s="170">
        <v>0</v>
      </c>
      <c r="Q344" s="179">
        <v>57380.5</v>
      </c>
      <c r="R344" s="179">
        <v>32015.7</v>
      </c>
    </row>
    <row r="345" spans="1:18" ht="85.5" x14ac:dyDescent="0.25">
      <c r="A345" s="93">
        <v>8</v>
      </c>
      <c r="B345" s="482" t="s">
        <v>609</v>
      </c>
      <c r="C345" s="483"/>
      <c r="D345" s="483"/>
      <c r="E345" s="483"/>
      <c r="F345" s="484"/>
      <c r="G345" s="92" t="s">
        <v>612</v>
      </c>
      <c r="H345" s="92">
        <f t="shared" si="29"/>
        <v>80</v>
      </c>
      <c r="I345" s="170">
        <v>70</v>
      </c>
      <c r="J345" s="170">
        <v>10</v>
      </c>
      <c r="K345" s="184">
        <v>15</v>
      </c>
      <c r="L345" s="184">
        <v>15</v>
      </c>
      <c r="M345" s="184">
        <v>10</v>
      </c>
      <c r="N345" s="184">
        <v>18</v>
      </c>
      <c r="O345" s="170">
        <v>3</v>
      </c>
      <c r="P345" s="170">
        <v>2</v>
      </c>
      <c r="Q345" s="171">
        <v>48873.9</v>
      </c>
      <c r="R345" s="171">
        <v>32172.5</v>
      </c>
    </row>
    <row r="346" spans="1:18" ht="92.25" customHeight="1" x14ac:dyDescent="0.25">
      <c r="A346" s="93">
        <v>9</v>
      </c>
      <c r="B346" s="482" t="s">
        <v>603</v>
      </c>
      <c r="C346" s="483"/>
      <c r="D346" s="483"/>
      <c r="E346" s="483"/>
      <c r="F346" s="484"/>
      <c r="G346" s="92" t="s">
        <v>613</v>
      </c>
      <c r="H346" s="92">
        <f t="shared" si="29"/>
        <v>90</v>
      </c>
      <c r="I346" s="170">
        <v>90</v>
      </c>
      <c r="J346" s="170">
        <v>0</v>
      </c>
      <c r="K346" s="184">
        <v>45</v>
      </c>
      <c r="L346" s="184">
        <v>0</v>
      </c>
      <c r="M346" s="184">
        <v>0</v>
      </c>
      <c r="N346" s="184">
        <v>46</v>
      </c>
      <c r="O346" s="170">
        <v>0</v>
      </c>
      <c r="P346" s="170">
        <v>0</v>
      </c>
      <c r="Q346" s="171">
        <v>52608.9</v>
      </c>
      <c r="R346" s="171">
        <v>24583.3</v>
      </c>
    </row>
    <row r="347" spans="1:18" ht="86.25" customHeight="1" x14ac:dyDescent="0.25">
      <c r="A347" s="93">
        <v>10</v>
      </c>
      <c r="B347" s="482" t="s">
        <v>599</v>
      </c>
      <c r="C347" s="483"/>
      <c r="D347" s="483"/>
      <c r="E347" s="483"/>
      <c r="F347" s="484"/>
      <c r="G347" s="92" t="s">
        <v>615</v>
      </c>
      <c r="H347" s="92">
        <f t="shared" si="29"/>
        <v>320</v>
      </c>
      <c r="I347" s="170">
        <v>280</v>
      </c>
      <c r="J347" s="170">
        <v>40</v>
      </c>
      <c r="K347" s="184">
        <v>92</v>
      </c>
      <c r="L347" s="184">
        <v>0</v>
      </c>
      <c r="M347" s="184">
        <v>0</v>
      </c>
      <c r="N347" s="184">
        <v>207</v>
      </c>
      <c r="O347" s="170">
        <v>0</v>
      </c>
      <c r="P347" s="170">
        <v>0</v>
      </c>
      <c r="Q347" s="171">
        <v>55416</v>
      </c>
      <c r="R347" s="171">
        <v>26589</v>
      </c>
    </row>
    <row r="348" spans="1:18" ht="96" customHeight="1" x14ac:dyDescent="0.25">
      <c r="A348" s="93">
        <v>11</v>
      </c>
      <c r="B348" s="482" t="s">
        <v>609</v>
      </c>
      <c r="C348" s="483"/>
      <c r="D348" s="483"/>
      <c r="E348" s="483"/>
      <c r="F348" s="484"/>
      <c r="G348" s="92" t="s">
        <v>616</v>
      </c>
      <c r="H348" s="92">
        <f t="shared" si="29"/>
        <v>35</v>
      </c>
      <c r="I348" s="170">
        <v>25</v>
      </c>
      <c r="J348" s="170">
        <v>10</v>
      </c>
      <c r="K348" s="184">
        <v>24</v>
      </c>
      <c r="L348" s="184">
        <v>15</v>
      </c>
      <c r="M348" s="184">
        <v>9</v>
      </c>
      <c r="N348" s="184">
        <v>32</v>
      </c>
      <c r="O348" s="170">
        <v>16</v>
      </c>
      <c r="P348" s="170">
        <v>1</v>
      </c>
      <c r="Q348" s="171">
        <v>79446</v>
      </c>
      <c r="R348" s="171">
        <v>43903</v>
      </c>
    </row>
    <row r="349" spans="1:18" ht="99.75" x14ac:dyDescent="0.25">
      <c r="A349" s="93">
        <v>12</v>
      </c>
      <c r="B349" s="482" t="s">
        <v>599</v>
      </c>
      <c r="C349" s="483"/>
      <c r="D349" s="483"/>
      <c r="E349" s="483"/>
      <c r="F349" s="484"/>
      <c r="G349" s="92" t="s">
        <v>617</v>
      </c>
      <c r="H349" s="92">
        <f t="shared" si="29"/>
        <v>210</v>
      </c>
      <c r="I349" s="170">
        <v>210</v>
      </c>
      <c r="J349" s="170">
        <v>0</v>
      </c>
      <c r="K349" s="184">
        <v>29</v>
      </c>
      <c r="L349" s="184">
        <v>19</v>
      </c>
      <c r="M349" s="184">
        <v>0</v>
      </c>
      <c r="N349" s="184">
        <v>95</v>
      </c>
      <c r="O349" s="170">
        <v>14</v>
      </c>
      <c r="P349" s="170">
        <v>0</v>
      </c>
      <c r="Q349" s="171">
        <v>47900</v>
      </c>
      <c r="R349" s="171">
        <v>23920</v>
      </c>
    </row>
    <row r="350" spans="1:18" ht="86.25" customHeight="1" x14ac:dyDescent="0.25">
      <c r="A350" s="93">
        <v>13</v>
      </c>
      <c r="B350" s="482" t="s">
        <v>609</v>
      </c>
      <c r="C350" s="483"/>
      <c r="D350" s="483"/>
      <c r="E350" s="483"/>
      <c r="F350" s="484"/>
      <c r="G350" s="92" t="s">
        <v>618</v>
      </c>
      <c r="H350" s="92">
        <f t="shared" si="29"/>
        <v>120</v>
      </c>
      <c r="I350" s="170">
        <v>120</v>
      </c>
      <c r="J350" s="170">
        <v>0</v>
      </c>
      <c r="K350" s="184">
        <v>13</v>
      </c>
      <c r="L350" s="184">
        <v>0</v>
      </c>
      <c r="M350" s="184">
        <v>0</v>
      </c>
      <c r="N350" s="184">
        <v>76</v>
      </c>
      <c r="O350" s="170">
        <v>0</v>
      </c>
      <c r="P350" s="170">
        <v>0</v>
      </c>
      <c r="Q350" s="171">
        <v>63041.8</v>
      </c>
      <c r="R350" s="171">
        <v>26804</v>
      </c>
    </row>
    <row r="351" spans="1:18" ht="71.25" x14ac:dyDescent="0.25">
      <c r="A351" s="93">
        <v>14</v>
      </c>
      <c r="B351" s="482" t="s">
        <v>609</v>
      </c>
      <c r="C351" s="483"/>
      <c r="D351" s="483"/>
      <c r="E351" s="483"/>
      <c r="F351" s="484"/>
      <c r="G351" s="92" t="s">
        <v>619</v>
      </c>
      <c r="H351" s="92">
        <f t="shared" si="29"/>
        <v>130</v>
      </c>
      <c r="I351" s="170">
        <v>115</v>
      </c>
      <c r="J351" s="170">
        <v>15</v>
      </c>
      <c r="K351" s="184">
        <v>15</v>
      </c>
      <c r="L351" s="184">
        <v>0</v>
      </c>
      <c r="M351" s="184">
        <v>0</v>
      </c>
      <c r="N351" s="184">
        <v>48</v>
      </c>
      <c r="O351" s="170">
        <v>0</v>
      </c>
      <c r="P351" s="170">
        <v>0</v>
      </c>
      <c r="Q351" s="171">
        <v>47780</v>
      </c>
      <c r="R351" s="171">
        <v>24400</v>
      </c>
    </row>
    <row r="352" spans="1:18" ht="85.5" x14ac:dyDescent="0.25">
      <c r="A352" s="93">
        <v>15</v>
      </c>
      <c r="B352" s="482" t="s">
        <v>660</v>
      </c>
      <c r="C352" s="483"/>
      <c r="D352" s="483"/>
      <c r="E352" s="483"/>
      <c r="F352" s="484"/>
      <c r="G352" s="92" t="s">
        <v>620</v>
      </c>
      <c r="H352" s="92">
        <f t="shared" si="29"/>
        <v>190</v>
      </c>
      <c r="I352" s="170">
        <v>180</v>
      </c>
      <c r="J352" s="170">
        <v>10</v>
      </c>
      <c r="K352" s="184">
        <v>4</v>
      </c>
      <c r="L352" s="184">
        <v>13.75</v>
      </c>
      <c r="M352" s="184">
        <v>12.5</v>
      </c>
      <c r="N352" s="184">
        <v>40</v>
      </c>
      <c r="O352" s="170">
        <v>56.25</v>
      </c>
      <c r="P352" s="170">
        <v>50.25</v>
      </c>
      <c r="Q352" s="171">
        <v>57700</v>
      </c>
      <c r="R352" s="171">
        <v>33812.5</v>
      </c>
    </row>
    <row r="353" spans="1:18" ht="85.5" x14ac:dyDescent="0.25">
      <c r="A353" s="93">
        <v>16</v>
      </c>
      <c r="B353" s="482" t="s">
        <v>661</v>
      </c>
      <c r="C353" s="483"/>
      <c r="D353" s="483"/>
      <c r="E353" s="483"/>
      <c r="F353" s="484"/>
      <c r="G353" s="92" t="s">
        <v>621</v>
      </c>
      <c r="H353" s="92">
        <f t="shared" si="29"/>
        <v>230</v>
      </c>
      <c r="I353" s="170">
        <v>210</v>
      </c>
      <c r="J353" s="170">
        <v>20</v>
      </c>
      <c r="K353" s="184">
        <v>14</v>
      </c>
      <c r="L353" s="184">
        <v>6</v>
      </c>
      <c r="M353" s="184">
        <v>0</v>
      </c>
      <c r="N353" s="184">
        <v>79</v>
      </c>
      <c r="O353" s="170">
        <v>5</v>
      </c>
      <c r="P353" s="170">
        <v>0</v>
      </c>
      <c r="Q353" s="171">
        <v>73358.3</v>
      </c>
      <c r="R353" s="171">
        <v>39050</v>
      </c>
    </row>
    <row r="354" spans="1:18" ht="85.5" x14ac:dyDescent="0.25">
      <c r="A354" s="93">
        <v>17</v>
      </c>
      <c r="B354" s="482" t="s">
        <v>662</v>
      </c>
      <c r="C354" s="483"/>
      <c r="D354" s="483"/>
      <c r="E354" s="483"/>
      <c r="F354" s="484"/>
      <c r="G354" s="92" t="s">
        <v>622</v>
      </c>
      <c r="H354" s="92">
        <f t="shared" si="29"/>
        <v>150</v>
      </c>
      <c r="I354" s="170">
        <v>150</v>
      </c>
      <c r="J354" s="170">
        <v>0</v>
      </c>
      <c r="K354" s="184">
        <v>6</v>
      </c>
      <c r="L354" s="184">
        <v>15</v>
      </c>
      <c r="M354" s="184">
        <v>0</v>
      </c>
      <c r="N354" s="184">
        <v>16</v>
      </c>
      <c r="O354" s="170">
        <v>4</v>
      </c>
      <c r="P354" s="170">
        <v>0</v>
      </c>
      <c r="Q354" s="171">
        <v>57733</v>
      </c>
      <c r="R354" s="171">
        <v>31886</v>
      </c>
    </row>
    <row r="355" spans="1:18" ht="85.5" x14ac:dyDescent="0.25">
      <c r="A355" s="93">
        <v>18</v>
      </c>
      <c r="B355" s="482" t="s">
        <v>607</v>
      </c>
      <c r="C355" s="483"/>
      <c r="D355" s="483"/>
      <c r="E355" s="483"/>
      <c r="F355" s="484"/>
      <c r="G355" s="92" t="s">
        <v>623</v>
      </c>
      <c r="H355" s="92">
        <f t="shared" si="29"/>
        <v>40</v>
      </c>
      <c r="I355" s="170">
        <v>0</v>
      </c>
      <c r="J355" s="170">
        <v>40</v>
      </c>
      <c r="K355" s="184">
        <v>19</v>
      </c>
      <c r="L355" s="184">
        <v>1.5</v>
      </c>
      <c r="M355" s="184">
        <v>1.5</v>
      </c>
      <c r="N355" s="184">
        <v>21</v>
      </c>
      <c r="O355" s="170">
        <v>0</v>
      </c>
      <c r="P355" s="170">
        <v>0</v>
      </c>
      <c r="Q355" s="171">
        <v>48800</v>
      </c>
      <c r="R355" s="177" t="s">
        <v>979</v>
      </c>
    </row>
    <row r="356" spans="1:18" ht="85.5" x14ac:dyDescent="0.25">
      <c r="A356" s="93">
        <v>19</v>
      </c>
      <c r="B356" s="482" t="s">
        <v>601</v>
      </c>
      <c r="C356" s="483"/>
      <c r="D356" s="483"/>
      <c r="E356" s="483"/>
      <c r="F356" s="484"/>
      <c r="G356" s="92" t="s">
        <v>624</v>
      </c>
      <c r="H356" s="92">
        <f t="shared" si="29"/>
        <v>0</v>
      </c>
      <c r="I356" s="170">
        <v>0</v>
      </c>
      <c r="J356" s="170">
        <v>0</v>
      </c>
      <c r="K356" s="184">
        <v>45</v>
      </c>
      <c r="L356" s="184">
        <v>0</v>
      </c>
      <c r="M356" s="184">
        <v>0</v>
      </c>
      <c r="N356" s="184">
        <v>80</v>
      </c>
      <c r="O356" s="170">
        <v>0</v>
      </c>
      <c r="P356" s="170">
        <v>0</v>
      </c>
      <c r="Q356" s="177" t="s">
        <v>1036</v>
      </c>
      <c r="R356" s="177" t="s">
        <v>1037</v>
      </c>
    </row>
    <row r="357" spans="1:18" ht="85.5" x14ac:dyDescent="0.25">
      <c r="A357" s="93">
        <v>20</v>
      </c>
      <c r="B357" s="482" t="s">
        <v>625</v>
      </c>
      <c r="C357" s="483"/>
      <c r="D357" s="483"/>
      <c r="E357" s="483"/>
      <c r="F357" s="484"/>
      <c r="G357" s="92" t="s">
        <v>626</v>
      </c>
      <c r="H357" s="92">
        <f t="shared" si="29"/>
        <v>0</v>
      </c>
      <c r="I357" s="170">
        <v>0</v>
      </c>
      <c r="J357" s="170">
        <v>0</v>
      </c>
      <c r="K357" s="184">
        <v>31</v>
      </c>
      <c r="L357" s="184">
        <v>46</v>
      </c>
      <c r="M357" s="184">
        <v>0</v>
      </c>
      <c r="N357" s="184">
        <v>61</v>
      </c>
      <c r="O357" s="170">
        <v>62</v>
      </c>
      <c r="P357" s="170">
        <v>0</v>
      </c>
      <c r="Q357" s="171">
        <v>47716</v>
      </c>
      <c r="R357" s="171">
        <v>23858</v>
      </c>
    </row>
    <row r="358" spans="1:18" ht="85.5" x14ac:dyDescent="0.25">
      <c r="A358" s="93">
        <v>21</v>
      </c>
      <c r="B358" s="482" t="s">
        <v>601</v>
      </c>
      <c r="C358" s="483"/>
      <c r="D358" s="483"/>
      <c r="E358" s="483"/>
      <c r="F358" s="484"/>
      <c r="G358" s="92" t="s">
        <v>648</v>
      </c>
      <c r="H358" s="92">
        <f t="shared" si="29"/>
        <v>6</v>
      </c>
      <c r="I358" s="170">
        <v>0</v>
      </c>
      <c r="J358" s="170">
        <v>6</v>
      </c>
      <c r="K358" s="184">
        <v>11</v>
      </c>
      <c r="L358" s="184">
        <v>7</v>
      </c>
      <c r="M358" s="184">
        <v>2</v>
      </c>
      <c r="N358" s="184">
        <v>25</v>
      </c>
      <c r="O358" s="170">
        <v>10</v>
      </c>
      <c r="P358" s="170">
        <v>0</v>
      </c>
      <c r="Q358" s="171">
        <v>47894</v>
      </c>
      <c r="R358" s="171">
        <v>25632</v>
      </c>
    </row>
    <row r="359" spans="1:18" ht="45" customHeight="1" x14ac:dyDescent="0.25">
      <c r="A359" s="513" t="s">
        <v>645</v>
      </c>
      <c r="B359" s="513"/>
      <c r="C359" s="513"/>
      <c r="D359" s="513"/>
      <c r="E359" s="513"/>
      <c r="F359" s="513"/>
      <c r="G359" s="513"/>
      <c r="H359" s="159">
        <f>I359+J359</f>
        <v>4497</v>
      </c>
      <c r="I359" s="159">
        <f>I338+I339+I340+I341+I342+I343+I344+I345+I346+I347+I348+I349+I350+I351+I352+I353+I354+I355+I356+I357+I358</f>
        <v>4260</v>
      </c>
      <c r="J359" s="159">
        <f t="shared" ref="J359:P359" si="30">J338+J339+J340+J341+J342+J343+J344+J345+J346+J347+J348+J349+J350+J351+J352+J353+J354+J355+J356+J357+J358</f>
        <v>237</v>
      </c>
      <c r="K359" s="135">
        <f t="shared" si="30"/>
        <v>1172</v>
      </c>
      <c r="L359" s="135">
        <f t="shared" si="30"/>
        <v>407.25</v>
      </c>
      <c r="M359" s="135">
        <f t="shared" si="30"/>
        <v>47</v>
      </c>
      <c r="N359" s="135">
        <f t="shared" si="30"/>
        <v>2684</v>
      </c>
      <c r="O359" s="208">
        <f t="shared" si="30"/>
        <v>474.25</v>
      </c>
      <c r="P359" s="208">
        <f t="shared" si="30"/>
        <v>57.25</v>
      </c>
      <c r="Q359" s="156"/>
      <c r="R359" s="156"/>
    </row>
    <row r="360" spans="1:18" ht="70.5" customHeight="1" x14ac:dyDescent="0.25">
      <c r="A360" s="579" t="s">
        <v>860</v>
      </c>
      <c r="B360" s="579"/>
      <c r="C360" s="579"/>
      <c r="D360" s="579"/>
      <c r="E360" s="579"/>
      <c r="F360" s="579"/>
      <c r="G360" s="579"/>
      <c r="H360" s="579"/>
      <c r="I360" s="579"/>
      <c r="J360" s="579"/>
      <c r="K360" s="579"/>
      <c r="L360" s="579"/>
      <c r="M360" s="579"/>
      <c r="N360" s="579"/>
      <c r="O360" s="579"/>
      <c r="P360" s="579"/>
      <c r="Q360" s="579"/>
      <c r="R360" s="579"/>
    </row>
    <row r="361" spans="1:18" ht="42.75" x14ac:dyDescent="0.25">
      <c r="A361" s="93">
        <v>1</v>
      </c>
      <c r="B361" s="482" t="s">
        <v>601</v>
      </c>
      <c r="C361" s="483"/>
      <c r="D361" s="483"/>
      <c r="E361" s="483"/>
      <c r="F361" s="484"/>
      <c r="G361" s="92" t="s">
        <v>663</v>
      </c>
      <c r="H361" s="93">
        <f>I361+J361</f>
        <v>245</v>
      </c>
      <c r="I361" s="161">
        <v>180</v>
      </c>
      <c r="J361" s="161">
        <v>65</v>
      </c>
      <c r="K361" s="168">
        <v>47</v>
      </c>
      <c r="L361" s="168">
        <v>6</v>
      </c>
      <c r="M361" s="168">
        <v>0</v>
      </c>
      <c r="N361" s="168">
        <v>117</v>
      </c>
      <c r="O361" s="161">
        <v>0</v>
      </c>
      <c r="P361" s="161">
        <v>0</v>
      </c>
      <c r="Q361" s="169">
        <v>46835</v>
      </c>
      <c r="R361" s="169">
        <v>26992</v>
      </c>
    </row>
    <row r="362" spans="1:18" ht="42.75" x14ac:dyDescent="0.25">
      <c r="A362" s="93">
        <v>2</v>
      </c>
      <c r="B362" s="482" t="s">
        <v>614</v>
      </c>
      <c r="C362" s="483"/>
      <c r="D362" s="483"/>
      <c r="E362" s="483"/>
      <c r="F362" s="484"/>
      <c r="G362" s="92" t="s">
        <v>664</v>
      </c>
      <c r="H362" s="93">
        <f t="shared" ref="H362:H384" si="31">I362+J362</f>
        <v>215</v>
      </c>
      <c r="I362" s="161">
        <v>185</v>
      </c>
      <c r="J362" s="161">
        <v>30</v>
      </c>
      <c r="K362" s="168">
        <v>78</v>
      </c>
      <c r="L362" s="168">
        <v>37</v>
      </c>
      <c r="M362" s="168">
        <v>4</v>
      </c>
      <c r="N362" s="168">
        <v>170</v>
      </c>
      <c r="O362" s="161">
        <v>40</v>
      </c>
      <c r="P362" s="161">
        <v>0</v>
      </c>
      <c r="Q362" s="169">
        <v>48000</v>
      </c>
      <c r="R362" s="169">
        <v>23858</v>
      </c>
    </row>
    <row r="363" spans="1:18" ht="42.75" x14ac:dyDescent="0.25">
      <c r="A363" s="93">
        <v>3</v>
      </c>
      <c r="B363" s="482" t="s">
        <v>631</v>
      </c>
      <c r="C363" s="483"/>
      <c r="D363" s="483"/>
      <c r="E363" s="483"/>
      <c r="F363" s="484"/>
      <c r="G363" s="92" t="s">
        <v>665</v>
      </c>
      <c r="H363" s="93">
        <f t="shared" si="31"/>
        <v>310</v>
      </c>
      <c r="I363" s="161">
        <v>265</v>
      </c>
      <c r="J363" s="161">
        <v>45</v>
      </c>
      <c r="K363" s="168">
        <v>66</v>
      </c>
      <c r="L363" s="168">
        <v>4</v>
      </c>
      <c r="M363" s="168">
        <v>0</v>
      </c>
      <c r="N363" s="168">
        <v>188</v>
      </c>
      <c r="O363" s="161">
        <v>0</v>
      </c>
      <c r="P363" s="161">
        <v>0</v>
      </c>
      <c r="Q363" s="169">
        <v>51594</v>
      </c>
      <c r="R363" s="169">
        <v>24830</v>
      </c>
    </row>
    <row r="364" spans="1:18" ht="42.75" x14ac:dyDescent="0.25">
      <c r="A364" s="93">
        <v>4</v>
      </c>
      <c r="B364" s="482" t="s">
        <v>601</v>
      </c>
      <c r="C364" s="483"/>
      <c r="D364" s="483"/>
      <c r="E364" s="483"/>
      <c r="F364" s="484"/>
      <c r="G364" s="92" t="s">
        <v>666</v>
      </c>
      <c r="H364" s="93">
        <f t="shared" si="31"/>
        <v>255</v>
      </c>
      <c r="I364" s="161">
        <v>215</v>
      </c>
      <c r="J364" s="161">
        <v>40</v>
      </c>
      <c r="K364" s="168">
        <v>81</v>
      </c>
      <c r="L364" s="168">
        <v>0</v>
      </c>
      <c r="M364" s="168">
        <v>0</v>
      </c>
      <c r="N364" s="168">
        <v>183</v>
      </c>
      <c r="O364" s="161">
        <v>0</v>
      </c>
      <c r="P364" s="161">
        <v>0</v>
      </c>
      <c r="Q364" s="169">
        <v>47716</v>
      </c>
      <c r="R364" s="169">
        <v>23858</v>
      </c>
    </row>
    <row r="365" spans="1:18" ht="42.75" x14ac:dyDescent="0.25">
      <c r="A365" s="93">
        <v>5</v>
      </c>
      <c r="B365" s="482" t="s">
        <v>614</v>
      </c>
      <c r="C365" s="483"/>
      <c r="D365" s="483"/>
      <c r="E365" s="483"/>
      <c r="F365" s="484"/>
      <c r="G365" s="92" t="s">
        <v>667</v>
      </c>
      <c r="H365" s="93">
        <f t="shared" si="31"/>
        <v>160</v>
      </c>
      <c r="I365" s="161">
        <v>130</v>
      </c>
      <c r="J365" s="161">
        <v>30</v>
      </c>
      <c r="K365" s="168">
        <v>47</v>
      </c>
      <c r="L365" s="168">
        <v>18.5</v>
      </c>
      <c r="M365" s="168">
        <v>0</v>
      </c>
      <c r="N365" s="168">
        <v>98</v>
      </c>
      <c r="O365" s="161">
        <v>50.25</v>
      </c>
      <c r="P365" s="161">
        <v>0</v>
      </c>
      <c r="Q365" s="169">
        <v>49865.2</v>
      </c>
      <c r="R365" s="169">
        <v>24406.6</v>
      </c>
    </row>
    <row r="366" spans="1:18" ht="42.75" x14ac:dyDescent="0.25">
      <c r="A366" s="93">
        <v>6</v>
      </c>
      <c r="B366" s="482" t="s">
        <v>631</v>
      </c>
      <c r="C366" s="483"/>
      <c r="D366" s="483"/>
      <c r="E366" s="483"/>
      <c r="F366" s="484"/>
      <c r="G366" s="92" t="s">
        <v>668</v>
      </c>
      <c r="H366" s="93">
        <f t="shared" si="31"/>
        <v>145</v>
      </c>
      <c r="I366" s="161">
        <v>130</v>
      </c>
      <c r="J366" s="161">
        <v>15</v>
      </c>
      <c r="K366" s="168">
        <v>48</v>
      </c>
      <c r="L366" s="168">
        <v>0.5</v>
      </c>
      <c r="M366" s="168">
        <v>0.5</v>
      </c>
      <c r="N366" s="168">
        <v>93</v>
      </c>
      <c r="O366" s="161">
        <v>2</v>
      </c>
      <c r="P366" s="161">
        <v>2</v>
      </c>
      <c r="Q366" s="169">
        <v>48000</v>
      </c>
      <c r="R366" s="169">
        <v>24000</v>
      </c>
    </row>
    <row r="367" spans="1:18" ht="99.75" x14ac:dyDescent="0.25">
      <c r="A367" s="93">
        <v>7</v>
      </c>
      <c r="B367" s="482" t="s">
        <v>694</v>
      </c>
      <c r="C367" s="483"/>
      <c r="D367" s="483"/>
      <c r="E367" s="483"/>
      <c r="F367" s="484"/>
      <c r="G367" s="92" t="s">
        <v>671</v>
      </c>
      <c r="H367" s="93">
        <f t="shared" si="31"/>
        <v>135</v>
      </c>
      <c r="I367" s="161">
        <v>120</v>
      </c>
      <c r="J367" s="161">
        <v>15</v>
      </c>
      <c r="K367" s="168">
        <v>11</v>
      </c>
      <c r="L367" s="168">
        <v>2</v>
      </c>
      <c r="M367" s="168">
        <v>2</v>
      </c>
      <c r="N367" s="168">
        <v>28</v>
      </c>
      <c r="O367" s="161">
        <v>0</v>
      </c>
      <c r="P367" s="161">
        <v>0</v>
      </c>
      <c r="Q367" s="169">
        <v>47716</v>
      </c>
      <c r="R367" s="169">
        <v>27969.599999999999</v>
      </c>
    </row>
    <row r="368" spans="1:18" ht="42.75" x14ac:dyDescent="0.25">
      <c r="A368" s="93">
        <v>8</v>
      </c>
      <c r="B368" s="482" t="s">
        <v>601</v>
      </c>
      <c r="C368" s="483"/>
      <c r="D368" s="483"/>
      <c r="E368" s="483"/>
      <c r="F368" s="484"/>
      <c r="G368" s="92" t="s">
        <v>672</v>
      </c>
      <c r="H368" s="161">
        <f t="shared" si="31"/>
        <v>20</v>
      </c>
      <c r="I368" s="161">
        <v>0</v>
      </c>
      <c r="J368" s="161">
        <v>20</v>
      </c>
      <c r="K368" s="168">
        <v>37</v>
      </c>
      <c r="L368" s="168">
        <v>36</v>
      </c>
      <c r="M368" s="168">
        <v>1</v>
      </c>
      <c r="N368" s="168">
        <v>49</v>
      </c>
      <c r="O368" s="161">
        <v>64</v>
      </c>
      <c r="P368" s="161">
        <v>0</v>
      </c>
      <c r="Q368" s="169">
        <v>44974.2</v>
      </c>
      <c r="R368" s="169">
        <v>22564.3</v>
      </c>
    </row>
    <row r="369" spans="1:18" ht="42.75" x14ac:dyDescent="0.25">
      <c r="A369" s="93">
        <v>9</v>
      </c>
      <c r="B369" s="482" t="s">
        <v>614</v>
      </c>
      <c r="C369" s="483"/>
      <c r="D369" s="483"/>
      <c r="E369" s="483"/>
      <c r="F369" s="484"/>
      <c r="G369" s="92" t="s">
        <v>673</v>
      </c>
      <c r="H369" s="93">
        <f t="shared" si="31"/>
        <v>30</v>
      </c>
      <c r="I369" s="161">
        <v>0</v>
      </c>
      <c r="J369" s="161">
        <v>30</v>
      </c>
      <c r="K369" s="168">
        <v>66</v>
      </c>
      <c r="L369" s="168">
        <v>0</v>
      </c>
      <c r="M369" s="168">
        <v>1</v>
      </c>
      <c r="N369" s="168">
        <v>69</v>
      </c>
      <c r="O369" s="161">
        <v>0</v>
      </c>
      <c r="P369" s="161">
        <v>1</v>
      </c>
      <c r="Q369" s="169">
        <v>48442.1</v>
      </c>
      <c r="R369" s="169">
        <v>24123.4</v>
      </c>
    </row>
    <row r="370" spans="1:18" ht="42.75" x14ac:dyDescent="0.25">
      <c r="A370" s="93">
        <v>10</v>
      </c>
      <c r="B370" s="482" t="s">
        <v>601</v>
      </c>
      <c r="C370" s="483"/>
      <c r="D370" s="483"/>
      <c r="E370" s="483"/>
      <c r="F370" s="484"/>
      <c r="G370" s="92" t="s">
        <v>674</v>
      </c>
      <c r="H370" s="93">
        <f t="shared" si="31"/>
        <v>30</v>
      </c>
      <c r="I370" s="161">
        <v>0</v>
      </c>
      <c r="J370" s="161">
        <v>30</v>
      </c>
      <c r="K370" s="168">
        <v>41</v>
      </c>
      <c r="L370" s="168">
        <v>0</v>
      </c>
      <c r="M370" s="168">
        <v>0</v>
      </c>
      <c r="N370" s="168">
        <v>54</v>
      </c>
      <c r="O370" s="161">
        <v>0</v>
      </c>
      <c r="P370" s="161">
        <v>0</v>
      </c>
      <c r="Q370" s="169">
        <v>47789</v>
      </c>
      <c r="R370" s="169">
        <v>23888</v>
      </c>
    </row>
    <row r="371" spans="1:18" ht="42.75" x14ac:dyDescent="0.25">
      <c r="A371" s="93">
        <v>11</v>
      </c>
      <c r="B371" s="482" t="s">
        <v>601</v>
      </c>
      <c r="C371" s="483"/>
      <c r="D371" s="483"/>
      <c r="E371" s="483"/>
      <c r="F371" s="484"/>
      <c r="G371" s="92" t="s">
        <v>675</v>
      </c>
      <c r="H371" s="93">
        <f t="shared" si="31"/>
        <v>30</v>
      </c>
      <c r="I371" s="161">
        <v>0</v>
      </c>
      <c r="J371" s="161">
        <v>30</v>
      </c>
      <c r="K371" s="168">
        <v>39</v>
      </c>
      <c r="L371" s="168">
        <v>0</v>
      </c>
      <c r="M371" s="168">
        <v>0</v>
      </c>
      <c r="N371" s="168">
        <v>47</v>
      </c>
      <c r="O371" s="161">
        <v>0</v>
      </c>
      <c r="P371" s="161">
        <v>0</v>
      </c>
      <c r="Q371" s="169">
        <v>47716</v>
      </c>
      <c r="R371" s="169">
        <v>24559</v>
      </c>
    </row>
    <row r="372" spans="1:18" ht="42.75" x14ac:dyDescent="0.25">
      <c r="A372" s="93">
        <v>12</v>
      </c>
      <c r="B372" s="482" t="s">
        <v>611</v>
      </c>
      <c r="C372" s="483"/>
      <c r="D372" s="483"/>
      <c r="E372" s="483"/>
      <c r="F372" s="484"/>
      <c r="G372" s="92" t="s">
        <v>676</v>
      </c>
      <c r="H372" s="93">
        <f t="shared" si="31"/>
        <v>20</v>
      </c>
      <c r="I372" s="161">
        <v>0</v>
      </c>
      <c r="J372" s="161">
        <v>20</v>
      </c>
      <c r="K372" s="168">
        <v>36</v>
      </c>
      <c r="L372" s="168">
        <v>0</v>
      </c>
      <c r="M372" s="168">
        <v>0</v>
      </c>
      <c r="N372" s="168">
        <v>41</v>
      </c>
      <c r="O372" s="161">
        <v>0</v>
      </c>
      <c r="P372" s="161">
        <v>0</v>
      </c>
      <c r="Q372" s="169">
        <v>51540</v>
      </c>
      <c r="R372" s="169">
        <v>26412</v>
      </c>
    </row>
    <row r="373" spans="1:18" ht="42.75" x14ac:dyDescent="0.25">
      <c r="A373" s="93">
        <v>13</v>
      </c>
      <c r="B373" s="482" t="s">
        <v>631</v>
      </c>
      <c r="C373" s="483"/>
      <c r="D373" s="483"/>
      <c r="E373" s="483"/>
      <c r="F373" s="484"/>
      <c r="G373" s="92" t="s">
        <v>677</v>
      </c>
      <c r="H373" s="93">
        <f t="shared" si="31"/>
        <v>20</v>
      </c>
      <c r="I373" s="161">
        <v>0</v>
      </c>
      <c r="J373" s="161">
        <v>20</v>
      </c>
      <c r="K373" s="168">
        <v>35</v>
      </c>
      <c r="L373" s="168">
        <v>0</v>
      </c>
      <c r="M373" s="168">
        <v>0</v>
      </c>
      <c r="N373" s="168">
        <v>51</v>
      </c>
      <c r="O373" s="161">
        <v>1</v>
      </c>
      <c r="P373" s="161">
        <v>1</v>
      </c>
      <c r="Q373" s="169">
        <v>47718</v>
      </c>
      <c r="R373" s="169">
        <v>23859</v>
      </c>
    </row>
    <row r="374" spans="1:18" ht="42.75" x14ac:dyDescent="0.25">
      <c r="A374" s="93">
        <v>14</v>
      </c>
      <c r="B374" s="482" t="s">
        <v>601</v>
      </c>
      <c r="C374" s="483"/>
      <c r="D374" s="483"/>
      <c r="E374" s="483"/>
      <c r="F374" s="484"/>
      <c r="G374" s="92" t="s">
        <v>678</v>
      </c>
      <c r="H374" s="93">
        <f t="shared" si="31"/>
        <v>20</v>
      </c>
      <c r="I374" s="161">
        <v>0</v>
      </c>
      <c r="J374" s="161">
        <v>20</v>
      </c>
      <c r="K374" s="168">
        <v>55</v>
      </c>
      <c r="L374" s="168">
        <v>0</v>
      </c>
      <c r="M374" s="168">
        <v>0</v>
      </c>
      <c r="N374" s="168">
        <v>88</v>
      </c>
      <c r="O374" s="161">
        <v>0</v>
      </c>
      <c r="P374" s="161">
        <v>0</v>
      </c>
      <c r="Q374" s="178" t="s">
        <v>1038</v>
      </c>
      <c r="R374" s="161">
        <v>28282</v>
      </c>
    </row>
    <row r="375" spans="1:18" ht="42.75" x14ac:dyDescent="0.25">
      <c r="A375" s="93">
        <v>15</v>
      </c>
      <c r="B375" s="482" t="s">
        <v>601</v>
      </c>
      <c r="C375" s="483"/>
      <c r="D375" s="483"/>
      <c r="E375" s="483"/>
      <c r="F375" s="484"/>
      <c r="G375" s="92" t="s">
        <v>679</v>
      </c>
      <c r="H375" s="93">
        <f t="shared" si="31"/>
        <v>10</v>
      </c>
      <c r="I375" s="161">
        <v>0</v>
      </c>
      <c r="J375" s="161">
        <v>10</v>
      </c>
      <c r="K375" s="168">
        <v>56</v>
      </c>
      <c r="L375" s="168">
        <v>10</v>
      </c>
      <c r="M375" s="168">
        <v>2</v>
      </c>
      <c r="N375" s="168">
        <v>100</v>
      </c>
      <c r="O375" s="161">
        <v>6</v>
      </c>
      <c r="P375" s="161">
        <v>0</v>
      </c>
      <c r="Q375" s="169">
        <v>47724</v>
      </c>
      <c r="R375" s="169">
        <v>25651</v>
      </c>
    </row>
    <row r="376" spans="1:18" ht="42.75" x14ac:dyDescent="0.25">
      <c r="A376" s="93">
        <v>16</v>
      </c>
      <c r="B376" s="482" t="s">
        <v>601</v>
      </c>
      <c r="C376" s="483"/>
      <c r="D376" s="483"/>
      <c r="E376" s="483"/>
      <c r="F376" s="484"/>
      <c r="G376" s="92" t="s">
        <v>680</v>
      </c>
      <c r="H376" s="93">
        <f t="shared" si="31"/>
        <v>10</v>
      </c>
      <c r="I376" s="161">
        <v>0</v>
      </c>
      <c r="J376" s="161">
        <v>10</v>
      </c>
      <c r="K376" s="168">
        <v>36</v>
      </c>
      <c r="L376" s="168">
        <v>0</v>
      </c>
      <c r="M376" s="168">
        <v>0</v>
      </c>
      <c r="N376" s="168">
        <v>60</v>
      </c>
      <c r="O376" s="161">
        <v>0</v>
      </c>
      <c r="P376" s="161">
        <v>0</v>
      </c>
      <c r="Q376" s="169">
        <v>48637.599999999999</v>
      </c>
      <c r="R376" s="169">
        <v>26714</v>
      </c>
    </row>
    <row r="377" spans="1:18" ht="42.75" x14ac:dyDescent="0.25">
      <c r="A377" s="93">
        <v>17</v>
      </c>
      <c r="B377" s="482" t="s">
        <v>611</v>
      </c>
      <c r="C377" s="483"/>
      <c r="D377" s="483"/>
      <c r="E377" s="483"/>
      <c r="F377" s="484"/>
      <c r="G377" s="92" t="s">
        <v>681</v>
      </c>
      <c r="H377" s="93">
        <f t="shared" si="31"/>
        <v>10</v>
      </c>
      <c r="I377" s="161">
        <v>0</v>
      </c>
      <c r="J377" s="161">
        <v>10</v>
      </c>
      <c r="K377" s="168">
        <v>15</v>
      </c>
      <c r="L377" s="168">
        <v>52</v>
      </c>
      <c r="M377" s="168">
        <v>12</v>
      </c>
      <c r="N377" s="168">
        <v>26</v>
      </c>
      <c r="O377" s="161">
        <v>78</v>
      </c>
      <c r="P377" s="161">
        <v>2</v>
      </c>
      <c r="Q377" s="169">
        <v>49590</v>
      </c>
      <c r="R377" s="169">
        <v>25840</v>
      </c>
    </row>
    <row r="378" spans="1:18" ht="42.75" x14ac:dyDescent="0.25">
      <c r="A378" s="93">
        <v>18</v>
      </c>
      <c r="B378" s="482" t="s">
        <v>631</v>
      </c>
      <c r="C378" s="483"/>
      <c r="D378" s="483"/>
      <c r="E378" s="483"/>
      <c r="F378" s="484"/>
      <c r="G378" s="92" t="s">
        <v>682</v>
      </c>
      <c r="H378" s="93">
        <f t="shared" si="31"/>
        <v>10</v>
      </c>
      <c r="I378" s="161">
        <v>0</v>
      </c>
      <c r="J378" s="161">
        <v>10</v>
      </c>
      <c r="K378" s="168">
        <v>32</v>
      </c>
      <c r="L378" s="168">
        <v>18</v>
      </c>
      <c r="M378" s="168">
        <v>5</v>
      </c>
      <c r="N378" s="168">
        <v>52</v>
      </c>
      <c r="O378" s="161">
        <v>15</v>
      </c>
      <c r="P378" s="161">
        <v>7</v>
      </c>
      <c r="Q378" s="169">
        <v>49827</v>
      </c>
      <c r="R378" s="169">
        <v>25129</v>
      </c>
    </row>
    <row r="379" spans="1:18" ht="57" x14ac:dyDescent="0.25">
      <c r="A379" s="93">
        <v>19</v>
      </c>
      <c r="B379" s="482" t="s">
        <v>631</v>
      </c>
      <c r="C379" s="483"/>
      <c r="D379" s="483"/>
      <c r="E379" s="483"/>
      <c r="F379" s="484"/>
      <c r="G379" s="92" t="s">
        <v>988</v>
      </c>
      <c r="H379" s="93">
        <f t="shared" si="31"/>
        <v>0</v>
      </c>
      <c r="I379" s="161">
        <v>0</v>
      </c>
      <c r="J379" s="161">
        <v>0</v>
      </c>
      <c r="K379" s="168">
        <v>34</v>
      </c>
      <c r="L379" s="168">
        <v>0</v>
      </c>
      <c r="M379" s="168">
        <v>0</v>
      </c>
      <c r="N379" s="168">
        <v>38</v>
      </c>
      <c r="O379" s="161">
        <v>0</v>
      </c>
      <c r="P379" s="161">
        <v>0</v>
      </c>
      <c r="Q379" s="169">
        <v>47717.4</v>
      </c>
      <c r="R379" s="169">
        <v>23858</v>
      </c>
    </row>
    <row r="380" spans="1:18" ht="71.25" x14ac:dyDescent="0.25">
      <c r="A380" s="93">
        <v>20</v>
      </c>
      <c r="B380" s="482" t="s">
        <v>614</v>
      </c>
      <c r="C380" s="483"/>
      <c r="D380" s="483"/>
      <c r="E380" s="483"/>
      <c r="F380" s="484"/>
      <c r="G380" s="92" t="s">
        <v>684</v>
      </c>
      <c r="H380" s="93">
        <f t="shared" si="31"/>
        <v>0</v>
      </c>
      <c r="I380" s="161">
        <v>0</v>
      </c>
      <c r="J380" s="161">
        <v>0</v>
      </c>
      <c r="K380" s="168">
        <v>22</v>
      </c>
      <c r="L380" s="168">
        <v>18</v>
      </c>
      <c r="M380" s="168">
        <v>0</v>
      </c>
      <c r="N380" s="168">
        <v>26</v>
      </c>
      <c r="O380" s="161">
        <v>18</v>
      </c>
      <c r="P380" s="161">
        <v>1</v>
      </c>
      <c r="Q380" s="169">
        <v>47716</v>
      </c>
      <c r="R380" s="169">
        <v>23858</v>
      </c>
    </row>
    <row r="381" spans="1:18" ht="71.25" x14ac:dyDescent="0.25">
      <c r="A381" s="93">
        <v>21</v>
      </c>
      <c r="B381" s="482" t="s">
        <v>614</v>
      </c>
      <c r="C381" s="483"/>
      <c r="D381" s="483"/>
      <c r="E381" s="483"/>
      <c r="F381" s="484"/>
      <c r="G381" s="92" t="s">
        <v>685</v>
      </c>
      <c r="H381" s="93">
        <f t="shared" si="31"/>
        <v>0</v>
      </c>
      <c r="I381" s="161">
        <v>0</v>
      </c>
      <c r="J381" s="161">
        <v>0</v>
      </c>
      <c r="K381" s="168">
        <v>18</v>
      </c>
      <c r="L381" s="168">
        <v>0</v>
      </c>
      <c r="M381" s="168">
        <v>0</v>
      </c>
      <c r="N381" s="168">
        <v>22</v>
      </c>
      <c r="O381" s="161">
        <v>1</v>
      </c>
      <c r="P381" s="161">
        <v>0</v>
      </c>
      <c r="Q381" s="169">
        <v>47719.4</v>
      </c>
      <c r="R381" s="169">
        <v>23859.5</v>
      </c>
    </row>
    <row r="382" spans="1:18" ht="71.25" x14ac:dyDescent="0.25">
      <c r="A382" s="93">
        <v>22</v>
      </c>
      <c r="B382" s="482" t="s">
        <v>601</v>
      </c>
      <c r="C382" s="483"/>
      <c r="D382" s="483"/>
      <c r="E382" s="483"/>
      <c r="F382" s="484"/>
      <c r="G382" s="92" t="s">
        <v>975</v>
      </c>
      <c r="H382" s="93">
        <f t="shared" si="31"/>
        <v>0</v>
      </c>
      <c r="I382" s="161">
        <v>0</v>
      </c>
      <c r="J382" s="161">
        <v>0</v>
      </c>
      <c r="K382" s="168">
        <v>4</v>
      </c>
      <c r="L382" s="168">
        <v>29</v>
      </c>
      <c r="M382" s="168">
        <v>0</v>
      </c>
      <c r="N382" s="168">
        <v>24</v>
      </c>
      <c r="O382" s="161">
        <v>29</v>
      </c>
      <c r="P382" s="161">
        <v>0</v>
      </c>
      <c r="Q382" s="169">
        <v>47716</v>
      </c>
      <c r="R382" s="169">
        <v>24496</v>
      </c>
    </row>
    <row r="383" spans="1:18" ht="62.25" customHeight="1" x14ac:dyDescent="0.25">
      <c r="A383" s="93">
        <v>23</v>
      </c>
      <c r="B383" s="482" t="s">
        <v>601</v>
      </c>
      <c r="C383" s="483"/>
      <c r="D383" s="483"/>
      <c r="E383" s="483"/>
      <c r="F383" s="484"/>
      <c r="G383" s="92" t="s">
        <v>686</v>
      </c>
      <c r="H383" s="93">
        <f t="shared" si="31"/>
        <v>10</v>
      </c>
      <c r="I383" s="161">
        <v>0</v>
      </c>
      <c r="J383" s="161">
        <v>10</v>
      </c>
      <c r="K383" s="168">
        <v>24</v>
      </c>
      <c r="L383" s="168">
        <v>2</v>
      </c>
      <c r="M383" s="168">
        <v>2</v>
      </c>
      <c r="N383" s="168">
        <v>42</v>
      </c>
      <c r="O383" s="161">
        <v>1</v>
      </c>
      <c r="P383" s="161">
        <v>1</v>
      </c>
      <c r="Q383" s="161">
        <v>47716.14</v>
      </c>
      <c r="R383" s="178">
        <v>23858.07</v>
      </c>
    </row>
    <row r="384" spans="1:18" ht="71.25" x14ac:dyDescent="0.25">
      <c r="A384" s="93">
        <v>24</v>
      </c>
      <c r="B384" s="482" t="s">
        <v>601</v>
      </c>
      <c r="C384" s="483"/>
      <c r="D384" s="483"/>
      <c r="E384" s="483"/>
      <c r="F384" s="484"/>
      <c r="G384" s="92" t="s">
        <v>634</v>
      </c>
      <c r="H384" s="93">
        <f t="shared" si="31"/>
        <v>0</v>
      </c>
      <c r="I384" s="161">
        <v>0</v>
      </c>
      <c r="J384" s="161">
        <v>0</v>
      </c>
      <c r="K384" s="168">
        <v>19</v>
      </c>
      <c r="L384" s="168">
        <v>81.75</v>
      </c>
      <c r="M384" s="168">
        <v>36.5</v>
      </c>
      <c r="N384" s="168">
        <v>223</v>
      </c>
      <c r="O384" s="161">
        <v>113.25</v>
      </c>
      <c r="P384" s="161">
        <v>12</v>
      </c>
      <c r="Q384" s="169">
        <v>49982.7</v>
      </c>
      <c r="R384" s="169">
        <v>24730.2</v>
      </c>
    </row>
    <row r="385" spans="1:18" ht="45" customHeight="1" x14ac:dyDescent="0.25">
      <c r="A385" s="513" t="s">
        <v>646</v>
      </c>
      <c r="B385" s="513"/>
      <c r="C385" s="513"/>
      <c r="D385" s="513"/>
      <c r="E385" s="513"/>
      <c r="F385" s="513"/>
      <c r="G385" s="513"/>
      <c r="H385" s="208">
        <f>I385+J385</f>
        <v>1685</v>
      </c>
      <c r="I385" s="208">
        <f t="shared" ref="I385:P385" si="32">I361+I362+I363+I364+I365+I366+I367+I368+I369+I370+I371+I372+I373+I374+I375+I376+I377+I378+I379+I380+I381+I382+I383+I384</f>
        <v>1225</v>
      </c>
      <c r="J385" s="208">
        <f t="shared" si="32"/>
        <v>460</v>
      </c>
      <c r="K385" s="135">
        <f t="shared" si="32"/>
        <v>947</v>
      </c>
      <c r="L385" s="135">
        <f t="shared" si="32"/>
        <v>314.75</v>
      </c>
      <c r="M385" s="135">
        <f t="shared" si="32"/>
        <v>66</v>
      </c>
      <c r="N385" s="135">
        <f t="shared" si="32"/>
        <v>1889</v>
      </c>
      <c r="O385" s="208">
        <f t="shared" si="32"/>
        <v>418.5</v>
      </c>
      <c r="P385" s="208">
        <f t="shared" si="32"/>
        <v>27</v>
      </c>
      <c r="Q385" s="156"/>
      <c r="R385" s="156"/>
    </row>
    <row r="386" spans="1:18" ht="45" customHeight="1" x14ac:dyDescent="0.25">
      <c r="A386" s="513" t="s">
        <v>644</v>
      </c>
      <c r="B386" s="513"/>
      <c r="C386" s="513"/>
      <c r="D386" s="513"/>
      <c r="E386" s="513"/>
      <c r="F386" s="513"/>
      <c r="G386" s="513"/>
      <c r="H386" s="159">
        <f>I386+J386</f>
        <v>10197</v>
      </c>
      <c r="I386" s="159">
        <f>I385+I359+I336+I335</f>
        <v>8180</v>
      </c>
      <c r="J386" s="159">
        <f t="shared" ref="J386:P386" si="33">J335+J359+J336+J385</f>
        <v>2017</v>
      </c>
      <c r="K386" s="135">
        <f t="shared" si="33"/>
        <v>3792</v>
      </c>
      <c r="L386" s="135">
        <f t="shared" si="33"/>
        <v>1655</v>
      </c>
      <c r="M386" s="135">
        <f t="shared" si="33"/>
        <v>303</v>
      </c>
      <c r="N386" s="135">
        <f t="shared" si="33"/>
        <v>9618</v>
      </c>
      <c r="O386" s="208">
        <f t="shared" si="33"/>
        <v>2198.25</v>
      </c>
      <c r="P386" s="208">
        <f t="shared" si="33"/>
        <v>110.25</v>
      </c>
      <c r="Q386" s="156"/>
      <c r="R386" s="156"/>
    </row>
    <row r="387" spans="1:18" x14ac:dyDescent="0.25">
      <c r="A387" s="201"/>
      <c r="B387" s="35"/>
      <c r="C387" s="35"/>
      <c r="D387" s="35"/>
      <c r="E387" s="35"/>
      <c r="F387" s="35"/>
      <c r="G387" s="35"/>
      <c r="H387" s="201"/>
      <c r="I387" s="201"/>
      <c r="J387" s="201"/>
      <c r="K387" s="185"/>
      <c r="L387" s="185"/>
      <c r="M387" s="185"/>
      <c r="N387" s="185"/>
      <c r="O387" s="201"/>
      <c r="P387" s="201"/>
      <c r="Q387" s="96"/>
      <c r="R387" s="96"/>
    </row>
    <row r="388" spans="1:18" x14ac:dyDescent="0.25">
      <c r="A388" s="485" t="s">
        <v>643</v>
      </c>
      <c r="B388" s="485"/>
      <c r="C388" s="485"/>
      <c r="D388" s="485"/>
      <c r="E388" s="485"/>
      <c r="F388" s="485"/>
      <c r="G388" s="485"/>
      <c r="H388" s="485"/>
      <c r="I388" s="485"/>
      <c r="J388" s="485"/>
      <c r="K388" s="185"/>
      <c r="L388" s="185"/>
      <c r="M388" s="185"/>
      <c r="N388" s="185"/>
      <c r="O388" s="201"/>
      <c r="P388" s="201"/>
      <c r="Q388" s="96"/>
      <c r="R388" s="96"/>
    </row>
    <row r="389" spans="1:18" x14ac:dyDescent="0.25">
      <c r="A389" s="487" t="s">
        <v>649</v>
      </c>
      <c r="B389" s="487" t="s">
        <v>22</v>
      </c>
      <c r="C389" s="487"/>
      <c r="D389" s="487"/>
      <c r="E389" s="487"/>
      <c r="F389" s="487"/>
      <c r="G389" s="487" t="s">
        <v>23</v>
      </c>
      <c r="H389" s="487" t="s">
        <v>10</v>
      </c>
      <c r="I389" s="487"/>
      <c r="J389" s="487"/>
      <c r="K389" s="600" t="s">
        <v>27</v>
      </c>
      <c r="L389" s="600"/>
      <c r="M389" s="600"/>
      <c r="N389" s="487" t="s">
        <v>652</v>
      </c>
      <c r="O389" s="487"/>
      <c r="P389" s="97"/>
      <c r="Q389" s="485"/>
      <c r="R389" s="485"/>
    </row>
    <row r="390" spans="1:18" x14ac:dyDescent="0.25">
      <c r="A390" s="487"/>
      <c r="B390" s="487"/>
      <c r="C390" s="487"/>
      <c r="D390" s="487"/>
      <c r="E390" s="487"/>
      <c r="F390" s="487"/>
      <c r="G390" s="487"/>
      <c r="H390" s="488" t="s">
        <v>653</v>
      </c>
      <c r="I390" s="487" t="s">
        <v>29</v>
      </c>
      <c r="J390" s="487"/>
      <c r="K390" s="601" t="s">
        <v>25</v>
      </c>
      <c r="L390" s="600" t="s">
        <v>30</v>
      </c>
      <c r="M390" s="600"/>
      <c r="N390" s="601" t="s">
        <v>10</v>
      </c>
      <c r="O390" s="488" t="s">
        <v>27</v>
      </c>
      <c r="P390" s="97"/>
      <c r="Q390" s="489"/>
      <c r="R390" s="489"/>
    </row>
    <row r="391" spans="1:18" ht="31.5" customHeight="1" x14ac:dyDescent="0.25">
      <c r="A391" s="487"/>
      <c r="B391" s="487"/>
      <c r="C391" s="487"/>
      <c r="D391" s="487"/>
      <c r="E391" s="487"/>
      <c r="F391" s="487"/>
      <c r="G391" s="487"/>
      <c r="H391" s="488"/>
      <c r="I391" s="488" t="s">
        <v>26</v>
      </c>
      <c r="J391" s="488" t="s">
        <v>9</v>
      </c>
      <c r="K391" s="601"/>
      <c r="L391" s="601" t="s">
        <v>26</v>
      </c>
      <c r="M391" s="601" t="s">
        <v>9</v>
      </c>
      <c r="N391" s="601"/>
      <c r="O391" s="488"/>
      <c r="P391" s="98"/>
      <c r="Q391" s="489"/>
      <c r="R391" s="489"/>
    </row>
    <row r="392" spans="1:18" ht="31.5" customHeight="1" x14ac:dyDescent="0.25">
      <c r="A392" s="487"/>
      <c r="B392" s="487"/>
      <c r="C392" s="487"/>
      <c r="D392" s="487"/>
      <c r="E392" s="487"/>
      <c r="F392" s="487"/>
      <c r="G392" s="487"/>
      <c r="H392" s="488"/>
      <c r="I392" s="488"/>
      <c r="J392" s="488"/>
      <c r="K392" s="601"/>
      <c r="L392" s="601"/>
      <c r="M392" s="601"/>
      <c r="N392" s="601"/>
      <c r="O392" s="488"/>
      <c r="P392" s="98"/>
      <c r="Q392" s="489"/>
      <c r="R392" s="489"/>
    </row>
    <row r="393" spans="1:18" ht="85.5" x14ac:dyDescent="0.25">
      <c r="A393" s="93">
        <v>1</v>
      </c>
      <c r="B393" s="501" t="s">
        <v>614</v>
      </c>
      <c r="C393" s="502"/>
      <c r="D393" s="502"/>
      <c r="E393" s="502"/>
      <c r="F393" s="503"/>
      <c r="G393" s="93" t="s">
        <v>637</v>
      </c>
      <c r="H393" s="161">
        <v>22</v>
      </c>
      <c r="I393" s="161">
        <v>0</v>
      </c>
      <c r="J393" s="161">
        <v>2</v>
      </c>
      <c r="K393" s="168">
        <v>17</v>
      </c>
      <c r="L393" s="168">
        <v>0</v>
      </c>
      <c r="M393" s="168">
        <v>2</v>
      </c>
      <c r="N393" s="186">
        <v>57727</v>
      </c>
      <c r="O393" s="169">
        <v>31900</v>
      </c>
      <c r="P393" s="99"/>
      <c r="Q393" s="100"/>
      <c r="R393" s="100"/>
    </row>
    <row r="394" spans="1:18" ht="85.5" x14ac:dyDescent="0.25">
      <c r="A394" s="93">
        <v>2</v>
      </c>
      <c r="B394" s="501" t="s">
        <v>614</v>
      </c>
      <c r="C394" s="502"/>
      <c r="D394" s="502"/>
      <c r="E394" s="502"/>
      <c r="F394" s="503"/>
      <c r="G394" s="93" t="s">
        <v>639</v>
      </c>
      <c r="H394" s="161">
        <v>1</v>
      </c>
      <c r="I394" s="161">
        <v>2</v>
      </c>
      <c r="J394" s="161">
        <v>2</v>
      </c>
      <c r="K394" s="168">
        <v>2</v>
      </c>
      <c r="L394" s="168">
        <v>1</v>
      </c>
      <c r="M394" s="168">
        <v>1</v>
      </c>
      <c r="N394" s="186">
        <v>47716</v>
      </c>
      <c r="O394" s="169">
        <v>26250</v>
      </c>
      <c r="P394" s="99"/>
      <c r="Q394" s="100"/>
      <c r="R394" s="100"/>
    </row>
    <row r="395" spans="1:18" ht="71.25" x14ac:dyDescent="0.25">
      <c r="A395" s="93">
        <v>4</v>
      </c>
      <c r="B395" s="501" t="s">
        <v>601</v>
      </c>
      <c r="C395" s="502"/>
      <c r="D395" s="502"/>
      <c r="E395" s="502"/>
      <c r="F395" s="503"/>
      <c r="G395" s="93" t="s">
        <v>641</v>
      </c>
      <c r="H395" s="161"/>
      <c r="I395" s="161"/>
      <c r="J395" s="161"/>
      <c r="K395" s="168"/>
      <c r="L395" s="168"/>
      <c r="M395" s="168"/>
      <c r="N395" s="186"/>
      <c r="O395" s="169"/>
      <c r="P395" s="99"/>
      <c r="Q395" s="100"/>
      <c r="R395" s="100"/>
    </row>
    <row r="396" spans="1:18" ht="71.25" x14ac:dyDescent="0.25">
      <c r="A396" s="93">
        <v>3</v>
      </c>
      <c r="B396" s="501" t="s">
        <v>614</v>
      </c>
      <c r="C396" s="502"/>
      <c r="D396" s="502"/>
      <c r="E396" s="502"/>
      <c r="F396" s="503"/>
      <c r="G396" s="93" t="s">
        <v>627</v>
      </c>
      <c r="H396" s="161">
        <v>8</v>
      </c>
      <c r="I396" s="161">
        <v>36</v>
      </c>
      <c r="J396" s="161">
        <v>0</v>
      </c>
      <c r="K396" s="168">
        <v>25</v>
      </c>
      <c r="L396" s="168">
        <v>33.25</v>
      </c>
      <c r="M396" s="168">
        <v>0</v>
      </c>
      <c r="N396" s="186">
        <v>47716</v>
      </c>
      <c r="O396" s="169">
        <v>23858</v>
      </c>
      <c r="P396" s="99"/>
      <c r="Q396" s="100"/>
      <c r="R396" s="100"/>
    </row>
    <row r="397" spans="1:18" ht="71.25" x14ac:dyDescent="0.25">
      <c r="A397" s="93">
        <v>4</v>
      </c>
      <c r="B397" s="501" t="s">
        <v>601</v>
      </c>
      <c r="C397" s="502"/>
      <c r="D397" s="502"/>
      <c r="E397" s="502"/>
      <c r="F397" s="503"/>
      <c r="G397" s="93" t="s">
        <v>628</v>
      </c>
      <c r="H397" s="161">
        <v>7</v>
      </c>
      <c r="I397" s="161">
        <v>0</v>
      </c>
      <c r="J397" s="161">
        <v>0</v>
      </c>
      <c r="K397" s="168">
        <v>29</v>
      </c>
      <c r="L397" s="168">
        <v>0</v>
      </c>
      <c r="M397" s="168">
        <v>0</v>
      </c>
      <c r="N397" s="186">
        <v>58647</v>
      </c>
      <c r="O397" s="169">
        <v>39499</v>
      </c>
      <c r="P397" s="99"/>
      <c r="Q397" s="100"/>
      <c r="R397" s="100"/>
    </row>
    <row r="398" spans="1:18" ht="45" customHeight="1" x14ac:dyDescent="0.25">
      <c r="A398" s="510" t="s">
        <v>689</v>
      </c>
      <c r="B398" s="511"/>
      <c r="C398" s="511"/>
      <c r="D398" s="511"/>
      <c r="E398" s="511"/>
      <c r="F398" s="511"/>
      <c r="G398" s="512"/>
      <c r="H398" s="208">
        <f>H393+H394+H395+H396+H397</f>
        <v>38</v>
      </c>
      <c r="I398" s="208">
        <f t="shared" ref="I398:M398" si="34">I393+I394+I395+I396+I397</f>
        <v>38</v>
      </c>
      <c r="J398" s="208">
        <f t="shared" si="34"/>
        <v>4</v>
      </c>
      <c r="K398" s="135">
        <f t="shared" si="34"/>
        <v>73</v>
      </c>
      <c r="L398" s="135">
        <f t="shared" si="34"/>
        <v>34.25</v>
      </c>
      <c r="M398" s="135">
        <f t="shared" si="34"/>
        <v>3</v>
      </c>
      <c r="N398" s="136">
        <f>(N393+N394+N395+N396+N397)/4</f>
        <v>52951.5</v>
      </c>
      <c r="O398" s="156">
        <f>(O393+O394+O395+O396+O397)/4</f>
        <v>30376.75</v>
      </c>
      <c r="P398" s="201"/>
      <c r="Q398" s="96"/>
      <c r="R398" s="96"/>
    </row>
    <row r="399" spans="1:18" x14ac:dyDescent="0.25">
      <c r="A399" s="201"/>
      <c r="B399" s="201"/>
      <c r="C399" s="201"/>
      <c r="D399" s="201"/>
      <c r="E399" s="201"/>
      <c r="F399" s="201"/>
      <c r="G399" s="201"/>
      <c r="H399" s="201"/>
      <c r="I399" s="201"/>
      <c r="J399" s="201"/>
      <c r="K399" s="185"/>
      <c r="L399" s="185"/>
      <c r="M399" s="185"/>
      <c r="N399" s="185"/>
      <c r="O399" s="201"/>
      <c r="P399" s="201"/>
      <c r="Q399" s="96"/>
      <c r="R399" s="96"/>
    </row>
    <row r="400" spans="1:18" x14ac:dyDescent="0.25">
      <c r="A400" s="490" t="s">
        <v>643</v>
      </c>
      <c r="B400" s="491"/>
      <c r="C400" s="491"/>
      <c r="D400" s="491"/>
      <c r="E400" s="491"/>
      <c r="F400" s="491"/>
      <c r="G400" s="491"/>
      <c r="H400" s="491"/>
      <c r="I400" s="491"/>
      <c r="J400" s="491"/>
      <c r="K400" s="187"/>
      <c r="L400" s="187"/>
      <c r="M400" s="187"/>
      <c r="N400" s="187"/>
      <c r="O400" s="99"/>
      <c r="P400" s="99"/>
      <c r="Q400" s="99"/>
      <c r="R400" s="99"/>
    </row>
    <row r="401" spans="1:18" ht="42.75" x14ac:dyDescent="0.25">
      <c r="A401" s="93"/>
      <c r="B401" s="576" t="s">
        <v>22</v>
      </c>
      <c r="C401" s="577"/>
      <c r="D401" s="577"/>
      <c r="E401" s="577"/>
      <c r="F401" s="578"/>
      <c r="G401" s="202" t="s">
        <v>23</v>
      </c>
      <c r="H401" s="202" t="s">
        <v>635</v>
      </c>
      <c r="I401" s="202" t="s">
        <v>636</v>
      </c>
      <c r="J401" s="202" t="s">
        <v>28</v>
      </c>
      <c r="K401" s="187"/>
      <c r="L401" s="187"/>
      <c r="M401" s="187"/>
      <c r="N401" s="187"/>
      <c r="O401" s="99"/>
      <c r="P401" s="99"/>
      <c r="Q401" s="99"/>
      <c r="R401" s="99"/>
    </row>
    <row r="402" spans="1:18" ht="42.75" x14ac:dyDescent="0.25">
      <c r="A402" s="93">
        <v>1</v>
      </c>
      <c r="B402" s="501" t="s">
        <v>601</v>
      </c>
      <c r="C402" s="502"/>
      <c r="D402" s="502"/>
      <c r="E402" s="502"/>
      <c r="F402" s="503"/>
      <c r="G402" s="93" t="s">
        <v>845</v>
      </c>
      <c r="H402" s="161">
        <v>261</v>
      </c>
      <c r="I402" s="161">
        <v>6</v>
      </c>
      <c r="J402" s="169">
        <v>21430</v>
      </c>
      <c r="K402" s="187"/>
      <c r="L402" s="187"/>
      <c r="M402" s="187"/>
      <c r="N402" s="187"/>
      <c r="O402" s="99"/>
      <c r="P402" s="99"/>
      <c r="Q402" s="99"/>
      <c r="R402" s="99"/>
    </row>
    <row r="403" spans="1:18" ht="85.5" x14ac:dyDescent="0.25">
      <c r="A403" s="93">
        <v>2</v>
      </c>
      <c r="B403" s="501" t="s">
        <v>614</v>
      </c>
      <c r="C403" s="502"/>
      <c r="D403" s="502"/>
      <c r="E403" s="502"/>
      <c r="F403" s="503"/>
      <c r="G403" s="93" t="s">
        <v>640</v>
      </c>
      <c r="H403" s="161">
        <v>39</v>
      </c>
      <c r="I403" s="161">
        <v>4</v>
      </c>
      <c r="J403" s="169">
        <v>27187.200000000001</v>
      </c>
      <c r="K403" s="187"/>
      <c r="L403" s="187"/>
      <c r="M403" s="187"/>
      <c r="N403" s="187"/>
      <c r="O403" s="99"/>
      <c r="P403" s="99"/>
      <c r="Q403" s="99"/>
      <c r="R403" s="99"/>
    </row>
    <row r="404" spans="1:18" ht="71.25" x14ac:dyDescent="0.25">
      <c r="A404" s="93">
        <v>3</v>
      </c>
      <c r="B404" s="501" t="s">
        <v>601</v>
      </c>
      <c r="C404" s="502"/>
      <c r="D404" s="502"/>
      <c r="E404" s="502"/>
      <c r="F404" s="503"/>
      <c r="G404" s="93" t="s">
        <v>641</v>
      </c>
      <c r="H404" s="161">
        <v>252</v>
      </c>
      <c r="I404" s="161">
        <v>0</v>
      </c>
      <c r="J404" s="169">
        <v>27000</v>
      </c>
      <c r="K404" s="187"/>
      <c r="L404" s="187"/>
      <c r="M404" s="187"/>
      <c r="N404" s="187"/>
      <c r="O404" s="99"/>
      <c r="P404" s="99"/>
      <c r="Q404" s="99"/>
      <c r="R404" s="99"/>
    </row>
    <row r="405" spans="1:18" ht="45" x14ac:dyDescent="0.25">
      <c r="A405" s="93">
        <v>4</v>
      </c>
      <c r="B405" s="501" t="s">
        <v>609</v>
      </c>
      <c r="C405" s="502"/>
      <c r="D405" s="502"/>
      <c r="E405" s="502"/>
      <c r="F405" s="503"/>
      <c r="G405" s="148" t="s">
        <v>688</v>
      </c>
      <c r="H405" s="93"/>
      <c r="I405" s="93"/>
      <c r="J405" s="94"/>
      <c r="K405" s="187"/>
      <c r="L405" s="187"/>
      <c r="M405" s="187"/>
      <c r="N405" s="187"/>
      <c r="O405" s="99"/>
      <c r="P405" s="99"/>
      <c r="Q405" s="99"/>
      <c r="R405" s="99"/>
    </row>
    <row r="406" spans="1:18" ht="45" customHeight="1" x14ac:dyDescent="0.25">
      <c r="A406" s="510" t="s">
        <v>689</v>
      </c>
      <c r="B406" s="511"/>
      <c r="C406" s="511"/>
      <c r="D406" s="511"/>
      <c r="E406" s="511"/>
      <c r="F406" s="511"/>
      <c r="G406" s="512"/>
      <c r="H406" s="209">
        <f>H402+H403+H404+H405</f>
        <v>552</v>
      </c>
      <c r="I406" s="209">
        <f>I402+I403+I404+I405</f>
        <v>10</v>
      </c>
      <c r="J406" s="160">
        <f>(J402+J403+J404+J405)/3</f>
        <v>25205.733333333334</v>
      </c>
      <c r="K406" s="187"/>
      <c r="L406" s="187"/>
      <c r="M406" s="187"/>
      <c r="N406" s="187"/>
      <c r="O406" s="101"/>
      <c r="P406" s="101"/>
      <c r="Q406" s="101"/>
      <c r="R406" s="101"/>
    </row>
    <row r="407" spans="1:18" ht="72.75" customHeight="1" x14ac:dyDescent="0.25">
      <c r="B407" s="131"/>
      <c r="C407" s="131"/>
      <c r="D407" s="131"/>
      <c r="E407" s="131"/>
      <c r="F407" s="131"/>
      <c r="G407" s="131"/>
      <c r="H407" s="131"/>
      <c r="I407" s="131"/>
      <c r="J407" s="131"/>
      <c r="K407" s="188"/>
      <c r="L407" s="188"/>
      <c r="M407" s="188"/>
      <c r="N407" s="188"/>
      <c r="O407" s="131"/>
    </row>
    <row r="408" spans="1:18" ht="72.75" customHeight="1" x14ac:dyDescent="0.25">
      <c r="B408" s="131"/>
      <c r="C408" s="131"/>
      <c r="D408" s="131"/>
      <c r="E408" s="131"/>
      <c r="F408" s="131"/>
      <c r="G408" s="131"/>
      <c r="H408" s="131"/>
      <c r="I408" s="131"/>
      <c r="J408" s="131"/>
      <c r="K408" s="188"/>
      <c r="L408" s="188"/>
      <c r="M408" s="188"/>
      <c r="N408" s="188"/>
      <c r="O408" s="131"/>
    </row>
  </sheetData>
  <mergeCells count="453">
    <mergeCell ref="A406:G406"/>
    <mergeCell ref="A400:J400"/>
    <mergeCell ref="B401:F401"/>
    <mergeCell ref="B402:F402"/>
    <mergeCell ref="B403:F403"/>
    <mergeCell ref="B404:F404"/>
    <mergeCell ref="B405:F405"/>
    <mergeCell ref="B393:F393"/>
    <mergeCell ref="B394:F394"/>
    <mergeCell ref="B395:F395"/>
    <mergeCell ref="B396:F396"/>
    <mergeCell ref="B397:F397"/>
    <mergeCell ref="A398:G398"/>
    <mergeCell ref="Q389:R389"/>
    <mergeCell ref="H390:H392"/>
    <mergeCell ref="I390:J390"/>
    <mergeCell ref="K390:K392"/>
    <mergeCell ref="L390:M390"/>
    <mergeCell ref="N390:N392"/>
    <mergeCell ref="O390:O392"/>
    <mergeCell ref="Q390:Q392"/>
    <mergeCell ref="R390:R392"/>
    <mergeCell ref="I391:I392"/>
    <mergeCell ref="A389:A392"/>
    <mergeCell ref="B389:F392"/>
    <mergeCell ref="G389:G392"/>
    <mergeCell ref="H389:J389"/>
    <mergeCell ref="K389:M389"/>
    <mergeCell ref="N389:O389"/>
    <mergeCell ref="J391:J392"/>
    <mergeCell ref="L391:L392"/>
    <mergeCell ref="M391:M392"/>
    <mergeCell ref="B382:F382"/>
    <mergeCell ref="B383:F383"/>
    <mergeCell ref="B384:F384"/>
    <mergeCell ref="A385:G385"/>
    <mergeCell ref="A386:G386"/>
    <mergeCell ref="A388:J388"/>
    <mergeCell ref="B376:F376"/>
    <mergeCell ref="B377:F377"/>
    <mergeCell ref="B378:F378"/>
    <mergeCell ref="B379:F379"/>
    <mergeCell ref="B380:F380"/>
    <mergeCell ref="B381:F381"/>
    <mergeCell ref="B370:F370"/>
    <mergeCell ref="B371:F371"/>
    <mergeCell ref="B372:F372"/>
    <mergeCell ref="B373:F373"/>
    <mergeCell ref="B374:F374"/>
    <mergeCell ref="B375:F375"/>
    <mergeCell ref="B364:F364"/>
    <mergeCell ref="B365:F365"/>
    <mergeCell ref="B366:F366"/>
    <mergeCell ref="B367:F367"/>
    <mergeCell ref="B368:F368"/>
    <mergeCell ref="B369:F369"/>
    <mergeCell ref="B358:F358"/>
    <mergeCell ref="A359:G359"/>
    <mergeCell ref="A360:R360"/>
    <mergeCell ref="B361:F361"/>
    <mergeCell ref="B362:F362"/>
    <mergeCell ref="B363:F363"/>
    <mergeCell ref="B352:F352"/>
    <mergeCell ref="B353:F353"/>
    <mergeCell ref="B354:F354"/>
    <mergeCell ref="B355:F355"/>
    <mergeCell ref="B356:F356"/>
    <mergeCell ref="B357:F357"/>
    <mergeCell ref="B346:F346"/>
    <mergeCell ref="B347:F347"/>
    <mergeCell ref="B348:F348"/>
    <mergeCell ref="B349:F349"/>
    <mergeCell ref="B350:F350"/>
    <mergeCell ref="B351:F351"/>
    <mergeCell ref="B340:F340"/>
    <mergeCell ref="B341:F341"/>
    <mergeCell ref="B342:F342"/>
    <mergeCell ref="B343:F343"/>
    <mergeCell ref="B344:F344"/>
    <mergeCell ref="B345:F345"/>
    <mergeCell ref="B334:F334"/>
    <mergeCell ref="A335:G335"/>
    <mergeCell ref="B336:F336"/>
    <mergeCell ref="A337:R337"/>
    <mergeCell ref="B338:F338"/>
    <mergeCell ref="B339:F339"/>
    <mergeCell ref="B328:F328"/>
    <mergeCell ref="B329:F329"/>
    <mergeCell ref="B330:F330"/>
    <mergeCell ref="B331:F331"/>
    <mergeCell ref="B332:F332"/>
    <mergeCell ref="B333:F333"/>
    <mergeCell ref="B322:F322"/>
    <mergeCell ref="B323:F323"/>
    <mergeCell ref="B324:F324"/>
    <mergeCell ref="B325:F325"/>
    <mergeCell ref="B326:F326"/>
    <mergeCell ref="B327:F327"/>
    <mergeCell ref="B316:F316"/>
    <mergeCell ref="B317:F317"/>
    <mergeCell ref="B318:F318"/>
    <mergeCell ref="B319:F319"/>
    <mergeCell ref="B320:F320"/>
    <mergeCell ref="B321:F321"/>
    <mergeCell ref="B310:F310"/>
    <mergeCell ref="B311:F311"/>
    <mergeCell ref="B312:G312"/>
    <mergeCell ref="B313:F313"/>
    <mergeCell ref="B314:F314"/>
    <mergeCell ref="B315:F315"/>
    <mergeCell ref="B305:F305"/>
    <mergeCell ref="B306:G306"/>
    <mergeCell ref="H306:R306"/>
    <mergeCell ref="B307:F307"/>
    <mergeCell ref="B308:F308"/>
    <mergeCell ref="B309:F309"/>
    <mergeCell ref="B299:F299"/>
    <mergeCell ref="B300:F300"/>
    <mergeCell ref="B301:F301"/>
    <mergeCell ref="B302:F302"/>
    <mergeCell ref="B303:F303"/>
    <mergeCell ref="B304:F304"/>
    <mergeCell ref="B294:F294"/>
    <mergeCell ref="B295:F295"/>
    <mergeCell ref="B296:G296"/>
    <mergeCell ref="H296:R296"/>
    <mergeCell ref="B297:F297"/>
    <mergeCell ref="B298:F298"/>
    <mergeCell ref="B288:F288"/>
    <mergeCell ref="B289:F289"/>
    <mergeCell ref="B290:F290"/>
    <mergeCell ref="B291:F291"/>
    <mergeCell ref="B292:F292"/>
    <mergeCell ref="B293:F293"/>
    <mergeCell ref="B282:F282"/>
    <mergeCell ref="B283:F283"/>
    <mergeCell ref="B284:F284"/>
    <mergeCell ref="B285:F285"/>
    <mergeCell ref="B286:F286"/>
    <mergeCell ref="B287:F287"/>
    <mergeCell ref="B276:F276"/>
    <mergeCell ref="B277:F277"/>
    <mergeCell ref="B278:F278"/>
    <mergeCell ref="B279:F279"/>
    <mergeCell ref="B280:F280"/>
    <mergeCell ref="B281:F281"/>
    <mergeCell ref="B271:F271"/>
    <mergeCell ref="H271:R271"/>
    <mergeCell ref="B272:F272"/>
    <mergeCell ref="B273:F273"/>
    <mergeCell ref="B274:F274"/>
    <mergeCell ref="B275:F275"/>
    <mergeCell ref="B265:F265"/>
    <mergeCell ref="B266:F266"/>
    <mergeCell ref="B267:F267"/>
    <mergeCell ref="B268:F268"/>
    <mergeCell ref="B269:F269"/>
    <mergeCell ref="B270:G270"/>
    <mergeCell ref="B259:G259"/>
    <mergeCell ref="B260:F260"/>
    <mergeCell ref="B261:F261"/>
    <mergeCell ref="B262:F262"/>
    <mergeCell ref="B263:F263"/>
    <mergeCell ref="B264:F264"/>
    <mergeCell ref="B253:F253"/>
    <mergeCell ref="B254:F254"/>
    <mergeCell ref="B255:F255"/>
    <mergeCell ref="B256:F256"/>
    <mergeCell ref="B257:F257"/>
    <mergeCell ref="B258:F258"/>
    <mergeCell ref="B247:F247"/>
    <mergeCell ref="B248:F248"/>
    <mergeCell ref="B249:F249"/>
    <mergeCell ref="B250:F250"/>
    <mergeCell ref="B251:F251"/>
    <mergeCell ref="B252:F252"/>
    <mergeCell ref="B241:G241"/>
    <mergeCell ref="B242:F242"/>
    <mergeCell ref="B243:F243"/>
    <mergeCell ref="B244:G244"/>
    <mergeCell ref="B245:F245"/>
    <mergeCell ref="B246:F246"/>
    <mergeCell ref="B235:F235"/>
    <mergeCell ref="B236:F236"/>
    <mergeCell ref="B237:F237"/>
    <mergeCell ref="B238:F238"/>
    <mergeCell ref="B239:F239"/>
    <mergeCell ref="B240:F240"/>
    <mergeCell ref="B229:F229"/>
    <mergeCell ref="B230:F230"/>
    <mergeCell ref="B231:F231"/>
    <mergeCell ref="B232:F232"/>
    <mergeCell ref="B233:F233"/>
    <mergeCell ref="B234:F234"/>
    <mergeCell ref="B223:F223"/>
    <mergeCell ref="B224:F224"/>
    <mergeCell ref="B225:F225"/>
    <mergeCell ref="B226:F226"/>
    <mergeCell ref="B227:F227"/>
    <mergeCell ref="B228:F228"/>
    <mergeCell ref="B217:F217"/>
    <mergeCell ref="B218:F218"/>
    <mergeCell ref="B219:F219"/>
    <mergeCell ref="B220:F220"/>
    <mergeCell ref="B221:F221"/>
    <mergeCell ref="B222:F222"/>
    <mergeCell ref="B211:F211"/>
    <mergeCell ref="B212:F212"/>
    <mergeCell ref="B213:F213"/>
    <mergeCell ref="B214:F214"/>
    <mergeCell ref="B215:F215"/>
    <mergeCell ref="B216:F216"/>
    <mergeCell ref="B205:F205"/>
    <mergeCell ref="B206:F206"/>
    <mergeCell ref="B207:F207"/>
    <mergeCell ref="B208:F208"/>
    <mergeCell ref="B209:F209"/>
    <mergeCell ref="B210:F210"/>
    <mergeCell ref="B199:F199"/>
    <mergeCell ref="B200:F200"/>
    <mergeCell ref="B201:F201"/>
    <mergeCell ref="B202:F202"/>
    <mergeCell ref="B203:F203"/>
    <mergeCell ref="B204:F204"/>
    <mergeCell ref="B193:F193"/>
    <mergeCell ref="B194:F194"/>
    <mergeCell ref="B195:F195"/>
    <mergeCell ref="B196:F196"/>
    <mergeCell ref="B197:F197"/>
    <mergeCell ref="B198:F198"/>
    <mergeCell ref="B187:F187"/>
    <mergeCell ref="B188:F188"/>
    <mergeCell ref="B189:F189"/>
    <mergeCell ref="B190:F190"/>
    <mergeCell ref="B191:F191"/>
    <mergeCell ref="B192:G192"/>
    <mergeCell ref="B181:F181"/>
    <mergeCell ref="B182:F182"/>
    <mergeCell ref="B183:F183"/>
    <mergeCell ref="B184:F184"/>
    <mergeCell ref="B185:F185"/>
    <mergeCell ref="B186:F186"/>
    <mergeCell ref="B175:F175"/>
    <mergeCell ref="B176:F176"/>
    <mergeCell ref="B177:F177"/>
    <mergeCell ref="B178:F178"/>
    <mergeCell ref="B179:F179"/>
    <mergeCell ref="B180:F180"/>
    <mergeCell ref="B169:F169"/>
    <mergeCell ref="B170:F170"/>
    <mergeCell ref="B171:F171"/>
    <mergeCell ref="B172:F172"/>
    <mergeCell ref="B173:F173"/>
    <mergeCell ref="B174:F174"/>
    <mergeCell ref="B163:G163"/>
    <mergeCell ref="B164:F164"/>
    <mergeCell ref="B165:F165"/>
    <mergeCell ref="B166:F166"/>
    <mergeCell ref="B167:F167"/>
    <mergeCell ref="B168:F168"/>
    <mergeCell ref="B157:F157"/>
    <mergeCell ref="B158:F158"/>
    <mergeCell ref="B159:F159"/>
    <mergeCell ref="B160:F160"/>
    <mergeCell ref="B161:F161"/>
    <mergeCell ref="B162:F162"/>
    <mergeCell ref="B151:F151"/>
    <mergeCell ref="B152:F152"/>
    <mergeCell ref="B153:F153"/>
    <mergeCell ref="B154:F154"/>
    <mergeCell ref="B155:F155"/>
    <mergeCell ref="B156:F156"/>
    <mergeCell ref="B145:F145"/>
    <mergeCell ref="B146:F146"/>
    <mergeCell ref="B147:F147"/>
    <mergeCell ref="B148:G148"/>
    <mergeCell ref="B149:F149"/>
    <mergeCell ref="B150:F150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27:F127"/>
    <mergeCell ref="B128:F128"/>
    <mergeCell ref="B129:G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B103:F103"/>
    <mergeCell ref="B104:G104"/>
    <mergeCell ref="B105:F105"/>
    <mergeCell ref="B106:F106"/>
    <mergeCell ref="B107:F107"/>
    <mergeCell ref="B108:F108"/>
    <mergeCell ref="B97:F97"/>
    <mergeCell ref="B98:F98"/>
    <mergeCell ref="B99:F99"/>
    <mergeCell ref="B100:F100"/>
    <mergeCell ref="B101:F101"/>
    <mergeCell ref="B102:F102"/>
    <mergeCell ref="B90:F90"/>
    <mergeCell ref="B91:F91"/>
    <mergeCell ref="B92:F92"/>
    <mergeCell ref="B93:F93"/>
    <mergeCell ref="B94:F94"/>
    <mergeCell ref="B95:F95"/>
    <mergeCell ref="B84:F84"/>
    <mergeCell ref="B85:F85"/>
    <mergeCell ref="B86:F86"/>
    <mergeCell ref="B87:F87"/>
    <mergeCell ref="B88:F88"/>
    <mergeCell ref="B89:F89"/>
    <mergeCell ref="B78:F78"/>
    <mergeCell ref="B79:F79"/>
    <mergeCell ref="B80:F80"/>
    <mergeCell ref="B81:F81"/>
    <mergeCell ref="B82:F82"/>
    <mergeCell ref="B83:F83"/>
    <mergeCell ref="B72:F72"/>
    <mergeCell ref="B73:F73"/>
    <mergeCell ref="B74:F74"/>
    <mergeCell ref="B75:F75"/>
    <mergeCell ref="B76:F76"/>
    <mergeCell ref="B77:F77"/>
    <mergeCell ref="B66:F66"/>
    <mergeCell ref="B67:F67"/>
    <mergeCell ref="B68:G68"/>
    <mergeCell ref="B69:F69"/>
    <mergeCell ref="B70:F70"/>
    <mergeCell ref="B71:F71"/>
    <mergeCell ref="B60:F60"/>
    <mergeCell ref="B61:F61"/>
    <mergeCell ref="B62:F62"/>
    <mergeCell ref="B63:F63"/>
    <mergeCell ref="B64:F64"/>
    <mergeCell ref="B65:F65"/>
    <mergeCell ref="B54:F54"/>
    <mergeCell ref="B55:F55"/>
    <mergeCell ref="B56:F56"/>
    <mergeCell ref="B57:F57"/>
    <mergeCell ref="B58:F58"/>
    <mergeCell ref="B59:F59"/>
    <mergeCell ref="B48:F48"/>
    <mergeCell ref="B49:F49"/>
    <mergeCell ref="B50:F50"/>
    <mergeCell ref="B51:F51"/>
    <mergeCell ref="B52:F52"/>
    <mergeCell ref="B53:F53"/>
    <mergeCell ref="B42:F42"/>
    <mergeCell ref="B43:F43"/>
    <mergeCell ref="B44:F44"/>
    <mergeCell ref="B45:F45"/>
    <mergeCell ref="B46:F46"/>
    <mergeCell ref="B47:F47"/>
    <mergeCell ref="B36:F36"/>
    <mergeCell ref="B37:F37"/>
    <mergeCell ref="B38:F38"/>
    <mergeCell ref="B39:F39"/>
    <mergeCell ref="B40:G40"/>
    <mergeCell ref="B41:F41"/>
    <mergeCell ref="B30:F30"/>
    <mergeCell ref="B31:F31"/>
    <mergeCell ref="B32:F32"/>
    <mergeCell ref="B33:F33"/>
    <mergeCell ref="B34:F34"/>
    <mergeCell ref="B35:F35"/>
    <mergeCell ref="A24:R24"/>
    <mergeCell ref="B25:G25"/>
    <mergeCell ref="B26:F26"/>
    <mergeCell ref="B27:F27"/>
    <mergeCell ref="B28:F28"/>
    <mergeCell ref="B29:F29"/>
    <mergeCell ref="L3:M3"/>
    <mergeCell ref="N3:N17"/>
    <mergeCell ref="O3:P3"/>
    <mergeCell ref="Q3:Q17"/>
    <mergeCell ref="R3:R17"/>
    <mergeCell ref="L4:L17"/>
    <mergeCell ref="M4:M17"/>
    <mergeCell ref="O4:O17"/>
    <mergeCell ref="P4:P17"/>
    <mergeCell ref="B18:G18"/>
    <mergeCell ref="A19:R19"/>
    <mergeCell ref="A20:A23"/>
    <mergeCell ref="B20:F23"/>
    <mergeCell ref="G20:G23"/>
    <mergeCell ref="H20:J20"/>
    <mergeCell ref="K20:M20"/>
    <mergeCell ref="N20:P20"/>
    <mergeCell ref="Q20:R20"/>
    <mergeCell ref="O21:P21"/>
    <mergeCell ref="Q21:Q23"/>
    <mergeCell ref="R21:R23"/>
    <mergeCell ref="L22:L23"/>
    <mergeCell ref="M22:M23"/>
    <mergeCell ref="O22:O23"/>
    <mergeCell ref="P22:P23"/>
    <mergeCell ref="H21:H23"/>
    <mergeCell ref="I21:I23"/>
    <mergeCell ref="J21:J23"/>
    <mergeCell ref="K21:K23"/>
    <mergeCell ref="L21:M21"/>
    <mergeCell ref="N21:N23"/>
    <mergeCell ref="A1:R1"/>
    <mergeCell ref="A2:A4"/>
    <mergeCell ref="B2:G4"/>
    <mergeCell ref="H2:J2"/>
    <mergeCell ref="K2:M2"/>
    <mergeCell ref="N2:P2"/>
    <mergeCell ref="Q2:R2"/>
    <mergeCell ref="H3:H17"/>
    <mergeCell ref="I3:I17"/>
    <mergeCell ref="J3:J17"/>
    <mergeCell ref="B11:G11"/>
    <mergeCell ref="B12:G12"/>
    <mergeCell ref="B13:G13"/>
    <mergeCell ref="B14:G14"/>
    <mergeCell ref="B15:G15"/>
    <mergeCell ref="B16:G16"/>
    <mergeCell ref="B5:G5"/>
    <mergeCell ref="B6:G6"/>
    <mergeCell ref="B7:G7"/>
    <mergeCell ref="B8:G8"/>
    <mergeCell ref="B9:G9"/>
    <mergeCell ref="B10:G10"/>
    <mergeCell ref="B17:G17"/>
    <mergeCell ref="K3:K17"/>
  </mergeCells>
  <pageMargins left="0.25" right="0.25" top="0.22" bottom="0.23" header="0.2" footer="0.2"/>
  <pageSetup paperSize="9" scale="10" orientation="landscape" r:id="rId1"/>
  <rowBreaks count="2" manualBreakCount="2">
    <brk id="264" max="16383" man="1"/>
    <brk id="280" max="16383" man="1"/>
  </rowBreaks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R408"/>
  <sheetViews>
    <sheetView topLeftCell="B187" zoomScaleNormal="100" workbookViewId="0">
      <selection activeCell="K105" sqref="K105:K128"/>
    </sheetView>
  </sheetViews>
  <sheetFormatPr defaultRowHeight="15" x14ac:dyDescent="0.25"/>
  <cols>
    <col min="1" max="1" width="16.42578125" style="131" customWidth="1"/>
    <col min="2" max="10" width="16.42578125" customWidth="1"/>
    <col min="11" max="11" width="21.7109375" style="189" customWidth="1"/>
    <col min="12" max="14" width="16.42578125" style="189" customWidth="1"/>
    <col min="15" max="18" width="16.42578125" customWidth="1"/>
  </cols>
  <sheetData>
    <row r="1" spans="1:18" ht="77.25" customHeight="1" x14ac:dyDescent="0.25">
      <c r="A1" s="580" t="s">
        <v>1041</v>
      </c>
      <c r="B1" s="580"/>
      <c r="C1" s="580"/>
      <c r="D1" s="580"/>
      <c r="E1" s="580"/>
      <c r="F1" s="580"/>
      <c r="G1" s="580"/>
      <c r="H1" s="580"/>
      <c r="I1" s="580"/>
      <c r="J1" s="580"/>
      <c r="K1" s="580"/>
      <c r="L1" s="580"/>
      <c r="M1" s="580"/>
      <c r="N1" s="580"/>
      <c r="O1" s="580"/>
      <c r="P1" s="580"/>
      <c r="Q1" s="580"/>
      <c r="R1" s="580"/>
    </row>
    <row r="2" spans="1:18" ht="94.5" customHeight="1" x14ac:dyDescent="0.25">
      <c r="A2" s="581"/>
      <c r="B2" s="582" t="s">
        <v>0</v>
      </c>
      <c r="C2" s="582"/>
      <c r="D2" s="582"/>
      <c r="E2" s="582"/>
      <c r="F2" s="582"/>
      <c r="G2" s="582"/>
      <c r="H2" s="582" t="s">
        <v>1</v>
      </c>
      <c r="I2" s="582"/>
      <c r="J2" s="582"/>
      <c r="K2" s="596" t="s">
        <v>2</v>
      </c>
      <c r="L2" s="596"/>
      <c r="M2" s="596"/>
      <c r="N2" s="582" t="s">
        <v>3</v>
      </c>
      <c r="O2" s="582"/>
      <c r="P2" s="582"/>
      <c r="Q2" s="582" t="s">
        <v>5</v>
      </c>
      <c r="R2" s="582"/>
    </row>
    <row r="3" spans="1:18" ht="33" customHeight="1" x14ac:dyDescent="0.25">
      <c r="A3" s="581"/>
      <c r="B3" s="582"/>
      <c r="C3" s="582"/>
      <c r="D3" s="582"/>
      <c r="E3" s="582"/>
      <c r="F3" s="582"/>
      <c r="G3" s="582"/>
      <c r="H3" s="583" t="s">
        <v>6</v>
      </c>
      <c r="I3" s="583" t="s">
        <v>7</v>
      </c>
      <c r="J3" s="583" t="s">
        <v>8</v>
      </c>
      <c r="K3" s="597" t="s">
        <v>17</v>
      </c>
      <c r="L3" s="596" t="s">
        <v>4</v>
      </c>
      <c r="M3" s="596"/>
      <c r="N3" s="597" t="s">
        <v>20</v>
      </c>
      <c r="O3" s="582" t="s">
        <v>4</v>
      </c>
      <c r="P3" s="582"/>
      <c r="Q3" s="583" t="s">
        <v>10</v>
      </c>
      <c r="R3" s="583" t="s">
        <v>11</v>
      </c>
    </row>
    <row r="4" spans="1:18" ht="33" customHeight="1" x14ac:dyDescent="0.25">
      <c r="A4" s="581"/>
      <c r="B4" s="582"/>
      <c r="C4" s="582"/>
      <c r="D4" s="582"/>
      <c r="E4" s="582"/>
      <c r="F4" s="582"/>
      <c r="G4" s="582"/>
      <c r="H4" s="583"/>
      <c r="I4" s="583"/>
      <c r="J4" s="583"/>
      <c r="K4" s="598"/>
      <c r="L4" s="602" t="s">
        <v>18</v>
      </c>
      <c r="M4" s="602" t="s">
        <v>19</v>
      </c>
      <c r="N4" s="598"/>
      <c r="O4" s="583" t="s">
        <v>21</v>
      </c>
      <c r="P4" s="583" t="s">
        <v>19</v>
      </c>
      <c r="Q4" s="583"/>
      <c r="R4" s="583"/>
    </row>
    <row r="5" spans="1:18" ht="33" customHeight="1" x14ac:dyDescent="0.25">
      <c r="A5" s="222"/>
      <c r="B5" s="590" t="s">
        <v>1016</v>
      </c>
      <c r="C5" s="590"/>
      <c r="D5" s="590"/>
      <c r="E5" s="590"/>
      <c r="F5" s="590"/>
      <c r="G5" s="590"/>
      <c r="H5" s="583"/>
      <c r="I5" s="583"/>
      <c r="J5" s="583"/>
      <c r="K5" s="598"/>
      <c r="L5" s="602"/>
      <c r="M5" s="602"/>
      <c r="N5" s="598"/>
      <c r="O5" s="583"/>
      <c r="P5" s="583"/>
      <c r="Q5" s="583"/>
      <c r="R5" s="583"/>
    </row>
    <row r="6" spans="1:18" ht="37.5" customHeight="1" x14ac:dyDescent="0.25">
      <c r="A6" s="222"/>
      <c r="B6" s="590" t="s">
        <v>12</v>
      </c>
      <c r="C6" s="590"/>
      <c r="D6" s="590"/>
      <c r="E6" s="590"/>
      <c r="F6" s="590"/>
      <c r="G6" s="590"/>
      <c r="H6" s="583"/>
      <c r="I6" s="583"/>
      <c r="J6" s="583"/>
      <c r="K6" s="598"/>
      <c r="L6" s="602"/>
      <c r="M6" s="602"/>
      <c r="N6" s="598"/>
      <c r="O6" s="583"/>
      <c r="P6" s="583"/>
      <c r="Q6" s="583"/>
      <c r="R6" s="583"/>
    </row>
    <row r="7" spans="1:18" ht="37.5" customHeight="1" x14ac:dyDescent="0.25">
      <c r="A7" s="222"/>
      <c r="B7" s="590" t="s">
        <v>656</v>
      </c>
      <c r="C7" s="590"/>
      <c r="D7" s="590"/>
      <c r="E7" s="590"/>
      <c r="F7" s="590"/>
      <c r="G7" s="590"/>
      <c r="H7" s="583"/>
      <c r="I7" s="583"/>
      <c r="J7" s="583"/>
      <c r="K7" s="598"/>
      <c r="L7" s="602"/>
      <c r="M7" s="602"/>
      <c r="N7" s="598"/>
      <c r="O7" s="583"/>
      <c r="P7" s="583"/>
      <c r="Q7" s="583"/>
      <c r="R7" s="583"/>
    </row>
    <row r="8" spans="1:18" ht="37.5" customHeight="1" x14ac:dyDescent="0.25">
      <c r="A8" s="222"/>
      <c r="B8" s="590" t="s">
        <v>840</v>
      </c>
      <c r="C8" s="590"/>
      <c r="D8" s="590"/>
      <c r="E8" s="590"/>
      <c r="F8" s="590"/>
      <c r="G8" s="590"/>
      <c r="H8" s="583"/>
      <c r="I8" s="583"/>
      <c r="J8" s="583"/>
      <c r="K8" s="598"/>
      <c r="L8" s="602"/>
      <c r="M8" s="602"/>
      <c r="N8" s="598"/>
      <c r="O8" s="583"/>
      <c r="P8" s="583"/>
      <c r="Q8" s="583"/>
      <c r="R8" s="583"/>
    </row>
    <row r="9" spans="1:18" ht="37.5" customHeight="1" x14ac:dyDescent="0.25">
      <c r="A9" s="222"/>
      <c r="B9" s="584" t="s">
        <v>13</v>
      </c>
      <c r="C9" s="585"/>
      <c r="D9" s="585"/>
      <c r="E9" s="585"/>
      <c r="F9" s="585"/>
      <c r="G9" s="585"/>
      <c r="H9" s="583"/>
      <c r="I9" s="583"/>
      <c r="J9" s="583"/>
      <c r="K9" s="598"/>
      <c r="L9" s="602"/>
      <c r="M9" s="602"/>
      <c r="N9" s="598"/>
      <c r="O9" s="583"/>
      <c r="P9" s="583"/>
      <c r="Q9" s="583"/>
      <c r="R9" s="583"/>
    </row>
    <row r="10" spans="1:18" ht="37.5" customHeight="1" x14ac:dyDescent="0.25">
      <c r="A10" s="222"/>
      <c r="B10" s="584" t="s">
        <v>14</v>
      </c>
      <c r="C10" s="585"/>
      <c r="D10" s="585"/>
      <c r="E10" s="585"/>
      <c r="F10" s="585"/>
      <c r="G10" s="585"/>
      <c r="H10" s="583"/>
      <c r="I10" s="583"/>
      <c r="J10" s="583"/>
      <c r="K10" s="598"/>
      <c r="L10" s="602"/>
      <c r="M10" s="602"/>
      <c r="N10" s="598"/>
      <c r="O10" s="583"/>
      <c r="P10" s="583"/>
      <c r="Q10" s="583"/>
      <c r="R10" s="583"/>
    </row>
    <row r="11" spans="1:18" ht="37.5" customHeight="1" x14ac:dyDescent="0.25">
      <c r="A11" s="222"/>
      <c r="B11" s="584" t="s">
        <v>853</v>
      </c>
      <c r="C11" s="585"/>
      <c r="D11" s="585"/>
      <c r="E11" s="585"/>
      <c r="F11" s="585"/>
      <c r="G11" s="585"/>
      <c r="H11" s="583"/>
      <c r="I11" s="583"/>
      <c r="J11" s="583"/>
      <c r="K11" s="598"/>
      <c r="L11" s="602"/>
      <c r="M11" s="602"/>
      <c r="N11" s="598"/>
      <c r="O11" s="583"/>
      <c r="P11" s="583"/>
      <c r="Q11" s="583"/>
      <c r="R11" s="583"/>
    </row>
    <row r="12" spans="1:18" ht="37.5" customHeight="1" x14ac:dyDescent="0.25">
      <c r="A12" s="222"/>
      <c r="B12" s="584" t="s">
        <v>957</v>
      </c>
      <c r="C12" s="585"/>
      <c r="D12" s="585"/>
      <c r="E12" s="585"/>
      <c r="F12" s="585"/>
      <c r="G12" s="585"/>
      <c r="H12" s="583"/>
      <c r="I12" s="583"/>
      <c r="J12" s="583"/>
      <c r="K12" s="598"/>
      <c r="L12" s="602"/>
      <c r="M12" s="602"/>
      <c r="N12" s="598"/>
      <c r="O12" s="583"/>
      <c r="P12" s="583"/>
      <c r="Q12" s="583"/>
      <c r="R12" s="583"/>
    </row>
    <row r="13" spans="1:18" ht="37.5" customHeight="1" x14ac:dyDescent="0.25">
      <c r="A13" s="222"/>
      <c r="B13" s="584" t="s">
        <v>841</v>
      </c>
      <c r="C13" s="585"/>
      <c r="D13" s="585"/>
      <c r="E13" s="585"/>
      <c r="F13" s="585"/>
      <c r="G13" s="585"/>
      <c r="H13" s="583"/>
      <c r="I13" s="583"/>
      <c r="J13" s="583"/>
      <c r="K13" s="598"/>
      <c r="L13" s="602"/>
      <c r="M13" s="602"/>
      <c r="N13" s="598"/>
      <c r="O13" s="583"/>
      <c r="P13" s="583"/>
      <c r="Q13" s="583"/>
      <c r="R13" s="583"/>
    </row>
    <row r="14" spans="1:18" ht="37.5" customHeight="1" x14ac:dyDescent="0.25">
      <c r="A14" s="222"/>
      <c r="B14" s="586" t="s">
        <v>1015</v>
      </c>
      <c r="C14" s="587"/>
      <c r="D14" s="587"/>
      <c r="E14" s="587"/>
      <c r="F14" s="587"/>
      <c r="G14" s="587"/>
      <c r="H14" s="583"/>
      <c r="I14" s="583"/>
      <c r="J14" s="583"/>
      <c r="K14" s="598"/>
      <c r="L14" s="602"/>
      <c r="M14" s="602"/>
      <c r="N14" s="598"/>
      <c r="O14" s="583"/>
      <c r="P14" s="583"/>
      <c r="Q14" s="583"/>
      <c r="R14" s="583"/>
    </row>
    <row r="15" spans="1:18" ht="37.5" customHeight="1" x14ac:dyDescent="0.25">
      <c r="A15" s="222"/>
      <c r="B15" s="586" t="s">
        <v>959</v>
      </c>
      <c r="C15" s="587"/>
      <c r="D15" s="587"/>
      <c r="E15" s="587"/>
      <c r="F15" s="587"/>
      <c r="G15" s="588"/>
      <c r="H15" s="583"/>
      <c r="I15" s="583"/>
      <c r="J15" s="583"/>
      <c r="K15" s="598"/>
      <c r="L15" s="602"/>
      <c r="M15" s="602"/>
      <c r="N15" s="598"/>
      <c r="O15" s="583"/>
      <c r="P15" s="583"/>
      <c r="Q15" s="583"/>
      <c r="R15" s="583"/>
    </row>
    <row r="16" spans="1:18" ht="37.5" customHeight="1" x14ac:dyDescent="0.25">
      <c r="A16" s="222"/>
      <c r="B16" s="589" t="s">
        <v>1014</v>
      </c>
      <c r="C16" s="589"/>
      <c r="D16" s="589"/>
      <c r="E16" s="589"/>
      <c r="F16" s="589"/>
      <c r="G16" s="589"/>
      <c r="H16" s="583"/>
      <c r="I16" s="583"/>
      <c r="J16" s="583"/>
      <c r="K16" s="598"/>
      <c r="L16" s="602"/>
      <c r="M16" s="602"/>
      <c r="N16" s="598"/>
      <c r="O16" s="583"/>
      <c r="P16" s="583"/>
      <c r="Q16" s="583"/>
      <c r="R16" s="583"/>
    </row>
    <row r="17" spans="1:18" ht="37.5" customHeight="1" x14ac:dyDescent="0.25">
      <c r="A17" s="222"/>
      <c r="B17" s="584" t="s">
        <v>969</v>
      </c>
      <c r="C17" s="585"/>
      <c r="D17" s="585"/>
      <c r="E17" s="585"/>
      <c r="F17" s="585"/>
      <c r="G17" s="585"/>
      <c r="H17" s="583"/>
      <c r="I17" s="583"/>
      <c r="J17" s="583"/>
      <c r="K17" s="599"/>
      <c r="L17" s="602"/>
      <c r="M17" s="602"/>
      <c r="N17" s="599"/>
      <c r="O17" s="583"/>
      <c r="P17" s="583"/>
      <c r="Q17" s="583"/>
      <c r="R17" s="583"/>
    </row>
    <row r="18" spans="1:18" ht="37.5" customHeight="1" x14ac:dyDescent="0.25">
      <c r="A18" s="222"/>
      <c r="B18" s="594"/>
      <c r="C18" s="595"/>
      <c r="D18" s="595"/>
      <c r="E18" s="595"/>
      <c r="F18" s="595"/>
      <c r="G18" s="595"/>
      <c r="H18" s="174">
        <f>H386</f>
        <v>10287</v>
      </c>
      <c r="I18" s="174">
        <f>I386</f>
        <v>8270</v>
      </c>
      <c r="J18" s="174">
        <f>J386</f>
        <v>2017</v>
      </c>
      <c r="K18" s="180">
        <f>K25+K40+K68+K104+K129+K148+K163+K192+K241+K244+K259+K270+K312+K336+K359+K385+H398</f>
        <v>3881</v>
      </c>
      <c r="L18" s="181">
        <f t="shared" ref="L18:P18" si="0">L386+I398</f>
        <v>1680</v>
      </c>
      <c r="M18" s="181">
        <f t="shared" si="0"/>
        <v>300.5</v>
      </c>
      <c r="N18" s="180">
        <f>N25+N40+N68+N104+N129+N148+N163+N192+N241+N244+N259+N270+N312+N336+N359+N385+K398</f>
        <v>9689</v>
      </c>
      <c r="O18" s="175">
        <f t="shared" si="0"/>
        <v>2230</v>
      </c>
      <c r="P18" s="175">
        <f t="shared" si="0"/>
        <v>121.25</v>
      </c>
      <c r="Q18" s="176" t="s">
        <v>1012</v>
      </c>
      <c r="R18" s="176" t="s">
        <v>1026</v>
      </c>
    </row>
    <row r="19" spans="1:18" x14ac:dyDescent="0.25">
      <c r="A19" s="461" t="s">
        <v>1042</v>
      </c>
      <c r="B19" s="462"/>
      <c r="C19" s="462"/>
      <c r="D19" s="462"/>
      <c r="E19" s="462"/>
      <c r="F19" s="462"/>
      <c r="G19" s="462"/>
      <c r="H19" s="462"/>
      <c r="I19" s="462"/>
      <c r="J19" s="462"/>
      <c r="K19" s="462"/>
      <c r="L19" s="462"/>
      <c r="M19" s="462"/>
      <c r="N19" s="462"/>
      <c r="O19" s="462"/>
      <c r="P19" s="462"/>
      <c r="Q19" s="462"/>
      <c r="R19" s="463"/>
    </row>
    <row r="20" spans="1:18" x14ac:dyDescent="0.25">
      <c r="A20" s="452" t="s">
        <v>649</v>
      </c>
      <c r="B20" s="566" t="s">
        <v>22</v>
      </c>
      <c r="C20" s="567"/>
      <c r="D20" s="567"/>
      <c r="E20" s="567"/>
      <c r="F20" s="568"/>
      <c r="G20" s="452" t="s">
        <v>23</v>
      </c>
      <c r="H20" s="452" t="s">
        <v>24</v>
      </c>
      <c r="I20" s="452"/>
      <c r="J20" s="452"/>
      <c r="K20" s="600" t="s">
        <v>10</v>
      </c>
      <c r="L20" s="600"/>
      <c r="M20" s="600"/>
      <c r="N20" s="452" t="s">
        <v>27</v>
      </c>
      <c r="O20" s="452"/>
      <c r="P20" s="452"/>
      <c r="Q20" s="452" t="s">
        <v>652</v>
      </c>
      <c r="R20" s="452"/>
    </row>
    <row r="21" spans="1:18" ht="69.75" customHeight="1" x14ac:dyDescent="0.25">
      <c r="A21" s="452"/>
      <c r="B21" s="569"/>
      <c r="C21" s="570"/>
      <c r="D21" s="570"/>
      <c r="E21" s="570"/>
      <c r="F21" s="571"/>
      <c r="G21" s="452"/>
      <c r="H21" s="453" t="s">
        <v>6</v>
      </c>
      <c r="I21" s="453" t="s">
        <v>650</v>
      </c>
      <c r="J21" s="453" t="s">
        <v>651</v>
      </c>
      <c r="K21" s="601" t="s">
        <v>653</v>
      </c>
      <c r="L21" s="600" t="s">
        <v>29</v>
      </c>
      <c r="M21" s="600"/>
      <c r="N21" s="601" t="s">
        <v>25</v>
      </c>
      <c r="O21" s="452" t="s">
        <v>30</v>
      </c>
      <c r="P21" s="452"/>
      <c r="Q21" s="453" t="s">
        <v>10</v>
      </c>
      <c r="R21" s="453" t="s">
        <v>27</v>
      </c>
    </row>
    <row r="22" spans="1:18" ht="100.5" customHeight="1" x14ac:dyDescent="0.25">
      <c r="A22" s="452"/>
      <c r="B22" s="569"/>
      <c r="C22" s="570"/>
      <c r="D22" s="570"/>
      <c r="E22" s="570"/>
      <c r="F22" s="571"/>
      <c r="G22" s="452"/>
      <c r="H22" s="453"/>
      <c r="I22" s="453"/>
      <c r="J22" s="453"/>
      <c r="K22" s="601"/>
      <c r="L22" s="601" t="s">
        <v>26</v>
      </c>
      <c r="M22" s="601" t="s">
        <v>9</v>
      </c>
      <c r="N22" s="601"/>
      <c r="O22" s="453" t="s">
        <v>26</v>
      </c>
      <c r="P22" s="453" t="s">
        <v>9</v>
      </c>
      <c r="Q22" s="453"/>
      <c r="R22" s="453"/>
    </row>
    <row r="23" spans="1:18" ht="81.75" customHeight="1" x14ac:dyDescent="0.25">
      <c r="A23" s="452"/>
      <c r="B23" s="572"/>
      <c r="C23" s="449"/>
      <c r="D23" s="449"/>
      <c r="E23" s="449"/>
      <c r="F23" s="573"/>
      <c r="G23" s="452"/>
      <c r="H23" s="453"/>
      <c r="I23" s="453"/>
      <c r="J23" s="453"/>
      <c r="K23" s="601"/>
      <c r="L23" s="601"/>
      <c r="M23" s="601"/>
      <c r="N23" s="601"/>
      <c r="O23" s="453"/>
      <c r="P23" s="453"/>
      <c r="Q23" s="453"/>
      <c r="R23" s="453"/>
    </row>
    <row r="24" spans="1:18" ht="70.5" customHeight="1" x14ac:dyDescent="0.25">
      <c r="A24" s="574" t="s">
        <v>647</v>
      </c>
      <c r="B24" s="574"/>
      <c r="C24" s="574"/>
      <c r="D24" s="574"/>
      <c r="E24" s="574"/>
      <c r="F24" s="574"/>
      <c r="G24" s="574"/>
      <c r="H24" s="574"/>
      <c r="I24" s="574"/>
      <c r="J24" s="574"/>
      <c r="K24" s="574"/>
      <c r="L24" s="574"/>
      <c r="M24" s="574"/>
      <c r="N24" s="574"/>
      <c r="O24" s="574"/>
      <c r="P24" s="574"/>
      <c r="Q24" s="574"/>
      <c r="R24" s="574"/>
    </row>
    <row r="25" spans="1:18" ht="63" customHeight="1" x14ac:dyDescent="0.25">
      <c r="A25" s="216">
        <v>1</v>
      </c>
      <c r="B25" s="522" t="s">
        <v>31</v>
      </c>
      <c r="C25" s="523"/>
      <c r="D25" s="523"/>
      <c r="E25" s="523"/>
      <c r="F25" s="523"/>
      <c r="G25" s="524"/>
      <c r="H25" s="220">
        <f>H26+H27+H28+H29+H30+H31+H32+H33+H34+H35+H36+H37+H38+H39</f>
        <v>260</v>
      </c>
      <c r="I25" s="220">
        <f t="shared" ref="I25:P25" si="1">I26+I27+I28+I29+I30+I31+I32+I33+I34+I35+I36+I37+I38+I39</f>
        <v>150</v>
      </c>
      <c r="J25" s="220">
        <f t="shared" si="1"/>
        <v>110</v>
      </c>
      <c r="K25" s="135">
        <f t="shared" si="1"/>
        <v>74</v>
      </c>
      <c r="L25" s="135">
        <f t="shared" si="1"/>
        <v>94</v>
      </c>
      <c r="M25" s="135">
        <f t="shared" si="1"/>
        <v>10</v>
      </c>
      <c r="N25" s="135">
        <f t="shared" si="1"/>
        <v>259</v>
      </c>
      <c r="O25" s="220">
        <f t="shared" si="1"/>
        <v>67</v>
      </c>
      <c r="P25" s="220">
        <f t="shared" si="1"/>
        <v>2</v>
      </c>
      <c r="Q25" s="164">
        <v>47716</v>
      </c>
      <c r="R25" s="164">
        <v>23858</v>
      </c>
    </row>
    <row r="26" spans="1:18" ht="63" customHeight="1" x14ac:dyDescent="0.25">
      <c r="A26" s="221">
        <v>1</v>
      </c>
      <c r="B26" s="459" t="s">
        <v>32</v>
      </c>
      <c r="C26" s="460"/>
      <c r="D26" s="460"/>
      <c r="E26" s="460"/>
      <c r="F26" s="465"/>
      <c r="G26" s="218" t="s">
        <v>1007</v>
      </c>
      <c r="H26" s="221">
        <f>I26+J26</f>
        <v>190</v>
      </c>
      <c r="I26" s="162">
        <v>140</v>
      </c>
      <c r="J26" s="162">
        <v>50</v>
      </c>
      <c r="K26" s="168">
        <v>60</v>
      </c>
      <c r="L26" s="168">
        <v>50</v>
      </c>
      <c r="M26" s="168">
        <v>10</v>
      </c>
      <c r="N26" s="168">
        <v>165</v>
      </c>
      <c r="O26" s="162">
        <v>50</v>
      </c>
      <c r="P26" s="162">
        <v>0</v>
      </c>
      <c r="Q26" s="163">
        <v>47716</v>
      </c>
      <c r="R26" s="163">
        <v>23858</v>
      </c>
    </row>
    <row r="27" spans="1:18" ht="63" customHeight="1" x14ac:dyDescent="0.25">
      <c r="A27" s="221">
        <v>2</v>
      </c>
      <c r="B27" s="459" t="s">
        <v>33</v>
      </c>
      <c r="C27" s="460"/>
      <c r="D27" s="460"/>
      <c r="E27" s="460"/>
      <c r="F27" s="465"/>
      <c r="G27" s="218" t="s">
        <v>505</v>
      </c>
      <c r="H27" s="221">
        <f t="shared" ref="H27:H39" si="2">I27+J27</f>
        <v>55</v>
      </c>
      <c r="I27" s="162">
        <v>10</v>
      </c>
      <c r="J27" s="162">
        <v>45</v>
      </c>
      <c r="K27" s="168">
        <v>6</v>
      </c>
      <c r="L27" s="168">
        <v>15</v>
      </c>
      <c r="M27" s="168">
        <v>0</v>
      </c>
      <c r="N27" s="168">
        <v>41</v>
      </c>
      <c r="O27" s="162">
        <v>3</v>
      </c>
      <c r="P27" s="162">
        <v>0</v>
      </c>
      <c r="Q27" s="163">
        <v>47716</v>
      </c>
      <c r="R27" s="163">
        <v>23858</v>
      </c>
    </row>
    <row r="28" spans="1:18" ht="63" customHeight="1" x14ac:dyDescent="0.25">
      <c r="A28" s="221">
        <v>3</v>
      </c>
      <c r="B28" s="459" t="s">
        <v>34</v>
      </c>
      <c r="C28" s="460"/>
      <c r="D28" s="460"/>
      <c r="E28" s="460"/>
      <c r="F28" s="465"/>
      <c r="G28" s="218" t="s">
        <v>506</v>
      </c>
      <c r="H28" s="221">
        <f t="shared" si="2"/>
        <v>0</v>
      </c>
      <c r="I28" s="162">
        <v>0</v>
      </c>
      <c r="J28" s="162">
        <v>0</v>
      </c>
      <c r="K28" s="168">
        <v>2</v>
      </c>
      <c r="L28" s="168">
        <v>8</v>
      </c>
      <c r="M28" s="168">
        <v>0</v>
      </c>
      <c r="N28" s="168">
        <v>11</v>
      </c>
      <c r="O28" s="162">
        <v>5</v>
      </c>
      <c r="P28" s="162">
        <v>0</v>
      </c>
      <c r="Q28" s="163">
        <v>47716</v>
      </c>
      <c r="R28" s="163">
        <v>23858</v>
      </c>
    </row>
    <row r="29" spans="1:18" ht="63" customHeight="1" x14ac:dyDescent="0.25">
      <c r="A29" s="221">
        <v>4</v>
      </c>
      <c r="B29" s="459" t="s">
        <v>35</v>
      </c>
      <c r="C29" s="460"/>
      <c r="D29" s="460"/>
      <c r="E29" s="460"/>
      <c r="F29" s="465"/>
      <c r="G29" s="218" t="s">
        <v>499</v>
      </c>
      <c r="H29" s="221">
        <f t="shared" si="2"/>
        <v>0</v>
      </c>
      <c r="I29" s="162">
        <v>0</v>
      </c>
      <c r="J29" s="162">
        <v>0</v>
      </c>
      <c r="K29" s="168">
        <v>2</v>
      </c>
      <c r="L29" s="168">
        <v>8</v>
      </c>
      <c r="M29" s="168">
        <v>0</v>
      </c>
      <c r="N29" s="168">
        <v>10</v>
      </c>
      <c r="O29" s="162">
        <v>0</v>
      </c>
      <c r="P29" s="162">
        <v>0</v>
      </c>
      <c r="Q29" s="163">
        <v>47716</v>
      </c>
      <c r="R29" s="163">
        <v>23858</v>
      </c>
    </row>
    <row r="30" spans="1:18" ht="63" customHeight="1" x14ac:dyDescent="0.25">
      <c r="A30" s="221">
        <v>5</v>
      </c>
      <c r="B30" s="459" t="s">
        <v>36</v>
      </c>
      <c r="C30" s="460"/>
      <c r="D30" s="460"/>
      <c r="E30" s="460"/>
      <c r="F30" s="465"/>
      <c r="G30" s="218" t="s">
        <v>507</v>
      </c>
      <c r="H30" s="221">
        <f t="shared" si="2"/>
        <v>10</v>
      </c>
      <c r="I30" s="162">
        <v>0</v>
      </c>
      <c r="J30" s="162">
        <v>10</v>
      </c>
      <c r="K30" s="168">
        <v>1</v>
      </c>
      <c r="L30" s="168">
        <v>5</v>
      </c>
      <c r="M30" s="168">
        <v>0</v>
      </c>
      <c r="N30" s="168">
        <v>7</v>
      </c>
      <c r="O30" s="162">
        <v>0</v>
      </c>
      <c r="P30" s="162">
        <v>0</v>
      </c>
      <c r="Q30" s="163">
        <v>47716</v>
      </c>
      <c r="R30" s="163">
        <v>23858</v>
      </c>
    </row>
    <row r="31" spans="1:18" ht="63" customHeight="1" x14ac:dyDescent="0.25">
      <c r="A31" s="221">
        <v>6</v>
      </c>
      <c r="B31" s="459" t="s">
        <v>37</v>
      </c>
      <c r="C31" s="460"/>
      <c r="D31" s="460"/>
      <c r="E31" s="460"/>
      <c r="F31" s="465"/>
      <c r="G31" s="218" t="s">
        <v>500</v>
      </c>
      <c r="H31" s="221">
        <f t="shared" si="2"/>
        <v>5</v>
      </c>
      <c r="I31" s="162">
        <v>0</v>
      </c>
      <c r="J31" s="162">
        <v>5</v>
      </c>
      <c r="K31" s="168">
        <v>2</v>
      </c>
      <c r="L31" s="168">
        <v>2</v>
      </c>
      <c r="M31" s="168">
        <v>0</v>
      </c>
      <c r="N31" s="168">
        <v>6</v>
      </c>
      <c r="O31" s="162">
        <v>1</v>
      </c>
      <c r="P31" s="162">
        <v>0</v>
      </c>
      <c r="Q31" s="163">
        <v>47716</v>
      </c>
      <c r="R31" s="163">
        <v>23858</v>
      </c>
    </row>
    <row r="32" spans="1:18" ht="63" customHeight="1" x14ac:dyDescent="0.25">
      <c r="A32" s="221">
        <v>7</v>
      </c>
      <c r="B32" s="459" t="s">
        <v>38</v>
      </c>
      <c r="C32" s="460"/>
      <c r="D32" s="460"/>
      <c r="E32" s="460"/>
      <c r="F32" s="465"/>
      <c r="G32" s="218" t="s">
        <v>501</v>
      </c>
      <c r="H32" s="221">
        <f t="shared" si="2"/>
        <v>0</v>
      </c>
      <c r="I32" s="162">
        <v>0</v>
      </c>
      <c r="J32" s="162">
        <v>0</v>
      </c>
      <c r="K32" s="168">
        <v>1</v>
      </c>
      <c r="L32" s="168">
        <v>3</v>
      </c>
      <c r="M32" s="168">
        <v>0</v>
      </c>
      <c r="N32" s="168">
        <v>4</v>
      </c>
      <c r="O32" s="162">
        <v>3</v>
      </c>
      <c r="P32" s="162">
        <v>2</v>
      </c>
      <c r="Q32" s="163">
        <v>47716</v>
      </c>
      <c r="R32" s="163">
        <v>23858</v>
      </c>
    </row>
    <row r="33" spans="1:18" ht="63" customHeight="1" x14ac:dyDescent="0.25">
      <c r="A33" s="221">
        <v>8</v>
      </c>
      <c r="B33" s="459" t="s">
        <v>44</v>
      </c>
      <c r="C33" s="460"/>
      <c r="D33" s="460"/>
      <c r="E33" s="460"/>
      <c r="F33" s="465"/>
      <c r="G33" s="218" t="s">
        <v>502</v>
      </c>
      <c r="H33" s="221">
        <f t="shared" si="2"/>
        <v>0</v>
      </c>
      <c r="I33" s="162">
        <v>0</v>
      </c>
      <c r="J33" s="162">
        <v>0</v>
      </c>
      <c r="K33" s="168">
        <v>0</v>
      </c>
      <c r="L33" s="168">
        <v>2</v>
      </c>
      <c r="M33" s="168">
        <v>0</v>
      </c>
      <c r="N33" s="168">
        <v>2</v>
      </c>
      <c r="O33" s="162">
        <v>2</v>
      </c>
      <c r="P33" s="162">
        <v>0</v>
      </c>
      <c r="Q33" s="163">
        <v>0</v>
      </c>
      <c r="R33" s="163">
        <v>23858</v>
      </c>
    </row>
    <row r="34" spans="1:18" ht="63" customHeight="1" x14ac:dyDescent="0.25">
      <c r="A34" s="221">
        <v>9</v>
      </c>
      <c r="B34" s="459" t="s">
        <v>45</v>
      </c>
      <c r="C34" s="460"/>
      <c r="D34" s="460"/>
      <c r="E34" s="460"/>
      <c r="F34" s="465"/>
      <c r="G34" s="218" t="s">
        <v>503</v>
      </c>
      <c r="H34" s="221">
        <f t="shared" si="2"/>
        <v>0</v>
      </c>
      <c r="I34" s="162">
        <v>0</v>
      </c>
      <c r="J34" s="162">
        <v>0</v>
      </c>
      <c r="K34" s="168">
        <v>0</v>
      </c>
      <c r="L34" s="168">
        <v>1</v>
      </c>
      <c r="M34" s="168">
        <v>0</v>
      </c>
      <c r="N34" s="168">
        <v>2</v>
      </c>
      <c r="O34" s="162">
        <v>2</v>
      </c>
      <c r="P34" s="162">
        <v>0</v>
      </c>
      <c r="Q34" s="163">
        <v>0</v>
      </c>
      <c r="R34" s="163">
        <v>23858</v>
      </c>
    </row>
    <row r="35" spans="1:18" ht="63" customHeight="1" x14ac:dyDescent="0.25">
      <c r="A35" s="221">
        <v>10</v>
      </c>
      <c r="B35" s="459" t="s">
        <v>42</v>
      </c>
      <c r="C35" s="460"/>
      <c r="D35" s="460"/>
      <c r="E35" s="460"/>
      <c r="F35" s="465"/>
      <c r="G35" s="218" t="s">
        <v>53</v>
      </c>
      <c r="H35" s="221">
        <f t="shared" si="2"/>
        <v>0</v>
      </c>
      <c r="I35" s="162">
        <v>0</v>
      </c>
      <c r="J35" s="162">
        <v>0</v>
      </c>
      <c r="K35" s="168">
        <v>0</v>
      </c>
      <c r="L35" s="168">
        <v>0</v>
      </c>
      <c r="M35" s="168">
        <v>0</v>
      </c>
      <c r="N35" s="168">
        <v>4</v>
      </c>
      <c r="O35" s="162">
        <v>0</v>
      </c>
      <c r="P35" s="162">
        <v>0</v>
      </c>
      <c r="Q35" s="163">
        <v>0</v>
      </c>
      <c r="R35" s="163">
        <v>23858</v>
      </c>
    </row>
    <row r="36" spans="1:18" ht="63" customHeight="1" x14ac:dyDescent="0.25">
      <c r="A36" s="221">
        <v>11</v>
      </c>
      <c r="B36" s="459" t="s">
        <v>43</v>
      </c>
      <c r="C36" s="460"/>
      <c r="D36" s="460"/>
      <c r="E36" s="460"/>
      <c r="F36" s="465"/>
      <c r="G36" s="218" t="s">
        <v>49</v>
      </c>
      <c r="H36" s="221">
        <f t="shared" si="2"/>
        <v>0</v>
      </c>
      <c r="I36" s="162">
        <v>0</v>
      </c>
      <c r="J36" s="162">
        <v>0</v>
      </c>
      <c r="K36" s="168">
        <v>0</v>
      </c>
      <c r="L36" s="168">
        <v>0</v>
      </c>
      <c r="M36" s="168">
        <v>0</v>
      </c>
      <c r="N36" s="168">
        <v>2</v>
      </c>
      <c r="O36" s="162">
        <v>0</v>
      </c>
      <c r="P36" s="162">
        <v>0</v>
      </c>
      <c r="Q36" s="163">
        <v>0</v>
      </c>
      <c r="R36" s="163">
        <v>23858</v>
      </c>
    </row>
    <row r="37" spans="1:18" ht="63" customHeight="1" x14ac:dyDescent="0.25">
      <c r="A37" s="221">
        <v>12</v>
      </c>
      <c r="B37" s="459" t="s">
        <v>32</v>
      </c>
      <c r="C37" s="460"/>
      <c r="D37" s="460"/>
      <c r="E37" s="460"/>
      <c r="F37" s="465"/>
      <c r="G37" s="218" t="s">
        <v>863</v>
      </c>
      <c r="H37" s="221">
        <f t="shared" si="2"/>
        <v>0</v>
      </c>
      <c r="I37" s="162">
        <v>0</v>
      </c>
      <c r="J37" s="162">
        <v>0</v>
      </c>
      <c r="K37" s="168">
        <v>0</v>
      </c>
      <c r="L37" s="168">
        <v>0</v>
      </c>
      <c r="M37" s="168">
        <v>0</v>
      </c>
      <c r="N37" s="168">
        <v>1</v>
      </c>
      <c r="O37" s="162">
        <v>1</v>
      </c>
      <c r="P37" s="162">
        <v>0</v>
      </c>
      <c r="Q37" s="163">
        <v>0</v>
      </c>
      <c r="R37" s="163">
        <v>23858</v>
      </c>
    </row>
    <row r="38" spans="1:18" ht="63" customHeight="1" x14ac:dyDescent="0.25">
      <c r="A38" s="221">
        <v>13</v>
      </c>
      <c r="B38" s="459" t="s">
        <v>41</v>
      </c>
      <c r="C38" s="460"/>
      <c r="D38" s="460"/>
      <c r="E38" s="460"/>
      <c r="F38" s="465"/>
      <c r="G38" s="218" t="s">
        <v>52</v>
      </c>
      <c r="H38" s="221">
        <f t="shared" si="2"/>
        <v>0</v>
      </c>
      <c r="I38" s="162">
        <v>0</v>
      </c>
      <c r="J38" s="162">
        <v>0</v>
      </c>
      <c r="K38" s="168">
        <v>0</v>
      </c>
      <c r="L38" s="168">
        <v>0</v>
      </c>
      <c r="M38" s="168">
        <v>0</v>
      </c>
      <c r="N38" s="168">
        <v>3</v>
      </c>
      <c r="O38" s="162">
        <v>0</v>
      </c>
      <c r="P38" s="162">
        <v>0</v>
      </c>
      <c r="Q38" s="163">
        <v>0</v>
      </c>
      <c r="R38" s="163">
        <v>23858</v>
      </c>
    </row>
    <row r="39" spans="1:18" ht="63" customHeight="1" x14ac:dyDescent="0.25">
      <c r="A39" s="221">
        <v>14</v>
      </c>
      <c r="B39" s="519" t="s">
        <v>39</v>
      </c>
      <c r="C39" s="520"/>
      <c r="D39" s="520"/>
      <c r="E39" s="520"/>
      <c r="F39" s="521"/>
      <c r="G39" s="218" t="s">
        <v>864</v>
      </c>
      <c r="H39" s="221">
        <f t="shared" si="2"/>
        <v>0</v>
      </c>
      <c r="I39" s="162">
        <v>0</v>
      </c>
      <c r="J39" s="162">
        <v>0</v>
      </c>
      <c r="K39" s="168">
        <v>0</v>
      </c>
      <c r="L39" s="168">
        <v>0</v>
      </c>
      <c r="M39" s="168">
        <v>0</v>
      </c>
      <c r="N39" s="168">
        <v>1</v>
      </c>
      <c r="O39" s="162">
        <v>0</v>
      </c>
      <c r="P39" s="162">
        <v>0</v>
      </c>
      <c r="Q39" s="163">
        <v>0</v>
      </c>
      <c r="R39" s="163">
        <v>23858</v>
      </c>
    </row>
    <row r="40" spans="1:18" ht="72.75" customHeight="1" x14ac:dyDescent="0.25">
      <c r="A40" s="216">
        <v>2</v>
      </c>
      <c r="B40" s="522" t="s">
        <v>54</v>
      </c>
      <c r="C40" s="523"/>
      <c r="D40" s="523"/>
      <c r="E40" s="523"/>
      <c r="F40" s="523"/>
      <c r="G40" s="524"/>
      <c r="H40" s="220">
        <f ca="1">H41+H42+H43+H44+H45+H46+H47+H48+H49+H50+H51+H52+H53+H54+H55+H56+H57+H58+H59+H60+H61+H62+H63+H64+H65+H66+H67</f>
        <v>175</v>
      </c>
      <c r="I40" s="220">
        <f t="shared" ref="I40:P40" si="3">I41+I42+I43+I44+I45+I46+I47+I48+I49+I50+I51+I52+I53+I54+I55+I56+I57+I58+I59+I60+I61+I62+I63+I64+I65+I66+I67</f>
        <v>120</v>
      </c>
      <c r="J40" s="220">
        <f t="shared" si="3"/>
        <v>55</v>
      </c>
      <c r="K40" s="135">
        <f t="shared" si="3"/>
        <v>59</v>
      </c>
      <c r="L40" s="135">
        <f t="shared" si="3"/>
        <v>32</v>
      </c>
      <c r="M40" s="135">
        <f t="shared" si="3"/>
        <v>7</v>
      </c>
      <c r="N40" s="135">
        <f t="shared" si="3"/>
        <v>165</v>
      </c>
      <c r="O40" s="220">
        <f t="shared" si="3"/>
        <v>67</v>
      </c>
      <c r="P40" s="220">
        <f t="shared" si="3"/>
        <v>0</v>
      </c>
      <c r="Q40" s="164">
        <v>24330</v>
      </c>
      <c r="R40" s="164">
        <v>16927</v>
      </c>
    </row>
    <row r="41" spans="1:18" ht="72.75" customHeight="1" x14ac:dyDescent="0.25">
      <c r="A41" s="221">
        <v>1</v>
      </c>
      <c r="B41" s="459" t="s">
        <v>55</v>
      </c>
      <c r="C41" s="460"/>
      <c r="D41" s="460"/>
      <c r="E41" s="460"/>
      <c r="F41" s="465"/>
      <c r="G41" s="218" t="s">
        <v>1001</v>
      </c>
      <c r="H41" s="221">
        <f ca="1">+H41:RI6742+J41</f>
        <v>0</v>
      </c>
      <c r="I41" s="162">
        <v>85</v>
      </c>
      <c r="J41" s="162">
        <v>25</v>
      </c>
      <c r="K41" s="168">
        <v>45</v>
      </c>
      <c r="L41" s="168">
        <v>27</v>
      </c>
      <c r="M41" s="168">
        <v>7</v>
      </c>
      <c r="N41" s="168">
        <v>90</v>
      </c>
      <c r="O41" s="162">
        <v>49</v>
      </c>
      <c r="P41" s="162">
        <v>0</v>
      </c>
      <c r="Q41" s="163">
        <v>47855</v>
      </c>
      <c r="R41" s="163">
        <v>23874</v>
      </c>
    </row>
    <row r="42" spans="1:18" ht="72.75" customHeight="1" x14ac:dyDescent="0.25">
      <c r="A42" s="221">
        <v>2</v>
      </c>
      <c r="B42" s="459" t="s">
        <v>56</v>
      </c>
      <c r="C42" s="460"/>
      <c r="D42" s="460"/>
      <c r="E42" s="460"/>
      <c r="F42" s="465"/>
      <c r="G42" s="218" t="s">
        <v>509</v>
      </c>
      <c r="H42" s="221">
        <f t="shared" ref="H42:H67" si="4">I42+J42</f>
        <v>50</v>
      </c>
      <c r="I42" s="162">
        <v>30</v>
      </c>
      <c r="J42" s="162">
        <v>20</v>
      </c>
      <c r="K42" s="168">
        <v>9</v>
      </c>
      <c r="L42" s="168">
        <v>1</v>
      </c>
      <c r="M42" s="168">
        <v>0</v>
      </c>
      <c r="N42" s="168">
        <v>31</v>
      </c>
      <c r="O42" s="162">
        <v>6</v>
      </c>
      <c r="P42" s="162">
        <v>0</v>
      </c>
      <c r="Q42" s="163">
        <v>44456</v>
      </c>
      <c r="R42" s="163">
        <v>22745</v>
      </c>
    </row>
    <row r="43" spans="1:18" ht="72.75" customHeight="1" x14ac:dyDescent="0.25">
      <c r="A43" s="221">
        <v>3</v>
      </c>
      <c r="B43" s="459" t="s">
        <v>57</v>
      </c>
      <c r="C43" s="460"/>
      <c r="D43" s="460"/>
      <c r="E43" s="460"/>
      <c r="F43" s="465"/>
      <c r="G43" s="218" t="s">
        <v>510</v>
      </c>
      <c r="H43" s="221">
        <f t="shared" si="4"/>
        <v>15</v>
      </c>
      <c r="I43" s="162">
        <v>5</v>
      </c>
      <c r="J43" s="162">
        <v>10</v>
      </c>
      <c r="K43" s="168">
        <v>2</v>
      </c>
      <c r="L43" s="168">
        <v>3</v>
      </c>
      <c r="M43" s="168">
        <v>0</v>
      </c>
      <c r="N43" s="168">
        <v>16</v>
      </c>
      <c r="O43" s="162">
        <v>0</v>
      </c>
      <c r="P43" s="162">
        <v>0</v>
      </c>
      <c r="Q43" s="163">
        <v>45741</v>
      </c>
      <c r="R43" s="163">
        <v>21898</v>
      </c>
    </row>
    <row r="44" spans="1:18" ht="72.75" customHeight="1" x14ac:dyDescent="0.25">
      <c r="A44" s="221">
        <v>4</v>
      </c>
      <c r="B44" s="459" t="s">
        <v>58</v>
      </c>
      <c r="C44" s="460"/>
      <c r="D44" s="460"/>
      <c r="E44" s="460"/>
      <c r="F44" s="465"/>
      <c r="G44" s="218" t="s">
        <v>511</v>
      </c>
      <c r="H44" s="221">
        <f t="shared" si="4"/>
        <v>0</v>
      </c>
      <c r="I44" s="162">
        <v>0</v>
      </c>
      <c r="J44" s="162">
        <v>0</v>
      </c>
      <c r="K44" s="168">
        <v>1</v>
      </c>
      <c r="L44" s="168">
        <v>0</v>
      </c>
      <c r="M44" s="168">
        <v>0</v>
      </c>
      <c r="N44" s="168">
        <v>6</v>
      </c>
      <c r="O44" s="162">
        <v>0</v>
      </c>
      <c r="P44" s="162">
        <v>0</v>
      </c>
      <c r="Q44" s="163">
        <v>18750</v>
      </c>
      <c r="R44" s="163">
        <v>20023</v>
      </c>
    </row>
    <row r="45" spans="1:18" ht="72.75" customHeight="1" x14ac:dyDescent="0.25">
      <c r="A45" s="221">
        <v>5</v>
      </c>
      <c r="B45" s="459" t="s">
        <v>59</v>
      </c>
      <c r="C45" s="460"/>
      <c r="D45" s="460"/>
      <c r="E45" s="460"/>
      <c r="F45" s="465"/>
      <c r="G45" s="218" t="s">
        <v>512</v>
      </c>
      <c r="H45" s="221">
        <f t="shared" si="4"/>
        <v>0</v>
      </c>
      <c r="I45" s="162">
        <v>0</v>
      </c>
      <c r="J45" s="162">
        <v>0</v>
      </c>
      <c r="K45" s="168">
        <v>1</v>
      </c>
      <c r="L45" s="168">
        <v>0</v>
      </c>
      <c r="M45" s="168">
        <v>0</v>
      </c>
      <c r="N45" s="182">
        <v>6</v>
      </c>
      <c r="O45" s="162">
        <v>1</v>
      </c>
      <c r="P45" s="162">
        <v>0</v>
      </c>
      <c r="Q45" s="163">
        <v>44725</v>
      </c>
      <c r="R45" s="163">
        <v>18906</v>
      </c>
    </row>
    <row r="46" spans="1:18" ht="72.75" customHeight="1" x14ac:dyDescent="0.25">
      <c r="A46" s="221">
        <v>6</v>
      </c>
      <c r="B46" s="459" t="s">
        <v>60</v>
      </c>
      <c r="C46" s="460"/>
      <c r="D46" s="460"/>
      <c r="E46" s="460"/>
      <c r="F46" s="465"/>
      <c r="G46" s="218" t="s">
        <v>513</v>
      </c>
      <c r="H46" s="221">
        <f t="shared" si="4"/>
        <v>0</v>
      </c>
      <c r="I46" s="162">
        <v>0</v>
      </c>
      <c r="J46" s="162">
        <v>0</v>
      </c>
      <c r="K46" s="168">
        <v>1</v>
      </c>
      <c r="L46" s="168">
        <v>1</v>
      </c>
      <c r="M46" s="168">
        <v>0</v>
      </c>
      <c r="N46" s="168">
        <v>6</v>
      </c>
      <c r="O46" s="162">
        <v>0</v>
      </c>
      <c r="P46" s="162">
        <v>0</v>
      </c>
      <c r="Q46" s="163">
        <v>43500</v>
      </c>
      <c r="R46" s="163">
        <v>19987</v>
      </c>
    </row>
    <row r="47" spans="1:18" ht="72.75" customHeight="1" x14ac:dyDescent="0.25">
      <c r="A47" s="221">
        <v>7</v>
      </c>
      <c r="B47" s="459" t="s">
        <v>61</v>
      </c>
      <c r="C47" s="460"/>
      <c r="D47" s="460"/>
      <c r="E47" s="460"/>
      <c r="F47" s="465"/>
      <c r="G47" s="218" t="s">
        <v>962</v>
      </c>
      <c r="H47" s="221">
        <f t="shared" si="4"/>
        <v>0</v>
      </c>
      <c r="I47" s="162">
        <v>0</v>
      </c>
      <c r="J47" s="162">
        <v>0</v>
      </c>
      <c r="K47" s="168">
        <v>0</v>
      </c>
      <c r="L47" s="168">
        <v>0</v>
      </c>
      <c r="M47" s="168">
        <v>0</v>
      </c>
      <c r="N47" s="168">
        <v>1</v>
      </c>
      <c r="O47" s="162">
        <v>0</v>
      </c>
      <c r="P47" s="162">
        <v>0</v>
      </c>
      <c r="Q47" s="163">
        <v>0</v>
      </c>
      <c r="R47" s="163">
        <v>10955</v>
      </c>
    </row>
    <row r="48" spans="1:18" ht="72.75" customHeight="1" x14ac:dyDescent="0.25">
      <c r="A48" s="221">
        <v>8</v>
      </c>
      <c r="B48" s="459" t="s">
        <v>86</v>
      </c>
      <c r="C48" s="460"/>
      <c r="D48" s="460"/>
      <c r="E48" s="460"/>
      <c r="F48" s="465"/>
      <c r="G48" s="218" t="s">
        <v>759</v>
      </c>
      <c r="H48" s="221">
        <f t="shared" si="4"/>
        <v>0</v>
      </c>
      <c r="I48" s="162">
        <v>0</v>
      </c>
      <c r="J48" s="162">
        <v>0</v>
      </c>
      <c r="K48" s="168">
        <v>0</v>
      </c>
      <c r="L48" s="168">
        <v>0</v>
      </c>
      <c r="M48" s="168">
        <v>0</v>
      </c>
      <c r="N48" s="168">
        <v>1</v>
      </c>
      <c r="O48" s="162">
        <v>0</v>
      </c>
      <c r="P48" s="162">
        <v>0</v>
      </c>
      <c r="Q48" s="163">
        <v>0</v>
      </c>
      <c r="R48" s="163">
        <v>16733</v>
      </c>
    </row>
    <row r="49" spans="1:18" ht="72.75" customHeight="1" x14ac:dyDescent="0.25">
      <c r="A49" s="221">
        <v>9</v>
      </c>
      <c r="B49" s="459" t="s">
        <v>72</v>
      </c>
      <c r="C49" s="460"/>
      <c r="D49" s="460"/>
      <c r="E49" s="460"/>
      <c r="F49" s="465"/>
      <c r="G49" s="218" t="s">
        <v>963</v>
      </c>
      <c r="H49" s="221">
        <f t="shared" si="4"/>
        <v>0</v>
      </c>
      <c r="I49" s="162">
        <v>0</v>
      </c>
      <c r="J49" s="162">
        <v>0</v>
      </c>
      <c r="K49" s="168">
        <v>0</v>
      </c>
      <c r="L49" s="168">
        <v>0</v>
      </c>
      <c r="M49" s="168">
        <v>0</v>
      </c>
      <c r="N49" s="168">
        <v>1</v>
      </c>
      <c r="O49" s="162">
        <v>0</v>
      </c>
      <c r="P49" s="162">
        <v>0</v>
      </c>
      <c r="Q49" s="163">
        <v>0</v>
      </c>
      <c r="R49" s="163">
        <v>22750</v>
      </c>
    </row>
    <row r="50" spans="1:18" ht="72.75" customHeight="1" x14ac:dyDescent="0.25">
      <c r="A50" s="221">
        <v>10</v>
      </c>
      <c r="B50" s="459" t="s">
        <v>395</v>
      </c>
      <c r="C50" s="460"/>
      <c r="D50" s="460"/>
      <c r="E50" s="460"/>
      <c r="F50" s="465"/>
      <c r="G50" s="218" t="s">
        <v>964</v>
      </c>
      <c r="H50" s="221">
        <f t="shared" si="4"/>
        <v>0</v>
      </c>
      <c r="I50" s="162">
        <v>0</v>
      </c>
      <c r="J50" s="162">
        <v>0</v>
      </c>
      <c r="K50" s="168">
        <v>0</v>
      </c>
      <c r="L50" s="168">
        <v>0</v>
      </c>
      <c r="M50" s="168">
        <v>0</v>
      </c>
      <c r="N50" s="168">
        <v>0</v>
      </c>
      <c r="O50" s="162">
        <v>1</v>
      </c>
      <c r="P50" s="162">
        <v>0</v>
      </c>
      <c r="Q50" s="163">
        <v>0</v>
      </c>
      <c r="R50" s="163">
        <v>0</v>
      </c>
    </row>
    <row r="51" spans="1:18" ht="72.75" customHeight="1" x14ac:dyDescent="0.25">
      <c r="A51" s="221">
        <v>11</v>
      </c>
      <c r="B51" s="459" t="s">
        <v>299</v>
      </c>
      <c r="C51" s="460"/>
      <c r="D51" s="460"/>
      <c r="E51" s="460"/>
      <c r="F51" s="465"/>
      <c r="G51" s="218" t="s">
        <v>762</v>
      </c>
      <c r="H51" s="221">
        <f t="shared" si="4"/>
        <v>0</v>
      </c>
      <c r="I51" s="162">
        <v>0</v>
      </c>
      <c r="J51" s="162">
        <v>0</v>
      </c>
      <c r="K51" s="168">
        <v>0</v>
      </c>
      <c r="L51" s="168">
        <v>0</v>
      </c>
      <c r="M51" s="168">
        <v>0</v>
      </c>
      <c r="N51" s="168">
        <v>1</v>
      </c>
      <c r="O51" s="162">
        <v>0</v>
      </c>
      <c r="P51" s="162">
        <v>0</v>
      </c>
      <c r="Q51" s="163">
        <v>0</v>
      </c>
      <c r="R51" s="163">
        <v>11500</v>
      </c>
    </row>
    <row r="52" spans="1:18" ht="72.75" customHeight="1" x14ac:dyDescent="0.25">
      <c r="A52" s="221">
        <v>12</v>
      </c>
      <c r="B52" s="459" t="s">
        <v>763</v>
      </c>
      <c r="C52" s="460"/>
      <c r="D52" s="460"/>
      <c r="E52" s="460"/>
      <c r="F52" s="465"/>
      <c r="G52" s="218" t="s">
        <v>764</v>
      </c>
      <c r="H52" s="221">
        <f t="shared" si="4"/>
        <v>0</v>
      </c>
      <c r="I52" s="162">
        <v>0</v>
      </c>
      <c r="J52" s="162">
        <v>0</v>
      </c>
      <c r="K52" s="168">
        <v>0</v>
      </c>
      <c r="L52" s="168">
        <v>0</v>
      </c>
      <c r="M52" s="168">
        <v>0</v>
      </c>
      <c r="N52" s="168">
        <v>0</v>
      </c>
      <c r="O52" s="162">
        <v>1</v>
      </c>
      <c r="P52" s="162">
        <v>0</v>
      </c>
      <c r="Q52" s="163">
        <v>0</v>
      </c>
      <c r="R52" s="163">
        <v>0</v>
      </c>
    </row>
    <row r="53" spans="1:18" ht="72.75" customHeight="1" x14ac:dyDescent="0.25">
      <c r="A53" s="221">
        <v>13</v>
      </c>
      <c r="B53" s="459" t="s">
        <v>765</v>
      </c>
      <c r="C53" s="460"/>
      <c r="D53" s="460"/>
      <c r="E53" s="460"/>
      <c r="F53" s="465"/>
      <c r="G53" s="218" t="s">
        <v>766</v>
      </c>
      <c r="H53" s="221">
        <f t="shared" si="4"/>
        <v>0</v>
      </c>
      <c r="I53" s="162">
        <v>0</v>
      </c>
      <c r="J53" s="162">
        <v>0</v>
      </c>
      <c r="K53" s="168">
        <v>0</v>
      </c>
      <c r="L53" s="168">
        <v>0</v>
      </c>
      <c r="M53" s="168">
        <v>0</v>
      </c>
      <c r="N53" s="168">
        <v>0</v>
      </c>
      <c r="O53" s="162">
        <v>1</v>
      </c>
      <c r="P53" s="162">
        <v>0</v>
      </c>
      <c r="Q53" s="163">
        <v>0</v>
      </c>
      <c r="R53" s="163">
        <v>0</v>
      </c>
    </row>
    <row r="54" spans="1:18" ht="72.75" customHeight="1" x14ac:dyDescent="0.25">
      <c r="A54" s="221">
        <v>14</v>
      </c>
      <c r="B54" s="459" t="s">
        <v>767</v>
      </c>
      <c r="C54" s="460"/>
      <c r="D54" s="460"/>
      <c r="E54" s="460"/>
      <c r="F54" s="465"/>
      <c r="G54" s="218" t="s">
        <v>768</v>
      </c>
      <c r="H54" s="221">
        <f t="shared" si="4"/>
        <v>0</v>
      </c>
      <c r="I54" s="162">
        <v>0</v>
      </c>
      <c r="J54" s="162">
        <v>0</v>
      </c>
      <c r="K54" s="168">
        <v>0</v>
      </c>
      <c r="L54" s="168">
        <v>0</v>
      </c>
      <c r="M54" s="168">
        <v>0</v>
      </c>
      <c r="N54" s="168">
        <v>0</v>
      </c>
      <c r="O54" s="162">
        <v>1</v>
      </c>
      <c r="P54" s="162">
        <v>0</v>
      </c>
      <c r="Q54" s="163">
        <v>0</v>
      </c>
      <c r="R54" s="163">
        <v>0</v>
      </c>
    </row>
    <row r="55" spans="1:18" ht="72.75" customHeight="1" x14ac:dyDescent="0.25">
      <c r="A55" s="221">
        <v>15</v>
      </c>
      <c r="B55" s="459" t="s">
        <v>769</v>
      </c>
      <c r="C55" s="460"/>
      <c r="D55" s="460"/>
      <c r="E55" s="460"/>
      <c r="F55" s="465"/>
      <c r="G55" s="218" t="s">
        <v>770</v>
      </c>
      <c r="H55" s="221">
        <f t="shared" si="4"/>
        <v>0</v>
      </c>
      <c r="I55" s="162">
        <v>0</v>
      </c>
      <c r="J55" s="162">
        <v>0</v>
      </c>
      <c r="K55" s="168">
        <v>0</v>
      </c>
      <c r="L55" s="168">
        <v>0</v>
      </c>
      <c r="M55" s="168">
        <v>0</v>
      </c>
      <c r="N55" s="168">
        <v>0</v>
      </c>
      <c r="O55" s="162">
        <v>1</v>
      </c>
      <c r="P55" s="162">
        <v>0</v>
      </c>
      <c r="Q55" s="163">
        <v>0</v>
      </c>
      <c r="R55" s="163">
        <v>0</v>
      </c>
    </row>
    <row r="56" spans="1:18" ht="72.75" customHeight="1" x14ac:dyDescent="0.25">
      <c r="A56" s="221">
        <v>16</v>
      </c>
      <c r="B56" s="459" t="s">
        <v>78</v>
      </c>
      <c r="C56" s="460"/>
      <c r="D56" s="460"/>
      <c r="E56" s="460"/>
      <c r="F56" s="465"/>
      <c r="G56" s="218" t="s">
        <v>79</v>
      </c>
      <c r="H56" s="221">
        <f t="shared" si="4"/>
        <v>0</v>
      </c>
      <c r="I56" s="162">
        <v>0</v>
      </c>
      <c r="J56" s="162">
        <v>0</v>
      </c>
      <c r="K56" s="168">
        <v>0</v>
      </c>
      <c r="L56" s="168">
        <v>0</v>
      </c>
      <c r="M56" s="168">
        <v>0</v>
      </c>
      <c r="N56" s="168">
        <v>1</v>
      </c>
      <c r="O56" s="162">
        <v>0</v>
      </c>
      <c r="P56" s="162">
        <v>0</v>
      </c>
      <c r="Q56" s="163">
        <v>0</v>
      </c>
      <c r="R56" s="163">
        <v>14243</v>
      </c>
    </row>
    <row r="57" spans="1:18" ht="72.75" customHeight="1" x14ac:dyDescent="0.25">
      <c r="A57" s="221">
        <v>17</v>
      </c>
      <c r="B57" s="459" t="s">
        <v>82</v>
      </c>
      <c r="C57" s="460"/>
      <c r="D57" s="460"/>
      <c r="E57" s="460"/>
      <c r="F57" s="465"/>
      <c r="G57" s="218" t="s">
        <v>771</v>
      </c>
      <c r="H57" s="221">
        <f t="shared" si="4"/>
        <v>0</v>
      </c>
      <c r="I57" s="162">
        <v>0</v>
      </c>
      <c r="J57" s="162">
        <v>0</v>
      </c>
      <c r="K57" s="168">
        <v>0</v>
      </c>
      <c r="L57" s="168">
        <v>0</v>
      </c>
      <c r="M57" s="168">
        <v>0</v>
      </c>
      <c r="N57" s="168">
        <v>1</v>
      </c>
      <c r="O57" s="162">
        <v>0</v>
      </c>
      <c r="P57" s="162">
        <v>0</v>
      </c>
      <c r="Q57" s="163">
        <v>0</v>
      </c>
      <c r="R57" s="163">
        <v>14733</v>
      </c>
    </row>
    <row r="58" spans="1:18" ht="72.75" customHeight="1" x14ac:dyDescent="0.25">
      <c r="A58" s="221">
        <v>18</v>
      </c>
      <c r="B58" s="459" t="s">
        <v>772</v>
      </c>
      <c r="C58" s="460"/>
      <c r="D58" s="460"/>
      <c r="E58" s="460"/>
      <c r="F58" s="465"/>
      <c r="G58" s="218" t="s">
        <v>773</v>
      </c>
      <c r="H58" s="221">
        <f t="shared" si="4"/>
        <v>0</v>
      </c>
      <c r="I58" s="162">
        <v>0</v>
      </c>
      <c r="J58" s="162">
        <v>0</v>
      </c>
      <c r="K58" s="168">
        <v>0</v>
      </c>
      <c r="L58" s="168">
        <v>0</v>
      </c>
      <c r="M58" s="168">
        <v>0</v>
      </c>
      <c r="N58" s="168">
        <v>1</v>
      </c>
      <c r="O58" s="162">
        <v>0</v>
      </c>
      <c r="P58" s="162">
        <v>0</v>
      </c>
      <c r="Q58" s="163">
        <v>0</v>
      </c>
      <c r="R58" s="163">
        <v>17320</v>
      </c>
    </row>
    <row r="59" spans="1:18" ht="72.75" customHeight="1" x14ac:dyDescent="0.25">
      <c r="A59" s="221">
        <v>19</v>
      </c>
      <c r="B59" s="459" t="s">
        <v>774</v>
      </c>
      <c r="C59" s="460"/>
      <c r="D59" s="460"/>
      <c r="E59" s="460"/>
      <c r="F59" s="465"/>
      <c r="G59" s="218" t="s">
        <v>775</v>
      </c>
      <c r="H59" s="221">
        <f t="shared" si="4"/>
        <v>0</v>
      </c>
      <c r="I59" s="162">
        <v>0</v>
      </c>
      <c r="J59" s="162">
        <v>0</v>
      </c>
      <c r="K59" s="168">
        <v>0</v>
      </c>
      <c r="L59" s="168">
        <v>0</v>
      </c>
      <c r="M59" s="168">
        <v>0</v>
      </c>
      <c r="N59" s="168">
        <v>1</v>
      </c>
      <c r="O59" s="162">
        <v>0</v>
      </c>
      <c r="P59" s="162">
        <v>0</v>
      </c>
      <c r="Q59" s="163">
        <v>0</v>
      </c>
      <c r="R59" s="163">
        <v>14733</v>
      </c>
    </row>
    <row r="60" spans="1:18" ht="72.75" customHeight="1" x14ac:dyDescent="0.25">
      <c r="A60" s="221">
        <v>20</v>
      </c>
      <c r="B60" s="459" t="s">
        <v>776</v>
      </c>
      <c r="C60" s="460"/>
      <c r="D60" s="460"/>
      <c r="E60" s="460"/>
      <c r="F60" s="465"/>
      <c r="G60" s="218" t="s">
        <v>777</v>
      </c>
      <c r="H60" s="221">
        <f t="shared" si="4"/>
        <v>0</v>
      </c>
      <c r="I60" s="162">
        <v>0</v>
      </c>
      <c r="J60" s="162">
        <v>0</v>
      </c>
      <c r="K60" s="168">
        <v>0</v>
      </c>
      <c r="L60" s="168">
        <v>0</v>
      </c>
      <c r="M60" s="168">
        <v>0</v>
      </c>
      <c r="N60" s="168">
        <v>1</v>
      </c>
      <c r="O60" s="162">
        <v>0</v>
      </c>
      <c r="P60" s="162">
        <v>0</v>
      </c>
      <c r="Q60" s="163">
        <v>0</v>
      </c>
      <c r="R60" s="163">
        <v>10955</v>
      </c>
    </row>
    <row r="61" spans="1:18" ht="72.75" customHeight="1" x14ac:dyDescent="0.25">
      <c r="A61" s="221">
        <v>21</v>
      </c>
      <c r="B61" s="459" t="s">
        <v>778</v>
      </c>
      <c r="C61" s="460"/>
      <c r="D61" s="460"/>
      <c r="E61" s="460"/>
      <c r="F61" s="465"/>
      <c r="G61" s="218" t="s">
        <v>779</v>
      </c>
      <c r="H61" s="221">
        <f t="shared" si="4"/>
        <v>0</v>
      </c>
      <c r="I61" s="162">
        <v>0</v>
      </c>
      <c r="J61" s="162">
        <v>0</v>
      </c>
      <c r="K61" s="168">
        <v>0</v>
      </c>
      <c r="L61" s="168">
        <v>0</v>
      </c>
      <c r="M61" s="168">
        <v>0</v>
      </c>
      <c r="N61" s="168">
        <v>1</v>
      </c>
      <c r="O61" s="162">
        <v>0</v>
      </c>
      <c r="P61" s="162">
        <v>0</v>
      </c>
      <c r="Q61" s="163">
        <v>0</v>
      </c>
      <c r="R61" s="163">
        <v>10753</v>
      </c>
    </row>
    <row r="62" spans="1:18" ht="72.75" customHeight="1" x14ac:dyDescent="0.25">
      <c r="A62" s="221">
        <v>22</v>
      </c>
      <c r="B62" s="529" t="s">
        <v>66</v>
      </c>
      <c r="C62" s="529"/>
      <c r="D62" s="529"/>
      <c r="E62" s="529"/>
      <c r="F62" s="529"/>
      <c r="G62" s="217" t="s">
        <v>865</v>
      </c>
      <c r="H62" s="221">
        <f t="shared" si="4"/>
        <v>0</v>
      </c>
      <c r="I62" s="162">
        <v>0</v>
      </c>
      <c r="J62" s="162">
        <v>0</v>
      </c>
      <c r="K62" s="168">
        <v>0</v>
      </c>
      <c r="L62" s="168">
        <v>0</v>
      </c>
      <c r="M62" s="168">
        <v>0</v>
      </c>
      <c r="N62" s="168">
        <v>0</v>
      </c>
      <c r="O62" s="162">
        <v>1</v>
      </c>
      <c r="P62" s="162">
        <v>0</v>
      </c>
      <c r="Q62" s="162">
        <v>0</v>
      </c>
      <c r="R62" s="162">
        <v>0</v>
      </c>
    </row>
    <row r="63" spans="1:18" ht="72.75" customHeight="1" x14ac:dyDescent="0.25">
      <c r="A63" s="221">
        <v>23</v>
      </c>
      <c r="B63" s="529" t="s">
        <v>866</v>
      </c>
      <c r="C63" s="529"/>
      <c r="D63" s="529"/>
      <c r="E63" s="529"/>
      <c r="F63" s="529"/>
      <c r="G63" s="217" t="s">
        <v>867</v>
      </c>
      <c r="H63" s="221">
        <f t="shared" si="4"/>
        <v>0</v>
      </c>
      <c r="I63" s="162">
        <v>0</v>
      </c>
      <c r="J63" s="162">
        <v>0</v>
      </c>
      <c r="K63" s="168">
        <v>0</v>
      </c>
      <c r="L63" s="168">
        <v>0</v>
      </c>
      <c r="M63" s="168">
        <v>0</v>
      </c>
      <c r="N63" s="168">
        <v>0</v>
      </c>
      <c r="O63" s="162">
        <v>1</v>
      </c>
      <c r="P63" s="162">
        <v>0</v>
      </c>
      <c r="Q63" s="162">
        <v>0</v>
      </c>
      <c r="R63" s="162">
        <v>0</v>
      </c>
    </row>
    <row r="64" spans="1:18" ht="72.75" customHeight="1" x14ac:dyDescent="0.25">
      <c r="A64" s="221">
        <v>24</v>
      </c>
      <c r="B64" s="529" t="s">
        <v>868</v>
      </c>
      <c r="C64" s="529"/>
      <c r="D64" s="529"/>
      <c r="E64" s="529"/>
      <c r="F64" s="529"/>
      <c r="G64" s="217" t="s">
        <v>869</v>
      </c>
      <c r="H64" s="221">
        <f t="shared" si="4"/>
        <v>0</v>
      </c>
      <c r="I64" s="162">
        <v>0</v>
      </c>
      <c r="J64" s="162">
        <v>0</v>
      </c>
      <c r="K64" s="168">
        <v>0</v>
      </c>
      <c r="L64" s="168">
        <v>0</v>
      </c>
      <c r="M64" s="168">
        <v>0</v>
      </c>
      <c r="N64" s="168">
        <v>0</v>
      </c>
      <c r="O64" s="162">
        <v>1</v>
      </c>
      <c r="P64" s="162">
        <v>0</v>
      </c>
      <c r="Q64" s="162">
        <v>0</v>
      </c>
      <c r="R64" s="162">
        <v>0</v>
      </c>
    </row>
    <row r="65" spans="1:18" ht="72.75" customHeight="1" x14ac:dyDescent="0.25">
      <c r="A65" s="221">
        <v>25</v>
      </c>
      <c r="B65" s="529" t="s">
        <v>870</v>
      </c>
      <c r="C65" s="529"/>
      <c r="D65" s="529"/>
      <c r="E65" s="529"/>
      <c r="F65" s="529"/>
      <c r="G65" s="217" t="s">
        <v>871</v>
      </c>
      <c r="H65" s="221">
        <f t="shared" si="4"/>
        <v>0</v>
      </c>
      <c r="I65" s="162">
        <v>0</v>
      </c>
      <c r="J65" s="162">
        <v>0</v>
      </c>
      <c r="K65" s="168">
        <v>0</v>
      </c>
      <c r="L65" s="168">
        <v>0</v>
      </c>
      <c r="M65" s="168">
        <v>0</v>
      </c>
      <c r="N65" s="168">
        <v>0</v>
      </c>
      <c r="O65" s="162">
        <v>1</v>
      </c>
      <c r="P65" s="162">
        <v>0</v>
      </c>
      <c r="Q65" s="162">
        <v>0</v>
      </c>
      <c r="R65" s="162">
        <v>0</v>
      </c>
    </row>
    <row r="66" spans="1:18" ht="72.75" customHeight="1" x14ac:dyDescent="0.25">
      <c r="A66" s="221">
        <v>26</v>
      </c>
      <c r="B66" s="529" t="s">
        <v>872</v>
      </c>
      <c r="C66" s="529"/>
      <c r="D66" s="529"/>
      <c r="E66" s="529"/>
      <c r="F66" s="529"/>
      <c r="G66" s="217" t="s">
        <v>873</v>
      </c>
      <c r="H66" s="221">
        <f t="shared" si="4"/>
        <v>0</v>
      </c>
      <c r="I66" s="162">
        <v>0</v>
      </c>
      <c r="J66" s="162">
        <v>0</v>
      </c>
      <c r="K66" s="168">
        <v>0</v>
      </c>
      <c r="L66" s="168">
        <v>0</v>
      </c>
      <c r="M66" s="168">
        <v>0</v>
      </c>
      <c r="N66" s="168">
        <v>0</v>
      </c>
      <c r="O66" s="162">
        <v>1</v>
      </c>
      <c r="P66" s="162">
        <v>0</v>
      </c>
      <c r="Q66" s="162">
        <v>0</v>
      </c>
      <c r="R66" s="162">
        <v>0</v>
      </c>
    </row>
    <row r="67" spans="1:18" ht="72.75" customHeight="1" x14ac:dyDescent="0.25">
      <c r="A67" s="221">
        <v>27</v>
      </c>
      <c r="B67" s="529" t="s">
        <v>874</v>
      </c>
      <c r="C67" s="529"/>
      <c r="D67" s="529"/>
      <c r="E67" s="529"/>
      <c r="F67" s="529"/>
      <c r="G67" s="217" t="s">
        <v>875</v>
      </c>
      <c r="H67" s="221">
        <f t="shared" si="4"/>
        <v>0</v>
      </c>
      <c r="I67" s="162">
        <v>0</v>
      </c>
      <c r="J67" s="162">
        <v>0</v>
      </c>
      <c r="K67" s="168">
        <v>0</v>
      </c>
      <c r="L67" s="168">
        <v>0</v>
      </c>
      <c r="M67" s="168">
        <v>0</v>
      </c>
      <c r="N67" s="168">
        <v>0</v>
      </c>
      <c r="O67" s="162">
        <v>1</v>
      </c>
      <c r="P67" s="162">
        <v>0</v>
      </c>
      <c r="Q67" s="162">
        <v>0</v>
      </c>
      <c r="R67" s="162">
        <v>0</v>
      </c>
    </row>
    <row r="68" spans="1:18" ht="72.75" customHeight="1" x14ac:dyDescent="0.25">
      <c r="A68" s="216">
        <v>3</v>
      </c>
      <c r="B68" s="522" t="s">
        <v>103</v>
      </c>
      <c r="C68" s="523"/>
      <c r="D68" s="523"/>
      <c r="E68" s="523"/>
      <c r="F68" s="523"/>
      <c r="G68" s="524"/>
      <c r="H68" s="220">
        <f>H69+H70+H71+H72+H73+H74+H75+H76+H77+H78+H79+H80+H81+H82+H83+H84+H85+H86+H87+H88+H89+H90+H91+H92+H93+H94+H95+H96+H97+H98+H99+H100+H101+H102+H103</f>
        <v>400</v>
      </c>
      <c r="I68" s="172">
        <f t="shared" ref="I68:P68" si="5">I69+I70+I71+I72+I73+I74+I75+I76+I77+I78+I79+I80+I81+I82+I83+I84+I85+I86+I87+I88+I89+I90+I91+I92+I93+I94+I95+I96+I97+I98+I99+I100+I101+I102+I103</f>
        <v>200</v>
      </c>
      <c r="J68" s="172">
        <f t="shared" si="5"/>
        <v>200</v>
      </c>
      <c r="K68" s="183">
        <f t="shared" si="5"/>
        <v>198</v>
      </c>
      <c r="L68" s="183">
        <f t="shared" si="5"/>
        <v>53</v>
      </c>
      <c r="M68" s="183">
        <f t="shared" si="5"/>
        <v>0</v>
      </c>
      <c r="N68" s="183">
        <f t="shared" si="5"/>
        <v>454</v>
      </c>
      <c r="O68" s="172">
        <f t="shared" si="5"/>
        <v>68</v>
      </c>
      <c r="P68" s="172">
        <f t="shared" si="5"/>
        <v>0</v>
      </c>
      <c r="Q68" s="164">
        <v>55724.7</v>
      </c>
      <c r="R68" s="164">
        <v>32756.7</v>
      </c>
    </row>
    <row r="69" spans="1:18" ht="72.75" customHeight="1" x14ac:dyDescent="0.25">
      <c r="A69" s="221">
        <v>1</v>
      </c>
      <c r="B69" s="459" t="s">
        <v>150</v>
      </c>
      <c r="C69" s="460"/>
      <c r="D69" s="460"/>
      <c r="E69" s="460"/>
      <c r="F69" s="465"/>
      <c r="G69" s="218" t="s">
        <v>1008</v>
      </c>
      <c r="H69" s="221">
        <f>I69+J69</f>
        <v>140</v>
      </c>
      <c r="I69" s="162">
        <v>130</v>
      </c>
      <c r="J69" s="162">
        <v>10</v>
      </c>
      <c r="K69" s="168">
        <v>70</v>
      </c>
      <c r="L69" s="168">
        <v>22</v>
      </c>
      <c r="M69" s="168">
        <v>0</v>
      </c>
      <c r="N69" s="168">
        <v>132</v>
      </c>
      <c r="O69" s="162">
        <v>18</v>
      </c>
      <c r="P69" s="162">
        <v>0</v>
      </c>
      <c r="Q69" s="163">
        <v>46425.8</v>
      </c>
      <c r="R69" s="163">
        <v>28013</v>
      </c>
    </row>
    <row r="70" spans="1:18" ht="72.75" customHeight="1" x14ac:dyDescent="0.25">
      <c r="A70" s="221">
        <v>2</v>
      </c>
      <c r="B70" s="459" t="s">
        <v>844</v>
      </c>
      <c r="C70" s="460"/>
      <c r="D70" s="460"/>
      <c r="E70" s="460"/>
      <c r="F70" s="465"/>
      <c r="G70" s="218" t="s">
        <v>704</v>
      </c>
      <c r="H70" s="221">
        <f t="shared" ref="H70:H103" si="6">I70+J70</f>
        <v>40</v>
      </c>
      <c r="I70" s="162">
        <v>20</v>
      </c>
      <c r="J70" s="162">
        <v>20</v>
      </c>
      <c r="K70" s="168">
        <v>16</v>
      </c>
      <c r="L70" s="168">
        <v>3</v>
      </c>
      <c r="M70" s="168">
        <v>0</v>
      </c>
      <c r="N70" s="168">
        <v>45</v>
      </c>
      <c r="O70" s="162">
        <v>2</v>
      </c>
      <c r="P70" s="162">
        <v>0</v>
      </c>
      <c r="Q70" s="163">
        <v>44700</v>
      </c>
      <c r="R70" s="163">
        <v>24963.4</v>
      </c>
    </row>
    <row r="71" spans="1:18" ht="72.75" customHeight="1" x14ac:dyDescent="0.25">
      <c r="A71" s="221">
        <v>3</v>
      </c>
      <c r="B71" s="459" t="s">
        <v>729</v>
      </c>
      <c r="C71" s="460"/>
      <c r="D71" s="460"/>
      <c r="E71" s="460"/>
      <c r="F71" s="465"/>
      <c r="G71" s="218" t="s">
        <v>706</v>
      </c>
      <c r="H71" s="221">
        <f t="shared" si="6"/>
        <v>20</v>
      </c>
      <c r="I71" s="162">
        <v>0</v>
      </c>
      <c r="J71" s="162">
        <v>20</v>
      </c>
      <c r="K71" s="168">
        <v>9</v>
      </c>
      <c r="L71" s="168">
        <v>2</v>
      </c>
      <c r="M71" s="168">
        <v>0</v>
      </c>
      <c r="N71" s="168">
        <v>22</v>
      </c>
      <c r="O71" s="162">
        <v>1</v>
      </c>
      <c r="P71" s="162">
        <v>0</v>
      </c>
      <c r="Q71" s="163">
        <v>53560</v>
      </c>
      <c r="R71" s="163">
        <v>26421.1</v>
      </c>
    </row>
    <row r="72" spans="1:18" ht="72.75" customHeight="1" x14ac:dyDescent="0.25">
      <c r="A72" s="221">
        <v>4</v>
      </c>
      <c r="B72" s="459" t="s">
        <v>104</v>
      </c>
      <c r="C72" s="460"/>
      <c r="D72" s="460"/>
      <c r="E72" s="460"/>
      <c r="F72" s="465"/>
      <c r="G72" s="218" t="s">
        <v>516</v>
      </c>
      <c r="H72" s="221">
        <f t="shared" si="6"/>
        <v>25</v>
      </c>
      <c r="I72" s="162">
        <v>10</v>
      </c>
      <c r="J72" s="162">
        <v>15</v>
      </c>
      <c r="K72" s="168">
        <v>10</v>
      </c>
      <c r="L72" s="168">
        <v>4</v>
      </c>
      <c r="M72" s="168">
        <v>0</v>
      </c>
      <c r="N72" s="168">
        <v>36</v>
      </c>
      <c r="O72" s="162">
        <v>1</v>
      </c>
      <c r="P72" s="162">
        <v>0</v>
      </c>
      <c r="Q72" s="163">
        <v>49471.4</v>
      </c>
      <c r="R72" s="163">
        <v>24237.5</v>
      </c>
    </row>
    <row r="73" spans="1:18" ht="72.75" customHeight="1" x14ac:dyDescent="0.25">
      <c r="A73" s="221">
        <v>5</v>
      </c>
      <c r="B73" s="459" t="s">
        <v>797</v>
      </c>
      <c r="C73" s="460"/>
      <c r="D73" s="460"/>
      <c r="E73" s="460"/>
      <c r="F73" s="465"/>
      <c r="G73" s="218" t="s">
        <v>520</v>
      </c>
      <c r="H73" s="221">
        <f t="shared" si="6"/>
        <v>20</v>
      </c>
      <c r="I73" s="162">
        <v>10</v>
      </c>
      <c r="J73" s="162">
        <v>10</v>
      </c>
      <c r="K73" s="168">
        <v>9</v>
      </c>
      <c r="L73" s="168">
        <v>2</v>
      </c>
      <c r="M73" s="168">
        <v>0</v>
      </c>
      <c r="N73" s="168">
        <v>20</v>
      </c>
      <c r="O73" s="162">
        <v>3</v>
      </c>
      <c r="P73" s="162">
        <v>0</v>
      </c>
      <c r="Q73" s="163">
        <v>48575</v>
      </c>
      <c r="R73" s="163">
        <v>27162.5</v>
      </c>
    </row>
    <row r="74" spans="1:18" ht="72.75" customHeight="1" x14ac:dyDescent="0.25">
      <c r="A74" s="221">
        <v>6</v>
      </c>
      <c r="B74" s="459" t="s">
        <v>798</v>
      </c>
      <c r="C74" s="460"/>
      <c r="D74" s="460"/>
      <c r="E74" s="460"/>
      <c r="F74" s="465"/>
      <c r="G74" s="218" t="s">
        <v>517</v>
      </c>
      <c r="H74" s="221">
        <f t="shared" si="6"/>
        <v>25</v>
      </c>
      <c r="I74" s="162">
        <v>10</v>
      </c>
      <c r="J74" s="162">
        <v>15</v>
      </c>
      <c r="K74" s="168">
        <v>12</v>
      </c>
      <c r="L74" s="168">
        <v>2</v>
      </c>
      <c r="M74" s="168">
        <v>0</v>
      </c>
      <c r="N74" s="168">
        <v>19</v>
      </c>
      <c r="O74" s="162">
        <v>4</v>
      </c>
      <c r="P74" s="162">
        <v>0</v>
      </c>
      <c r="Q74" s="163">
        <v>45200</v>
      </c>
      <c r="R74" s="163">
        <v>25850</v>
      </c>
    </row>
    <row r="75" spans="1:18" ht="72.75" customHeight="1" x14ac:dyDescent="0.25">
      <c r="A75" s="221">
        <v>7</v>
      </c>
      <c r="B75" s="459" t="s">
        <v>108</v>
      </c>
      <c r="C75" s="460"/>
      <c r="D75" s="460"/>
      <c r="E75" s="460"/>
      <c r="F75" s="465"/>
      <c r="G75" s="218" t="s">
        <v>707</v>
      </c>
      <c r="H75" s="221">
        <f t="shared" si="6"/>
        <v>35</v>
      </c>
      <c r="I75" s="162">
        <v>20</v>
      </c>
      <c r="J75" s="162">
        <v>15</v>
      </c>
      <c r="K75" s="168">
        <v>15</v>
      </c>
      <c r="L75" s="168">
        <v>3</v>
      </c>
      <c r="M75" s="168">
        <v>0</v>
      </c>
      <c r="N75" s="168">
        <v>43</v>
      </c>
      <c r="O75" s="162">
        <v>7</v>
      </c>
      <c r="P75" s="162">
        <v>0</v>
      </c>
      <c r="Q75" s="163">
        <v>45150</v>
      </c>
      <c r="R75" s="163">
        <v>24378.400000000001</v>
      </c>
    </row>
    <row r="76" spans="1:18" ht="72.75" customHeight="1" x14ac:dyDescent="0.25">
      <c r="A76" s="221">
        <v>8</v>
      </c>
      <c r="B76" s="459" t="s">
        <v>800</v>
      </c>
      <c r="C76" s="460"/>
      <c r="D76" s="460"/>
      <c r="E76" s="460"/>
      <c r="F76" s="465"/>
      <c r="G76" s="218" t="s">
        <v>799</v>
      </c>
      <c r="H76" s="221">
        <f t="shared" si="6"/>
        <v>20</v>
      </c>
      <c r="I76" s="162">
        <v>0</v>
      </c>
      <c r="J76" s="162">
        <v>20</v>
      </c>
      <c r="K76" s="168">
        <v>6</v>
      </c>
      <c r="L76" s="168">
        <v>2</v>
      </c>
      <c r="M76" s="168">
        <v>0</v>
      </c>
      <c r="N76" s="168">
        <v>17</v>
      </c>
      <c r="O76" s="162">
        <v>4</v>
      </c>
      <c r="P76" s="162">
        <v>0</v>
      </c>
      <c r="Q76" s="163">
        <v>43433.3</v>
      </c>
      <c r="R76" s="163">
        <v>24218.799999999999</v>
      </c>
    </row>
    <row r="77" spans="1:18" ht="72.75" customHeight="1" x14ac:dyDescent="0.25">
      <c r="A77" s="221">
        <v>9</v>
      </c>
      <c r="B77" s="459" t="s">
        <v>801</v>
      </c>
      <c r="C77" s="460"/>
      <c r="D77" s="460"/>
      <c r="E77" s="460"/>
      <c r="F77" s="465"/>
      <c r="G77" s="218" t="s">
        <v>802</v>
      </c>
      <c r="H77" s="221">
        <f t="shared" si="6"/>
        <v>10</v>
      </c>
      <c r="I77" s="162">
        <v>0</v>
      </c>
      <c r="J77" s="162">
        <v>10</v>
      </c>
      <c r="K77" s="168">
        <v>3</v>
      </c>
      <c r="L77" s="168">
        <v>2</v>
      </c>
      <c r="M77" s="168">
        <v>0</v>
      </c>
      <c r="N77" s="168">
        <v>8</v>
      </c>
      <c r="O77" s="162">
        <v>0</v>
      </c>
      <c r="P77" s="162">
        <v>0</v>
      </c>
      <c r="Q77" s="163">
        <v>42500</v>
      </c>
      <c r="R77" s="163">
        <v>26785.7</v>
      </c>
    </row>
    <row r="78" spans="1:18" ht="72.75" customHeight="1" x14ac:dyDescent="0.25">
      <c r="A78" s="221">
        <v>10</v>
      </c>
      <c r="B78" s="459" t="s">
        <v>114</v>
      </c>
      <c r="C78" s="460"/>
      <c r="D78" s="460"/>
      <c r="E78" s="460"/>
      <c r="F78" s="465"/>
      <c r="G78" s="218" t="s">
        <v>709</v>
      </c>
      <c r="H78" s="221">
        <f t="shared" si="6"/>
        <v>30</v>
      </c>
      <c r="I78" s="162">
        <v>0</v>
      </c>
      <c r="J78" s="162">
        <v>30</v>
      </c>
      <c r="K78" s="168">
        <v>11</v>
      </c>
      <c r="L78" s="168">
        <v>2</v>
      </c>
      <c r="M78" s="168">
        <v>0</v>
      </c>
      <c r="N78" s="168">
        <v>18</v>
      </c>
      <c r="O78" s="162">
        <v>3</v>
      </c>
      <c r="P78" s="162">
        <v>0</v>
      </c>
      <c r="Q78" s="163">
        <v>51128.6</v>
      </c>
      <c r="R78" s="163">
        <v>23465</v>
      </c>
    </row>
    <row r="79" spans="1:18" ht="72.75" customHeight="1" x14ac:dyDescent="0.25">
      <c r="A79" s="221">
        <v>11</v>
      </c>
      <c r="B79" s="459" t="s">
        <v>803</v>
      </c>
      <c r="C79" s="460"/>
      <c r="D79" s="460"/>
      <c r="E79" s="460"/>
      <c r="F79" s="465"/>
      <c r="G79" s="218" t="s">
        <v>525</v>
      </c>
      <c r="H79" s="221">
        <f t="shared" si="6"/>
        <v>10</v>
      </c>
      <c r="I79" s="162">
        <v>0</v>
      </c>
      <c r="J79" s="162">
        <v>10</v>
      </c>
      <c r="K79" s="168">
        <v>8</v>
      </c>
      <c r="L79" s="168">
        <v>2</v>
      </c>
      <c r="M79" s="168">
        <v>0</v>
      </c>
      <c r="N79" s="168">
        <v>15</v>
      </c>
      <c r="O79" s="162">
        <v>1</v>
      </c>
      <c r="P79" s="162">
        <v>0</v>
      </c>
      <c r="Q79" s="163">
        <v>42866.7</v>
      </c>
      <c r="R79" s="163">
        <v>23861.5</v>
      </c>
    </row>
    <row r="80" spans="1:18" ht="72.75" customHeight="1" x14ac:dyDescent="0.25">
      <c r="A80" s="221">
        <v>12</v>
      </c>
      <c r="B80" s="459" t="s">
        <v>804</v>
      </c>
      <c r="C80" s="460"/>
      <c r="D80" s="460"/>
      <c r="E80" s="460"/>
      <c r="F80" s="465"/>
      <c r="G80" s="218" t="s">
        <v>526</v>
      </c>
      <c r="H80" s="221">
        <f t="shared" si="6"/>
        <v>0</v>
      </c>
      <c r="I80" s="162">
        <v>0</v>
      </c>
      <c r="J80" s="162">
        <v>0</v>
      </c>
      <c r="K80" s="168">
        <v>4</v>
      </c>
      <c r="L80" s="168">
        <v>2</v>
      </c>
      <c r="M80" s="168">
        <v>0</v>
      </c>
      <c r="N80" s="168">
        <v>10</v>
      </c>
      <c r="O80" s="162">
        <v>0</v>
      </c>
      <c r="P80" s="162">
        <v>0</v>
      </c>
      <c r="Q80" s="163">
        <v>41050</v>
      </c>
      <c r="R80" s="163">
        <v>23500</v>
      </c>
    </row>
    <row r="81" spans="1:18" ht="72.75" customHeight="1" x14ac:dyDescent="0.25">
      <c r="A81" s="221">
        <v>13</v>
      </c>
      <c r="B81" s="459" t="s">
        <v>805</v>
      </c>
      <c r="C81" s="460"/>
      <c r="D81" s="460"/>
      <c r="E81" s="460"/>
      <c r="F81" s="465"/>
      <c r="G81" s="218" t="s">
        <v>806</v>
      </c>
      <c r="H81" s="221">
        <f t="shared" si="6"/>
        <v>10</v>
      </c>
      <c r="I81" s="162">
        <v>0</v>
      </c>
      <c r="J81" s="162">
        <v>10</v>
      </c>
      <c r="K81" s="168">
        <v>7</v>
      </c>
      <c r="L81" s="168">
        <v>1</v>
      </c>
      <c r="M81" s="168">
        <v>0</v>
      </c>
      <c r="N81" s="168">
        <v>10</v>
      </c>
      <c r="O81" s="162">
        <v>3</v>
      </c>
      <c r="P81" s="162">
        <v>0</v>
      </c>
      <c r="Q81" s="163">
        <v>42560</v>
      </c>
      <c r="R81" s="163">
        <v>23625</v>
      </c>
    </row>
    <row r="82" spans="1:18" ht="72.75" customHeight="1" x14ac:dyDescent="0.25">
      <c r="A82" s="221">
        <v>14</v>
      </c>
      <c r="B82" s="459" t="s">
        <v>807</v>
      </c>
      <c r="C82" s="460"/>
      <c r="D82" s="460"/>
      <c r="E82" s="460"/>
      <c r="F82" s="465"/>
      <c r="G82" s="218" t="s">
        <v>808</v>
      </c>
      <c r="H82" s="221">
        <f t="shared" si="6"/>
        <v>5</v>
      </c>
      <c r="I82" s="162">
        <v>0</v>
      </c>
      <c r="J82" s="162">
        <v>5</v>
      </c>
      <c r="K82" s="168">
        <v>8</v>
      </c>
      <c r="L82" s="168">
        <v>2</v>
      </c>
      <c r="M82" s="168">
        <v>0</v>
      </c>
      <c r="N82" s="168">
        <v>10</v>
      </c>
      <c r="O82" s="162">
        <v>0</v>
      </c>
      <c r="P82" s="162">
        <v>0</v>
      </c>
      <c r="Q82" s="163">
        <v>44375</v>
      </c>
      <c r="R82" s="163">
        <v>25400</v>
      </c>
    </row>
    <row r="83" spans="1:18" ht="72.75" customHeight="1" x14ac:dyDescent="0.25">
      <c r="A83" s="221">
        <v>15</v>
      </c>
      <c r="B83" s="459" t="s">
        <v>809</v>
      </c>
      <c r="C83" s="460"/>
      <c r="D83" s="460"/>
      <c r="E83" s="460"/>
      <c r="F83" s="465"/>
      <c r="G83" s="218" t="s">
        <v>810</v>
      </c>
      <c r="H83" s="221">
        <f t="shared" si="6"/>
        <v>10</v>
      </c>
      <c r="I83" s="162">
        <v>0</v>
      </c>
      <c r="J83" s="162">
        <v>10</v>
      </c>
      <c r="K83" s="168">
        <v>10</v>
      </c>
      <c r="L83" s="168">
        <v>2</v>
      </c>
      <c r="M83" s="168">
        <v>0</v>
      </c>
      <c r="N83" s="168">
        <v>13</v>
      </c>
      <c r="O83" s="162">
        <v>4</v>
      </c>
      <c r="P83" s="162">
        <v>0</v>
      </c>
      <c r="Q83" s="163">
        <v>47457.1</v>
      </c>
      <c r="R83" s="163">
        <v>25000</v>
      </c>
    </row>
    <row r="84" spans="1:18" ht="72.75" customHeight="1" x14ac:dyDescent="0.25">
      <c r="A84" s="221">
        <v>16</v>
      </c>
      <c r="B84" s="459" t="s">
        <v>749</v>
      </c>
      <c r="C84" s="460"/>
      <c r="D84" s="460"/>
      <c r="E84" s="460"/>
      <c r="F84" s="465"/>
      <c r="G84" s="218" t="s">
        <v>748</v>
      </c>
      <c r="H84" s="221">
        <f t="shared" si="6"/>
        <v>0</v>
      </c>
      <c r="I84" s="162">
        <v>0</v>
      </c>
      <c r="J84" s="162">
        <v>0</v>
      </c>
      <c r="K84" s="168">
        <v>0</v>
      </c>
      <c r="L84" s="168">
        <v>0</v>
      </c>
      <c r="M84" s="168">
        <v>0</v>
      </c>
      <c r="N84" s="168">
        <v>0</v>
      </c>
      <c r="O84" s="162">
        <v>2</v>
      </c>
      <c r="P84" s="162">
        <v>0</v>
      </c>
      <c r="Q84" s="163">
        <v>0</v>
      </c>
      <c r="R84" s="163">
        <v>0</v>
      </c>
    </row>
    <row r="85" spans="1:18" ht="72.75" customHeight="1" x14ac:dyDescent="0.25">
      <c r="A85" s="221">
        <v>17</v>
      </c>
      <c r="B85" s="459" t="s">
        <v>137</v>
      </c>
      <c r="C85" s="460"/>
      <c r="D85" s="460"/>
      <c r="E85" s="460"/>
      <c r="F85" s="465"/>
      <c r="G85" s="218" t="s">
        <v>811</v>
      </c>
      <c r="H85" s="221">
        <f t="shared" si="6"/>
        <v>0</v>
      </c>
      <c r="I85" s="162">
        <v>0</v>
      </c>
      <c r="J85" s="162">
        <v>0</v>
      </c>
      <c r="K85" s="168">
        <v>0</v>
      </c>
      <c r="L85" s="168">
        <v>0</v>
      </c>
      <c r="M85" s="168">
        <v>0</v>
      </c>
      <c r="N85" s="168">
        <v>3</v>
      </c>
      <c r="O85" s="162">
        <v>2</v>
      </c>
      <c r="P85" s="162">
        <v>0</v>
      </c>
      <c r="Q85" s="163">
        <v>0</v>
      </c>
      <c r="R85" s="163">
        <v>26150</v>
      </c>
    </row>
    <row r="86" spans="1:18" ht="72.75" customHeight="1" x14ac:dyDescent="0.25">
      <c r="A86" s="221">
        <v>18</v>
      </c>
      <c r="B86" s="459" t="s">
        <v>741</v>
      </c>
      <c r="C86" s="460"/>
      <c r="D86" s="460"/>
      <c r="E86" s="460"/>
      <c r="F86" s="465"/>
      <c r="G86" s="218" t="s">
        <v>716</v>
      </c>
      <c r="H86" s="221">
        <f t="shared" si="6"/>
        <v>0</v>
      </c>
      <c r="I86" s="162">
        <v>0</v>
      </c>
      <c r="J86" s="162">
        <v>0</v>
      </c>
      <c r="K86" s="168">
        <v>0</v>
      </c>
      <c r="L86" s="168">
        <v>0</v>
      </c>
      <c r="M86" s="168">
        <v>0</v>
      </c>
      <c r="N86" s="168">
        <v>4</v>
      </c>
      <c r="O86" s="162">
        <v>0</v>
      </c>
      <c r="P86" s="162">
        <v>0</v>
      </c>
      <c r="Q86" s="163">
        <v>0</v>
      </c>
      <c r="R86" s="163">
        <v>23500</v>
      </c>
    </row>
    <row r="87" spans="1:18" ht="72.75" customHeight="1" x14ac:dyDescent="0.25">
      <c r="A87" s="221">
        <v>19</v>
      </c>
      <c r="B87" s="459" t="s">
        <v>742</v>
      </c>
      <c r="C87" s="460"/>
      <c r="D87" s="460"/>
      <c r="E87" s="460"/>
      <c r="F87" s="465"/>
      <c r="G87" s="218" t="s">
        <v>717</v>
      </c>
      <c r="H87" s="221">
        <f t="shared" si="6"/>
        <v>0</v>
      </c>
      <c r="I87" s="162">
        <v>0</v>
      </c>
      <c r="J87" s="162">
        <v>0</v>
      </c>
      <c r="K87" s="168">
        <v>0</v>
      </c>
      <c r="L87" s="168">
        <v>0</v>
      </c>
      <c r="M87" s="168">
        <v>0</v>
      </c>
      <c r="N87" s="168">
        <v>4</v>
      </c>
      <c r="O87" s="162">
        <v>0</v>
      </c>
      <c r="P87" s="162">
        <v>0</v>
      </c>
      <c r="Q87" s="163">
        <v>0</v>
      </c>
      <c r="R87" s="163">
        <v>26133.3</v>
      </c>
    </row>
    <row r="88" spans="1:18" ht="72.75" customHeight="1" x14ac:dyDescent="0.25">
      <c r="A88" s="221">
        <v>20</v>
      </c>
      <c r="B88" s="459" t="s">
        <v>812</v>
      </c>
      <c r="C88" s="460"/>
      <c r="D88" s="460"/>
      <c r="E88" s="460"/>
      <c r="F88" s="465"/>
      <c r="G88" s="218" t="s">
        <v>813</v>
      </c>
      <c r="H88" s="221">
        <f t="shared" si="6"/>
        <v>0</v>
      </c>
      <c r="I88" s="162">
        <v>0</v>
      </c>
      <c r="J88" s="162">
        <v>0</v>
      </c>
      <c r="K88" s="168">
        <v>0</v>
      </c>
      <c r="L88" s="168">
        <v>0</v>
      </c>
      <c r="M88" s="168">
        <v>0</v>
      </c>
      <c r="N88" s="168">
        <v>3</v>
      </c>
      <c r="O88" s="162">
        <v>1</v>
      </c>
      <c r="P88" s="162">
        <v>0</v>
      </c>
      <c r="Q88" s="163">
        <v>0</v>
      </c>
      <c r="R88" s="163">
        <v>26300</v>
      </c>
    </row>
    <row r="89" spans="1:18" ht="72.75" customHeight="1" x14ac:dyDescent="0.25">
      <c r="A89" s="221">
        <v>21</v>
      </c>
      <c r="B89" s="459" t="s">
        <v>120</v>
      </c>
      <c r="C89" s="460"/>
      <c r="D89" s="460"/>
      <c r="E89" s="460"/>
      <c r="F89" s="465"/>
      <c r="G89" s="218" t="s">
        <v>814</v>
      </c>
      <c r="H89" s="221">
        <f t="shared" si="6"/>
        <v>0</v>
      </c>
      <c r="I89" s="162">
        <v>0</v>
      </c>
      <c r="J89" s="162">
        <v>0</v>
      </c>
      <c r="K89" s="168">
        <v>0</v>
      </c>
      <c r="L89" s="168">
        <v>0</v>
      </c>
      <c r="M89" s="168">
        <v>0</v>
      </c>
      <c r="N89" s="168">
        <v>4</v>
      </c>
      <c r="O89" s="162">
        <v>1</v>
      </c>
      <c r="P89" s="162">
        <v>0</v>
      </c>
      <c r="Q89" s="163">
        <v>0</v>
      </c>
      <c r="R89" s="163">
        <v>25625</v>
      </c>
    </row>
    <row r="90" spans="1:18" ht="72.75" customHeight="1" x14ac:dyDescent="0.25">
      <c r="A90" s="221">
        <v>22</v>
      </c>
      <c r="B90" s="459" t="s">
        <v>130</v>
      </c>
      <c r="C90" s="460"/>
      <c r="D90" s="460"/>
      <c r="E90" s="460"/>
      <c r="F90" s="465"/>
      <c r="G90" s="218" t="s">
        <v>713</v>
      </c>
      <c r="H90" s="221">
        <f t="shared" si="6"/>
        <v>0</v>
      </c>
      <c r="I90" s="162">
        <v>0</v>
      </c>
      <c r="J90" s="162">
        <v>0</v>
      </c>
      <c r="K90" s="168">
        <v>0</v>
      </c>
      <c r="L90" s="168">
        <v>0</v>
      </c>
      <c r="M90" s="168">
        <v>0</v>
      </c>
      <c r="N90" s="168">
        <v>1</v>
      </c>
      <c r="O90" s="162">
        <v>1</v>
      </c>
      <c r="P90" s="162">
        <v>0</v>
      </c>
      <c r="Q90" s="163">
        <v>0</v>
      </c>
      <c r="R90" s="163">
        <v>33100</v>
      </c>
    </row>
    <row r="91" spans="1:18" ht="72.75" customHeight="1" x14ac:dyDescent="0.25">
      <c r="A91" s="221">
        <v>23</v>
      </c>
      <c r="B91" s="459" t="s">
        <v>134</v>
      </c>
      <c r="C91" s="460"/>
      <c r="D91" s="460"/>
      <c r="E91" s="460"/>
      <c r="F91" s="465"/>
      <c r="G91" s="218" t="s">
        <v>718</v>
      </c>
      <c r="H91" s="221">
        <f t="shared" si="6"/>
        <v>0</v>
      </c>
      <c r="I91" s="162">
        <v>0</v>
      </c>
      <c r="J91" s="162">
        <v>0</v>
      </c>
      <c r="K91" s="168">
        <v>0</v>
      </c>
      <c r="L91" s="168">
        <v>0</v>
      </c>
      <c r="M91" s="168">
        <v>0</v>
      </c>
      <c r="N91" s="168">
        <v>2</v>
      </c>
      <c r="O91" s="162">
        <v>1</v>
      </c>
      <c r="P91" s="162">
        <v>0</v>
      </c>
      <c r="Q91" s="163">
        <v>0</v>
      </c>
      <c r="R91" s="163">
        <v>22500</v>
      </c>
    </row>
    <row r="92" spans="1:18" ht="72.75" customHeight="1" x14ac:dyDescent="0.25">
      <c r="A92" s="221">
        <v>24</v>
      </c>
      <c r="B92" s="459" t="s">
        <v>733</v>
      </c>
      <c r="C92" s="460"/>
      <c r="D92" s="460"/>
      <c r="E92" s="460"/>
      <c r="F92" s="465"/>
      <c r="G92" s="218" t="s">
        <v>721</v>
      </c>
      <c r="H92" s="221">
        <f t="shared" si="6"/>
        <v>0</v>
      </c>
      <c r="I92" s="162">
        <v>0</v>
      </c>
      <c r="J92" s="162">
        <v>0</v>
      </c>
      <c r="K92" s="168">
        <v>0</v>
      </c>
      <c r="L92" s="168">
        <v>0</v>
      </c>
      <c r="M92" s="168">
        <v>0</v>
      </c>
      <c r="N92" s="168">
        <v>1</v>
      </c>
      <c r="O92" s="162">
        <v>1</v>
      </c>
      <c r="P92" s="162">
        <v>0</v>
      </c>
      <c r="Q92" s="163">
        <v>0</v>
      </c>
      <c r="R92" s="163">
        <v>27800</v>
      </c>
    </row>
    <row r="93" spans="1:18" ht="72.75" customHeight="1" x14ac:dyDescent="0.25">
      <c r="A93" s="221">
        <v>25</v>
      </c>
      <c r="B93" s="459" t="s">
        <v>815</v>
      </c>
      <c r="C93" s="460"/>
      <c r="D93" s="460"/>
      <c r="E93" s="460"/>
      <c r="F93" s="465"/>
      <c r="G93" s="218" t="s">
        <v>133</v>
      </c>
      <c r="H93" s="221">
        <f t="shared" si="6"/>
        <v>0</v>
      </c>
      <c r="I93" s="162">
        <v>0</v>
      </c>
      <c r="J93" s="162">
        <v>0</v>
      </c>
      <c r="K93" s="168">
        <v>0</v>
      </c>
      <c r="L93" s="168">
        <v>0</v>
      </c>
      <c r="M93" s="168">
        <v>0</v>
      </c>
      <c r="N93" s="168">
        <v>2</v>
      </c>
      <c r="O93" s="162">
        <v>1</v>
      </c>
      <c r="P93" s="162">
        <v>0</v>
      </c>
      <c r="Q93" s="163">
        <v>0</v>
      </c>
      <c r="R93" s="163">
        <v>23350</v>
      </c>
    </row>
    <row r="94" spans="1:18" ht="72.75" customHeight="1" x14ac:dyDescent="0.25">
      <c r="A94" s="221">
        <v>26</v>
      </c>
      <c r="B94" s="459" t="s">
        <v>816</v>
      </c>
      <c r="C94" s="460"/>
      <c r="D94" s="460"/>
      <c r="E94" s="460"/>
      <c r="F94" s="465"/>
      <c r="G94" s="218" t="s">
        <v>723</v>
      </c>
      <c r="H94" s="221">
        <f t="shared" si="6"/>
        <v>0</v>
      </c>
      <c r="I94" s="162">
        <v>0</v>
      </c>
      <c r="J94" s="162">
        <v>0</v>
      </c>
      <c r="K94" s="168">
        <v>0</v>
      </c>
      <c r="L94" s="168">
        <v>0</v>
      </c>
      <c r="M94" s="168">
        <v>0</v>
      </c>
      <c r="N94" s="168">
        <v>1</v>
      </c>
      <c r="O94" s="162">
        <v>2</v>
      </c>
      <c r="P94" s="162">
        <v>0</v>
      </c>
      <c r="Q94" s="163">
        <v>0</v>
      </c>
      <c r="R94" s="163">
        <v>37300</v>
      </c>
    </row>
    <row r="95" spans="1:18" ht="72.75" customHeight="1" x14ac:dyDescent="0.25">
      <c r="A95" s="221">
        <v>27</v>
      </c>
      <c r="B95" s="459" t="s">
        <v>745</v>
      </c>
      <c r="C95" s="460"/>
      <c r="D95" s="460"/>
      <c r="E95" s="460"/>
      <c r="F95" s="465"/>
      <c r="G95" s="218" t="s">
        <v>817</v>
      </c>
      <c r="H95" s="221">
        <f t="shared" si="6"/>
        <v>0</v>
      </c>
      <c r="I95" s="162">
        <v>0</v>
      </c>
      <c r="J95" s="162">
        <v>0</v>
      </c>
      <c r="K95" s="168">
        <v>0</v>
      </c>
      <c r="L95" s="168">
        <v>0</v>
      </c>
      <c r="M95" s="168">
        <v>0</v>
      </c>
      <c r="N95" s="168">
        <v>3</v>
      </c>
      <c r="O95" s="162">
        <v>1</v>
      </c>
      <c r="P95" s="162">
        <v>0</v>
      </c>
      <c r="Q95" s="163">
        <v>0</v>
      </c>
      <c r="R95" s="163">
        <v>23150</v>
      </c>
    </row>
    <row r="96" spans="1:18" ht="72.75" customHeight="1" x14ac:dyDescent="0.25">
      <c r="A96" s="221">
        <v>28</v>
      </c>
      <c r="B96" s="116" t="s">
        <v>144</v>
      </c>
      <c r="C96" s="114"/>
      <c r="D96" s="214"/>
      <c r="E96" s="214"/>
      <c r="F96" s="215"/>
      <c r="G96" s="218" t="s">
        <v>725</v>
      </c>
      <c r="H96" s="221">
        <f t="shared" si="6"/>
        <v>0</v>
      </c>
      <c r="I96" s="162">
        <v>0</v>
      </c>
      <c r="J96" s="162">
        <v>0</v>
      </c>
      <c r="K96" s="168">
        <v>0</v>
      </c>
      <c r="L96" s="168">
        <v>0</v>
      </c>
      <c r="M96" s="168">
        <v>0</v>
      </c>
      <c r="N96" s="168">
        <v>1</v>
      </c>
      <c r="O96" s="162">
        <v>2</v>
      </c>
      <c r="P96" s="162">
        <v>0</v>
      </c>
      <c r="Q96" s="163">
        <v>0</v>
      </c>
      <c r="R96" s="163">
        <v>24500</v>
      </c>
    </row>
    <row r="97" spans="1:18" ht="72.75" customHeight="1" x14ac:dyDescent="0.25">
      <c r="A97" s="221">
        <v>29</v>
      </c>
      <c r="B97" s="459" t="s">
        <v>118</v>
      </c>
      <c r="C97" s="460"/>
      <c r="D97" s="460"/>
      <c r="E97" s="460"/>
      <c r="F97" s="465"/>
      <c r="G97" s="218" t="s">
        <v>727</v>
      </c>
      <c r="H97" s="221">
        <f t="shared" si="6"/>
        <v>0</v>
      </c>
      <c r="I97" s="162">
        <v>0</v>
      </c>
      <c r="J97" s="162">
        <v>0</v>
      </c>
      <c r="K97" s="168">
        <v>0</v>
      </c>
      <c r="L97" s="168">
        <v>0</v>
      </c>
      <c r="M97" s="168">
        <v>0</v>
      </c>
      <c r="N97" s="168">
        <v>2</v>
      </c>
      <c r="O97" s="162">
        <v>1</v>
      </c>
      <c r="P97" s="162">
        <v>0</v>
      </c>
      <c r="Q97" s="163">
        <v>0</v>
      </c>
      <c r="R97" s="163">
        <v>31700</v>
      </c>
    </row>
    <row r="98" spans="1:18" ht="72.75" customHeight="1" x14ac:dyDescent="0.25">
      <c r="A98" s="221">
        <v>30</v>
      </c>
      <c r="B98" s="459" t="s">
        <v>818</v>
      </c>
      <c r="C98" s="460"/>
      <c r="D98" s="460"/>
      <c r="E98" s="460"/>
      <c r="F98" s="465"/>
      <c r="G98" s="218" t="s">
        <v>819</v>
      </c>
      <c r="H98" s="221">
        <f t="shared" si="6"/>
        <v>0</v>
      </c>
      <c r="I98" s="162">
        <v>0</v>
      </c>
      <c r="J98" s="162">
        <v>0</v>
      </c>
      <c r="K98" s="168">
        <v>0</v>
      </c>
      <c r="L98" s="168">
        <v>0</v>
      </c>
      <c r="M98" s="168">
        <v>0</v>
      </c>
      <c r="N98" s="168">
        <v>5</v>
      </c>
      <c r="O98" s="162">
        <v>1</v>
      </c>
      <c r="P98" s="162">
        <v>0</v>
      </c>
      <c r="Q98" s="163">
        <v>0</v>
      </c>
      <c r="R98" s="163">
        <v>24275</v>
      </c>
    </row>
    <row r="99" spans="1:18" ht="72.75" customHeight="1" x14ac:dyDescent="0.25">
      <c r="A99" s="221">
        <v>31</v>
      </c>
      <c r="B99" s="519" t="s">
        <v>876</v>
      </c>
      <c r="C99" s="520"/>
      <c r="D99" s="520"/>
      <c r="E99" s="520"/>
      <c r="F99" s="521"/>
      <c r="G99" s="217" t="s">
        <v>877</v>
      </c>
      <c r="H99" s="221">
        <f t="shared" si="6"/>
        <v>0</v>
      </c>
      <c r="I99" s="162">
        <v>0</v>
      </c>
      <c r="J99" s="162">
        <v>0</v>
      </c>
      <c r="K99" s="168">
        <v>0</v>
      </c>
      <c r="L99" s="168">
        <v>0</v>
      </c>
      <c r="M99" s="168">
        <v>0</v>
      </c>
      <c r="N99" s="168">
        <v>0</v>
      </c>
      <c r="O99" s="162">
        <v>0</v>
      </c>
      <c r="P99" s="162">
        <v>0</v>
      </c>
      <c r="Q99" s="163">
        <v>0</v>
      </c>
      <c r="R99" s="163">
        <v>0</v>
      </c>
    </row>
    <row r="100" spans="1:18" ht="72.75" customHeight="1" x14ac:dyDescent="0.25">
      <c r="A100" s="221">
        <v>32</v>
      </c>
      <c r="B100" s="519" t="s">
        <v>878</v>
      </c>
      <c r="C100" s="520"/>
      <c r="D100" s="520"/>
      <c r="E100" s="520"/>
      <c r="F100" s="521"/>
      <c r="G100" s="217" t="s">
        <v>879</v>
      </c>
      <c r="H100" s="221">
        <f t="shared" si="6"/>
        <v>0</v>
      </c>
      <c r="I100" s="162">
        <v>0</v>
      </c>
      <c r="J100" s="162">
        <v>0</v>
      </c>
      <c r="K100" s="168">
        <v>0</v>
      </c>
      <c r="L100" s="168">
        <v>0</v>
      </c>
      <c r="M100" s="168">
        <v>0</v>
      </c>
      <c r="N100" s="168">
        <v>0</v>
      </c>
      <c r="O100" s="162">
        <v>0</v>
      </c>
      <c r="P100" s="162">
        <v>0</v>
      </c>
      <c r="Q100" s="163">
        <v>0</v>
      </c>
      <c r="R100" s="163">
        <v>0</v>
      </c>
    </row>
    <row r="101" spans="1:18" ht="72.75" customHeight="1" x14ac:dyDescent="0.25">
      <c r="A101" s="221">
        <v>33</v>
      </c>
      <c r="B101" s="519" t="s">
        <v>822</v>
      </c>
      <c r="C101" s="520"/>
      <c r="D101" s="520"/>
      <c r="E101" s="520"/>
      <c r="F101" s="521"/>
      <c r="G101" s="217" t="s">
        <v>880</v>
      </c>
      <c r="H101" s="221">
        <f t="shared" si="6"/>
        <v>0</v>
      </c>
      <c r="I101" s="162">
        <v>0</v>
      </c>
      <c r="J101" s="162">
        <v>0</v>
      </c>
      <c r="K101" s="168">
        <v>0</v>
      </c>
      <c r="L101" s="168">
        <v>0</v>
      </c>
      <c r="M101" s="168">
        <v>0</v>
      </c>
      <c r="N101" s="168">
        <v>0</v>
      </c>
      <c r="O101" s="162">
        <v>0</v>
      </c>
      <c r="P101" s="162">
        <v>0</v>
      </c>
      <c r="Q101" s="163">
        <v>0</v>
      </c>
      <c r="R101" s="163">
        <v>0</v>
      </c>
    </row>
    <row r="102" spans="1:18" ht="72.75" customHeight="1" x14ac:dyDescent="0.25">
      <c r="A102" s="221">
        <v>34</v>
      </c>
      <c r="B102" s="519" t="s">
        <v>826</v>
      </c>
      <c r="C102" s="520"/>
      <c r="D102" s="520"/>
      <c r="E102" s="520"/>
      <c r="F102" s="521"/>
      <c r="G102" s="217" t="s">
        <v>881</v>
      </c>
      <c r="H102" s="221">
        <f t="shared" si="6"/>
        <v>0</v>
      </c>
      <c r="I102" s="162">
        <v>0</v>
      </c>
      <c r="J102" s="162">
        <v>0</v>
      </c>
      <c r="K102" s="168">
        <v>0</v>
      </c>
      <c r="L102" s="168">
        <v>0</v>
      </c>
      <c r="M102" s="168">
        <v>0</v>
      </c>
      <c r="N102" s="168">
        <v>0</v>
      </c>
      <c r="O102" s="162">
        <v>0</v>
      </c>
      <c r="P102" s="162">
        <v>0</v>
      </c>
      <c r="Q102" s="163">
        <v>0</v>
      </c>
      <c r="R102" s="163">
        <v>0</v>
      </c>
    </row>
    <row r="103" spans="1:18" ht="72.75" customHeight="1" x14ac:dyDescent="0.25">
      <c r="A103" s="221">
        <v>35</v>
      </c>
      <c r="B103" s="519" t="s">
        <v>828</v>
      </c>
      <c r="C103" s="520"/>
      <c r="D103" s="520"/>
      <c r="E103" s="520"/>
      <c r="F103" s="521"/>
      <c r="G103" s="217" t="s">
        <v>882</v>
      </c>
      <c r="H103" s="221">
        <f t="shared" si="6"/>
        <v>0</v>
      </c>
      <c r="I103" s="162">
        <v>0</v>
      </c>
      <c r="J103" s="162">
        <v>0</v>
      </c>
      <c r="K103" s="168">
        <v>0</v>
      </c>
      <c r="L103" s="168">
        <v>0</v>
      </c>
      <c r="M103" s="168">
        <v>0</v>
      </c>
      <c r="N103" s="168">
        <v>0</v>
      </c>
      <c r="O103" s="162">
        <v>0</v>
      </c>
      <c r="P103" s="162">
        <v>0</v>
      </c>
      <c r="Q103" s="163">
        <v>0</v>
      </c>
      <c r="R103" s="163">
        <v>0</v>
      </c>
    </row>
    <row r="104" spans="1:18" ht="72.75" customHeight="1" x14ac:dyDescent="0.25">
      <c r="A104" s="216">
        <v>4</v>
      </c>
      <c r="B104" s="522" t="s">
        <v>158</v>
      </c>
      <c r="C104" s="523"/>
      <c r="D104" s="523"/>
      <c r="E104" s="523"/>
      <c r="F104" s="523"/>
      <c r="G104" s="524"/>
      <c r="H104" s="220">
        <f>H105+H106+H107+H108+H109+H110+H111+H112+H113+H114+H115+H116+H117+H118+H119+H120+H121+H122+H123+H124+H125+H126+H127+H128</f>
        <v>640</v>
      </c>
      <c r="I104" s="220">
        <f t="shared" ref="I104:P104" si="7">I105+I106+I107+I108+I109+I110+I111+I112+I113+I114+I115+I116+I117+I118+I119+I120+I121+I122+I123+I124+I125+I126+I127+I128</f>
        <v>520</v>
      </c>
      <c r="J104" s="220">
        <f t="shared" si="7"/>
        <v>120</v>
      </c>
      <c r="K104" s="135">
        <f t="shared" si="7"/>
        <v>238</v>
      </c>
      <c r="L104" s="135">
        <f t="shared" si="7"/>
        <v>443</v>
      </c>
      <c r="M104" s="135">
        <f t="shared" si="7"/>
        <v>74</v>
      </c>
      <c r="N104" s="135">
        <f t="shared" si="7"/>
        <v>791</v>
      </c>
      <c r="O104" s="220">
        <f t="shared" si="7"/>
        <v>917.5</v>
      </c>
      <c r="P104" s="220">
        <f t="shared" si="7"/>
        <v>3</v>
      </c>
      <c r="Q104" s="164">
        <v>37221.5</v>
      </c>
      <c r="R104" s="164">
        <v>22597.5</v>
      </c>
    </row>
    <row r="105" spans="1:18" ht="72.75" customHeight="1" x14ac:dyDescent="0.25">
      <c r="A105" s="221">
        <v>1</v>
      </c>
      <c r="B105" s="459" t="s">
        <v>159</v>
      </c>
      <c r="C105" s="460"/>
      <c r="D105" s="460"/>
      <c r="E105" s="460"/>
      <c r="F105" s="465"/>
      <c r="G105" s="218" t="s">
        <v>1005</v>
      </c>
      <c r="H105" s="221">
        <f>I105+J105</f>
        <v>590</v>
      </c>
      <c r="I105" s="162">
        <v>505</v>
      </c>
      <c r="J105" s="162">
        <v>85</v>
      </c>
      <c r="K105" s="168">
        <v>180</v>
      </c>
      <c r="L105" s="168">
        <v>342.5</v>
      </c>
      <c r="M105" s="168">
        <v>56</v>
      </c>
      <c r="N105" s="168">
        <v>629</v>
      </c>
      <c r="O105" s="162">
        <v>730</v>
      </c>
      <c r="P105" s="162">
        <v>2</v>
      </c>
      <c r="Q105" s="163">
        <v>37230</v>
      </c>
      <c r="R105" s="163">
        <v>22750</v>
      </c>
    </row>
    <row r="106" spans="1:18" ht="72.75" customHeight="1" x14ac:dyDescent="0.25">
      <c r="A106" s="221">
        <v>2</v>
      </c>
      <c r="B106" s="459" t="s">
        <v>160</v>
      </c>
      <c r="C106" s="460"/>
      <c r="D106" s="460"/>
      <c r="E106" s="460"/>
      <c r="F106" s="465"/>
      <c r="G106" s="218" t="s">
        <v>531</v>
      </c>
      <c r="H106" s="221">
        <f t="shared" ref="H106:H128" si="8">I106+J106</f>
        <v>25</v>
      </c>
      <c r="I106" s="162">
        <v>15</v>
      </c>
      <c r="J106" s="162">
        <v>10</v>
      </c>
      <c r="K106" s="168">
        <v>19</v>
      </c>
      <c r="L106" s="168">
        <v>27</v>
      </c>
      <c r="M106" s="168">
        <v>1</v>
      </c>
      <c r="N106" s="168">
        <v>44</v>
      </c>
      <c r="O106" s="162">
        <v>52.25</v>
      </c>
      <c r="P106" s="162">
        <v>0</v>
      </c>
      <c r="Q106" s="163">
        <v>38000</v>
      </c>
      <c r="R106" s="163">
        <v>23400</v>
      </c>
    </row>
    <row r="107" spans="1:18" ht="72.75" customHeight="1" x14ac:dyDescent="0.25">
      <c r="A107" s="221">
        <v>3</v>
      </c>
      <c r="B107" s="459" t="s">
        <v>161</v>
      </c>
      <c r="C107" s="460"/>
      <c r="D107" s="460"/>
      <c r="E107" s="460"/>
      <c r="F107" s="465"/>
      <c r="G107" s="218" t="s">
        <v>532</v>
      </c>
      <c r="H107" s="221">
        <f t="shared" si="8"/>
        <v>0</v>
      </c>
      <c r="I107" s="162">
        <v>0</v>
      </c>
      <c r="J107" s="162">
        <v>0</v>
      </c>
      <c r="K107" s="168">
        <v>6</v>
      </c>
      <c r="L107" s="168">
        <v>6.5</v>
      </c>
      <c r="M107" s="168">
        <v>0</v>
      </c>
      <c r="N107" s="168">
        <v>12</v>
      </c>
      <c r="O107" s="162">
        <v>10</v>
      </c>
      <c r="P107" s="162">
        <v>0</v>
      </c>
      <c r="Q107" s="163">
        <v>37150</v>
      </c>
      <c r="R107" s="163">
        <v>23350</v>
      </c>
    </row>
    <row r="108" spans="1:18" ht="72.75" customHeight="1" x14ac:dyDescent="0.25">
      <c r="A108" s="221">
        <v>4</v>
      </c>
      <c r="B108" s="459" t="s">
        <v>162</v>
      </c>
      <c r="C108" s="460"/>
      <c r="D108" s="460"/>
      <c r="E108" s="460"/>
      <c r="F108" s="465"/>
      <c r="G108" s="218" t="s">
        <v>533</v>
      </c>
      <c r="H108" s="221">
        <f t="shared" si="8"/>
        <v>0</v>
      </c>
      <c r="I108" s="162">
        <v>0</v>
      </c>
      <c r="J108" s="162">
        <v>0</v>
      </c>
      <c r="K108" s="168">
        <v>7</v>
      </c>
      <c r="L108" s="168">
        <v>7.5</v>
      </c>
      <c r="M108" s="168">
        <v>0</v>
      </c>
      <c r="N108" s="168">
        <v>10</v>
      </c>
      <c r="O108" s="162">
        <v>11</v>
      </c>
      <c r="P108" s="162">
        <v>0</v>
      </c>
      <c r="Q108" s="163">
        <v>37150</v>
      </c>
      <c r="R108" s="163">
        <v>23350</v>
      </c>
    </row>
    <row r="109" spans="1:18" ht="72.75" customHeight="1" x14ac:dyDescent="0.25">
      <c r="A109" s="221">
        <v>5</v>
      </c>
      <c r="B109" s="459" t="s">
        <v>163</v>
      </c>
      <c r="C109" s="460"/>
      <c r="D109" s="460"/>
      <c r="E109" s="460"/>
      <c r="F109" s="465"/>
      <c r="G109" s="218" t="s">
        <v>534</v>
      </c>
      <c r="H109" s="221">
        <f t="shared" si="8"/>
        <v>10</v>
      </c>
      <c r="I109" s="162">
        <v>0</v>
      </c>
      <c r="J109" s="162">
        <v>10</v>
      </c>
      <c r="K109" s="168">
        <v>7</v>
      </c>
      <c r="L109" s="168">
        <v>9</v>
      </c>
      <c r="M109" s="168">
        <v>0</v>
      </c>
      <c r="N109" s="168">
        <v>18</v>
      </c>
      <c r="O109" s="162">
        <v>16</v>
      </c>
      <c r="P109" s="162">
        <v>0</v>
      </c>
      <c r="Q109" s="163">
        <v>37150</v>
      </c>
      <c r="R109" s="163">
        <v>23350</v>
      </c>
    </row>
    <row r="110" spans="1:18" ht="72.75" customHeight="1" x14ac:dyDescent="0.25">
      <c r="A110" s="221">
        <v>6</v>
      </c>
      <c r="B110" s="459" t="s">
        <v>164</v>
      </c>
      <c r="C110" s="460"/>
      <c r="D110" s="460"/>
      <c r="E110" s="460"/>
      <c r="F110" s="465"/>
      <c r="G110" s="218" t="s">
        <v>535</v>
      </c>
      <c r="H110" s="221">
        <f t="shared" si="8"/>
        <v>5</v>
      </c>
      <c r="I110" s="162">
        <v>0</v>
      </c>
      <c r="J110" s="162">
        <v>5</v>
      </c>
      <c r="K110" s="168">
        <v>5</v>
      </c>
      <c r="L110" s="168">
        <v>8.5</v>
      </c>
      <c r="M110" s="168">
        <v>1</v>
      </c>
      <c r="N110" s="168">
        <v>10</v>
      </c>
      <c r="O110" s="162">
        <v>12</v>
      </c>
      <c r="P110" s="162">
        <v>0</v>
      </c>
      <c r="Q110" s="163">
        <v>37150</v>
      </c>
      <c r="R110" s="163">
        <v>23350</v>
      </c>
    </row>
    <row r="111" spans="1:18" ht="72.75" customHeight="1" x14ac:dyDescent="0.25">
      <c r="A111" s="221">
        <v>7</v>
      </c>
      <c r="B111" s="459" t="s">
        <v>165</v>
      </c>
      <c r="C111" s="460"/>
      <c r="D111" s="460"/>
      <c r="E111" s="460"/>
      <c r="F111" s="465"/>
      <c r="G111" s="218" t="s">
        <v>536</v>
      </c>
      <c r="H111" s="221">
        <f t="shared" si="8"/>
        <v>10</v>
      </c>
      <c r="I111" s="162">
        <v>0</v>
      </c>
      <c r="J111" s="162">
        <v>10</v>
      </c>
      <c r="K111" s="168">
        <v>6</v>
      </c>
      <c r="L111" s="168">
        <v>9.5</v>
      </c>
      <c r="M111" s="168">
        <v>0</v>
      </c>
      <c r="N111" s="168">
        <v>19</v>
      </c>
      <c r="O111" s="162">
        <v>18</v>
      </c>
      <c r="P111" s="162">
        <v>0</v>
      </c>
      <c r="Q111" s="163">
        <v>37150</v>
      </c>
      <c r="R111" s="163">
        <v>23350</v>
      </c>
    </row>
    <row r="112" spans="1:18" ht="72.75" customHeight="1" x14ac:dyDescent="0.25">
      <c r="A112" s="221">
        <v>8</v>
      </c>
      <c r="B112" s="459" t="s">
        <v>166</v>
      </c>
      <c r="C112" s="460"/>
      <c r="D112" s="460"/>
      <c r="E112" s="460"/>
      <c r="F112" s="465"/>
      <c r="G112" s="218" t="s">
        <v>167</v>
      </c>
      <c r="H112" s="221">
        <f t="shared" si="8"/>
        <v>0</v>
      </c>
      <c r="I112" s="162">
        <v>0</v>
      </c>
      <c r="J112" s="162">
        <v>0</v>
      </c>
      <c r="K112" s="168">
        <v>0</v>
      </c>
      <c r="L112" s="168">
        <v>0</v>
      </c>
      <c r="M112" s="168">
        <v>0</v>
      </c>
      <c r="N112" s="168">
        <v>3</v>
      </c>
      <c r="O112" s="162">
        <v>3</v>
      </c>
      <c r="P112" s="162">
        <v>0</v>
      </c>
      <c r="Q112" s="163">
        <v>0</v>
      </c>
      <c r="R112" s="163">
        <v>22320</v>
      </c>
    </row>
    <row r="113" spans="1:18" ht="72.75" customHeight="1" x14ac:dyDescent="0.25">
      <c r="A113" s="221">
        <v>9</v>
      </c>
      <c r="B113" s="459" t="s">
        <v>168</v>
      </c>
      <c r="C113" s="460"/>
      <c r="D113" s="460"/>
      <c r="E113" s="460"/>
      <c r="F113" s="465"/>
      <c r="G113" s="218" t="s">
        <v>169</v>
      </c>
      <c r="H113" s="221">
        <f t="shared" si="8"/>
        <v>0</v>
      </c>
      <c r="I113" s="162">
        <v>0</v>
      </c>
      <c r="J113" s="162">
        <v>0</v>
      </c>
      <c r="K113" s="168">
        <v>0</v>
      </c>
      <c r="L113" s="168">
        <v>0</v>
      </c>
      <c r="M113" s="168">
        <v>0</v>
      </c>
      <c r="N113" s="168">
        <v>3</v>
      </c>
      <c r="O113" s="162">
        <v>3</v>
      </c>
      <c r="P113" s="162">
        <v>0</v>
      </c>
      <c r="Q113" s="163">
        <v>0</v>
      </c>
      <c r="R113" s="163">
        <v>22320</v>
      </c>
    </row>
    <row r="114" spans="1:18" ht="72.75" customHeight="1" x14ac:dyDescent="0.25">
      <c r="A114" s="221">
        <v>10</v>
      </c>
      <c r="B114" s="459" t="s">
        <v>170</v>
      </c>
      <c r="C114" s="460"/>
      <c r="D114" s="460"/>
      <c r="E114" s="460"/>
      <c r="F114" s="465"/>
      <c r="G114" s="218" t="s">
        <v>944</v>
      </c>
      <c r="H114" s="221">
        <f t="shared" si="8"/>
        <v>0</v>
      </c>
      <c r="I114" s="162">
        <v>0</v>
      </c>
      <c r="J114" s="162">
        <v>0</v>
      </c>
      <c r="K114" s="168">
        <v>0</v>
      </c>
      <c r="L114" s="168">
        <v>4.5</v>
      </c>
      <c r="M114" s="168">
        <v>3</v>
      </c>
      <c r="N114" s="168">
        <v>2</v>
      </c>
      <c r="O114" s="162">
        <v>5</v>
      </c>
      <c r="P114" s="162">
        <v>0</v>
      </c>
      <c r="Q114" s="163">
        <v>0</v>
      </c>
      <c r="R114" s="163">
        <v>22320</v>
      </c>
    </row>
    <row r="115" spans="1:18" ht="72.75" customHeight="1" x14ac:dyDescent="0.25">
      <c r="A115" s="221">
        <v>11</v>
      </c>
      <c r="B115" s="459" t="s">
        <v>172</v>
      </c>
      <c r="C115" s="460"/>
      <c r="D115" s="460"/>
      <c r="E115" s="460"/>
      <c r="F115" s="465"/>
      <c r="G115" s="218" t="s">
        <v>965</v>
      </c>
      <c r="H115" s="221">
        <f t="shared" si="8"/>
        <v>0</v>
      </c>
      <c r="I115" s="162">
        <v>0</v>
      </c>
      <c r="J115" s="162">
        <v>0</v>
      </c>
      <c r="K115" s="168">
        <v>1</v>
      </c>
      <c r="L115" s="168">
        <v>3.5</v>
      </c>
      <c r="M115" s="168">
        <v>2</v>
      </c>
      <c r="N115" s="168">
        <v>3</v>
      </c>
      <c r="O115" s="162">
        <v>5</v>
      </c>
      <c r="P115" s="162">
        <v>0</v>
      </c>
      <c r="Q115" s="163">
        <v>37150</v>
      </c>
      <c r="R115" s="163">
        <v>22320</v>
      </c>
    </row>
    <row r="116" spans="1:18" ht="72.75" customHeight="1" x14ac:dyDescent="0.25">
      <c r="A116" s="221">
        <v>12</v>
      </c>
      <c r="B116" s="459" t="s">
        <v>174</v>
      </c>
      <c r="C116" s="460"/>
      <c r="D116" s="460"/>
      <c r="E116" s="460"/>
      <c r="F116" s="465"/>
      <c r="G116" s="218" t="s">
        <v>175</v>
      </c>
      <c r="H116" s="221">
        <f t="shared" si="8"/>
        <v>0</v>
      </c>
      <c r="I116" s="162">
        <v>0</v>
      </c>
      <c r="J116" s="162">
        <v>0</v>
      </c>
      <c r="K116" s="168">
        <v>0</v>
      </c>
      <c r="L116" s="168">
        <v>0</v>
      </c>
      <c r="M116" s="168">
        <v>0</v>
      </c>
      <c r="N116" s="168">
        <v>3</v>
      </c>
      <c r="O116" s="162">
        <v>3</v>
      </c>
      <c r="P116" s="162">
        <v>0</v>
      </c>
      <c r="Q116" s="163">
        <v>0</v>
      </c>
      <c r="R116" s="163">
        <v>22320</v>
      </c>
    </row>
    <row r="117" spans="1:18" ht="72.75" customHeight="1" x14ac:dyDescent="0.25">
      <c r="A117" s="221">
        <v>13</v>
      </c>
      <c r="B117" s="459" t="s">
        <v>176</v>
      </c>
      <c r="C117" s="460"/>
      <c r="D117" s="460"/>
      <c r="E117" s="460"/>
      <c r="F117" s="465"/>
      <c r="G117" s="218" t="s">
        <v>177</v>
      </c>
      <c r="H117" s="221">
        <f t="shared" si="8"/>
        <v>0</v>
      </c>
      <c r="I117" s="162">
        <v>0</v>
      </c>
      <c r="J117" s="162">
        <v>0</v>
      </c>
      <c r="K117" s="168">
        <v>0</v>
      </c>
      <c r="L117" s="168">
        <v>0</v>
      </c>
      <c r="M117" s="168">
        <v>0</v>
      </c>
      <c r="N117" s="168">
        <v>3</v>
      </c>
      <c r="O117" s="162">
        <v>3</v>
      </c>
      <c r="P117" s="162">
        <v>0</v>
      </c>
      <c r="Q117" s="163">
        <v>0</v>
      </c>
      <c r="R117" s="163">
        <v>22320</v>
      </c>
    </row>
    <row r="118" spans="1:18" ht="72.75" customHeight="1" x14ac:dyDescent="0.25">
      <c r="A118" s="221">
        <v>14</v>
      </c>
      <c r="B118" s="459" t="s">
        <v>178</v>
      </c>
      <c r="C118" s="460"/>
      <c r="D118" s="460"/>
      <c r="E118" s="460"/>
      <c r="F118" s="465"/>
      <c r="G118" s="218" t="s">
        <v>179</v>
      </c>
      <c r="H118" s="221">
        <f t="shared" si="8"/>
        <v>0</v>
      </c>
      <c r="I118" s="162">
        <v>0</v>
      </c>
      <c r="J118" s="162">
        <v>0</v>
      </c>
      <c r="K118" s="168">
        <v>0</v>
      </c>
      <c r="L118" s="168">
        <v>0</v>
      </c>
      <c r="M118" s="168">
        <v>0</v>
      </c>
      <c r="N118" s="168">
        <v>3</v>
      </c>
      <c r="O118" s="162">
        <v>3</v>
      </c>
      <c r="P118" s="162">
        <v>0</v>
      </c>
      <c r="Q118" s="163">
        <v>0</v>
      </c>
      <c r="R118" s="163">
        <v>22320</v>
      </c>
    </row>
    <row r="119" spans="1:18" ht="72.75" customHeight="1" x14ac:dyDescent="0.25">
      <c r="A119" s="221">
        <v>15</v>
      </c>
      <c r="B119" s="459" t="s">
        <v>180</v>
      </c>
      <c r="C119" s="460"/>
      <c r="D119" s="460"/>
      <c r="E119" s="460"/>
      <c r="F119" s="465"/>
      <c r="G119" s="218" t="s">
        <v>948</v>
      </c>
      <c r="H119" s="221">
        <f t="shared" si="8"/>
        <v>0</v>
      </c>
      <c r="I119" s="162">
        <v>0</v>
      </c>
      <c r="J119" s="162">
        <v>0</v>
      </c>
      <c r="K119" s="168">
        <v>1</v>
      </c>
      <c r="L119" s="168">
        <v>4.75</v>
      </c>
      <c r="M119" s="168">
        <v>2</v>
      </c>
      <c r="N119" s="168">
        <v>3</v>
      </c>
      <c r="O119" s="162">
        <v>5.25</v>
      </c>
      <c r="P119" s="162">
        <v>0</v>
      </c>
      <c r="Q119" s="163">
        <v>37150</v>
      </c>
      <c r="R119" s="163">
        <v>22320</v>
      </c>
    </row>
    <row r="120" spans="1:18" ht="72.75" customHeight="1" x14ac:dyDescent="0.25">
      <c r="A120" s="221">
        <v>16</v>
      </c>
      <c r="B120" s="459" t="s">
        <v>182</v>
      </c>
      <c r="C120" s="460"/>
      <c r="D120" s="460"/>
      <c r="E120" s="460"/>
      <c r="F120" s="465"/>
      <c r="G120" s="218" t="s">
        <v>949</v>
      </c>
      <c r="H120" s="221">
        <f t="shared" si="8"/>
        <v>0</v>
      </c>
      <c r="I120" s="162">
        <v>0</v>
      </c>
      <c r="J120" s="162">
        <v>0</v>
      </c>
      <c r="K120" s="168">
        <v>1</v>
      </c>
      <c r="L120" s="168">
        <v>5.5</v>
      </c>
      <c r="M120" s="168">
        <v>3</v>
      </c>
      <c r="N120" s="168">
        <v>5</v>
      </c>
      <c r="O120" s="162">
        <v>7</v>
      </c>
      <c r="P120" s="162">
        <v>0</v>
      </c>
      <c r="Q120" s="163">
        <v>37150</v>
      </c>
      <c r="R120" s="163">
        <v>22320</v>
      </c>
    </row>
    <row r="121" spans="1:18" ht="72.75" customHeight="1" x14ac:dyDescent="0.25">
      <c r="A121" s="221">
        <v>17</v>
      </c>
      <c r="B121" s="459" t="s">
        <v>946</v>
      </c>
      <c r="C121" s="460"/>
      <c r="D121" s="460"/>
      <c r="E121" s="460"/>
      <c r="F121" s="465"/>
      <c r="G121" s="218" t="s">
        <v>945</v>
      </c>
      <c r="H121" s="221">
        <f t="shared" si="8"/>
        <v>0</v>
      </c>
      <c r="I121" s="162">
        <v>0</v>
      </c>
      <c r="J121" s="162">
        <v>0</v>
      </c>
      <c r="K121" s="168">
        <v>2</v>
      </c>
      <c r="L121" s="168">
        <v>4.25</v>
      </c>
      <c r="M121" s="168">
        <v>1</v>
      </c>
      <c r="N121" s="168">
        <v>4</v>
      </c>
      <c r="O121" s="162">
        <v>4.5</v>
      </c>
      <c r="P121" s="162">
        <v>0</v>
      </c>
      <c r="Q121" s="163">
        <v>37150</v>
      </c>
      <c r="R121" s="163">
        <v>22320</v>
      </c>
    </row>
    <row r="122" spans="1:18" ht="72.75" customHeight="1" x14ac:dyDescent="0.25">
      <c r="A122" s="221">
        <v>18</v>
      </c>
      <c r="B122" s="459" t="s">
        <v>186</v>
      </c>
      <c r="C122" s="460"/>
      <c r="D122" s="460"/>
      <c r="E122" s="460"/>
      <c r="F122" s="465"/>
      <c r="G122" s="218" t="s">
        <v>947</v>
      </c>
      <c r="H122" s="221">
        <f t="shared" si="8"/>
        <v>0</v>
      </c>
      <c r="I122" s="162">
        <v>0</v>
      </c>
      <c r="J122" s="162">
        <v>0</v>
      </c>
      <c r="K122" s="168">
        <v>2</v>
      </c>
      <c r="L122" s="168">
        <v>5</v>
      </c>
      <c r="M122" s="168">
        <v>2</v>
      </c>
      <c r="N122" s="168">
        <v>1</v>
      </c>
      <c r="O122" s="162">
        <v>6</v>
      </c>
      <c r="P122" s="162">
        <v>1</v>
      </c>
      <c r="Q122" s="163">
        <v>37150</v>
      </c>
      <c r="R122" s="163">
        <v>22320</v>
      </c>
    </row>
    <row r="123" spans="1:18" ht="72.75" customHeight="1" x14ac:dyDescent="0.25">
      <c r="A123" s="221">
        <v>19</v>
      </c>
      <c r="B123" s="459" t="s">
        <v>188</v>
      </c>
      <c r="C123" s="460"/>
      <c r="D123" s="460"/>
      <c r="E123" s="460"/>
      <c r="F123" s="465"/>
      <c r="G123" s="218" t="s">
        <v>189</v>
      </c>
      <c r="H123" s="221">
        <f t="shared" si="8"/>
        <v>0</v>
      </c>
      <c r="I123" s="162">
        <v>0</v>
      </c>
      <c r="J123" s="162">
        <v>0</v>
      </c>
      <c r="K123" s="168">
        <v>0</v>
      </c>
      <c r="L123" s="168">
        <v>0</v>
      </c>
      <c r="M123" s="168">
        <v>0</v>
      </c>
      <c r="N123" s="168">
        <v>2</v>
      </c>
      <c r="O123" s="162">
        <v>3</v>
      </c>
      <c r="P123" s="162">
        <v>0</v>
      </c>
      <c r="Q123" s="163">
        <v>0</v>
      </c>
      <c r="R123" s="163">
        <v>22320</v>
      </c>
    </row>
    <row r="124" spans="1:18" ht="72.75" customHeight="1" x14ac:dyDescent="0.25">
      <c r="A124" s="221">
        <v>20</v>
      </c>
      <c r="B124" s="459" t="s">
        <v>190</v>
      </c>
      <c r="C124" s="460"/>
      <c r="D124" s="460"/>
      <c r="E124" s="460"/>
      <c r="F124" s="465"/>
      <c r="G124" s="218" t="s">
        <v>950</v>
      </c>
      <c r="H124" s="221">
        <f t="shared" si="8"/>
        <v>0</v>
      </c>
      <c r="I124" s="162">
        <v>0</v>
      </c>
      <c r="J124" s="162">
        <v>0</v>
      </c>
      <c r="K124" s="168">
        <v>1</v>
      </c>
      <c r="L124" s="168">
        <v>5</v>
      </c>
      <c r="M124" s="168">
        <v>3</v>
      </c>
      <c r="N124" s="168">
        <v>3</v>
      </c>
      <c r="O124" s="162">
        <v>5.5</v>
      </c>
      <c r="P124" s="162">
        <v>0</v>
      </c>
      <c r="Q124" s="163">
        <v>37150</v>
      </c>
      <c r="R124" s="163">
        <v>22320</v>
      </c>
    </row>
    <row r="125" spans="1:18" ht="72.75" customHeight="1" x14ac:dyDescent="0.25">
      <c r="A125" s="221">
        <v>21</v>
      </c>
      <c r="B125" s="459" t="s">
        <v>192</v>
      </c>
      <c r="C125" s="460"/>
      <c r="D125" s="460"/>
      <c r="E125" s="460"/>
      <c r="F125" s="465"/>
      <c r="G125" s="218" t="s">
        <v>193</v>
      </c>
      <c r="H125" s="221">
        <f t="shared" si="8"/>
        <v>0</v>
      </c>
      <c r="I125" s="162">
        <v>0</v>
      </c>
      <c r="J125" s="162">
        <v>0</v>
      </c>
      <c r="K125" s="168">
        <v>0</v>
      </c>
      <c r="L125" s="168">
        <v>0</v>
      </c>
      <c r="M125" s="168">
        <v>0</v>
      </c>
      <c r="N125" s="168">
        <v>3</v>
      </c>
      <c r="O125" s="162">
        <v>3</v>
      </c>
      <c r="P125" s="162">
        <v>0</v>
      </c>
      <c r="Q125" s="163">
        <v>0</v>
      </c>
      <c r="R125" s="163">
        <v>22320</v>
      </c>
    </row>
    <row r="126" spans="1:18" ht="72.75" customHeight="1" x14ac:dyDescent="0.25">
      <c r="A126" s="221">
        <v>22</v>
      </c>
      <c r="B126" s="459" t="s">
        <v>194</v>
      </c>
      <c r="C126" s="460"/>
      <c r="D126" s="460"/>
      <c r="E126" s="460"/>
      <c r="F126" s="465"/>
      <c r="G126" s="218" t="s">
        <v>195</v>
      </c>
      <c r="H126" s="221">
        <f t="shared" si="8"/>
        <v>0</v>
      </c>
      <c r="I126" s="162">
        <v>0</v>
      </c>
      <c r="J126" s="162">
        <v>0</v>
      </c>
      <c r="K126" s="168">
        <v>0</v>
      </c>
      <c r="L126" s="168">
        <v>0</v>
      </c>
      <c r="M126" s="168">
        <v>0</v>
      </c>
      <c r="N126" s="168">
        <v>2</v>
      </c>
      <c r="O126" s="162">
        <v>3</v>
      </c>
      <c r="P126" s="162">
        <v>0</v>
      </c>
      <c r="Q126" s="163">
        <v>0</v>
      </c>
      <c r="R126" s="163">
        <v>22320</v>
      </c>
    </row>
    <row r="127" spans="1:18" ht="72.75" customHeight="1" x14ac:dyDescent="0.25">
      <c r="A127" s="221">
        <v>23</v>
      </c>
      <c r="B127" s="459" t="s">
        <v>196</v>
      </c>
      <c r="C127" s="460"/>
      <c r="D127" s="460"/>
      <c r="E127" s="460"/>
      <c r="F127" s="465"/>
      <c r="G127" s="218" t="s">
        <v>197</v>
      </c>
      <c r="H127" s="221">
        <f t="shared" si="8"/>
        <v>0</v>
      </c>
      <c r="I127" s="162">
        <v>0</v>
      </c>
      <c r="J127" s="162">
        <v>0</v>
      </c>
      <c r="K127" s="168">
        <v>0</v>
      </c>
      <c r="L127" s="168">
        <v>0</v>
      </c>
      <c r="M127" s="168">
        <v>0</v>
      </c>
      <c r="N127" s="168">
        <v>2</v>
      </c>
      <c r="O127" s="162">
        <v>3</v>
      </c>
      <c r="P127" s="162">
        <v>0</v>
      </c>
      <c r="Q127" s="163">
        <v>0</v>
      </c>
      <c r="R127" s="163">
        <v>22320</v>
      </c>
    </row>
    <row r="128" spans="1:18" ht="72.75" customHeight="1" x14ac:dyDescent="0.25">
      <c r="A128" s="221">
        <v>24</v>
      </c>
      <c r="B128" s="459" t="s">
        <v>198</v>
      </c>
      <c r="C128" s="460"/>
      <c r="D128" s="460"/>
      <c r="E128" s="460"/>
      <c r="F128" s="465"/>
      <c r="G128" s="218" t="s">
        <v>199</v>
      </c>
      <c r="H128" s="221">
        <f t="shared" si="8"/>
        <v>0</v>
      </c>
      <c r="I128" s="162">
        <v>0</v>
      </c>
      <c r="J128" s="162">
        <v>0</v>
      </c>
      <c r="K128" s="168">
        <v>0</v>
      </c>
      <c r="L128" s="168">
        <v>0</v>
      </c>
      <c r="M128" s="168">
        <v>0</v>
      </c>
      <c r="N128" s="168">
        <v>4</v>
      </c>
      <c r="O128" s="162">
        <v>3</v>
      </c>
      <c r="P128" s="162">
        <v>0</v>
      </c>
      <c r="Q128" s="163">
        <v>0</v>
      </c>
      <c r="R128" s="163">
        <v>22320</v>
      </c>
    </row>
    <row r="129" spans="1:18" ht="72.75" customHeight="1" x14ac:dyDescent="0.25">
      <c r="A129" s="216">
        <v>5</v>
      </c>
      <c r="B129" s="522" t="s">
        <v>200</v>
      </c>
      <c r="C129" s="523"/>
      <c r="D129" s="523"/>
      <c r="E129" s="523"/>
      <c r="F129" s="523"/>
      <c r="G129" s="524"/>
      <c r="H129" s="220">
        <f>H130+H131+H132+H133+H134+H135+H136+H137+H138+H139+H140+H141+H142+H143+H144+H145+H146+H147</f>
        <v>305</v>
      </c>
      <c r="I129" s="220">
        <f t="shared" ref="I129:P129" si="9">I130+I131+I132+I133+I134+I135+I136+I137+I138+I139+I140+I141+I142+I143+I144+I145+I146+I147</f>
        <v>195</v>
      </c>
      <c r="J129" s="220">
        <f t="shared" si="9"/>
        <v>110</v>
      </c>
      <c r="K129" s="135">
        <f t="shared" si="9"/>
        <v>165</v>
      </c>
      <c r="L129" s="135">
        <f t="shared" si="9"/>
        <v>57</v>
      </c>
      <c r="M129" s="135">
        <f t="shared" si="9"/>
        <v>15</v>
      </c>
      <c r="N129" s="135">
        <f t="shared" si="9"/>
        <v>465</v>
      </c>
      <c r="O129" s="220">
        <f t="shared" si="9"/>
        <v>53</v>
      </c>
      <c r="P129" s="220">
        <f t="shared" si="9"/>
        <v>0</v>
      </c>
      <c r="Q129" s="164">
        <v>47716</v>
      </c>
      <c r="R129" s="164">
        <v>23858</v>
      </c>
    </row>
    <row r="130" spans="1:18" ht="72.75" customHeight="1" x14ac:dyDescent="0.25">
      <c r="A130" s="221">
        <v>1</v>
      </c>
      <c r="B130" s="459" t="s">
        <v>201</v>
      </c>
      <c r="C130" s="460"/>
      <c r="D130" s="460"/>
      <c r="E130" s="460"/>
      <c r="F130" s="465"/>
      <c r="G130" s="218" t="s">
        <v>1003</v>
      </c>
      <c r="H130" s="221">
        <f>I130+J130</f>
        <v>255</v>
      </c>
      <c r="I130" s="162">
        <v>195</v>
      </c>
      <c r="J130" s="162">
        <v>60</v>
      </c>
      <c r="K130" s="168">
        <v>113</v>
      </c>
      <c r="L130" s="168">
        <v>27</v>
      </c>
      <c r="M130" s="168">
        <v>9</v>
      </c>
      <c r="N130" s="168">
        <v>313</v>
      </c>
      <c r="O130" s="162">
        <v>24</v>
      </c>
      <c r="P130" s="162">
        <v>0</v>
      </c>
      <c r="Q130" s="163">
        <v>45565</v>
      </c>
      <c r="R130" s="163">
        <v>23340</v>
      </c>
    </row>
    <row r="131" spans="1:18" ht="72.75" customHeight="1" x14ac:dyDescent="0.25">
      <c r="A131" s="221">
        <v>2</v>
      </c>
      <c r="B131" s="459" t="s">
        <v>202</v>
      </c>
      <c r="C131" s="460"/>
      <c r="D131" s="460"/>
      <c r="E131" s="460"/>
      <c r="F131" s="465"/>
      <c r="G131" s="218" t="s">
        <v>538</v>
      </c>
      <c r="H131" s="221">
        <f t="shared" ref="H131:H147" si="10">I131+J131</f>
        <v>0</v>
      </c>
      <c r="I131" s="162">
        <v>0</v>
      </c>
      <c r="J131" s="162">
        <v>0</v>
      </c>
      <c r="K131" s="168">
        <v>9</v>
      </c>
      <c r="L131" s="168">
        <v>5</v>
      </c>
      <c r="M131" s="168">
        <v>3</v>
      </c>
      <c r="N131" s="168">
        <v>28</v>
      </c>
      <c r="O131" s="162">
        <v>6</v>
      </c>
      <c r="P131" s="162">
        <v>0</v>
      </c>
      <c r="Q131" s="163">
        <v>44756</v>
      </c>
      <c r="R131" s="163">
        <v>23885</v>
      </c>
    </row>
    <row r="132" spans="1:18" ht="72.75" customHeight="1" x14ac:dyDescent="0.25">
      <c r="A132" s="221">
        <v>3</v>
      </c>
      <c r="B132" s="459" t="s">
        <v>203</v>
      </c>
      <c r="C132" s="460"/>
      <c r="D132" s="460"/>
      <c r="E132" s="460"/>
      <c r="F132" s="465"/>
      <c r="G132" s="218" t="s">
        <v>539</v>
      </c>
      <c r="H132" s="221">
        <f t="shared" si="10"/>
        <v>0</v>
      </c>
      <c r="I132" s="162">
        <v>0</v>
      </c>
      <c r="J132" s="162">
        <v>0</v>
      </c>
      <c r="K132" s="168">
        <v>8</v>
      </c>
      <c r="L132" s="168">
        <v>4</v>
      </c>
      <c r="M132" s="168">
        <v>0</v>
      </c>
      <c r="N132" s="168">
        <v>18</v>
      </c>
      <c r="O132" s="162">
        <v>3</v>
      </c>
      <c r="P132" s="162">
        <v>0</v>
      </c>
      <c r="Q132" s="163">
        <v>44830</v>
      </c>
      <c r="R132" s="163">
        <v>23745</v>
      </c>
    </row>
    <row r="133" spans="1:18" ht="72.75" customHeight="1" x14ac:dyDescent="0.25">
      <c r="A133" s="221">
        <v>4</v>
      </c>
      <c r="B133" s="459" t="s">
        <v>204</v>
      </c>
      <c r="C133" s="460"/>
      <c r="D133" s="460"/>
      <c r="E133" s="460"/>
      <c r="F133" s="465"/>
      <c r="G133" s="218" t="s">
        <v>540</v>
      </c>
      <c r="H133" s="221">
        <f t="shared" si="10"/>
        <v>15</v>
      </c>
      <c r="I133" s="162">
        <v>0</v>
      </c>
      <c r="J133" s="162">
        <v>15</v>
      </c>
      <c r="K133" s="168">
        <v>8</v>
      </c>
      <c r="L133" s="168">
        <v>4</v>
      </c>
      <c r="M133" s="168">
        <v>0</v>
      </c>
      <c r="N133" s="168">
        <v>27</v>
      </c>
      <c r="O133" s="162">
        <v>2</v>
      </c>
      <c r="P133" s="162">
        <v>0</v>
      </c>
      <c r="Q133" s="163">
        <v>44145</v>
      </c>
      <c r="R133" s="163">
        <v>23800</v>
      </c>
    </row>
    <row r="134" spans="1:18" ht="72.75" customHeight="1" x14ac:dyDescent="0.25">
      <c r="A134" s="221">
        <v>5</v>
      </c>
      <c r="B134" s="459" t="s">
        <v>205</v>
      </c>
      <c r="C134" s="460"/>
      <c r="D134" s="460"/>
      <c r="E134" s="460"/>
      <c r="F134" s="465"/>
      <c r="G134" s="218" t="s">
        <v>541</v>
      </c>
      <c r="H134" s="221">
        <f t="shared" si="10"/>
        <v>0</v>
      </c>
      <c r="I134" s="162">
        <v>0</v>
      </c>
      <c r="J134" s="162">
        <v>0</v>
      </c>
      <c r="K134" s="168">
        <v>7</v>
      </c>
      <c r="L134" s="168">
        <v>5</v>
      </c>
      <c r="M134" s="168">
        <v>0</v>
      </c>
      <c r="N134" s="168">
        <v>21</v>
      </c>
      <c r="O134" s="162">
        <v>3</v>
      </c>
      <c r="P134" s="167">
        <v>0</v>
      </c>
      <c r="Q134" s="163">
        <v>44920</v>
      </c>
      <c r="R134" s="163">
        <v>23570</v>
      </c>
    </row>
    <row r="135" spans="1:18" ht="72.75" customHeight="1" x14ac:dyDescent="0.25">
      <c r="A135" s="221">
        <v>6</v>
      </c>
      <c r="B135" s="459" t="s">
        <v>206</v>
      </c>
      <c r="C135" s="460"/>
      <c r="D135" s="460"/>
      <c r="E135" s="460"/>
      <c r="F135" s="465"/>
      <c r="G135" s="218" t="s">
        <v>542</v>
      </c>
      <c r="H135" s="221">
        <f t="shared" si="10"/>
        <v>15</v>
      </c>
      <c r="I135" s="162">
        <v>0</v>
      </c>
      <c r="J135" s="162">
        <v>15</v>
      </c>
      <c r="K135" s="168">
        <v>9</v>
      </c>
      <c r="L135" s="168">
        <v>3</v>
      </c>
      <c r="M135" s="168">
        <v>1</v>
      </c>
      <c r="N135" s="168">
        <v>20</v>
      </c>
      <c r="O135" s="162">
        <v>2</v>
      </c>
      <c r="P135" s="162">
        <v>0</v>
      </c>
      <c r="Q135" s="163">
        <v>44772</v>
      </c>
      <c r="R135" s="163">
        <v>23845</v>
      </c>
    </row>
    <row r="136" spans="1:18" ht="72.75" customHeight="1" x14ac:dyDescent="0.25">
      <c r="A136" s="221">
        <v>7</v>
      </c>
      <c r="B136" s="459" t="s">
        <v>207</v>
      </c>
      <c r="C136" s="460"/>
      <c r="D136" s="460"/>
      <c r="E136" s="460"/>
      <c r="F136" s="465"/>
      <c r="G136" s="218" t="s">
        <v>543</v>
      </c>
      <c r="H136" s="221">
        <f t="shared" si="10"/>
        <v>20</v>
      </c>
      <c r="I136" s="162">
        <v>0</v>
      </c>
      <c r="J136" s="162">
        <v>20</v>
      </c>
      <c r="K136" s="168">
        <v>9</v>
      </c>
      <c r="L136" s="168">
        <v>7</v>
      </c>
      <c r="M136" s="168">
        <v>1</v>
      </c>
      <c r="N136" s="168">
        <v>18</v>
      </c>
      <c r="O136" s="162">
        <v>10</v>
      </c>
      <c r="P136" s="162">
        <v>0</v>
      </c>
      <c r="Q136" s="163">
        <v>44370</v>
      </c>
      <c r="R136" s="163">
        <v>23440</v>
      </c>
    </row>
    <row r="137" spans="1:18" ht="72.75" customHeight="1" x14ac:dyDescent="0.25">
      <c r="A137" s="221">
        <v>8</v>
      </c>
      <c r="B137" s="459" t="s">
        <v>208</v>
      </c>
      <c r="C137" s="460"/>
      <c r="D137" s="460"/>
      <c r="E137" s="460"/>
      <c r="F137" s="465"/>
      <c r="G137" s="218" t="s">
        <v>544</v>
      </c>
      <c r="H137" s="221">
        <f t="shared" si="10"/>
        <v>0</v>
      </c>
      <c r="I137" s="162">
        <v>0</v>
      </c>
      <c r="J137" s="162">
        <v>0</v>
      </c>
      <c r="K137" s="168">
        <v>2</v>
      </c>
      <c r="L137" s="168">
        <v>2</v>
      </c>
      <c r="M137" s="168">
        <v>1</v>
      </c>
      <c r="N137" s="168">
        <v>10</v>
      </c>
      <c r="O137" s="162">
        <v>1</v>
      </c>
      <c r="P137" s="162">
        <v>0</v>
      </c>
      <c r="Q137" s="163">
        <v>43345</v>
      </c>
      <c r="R137" s="163">
        <v>23376</v>
      </c>
    </row>
    <row r="138" spans="1:18" ht="72.75" customHeight="1" x14ac:dyDescent="0.25">
      <c r="A138" s="221">
        <v>9</v>
      </c>
      <c r="B138" s="459" t="s">
        <v>209</v>
      </c>
      <c r="C138" s="460"/>
      <c r="D138" s="460"/>
      <c r="E138" s="460"/>
      <c r="F138" s="465"/>
      <c r="G138" s="218" t="s">
        <v>883</v>
      </c>
      <c r="H138" s="221">
        <f t="shared" si="10"/>
        <v>0</v>
      </c>
      <c r="I138" s="162">
        <v>0</v>
      </c>
      <c r="J138" s="162">
        <v>0</v>
      </c>
      <c r="K138" s="168">
        <v>0</v>
      </c>
      <c r="L138" s="168">
        <v>0</v>
      </c>
      <c r="M138" s="168">
        <v>0</v>
      </c>
      <c r="N138" s="168">
        <v>0</v>
      </c>
      <c r="O138" s="162">
        <v>0</v>
      </c>
      <c r="P138" s="162">
        <v>0</v>
      </c>
      <c r="Q138" s="163">
        <v>0</v>
      </c>
      <c r="R138" s="163">
        <v>0</v>
      </c>
    </row>
    <row r="139" spans="1:18" ht="72.75" customHeight="1" x14ac:dyDescent="0.25">
      <c r="A139" s="221">
        <v>10</v>
      </c>
      <c r="B139" s="459" t="s">
        <v>210</v>
      </c>
      <c r="C139" s="460"/>
      <c r="D139" s="460"/>
      <c r="E139" s="460"/>
      <c r="F139" s="465"/>
      <c r="G139" s="218" t="s">
        <v>884</v>
      </c>
      <c r="H139" s="221">
        <f t="shared" si="10"/>
        <v>0</v>
      </c>
      <c r="I139" s="162">
        <v>0</v>
      </c>
      <c r="J139" s="162">
        <v>0</v>
      </c>
      <c r="K139" s="168">
        <v>0</v>
      </c>
      <c r="L139" s="168">
        <v>0</v>
      </c>
      <c r="M139" s="168">
        <v>0</v>
      </c>
      <c r="N139" s="168">
        <v>1</v>
      </c>
      <c r="O139" s="162">
        <v>1</v>
      </c>
      <c r="P139" s="162">
        <v>0</v>
      </c>
      <c r="Q139" s="163">
        <v>0</v>
      </c>
      <c r="R139" s="163">
        <v>22985</v>
      </c>
    </row>
    <row r="140" spans="1:18" ht="72.75" customHeight="1" x14ac:dyDescent="0.25">
      <c r="A140" s="221">
        <v>11</v>
      </c>
      <c r="B140" s="459" t="s">
        <v>212</v>
      </c>
      <c r="C140" s="460"/>
      <c r="D140" s="460"/>
      <c r="E140" s="460"/>
      <c r="F140" s="465"/>
      <c r="G140" s="218" t="s">
        <v>213</v>
      </c>
      <c r="H140" s="221">
        <f t="shared" si="10"/>
        <v>0</v>
      </c>
      <c r="I140" s="162">
        <v>0</v>
      </c>
      <c r="J140" s="162">
        <v>0</v>
      </c>
      <c r="K140" s="168">
        <v>0</v>
      </c>
      <c r="L140" s="168">
        <v>0</v>
      </c>
      <c r="M140" s="168">
        <v>0</v>
      </c>
      <c r="N140" s="168">
        <v>1</v>
      </c>
      <c r="O140" s="162">
        <v>1</v>
      </c>
      <c r="P140" s="162">
        <v>0</v>
      </c>
      <c r="Q140" s="163">
        <v>0</v>
      </c>
      <c r="R140" s="163">
        <v>22340</v>
      </c>
    </row>
    <row r="141" spans="1:18" ht="72.75" customHeight="1" x14ac:dyDescent="0.25">
      <c r="A141" s="221">
        <v>12</v>
      </c>
      <c r="B141" s="459" t="s">
        <v>214</v>
      </c>
      <c r="C141" s="460"/>
      <c r="D141" s="460"/>
      <c r="E141" s="460"/>
      <c r="F141" s="465"/>
      <c r="G141" s="218" t="s">
        <v>885</v>
      </c>
      <c r="H141" s="221">
        <f t="shared" si="10"/>
        <v>0</v>
      </c>
      <c r="I141" s="162">
        <v>0</v>
      </c>
      <c r="J141" s="162">
        <v>0</v>
      </c>
      <c r="K141" s="168">
        <v>0</v>
      </c>
      <c r="L141" s="168">
        <v>0</v>
      </c>
      <c r="M141" s="168">
        <v>0</v>
      </c>
      <c r="N141" s="168">
        <v>0</v>
      </c>
      <c r="O141" s="162">
        <v>0</v>
      </c>
      <c r="P141" s="162">
        <v>0</v>
      </c>
      <c r="Q141" s="163">
        <v>0</v>
      </c>
      <c r="R141" s="163">
        <v>22740</v>
      </c>
    </row>
    <row r="142" spans="1:18" ht="72.75" customHeight="1" x14ac:dyDescent="0.25">
      <c r="A142" s="221">
        <v>13</v>
      </c>
      <c r="B142" s="459" t="s">
        <v>216</v>
      </c>
      <c r="C142" s="460"/>
      <c r="D142" s="460"/>
      <c r="E142" s="460"/>
      <c r="F142" s="465"/>
      <c r="G142" s="218" t="s">
        <v>217</v>
      </c>
      <c r="H142" s="221">
        <f t="shared" si="10"/>
        <v>0</v>
      </c>
      <c r="I142" s="162">
        <v>0</v>
      </c>
      <c r="J142" s="162">
        <v>0</v>
      </c>
      <c r="K142" s="168">
        <v>0</v>
      </c>
      <c r="L142" s="168">
        <v>0</v>
      </c>
      <c r="M142" s="168">
        <v>0</v>
      </c>
      <c r="N142" s="168">
        <v>2</v>
      </c>
      <c r="O142" s="162">
        <v>0</v>
      </c>
      <c r="P142" s="162">
        <v>0</v>
      </c>
      <c r="Q142" s="163">
        <v>0</v>
      </c>
      <c r="R142" s="163">
        <v>22647</v>
      </c>
    </row>
    <row r="143" spans="1:18" ht="72.75" customHeight="1" x14ac:dyDescent="0.25">
      <c r="A143" s="221">
        <v>14</v>
      </c>
      <c r="B143" s="459" t="s">
        <v>219</v>
      </c>
      <c r="C143" s="460"/>
      <c r="D143" s="460"/>
      <c r="E143" s="460"/>
      <c r="F143" s="465"/>
      <c r="G143" s="218" t="s">
        <v>220</v>
      </c>
      <c r="H143" s="221">
        <f t="shared" si="10"/>
        <v>0</v>
      </c>
      <c r="I143" s="162">
        <v>0</v>
      </c>
      <c r="J143" s="162">
        <v>0</v>
      </c>
      <c r="K143" s="168">
        <v>0</v>
      </c>
      <c r="L143" s="168">
        <v>0</v>
      </c>
      <c r="M143" s="168">
        <v>0</v>
      </c>
      <c r="N143" s="168">
        <v>2</v>
      </c>
      <c r="O143" s="162">
        <v>0</v>
      </c>
      <c r="P143" s="162">
        <v>0</v>
      </c>
      <c r="Q143" s="163">
        <v>0</v>
      </c>
      <c r="R143" s="163">
        <v>22754</v>
      </c>
    </row>
    <row r="144" spans="1:18" ht="72.75" customHeight="1" x14ac:dyDescent="0.25">
      <c r="A144" s="221">
        <v>15</v>
      </c>
      <c r="B144" s="459" t="s">
        <v>221</v>
      </c>
      <c r="C144" s="460"/>
      <c r="D144" s="460"/>
      <c r="E144" s="460"/>
      <c r="F144" s="465"/>
      <c r="G144" s="218" t="s">
        <v>970</v>
      </c>
      <c r="H144" s="221">
        <f t="shared" si="10"/>
        <v>0</v>
      </c>
      <c r="I144" s="162">
        <v>0</v>
      </c>
      <c r="J144" s="162">
        <v>0</v>
      </c>
      <c r="K144" s="168">
        <v>0</v>
      </c>
      <c r="L144" s="168">
        <v>0</v>
      </c>
      <c r="M144" s="168">
        <v>0</v>
      </c>
      <c r="N144" s="168">
        <v>1</v>
      </c>
      <c r="O144" s="162">
        <v>0</v>
      </c>
      <c r="P144" s="162">
        <v>0</v>
      </c>
      <c r="Q144" s="163">
        <v>0</v>
      </c>
      <c r="R144" s="163">
        <v>21845</v>
      </c>
    </row>
    <row r="145" spans="1:18" ht="72.75" customHeight="1" x14ac:dyDescent="0.25">
      <c r="A145" s="221">
        <v>16</v>
      </c>
      <c r="B145" s="459" t="s">
        <v>223</v>
      </c>
      <c r="C145" s="460"/>
      <c r="D145" s="460"/>
      <c r="E145" s="460"/>
      <c r="F145" s="465"/>
      <c r="G145" s="218" t="s">
        <v>224</v>
      </c>
      <c r="H145" s="221">
        <f t="shared" si="10"/>
        <v>0</v>
      </c>
      <c r="I145" s="162">
        <v>0</v>
      </c>
      <c r="J145" s="162">
        <v>0</v>
      </c>
      <c r="K145" s="168">
        <v>0</v>
      </c>
      <c r="L145" s="168">
        <v>0</v>
      </c>
      <c r="M145" s="168">
        <v>0</v>
      </c>
      <c r="N145" s="168">
        <v>2</v>
      </c>
      <c r="O145" s="162">
        <v>0</v>
      </c>
      <c r="P145" s="162">
        <v>0</v>
      </c>
      <c r="Q145" s="163">
        <v>0</v>
      </c>
      <c r="R145" s="163">
        <v>21734</v>
      </c>
    </row>
    <row r="146" spans="1:18" ht="72.75" customHeight="1" x14ac:dyDescent="0.25">
      <c r="A146" s="221">
        <v>17</v>
      </c>
      <c r="B146" s="459" t="s">
        <v>225</v>
      </c>
      <c r="C146" s="460"/>
      <c r="D146" s="460"/>
      <c r="E146" s="460"/>
      <c r="F146" s="465"/>
      <c r="G146" s="218" t="s">
        <v>226</v>
      </c>
      <c r="H146" s="221">
        <f t="shared" si="10"/>
        <v>0</v>
      </c>
      <c r="I146" s="162">
        <v>0</v>
      </c>
      <c r="J146" s="162">
        <v>0</v>
      </c>
      <c r="K146" s="168">
        <v>0</v>
      </c>
      <c r="L146" s="168">
        <v>0</v>
      </c>
      <c r="M146" s="168">
        <v>0</v>
      </c>
      <c r="N146" s="168">
        <v>1</v>
      </c>
      <c r="O146" s="162">
        <v>0</v>
      </c>
      <c r="P146" s="162">
        <v>0</v>
      </c>
      <c r="Q146" s="163">
        <v>0</v>
      </c>
      <c r="R146" s="163">
        <v>21475</v>
      </c>
    </row>
    <row r="147" spans="1:18" ht="72.75" customHeight="1" x14ac:dyDescent="0.25">
      <c r="A147" s="221">
        <v>18</v>
      </c>
      <c r="B147" s="529" t="s">
        <v>326</v>
      </c>
      <c r="C147" s="529"/>
      <c r="D147" s="529"/>
      <c r="E147" s="529"/>
      <c r="F147" s="529"/>
      <c r="G147" s="218" t="s">
        <v>886</v>
      </c>
      <c r="H147" s="221">
        <f t="shared" si="10"/>
        <v>0</v>
      </c>
      <c r="I147" s="162">
        <v>0</v>
      </c>
      <c r="J147" s="162">
        <v>0</v>
      </c>
      <c r="K147" s="168">
        <v>0</v>
      </c>
      <c r="L147" s="168">
        <v>0</v>
      </c>
      <c r="M147" s="168">
        <v>0</v>
      </c>
      <c r="N147" s="168">
        <v>0</v>
      </c>
      <c r="O147" s="162">
        <v>0</v>
      </c>
      <c r="P147" s="162">
        <v>0</v>
      </c>
      <c r="Q147" s="163">
        <v>0</v>
      </c>
      <c r="R147" s="163">
        <v>0</v>
      </c>
    </row>
    <row r="148" spans="1:18" ht="72.75" customHeight="1" x14ac:dyDescent="0.25">
      <c r="A148" s="216">
        <v>6</v>
      </c>
      <c r="B148" s="522" t="s">
        <v>227</v>
      </c>
      <c r="C148" s="523"/>
      <c r="D148" s="523"/>
      <c r="E148" s="523"/>
      <c r="F148" s="523"/>
      <c r="G148" s="524"/>
      <c r="H148" s="220">
        <f>H149+H150+H151+H152+H153+H154+H155+H156+H157+H158+H159+H160+H161+H162</f>
        <v>380</v>
      </c>
      <c r="I148" s="220">
        <f t="shared" ref="I148:P148" si="11">I149+I150+I151+I152+I153+I154+I155+I156+I157+I158+I159+I160+I161+I162</f>
        <v>220</v>
      </c>
      <c r="J148" s="220">
        <f t="shared" si="11"/>
        <v>160</v>
      </c>
      <c r="K148" s="135">
        <f t="shared" si="11"/>
        <v>118</v>
      </c>
      <c r="L148" s="135">
        <f t="shared" si="11"/>
        <v>88</v>
      </c>
      <c r="M148" s="135">
        <f t="shared" si="11"/>
        <v>16.5</v>
      </c>
      <c r="N148" s="135">
        <f t="shared" si="11"/>
        <v>417</v>
      </c>
      <c r="O148" s="220">
        <f t="shared" si="11"/>
        <v>72.5</v>
      </c>
      <c r="P148" s="220">
        <f t="shared" si="11"/>
        <v>0</v>
      </c>
      <c r="Q148" s="164">
        <v>47716</v>
      </c>
      <c r="R148" s="164">
        <v>23858</v>
      </c>
    </row>
    <row r="149" spans="1:18" ht="72.75" customHeight="1" x14ac:dyDescent="0.25">
      <c r="A149" s="221">
        <v>1</v>
      </c>
      <c r="B149" s="459" t="s">
        <v>228</v>
      </c>
      <c r="C149" s="460"/>
      <c r="D149" s="460"/>
      <c r="E149" s="460"/>
      <c r="F149" s="465"/>
      <c r="G149" s="218" t="s">
        <v>1000</v>
      </c>
      <c r="H149" s="221">
        <f>I149+J149</f>
        <v>160</v>
      </c>
      <c r="I149" s="162">
        <v>130</v>
      </c>
      <c r="J149" s="162">
        <v>30</v>
      </c>
      <c r="K149" s="168">
        <v>57</v>
      </c>
      <c r="L149" s="168">
        <v>52</v>
      </c>
      <c r="M149" s="168">
        <v>10.5</v>
      </c>
      <c r="N149" s="168">
        <v>197</v>
      </c>
      <c r="O149" s="162">
        <v>43.25</v>
      </c>
      <c r="P149" s="162">
        <v>0</v>
      </c>
      <c r="Q149" s="163">
        <v>49606</v>
      </c>
      <c r="R149" s="163">
        <v>24048</v>
      </c>
    </row>
    <row r="150" spans="1:18" ht="72.75" customHeight="1" x14ac:dyDescent="0.25">
      <c r="A150" s="221">
        <v>2</v>
      </c>
      <c r="B150" s="459" t="s">
        <v>229</v>
      </c>
      <c r="C150" s="460"/>
      <c r="D150" s="460"/>
      <c r="E150" s="460"/>
      <c r="F150" s="465"/>
      <c r="G150" s="218" t="s">
        <v>974</v>
      </c>
      <c r="H150" s="221">
        <f t="shared" ref="H150:H162" si="12">I150+J150</f>
        <v>65</v>
      </c>
      <c r="I150" s="162">
        <v>25</v>
      </c>
      <c r="J150" s="162">
        <v>40</v>
      </c>
      <c r="K150" s="168">
        <v>20</v>
      </c>
      <c r="L150" s="168">
        <v>6</v>
      </c>
      <c r="M150" s="168">
        <v>0</v>
      </c>
      <c r="N150" s="168">
        <v>57</v>
      </c>
      <c r="O150" s="162">
        <v>7</v>
      </c>
      <c r="P150" s="162">
        <v>0</v>
      </c>
      <c r="Q150" s="163">
        <v>46858</v>
      </c>
      <c r="R150" s="163">
        <v>23402</v>
      </c>
    </row>
    <row r="151" spans="1:18" ht="72.75" customHeight="1" x14ac:dyDescent="0.25">
      <c r="A151" s="221">
        <v>3</v>
      </c>
      <c r="B151" s="459" t="s">
        <v>230</v>
      </c>
      <c r="C151" s="460"/>
      <c r="D151" s="460"/>
      <c r="E151" s="460"/>
      <c r="F151" s="465"/>
      <c r="G151" s="218" t="s">
        <v>973</v>
      </c>
      <c r="H151" s="221">
        <f t="shared" si="12"/>
        <v>25</v>
      </c>
      <c r="I151" s="162">
        <v>0</v>
      </c>
      <c r="J151" s="162">
        <v>25</v>
      </c>
      <c r="K151" s="168">
        <v>7</v>
      </c>
      <c r="L151" s="168">
        <v>7</v>
      </c>
      <c r="M151" s="168">
        <v>1.25</v>
      </c>
      <c r="N151" s="168">
        <v>28</v>
      </c>
      <c r="O151" s="162">
        <v>4.75</v>
      </c>
      <c r="P151" s="162">
        <v>0</v>
      </c>
      <c r="Q151" s="163">
        <v>46510</v>
      </c>
      <c r="R151" s="163">
        <v>23306</v>
      </c>
    </row>
    <row r="152" spans="1:18" ht="72.75" customHeight="1" x14ac:dyDescent="0.25">
      <c r="A152" s="221">
        <v>4</v>
      </c>
      <c r="B152" s="459" t="s">
        <v>231</v>
      </c>
      <c r="C152" s="460"/>
      <c r="D152" s="460"/>
      <c r="E152" s="460"/>
      <c r="F152" s="465"/>
      <c r="G152" s="218" t="s">
        <v>972</v>
      </c>
      <c r="H152" s="221">
        <f t="shared" si="12"/>
        <v>20</v>
      </c>
      <c r="I152" s="162">
        <v>10</v>
      </c>
      <c r="J152" s="162">
        <v>10</v>
      </c>
      <c r="K152" s="168">
        <v>6</v>
      </c>
      <c r="L152" s="168">
        <v>6.25</v>
      </c>
      <c r="M152" s="168">
        <v>1.5</v>
      </c>
      <c r="N152" s="168">
        <v>26</v>
      </c>
      <c r="O152" s="162">
        <v>5</v>
      </c>
      <c r="P152" s="162">
        <v>0</v>
      </c>
      <c r="Q152" s="163">
        <v>46215</v>
      </c>
      <c r="R152" s="163">
        <v>23188</v>
      </c>
    </row>
    <row r="153" spans="1:18" ht="72.75" customHeight="1" x14ac:dyDescent="0.25">
      <c r="A153" s="221">
        <v>5</v>
      </c>
      <c r="B153" s="498" t="s">
        <v>658</v>
      </c>
      <c r="C153" s="499"/>
      <c r="D153" s="499"/>
      <c r="E153" s="499"/>
      <c r="F153" s="500"/>
      <c r="G153" s="218" t="s">
        <v>887</v>
      </c>
      <c r="H153" s="221">
        <f t="shared" si="12"/>
        <v>110</v>
      </c>
      <c r="I153" s="162">
        <v>55</v>
      </c>
      <c r="J153" s="162">
        <v>55</v>
      </c>
      <c r="K153" s="168">
        <v>24</v>
      </c>
      <c r="L153" s="168">
        <v>12.5</v>
      </c>
      <c r="M153" s="168">
        <v>3.25</v>
      </c>
      <c r="N153" s="168">
        <v>81</v>
      </c>
      <c r="O153" s="162">
        <v>10</v>
      </c>
      <c r="P153" s="162">
        <v>0</v>
      </c>
      <c r="Q153" s="163">
        <v>47615</v>
      </c>
      <c r="R153" s="163">
        <v>23502</v>
      </c>
    </row>
    <row r="154" spans="1:18" ht="72.75" customHeight="1" x14ac:dyDescent="0.25">
      <c r="A154" s="221">
        <v>6</v>
      </c>
      <c r="B154" s="459" t="s">
        <v>232</v>
      </c>
      <c r="C154" s="460"/>
      <c r="D154" s="460"/>
      <c r="E154" s="460"/>
      <c r="F154" s="465"/>
      <c r="G154" s="218" t="s">
        <v>548</v>
      </c>
      <c r="H154" s="221">
        <f t="shared" si="12"/>
        <v>0</v>
      </c>
      <c r="I154" s="162">
        <v>0</v>
      </c>
      <c r="J154" s="162">
        <v>0</v>
      </c>
      <c r="K154" s="168">
        <v>4</v>
      </c>
      <c r="L154" s="168">
        <v>4.25</v>
      </c>
      <c r="M154" s="168">
        <v>0</v>
      </c>
      <c r="N154" s="168">
        <v>18</v>
      </c>
      <c r="O154" s="162">
        <v>2.5</v>
      </c>
      <c r="P154" s="162">
        <v>0</v>
      </c>
      <c r="Q154" s="163">
        <v>46402</v>
      </c>
      <c r="R154" s="163">
        <v>23050</v>
      </c>
    </row>
    <row r="155" spans="1:18" ht="72.75" customHeight="1" x14ac:dyDescent="0.25">
      <c r="A155" s="221">
        <v>7</v>
      </c>
      <c r="B155" s="459" t="s">
        <v>235</v>
      </c>
      <c r="C155" s="460"/>
      <c r="D155" s="460"/>
      <c r="E155" s="460"/>
      <c r="F155" s="465"/>
      <c r="G155" s="218" t="s">
        <v>236</v>
      </c>
      <c r="H155" s="221">
        <f t="shared" si="12"/>
        <v>0</v>
      </c>
      <c r="I155" s="162">
        <v>0</v>
      </c>
      <c r="J155" s="162">
        <v>0</v>
      </c>
      <c r="K155" s="168">
        <v>0</v>
      </c>
      <c r="L155" s="168">
        <v>0</v>
      </c>
      <c r="M155" s="168">
        <v>0</v>
      </c>
      <c r="N155" s="168">
        <v>3</v>
      </c>
      <c r="O155" s="162">
        <v>0</v>
      </c>
      <c r="P155" s="162">
        <v>0</v>
      </c>
      <c r="Q155" s="163">
        <v>0</v>
      </c>
      <c r="R155" s="163">
        <v>22505</v>
      </c>
    </row>
    <row r="156" spans="1:18" ht="72.75" customHeight="1" x14ac:dyDescent="0.25">
      <c r="A156" s="221">
        <v>8</v>
      </c>
      <c r="B156" s="459" t="s">
        <v>237</v>
      </c>
      <c r="C156" s="460"/>
      <c r="D156" s="460"/>
      <c r="E156" s="460"/>
      <c r="F156" s="465"/>
      <c r="G156" s="218" t="s">
        <v>238</v>
      </c>
      <c r="H156" s="221">
        <f t="shared" si="12"/>
        <v>0</v>
      </c>
      <c r="I156" s="162">
        <v>0</v>
      </c>
      <c r="J156" s="162">
        <v>0</v>
      </c>
      <c r="K156" s="168">
        <v>0</v>
      </c>
      <c r="L156" s="168">
        <v>0</v>
      </c>
      <c r="M156" s="168">
        <v>0</v>
      </c>
      <c r="N156" s="168">
        <v>3</v>
      </c>
      <c r="O156" s="162">
        <v>0</v>
      </c>
      <c r="P156" s="162">
        <v>0</v>
      </c>
      <c r="Q156" s="163">
        <v>0</v>
      </c>
      <c r="R156" s="163">
        <v>22441</v>
      </c>
    </row>
    <row r="157" spans="1:18" ht="72.75" customHeight="1" x14ac:dyDescent="0.25">
      <c r="A157" s="221">
        <v>9</v>
      </c>
      <c r="B157" s="459" t="s">
        <v>228</v>
      </c>
      <c r="C157" s="460"/>
      <c r="D157" s="460"/>
      <c r="E157" s="460"/>
      <c r="F157" s="465"/>
      <c r="G157" s="218" t="s">
        <v>971</v>
      </c>
      <c r="H157" s="221">
        <f t="shared" si="12"/>
        <v>0</v>
      </c>
      <c r="I157" s="162">
        <v>0</v>
      </c>
      <c r="J157" s="162">
        <v>0</v>
      </c>
      <c r="K157" s="168">
        <v>0</v>
      </c>
      <c r="L157" s="168">
        <v>0</v>
      </c>
      <c r="M157" s="168">
        <v>0</v>
      </c>
      <c r="N157" s="168">
        <v>1</v>
      </c>
      <c r="O157" s="162">
        <v>0</v>
      </c>
      <c r="P157" s="162">
        <v>0</v>
      </c>
      <c r="Q157" s="163">
        <v>0</v>
      </c>
      <c r="R157" s="163">
        <v>22475</v>
      </c>
    </row>
    <row r="158" spans="1:18" ht="72.75" customHeight="1" x14ac:dyDescent="0.25">
      <c r="A158" s="221">
        <v>10</v>
      </c>
      <c r="B158" s="459" t="s">
        <v>239</v>
      </c>
      <c r="C158" s="460"/>
      <c r="D158" s="460"/>
      <c r="E158" s="460"/>
      <c r="F158" s="465"/>
      <c r="G158" s="218" t="s">
        <v>240</v>
      </c>
      <c r="H158" s="221">
        <f t="shared" si="12"/>
        <v>0</v>
      </c>
      <c r="I158" s="162">
        <v>0</v>
      </c>
      <c r="J158" s="162">
        <v>0</v>
      </c>
      <c r="K158" s="168">
        <v>0</v>
      </c>
      <c r="L158" s="168">
        <v>0</v>
      </c>
      <c r="M158" s="168">
        <v>0</v>
      </c>
      <c r="N158" s="168">
        <v>2</v>
      </c>
      <c r="O158" s="162">
        <v>0</v>
      </c>
      <c r="P158" s="162">
        <v>0</v>
      </c>
      <c r="Q158" s="163">
        <v>0</v>
      </c>
      <c r="R158" s="163">
        <v>22510</v>
      </c>
    </row>
    <row r="159" spans="1:18" ht="72.75" customHeight="1" x14ac:dyDescent="0.25">
      <c r="A159" s="221">
        <v>11</v>
      </c>
      <c r="B159" s="459" t="s">
        <v>241</v>
      </c>
      <c r="C159" s="460"/>
      <c r="D159" s="460"/>
      <c r="E159" s="460"/>
      <c r="F159" s="465"/>
      <c r="G159" s="218" t="s">
        <v>242</v>
      </c>
      <c r="H159" s="221">
        <f t="shared" si="12"/>
        <v>0</v>
      </c>
      <c r="I159" s="162">
        <v>0</v>
      </c>
      <c r="J159" s="162">
        <v>0</v>
      </c>
      <c r="K159" s="168">
        <v>0</v>
      </c>
      <c r="L159" s="168">
        <v>0</v>
      </c>
      <c r="M159" s="168">
        <v>0</v>
      </c>
      <c r="N159" s="168">
        <v>1</v>
      </c>
      <c r="O159" s="162">
        <v>0</v>
      </c>
      <c r="P159" s="162">
        <v>0</v>
      </c>
      <c r="Q159" s="163">
        <v>0</v>
      </c>
      <c r="R159" s="163">
        <v>22302</v>
      </c>
    </row>
    <row r="160" spans="1:18" ht="72.75" customHeight="1" x14ac:dyDescent="0.25">
      <c r="A160" s="221">
        <v>12</v>
      </c>
      <c r="B160" s="498" t="s">
        <v>233</v>
      </c>
      <c r="C160" s="499"/>
      <c r="D160" s="499"/>
      <c r="E160" s="499"/>
      <c r="F160" s="500"/>
      <c r="G160" s="218" t="s">
        <v>888</v>
      </c>
      <c r="H160" s="221">
        <f t="shared" si="12"/>
        <v>0</v>
      </c>
      <c r="I160" s="162">
        <v>0</v>
      </c>
      <c r="J160" s="162">
        <v>0</v>
      </c>
      <c r="K160" s="168">
        <v>0</v>
      </c>
      <c r="L160" s="168">
        <v>0</v>
      </c>
      <c r="M160" s="168">
        <v>0</v>
      </c>
      <c r="N160" s="168">
        <v>0</v>
      </c>
      <c r="O160" s="162">
        <v>0</v>
      </c>
      <c r="P160" s="162">
        <v>0</v>
      </c>
      <c r="Q160" s="162">
        <v>0</v>
      </c>
      <c r="R160" s="162">
        <v>0</v>
      </c>
    </row>
    <row r="161" spans="1:18" ht="72.75" customHeight="1" x14ac:dyDescent="0.25">
      <c r="A161" s="221">
        <v>13</v>
      </c>
      <c r="B161" s="498" t="s">
        <v>243</v>
      </c>
      <c r="C161" s="499"/>
      <c r="D161" s="499"/>
      <c r="E161" s="499"/>
      <c r="F161" s="500"/>
      <c r="G161" s="218" t="s">
        <v>889</v>
      </c>
      <c r="H161" s="221">
        <f t="shared" si="12"/>
        <v>0</v>
      </c>
      <c r="I161" s="162">
        <v>0</v>
      </c>
      <c r="J161" s="162">
        <v>0</v>
      </c>
      <c r="K161" s="168">
        <v>0</v>
      </c>
      <c r="L161" s="168">
        <v>0</v>
      </c>
      <c r="M161" s="168">
        <v>0</v>
      </c>
      <c r="N161" s="168">
        <v>0</v>
      </c>
      <c r="O161" s="162">
        <v>0</v>
      </c>
      <c r="P161" s="162">
        <v>0</v>
      </c>
      <c r="Q161" s="162">
        <v>0</v>
      </c>
      <c r="R161" s="162">
        <v>0</v>
      </c>
    </row>
    <row r="162" spans="1:18" ht="72.75" customHeight="1" x14ac:dyDescent="0.25">
      <c r="A162" s="221">
        <v>14</v>
      </c>
      <c r="B162" s="498" t="s">
        <v>890</v>
      </c>
      <c r="C162" s="499"/>
      <c r="D162" s="499"/>
      <c r="E162" s="499"/>
      <c r="F162" s="500"/>
      <c r="G162" s="218" t="s">
        <v>891</v>
      </c>
      <c r="H162" s="221">
        <f t="shared" si="12"/>
        <v>0</v>
      </c>
      <c r="I162" s="162">
        <v>0</v>
      </c>
      <c r="J162" s="162">
        <v>0</v>
      </c>
      <c r="K162" s="168">
        <v>0</v>
      </c>
      <c r="L162" s="168">
        <v>0</v>
      </c>
      <c r="M162" s="168">
        <v>0</v>
      </c>
      <c r="N162" s="168">
        <v>0</v>
      </c>
      <c r="O162" s="162">
        <v>0</v>
      </c>
      <c r="P162" s="162">
        <v>0</v>
      </c>
      <c r="Q162" s="162">
        <v>0</v>
      </c>
      <c r="R162" s="162">
        <v>0</v>
      </c>
    </row>
    <row r="163" spans="1:18" ht="72.75" customHeight="1" x14ac:dyDescent="0.25">
      <c r="A163" s="216">
        <v>7</v>
      </c>
      <c r="B163" s="530" t="s">
        <v>247</v>
      </c>
      <c r="C163" s="531"/>
      <c r="D163" s="531"/>
      <c r="E163" s="531"/>
      <c r="F163" s="531"/>
      <c r="G163" s="532"/>
      <c r="H163" s="135">
        <f>H164+H165+H166+H167+H168+H169+H170+H171+H172+H173+H174+H175+H176+H177+H178+H179+H180+H181+H182+H183+H184+H185+H186+H187+H188+H189+H190+H191</f>
        <v>200</v>
      </c>
      <c r="I163" s="135">
        <f t="shared" ref="I163:O163" si="13">I164+I165+I166+I167+I168+I169+I170+I171+I172+I173+I174+I175+I176+I177+I178+I179+I180+I181+I182+I183+I184+I185+I186+I187+I188+I189+I190+I191</f>
        <v>130</v>
      </c>
      <c r="J163" s="135">
        <f t="shared" si="13"/>
        <v>70</v>
      </c>
      <c r="K163" s="135">
        <f t="shared" si="13"/>
        <v>71</v>
      </c>
      <c r="L163" s="135">
        <f t="shared" si="13"/>
        <v>58</v>
      </c>
      <c r="M163" s="135">
        <f t="shared" si="13"/>
        <v>15</v>
      </c>
      <c r="N163" s="135">
        <f t="shared" si="13"/>
        <v>242</v>
      </c>
      <c r="O163" s="135">
        <f t="shared" si="13"/>
        <v>30</v>
      </c>
      <c r="P163" s="135">
        <f>P164+P165+P166+P167+P168+P169+P170+P171+P172+P173+P174+P175+P176+P177+P178+P179+P180+P181+P182+P183+P184+P185+P186+P187+P188+P189+P190+P191</f>
        <v>9</v>
      </c>
      <c r="Q163" s="164">
        <v>47716</v>
      </c>
      <c r="R163" s="164">
        <v>23858</v>
      </c>
    </row>
    <row r="164" spans="1:18" ht="72.75" customHeight="1" x14ac:dyDescent="0.25">
      <c r="A164" s="221">
        <v>1</v>
      </c>
      <c r="B164" s="459" t="s">
        <v>248</v>
      </c>
      <c r="C164" s="460"/>
      <c r="D164" s="460"/>
      <c r="E164" s="460"/>
      <c r="F164" s="465"/>
      <c r="G164" s="218" t="s">
        <v>1011</v>
      </c>
      <c r="H164" s="221">
        <f>I164+J164</f>
        <v>185</v>
      </c>
      <c r="I164" s="162">
        <v>130</v>
      </c>
      <c r="J164" s="162">
        <v>55</v>
      </c>
      <c r="K164" s="168">
        <v>56</v>
      </c>
      <c r="L164" s="168">
        <v>47</v>
      </c>
      <c r="M164" s="168">
        <v>9</v>
      </c>
      <c r="N164" s="168">
        <v>141</v>
      </c>
      <c r="O164" s="162">
        <v>19</v>
      </c>
      <c r="P164" s="162">
        <v>4</v>
      </c>
      <c r="Q164" s="163">
        <v>48405</v>
      </c>
      <c r="R164" s="163">
        <v>23189</v>
      </c>
    </row>
    <row r="165" spans="1:18" ht="72.75" customHeight="1" x14ac:dyDescent="0.25">
      <c r="A165" s="221">
        <v>2</v>
      </c>
      <c r="B165" s="459" t="s">
        <v>249</v>
      </c>
      <c r="C165" s="460"/>
      <c r="D165" s="460"/>
      <c r="E165" s="460"/>
      <c r="F165" s="465"/>
      <c r="G165" s="218" t="s">
        <v>551</v>
      </c>
      <c r="H165" s="221">
        <f t="shared" ref="H165:H191" si="14">I165+J165</f>
        <v>0</v>
      </c>
      <c r="I165" s="162">
        <v>0</v>
      </c>
      <c r="J165" s="162">
        <v>0</v>
      </c>
      <c r="K165" s="168">
        <v>1</v>
      </c>
      <c r="L165" s="168">
        <v>3</v>
      </c>
      <c r="M165" s="168">
        <v>1</v>
      </c>
      <c r="N165" s="168">
        <v>14</v>
      </c>
      <c r="O165" s="162">
        <v>0</v>
      </c>
      <c r="P165" s="162">
        <v>0</v>
      </c>
      <c r="Q165" s="163">
        <v>29198</v>
      </c>
      <c r="R165" s="163">
        <v>20305</v>
      </c>
    </row>
    <row r="166" spans="1:18" ht="72.75" customHeight="1" x14ac:dyDescent="0.25">
      <c r="A166" s="221">
        <v>3</v>
      </c>
      <c r="B166" s="459" t="s">
        <v>250</v>
      </c>
      <c r="C166" s="460"/>
      <c r="D166" s="460"/>
      <c r="E166" s="460"/>
      <c r="F166" s="465"/>
      <c r="G166" s="218" t="s">
        <v>552</v>
      </c>
      <c r="H166" s="221">
        <f t="shared" si="14"/>
        <v>0</v>
      </c>
      <c r="I166" s="162">
        <v>0</v>
      </c>
      <c r="J166" s="162">
        <v>0</v>
      </c>
      <c r="K166" s="168">
        <v>2</v>
      </c>
      <c r="L166" s="168">
        <v>1</v>
      </c>
      <c r="M166" s="168">
        <v>1</v>
      </c>
      <c r="N166" s="168">
        <v>5</v>
      </c>
      <c r="O166" s="162">
        <v>2</v>
      </c>
      <c r="P166" s="162">
        <v>0</v>
      </c>
      <c r="Q166" s="163">
        <v>30971</v>
      </c>
      <c r="R166" s="163">
        <v>20981</v>
      </c>
    </row>
    <row r="167" spans="1:18" ht="72.75" customHeight="1" x14ac:dyDescent="0.25">
      <c r="A167" s="221">
        <v>4</v>
      </c>
      <c r="B167" s="459" t="s">
        <v>251</v>
      </c>
      <c r="C167" s="460"/>
      <c r="D167" s="460"/>
      <c r="E167" s="460"/>
      <c r="F167" s="465"/>
      <c r="G167" s="218" t="s">
        <v>553</v>
      </c>
      <c r="H167" s="221">
        <f t="shared" si="14"/>
        <v>0</v>
      </c>
      <c r="I167" s="162">
        <v>0</v>
      </c>
      <c r="J167" s="162">
        <v>0</v>
      </c>
      <c r="K167" s="168">
        <v>2</v>
      </c>
      <c r="L167" s="168">
        <v>0</v>
      </c>
      <c r="M167" s="168">
        <v>0</v>
      </c>
      <c r="N167" s="168">
        <v>14</v>
      </c>
      <c r="O167" s="162">
        <v>2</v>
      </c>
      <c r="P167" s="162">
        <v>1</v>
      </c>
      <c r="Q167" s="163">
        <v>41649</v>
      </c>
      <c r="R167" s="163">
        <v>18872</v>
      </c>
    </row>
    <row r="168" spans="1:18" ht="72.75" customHeight="1" x14ac:dyDescent="0.25">
      <c r="A168" s="221">
        <v>5</v>
      </c>
      <c r="B168" s="459" t="s">
        <v>252</v>
      </c>
      <c r="C168" s="460"/>
      <c r="D168" s="460"/>
      <c r="E168" s="460"/>
      <c r="F168" s="465"/>
      <c r="G168" s="218" t="s">
        <v>554</v>
      </c>
      <c r="H168" s="221">
        <f t="shared" si="14"/>
        <v>0</v>
      </c>
      <c r="I168" s="162">
        <v>0</v>
      </c>
      <c r="J168" s="162">
        <v>0</v>
      </c>
      <c r="K168" s="168">
        <v>1</v>
      </c>
      <c r="L168" s="168">
        <v>2</v>
      </c>
      <c r="M168" s="168">
        <v>1</v>
      </c>
      <c r="N168" s="168">
        <v>7</v>
      </c>
      <c r="O168" s="162">
        <v>1</v>
      </c>
      <c r="P168" s="162">
        <v>0</v>
      </c>
      <c r="Q168" s="163">
        <v>33749</v>
      </c>
      <c r="R168" s="163">
        <v>18688</v>
      </c>
    </row>
    <row r="169" spans="1:18" ht="72.75" customHeight="1" x14ac:dyDescent="0.25">
      <c r="A169" s="221">
        <v>6</v>
      </c>
      <c r="B169" s="459" t="s">
        <v>253</v>
      </c>
      <c r="C169" s="460"/>
      <c r="D169" s="460"/>
      <c r="E169" s="460"/>
      <c r="F169" s="465"/>
      <c r="G169" s="218" t="s">
        <v>555</v>
      </c>
      <c r="H169" s="221">
        <f t="shared" si="14"/>
        <v>5</v>
      </c>
      <c r="I169" s="162">
        <v>0</v>
      </c>
      <c r="J169" s="162">
        <v>5</v>
      </c>
      <c r="K169" s="168">
        <v>1</v>
      </c>
      <c r="L169" s="168">
        <v>1</v>
      </c>
      <c r="M169" s="168">
        <v>1</v>
      </c>
      <c r="N169" s="168">
        <v>6</v>
      </c>
      <c r="O169" s="162">
        <v>0</v>
      </c>
      <c r="P169" s="162">
        <v>0</v>
      </c>
      <c r="Q169" s="163">
        <v>46120</v>
      </c>
      <c r="R169" s="163">
        <v>22122</v>
      </c>
    </row>
    <row r="170" spans="1:18" ht="72.75" customHeight="1" x14ac:dyDescent="0.25">
      <c r="A170" s="221">
        <v>7</v>
      </c>
      <c r="B170" s="459" t="s">
        <v>254</v>
      </c>
      <c r="C170" s="460"/>
      <c r="D170" s="460"/>
      <c r="E170" s="460"/>
      <c r="F170" s="465"/>
      <c r="G170" s="218" t="s">
        <v>556</v>
      </c>
      <c r="H170" s="221">
        <f t="shared" si="14"/>
        <v>10</v>
      </c>
      <c r="I170" s="162">
        <v>0</v>
      </c>
      <c r="J170" s="162">
        <v>10</v>
      </c>
      <c r="K170" s="168">
        <v>3</v>
      </c>
      <c r="L170" s="168">
        <v>1</v>
      </c>
      <c r="M170" s="168">
        <v>0</v>
      </c>
      <c r="N170" s="168">
        <v>18</v>
      </c>
      <c r="O170" s="162">
        <v>0</v>
      </c>
      <c r="P170" s="162">
        <v>0</v>
      </c>
      <c r="Q170" s="163">
        <v>50365</v>
      </c>
      <c r="R170" s="163">
        <v>23785</v>
      </c>
    </row>
    <row r="171" spans="1:18" ht="72.75" customHeight="1" x14ac:dyDescent="0.25">
      <c r="A171" s="221">
        <v>8</v>
      </c>
      <c r="B171" s="459" t="s">
        <v>255</v>
      </c>
      <c r="C171" s="460"/>
      <c r="D171" s="460"/>
      <c r="E171" s="460"/>
      <c r="F171" s="465"/>
      <c r="G171" s="218" t="s">
        <v>557</v>
      </c>
      <c r="H171" s="221">
        <f t="shared" si="14"/>
        <v>0</v>
      </c>
      <c r="I171" s="162">
        <v>0</v>
      </c>
      <c r="J171" s="162">
        <v>0</v>
      </c>
      <c r="K171" s="168">
        <v>3</v>
      </c>
      <c r="L171" s="168">
        <v>1</v>
      </c>
      <c r="M171" s="168">
        <v>0</v>
      </c>
      <c r="N171" s="168">
        <v>11</v>
      </c>
      <c r="O171" s="162">
        <v>0</v>
      </c>
      <c r="P171" s="162">
        <v>0</v>
      </c>
      <c r="Q171" s="163">
        <v>33950</v>
      </c>
      <c r="R171" s="163">
        <v>26686</v>
      </c>
    </row>
    <row r="172" spans="1:18" ht="72.75" customHeight="1" x14ac:dyDescent="0.25">
      <c r="A172" s="221">
        <v>9</v>
      </c>
      <c r="B172" s="459" t="s">
        <v>690</v>
      </c>
      <c r="C172" s="460"/>
      <c r="D172" s="460"/>
      <c r="E172" s="460"/>
      <c r="F172" s="465"/>
      <c r="G172" s="218" t="s">
        <v>558</v>
      </c>
      <c r="H172" s="221">
        <f t="shared" si="14"/>
        <v>0</v>
      </c>
      <c r="I172" s="162">
        <v>0</v>
      </c>
      <c r="J172" s="162">
        <v>0</v>
      </c>
      <c r="K172" s="168">
        <v>1</v>
      </c>
      <c r="L172" s="168">
        <v>1</v>
      </c>
      <c r="M172" s="168">
        <v>1</v>
      </c>
      <c r="N172" s="168">
        <v>10</v>
      </c>
      <c r="O172" s="162">
        <v>0</v>
      </c>
      <c r="P172" s="162">
        <v>0</v>
      </c>
      <c r="Q172" s="163">
        <v>28798</v>
      </c>
      <c r="R172" s="163">
        <v>25654</v>
      </c>
    </row>
    <row r="173" spans="1:18" ht="72.75" customHeight="1" x14ac:dyDescent="0.25">
      <c r="A173" s="221">
        <v>10</v>
      </c>
      <c r="B173" s="459" t="s">
        <v>256</v>
      </c>
      <c r="C173" s="460"/>
      <c r="D173" s="460"/>
      <c r="E173" s="460"/>
      <c r="F173" s="465"/>
      <c r="G173" s="218" t="s">
        <v>559</v>
      </c>
      <c r="H173" s="221">
        <f t="shared" si="14"/>
        <v>0</v>
      </c>
      <c r="I173" s="162">
        <v>0</v>
      </c>
      <c r="J173" s="162">
        <v>0</v>
      </c>
      <c r="K173" s="168">
        <v>1</v>
      </c>
      <c r="L173" s="168">
        <v>1</v>
      </c>
      <c r="M173" s="168">
        <v>1</v>
      </c>
      <c r="N173" s="168">
        <v>1</v>
      </c>
      <c r="O173" s="162">
        <v>2</v>
      </c>
      <c r="P173" s="162">
        <v>2</v>
      </c>
      <c r="Q173" s="163">
        <v>29837</v>
      </c>
      <c r="R173" s="163">
        <v>28724</v>
      </c>
    </row>
    <row r="174" spans="1:18" ht="72.75" customHeight="1" x14ac:dyDescent="0.25">
      <c r="A174" s="221">
        <v>11</v>
      </c>
      <c r="B174" s="459" t="s">
        <v>269</v>
      </c>
      <c r="C174" s="460"/>
      <c r="D174" s="460"/>
      <c r="E174" s="460"/>
      <c r="F174" s="465"/>
      <c r="G174" s="218" t="s">
        <v>270</v>
      </c>
      <c r="H174" s="221">
        <f t="shared" si="14"/>
        <v>0</v>
      </c>
      <c r="I174" s="162">
        <v>0</v>
      </c>
      <c r="J174" s="162">
        <v>0</v>
      </c>
      <c r="K174" s="168">
        <v>0</v>
      </c>
      <c r="L174" s="168">
        <v>0</v>
      </c>
      <c r="M174" s="168">
        <v>0</v>
      </c>
      <c r="N174" s="168">
        <v>1</v>
      </c>
      <c r="O174" s="162">
        <v>1</v>
      </c>
      <c r="P174" s="162">
        <v>1</v>
      </c>
      <c r="Q174" s="163">
        <v>0</v>
      </c>
      <c r="R174" s="163">
        <v>21124</v>
      </c>
    </row>
    <row r="175" spans="1:18" ht="72.75" customHeight="1" x14ac:dyDescent="0.25">
      <c r="A175" s="221">
        <v>12</v>
      </c>
      <c r="B175" s="459" t="s">
        <v>271</v>
      </c>
      <c r="C175" s="460"/>
      <c r="D175" s="460"/>
      <c r="E175" s="460"/>
      <c r="F175" s="465"/>
      <c r="G175" s="218" t="s">
        <v>272</v>
      </c>
      <c r="H175" s="221">
        <f t="shared" si="14"/>
        <v>0</v>
      </c>
      <c r="I175" s="162">
        <v>0</v>
      </c>
      <c r="J175" s="162">
        <v>0</v>
      </c>
      <c r="K175" s="168">
        <v>0</v>
      </c>
      <c r="L175" s="168">
        <v>0</v>
      </c>
      <c r="M175" s="168">
        <v>0</v>
      </c>
      <c r="N175" s="168">
        <v>3</v>
      </c>
      <c r="O175" s="162">
        <v>1</v>
      </c>
      <c r="P175" s="162">
        <v>0</v>
      </c>
      <c r="Q175" s="163">
        <v>0</v>
      </c>
      <c r="R175" s="163">
        <v>20504</v>
      </c>
    </row>
    <row r="176" spans="1:18" ht="72.75" customHeight="1" x14ac:dyDescent="0.25">
      <c r="A176" s="221">
        <v>13</v>
      </c>
      <c r="B176" s="459" t="s">
        <v>273</v>
      </c>
      <c r="C176" s="460"/>
      <c r="D176" s="460"/>
      <c r="E176" s="460"/>
      <c r="F176" s="465"/>
      <c r="G176" s="218" t="s">
        <v>274</v>
      </c>
      <c r="H176" s="221">
        <f t="shared" si="14"/>
        <v>0</v>
      </c>
      <c r="I176" s="162">
        <v>0</v>
      </c>
      <c r="J176" s="162">
        <v>0</v>
      </c>
      <c r="K176" s="168">
        <v>0</v>
      </c>
      <c r="L176" s="168">
        <v>0</v>
      </c>
      <c r="M176" s="168">
        <v>0</v>
      </c>
      <c r="N176" s="168">
        <v>0</v>
      </c>
      <c r="O176" s="162">
        <v>1</v>
      </c>
      <c r="P176" s="162">
        <v>1</v>
      </c>
      <c r="Q176" s="163">
        <v>0</v>
      </c>
      <c r="R176" s="163">
        <v>0</v>
      </c>
    </row>
    <row r="177" spans="1:18" ht="72.75" customHeight="1" x14ac:dyDescent="0.25">
      <c r="A177" s="221">
        <v>14</v>
      </c>
      <c r="B177" s="459" t="s">
        <v>275</v>
      </c>
      <c r="C177" s="460"/>
      <c r="D177" s="460"/>
      <c r="E177" s="460"/>
      <c r="F177" s="465"/>
      <c r="G177" s="218" t="s">
        <v>276</v>
      </c>
      <c r="H177" s="221">
        <f t="shared" si="14"/>
        <v>0</v>
      </c>
      <c r="I177" s="162">
        <v>0</v>
      </c>
      <c r="J177" s="162">
        <v>0</v>
      </c>
      <c r="K177" s="168">
        <v>0</v>
      </c>
      <c r="L177" s="168">
        <v>0</v>
      </c>
      <c r="M177" s="168">
        <v>0</v>
      </c>
      <c r="N177" s="168">
        <v>1</v>
      </c>
      <c r="O177" s="162">
        <v>0</v>
      </c>
      <c r="P177" s="162">
        <v>0</v>
      </c>
      <c r="Q177" s="163">
        <v>0</v>
      </c>
      <c r="R177" s="163">
        <v>23724</v>
      </c>
    </row>
    <row r="178" spans="1:18" ht="72.75" customHeight="1" x14ac:dyDescent="0.25">
      <c r="A178" s="221">
        <v>15</v>
      </c>
      <c r="B178" s="459" t="s">
        <v>277</v>
      </c>
      <c r="C178" s="460"/>
      <c r="D178" s="460"/>
      <c r="E178" s="460"/>
      <c r="F178" s="465"/>
      <c r="G178" s="218" t="s">
        <v>278</v>
      </c>
      <c r="H178" s="221">
        <f t="shared" si="14"/>
        <v>0</v>
      </c>
      <c r="I178" s="162">
        <v>0</v>
      </c>
      <c r="J178" s="162">
        <v>0</v>
      </c>
      <c r="K178" s="168">
        <v>0</v>
      </c>
      <c r="L178" s="168">
        <v>0</v>
      </c>
      <c r="M178" s="168">
        <v>0</v>
      </c>
      <c r="N178" s="168">
        <v>0</v>
      </c>
      <c r="O178" s="162">
        <v>1</v>
      </c>
      <c r="P178" s="162">
        <v>0</v>
      </c>
      <c r="Q178" s="163">
        <v>0</v>
      </c>
      <c r="R178" s="163">
        <v>0</v>
      </c>
    </row>
    <row r="179" spans="1:18" ht="72.75" customHeight="1" x14ac:dyDescent="0.25">
      <c r="A179" s="221">
        <v>16</v>
      </c>
      <c r="B179" s="459" t="s">
        <v>279</v>
      </c>
      <c r="C179" s="460"/>
      <c r="D179" s="460"/>
      <c r="E179" s="460"/>
      <c r="F179" s="465"/>
      <c r="G179" s="218" t="s">
        <v>280</v>
      </c>
      <c r="H179" s="221">
        <f t="shared" si="14"/>
        <v>0</v>
      </c>
      <c r="I179" s="162">
        <v>0</v>
      </c>
      <c r="J179" s="162">
        <v>0</v>
      </c>
      <c r="K179" s="168">
        <v>0</v>
      </c>
      <c r="L179" s="168">
        <v>0</v>
      </c>
      <c r="M179" s="168">
        <v>0</v>
      </c>
      <c r="N179" s="168">
        <v>2</v>
      </c>
      <c r="O179" s="162">
        <v>0</v>
      </c>
      <c r="P179" s="162">
        <v>0</v>
      </c>
      <c r="Q179" s="163">
        <v>0</v>
      </c>
      <c r="R179" s="163">
        <v>22967</v>
      </c>
    </row>
    <row r="180" spans="1:18" ht="72.75" customHeight="1" x14ac:dyDescent="0.25">
      <c r="A180" s="221">
        <v>17</v>
      </c>
      <c r="B180" s="459" t="s">
        <v>281</v>
      </c>
      <c r="C180" s="460"/>
      <c r="D180" s="460"/>
      <c r="E180" s="460"/>
      <c r="F180" s="465"/>
      <c r="G180" s="218" t="s">
        <v>282</v>
      </c>
      <c r="H180" s="221">
        <f t="shared" si="14"/>
        <v>0</v>
      </c>
      <c r="I180" s="162">
        <v>0</v>
      </c>
      <c r="J180" s="162">
        <v>0</v>
      </c>
      <c r="K180" s="168">
        <v>0</v>
      </c>
      <c r="L180" s="168">
        <v>0</v>
      </c>
      <c r="M180" s="168">
        <v>0</v>
      </c>
      <c r="N180" s="168">
        <v>4</v>
      </c>
      <c r="O180" s="162">
        <v>0</v>
      </c>
      <c r="P180" s="162">
        <v>0</v>
      </c>
      <c r="Q180" s="163">
        <v>0</v>
      </c>
      <c r="R180" s="163">
        <v>21730</v>
      </c>
    </row>
    <row r="181" spans="1:18" ht="72.75" customHeight="1" x14ac:dyDescent="0.25">
      <c r="A181" s="221">
        <v>18</v>
      </c>
      <c r="B181" s="459" t="s">
        <v>283</v>
      </c>
      <c r="C181" s="460"/>
      <c r="D181" s="460"/>
      <c r="E181" s="460"/>
      <c r="F181" s="465"/>
      <c r="G181" s="218" t="s">
        <v>284</v>
      </c>
      <c r="H181" s="221">
        <f t="shared" si="14"/>
        <v>0</v>
      </c>
      <c r="I181" s="162">
        <v>0</v>
      </c>
      <c r="J181" s="162">
        <v>0</v>
      </c>
      <c r="K181" s="168">
        <v>0</v>
      </c>
      <c r="L181" s="168">
        <v>0</v>
      </c>
      <c r="M181" s="168">
        <v>0</v>
      </c>
      <c r="N181" s="168">
        <v>3</v>
      </c>
      <c r="O181" s="162">
        <v>0</v>
      </c>
      <c r="P181" s="162">
        <v>0</v>
      </c>
      <c r="Q181" s="163">
        <v>0</v>
      </c>
      <c r="R181" s="163">
        <v>25185</v>
      </c>
    </row>
    <row r="182" spans="1:18" ht="72.75" customHeight="1" x14ac:dyDescent="0.25">
      <c r="A182" s="221">
        <v>19</v>
      </c>
      <c r="B182" s="459" t="s">
        <v>285</v>
      </c>
      <c r="C182" s="460"/>
      <c r="D182" s="460"/>
      <c r="E182" s="460"/>
      <c r="F182" s="465"/>
      <c r="G182" s="218" t="s">
        <v>286</v>
      </c>
      <c r="H182" s="221">
        <f t="shared" si="14"/>
        <v>0</v>
      </c>
      <c r="I182" s="162">
        <v>0</v>
      </c>
      <c r="J182" s="162">
        <v>0</v>
      </c>
      <c r="K182" s="168">
        <v>0</v>
      </c>
      <c r="L182" s="168">
        <v>0</v>
      </c>
      <c r="M182" s="168">
        <v>0</v>
      </c>
      <c r="N182" s="168">
        <v>1</v>
      </c>
      <c r="O182" s="162">
        <v>0</v>
      </c>
      <c r="P182" s="162">
        <v>0</v>
      </c>
      <c r="Q182" s="163">
        <v>0</v>
      </c>
      <c r="R182" s="163">
        <v>17924</v>
      </c>
    </row>
    <row r="183" spans="1:18" ht="72.75" customHeight="1" x14ac:dyDescent="0.25">
      <c r="A183" s="221">
        <v>20</v>
      </c>
      <c r="B183" s="529" t="s">
        <v>265</v>
      </c>
      <c r="C183" s="529"/>
      <c r="D183" s="529"/>
      <c r="E183" s="529"/>
      <c r="F183" s="529"/>
      <c r="G183" s="217" t="s">
        <v>892</v>
      </c>
      <c r="H183" s="221">
        <f t="shared" si="14"/>
        <v>0</v>
      </c>
      <c r="I183" s="162">
        <v>0</v>
      </c>
      <c r="J183" s="162">
        <v>0</v>
      </c>
      <c r="K183" s="168">
        <v>0</v>
      </c>
      <c r="L183" s="168">
        <v>0</v>
      </c>
      <c r="M183" s="168">
        <v>0</v>
      </c>
      <c r="N183" s="168">
        <v>0</v>
      </c>
      <c r="O183" s="162">
        <v>0</v>
      </c>
      <c r="P183" s="162">
        <v>0</v>
      </c>
      <c r="Q183" s="163">
        <v>0</v>
      </c>
      <c r="R183" s="163">
        <v>0</v>
      </c>
    </row>
    <row r="184" spans="1:18" ht="72.75" customHeight="1" x14ac:dyDescent="0.25">
      <c r="A184" s="221">
        <v>21</v>
      </c>
      <c r="B184" s="529" t="s">
        <v>257</v>
      </c>
      <c r="C184" s="529"/>
      <c r="D184" s="529"/>
      <c r="E184" s="529"/>
      <c r="F184" s="529"/>
      <c r="G184" s="217" t="s">
        <v>893</v>
      </c>
      <c r="H184" s="221">
        <f t="shared" si="14"/>
        <v>0</v>
      </c>
      <c r="I184" s="162">
        <v>0</v>
      </c>
      <c r="J184" s="162">
        <v>0</v>
      </c>
      <c r="K184" s="168">
        <v>0</v>
      </c>
      <c r="L184" s="168">
        <v>0</v>
      </c>
      <c r="M184" s="168">
        <v>0</v>
      </c>
      <c r="N184" s="168">
        <v>0</v>
      </c>
      <c r="O184" s="162">
        <v>0</v>
      </c>
      <c r="P184" s="162">
        <v>0</v>
      </c>
      <c r="Q184" s="163">
        <v>0</v>
      </c>
      <c r="R184" s="163">
        <v>0</v>
      </c>
    </row>
    <row r="185" spans="1:18" ht="72.75" customHeight="1" x14ac:dyDescent="0.25">
      <c r="A185" s="221">
        <v>22</v>
      </c>
      <c r="B185" s="529" t="s">
        <v>894</v>
      </c>
      <c r="C185" s="529"/>
      <c r="D185" s="529"/>
      <c r="E185" s="529"/>
      <c r="F185" s="529"/>
      <c r="G185" s="217" t="s">
        <v>895</v>
      </c>
      <c r="H185" s="221">
        <f t="shared" si="14"/>
        <v>0</v>
      </c>
      <c r="I185" s="162">
        <v>0</v>
      </c>
      <c r="J185" s="162">
        <v>0</v>
      </c>
      <c r="K185" s="168">
        <v>0</v>
      </c>
      <c r="L185" s="168">
        <v>0</v>
      </c>
      <c r="M185" s="168">
        <v>0</v>
      </c>
      <c r="N185" s="168">
        <v>0</v>
      </c>
      <c r="O185" s="162">
        <v>0</v>
      </c>
      <c r="P185" s="162">
        <v>0</v>
      </c>
      <c r="Q185" s="163">
        <v>0</v>
      </c>
      <c r="R185" s="163">
        <v>0</v>
      </c>
    </row>
    <row r="186" spans="1:18" ht="72.75" customHeight="1" x14ac:dyDescent="0.25">
      <c r="A186" s="221">
        <v>23</v>
      </c>
      <c r="B186" s="529" t="s">
        <v>896</v>
      </c>
      <c r="C186" s="529"/>
      <c r="D186" s="529"/>
      <c r="E186" s="529"/>
      <c r="F186" s="529"/>
      <c r="G186" s="217" t="s">
        <v>897</v>
      </c>
      <c r="H186" s="221">
        <f t="shared" si="14"/>
        <v>0</v>
      </c>
      <c r="I186" s="162">
        <v>0</v>
      </c>
      <c r="J186" s="162">
        <v>0</v>
      </c>
      <c r="K186" s="168">
        <v>0</v>
      </c>
      <c r="L186" s="168">
        <v>0</v>
      </c>
      <c r="M186" s="168">
        <v>0</v>
      </c>
      <c r="N186" s="168">
        <v>0</v>
      </c>
      <c r="O186" s="162">
        <v>0</v>
      </c>
      <c r="P186" s="162">
        <v>0</v>
      </c>
      <c r="Q186" s="163">
        <v>0</v>
      </c>
      <c r="R186" s="163">
        <v>0</v>
      </c>
    </row>
    <row r="187" spans="1:18" ht="72.75" customHeight="1" x14ac:dyDescent="0.25">
      <c r="A187" s="221">
        <v>24</v>
      </c>
      <c r="B187" s="529" t="s">
        <v>267</v>
      </c>
      <c r="C187" s="529"/>
      <c r="D187" s="529"/>
      <c r="E187" s="529"/>
      <c r="F187" s="529"/>
      <c r="G187" s="217" t="s">
        <v>898</v>
      </c>
      <c r="H187" s="221">
        <f>I187+J187</f>
        <v>0</v>
      </c>
      <c r="I187" s="162">
        <v>0</v>
      </c>
      <c r="J187" s="162">
        <v>0</v>
      </c>
      <c r="K187" s="168">
        <v>0</v>
      </c>
      <c r="L187" s="168">
        <v>0</v>
      </c>
      <c r="M187" s="168">
        <v>0</v>
      </c>
      <c r="N187" s="168">
        <v>0</v>
      </c>
      <c r="O187" s="162">
        <v>0</v>
      </c>
      <c r="P187" s="162">
        <v>0</v>
      </c>
      <c r="Q187" s="163">
        <v>0</v>
      </c>
      <c r="R187" s="163">
        <v>0</v>
      </c>
    </row>
    <row r="188" spans="1:18" ht="72.75" customHeight="1" x14ac:dyDescent="0.25">
      <c r="A188" s="221">
        <v>25</v>
      </c>
      <c r="B188" s="529" t="s">
        <v>263</v>
      </c>
      <c r="C188" s="529"/>
      <c r="D188" s="529"/>
      <c r="E188" s="529"/>
      <c r="F188" s="529"/>
      <c r="G188" s="217" t="s">
        <v>899</v>
      </c>
      <c r="H188" s="221">
        <f t="shared" si="14"/>
        <v>0</v>
      </c>
      <c r="I188" s="162">
        <v>0</v>
      </c>
      <c r="J188" s="162">
        <v>0</v>
      </c>
      <c r="K188" s="168">
        <v>0</v>
      </c>
      <c r="L188" s="168">
        <v>0</v>
      </c>
      <c r="M188" s="168">
        <v>0</v>
      </c>
      <c r="N188" s="168">
        <v>0</v>
      </c>
      <c r="O188" s="162">
        <v>0</v>
      </c>
      <c r="P188" s="162">
        <v>0</v>
      </c>
      <c r="Q188" s="163">
        <v>0</v>
      </c>
      <c r="R188" s="163">
        <v>0</v>
      </c>
    </row>
    <row r="189" spans="1:18" ht="72.75" customHeight="1" x14ac:dyDescent="0.25">
      <c r="A189" s="221">
        <v>26</v>
      </c>
      <c r="B189" s="529" t="s">
        <v>259</v>
      </c>
      <c r="C189" s="529"/>
      <c r="D189" s="529"/>
      <c r="E189" s="529"/>
      <c r="F189" s="529"/>
      <c r="G189" s="217" t="s">
        <v>900</v>
      </c>
      <c r="H189" s="221">
        <f t="shared" si="14"/>
        <v>0</v>
      </c>
      <c r="I189" s="162">
        <v>0</v>
      </c>
      <c r="J189" s="162">
        <v>0</v>
      </c>
      <c r="K189" s="168">
        <v>0</v>
      </c>
      <c r="L189" s="168">
        <v>0</v>
      </c>
      <c r="M189" s="168">
        <v>0</v>
      </c>
      <c r="N189" s="168">
        <v>0</v>
      </c>
      <c r="O189" s="162">
        <v>0</v>
      </c>
      <c r="P189" s="162">
        <v>0</v>
      </c>
      <c r="Q189" s="163">
        <v>0</v>
      </c>
      <c r="R189" s="163">
        <v>0</v>
      </c>
    </row>
    <row r="190" spans="1:18" ht="72.75" customHeight="1" x14ac:dyDescent="0.25">
      <c r="A190" s="221">
        <v>27</v>
      </c>
      <c r="B190" s="529" t="s">
        <v>901</v>
      </c>
      <c r="C190" s="529"/>
      <c r="D190" s="529"/>
      <c r="E190" s="529"/>
      <c r="F190" s="529"/>
      <c r="G190" s="217" t="s">
        <v>902</v>
      </c>
      <c r="H190" s="221">
        <f t="shared" si="14"/>
        <v>0</v>
      </c>
      <c r="I190" s="162">
        <v>0</v>
      </c>
      <c r="J190" s="162">
        <v>0</v>
      </c>
      <c r="K190" s="168">
        <v>0</v>
      </c>
      <c r="L190" s="168">
        <v>0</v>
      </c>
      <c r="M190" s="168">
        <v>0</v>
      </c>
      <c r="N190" s="168">
        <v>0</v>
      </c>
      <c r="O190" s="162">
        <v>0</v>
      </c>
      <c r="P190" s="162">
        <v>0</v>
      </c>
      <c r="Q190" s="163">
        <v>0</v>
      </c>
      <c r="R190" s="163">
        <v>0</v>
      </c>
    </row>
    <row r="191" spans="1:18" ht="72.75" customHeight="1" x14ac:dyDescent="0.25">
      <c r="A191" s="221">
        <v>28</v>
      </c>
      <c r="B191" s="529" t="s">
        <v>903</v>
      </c>
      <c r="C191" s="529"/>
      <c r="D191" s="529"/>
      <c r="E191" s="529"/>
      <c r="F191" s="529"/>
      <c r="G191" s="217" t="s">
        <v>904</v>
      </c>
      <c r="H191" s="221">
        <f t="shared" si="14"/>
        <v>0</v>
      </c>
      <c r="I191" s="162">
        <v>0</v>
      </c>
      <c r="J191" s="162">
        <v>0</v>
      </c>
      <c r="K191" s="168">
        <v>0</v>
      </c>
      <c r="L191" s="168">
        <v>0</v>
      </c>
      <c r="M191" s="168">
        <v>0</v>
      </c>
      <c r="N191" s="168">
        <v>0</v>
      </c>
      <c r="O191" s="162">
        <v>0</v>
      </c>
      <c r="P191" s="162">
        <v>0</v>
      </c>
      <c r="Q191" s="163">
        <v>0</v>
      </c>
      <c r="R191" s="163">
        <v>0</v>
      </c>
    </row>
    <row r="192" spans="1:18" ht="72.75" customHeight="1" x14ac:dyDescent="0.25">
      <c r="A192" s="216">
        <v>8</v>
      </c>
      <c r="B192" s="522" t="s">
        <v>287</v>
      </c>
      <c r="C192" s="523"/>
      <c r="D192" s="523"/>
      <c r="E192" s="523"/>
      <c r="F192" s="523"/>
      <c r="G192" s="524"/>
      <c r="H192" s="220">
        <f>H193+H194+H195+H196+H197+H198+H199+H200+H201+H202+H203+H204+H205+H206+H207+H208+H209+H210+H211+H212+H213+H214+H215+H216+H217+H218+H219+H220+H221+H222+H223+H224+H225+H226+H227+H228+H229+H230+H231+H232+H233+H234+H235+H236+H237+H238+H239+H240</f>
        <v>220</v>
      </c>
      <c r="I192" s="220">
        <f t="shared" ref="I192:P192" si="15">I193+I194+I195+I196+I197+I198+I199+I200+I201+I202+I203+I204+I205+I206+I207+I208+I209+I210+I211+I212+I213+I214+I215+I216+I217+I218+I219+I220+I221+I222+I223+I224+I225+I226+I227+I228+I229+I230+I231+I232+I233+I234+I235+I236+I237+I238+I239+I240</f>
        <v>150</v>
      </c>
      <c r="J192" s="220">
        <f t="shared" si="15"/>
        <v>70</v>
      </c>
      <c r="K192" s="135">
        <f t="shared" si="15"/>
        <v>75</v>
      </c>
      <c r="L192" s="135">
        <f>L193+L194+L195+L196+L197+L198+L199+L200+L201+L202+L203+L204+L205+L206+L207+L208+L209+L210+L211+L212+L213+L214+L215+L216+L217+L218+L219+L220+L221+L222+L223+L224+L225+L226+L227+L228+L229+L230+L231+L232+L233+L234+L235+L236+L237+L238+L239+L240</f>
        <v>6</v>
      </c>
      <c r="M192" s="135">
        <f t="shared" si="15"/>
        <v>4</v>
      </c>
      <c r="N192" s="135">
        <f t="shared" si="15"/>
        <v>275</v>
      </c>
      <c r="O192" s="220">
        <f t="shared" si="15"/>
        <v>0</v>
      </c>
      <c r="P192" s="220">
        <f t="shared" si="15"/>
        <v>0</v>
      </c>
      <c r="Q192" s="165">
        <v>44947.199999999997</v>
      </c>
      <c r="R192" s="165">
        <v>22476.400000000001</v>
      </c>
    </row>
    <row r="193" spans="1:18" ht="72.75" customHeight="1" x14ac:dyDescent="0.25">
      <c r="A193" s="221">
        <v>1</v>
      </c>
      <c r="B193" s="459" t="s">
        <v>837</v>
      </c>
      <c r="C193" s="460"/>
      <c r="D193" s="460"/>
      <c r="E193" s="460"/>
      <c r="F193" s="465"/>
      <c r="G193" s="218" t="s">
        <v>1010</v>
      </c>
      <c r="H193" s="221">
        <f>I193+J193</f>
        <v>117</v>
      </c>
      <c r="I193" s="162">
        <v>117</v>
      </c>
      <c r="J193" s="162">
        <v>0</v>
      </c>
      <c r="K193" s="168">
        <v>54</v>
      </c>
      <c r="L193" s="168">
        <v>2</v>
      </c>
      <c r="M193" s="168">
        <v>2</v>
      </c>
      <c r="N193" s="168">
        <v>164</v>
      </c>
      <c r="O193" s="162">
        <v>0</v>
      </c>
      <c r="P193" s="162">
        <v>0</v>
      </c>
      <c r="Q193" s="163">
        <v>44947.199999999997</v>
      </c>
      <c r="R193" s="163">
        <v>22476.400000000001</v>
      </c>
    </row>
    <row r="194" spans="1:18" ht="72.75" customHeight="1" x14ac:dyDescent="0.25">
      <c r="A194" s="221">
        <v>2</v>
      </c>
      <c r="B194" s="459" t="s">
        <v>299</v>
      </c>
      <c r="C194" s="460"/>
      <c r="D194" s="460"/>
      <c r="E194" s="460"/>
      <c r="F194" s="465"/>
      <c r="G194" s="218" t="s">
        <v>561</v>
      </c>
      <c r="H194" s="221">
        <f t="shared" ref="H194:H240" si="16">I194+J194</f>
        <v>33</v>
      </c>
      <c r="I194" s="162">
        <v>18</v>
      </c>
      <c r="J194" s="162">
        <v>15</v>
      </c>
      <c r="K194" s="168">
        <v>6</v>
      </c>
      <c r="L194" s="168">
        <v>1</v>
      </c>
      <c r="M194" s="168">
        <v>0</v>
      </c>
      <c r="N194" s="168">
        <v>16</v>
      </c>
      <c r="O194" s="162">
        <v>0</v>
      </c>
      <c r="P194" s="162">
        <v>0</v>
      </c>
      <c r="Q194" s="163">
        <v>44947.199999999997</v>
      </c>
      <c r="R194" s="163">
        <v>22476.400000000001</v>
      </c>
    </row>
    <row r="195" spans="1:18" ht="72.75" customHeight="1" x14ac:dyDescent="0.25">
      <c r="A195" s="221">
        <v>3</v>
      </c>
      <c r="B195" s="459" t="s">
        <v>323</v>
      </c>
      <c r="C195" s="460"/>
      <c r="D195" s="460"/>
      <c r="E195" s="460"/>
      <c r="F195" s="465"/>
      <c r="G195" s="218" t="s">
        <v>562</v>
      </c>
      <c r="H195" s="221">
        <f t="shared" si="16"/>
        <v>25</v>
      </c>
      <c r="I195" s="162">
        <v>0</v>
      </c>
      <c r="J195" s="162">
        <v>25</v>
      </c>
      <c r="K195" s="168">
        <v>6</v>
      </c>
      <c r="L195" s="168">
        <v>1</v>
      </c>
      <c r="M195" s="168">
        <v>0</v>
      </c>
      <c r="N195" s="168">
        <v>16</v>
      </c>
      <c r="O195" s="162">
        <v>0</v>
      </c>
      <c r="P195" s="162">
        <v>0</v>
      </c>
      <c r="Q195" s="163">
        <v>44947.199999999997</v>
      </c>
      <c r="R195" s="163">
        <v>22476.400000000001</v>
      </c>
    </row>
    <row r="196" spans="1:18" ht="72.75" customHeight="1" x14ac:dyDescent="0.25">
      <c r="A196" s="221">
        <v>4</v>
      </c>
      <c r="B196" s="459" t="s">
        <v>338</v>
      </c>
      <c r="C196" s="460"/>
      <c r="D196" s="460"/>
      <c r="E196" s="460"/>
      <c r="F196" s="465"/>
      <c r="G196" s="218" t="s">
        <v>563</v>
      </c>
      <c r="H196" s="221">
        <f t="shared" si="16"/>
        <v>45</v>
      </c>
      <c r="I196" s="162">
        <v>15</v>
      </c>
      <c r="J196" s="162">
        <v>30</v>
      </c>
      <c r="K196" s="168">
        <v>5</v>
      </c>
      <c r="L196" s="168">
        <v>1</v>
      </c>
      <c r="M196" s="168">
        <v>1</v>
      </c>
      <c r="N196" s="168">
        <v>20</v>
      </c>
      <c r="O196" s="162">
        <v>0</v>
      </c>
      <c r="P196" s="162">
        <v>0</v>
      </c>
      <c r="Q196" s="163">
        <v>44947.199999999997</v>
      </c>
      <c r="R196" s="163">
        <v>22476.400000000001</v>
      </c>
    </row>
    <row r="197" spans="1:18" ht="72.75" customHeight="1" x14ac:dyDescent="0.25">
      <c r="A197" s="221">
        <v>5</v>
      </c>
      <c r="B197" s="459" t="s">
        <v>310</v>
      </c>
      <c r="C197" s="460"/>
      <c r="D197" s="460"/>
      <c r="E197" s="460"/>
      <c r="F197" s="465"/>
      <c r="G197" s="218" t="s">
        <v>564</v>
      </c>
      <c r="H197" s="221">
        <f t="shared" si="16"/>
        <v>0</v>
      </c>
      <c r="I197" s="162">
        <v>0</v>
      </c>
      <c r="J197" s="162">
        <v>0</v>
      </c>
      <c r="K197" s="168">
        <v>2</v>
      </c>
      <c r="L197" s="168">
        <v>0</v>
      </c>
      <c r="M197" s="168">
        <v>0</v>
      </c>
      <c r="N197" s="168">
        <v>8</v>
      </c>
      <c r="O197" s="162">
        <v>0</v>
      </c>
      <c r="P197" s="162">
        <v>0</v>
      </c>
      <c r="Q197" s="163">
        <v>44947.199999999997</v>
      </c>
      <c r="R197" s="163">
        <v>22476.400000000001</v>
      </c>
    </row>
    <row r="198" spans="1:18" ht="72.75" customHeight="1" x14ac:dyDescent="0.25">
      <c r="A198" s="221">
        <v>6</v>
      </c>
      <c r="B198" s="459" t="s">
        <v>332</v>
      </c>
      <c r="C198" s="460"/>
      <c r="D198" s="460"/>
      <c r="E198" s="460"/>
      <c r="F198" s="465"/>
      <c r="G198" s="218" t="s">
        <v>565</v>
      </c>
      <c r="H198" s="221">
        <f t="shared" si="16"/>
        <v>0</v>
      </c>
      <c r="I198" s="162">
        <v>0</v>
      </c>
      <c r="J198" s="162">
        <v>0</v>
      </c>
      <c r="K198" s="168">
        <v>2</v>
      </c>
      <c r="L198" s="168">
        <v>1</v>
      </c>
      <c r="M198" s="168">
        <v>1</v>
      </c>
      <c r="N198" s="168">
        <v>8</v>
      </c>
      <c r="O198" s="162">
        <v>0</v>
      </c>
      <c r="P198" s="162">
        <v>0</v>
      </c>
      <c r="Q198" s="163">
        <v>44947.199999999997</v>
      </c>
      <c r="R198" s="163">
        <v>22476.400000000001</v>
      </c>
    </row>
    <row r="199" spans="1:18" ht="72.75" customHeight="1" x14ac:dyDescent="0.25">
      <c r="A199" s="221">
        <v>7</v>
      </c>
      <c r="B199" s="459" t="s">
        <v>288</v>
      </c>
      <c r="C199" s="460"/>
      <c r="D199" s="460"/>
      <c r="E199" s="460"/>
      <c r="F199" s="465"/>
      <c r="G199" s="218" t="s">
        <v>289</v>
      </c>
      <c r="H199" s="221">
        <f t="shared" si="16"/>
        <v>0</v>
      </c>
      <c r="I199" s="162">
        <v>0</v>
      </c>
      <c r="J199" s="162">
        <v>0</v>
      </c>
      <c r="K199" s="168">
        <v>0</v>
      </c>
      <c r="L199" s="168">
        <v>0</v>
      </c>
      <c r="M199" s="168">
        <v>0</v>
      </c>
      <c r="N199" s="168">
        <v>2</v>
      </c>
      <c r="O199" s="162">
        <v>0</v>
      </c>
      <c r="P199" s="162">
        <v>0</v>
      </c>
      <c r="Q199" s="163">
        <v>0</v>
      </c>
      <c r="R199" s="163" t="s">
        <v>1046</v>
      </c>
    </row>
    <row r="200" spans="1:18" ht="72.75" customHeight="1" x14ac:dyDescent="0.25">
      <c r="A200" s="221">
        <v>8</v>
      </c>
      <c r="B200" s="459" t="s">
        <v>206</v>
      </c>
      <c r="C200" s="460"/>
      <c r="D200" s="460"/>
      <c r="E200" s="460"/>
      <c r="F200" s="465"/>
      <c r="G200" s="218" t="s">
        <v>290</v>
      </c>
      <c r="H200" s="221">
        <f t="shared" si="16"/>
        <v>0</v>
      </c>
      <c r="I200" s="162">
        <v>0</v>
      </c>
      <c r="J200" s="162">
        <v>0</v>
      </c>
      <c r="K200" s="168">
        <v>0</v>
      </c>
      <c r="L200" s="168">
        <v>0</v>
      </c>
      <c r="M200" s="168">
        <v>0</v>
      </c>
      <c r="N200" s="168">
        <v>2</v>
      </c>
      <c r="O200" s="162">
        <v>0</v>
      </c>
      <c r="P200" s="162">
        <v>0</v>
      </c>
      <c r="Q200" s="163">
        <v>0</v>
      </c>
      <c r="R200" s="163">
        <v>22476.400000000001</v>
      </c>
    </row>
    <row r="201" spans="1:18" ht="72.75" customHeight="1" x14ac:dyDescent="0.25">
      <c r="A201" s="221">
        <v>9</v>
      </c>
      <c r="B201" s="459" t="s">
        <v>291</v>
      </c>
      <c r="C201" s="460"/>
      <c r="D201" s="460"/>
      <c r="E201" s="460"/>
      <c r="F201" s="465"/>
      <c r="G201" s="218" t="s">
        <v>292</v>
      </c>
      <c r="H201" s="221">
        <f t="shared" si="16"/>
        <v>0</v>
      </c>
      <c r="I201" s="162">
        <v>0</v>
      </c>
      <c r="J201" s="162">
        <v>0</v>
      </c>
      <c r="K201" s="168">
        <v>0</v>
      </c>
      <c r="L201" s="168">
        <v>0</v>
      </c>
      <c r="M201" s="168">
        <v>0</v>
      </c>
      <c r="N201" s="168">
        <v>0</v>
      </c>
      <c r="O201" s="162">
        <v>0</v>
      </c>
      <c r="P201" s="162">
        <v>0</v>
      </c>
      <c r="Q201" s="163">
        <v>0</v>
      </c>
      <c r="R201" s="163">
        <v>0</v>
      </c>
    </row>
    <row r="202" spans="1:18" ht="72.75" customHeight="1" x14ac:dyDescent="0.25">
      <c r="A202" s="221">
        <v>10</v>
      </c>
      <c r="B202" s="459" t="s">
        <v>293</v>
      </c>
      <c r="C202" s="460"/>
      <c r="D202" s="460"/>
      <c r="E202" s="460"/>
      <c r="F202" s="465"/>
      <c r="G202" s="218" t="s">
        <v>294</v>
      </c>
      <c r="H202" s="221">
        <f t="shared" si="16"/>
        <v>0</v>
      </c>
      <c r="I202" s="162">
        <v>0</v>
      </c>
      <c r="J202" s="162">
        <v>0</v>
      </c>
      <c r="K202" s="168">
        <v>0</v>
      </c>
      <c r="L202" s="168">
        <v>0</v>
      </c>
      <c r="M202" s="168">
        <v>0</v>
      </c>
      <c r="N202" s="168">
        <v>2</v>
      </c>
      <c r="O202" s="162">
        <v>0</v>
      </c>
      <c r="P202" s="162">
        <v>0</v>
      </c>
      <c r="Q202" s="163">
        <v>0</v>
      </c>
      <c r="R202" s="163">
        <v>22476.400000000001</v>
      </c>
    </row>
    <row r="203" spans="1:18" ht="72.75" customHeight="1" x14ac:dyDescent="0.25">
      <c r="A203" s="221">
        <v>11</v>
      </c>
      <c r="B203" s="459" t="s">
        <v>295</v>
      </c>
      <c r="C203" s="460"/>
      <c r="D203" s="460"/>
      <c r="E203" s="460"/>
      <c r="F203" s="465"/>
      <c r="G203" s="218" t="s">
        <v>296</v>
      </c>
      <c r="H203" s="221">
        <f t="shared" si="16"/>
        <v>0</v>
      </c>
      <c r="I203" s="162">
        <v>0</v>
      </c>
      <c r="J203" s="162">
        <v>0</v>
      </c>
      <c r="K203" s="168">
        <v>0</v>
      </c>
      <c r="L203" s="168">
        <v>0</v>
      </c>
      <c r="M203" s="168">
        <v>0</v>
      </c>
      <c r="N203" s="168">
        <v>1</v>
      </c>
      <c r="O203" s="162">
        <v>0</v>
      </c>
      <c r="P203" s="162">
        <v>0</v>
      </c>
      <c r="Q203" s="163">
        <v>0</v>
      </c>
      <c r="R203" s="163">
        <v>22476.400000000001</v>
      </c>
    </row>
    <row r="204" spans="1:18" ht="72.75" customHeight="1" x14ac:dyDescent="0.25">
      <c r="A204" s="221">
        <v>12</v>
      </c>
      <c r="B204" s="459" t="s">
        <v>297</v>
      </c>
      <c r="C204" s="460"/>
      <c r="D204" s="460"/>
      <c r="E204" s="460"/>
      <c r="F204" s="465"/>
      <c r="G204" s="218" t="s">
        <v>298</v>
      </c>
      <c r="H204" s="221">
        <f t="shared" si="16"/>
        <v>0</v>
      </c>
      <c r="I204" s="162">
        <v>0</v>
      </c>
      <c r="J204" s="162">
        <v>0</v>
      </c>
      <c r="K204" s="168">
        <v>0</v>
      </c>
      <c r="L204" s="168">
        <v>0</v>
      </c>
      <c r="M204" s="168">
        <v>0</v>
      </c>
      <c r="N204" s="168">
        <v>1</v>
      </c>
      <c r="O204" s="162">
        <v>0</v>
      </c>
      <c r="P204" s="162">
        <v>0</v>
      </c>
      <c r="Q204" s="163">
        <v>0</v>
      </c>
      <c r="R204" s="163">
        <v>22476.400000000001</v>
      </c>
    </row>
    <row r="205" spans="1:18" ht="72.75" customHeight="1" x14ac:dyDescent="0.25">
      <c r="A205" s="221">
        <v>13</v>
      </c>
      <c r="B205" s="459" t="s">
        <v>300</v>
      </c>
      <c r="C205" s="460"/>
      <c r="D205" s="460"/>
      <c r="E205" s="460"/>
      <c r="F205" s="465"/>
      <c r="G205" s="218" t="s">
        <v>301</v>
      </c>
      <c r="H205" s="221">
        <f t="shared" si="16"/>
        <v>0</v>
      </c>
      <c r="I205" s="162">
        <v>0</v>
      </c>
      <c r="J205" s="162">
        <v>0</v>
      </c>
      <c r="K205" s="168">
        <v>0</v>
      </c>
      <c r="L205" s="168">
        <v>0</v>
      </c>
      <c r="M205" s="168">
        <v>0</v>
      </c>
      <c r="N205" s="168">
        <v>2</v>
      </c>
      <c r="O205" s="162">
        <v>0</v>
      </c>
      <c r="P205" s="162">
        <v>0</v>
      </c>
      <c r="Q205" s="163">
        <v>0</v>
      </c>
      <c r="R205" s="163">
        <v>22476.400000000001</v>
      </c>
    </row>
    <row r="206" spans="1:18" ht="72.75" customHeight="1" x14ac:dyDescent="0.25">
      <c r="A206" s="221">
        <v>14</v>
      </c>
      <c r="B206" s="459" t="s">
        <v>302</v>
      </c>
      <c r="C206" s="460"/>
      <c r="D206" s="460"/>
      <c r="E206" s="460"/>
      <c r="F206" s="465"/>
      <c r="G206" s="218" t="s">
        <v>303</v>
      </c>
      <c r="H206" s="221">
        <f t="shared" si="16"/>
        <v>0</v>
      </c>
      <c r="I206" s="162">
        <v>0</v>
      </c>
      <c r="J206" s="162">
        <v>0</v>
      </c>
      <c r="K206" s="168">
        <v>0</v>
      </c>
      <c r="L206" s="168">
        <v>0</v>
      </c>
      <c r="M206" s="168">
        <v>0</v>
      </c>
      <c r="N206" s="168">
        <v>2</v>
      </c>
      <c r="O206" s="162">
        <v>0</v>
      </c>
      <c r="P206" s="162">
        <v>0</v>
      </c>
      <c r="Q206" s="163">
        <v>0</v>
      </c>
      <c r="R206" s="163">
        <v>22476.400000000001</v>
      </c>
    </row>
    <row r="207" spans="1:18" ht="72.75" customHeight="1" x14ac:dyDescent="0.25">
      <c r="A207" s="221">
        <v>15</v>
      </c>
      <c r="B207" s="459" t="s">
        <v>304</v>
      </c>
      <c r="C207" s="460"/>
      <c r="D207" s="460"/>
      <c r="E207" s="460"/>
      <c r="F207" s="465"/>
      <c r="G207" s="218" t="s">
        <v>305</v>
      </c>
      <c r="H207" s="221">
        <f t="shared" si="16"/>
        <v>0</v>
      </c>
      <c r="I207" s="162">
        <v>0</v>
      </c>
      <c r="J207" s="162">
        <v>0</v>
      </c>
      <c r="K207" s="168">
        <v>0</v>
      </c>
      <c r="L207" s="168">
        <v>0</v>
      </c>
      <c r="M207" s="168">
        <v>0</v>
      </c>
      <c r="N207" s="168">
        <v>1</v>
      </c>
      <c r="O207" s="162">
        <v>0</v>
      </c>
      <c r="P207" s="162">
        <v>0</v>
      </c>
      <c r="Q207" s="163">
        <v>0</v>
      </c>
      <c r="R207" s="163">
        <v>22476.400000000001</v>
      </c>
    </row>
    <row r="208" spans="1:18" ht="72.75" customHeight="1" x14ac:dyDescent="0.25">
      <c r="A208" s="221">
        <v>16</v>
      </c>
      <c r="B208" s="459" t="s">
        <v>306</v>
      </c>
      <c r="C208" s="460"/>
      <c r="D208" s="460"/>
      <c r="E208" s="460"/>
      <c r="F208" s="465"/>
      <c r="G208" s="218" t="s">
        <v>307</v>
      </c>
      <c r="H208" s="221">
        <f t="shared" si="16"/>
        <v>0</v>
      </c>
      <c r="I208" s="162">
        <v>0</v>
      </c>
      <c r="J208" s="162">
        <v>0</v>
      </c>
      <c r="K208" s="168">
        <v>0</v>
      </c>
      <c r="L208" s="168">
        <v>0</v>
      </c>
      <c r="M208" s="168">
        <v>0</v>
      </c>
      <c r="N208" s="168">
        <v>1</v>
      </c>
      <c r="O208" s="162">
        <v>0</v>
      </c>
      <c r="P208" s="162">
        <v>0</v>
      </c>
      <c r="Q208" s="163">
        <v>0</v>
      </c>
      <c r="R208" s="163">
        <v>22476.400000000001</v>
      </c>
    </row>
    <row r="209" spans="1:18" ht="72.75" customHeight="1" x14ac:dyDescent="0.25">
      <c r="A209" s="221">
        <v>17</v>
      </c>
      <c r="B209" s="459" t="s">
        <v>308</v>
      </c>
      <c r="C209" s="460"/>
      <c r="D209" s="460"/>
      <c r="E209" s="460"/>
      <c r="F209" s="465"/>
      <c r="G209" s="218" t="s">
        <v>309</v>
      </c>
      <c r="H209" s="221">
        <f t="shared" si="16"/>
        <v>0</v>
      </c>
      <c r="I209" s="162">
        <v>0</v>
      </c>
      <c r="J209" s="162">
        <v>0</v>
      </c>
      <c r="K209" s="168">
        <v>0</v>
      </c>
      <c r="L209" s="168">
        <v>0</v>
      </c>
      <c r="M209" s="168">
        <v>0</v>
      </c>
      <c r="N209" s="168">
        <v>1</v>
      </c>
      <c r="O209" s="162">
        <v>0</v>
      </c>
      <c r="P209" s="162">
        <v>0</v>
      </c>
      <c r="Q209" s="163">
        <v>0</v>
      </c>
      <c r="R209" s="163">
        <v>22476.400000000001</v>
      </c>
    </row>
    <row r="210" spans="1:18" ht="72.75" customHeight="1" x14ac:dyDescent="0.25">
      <c r="A210" s="221">
        <v>18</v>
      </c>
      <c r="B210" s="459" t="s">
        <v>311</v>
      </c>
      <c r="C210" s="460"/>
      <c r="D210" s="460"/>
      <c r="E210" s="460"/>
      <c r="F210" s="465"/>
      <c r="G210" s="218" t="s">
        <v>312</v>
      </c>
      <c r="H210" s="221">
        <f t="shared" si="16"/>
        <v>0</v>
      </c>
      <c r="I210" s="162">
        <v>0</v>
      </c>
      <c r="J210" s="162">
        <v>0</v>
      </c>
      <c r="K210" s="168">
        <v>0</v>
      </c>
      <c r="L210" s="168">
        <v>0</v>
      </c>
      <c r="M210" s="168">
        <v>0</v>
      </c>
      <c r="N210" s="168">
        <v>1</v>
      </c>
      <c r="O210" s="162">
        <v>0</v>
      </c>
      <c r="P210" s="162">
        <v>0</v>
      </c>
      <c r="Q210" s="163">
        <v>0</v>
      </c>
      <c r="R210" s="163">
        <v>22476.400000000001</v>
      </c>
    </row>
    <row r="211" spans="1:18" ht="72.75" customHeight="1" x14ac:dyDescent="0.25">
      <c r="A211" s="221">
        <v>19</v>
      </c>
      <c r="B211" s="459" t="s">
        <v>313</v>
      </c>
      <c r="C211" s="460"/>
      <c r="D211" s="460"/>
      <c r="E211" s="460"/>
      <c r="F211" s="465"/>
      <c r="G211" s="218" t="s">
        <v>314</v>
      </c>
      <c r="H211" s="221">
        <f t="shared" si="16"/>
        <v>0</v>
      </c>
      <c r="I211" s="162">
        <v>0</v>
      </c>
      <c r="J211" s="162">
        <v>0</v>
      </c>
      <c r="K211" s="168">
        <v>0</v>
      </c>
      <c r="L211" s="168">
        <v>0</v>
      </c>
      <c r="M211" s="168">
        <v>0</v>
      </c>
      <c r="N211" s="168">
        <v>0</v>
      </c>
      <c r="O211" s="162">
        <v>0</v>
      </c>
      <c r="P211" s="162">
        <v>0</v>
      </c>
      <c r="Q211" s="163">
        <v>0</v>
      </c>
      <c r="R211" s="163">
        <v>22476.400000000001</v>
      </c>
    </row>
    <row r="212" spans="1:18" ht="72.75" customHeight="1" x14ac:dyDescent="0.25">
      <c r="A212" s="221">
        <v>20</v>
      </c>
      <c r="B212" s="459" t="s">
        <v>315</v>
      </c>
      <c r="C212" s="460"/>
      <c r="D212" s="460"/>
      <c r="E212" s="460"/>
      <c r="F212" s="465"/>
      <c r="G212" s="218" t="s">
        <v>316</v>
      </c>
      <c r="H212" s="221">
        <f t="shared" si="16"/>
        <v>0</v>
      </c>
      <c r="I212" s="162">
        <v>0</v>
      </c>
      <c r="J212" s="162">
        <v>0</v>
      </c>
      <c r="K212" s="168">
        <v>0</v>
      </c>
      <c r="L212" s="168">
        <v>0</v>
      </c>
      <c r="M212" s="168">
        <v>0</v>
      </c>
      <c r="N212" s="168">
        <v>1</v>
      </c>
      <c r="O212" s="162">
        <v>0</v>
      </c>
      <c r="P212" s="162">
        <v>0</v>
      </c>
      <c r="Q212" s="163">
        <v>0</v>
      </c>
      <c r="R212" s="163">
        <v>22476.400000000001</v>
      </c>
    </row>
    <row r="213" spans="1:18" ht="72.75" customHeight="1" x14ac:dyDescent="0.25">
      <c r="A213" s="221">
        <v>21</v>
      </c>
      <c r="B213" s="459" t="s">
        <v>317</v>
      </c>
      <c r="C213" s="460"/>
      <c r="D213" s="460"/>
      <c r="E213" s="460"/>
      <c r="F213" s="465"/>
      <c r="G213" s="218" t="s">
        <v>318</v>
      </c>
      <c r="H213" s="221">
        <f t="shared" si="16"/>
        <v>0</v>
      </c>
      <c r="I213" s="162">
        <v>0</v>
      </c>
      <c r="J213" s="162">
        <v>0</v>
      </c>
      <c r="K213" s="168">
        <v>0</v>
      </c>
      <c r="L213" s="168">
        <v>0</v>
      </c>
      <c r="M213" s="168">
        <v>0</v>
      </c>
      <c r="N213" s="168">
        <v>1</v>
      </c>
      <c r="O213" s="162">
        <v>0</v>
      </c>
      <c r="P213" s="162">
        <v>0</v>
      </c>
      <c r="Q213" s="163">
        <v>0</v>
      </c>
      <c r="R213" s="163">
        <v>22476.400000000001</v>
      </c>
    </row>
    <row r="214" spans="1:18" ht="72.75" customHeight="1" x14ac:dyDescent="0.25">
      <c r="A214" s="221">
        <v>22</v>
      </c>
      <c r="B214" s="459" t="s">
        <v>319</v>
      </c>
      <c r="C214" s="460"/>
      <c r="D214" s="460"/>
      <c r="E214" s="460"/>
      <c r="F214" s="465"/>
      <c r="G214" s="218" t="s">
        <v>320</v>
      </c>
      <c r="H214" s="221">
        <f t="shared" si="16"/>
        <v>0</v>
      </c>
      <c r="I214" s="162">
        <v>0</v>
      </c>
      <c r="J214" s="162">
        <v>0</v>
      </c>
      <c r="K214" s="168">
        <v>0</v>
      </c>
      <c r="L214" s="168">
        <v>0</v>
      </c>
      <c r="M214" s="168">
        <v>0</v>
      </c>
      <c r="N214" s="168">
        <v>2</v>
      </c>
      <c r="O214" s="162">
        <v>0</v>
      </c>
      <c r="P214" s="162">
        <v>0</v>
      </c>
      <c r="Q214" s="163">
        <v>0</v>
      </c>
      <c r="R214" s="163">
        <v>22476.400000000001</v>
      </c>
    </row>
    <row r="215" spans="1:18" ht="72.75" customHeight="1" x14ac:dyDescent="0.25">
      <c r="A215" s="221">
        <v>23</v>
      </c>
      <c r="B215" s="459" t="s">
        <v>321</v>
      </c>
      <c r="C215" s="460"/>
      <c r="D215" s="460"/>
      <c r="E215" s="460"/>
      <c r="F215" s="465"/>
      <c r="G215" s="218" t="s">
        <v>322</v>
      </c>
      <c r="H215" s="221">
        <f t="shared" si="16"/>
        <v>0</v>
      </c>
      <c r="I215" s="162">
        <v>0</v>
      </c>
      <c r="J215" s="162">
        <v>0</v>
      </c>
      <c r="K215" s="168">
        <v>0</v>
      </c>
      <c r="L215" s="168">
        <v>0</v>
      </c>
      <c r="M215" s="168">
        <v>0</v>
      </c>
      <c r="N215" s="168">
        <v>2</v>
      </c>
      <c r="O215" s="162">
        <v>0</v>
      </c>
      <c r="P215" s="162">
        <v>0</v>
      </c>
      <c r="Q215" s="163">
        <v>0</v>
      </c>
      <c r="R215" s="163">
        <v>22476.400000000001</v>
      </c>
    </row>
    <row r="216" spans="1:18" ht="72.75" customHeight="1" x14ac:dyDescent="0.25">
      <c r="A216" s="221">
        <v>24</v>
      </c>
      <c r="B216" s="459" t="s">
        <v>324</v>
      </c>
      <c r="C216" s="460"/>
      <c r="D216" s="460"/>
      <c r="E216" s="460"/>
      <c r="F216" s="465"/>
      <c r="G216" s="218" t="s">
        <v>325</v>
      </c>
      <c r="H216" s="221">
        <f t="shared" si="16"/>
        <v>0</v>
      </c>
      <c r="I216" s="162">
        <v>0</v>
      </c>
      <c r="J216" s="162">
        <v>0</v>
      </c>
      <c r="K216" s="168">
        <v>0</v>
      </c>
      <c r="L216" s="168">
        <v>0</v>
      </c>
      <c r="M216" s="168">
        <v>0</v>
      </c>
      <c r="N216" s="168">
        <v>1</v>
      </c>
      <c r="O216" s="162">
        <v>0</v>
      </c>
      <c r="P216" s="162">
        <v>0</v>
      </c>
      <c r="Q216" s="163">
        <v>0</v>
      </c>
      <c r="R216" s="163">
        <v>22476.400000000001</v>
      </c>
    </row>
    <row r="217" spans="1:18" ht="72.75" customHeight="1" x14ac:dyDescent="0.25">
      <c r="A217" s="221">
        <v>25</v>
      </c>
      <c r="B217" s="459" t="s">
        <v>326</v>
      </c>
      <c r="C217" s="460"/>
      <c r="D217" s="460"/>
      <c r="E217" s="460"/>
      <c r="F217" s="465"/>
      <c r="G217" s="218" t="s">
        <v>327</v>
      </c>
      <c r="H217" s="221">
        <f t="shared" si="16"/>
        <v>0</v>
      </c>
      <c r="I217" s="162">
        <v>0</v>
      </c>
      <c r="J217" s="162">
        <v>0</v>
      </c>
      <c r="K217" s="168">
        <v>0</v>
      </c>
      <c r="L217" s="168">
        <v>0</v>
      </c>
      <c r="M217" s="168">
        <v>0</v>
      </c>
      <c r="N217" s="168">
        <v>1</v>
      </c>
      <c r="O217" s="162">
        <v>0</v>
      </c>
      <c r="P217" s="162">
        <v>0</v>
      </c>
      <c r="Q217" s="163">
        <v>0</v>
      </c>
      <c r="R217" s="163">
        <v>22476.400000000001</v>
      </c>
    </row>
    <row r="218" spans="1:18" ht="72.75" customHeight="1" x14ac:dyDescent="0.25">
      <c r="A218" s="221">
        <v>26</v>
      </c>
      <c r="B218" s="459" t="s">
        <v>330</v>
      </c>
      <c r="C218" s="460"/>
      <c r="D218" s="460"/>
      <c r="E218" s="460"/>
      <c r="F218" s="465"/>
      <c r="G218" s="218" t="s">
        <v>331</v>
      </c>
      <c r="H218" s="221">
        <f t="shared" si="16"/>
        <v>0</v>
      </c>
      <c r="I218" s="162">
        <v>0</v>
      </c>
      <c r="J218" s="162">
        <v>0</v>
      </c>
      <c r="K218" s="168">
        <v>0</v>
      </c>
      <c r="L218" s="168">
        <v>0</v>
      </c>
      <c r="M218" s="168">
        <v>0</v>
      </c>
      <c r="N218" s="168">
        <v>1</v>
      </c>
      <c r="O218" s="162">
        <v>0</v>
      </c>
      <c r="P218" s="162">
        <v>0</v>
      </c>
      <c r="Q218" s="163">
        <v>0</v>
      </c>
      <c r="R218" s="163">
        <v>22476.400000000001</v>
      </c>
    </row>
    <row r="219" spans="1:18" ht="72.75" customHeight="1" x14ac:dyDescent="0.25">
      <c r="A219" s="221">
        <v>27</v>
      </c>
      <c r="B219" s="459" t="s">
        <v>333</v>
      </c>
      <c r="C219" s="460"/>
      <c r="D219" s="460"/>
      <c r="E219" s="460"/>
      <c r="F219" s="465"/>
      <c r="G219" s="218" t="s">
        <v>334</v>
      </c>
      <c r="H219" s="221">
        <f t="shared" si="16"/>
        <v>0</v>
      </c>
      <c r="I219" s="162">
        <v>0</v>
      </c>
      <c r="J219" s="162">
        <v>0</v>
      </c>
      <c r="K219" s="168">
        <v>0</v>
      </c>
      <c r="L219" s="168">
        <v>0</v>
      </c>
      <c r="M219" s="168">
        <v>0</v>
      </c>
      <c r="N219" s="168">
        <v>1</v>
      </c>
      <c r="O219" s="162">
        <v>0</v>
      </c>
      <c r="P219" s="162">
        <v>0</v>
      </c>
      <c r="Q219" s="163">
        <v>0</v>
      </c>
      <c r="R219" s="163">
        <v>22476.400000000001</v>
      </c>
    </row>
    <row r="220" spans="1:18" ht="72.75" customHeight="1" x14ac:dyDescent="0.25">
      <c r="A220" s="221">
        <v>28</v>
      </c>
      <c r="B220" s="459" t="s">
        <v>336</v>
      </c>
      <c r="C220" s="460"/>
      <c r="D220" s="460"/>
      <c r="E220" s="460"/>
      <c r="F220" s="465"/>
      <c r="G220" s="218" t="s">
        <v>337</v>
      </c>
      <c r="H220" s="221">
        <f t="shared" si="16"/>
        <v>0</v>
      </c>
      <c r="I220" s="162">
        <v>0</v>
      </c>
      <c r="J220" s="162">
        <v>0</v>
      </c>
      <c r="K220" s="168">
        <v>0</v>
      </c>
      <c r="L220" s="168">
        <v>0</v>
      </c>
      <c r="M220" s="168">
        <v>0</v>
      </c>
      <c r="N220" s="168">
        <v>1</v>
      </c>
      <c r="O220" s="162">
        <v>0</v>
      </c>
      <c r="P220" s="162">
        <v>0</v>
      </c>
      <c r="Q220" s="163">
        <v>0</v>
      </c>
      <c r="R220" s="163">
        <v>22476.400000000001</v>
      </c>
    </row>
    <row r="221" spans="1:18" ht="72.75" customHeight="1" x14ac:dyDescent="0.25">
      <c r="A221" s="221">
        <v>29</v>
      </c>
      <c r="B221" s="459" t="s">
        <v>339</v>
      </c>
      <c r="C221" s="460"/>
      <c r="D221" s="460"/>
      <c r="E221" s="460"/>
      <c r="F221" s="465"/>
      <c r="G221" s="218" t="s">
        <v>340</v>
      </c>
      <c r="H221" s="221">
        <f t="shared" si="16"/>
        <v>0</v>
      </c>
      <c r="I221" s="162">
        <v>0</v>
      </c>
      <c r="J221" s="162">
        <v>0</v>
      </c>
      <c r="K221" s="168">
        <v>0</v>
      </c>
      <c r="L221" s="168">
        <v>0</v>
      </c>
      <c r="M221" s="168">
        <v>0</v>
      </c>
      <c r="N221" s="168">
        <v>2</v>
      </c>
      <c r="O221" s="162">
        <v>0</v>
      </c>
      <c r="P221" s="162">
        <v>0</v>
      </c>
      <c r="Q221" s="163">
        <v>0</v>
      </c>
      <c r="R221" s="163">
        <v>22476.400000000001</v>
      </c>
    </row>
    <row r="222" spans="1:18" ht="72.75" customHeight="1" x14ac:dyDescent="0.25">
      <c r="A222" s="221">
        <v>30</v>
      </c>
      <c r="B222" s="459" t="s">
        <v>341</v>
      </c>
      <c r="C222" s="460"/>
      <c r="D222" s="460"/>
      <c r="E222" s="460"/>
      <c r="F222" s="465"/>
      <c r="G222" s="218" t="s">
        <v>342</v>
      </c>
      <c r="H222" s="221">
        <f t="shared" si="16"/>
        <v>0</v>
      </c>
      <c r="I222" s="162">
        <v>0</v>
      </c>
      <c r="J222" s="162">
        <v>0</v>
      </c>
      <c r="K222" s="168">
        <v>0</v>
      </c>
      <c r="L222" s="168">
        <v>0</v>
      </c>
      <c r="M222" s="168">
        <v>0</v>
      </c>
      <c r="N222" s="168">
        <v>1</v>
      </c>
      <c r="O222" s="162">
        <v>0</v>
      </c>
      <c r="P222" s="162">
        <v>0</v>
      </c>
      <c r="Q222" s="163">
        <v>0</v>
      </c>
      <c r="R222" s="163">
        <v>22476.400000000001</v>
      </c>
    </row>
    <row r="223" spans="1:18" ht="72.75" customHeight="1" x14ac:dyDescent="0.25">
      <c r="A223" s="221">
        <v>31</v>
      </c>
      <c r="B223" s="459" t="s">
        <v>343</v>
      </c>
      <c r="C223" s="460"/>
      <c r="D223" s="460"/>
      <c r="E223" s="460"/>
      <c r="F223" s="465"/>
      <c r="G223" s="218" t="s">
        <v>344</v>
      </c>
      <c r="H223" s="221">
        <f t="shared" si="16"/>
        <v>0</v>
      </c>
      <c r="I223" s="162">
        <v>0</v>
      </c>
      <c r="J223" s="162">
        <v>0</v>
      </c>
      <c r="K223" s="168">
        <v>0</v>
      </c>
      <c r="L223" s="168">
        <v>0</v>
      </c>
      <c r="M223" s="168">
        <v>0</v>
      </c>
      <c r="N223" s="168">
        <v>1</v>
      </c>
      <c r="O223" s="162">
        <v>0</v>
      </c>
      <c r="P223" s="162">
        <v>0</v>
      </c>
      <c r="Q223" s="163">
        <v>0</v>
      </c>
      <c r="R223" s="163">
        <v>22476.400000000001</v>
      </c>
    </row>
    <row r="224" spans="1:18" ht="72.75" customHeight="1" x14ac:dyDescent="0.25">
      <c r="A224" s="221">
        <v>32</v>
      </c>
      <c r="B224" s="459" t="s">
        <v>345</v>
      </c>
      <c r="C224" s="460"/>
      <c r="D224" s="460"/>
      <c r="E224" s="460"/>
      <c r="F224" s="465"/>
      <c r="G224" s="218" t="s">
        <v>346</v>
      </c>
      <c r="H224" s="221">
        <f t="shared" si="16"/>
        <v>0</v>
      </c>
      <c r="I224" s="162">
        <v>0</v>
      </c>
      <c r="J224" s="162">
        <v>0</v>
      </c>
      <c r="K224" s="168">
        <v>0</v>
      </c>
      <c r="L224" s="168">
        <v>0</v>
      </c>
      <c r="M224" s="168">
        <v>0</v>
      </c>
      <c r="N224" s="168">
        <v>1</v>
      </c>
      <c r="O224" s="162">
        <v>0</v>
      </c>
      <c r="P224" s="162">
        <v>0</v>
      </c>
      <c r="Q224" s="163">
        <v>0</v>
      </c>
      <c r="R224" s="163">
        <v>22476.400000000001</v>
      </c>
    </row>
    <row r="225" spans="1:18" ht="72.75" customHeight="1" x14ac:dyDescent="0.25">
      <c r="A225" s="221">
        <v>33</v>
      </c>
      <c r="B225" s="459" t="s">
        <v>347</v>
      </c>
      <c r="C225" s="460"/>
      <c r="D225" s="460"/>
      <c r="E225" s="460"/>
      <c r="F225" s="465"/>
      <c r="G225" s="218" t="s">
        <v>348</v>
      </c>
      <c r="H225" s="221">
        <f t="shared" si="16"/>
        <v>0</v>
      </c>
      <c r="I225" s="162">
        <v>0</v>
      </c>
      <c r="J225" s="162">
        <v>0</v>
      </c>
      <c r="K225" s="168">
        <v>0</v>
      </c>
      <c r="L225" s="168">
        <v>0</v>
      </c>
      <c r="M225" s="168">
        <v>0</v>
      </c>
      <c r="N225" s="168">
        <v>1</v>
      </c>
      <c r="O225" s="162">
        <v>0</v>
      </c>
      <c r="P225" s="162">
        <v>0</v>
      </c>
      <c r="Q225" s="163">
        <v>0</v>
      </c>
      <c r="R225" s="163">
        <v>22476.400000000001</v>
      </c>
    </row>
    <row r="226" spans="1:18" ht="72.75" customHeight="1" x14ac:dyDescent="0.25">
      <c r="A226" s="221">
        <v>34</v>
      </c>
      <c r="B226" s="459" t="s">
        <v>349</v>
      </c>
      <c r="C226" s="460"/>
      <c r="D226" s="460"/>
      <c r="E226" s="460"/>
      <c r="F226" s="465"/>
      <c r="G226" s="218" t="s">
        <v>350</v>
      </c>
      <c r="H226" s="221">
        <f t="shared" si="16"/>
        <v>0</v>
      </c>
      <c r="I226" s="162">
        <v>0</v>
      </c>
      <c r="J226" s="162">
        <v>0</v>
      </c>
      <c r="K226" s="168">
        <v>0</v>
      </c>
      <c r="L226" s="168">
        <v>0</v>
      </c>
      <c r="M226" s="168">
        <v>0</v>
      </c>
      <c r="N226" s="168">
        <v>1</v>
      </c>
      <c r="O226" s="162">
        <v>0</v>
      </c>
      <c r="P226" s="162">
        <v>0</v>
      </c>
      <c r="Q226" s="163">
        <v>0</v>
      </c>
      <c r="R226" s="163">
        <v>22476.400000000001</v>
      </c>
    </row>
    <row r="227" spans="1:18" ht="72.75" customHeight="1" x14ac:dyDescent="0.25">
      <c r="A227" s="221">
        <v>35</v>
      </c>
      <c r="B227" s="459" t="s">
        <v>351</v>
      </c>
      <c r="C227" s="460"/>
      <c r="D227" s="460"/>
      <c r="E227" s="460"/>
      <c r="F227" s="465"/>
      <c r="G227" s="218" t="s">
        <v>352</v>
      </c>
      <c r="H227" s="221">
        <f t="shared" si="16"/>
        <v>0</v>
      </c>
      <c r="I227" s="162">
        <v>0</v>
      </c>
      <c r="J227" s="162">
        <v>0</v>
      </c>
      <c r="K227" s="168">
        <v>0</v>
      </c>
      <c r="L227" s="168">
        <v>0</v>
      </c>
      <c r="M227" s="168">
        <v>0</v>
      </c>
      <c r="N227" s="168">
        <v>1</v>
      </c>
      <c r="O227" s="162">
        <v>0</v>
      </c>
      <c r="P227" s="162">
        <v>0</v>
      </c>
      <c r="Q227" s="163">
        <v>0</v>
      </c>
      <c r="R227" s="163">
        <v>22476.400000000001</v>
      </c>
    </row>
    <row r="228" spans="1:18" ht="72.75" customHeight="1" x14ac:dyDescent="0.25">
      <c r="A228" s="221">
        <v>36</v>
      </c>
      <c r="B228" s="459" t="s">
        <v>204</v>
      </c>
      <c r="C228" s="460"/>
      <c r="D228" s="460"/>
      <c r="E228" s="460"/>
      <c r="F228" s="465"/>
      <c r="G228" s="218" t="s">
        <v>353</v>
      </c>
      <c r="H228" s="221">
        <f t="shared" si="16"/>
        <v>0</v>
      </c>
      <c r="I228" s="162">
        <v>0</v>
      </c>
      <c r="J228" s="162">
        <v>0</v>
      </c>
      <c r="K228" s="168">
        <v>0</v>
      </c>
      <c r="L228" s="168">
        <v>0</v>
      </c>
      <c r="M228" s="168">
        <v>0</v>
      </c>
      <c r="N228" s="168">
        <v>1</v>
      </c>
      <c r="O228" s="162">
        <v>0</v>
      </c>
      <c r="P228" s="162">
        <v>0</v>
      </c>
      <c r="Q228" s="163">
        <v>0</v>
      </c>
      <c r="R228" s="163">
        <v>22476.400000000001</v>
      </c>
    </row>
    <row r="229" spans="1:18" ht="72.75" customHeight="1" x14ac:dyDescent="0.25">
      <c r="A229" s="221">
        <v>37</v>
      </c>
      <c r="B229" s="459" t="s">
        <v>354</v>
      </c>
      <c r="C229" s="460"/>
      <c r="D229" s="460"/>
      <c r="E229" s="460"/>
      <c r="F229" s="465"/>
      <c r="G229" s="218" t="s">
        <v>355</v>
      </c>
      <c r="H229" s="221">
        <f t="shared" si="16"/>
        <v>0</v>
      </c>
      <c r="I229" s="162">
        <v>0</v>
      </c>
      <c r="J229" s="162">
        <v>0</v>
      </c>
      <c r="K229" s="168">
        <v>0</v>
      </c>
      <c r="L229" s="168">
        <v>0</v>
      </c>
      <c r="M229" s="168">
        <v>0</v>
      </c>
      <c r="N229" s="168">
        <v>1</v>
      </c>
      <c r="O229" s="162">
        <v>0</v>
      </c>
      <c r="P229" s="162">
        <v>0</v>
      </c>
      <c r="Q229" s="163">
        <v>0</v>
      </c>
      <c r="R229" s="163">
        <v>22476.400000000001</v>
      </c>
    </row>
    <row r="230" spans="1:18" ht="72.75" customHeight="1" x14ac:dyDescent="0.25">
      <c r="A230" s="221">
        <v>38</v>
      </c>
      <c r="B230" s="459" t="s">
        <v>356</v>
      </c>
      <c r="C230" s="460"/>
      <c r="D230" s="460"/>
      <c r="E230" s="460"/>
      <c r="F230" s="465"/>
      <c r="G230" s="218" t="s">
        <v>357</v>
      </c>
      <c r="H230" s="221">
        <f t="shared" si="16"/>
        <v>0</v>
      </c>
      <c r="I230" s="162">
        <v>0</v>
      </c>
      <c r="J230" s="162">
        <v>0</v>
      </c>
      <c r="K230" s="168">
        <v>0</v>
      </c>
      <c r="L230" s="168">
        <v>0</v>
      </c>
      <c r="M230" s="168">
        <v>0</v>
      </c>
      <c r="N230" s="168">
        <v>1</v>
      </c>
      <c r="O230" s="162">
        <v>0</v>
      </c>
      <c r="P230" s="162">
        <v>0</v>
      </c>
      <c r="Q230" s="163">
        <v>0</v>
      </c>
      <c r="R230" s="163">
        <v>22476.400000000001</v>
      </c>
    </row>
    <row r="231" spans="1:18" ht="72.75" customHeight="1" x14ac:dyDescent="0.25">
      <c r="A231" s="221">
        <v>39</v>
      </c>
      <c r="B231" s="459" t="s">
        <v>358</v>
      </c>
      <c r="C231" s="460"/>
      <c r="D231" s="460"/>
      <c r="E231" s="460"/>
      <c r="F231" s="465"/>
      <c r="G231" s="218" t="s">
        <v>359</v>
      </c>
      <c r="H231" s="221">
        <f t="shared" si="16"/>
        <v>0</v>
      </c>
      <c r="I231" s="162">
        <v>0</v>
      </c>
      <c r="J231" s="162">
        <v>0</v>
      </c>
      <c r="K231" s="168">
        <v>0</v>
      </c>
      <c r="L231" s="168">
        <v>0</v>
      </c>
      <c r="M231" s="168">
        <v>0</v>
      </c>
      <c r="N231" s="168">
        <v>2</v>
      </c>
      <c r="O231" s="162">
        <v>0</v>
      </c>
      <c r="P231" s="162">
        <v>0</v>
      </c>
      <c r="Q231" s="163">
        <v>0</v>
      </c>
      <c r="R231" s="163">
        <v>22476.400000000001</v>
      </c>
    </row>
    <row r="232" spans="1:18" ht="72.75" customHeight="1" x14ac:dyDescent="0.25">
      <c r="A232" s="221">
        <v>40</v>
      </c>
      <c r="B232" s="459" t="s">
        <v>360</v>
      </c>
      <c r="C232" s="460"/>
      <c r="D232" s="460"/>
      <c r="E232" s="460"/>
      <c r="F232" s="465"/>
      <c r="G232" s="218" t="s">
        <v>361</v>
      </c>
      <c r="H232" s="221">
        <f t="shared" si="16"/>
        <v>0</v>
      </c>
      <c r="I232" s="162">
        <v>0</v>
      </c>
      <c r="J232" s="162">
        <v>0</v>
      </c>
      <c r="K232" s="168">
        <v>0</v>
      </c>
      <c r="L232" s="168">
        <v>0</v>
      </c>
      <c r="M232" s="168">
        <v>0</v>
      </c>
      <c r="N232" s="168">
        <v>1</v>
      </c>
      <c r="O232" s="162">
        <v>0</v>
      </c>
      <c r="P232" s="162">
        <v>0</v>
      </c>
      <c r="Q232" s="163">
        <v>0</v>
      </c>
      <c r="R232" s="163">
        <v>22476.400000000001</v>
      </c>
    </row>
    <row r="233" spans="1:18" ht="72.75" customHeight="1" x14ac:dyDescent="0.25">
      <c r="A233" s="221">
        <v>41</v>
      </c>
      <c r="B233" s="459" t="s">
        <v>362</v>
      </c>
      <c r="C233" s="460"/>
      <c r="D233" s="460"/>
      <c r="E233" s="460"/>
      <c r="F233" s="465"/>
      <c r="G233" s="218" t="s">
        <v>363</v>
      </c>
      <c r="H233" s="221">
        <f t="shared" si="16"/>
        <v>0</v>
      </c>
      <c r="I233" s="162">
        <v>0</v>
      </c>
      <c r="J233" s="162">
        <v>0</v>
      </c>
      <c r="K233" s="168">
        <v>0</v>
      </c>
      <c r="L233" s="168">
        <v>0</v>
      </c>
      <c r="M233" s="168">
        <v>0</v>
      </c>
      <c r="N233" s="168">
        <v>1</v>
      </c>
      <c r="O233" s="162">
        <v>0</v>
      </c>
      <c r="P233" s="162">
        <v>0</v>
      </c>
      <c r="Q233" s="163">
        <v>0</v>
      </c>
      <c r="R233" s="163">
        <v>22476.400000000001</v>
      </c>
    </row>
    <row r="234" spans="1:18" ht="72.75" customHeight="1" x14ac:dyDescent="0.25">
      <c r="A234" s="221">
        <v>42</v>
      </c>
      <c r="B234" s="459" t="s">
        <v>364</v>
      </c>
      <c r="C234" s="460"/>
      <c r="D234" s="460"/>
      <c r="E234" s="460"/>
      <c r="F234" s="465"/>
      <c r="G234" s="218" t="s">
        <v>365</v>
      </c>
      <c r="H234" s="221">
        <f t="shared" si="16"/>
        <v>0</v>
      </c>
      <c r="I234" s="162">
        <v>0</v>
      </c>
      <c r="J234" s="162">
        <v>0</v>
      </c>
      <c r="K234" s="168">
        <v>0</v>
      </c>
      <c r="L234" s="168">
        <v>0</v>
      </c>
      <c r="M234" s="168">
        <v>0</v>
      </c>
      <c r="N234" s="168">
        <v>1</v>
      </c>
      <c r="O234" s="162">
        <v>0</v>
      </c>
      <c r="P234" s="162">
        <v>0</v>
      </c>
      <c r="Q234" s="163">
        <v>0</v>
      </c>
      <c r="R234" s="163">
        <v>22476.400000000001</v>
      </c>
    </row>
    <row r="235" spans="1:18" ht="72.75" customHeight="1" x14ac:dyDescent="0.25">
      <c r="A235" s="221">
        <v>43</v>
      </c>
      <c r="B235" s="529" t="s">
        <v>905</v>
      </c>
      <c r="C235" s="529"/>
      <c r="D235" s="529"/>
      <c r="E235" s="529"/>
      <c r="F235" s="529"/>
      <c r="G235" s="217" t="s">
        <v>906</v>
      </c>
      <c r="H235" s="221">
        <f t="shared" si="16"/>
        <v>0</v>
      </c>
      <c r="I235" s="162">
        <v>0</v>
      </c>
      <c r="J235" s="162">
        <v>0</v>
      </c>
      <c r="K235" s="168">
        <v>0</v>
      </c>
      <c r="L235" s="168">
        <v>0</v>
      </c>
      <c r="M235" s="168">
        <v>0</v>
      </c>
      <c r="N235" s="168">
        <v>0</v>
      </c>
      <c r="O235" s="162">
        <v>0</v>
      </c>
      <c r="P235" s="162">
        <v>0</v>
      </c>
      <c r="Q235" s="163">
        <v>0</v>
      </c>
      <c r="R235" s="163">
        <v>0</v>
      </c>
    </row>
    <row r="236" spans="1:18" ht="72.75" customHeight="1" x14ac:dyDescent="0.25">
      <c r="A236" s="221">
        <v>44</v>
      </c>
      <c r="B236" s="529" t="s">
        <v>907</v>
      </c>
      <c r="C236" s="529"/>
      <c r="D236" s="529"/>
      <c r="E236" s="529"/>
      <c r="F236" s="529"/>
      <c r="G236" s="217" t="s">
        <v>1023</v>
      </c>
      <c r="H236" s="221">
        <f t="shared" si="16"/>
        <v>0</v>
      </c>
      <c r="I236" s="162">
        <v>0</v>
      </c>
      <c r="J236" s="162">
        <v>0</v>
      </c>
      <c r="K236" s="168">
        <v>0</v>
      </c>
      <c r="L236" s="168">
        <v>0</v>
      </c>
      <c r="M236" s="168">
        <v>0</v>
      </c>
      <c r="N236" s="168">
        <v>0</v>
      </c>
      <c r="O236" s="162">
        <v>0</v>
      </c>
      <c r="P236" s="162">
        <v>0</v>
      </c>
      <c r="Q236" s="163">
        <v>0</v>
      </c>
      <c r="R236" s="163">
        <v>0</v>
      </c>
    </row>
    <row r="237" spans="1:18" ht="72.75" customHeight="1" x14ac:dyDescent="0.25">
      <c r="A237" s="221">
        <v>45</v>
      </c>
      <c r="B237" s="529" t="s">
        <v>909</v>
      </c>
      <c r="C237" s="529"/>
      <c r="D237" s="529"/>
      <c r="E237" s="529"/>
      <c r="F237" s="529"/>
      <c r="G237" s="217" t="s">
        <v>910</v>
      </c>
      <c r="H237" s="221">
        <f t="shared" si="16"/>
        <v>0</v>
      </c>
      <c r="I237" s="162">
        <v>0</v>
      </c>
      <c r="J237" s="162">
        <v>0</v>
      </c>
      <c r="K237" s="168">
        <v>0</v>
      </c>
      <c r="L237" s="168">
        <v>0</v>
      </c>
      <c r="M237" s="168">
        <v>0</v>
      </c>
      <c r="N237" s="168">
        <v>0</v>
      </c>
      <c r="O237" s="162">
        <v>0</v>
      </c>
      <c r="P237" s="162">
        <v>0</v>
      </c>
      <c r="Q237" s="163">
        <v>0</v>
      </c>
      <c r="R237" s="163">
        <v>0</v>
      </c>
    </row>
    <row r="238" spans="1:18" ht="72.75" customHeight="1" x14ac:dyDescent="0.25">
      <c r="A238" s="221">
        <v>46</v>
      </c>
      <c r="B238" s="529" t="s">
        <v>911</v>
      </c>
      <c r="C238" s="529"/>
      <c r="D238" s="529"/>
      <c r="E238" s="529"/>
      <c r="F238" s="529"/>
      <c r="G238" s="217" t="s">
        <v>912</v>
      </c>
      <c r="H238" s="221">
        <f t="shared" si="16"/>
        <v>0</v>
      </c>
      <c r="I238" s="162">
        <v>0</v>
      </c>
      <c r="J238" s="162">
        <v>0</v>
      </c>
      <c r="K238" s="168">
        <v>0</v>
      </c>
      <c r="L238" s="168">
        <v>0</v>
      </c>
      <c r="M238" s="168">
        <v>0</v>
      </c>
      <c r="N238" s="168">
        <v>0</v>
      </c>
      <c r="O238" s="162">
        <v>0</v>
      </c>
      <c r="P238" s="162">
        <v>0</v>
      </c>
      <c r="Q238" s="163">
        <v>0</v>
      </c>
      <c r="R238" s="163">
        <v>0</v>
      </c>
    </row>
    <row r="239" spans="1:18" ht="72.75" customHeight="1" x14ac:dyDescent="0.25">
      <c r="A239" s="221">
        <v>47</v>
      </c>
      <c r="B239" s="529" t="s">
        <v>913</v>
      </c>
      <c r="C239" s="529"/>
      <c r="D239" s="529"/>
      <c r="E239" s="529"/>
      <c r="F239" s="529"/>
      <c r="G239" s="217" t="s">
        <v>914</v>
      </c>
      <c r="H239" s="221">
        <f t="shared" si="16"/>
        <v>0</v>
      </c>
      <c r="I239" s="162">
        <v>0</v>
      </c>
      <c r="J239" s="162">
        <v>0</v>
      </c>
      <c r="K239" s="168">
        <v>0</v>
      </c>
      <c r="L239" s="168">
        <v>0</v>
      </c>
      <c r="M239" s="168">
        <v>0</v>
      </c>
      <c r="N239" s="168">
        <v>0</v>
      </c>
      <c r="O239" s="162">
        <v>0</v>
      </c>
      <c r="P239" s="162">
        <v>0</v>
      </c>
      <c r="Q239" s="163">
        <v>0</v>
      </c>
      <c r="R239" s="163">
        <v>0</v>
      </c>
    </row>
    <row r="240" spans="1:18" ht="72.75" customHeight="1" x14ac:dyDescent="0.25">
      <c r="A240" s="221">
        <v>48</v>
      </c>
      <c r="B240" s="529" t="s">
        <v>916</v>
      </c>
      <c r="C240" s="529"/>
      <c r="D240" s="529"/>
      <c r="E240" s="529"/>
      <c r="F240" s="529"/>
      <c r="G240" s="217" t="s">
        <v>915</v>
      </c>
      <c r="H240" s="221">
        <f t="shared" si="16"/>
        <v>0</v>
      </c>
      <c r="I240" s="162">
        <v>0</v>
      </c>
      <c r="J240" s="162">
        <v>0</v>
      </c>
      <c r="K240" s="168">
        <v>0</v>
      </c>
      <c r="L240" s="168">
        <v>0</v>
      </c>
      <c r="M240" s="168">
        <v>0</v>
      </c>
      <c r="N240" s="168">
        <v>0</v>
      </c>
      <c r="O240" s="162">
        <v>0</v>
      </c>
      <c r="P240" s="162">
        <v>0</v>
      </c>
      <c r="Q240" s="163">
        <v>0</v>
      </c>
      <c r="R240" s="163">
        <v>0</v>
      </c>
    </row>
    <row r="241" spans="1:18" ht="72.75" customHeight="1" x14ac:dyDescent="0.25">
      <c r="A241" s="216">
        <v>9</v>
      </c>
      <c r="B241" s="522" t="s">
        <v>366</v>
      </c>
      <c r="C241" s="523"/>
      <c r="D241" s="523"/>
      <c r="E241" s="523"/>
      <c r="F241" s="523"/>
      <c r="G241" s="524"/>
      <c r="H241" s="220">
        <f>H242+H243</f>
        <v>85</v>
      </c>
      <c r="I241" s="220">
        <f t="shared" ref="I241:P241" si="17">I242+I243</f>
        <v>30</v>
      </c>
      <c r="J241" s="220">
        <f t="shared" si="17"/>
        <v>55</v>
      </c>
      <c r="K241" s="135">
        <f t="shared" si="17"/>
        <v>37</v>
      </c>
      <c r="L241" s="135">
        <f t="shared" si="17"/>
        <v>2</v>
      </c>
      <c r="M241" s="135">
        <f t="shared" si="17"/>
        <v>2</v>
      </c>
      <c r="N241" s="135">
        <f t="shared" si="17"/>
        <v>95</v>
      </c>
      <c r="O241" s="220">
        <f t="shared" si="17"/>
        <v>2</v>
      </c>
      <c r="P241" s="220">
        <f t="shared" si="17"/>
        <v>2</v>
      </c>
      <c r="Q241" s="164">
        <v>47717</v>
      </c>
      <c r="R241" s="164">
        <v>23858</v>
      </c>
    </row>
    <row r="242" spans="1:18" ht="72.75" customHeight="1" x14ac:dyDescent="0.25">
      <c r="A242" s="221">
        <v>1</v>
      </c>
      <c r="B242" s="459" t="s">
        <v>367</v>
      </c>
      <c r="C242" s="460"/>
      <c r="D242" s="460"/>
      <c r="E242" s="460"/>
      <c r="F242" s="465"/>
      <c r="G242" s="218" t="s">
        <v>1017</v>
      </c>
      <c r="H242" s="162">
        <v>65</v>
      </c>
      <c r="I242" s="162">
        <v>30</v>
      </c>
      <c r="J242" s="162">
        <v>35</v>
      </c>
      <c r="K242" s="168">
        <v>28</v>
      </c>
      <c r="L242" s="168">
        <v>2</v>
      </c>
      <c r="M242" s="168">
        <v>2</v>
      </c>
      <c r="N242" s="168">
        <v>61</v>
      </c>
      <c r="O242" s="162">
        <v>1</v>
      </c>
      <c r="P242" s="162">
        <v>1</v>
      </c>
      <c r="Q242" s="163">
        <v>47717</v>
      </c>
      <c r="R242" s="163">
        <v>23858</v>
      </c>
    </row>
    <row r="243" spans="1:18" ht="72.75" customHeight="1" x14ac:dyDescent="0.25">
      <c r="A243" s="221">
        <v>2</v>
      </c>
      <c r="B243" s="459" t="s">
        <v>368</v>
      </c>
      <c r="C243" s="460"/>
      <c r="D243" s="460"/>
      <c r="E243" s="460"/>
      <c r="F243" s="465"/>
      <c r="G243" s="218" t="s">
        <v>567</v>
      </c>
      <c r="H243" s="162">
        <v>20</v>
      </c>
      <c r="I243" s="162">
        <v>0</v>
      </c>
      <c r="J243" s="162">
        <v>20</v>
      </c>
      <c r="K243" s="168">
        <v>9</v>
      </c>
      <c r="L243" s="168">
        <v>0</v>
      </c>
      <c r="M243" s="168">
        <v>0</v>
      </c>
      <c r="N243" s="168">
        <v>34</v>
      </c>
      <c r="O243" s="162">
        <v>1</v>
      </c>
      <c r="P243" s="162">
        <v>1</v>
      </c>
      <c r="Q243" s="163">
        <v>47717</v>
      </c>
      <c r="R243" s="163">
        <v>23858</v>
      </c>
    </row>
    <row r="244" spans="1:18" ht="72.75" customHeight="1" x14ac:dyDescent="0.25">
      <c r="A244" s="216">
        <v>10</v>
      </c>
      <c r="B244" s="522" t="s">
        <v>372</v>
      </c>
      <c r="C244" s="523"/>
      <c r="D244" s="523"/>
      <c r="E244" s="523"/>
      <c r="F244" s="523"/>
      <c r="G244" s="524"/>
      <c r="H244" s="220">
        <f>H245+H246+H247+H248+H249+H250+H251+H252+H253+H254+H255+H256+H257+H258</f>
        <v>475</v>
      </c>
      <c r="I244" s="220">
        <f t="shared" ref="I244:P244" si="18">I245+I246+I247+I248+I249+I250+I251+I252+I253+I254+I255+I256+I257+I258</f>
        <v>370</v>
      </c>
      <c r="J244" s="220">
        <f t="shared" si="18"/>
        <v>105</v>
      </c>
      <c r="K244" s="135">
        <f t="shared" si="18"/>
        <v>196</v>
      </c>
      <c r="L244" s="135">
        <f t="shared" si="18"/>
        <v>25</v>
      </c>
      <c r="M244" s="135">
        <f t="shared" si="18"/>
        <v>14</v>
      </c>
      <c r="N244" s="135">
        <f t="shared" si="18"/>
        <v>597</v>
      </c>
      <c r="O244" s="220">
        <f t="shared" si="18"/>
        <v>0</v>
      </c>
      <c r="P244" s="220">
        <f t="shared" si="18"/>
        <v>0</v>
      </c>
      <c r="Q244" s="164">
        <v>47746</v>
      </c>
      <c r="R244" s="164">
        <v>23888</v>
      </c>
    </row>
    <row r="245" spans="1:18" ht="72.75" customHeight="1" x14ac:dyDescent="0.25">
      <c r="A245" s="221">
        <v>1</v>
      </c>
      <c r="B245" s="459" t="s">
        <v>373</v>
      </c>
      <c r="C245" s="460"/>
      <c r="D245" s="460"/>
      <c r="E245" s="460"/>
      <c r="F245" s="465"/>
      <c r="G245" s="218" t="s">
        <v>1006</v>
      </c>
      <c r="H245" s="162">
        <f>I245+J245</f>
        <v>370</v>
      </c>
      <c r="I245" s="162">
        <v>340</v>
      </c>
      <c r="J245" s="162">
        <v>30</v>
      </c>
      <c r="K245" s="168">
        <v>149</v>
      </c>
      <c r="L245" s="168">
        <v>21</v>
      </c>
      <c r="M245" s="168">
        <v>12</v>
      </c>
      <c r="N245" s="168">
        <v>447</v>
      </c>
      <c r="O245" s="162">
        <v>0</v>
      </c>
      <c r="P245" s="162">
        <v>0</v>
      </c>
      <c r="Q245" s="163">
        <v>57821</v>
      </c>
      <c r="R245" s="163">
        <v>33133</v>
      </c>
    </row>
    <row r="246" spans="1:18" ht="72.75" customHeight="1" x14ac:dyDescent="0.25">
      <c r="A246" s="221">
        <v>2</v>
      </c>
      <c r="B246" s="459" t="s">
        <v>374</v>
      </c>
      <c r="C246" s="460"/>
      <c r="D246" s="460"/>
      <c r="E246" s="460"/>
      <c r="F246" s="465"/>
      <c r="G246" s="218" t="s">
        <v>569</v>
      </c>
      <c r="H246" s="162">
        <f t="shared" ref="H246:H258" si="19">I246+J246</f>
        <v>20</v>
      </c>
      <c r="I246" s="162">
        <v>10</v>
      </c>
      <c r="J246" s="162">
        <v>10</v>
      </c>
      <c r="K246" s="168">
        <v>11</v>
      </c>
      <c r="L246" s="168">
        <v>0</v>
      </c>
      <c r="M246" s="168">
        <v>0</v>
      </c>
      <c r="N246" s="168">
        <v>28</v>
      </c>
      <c r="O246" s="162">
        <v>0</v>
      </c>
      <c r="P246" s="162">
        <v>0</v>
      </c>
      <c r="Q246" s="163">
        <v>40950</v>
      </c>
      <c r="R246" s="163">
        <v>26628</v>
      </c>
    </row>
    <row r="247" spans="1:18" ht="72.75" customHeight="1" x14ac:dyDescent="0.25">
      <c r="A247" s="221">
        <v>3</v>
      </c>
      <c r="B247" s="459" t="s">
        <v>375</v>
      </c>
      <c r="C247" s="460"/>
      <c r="D247" s="460"/>
      <c r="E247" s="460"/>
      <c r="F247" s="465"/>
      <c r="G247" s="218" t="s">
        <v>570</v>
      </c>
      <c r="H247" s="162">
        <f t="shared" si="19"/>
        <v>20</v>
      </c>
      <c r="I247" s="162">
        <v>10</v>
      </c>
      <c r="J247" s="162">
        <v>10</v>
      </c>
      <c r="K247" s="168">
        <v>9</v>
      </c>
      <c r="L247" s="168">
        <v>0</v>
      </c>
      <c r="M247" s="168">
        <v>0</v>
      </c>
      <c r="N247" s="168">
        <v>26</v>
      </c>
      <c r="O247" s="162">
        <v>0</v>
      </c>
      <c r="P247" s="162">
        <v>0</v>
      </c>
      <c r="Q247" s="163">
        <v>36604</v>
      </c>
      <c r="R247" s="163">
        <v>23172</v>
      </c>
    </row>
    <row r="248" spans="1:18" ht="72.75" customHeight="1" x14ac:dyDescent="0.25">
      <c r="A248" s="221">
        <v>4</v>
      </c>
      <c r="B248" s="459" t="s">
        <v>376</v>
      </c>
      <c r="C248" s="460"/>
      <c r="D248" s="460"/>
      <c r="E248" s="460"/>
      <c r="F248" s="465"/>
      <c r="G248" s="218" t="s">
        <v>571</v>
      </c>
      <c r="H248" s="162">
        <f t="shared" si="19"/>
        <v>20</v>
      </c>
      <c r="I248" s="162">
        <v>10</v>
      </c>
      <c r="J248" s="162">
        <v>10</v>
      </c>
      <c r="K248" s="168">
        <v>8</v>
      </c>
      <c r="L248" s="168">
        <v>0</v>
      </c>
      <c r="M248" s="168">
        <v>0</v>
      </c>
      <c r="N248" s="168">
        <v>33</v>
      </c>
      <c r="O248" s="162">
        <v>0</v>
      </c>
      <c r="P248" s="162">
        <v>0</v>
      </c>
      <c r="Q248" s="163">
        <v>39910</v>
      </c>
      <c r="R248" s="163">
        <v>28759</v>
      </c>
    </row>
    <row r="249" spans="1:18" ht="72.75" customHeight="1" x14ac:dyDescent="0.25">
      <c r="A249" s="221">
        <v>5</v>
      </c>
      <c r="B249" s="459" t="s">
        <v>377</v>
      </c>
      <c r="C249" s="460"/>
      <c r="D249" s="460"/>
      <c r="E249" s="460"/>
      <c r="F249" s="465"/>
      <c r="G249" s="218" t="s">
        <v>572</v>
      </c>
      <c r="H249" s="162">
        <f t="shared" si="19"/>
        <v>0</v>
      </c>
      <c r="I249" s="162">
        <v>0</v>
      </c>
      <c r="J249" s="162">
        <v>0</v>
      </c>
      <c r="K249" s="168">
        <v>4</v>
      </c>
      <c r="L249" s="168">
        <v>0</v>
      </c>
      <c r="M249" s="168">
        <v>0</v>
      </c>
      <c r="N249" s="168">
        <v>11</v>
      </c>
      <c r="O249" s="162">
        <v>0</v>
      </c>
      <c r="P249" s="162">
        <v>0</v>
      </c>
      <c r="Q249" s="163">
        <v>78952</v>
      </c>
      <c r="R249" s="163">
        <v>25117</v>
      </c>
    </row>
    <row r="250" spans="1:18" ht="72.75" customHeight="1" x14ac:dyDescent="0.25">
      <c r="A250" s="221">
        <v>6</v>
      </c>
      <c r="B250" s="459" t="s">
        <v>378</v>
      </c>
      <c r="C250" s="460"/>
      <c r="D250" s="460"/>
      <c r="E250" s="460"/>
      <c r="F250" s="465"/>
      <c r="G250" s="218" t="s">
        <v>573</v>
      </c>
      <c r="H250" s="162">
        <f t="shared" si="19"/>
        <v>15</v>
      </c>
      <c r="I250" s="162">
        <v>0</v>
      </c>
      <c r="J250" s="162">
        <v>15</v>
      </c>
      <c r="K250" s="168">
        <v>2</v>
      </c>
      <c r="L250" s="168">
        <v>0</v>
      </c>
      <c r="M250" s="168">
        <v>0</v>
      </c>
      <c r="N250" s="168">
        <v>10</v>
      </c>
      <c r="O250" s="162">
        <v>0</v>
      </c>
      <c r="P250" s="162">
        <v>0</v>
      </c>
      <c r="Q250" s="163">
        <v>73799</v>
      </c>
      <c r="R250" s="163">
        <v>28824</v>
      </c>
    </row>
    <row r="251" spans="1:18" ht="72.75" customHeight="1" x14ac:dyDescent="0.25">
      <c r="A251" s="221">
        <v>7</v>
      </c>
      <c r="B251" s="459" t="s">
        <v>379</v>
      </c>
      <c r="C251" s="460"/>
      <c r="D251" s="460"/>
      <c r="E251" s="460"/>
      <c r="F251" s="465"/>
      <c r="G251" s="218" t="s">
        <v>574</v>
      </c>
      <c r="H251" s="162">
        <f t="shared" si="19"/>
        <v>15</v>
      </c>
      <c r="I251" s="162">
        <v>0</v>
      </c>
      <c r="J251" s="162">
        <v>15</v>
      </c>
      <c r="K251" s="168">
        <v>5</v>
      </c>
      <c r="L251" s="168">
        <v>1</v>
      </c>
      <c r="M251" s="168">
        <v>0</v>
      </c>
      <c r="N251" s="168">
        <v>7</v>
      </c>
      <c r="O251" s="162">
        <v>0</v>
      </c>
      <c r="P251" s="162">
        <v>0</v>
      </c>
      <c r="Q251" s="163">
        <v>33111</v>
      </c>
      <c r="R251" s="163">
        <v>24510</v>
      </c>
    </row>
    <row r="252" spans="1:18" ht="72.75" customHeight="1" x14ac:dyDescent="0.25">
      <c r="A252" s="221">
        <v>8</v>
      </c>
      <c r="B252" s="459" t="s">
        <v>380</v>
      </c>
      <c r="C252" s="460"/>
      <c r="D252" s="460"/>
      <c r="E252" s="460"/>
      <c r="F252" s="465"/>
      <c r="G252" s="218" t="s">
        <v>575</v>
      </c>
      <c r="H252" s="162">
        <f t="shared" si="19"/>
        <v>0</v>
      </c>
      <c r="I252" s="162">
        <v>0</v>
      </c>
      <c r="J252" s="162">
        <v>0</v>
      </c>
      <c r="K252" s="168">
        <v>3</v>
      </c>
      <c r="L252" s="168">
        <v>1</v>
      </c>
      <c r="M252" s="168">
        <v>0</v>
      </c>
      <c r="N252" s="168">
        <v>7</v>
      </c>
      <c r="O252" s="162">
        <v>0</v>
      </c>
      <c r="P252" s="162">
        <v>0</v>
      </c>
      <c r="Q252" s="163">
        <v>44004</v>
      </c>
      <c r="R252" s="163">
        <v>23975</v>
      </c>
    </row>
    <row r="253" spans="1:18" ht="72.75" customHeight="1" x14ac:dyDescent="0.25">
      <c r="A253" s="221">
        <v>9</v>
      </c>
      <c r="B253" s="459" t="s">
        <v>381</v>
      </c>
      <c r="C253" s="460"/>
      <c r="D253" s="460"/>
      <c r="E253" s="460"/>
      <c r="F253" s="465"/>
      <c r="G253" s="218" t="s">
        <v>576</v>
      </c>
      <c r="H253" s="162">
        <f t="shared" si="19"/>
        <v>0</v>
      </c>
      <c r="I253" s="162">
        <v>0</v>
      </c>
      <c r="J253" s="162">
        <v>0</v>
      </c>
      <c r="K253" s="168">
        <v>3</v>
      </c>
      <c r="L253" s="168">
        <v>1</v>
      </c>
      <c r="M253" s="168">
        <v>1</v>
      </c>
      <c r="N253" s="168">
        <v>10</v>
      </c>
      <c r="O253" s="162">
        <v>0</v>
      </c>
      <c r="P253" s="162">
        <v>0</v>
      </c>
      <c r="Q253" s="163">
        <v>39347</v>
      </c>
      <c r="R253" s="163">
        <v>24640</v>
      </c>
    </row>
    <row r="254" spans="1:18" ht="72.75" customHeight="1" x14ac:dyDescent="0.25">
      <c r="A254" s="221">
        <v>10</v>
      </c>
      <c r="B254" s="459" t="s">
        <v>382</v>
      </c>
      <c r="C254" s="460"/>
      <c r="D254" s="460"/>
      <c r="E254" s="460"/>
      <c r="F254" s="465"/>
      <c r="G254" s="218" t="s">
        <v>577</v>
      </c>
      <c r="H254" s="162">
        <f t="shared" si="19"/>
        <v>15</v>
      </c>
      <c r="I254" s="162">
        <v>0</v>
      </c>
      <c r="J254" s="162">
        <v>15</v>
      </c>
      <c r="K254" s="168">
        <v>2</v>
      </c>
      <c r="L254" s="168">
        <v>1</v>
      </c>
      <c r="M254" s="168">
        <v>1</v>
      </c>
      <c r="N254" s="168">
        <v>10</v>
      </c>
      <c r="O254" s="162">
        <v>0</v>
      </c>
      <c r="P254" s="162">
        <v>0</v>
      </c>
      <c r="Q254" s="163">
        <v>50125</v>
      </c>
      <c r="R254" s="163">
        <v>22169</v>
      </c>
    </row>
    <row r="255" spans="1:18" ht="72.75" customHeight="1" x14ac:dyDescent="0.25">
      <c r="A255" s="221">
        <v>11</v>
      </c>
      <c r="B255" s="459" t="s">
        <v>383</v>
      </c>
      <c r="C255" s="460"/>
      <c r="D255" s="460"/>
      <c r="E255" s="460"/>
      <c r="F255" s="465"/>
      <c r="G255" s="218" t="s">
        <v>384</v>
      </c>
      <c r="H255" s="162">
        <f t="shared" si="19"/>
        <v>0</v>
      </c>
      <c r="I255" s="162">
        <v>0</v>
      </c>
      <c r="J255" s="162">
        <v>0</v>
      </c>
      <c r="K255" s="168">
        <v>0</v>
      </c>
      <c r="L255" s="168">
        <v>0</v>
      </c>
      <c r="M255" s="168">
        <v>0</v>
      </c>
      <c r="N255" s="168">
        <v>2</v>
      </c>
      <c r="O255" s="162">
        <v>0</v>
      </c>
      <c r="P255" s="162">
        <v>0</v>
      </c>
      <c r="Q255" s="163">
        <v>0</v>
      </c>
      <c r="R255" s="163">
        <v>59354</v>
      </c>
    </row>
    <row r="256" spans="1:18" ht="72.75" customHeight="1" x14ac:dyDescent="0.25">
      <c r="A256" s="221">
        <v>12</v>
      </c>
      <c r="B256" s="459" t="s">
        <v>385</v>
      </c>
      <c r="C256" s="460"/>
      <c r="D256" s="460"/>
      <c r="E256" s="460"/>
      <c r="F256" s="465"/>
      <c r="G256" s="218" t="s">
        <v>386</v>
      </c>
      <c r="H256" s="162">
        <f t="shared" si="19"/>
        <v>0</v>
      </c>
      <c r="I256" s="162">
        <v>0</v>
      </c>
      <c r="J256" s="162">
        <v>0</v>
      </c>
      <c r="K256" s="168">
        <v>0</v>
      </c>
      <c r="L256" s="168">
        <v>0</v>
      </c>
      <c r="M256" s="168">
        <v>0</v>
      </c>
      <c r="N256" s="168">
        <v>4</v>
      </c>
      <c r="O256" s="162">
        <v>0</v>
      </c>
      <c r="P256" s="162">
        <v>0</v>
      </c>
      <c r="Q256" s="163">
        <v>0</v>
      </c>
      <c r="R256" s="163">
        <v>17784</v>
      </c>
    </row>
    <row r="257" spans="1:18" ht="72.75" customHeight="1" x14ac:dyDescent="0.25">
      <c r="A257" s="221">
        <v>13</v>
      </c>
      <c r="B257" s="459" t="s">
        <v>387</v>
      </c>
      <c r="C257" s="460"/>
      <c r="D257" s="460"/>
      <c r="E257" s="460"/>
      <c r="F257" s="465"/>
      <c r="G257" s="218" t="s">
        <v>388</v>
      </c>
      <c r="H257" s="162">
        <f t="shared" si="19"/>
        <v>0</v>
      </c>
      <c r="I257" s="162">
        <v>0</v>
      </c>
      <c r="J257" s="162">
        <v>0</v>
      </c>
      <c r="K257" s="168">
        <v>0</v>
      </c>
      <c r="L257" s="168">
        <v>0</v>
      </c>
      <c r="M257" s="168">
        <v>0</v>
      </c>
      <c r="N257" s="168">
        <v>1</v>
      </c>
      <c r="O257" s="162">
        <v>0</v>
      </c>
      <c r="P257" s="162">
        <v>0</v>
      </c>
      <c r="Q257" s="163">
        <v>0</v>
      </c>
      <c r="R257" s="163">
        <v>26336</v>
      </c>
    </row>
    <row r="258" spans="1:18" ht="72.75" customHeight="1" x14ac:dyDescent="0.25">
      <c r="A258" s="221">
        <v>14</v>
      </c>
      <c r="B258" s="459" t="s">
        <v>389</v>
      </c>
      <c r="C258" s="460"/>
      <c r="D258" s="460"/>
      <c r="E258" s="460"/>
      <c r="F258" s="465"/>
      <c r="G258" s="218" t="s">
        <v>390</v>
      </c>
      <c r="H258" s="162">
        <f t="shared" si="19"/>
        <v>0</v>
      </c>
      <c r="I258" s="162">
        <v>0</v>
      </c>
      <c r="J258" s="162">
        <v>0</v>
      </c>
      <c r="K258" s="168">
        <v>0</v>
      </c>
      <c r="L258" s="168">
        <v>0</v>
      </c>
      <c r="M258" s="168">
        <v>0</v>
      </c>
      <c r="N258" s="168">
        <v>1</v>
      </c>
      <c r="O258" s="162">
        <v>0</v>
      </c>
      <c r="P258" s="162">
        <v>0</v>
      </c>
      <c r="Q258" s="163">
        <v>0</v>
      </c>
      <c r="R258" s="163">
        <v>41839</v>
      </c>
    </row>
    <row r="259" spans="1:18" ht="72.75" customHeight="1" x14ac:dyDescent="0.25">
      <c r="A259" s="216">
        <v>11</v>
      </c>
      <c r="B259" s="522" t="s">
        <v>391</v>
      </c>
      <c r="C259" s="523"/>
      <c r="D259" s="523"/>
      <c r="E259" s="523"/>
      <c r="F259" s="523"/>
      <c r="G259" s="524"/>
      <c r="H259" s="220">
        <f>H260+H261+H262+H263+H264+H265+H266+H267+H268+H269</f>
        <v>350</v>
      </c>
      <c r="I259" s="220">
        <f t="shared" ref="I259:P259" si="20">I260+I261+I262+I263+I264+I265+I266+I267+I268+I269</f>
        <v>260</v>
      </c>
      <c r="J259" s="220">
        <f>J260+J261+J262+J263+J264+J265+J266+J267+J268+J269</f>
        <v>90</v>
      </c>
      <c r="K259" s="135">
        <f t="shared" si="20"/>
        <v>203</v>
      </c>
      <c r="L259" s="135">
        <f t="shared" si="20"/>
        <v>48</v>
      </c>
      <c r="M259" s="135">
        <f t="shared" si="20"/>
        <v>12</v>
      </c>
      <c r="N259" s="135">
        <f t="shared" si="20"/>
        <v>587</v>
      </c>
      <c r="O259" s="220">
        <f t="shared" si="20"/>
        <v>0</v>
      </c>
      <c r="P259" s="220">
        <f t="shared" si="20"/>
        <v>0</v>
      </c>
      <c r="Q259" s="164">
        <v>47716</v>
      </c>
      <c r="R259" s="164">
        <v>23858</v>
      </c>
    </row>
    <row r="260" spans="1:18" ht="72.75" customHeight="1" x14ac:dyDescent="0.25">
      <c r="A260" s="221">
        <v>1</v>
      </c>
      <c r="B260" s="459" t="s">
        <v>392</v>
      </c>
      <c r="C260" s="460"/>
      <c r="D260" s="460"/>
      <c r="E260" s="460"/>
      <c r="F260" s="465"/>
      <c r="G260" s="218" t="s">
        <v>1002</v>
      </c>
      <c r="H260" s="221">
        <f>I260+J260</f>
        <v>305</v>
      </c>
      <c r="I260" s="162">
        <v>235</v>
      </c>
      <c r="J260" s="162">
        <v>70</v>
      </c>
      <c r="K260" s="168">
        <v>143</v>
      </c>
      <c r="L260" s="168">
        <v>39</v>
      </c>
      <c r="M260" s="168">
        <v>5</v>
      </c>
      <c r="N260" s="168">
        <v>420</v>
      </c>
      <c r="O260" s="162">
        <v>0</v>
      </c>
      <c r="P260" s="162">
        <v>0</v>
      </c>
      <c r="Q260" s="163">
        <v>47716</v>
      </c>
      <c r="R260" s="163">
        <v>23858</v>
      </c>
    </row>
    <row r="261" spans="1:18" ht="72.75" customHeight="1" x14ac:dyDescent="0.25">
      <c r="A261" s="221">
        <v>2</v>
      </c>
      <c r="B261" s="459" t="s">
        <v>393</v>
      </c>
      <c r="C261" s="460"/>
      <c r="D261" s="460"/>
      <c r="E261" s="460"/>
      <c r="F261" s="465"/>
      <c r="G261" s="218" t="s">
        <v>579</v>
      </c>
      <c r="H261" s="221">
        <f t="shared" ref="H261:H269" si="21">I261+J261</f>
        <v>45</v>
      </c>
      <c r="I261" s="162">
        <v>25</v>
      </c>
      <c r="J261" s="162">
        <v>20</v>
      </c>
      <c r="K261" s="168">
        <v>9</v>
      </c>
      <c r="L261" s="168">
        <v>2</v>
      </c>
      <c r="M261" s="168">
        <v>0</v>
      </c>
      <c r="N261" s="168">
        <v>28</v>
      </c>
      <c r="O261" s="162">
        <v>0</v>
      </c>
      <c r="P261" s="162">
        <v>0</v>
      </c>
      <c r="Q261" s="163">
        <v>47716</v>
      </c>
      <c r="R261" s="163">
        <v>23858</v>
      </c>
    </row>
    <row r="262" spans="1:18" ht="72.75" customHeight="1" x14ac:dyDescent="0.25">
      <c r="A262" s="221">
        <v>3</v>
      </c>
      <c r="B262" s="459" t="s">
        <v>394</v>
      </c>
      <c r="C262" s="460"/>
      <c r="D262" s="460"/>
      <c r="E262" s="460"/>
      <c r="F262" s="465"/>
      <c r="G262" s="218" t="s">
        <v>580</v>
      </c>
      <c r="H262" s="221">
        <f t="shared" si="21"/>
        <v>0</v>
      </c>
      <c r="I262" s="162">
        <v>0</v>
      </c>
      <c r="J262" s="162">
        <v>0</v>
      </c>
      <c r="K262" s="168">
        <v>12</v>
      </c>
      <c r="L262" s="168">
        <v>1</v>
      </c>
      <c r="M262" s="168">
        <v>1</v>
      </c>
      <c r="N262" s="168">
        <v>40</v>
      </c>
      <c r="O262" s="162">
        <v>0</v>
      </c>
      <c r="P262" s="162">
        <v>0</v>
      </c>
      <c r="Q262" s="163">
        <v>47716</v>
      </c>
      <c r="R262" s="163">
        <v>23858</v>
      </c>
    </row>
    <row r="263" spans="1:18" ht="72.75" customHeight="1" x14ac:dyDescent="0.25">
      <c r="A263" s="221">
        <v>4</v>
      </c>
      <c r="B263" s="459" t="s">
        <v>395</v>
      </c>
      <c r="C263" s="460"/>
      <c r="D263" s="460"/>
      <c r="E263" s="460"/>
      <c r="F263" s="465"/>
      <c r="G263" s="218" t="s">
        <v>581</v>
      </c>
      <c r="H263" s="221">
        <f t="shared" si="21"/>
        <v>0</v>
      </c>
      <c r="I263" s="162">
        <v>0</v>
      </c>
      <c r="J263" s="162">
        <v>0</v>
      </c>
      <c r="K263" s="168">
        <v>4</v>
      </c>
      <c r="L263" s="168">
        <v>2</v>
      </c>
      <c r="M263" s="168">
        <v>2</v>
      </c>
      <c r="N263" s="168">
        <v>10</v>
      </c>
      <c r="O263" s="162">
        <v>0</v>
      </c>
      <c r="P263" s="162">
        <v>0</v>
      </c>
      <c r="Q263" s="163">
        <v>47716</v>
      </c>
      <c r="R263" s="163">
        <v>23858</v>
      </c>
    </row>
    <row r="264" spans="1:18" ht="72.75" customHeight="1" x14ac:dyDescent="0.25">
      <c r="A264" s="221">
        <v>5</v>
      </c>
      <c r="B264" s="459" t="s">
        <v>396</v>
      </c>
      <c r="C264" s="460"/>
      <c r="D264" s="460"/>
      <c r="E264" s="460"/>
      <c r="F264" s="465"/>
      <c r="G264" s="218" t="s">
        <v>582</v>
      </c>
      <c r="H264" s="221">
        <f t="shared" si="21"/>
        <v>0</v>
      </c>
      <c r="I264" s="162">
        <v>0</v>
      </c>
      <c r="J264" s="162">
        <v>0</v>
      </c>
      <c r="K264" s="168">
        <v>10</v>
      </c>
      <c r="L264" s="168">
        <v>3</v>
      </c>
      <c r="M264" s="168">
        <v>3</v>
      </c>
      <c r="N264" s="168">
        <v>17</v>
      </c>
      <c r="O264" s="162">
        <v>0</v>
      </c>
      <c r="P264" s="162">
        <v>0</v>
      </c>
      <c r="Q264" s="163">
        <v>47716</v>
      </c>
      <c r="R264" s="163">
        <v>23858</v>
      </c>
    </row>
    <row r="265" spans="1:18" ht="72.75" customHeight="1" x14ac:dyDescent="0.25">
      <c r="A265" s="221">
        <v>6</v>
      </c>
      <c r="B265" s="459" t="s">
        <v>397</v>
      </c>
      <c r="C265" s="460"/>
      <c r="D265" s="460"/>
      <c r="E265" s="460"/>
      <c r="F265" s="465"/>
      <c r="G265" s="218" t="s">
        <v>583</v>
      </c>
      <c r="H265" s="221">
        <f t="shared" si="21"/>
        <v>0</v>
      </c>
      <c r="I265" s="162">
        <v>0</v>
      </c>
      <c r="J265" s="162">
        <v>0</v>
      </c>
      <c r="K265" s="168">
        <v>4</v>
      </c>
      <c r="L265" s="168">
        <v>1</v>
      </c>
      <c r="M265" s="168">
        <v>1</v>
      </c>
      <c r="N265" s="168">
        <v>13</v>
      </c>
      <c r="O265" s="162">
        <v>0</v>
      </c>
      <c r="P265" s="162">
        <v>0</v>
      </c>
      <c r="Q265" s="163">
        <v>47716</v>
      </c>
      <c r="R265" s="163">
        <v>23858</v>
      </c>
    </row>
    <row r="266" spans="1:18" ht="72.75" customHeight="1" x14ac:dyDescent="0.25">
      <c r="A266" s="221">
        <v>7</v>
      </c>
      <c r="B266" s="459" t="s">
        <v>398</v>
      </c>
      <c r="C266" s="460"/>
      <c r="D266" s="460"/>
      <c r="E266" s="460"/>
      <c r="F266" s="465"/>
      <c r="G266" s="218" t="s">
        <v>584</v>
      </c>
      <c r="H266" s="221">
        <f t="shared" si="21"/>
        <v>0</v>
      </c>
      <c r="I266" s="162">
        <v>0</v>
      </c>
      <c r="J266" s="162">
        <v>0</v>
      </c>
      <c r="K266" s="168">
        <v>10</v>
      </c>
      <c r="L266" s="168">
        <v>0</v>
      </c>
      <c r="M266" s="168">
        <v>0</v>
      </c>
      <c r="N266" s="168">
        <v>30</v>
      </c>
      <c r="O266" s="162">
        <v>0</v>
      </c>
      <c r="P266" s="162">
        <v>0</v>
      </c>
      <c r="Q266" s="163">
        <v>47716</v>
      </c>
      <c r="R266" s="163">
        <v>23858</v>
      </c>
    </row>
    <row r="267" spans="1:18" ht="72.75" customHeight="1" x14ac:dyDescent="0.25">
      <c r="A267" s="221">
        <v>8</v>
      </c>
      <c r="B267" s="459" t="s">
        <v>399</v>
      </c>
      <c r="C267" s="460"/>
      <c r="D267" s="460"/>
      <c r="E267" s="460"/>
      <c r="F267" s="465"/>
      <c r="G267" s="218" t="s">
        <v>585</v>
      </c>
      <c r="H267" s="221">
        <f t="shared" si="21"/>
        <v>0</v>
      </c>
      <c r="I267" s="162">
        <v>0</v>
      </c>
      <c r="J267" s="162">
        <v>0</v>
      </c>
      <c r="K267" s="168">
        <v>6</v>
      </c>
      <c r="L267" s="168">
        <v>0</v>
      </c>
      <c r="M267" s="168">
        <v>0</v>
      </c>
      <c r="N267" s="168">
        <v>14</v>
      </c>
      <c r="O267" s="162">
        <v>0</v>
      </c>
      <c r="P267" s="162">
        <v>0</v>
      </c>
      <c r="Q267" s="163">
        <v>47716</v>
      </c>
      <c r="R267" s="163">
        <v>23858</v>
      </c>
    </row>
    <row r="268" spans="1:18" ht="72.75" customHeight="1" x14ac:dyDescent="0.25">
      <c r="A268" s="221">
        <v>9</v>
      </c>
      <c r="B268" s="459" t="s">
        <v>400</v>
      </c>
      <c r="C268" s="460"/>
      <c r="D268" s="460"/>
      <c r="E268" s="460"/>
      <c r="F268" s="465"/>
      <c r="G268" s="218" t="s">
        <v>586</v>
      </c>
      <c r="H268" s="221">
        <f t="shared" si="21"/>
        <v>0</v>
      </c>
      <c r="I268" s="162">
        <v>0</v>
      </c>
      <c r="J268" s="162">
        <v>0</v>
      </c>
      <c r="K268" s="168">
        <v>5</v>
      </c>
      <c r="L268" s="168">
        <v>0</v>
      </c>
      <c r="M268" s="168">
        <v>0</v>
      </c>
      <c r="N268" s="168">
        <v>13</v>
      </c>
      <c r="O268" s="162">
        <v>0</v>
      </c>
      <c r="P268" s="162">
        <v>0</v>
      </c>
      <c r="Q268" s="163">
        <v>47716</v>
      </c>
      <c r="R268" s="163">
        <v>23858</v>
      </c>
    </row>
    <row r="269" spans="1:18" ht="72.75" customHeight="1" x14ac:dyDescent="0.25">
      <c r="A269" s="221">
        <v>10</v>
      </c>
      <c r="B269" s="459" t="s">
        <v>401</v>
      </c>
      <c r="C269" s="460"/>
      <c r="D269" s="460"/>
      <c r="E269" s="460"/>
      <c r="F269" s="465"/>
      <c r="G269" s="218" t="s">
        <v>402</v>
      </c>
      <c r="H269" s="221">
        <f t="shared" si="21"/>
        <v>0</v>
      </c>
      <c r="I269" s="162">
        <v>0</v>
      </c>
      <c r="J269" s="162">
        <v>0</v>
      </c>
      <c r="K269" s="168">
        <v>0</v>
      </c>
      <c r="L269" s="168">
        <v>0</v>
      </c>
      <c r="M269" s="168">
        <v>0</v>
      </c>
      <c r="N269" s="168">
        <v>2</v>
      </c>
      <c r="O269" s="162">
        <v>0</v>
      </c>
      <c r="P269" s="162">
        <v>0</v>
      </c>
      <c r="Q269" s="163">
        <v>0</v>
      </c>
      <c r="R269" s="163">
        <v>23858</v>
      </c>
    </row>
    <row r="270" spans="1:18" ht="72.75" customHeight="1" x14ac:dyDescent="0.25">
      <c r="A270" s="216">
        <v>12</v>
      </c>
      <c r="B270" s="522" t="s">
        <v>403</v>
      </c>
      <c r="C270" s="523"/>
      <c r="D270" s="523"/>
      <c r="E270" s="523"/>
      <c r="F270" s="523"/>
      <c r="G270" s="524"/>
      <c r="H270" s="220">
        <f>H272+H273+H274+H275+H276+H277+H278+H279+H280+H281+H282+H283+H284+H285+H286+H287+H288+H289+H290+H291+H292+H293+H294+H295+H297+H298+H299+H300+H301+H302+H303+H304+H305+H307+H308+H309+H310+H311</f>
        <v>105</v>
      </c>
      <c r="I270" s="220">
        <f t="shared" ref="I270:P270" si="22">I272+I273+I274+I275+I276+I277+I278+I279+I280+I281+I282+I283+I284+I285+I286+I287+I288+I289+I290+I291+I292+I293+I294+I295+I297+I298+I299+I301+I302+I303+I304+I305+I307+I308+I309+I310+I311</f>
        <v>65</v>
      </c>
      <c r="J270" s="220">
        <f t="shared" si="22"/>
        <v>40</v>
      </c>
      <c r="K270" s="135">
        <f t="shared" si="22"/>
        <v>42</v>
      </c>
      <c r="L270" s="135">
        <f t="shared" si="22"/>
        <v>14</v>
      </c>
      <c r="M270" s="135">
        <f t="shared" si="22"/>
        <v>3</v>
      </c>
      <c r="N270" s="135">
        <f t="shared" si="22"/>
        <v>98</v>
      </c>
      <c r="O270" s="220">
        <f t="shared" si="22"/>
        <v>22</v>
      </c>
      <c r="P270" s="220">
        <f t="shared" si="22"/>
        <v>6</v>
      </c>
      <c r="Q270" s="164">
        <v>47716</v>
      </c>
      <c r="R270" s="164">
        <v>23858</v>
      </c>
    </row>
    <row r="271" spans="1:18" ht="72.75" customHeight="1" x14ac:dyDescent="0.25">
      <c r="A271" s="216">
        <v>1</v>
      </c>
      <c r="B271" s="525" t="s">
        <v>430</v>
      </c>
      <c r="C271" s="526"/>
      <c r="D271" s="526"/>
      <c r="E271" s="526"/>
      <c r="F271" s="527"/>
      <c r="G271" s="137"/>
      <c r="H271" s="525"/>
      <c r="I271" s="526"/>
      <c r="J271" s="526"/>
      <c r="K271" s="526"/>
      <c r="L271" s="526"/>
      <c r="M271" s="526"/>
      <c r="N271" s="526"/>
      <c r="O271" s="526"/>
      <c r="P271" s="526"/>
      <c r="Q271" s="526"/>
      <c r="R271" s="527"/>
    </row>
    <row r="272" spans="1:18" ht="72.75" customHeight="1" x14ac:dyDescent="0.25">
      <c r="A272" s="221">
        <v>1</v>
      </c>
      <c r="B272" s="459" t="s">
        <v>430</v>
      </c>
      <c r="C272" s="460"/>
      <c r="D272" s="460"/>
      <c r="E272" s="460"/>
      <c r="F272" s="465"/>
      <c r="G272" s="218" t="s">
        <v>1009</v>
      </c>
      <c r="H272" s="221">
        <f>I272+J272</f>
        <v>95</v>
      </c>
      <c r="I272" s="162">
        <v>65</v>
      </c>
      <c r="J272" s="162">
        <v>30</v>
      </c>
      <c r="K272" s="168">
        <v>36</v>
      </c>
      <c r="L272" s="168">
        <v>10</v>
      </c>
      <c r="M272" s="168">
        <v>1</v>
      </c>
      <c r="N272" s="168">
        <v>66</v>
      </c>
      <c r="O272" s="162">
        <v>2</v>
      </c>
      <c r="P272" s="162">
        <v>0</v>
      </c>
      <c r="Q272" s="163">
        <v>47045</v>
      </c>
      <c r="R272" s="163">
        <v>25395</v>
      </c>
    </row>
    <row r="273" spans="1:18" ht="72.75" customHeight="1" x14ac:dyDescent="0.25">
      <c r="A273" s="221">
        <v>2</v>
      </c>
      <c r="B273" s="459" t="s">
        <v>431</v>
      </c>
      <c r="C273" s="460"/>
      <c r="D273" s="460"/>
      <c r="E273" s="460"/>
      <c r="F273" s="465"/>
      <c r="G273" s="218" t="s">
        <v>432</v>
      </c>
      <c r="H273" s="221">
        <f t="shared" ref="H273:H295" si="23">I273+J273</f>
        <v>0</v>
      </c>
      <c r="I273" s="162">
        <v>0</v>
      </c>
      <c r="J273" s="162">
        <v>0</v>
      </c>
      <c r="K273" s="168">
        <v>0</v>
      </c>
      <c r="L273" s="168">
        <v>0</v>
      </c>
      <c r="M273" s="168">
        <v>0</v>
      </c>
      <c r="N273" s="168">
        <v>1</v>
      </c>
      <c r="O273" s="162">
        <v>0</v>
      </c>
      <c r="P273" s="162">
        <v>0</v>
      </c>
      <c r="Q273" s="163">
        <v>0</v>
      </c>
      <c r="R273" s="163">
        <v>30360</v>
      </c>
    </row>
    <row r="274" spans="1:18" ht="72.75" customHeight="1" x14ac:dyDescent="0.25">
      <c r="A274" s="221">
        <v>3</v>
      </c>
      <c r="B274" s="459" t="s">
        <v>433</v>
      </c>
      <c r="C274" s="460"/>
      <c r="D274" s="460"/>
      <c r="E274" s="460"/>
      <c r="F274" s="465"/>
      <c r="G274" s="218" t="s">
        <v>434</v>
      </c>
      <c r="H274" s="221">
        <f t="shared" si="23"/>
        <v>0</v>
      </c>
      <c r="I274" s="162">
        <v>0</v>
      </c>
      <c r="J274" s="162">
        <v>0</v>
      </c>
      <c r="K274" s="168">
        <v>0</v>
      </c>
      <c r="L274" s="168">
        <v>0</v>
      </c>
      <c r="M274" s="168">
        <v>0</v>
      </c>
      <c r="N274" s="168">
        <v>1</v>
      </c>
      <c r="O274" s="162">
        <v>0</v>
      </c>
      <c r="P274" s="162">
        <v>0</v>
      </c>
      <c r="Q274" s="163">
        <v>0</v>
      </c>
      <c r="R274" s="163">
        <v>27360</v>
      </c>
    </row>
    <row r="275" spans="1:18" ht="72.75" customHeight="1" x14ac:dyDescent="0.25">
      <c r="A275" s="221">
        <v>4</v>
      </c>
      <c r="B275" s="459" t="s">
        <v>435</v>
      </c>
      <c r="C275" s="460"/>
      <c r="D275" s="460"/>
      <c r="E275" s="460"/>
      <c r="F275" s="465"/>
      <c r="G275" s="218" t="s">
        <v>436</v>
      </c>
      <c r="H275" s="221">
        <f t="shared" si="23"/>
        <v>0</v>
      </c>
      <c r="I275" s="162">
        <v>0</v>
      </c>
      <c r="J275" s="162">
        <v>0</v>
      </c>
      <c r="K275" s="168">
        <v>0</v>
      </c>
      <c r="L275" s="168">
        <v>0</v>
      </c>
      <c r="M275" s="168">
        <v>0</v>
      </c>
      <c r="N275" s="168">
        <v>1</v>
      </c>
      <c r="O275" s="162">
        <v>0</v>
      </c>
      <c r="P275" s="162">
        <v>0</v>
      </c>
      <c r="Q275" s="163">
        <v>0</v>
      </c>
      <c r="R275" s="163">
        <v>24460</v>
      </c>
    </row>
    <row r="276" spans="1:18" ht="72.75" customHeight="1" x14ac:dyDescent="0.25">
      <c r="A276" s="221">
        <v>5</v>
      </c>
      <c r="B276" s="459" t="s">
        <v>439</v>
      </c>
      <c r="C276" s="460"/>
      <c r="D276" s="460"/>
      <c r="E276" s="460"/>
      <c r="F276" s="465"/>
      <c r="G276" s="218" t="s">
        <v>440</v>
      </c>
      <c r="H276" s="221">
        <f t="shared" si="23"/>
        <v>0</v>
      </c>
      <c r="I276" s="162">
        <v>0</v>
      </c>
      <c r="J276" s="162">
        <v>0</v>
      </c>
      <c r="K276" s="168">
        <v>0</v>
      </c>
      <c r="L276" s="168">
        <v>0</v>
      </c>
      <c r="M276" s="168">
        <v>0</v>
      </c>
      <c r="N276" s="168">
        <v>1</v>
      </c>
      <c r="O276" s="162">
        <v>0</v>
      </c>
      <c r="P276" s="162">
        <v>0</v>
      </c>
      <c r="Q276" s="163">
        <v>0</v>
      </c>
      <c r="R276" s="163">
        <v>19200</v>
      </c>
    </row>
    <row r="277" spans="1:18" ht="72.75" customHeight="1" x14ac:dyDescent="0.25">
      <c r="A277" s="221">
        <v>6</v>
      </c>
      <c r="B277" s="459" t="s">
        <v>443</v>
      </c>
      <c r="C277" s="460"/>
      <c r="D277" s="460"/>
      <c r="E277" s="460"/>
      <c r="F277" s="465"/>
      <c r="G277" s="218" t="s">
        <v>444</v>
      </c>
      <c r="H277" s="221">
        <f t="shared" si="23"/>
        <v>0</v>
      </c>
      <c r="I277" s="162">
        <v>0</v>
      </c>
      <c r="J277" s="162">
        <v>0</v>
      </c>
      <c r="K277" s="168">
        <v>0</v>
      </c>
      <c r="L277" s="168">
        <v>0</v>
      </c>
      <c r="M277" s="168">
        <v>0</v>
      </c>
      <c r="N277" s="168">
        <v>1</v>
      </c>
      <c r="O277" s="162">
        <v>0</v>
      </c>
      <c r="P277" s="162">
        <v>0</v>
      </c>
      <c r="Q277" s="163">
        <v>0</v>
      </c>
      <c r="R277" s="163">
        <v>20960</v>
      </c>
    </row>
    <row r="278" spans="1:18" ht="72.75" customHeight="1" x14ac:dyDescent="0.25">
      <c r="A278" s="221">
        <v>7</v>
      </c>
      <c r="B278" s="459" t="s">
        <v>445</v>
      </c>
      <c r="C278" s="460"/>
      <c r="D278" s="460"/>
      <c r="E278" s="460"/>
      <c r="F278" s="465"/>
      <c r="G278" s="218" t="s">
        <v>446</v>
      </c>
      <c r="H278" s="221">
        <f t="shared" si="23"/>
        <v>0</v>
      </c>
      <c r="I278" s="162">
        <v>0</v>
      </c>
      <c r="J278" s="162">
        <v>0</v>
      </c>
      <c r="K278" s="168">
        <v>0</v>
      </c>
      <c r="L278" s="168">
        <v>0</v>
      </c>
      <c r="M278" s="168">
        <v>0</v>
      </c>
      <c r="N278" s="168">
        <v>1</v>
      </c>
      <c r="O278" s="162">
        <v>0</v>
      </c>
      <c r="P278" s="162">
        <v>0</v>
      </c>
      <c r="Q278" s="163">
        <v>0</v>
      </c>
      <c r="R278" s="163">
        <v>19725</v>
      </c>
    </row>
    <row r="279" spans="1:18" ht="72.75" customHeight="1" x14ac:dyDescent="0.25">
      <c r="A279" s="221">
        <v>8</v>
      </c>
      <c r="B279" s="459" t="s">
        <v>447</v>
      </c>
      <c r="C279" s="460"/>
      <c r="D279" s="460"/>
      <c r="E279" s="460"/>
      <c r="F279" s="465"/>
      <c r="G279" s="218" t="s">
        <v>448</v>
      </c>
      <c r="H279" s="221">
        <f t="shared" si="23"/>
        <v>0</v>
      </c>
      <c r="I279" s="162">
        <v>0</v>
      </c>
      <c r="J279" s="162">
        <v>0</v>
      </c>
      <c r="K279" s="168">
        <v>0</v>
      </c>
      <c r="L279" s="168">
        <v>0</v>
      </c>
      <c r="M279" s="168">
        <v>0</v>
      </c>
      <c r="N279" s="168">
        <v>2</v>
      </c>
      <c r="O279" s="162">
        <v>0</v>
      </c>
      <c r="P279" s="162">
        <v>0</v>
      </c>
      <c r="Q279" s="163">
        <v>0</v>
      </c>
      <c r="R279" s="163">
        <v>18420</v>
      </c>
    </row>
    <row r="280" spans="1:18" ht="72.75" customHeight="1" x14ac:dyDescent="0.25">
      <c r="A280" s="221">
        <v>9</v>
      </c>
      <c r="B280" s="459" t="s">
        <v>449</v>
      </c>
      <c r="C280" s="460"/>
      <c r="D280" s="460"/>
      <c r="E280" s="460"/>
      <c r="F280" s="465"/>
      <c r="G280" s="218" t="s">
        <v>450</v>
      </c>
      <c r="H280" s="221">
        <f t="shared" si="23"/>
        <v>0</v>
      </c>
      <c r="I280" s="162">
        <v>0</v>
      </c>
      <c r="J280" s="162">
        <v>0</v>
      </c>
      <c r="K280" s="168">
        <v>0</v>
      </c>
      <c r="L280" s="168">
        <v>0</v>
      </c>
      <c r="M280" s="168">
        <v>0</v>
      </c>
      <c r="N280" s="168">
        <v>1</v>
      </c>
      <c r="O280" s="162">
        <v>0</v>
      </c>
      <c r="P280" s="162">
        <v>0</v>
      </c>
      <c r="Q280" s="163">
        <v>0</v>
      </c>
      <c r="R280" s="163">
        <v>19650</v>
      </c>
    </row>
    <row r="281" spans="1:18" ht="72.75" customHeight="1" x14ac:dyDescent="0.25">
      <c r="A281" s="221">
        <v>10</v>
      </c>
      <c r="B281" s="459" t="s">
        <v>451</v>
      </c>
      <c r="C281" s="460"/>
      <c r="D281" s="460"/>
      <c r="E281" s="460"/>
      <c r="F281" s="465"/>
      <c r="G281" s="218" t="s">
        <v>452</v>
      </c>
      <c r="H281" s="221">
        <f t="shared" si="23"/>
        <v>0</v>
      </c>
      <c r="I281" s="162">
        <v>0</v>
      </c>
      <c r="J281" s="162">
        <v>0</v>
      </c>
      <c r="K281" s="168">
        <v>0</v>
      </c>
      <c r="L281" s="168">
        <v>0</v>
      </c>
      <c r="M281" s="168">
        <v>0</v>
      </c>
      <c r="N281" s="168">
        <v>1</v>
      </c>
      <c r="O281" s="162">
        <v>0</v>
      </c>
      <c r="P281" s="162">
        <v>0</v>
      </c>
      <c r="Q281" s="163">
        <v>0</v>
      </c>
      <c r="R281" s="163">
        <v>20960</v>
      </c>
    </row>
    <row r="282" spans="1:18" ht="72.75" customHeight="1" x14ac:dyDescent="0.25">
      <c r="A282" s="221">
        <v>11</v>
      </c>
      <c r="B282" s="459" t="s">
        <v>453</v>
      </c>
      <c r="C282" s="460"/>
      <c r="D282" s="460"/>
      <c r="E282" s="460"/>
      <c r="F282" s="465"/>
      <c r="G282" s="218" t="s">
        <v>454</v>
      </c>
      <c r="H282" s="221">
        <f t="shared" si="23"/>
        <v>0</v>
      </c>
      <c r="I282" s="162">
        <v>0</v>
      </c>
      <c r="J282" s="162">
        <v>0</v>
      </c>
      <c r="K282" s="168">
        <v>0</v>
      </c>
      <c r="L282" s="168">
        <v>0</v>
      </c>
      <c r="M282" s="168">
        <v>0</v>
      </c>
      <c r="N282" s="168">
        <v>1</v>
      </c>
      <c r="O282" s="162">
        <v>0</v>
      </c>
      <c r="P282" s="162">
        <v>0</v>
      </c>
      <c r="Q282" s="163">
        <v>0</v>
      </c>
      <c r="R282" s="163">
        <v>0</v>
      </c>
    </row>
    <row r="283" spans="1:18" ht="72.75" customHeight="1" x14ac:dyDescent="0.25">
      <c r="A283" s="221">
        <v>12</v>
      </c>
      <c r="B283" s="459" t="s">
        <v>457</v>
      </c>
      <c r="C283" s="460"/>
      <c r="D283" s="460"/>
      <c r="E283" s="460"/>
      <c r="F283" s="465"/>
      <c r="G283" s="218" t="s">
        <v>458</v>
      </c>
      <c r="H283" s="221">
        <f t="shared" si="23"/>
        <v>0</v>
      </c>
      <c r="I283" s="162">
        <v>0</v>
      </c>
      <c r="J283" s="162">
        <v>0</v>
      </c>
      <c r="K283" s="168">
        <v>0</v>
      </c>
      <c r="L283" s="168">
        <v>0</v>
      </c>
      <c r="M283" s="168">
        <v>0</v>
      </c>
      <c r="N283" s="168">
        <v>1</v>
      </c>
      <c r="O283" s="162">
        <v>0</v>
      </c>
      <c r="P283" s="162">
        <v>0</v>
      </c>
      <c r="Q283" s="163">
        <v>0</v>
      </c>
      <c r="R283" s="163">
        <v>23470</v>
      </c>
    </row>
    <row r="284" spans="1:18" ht="72.75" customHeight="1" x14ac:dyDescent="0.25">
      <c r="A284" s="221">
        <v>13</v>
      </c>
      <c r="B284" s="459" t="s">
        <v>459</v>
      </c>
      <c r="C284" s="460"/>
      <c r="D284" s="460"/>
      <c r="E284" s="460"/>
      <c r="F284" s="465"/>
      <c r="G284" s="218" t="s">
        <v>460</v>
      </c>
      <c r="H284" s="221">
        <f t="shared" si="23"/>
        <v>0</v>
      </c>
      <c r="I284" s="162">
        <v>0</v>
      </c>
      <c r="J284" s="162">
        <v>0</v>
      </c>
      <c r="K284" s="168">
        <v>0</v>
      </c>
      <c r="L284" s="168">
        <v>0</v>
      </c>
      <c r="M284" s="168">
        <v>0</v>
      </c>
      <c r="N284" s="168">
        <v>1</v>
      </c>
      <c r="O284" s="162">
        <v>0</v>
      </c>
      <c r="P284" s="162">
        <v>0</v>
      </c>
      <c r="Q284" s="163">
        <v>0</v>
      </c>
      <c r="R284" s="163">
        <v>19650</v>
      </c>
    </row>
    <row r="285" spans="1:18" ht="72.75" customHeight="1" x14ac:dyDescent="0.25">
      <c r="A285" s="221">
        <v>14</v>
      </c>
      <c r="B285" s="459" t="s">
        <v>461</v>
      </c>
      <c r="C285" s="460"/>
      <c r="D285" s="460"/>
      <c r="E285" s="460"/>
      <c r="F285" s="465"/>
      <c r="G285" s="218" t="s">
        <v>462</v>
      </c>
      <c r="H285" s="221">
        <f t="shared" si="23"/>
        <v>0</v>
      </c>
      <c r="I285" s="162">
        <v>0</v>
      </c>
      <c r="J285" s="162">
        <v>0</v>
      </c>
      <c r="K285" s="168">
        <v>0</v>
      </c>
      <c r="L285" s="168">
        <v>0</v>
      </c>
      <c r="M285" s="168">
        <v>0</v>
      </c>
      <c r="N285" s="168">
        <v>1</v>
      </c>
      <c r="O285" s="162">
        <v>0</v>
      </c>
      <c r="P285" s="162">
        <v>0</v>
      </c>
      <c r="Q285" s="163">
        <v>0</v>
      </c>
      <c r="R285" s="163">
        <v>27360</v>
      </c>
    </row>
    <row r="286" spans="1:18" ht="72.75" customHeight="1" x14ac:dyDescent="0.25">
      <c r="A286" s="221">
        <v>15</v>
      </c>
      <c r="B286" s="529" t="s">
        <v>934</v>
      </c>
      <c r="C286" s="529"/>
      <c r="D286" s="529"/>
      <c r="E286" s="529"/>
      <c r="F286" s="529"/>
      <c r="G286" s="217" t="s">
        <v>935</v>
      </c>
      <c r="H286" s="221">
        <f t="shared" si="23"/>
        <v>0</v>
      </c>
      <c r="I286" s="162">
        <v>0</v>
      </c>
      <c r="J286" s="162">
        <v>0</v>
      </c>
      <c r="K286" s="168">
        <v>0</v>
      </c>
      <c r="L286" s="168">
        <v>0</v>
      </c>
      <c r="M286" s="168">
        <v>0</v>
      </c>
      <c r="N286" s="168">
        <v>1</v>
      </c>
      <c r="O286" s="162">
        <v>0</v>
      </c>
      <c r="P286" s="162">
        <v>0</v>
      </c>
      <c r="Q286" s="163">
        <v>0</v>
      </c>
      <c r="R286" s="163">
        <v>27360</v>
      </c>
    </row>
    <row r="287" spans="1:18" ht="72.75" customHeight="1" x14ac:dyDescent="0.25">
      <c r="A287" s="221">
        <v>16</v>
      </c>
      <c r="B287" s="529" t="s">
        <v>455</v>
      </c>
      <c r="C287" s="529"/>
      <c r="D287" s="529"/>
      <c r="E287" s="529"/>
      <c r="F287" s="529"/>
      <c r="G287" s="217" t="s">
        <v>917</v>
      </c>
      <c r="H287" s="221">
        <f t="shared" si="23"/>
        <v>0</v>
      </c>
      <c r="I287" s="162">
        <v>0</v>
      </c>
      <c r="J287" s="162">
        <v>0</v>
      </c>
      <c r="K287" s="168">
        <v>0</v>
      </c>
      <c r="L287" s="168">
        <v>0</v>
      </c>
      <c r="M287" s="168">
        <v>0</v>
      </c>
      <c r="N287" s="168">
        <v>0</v>
      </c>
      <c r="O287" s="162">
        <v>0</v>
      </c>
      <c r="P287" s="162">
        <v>0</v>
      </c>
      <c r="Q287" s="163">
        <v>0</v>
      </c>
      <c r="R287" s="163">
        <v>0</v>
      </c>
    </row>
    <row r="288" spans="1:18" ht="72.75" customHeight="1" x14ac:dyDescent="0.25">
      <c r="A288" s="221">
        <v>17</v>
      </c>
      <c r="B288" s="529" t="s">
        <v>918</v>
      </c>
      <c r="C288" s="529"/>
      <c r="D288" s="529"/>
      <c r="E288" s="529"/>
      <c r="F288" s="529"/>
      <c r="G288" s="217" t="s">
        <v>919</v>
      </c>
      <c r="H288" s="221">
        <f t="shared" si="23"/>
        <v>0</v>
      </c>
      <c r="I288" s="162">
        <v>0</v>
      </c>
      <c r="J288" s="162">
        <v>0</v>
      </c>
      <c r="K288" s="168">
        <v>0</v>
      </c>
      <c r="L288" s="168">
        <v>0</v>
      </c>
      <c r="M288" s="168">
        <v>0</v>
      </c>
      <c r="N288" s="168">
        <v>0</v>
      </c>
      <c r="O288" s="162">
        <v>0</v>
      </c>
      <c r="P288" s="162">
        <v>0</v>
      </c>
      <c r="Q288" s="163">
        <v>0</v>
      </c>
      <c r="R288" s="163">
        <v>0</v>
      </c>
    </row>
    <row r="289" spans="1:18" ht="72.75" customHeight="1" x14ac:dyDescent="0.25">
      <c r="A289" s="221">
        <v>18</v>
      </c>
      <c r="B289" s="529" t="s">
        <v>920</v>
      </c>
      <c r="C289" s="529"/>
      <c r="D289" s="529"/>
      <c r="E289" s="529"/>
      <c r="F289" s="529"/>
      <c r="G289" s="217" t="s">
        <v>1022</v>
      </c>
      <c r="H289" s="221">
        <f t="shared" si="23"/>
        <v>0</v>
      </c>
      <c r="I289" s="162">
        <v>0</v>
      </c>
      <c r="J289" s="162">
        <v>0</v>
      </c>
      <c r="K289" s="168">
        <v>0</v>
      </c>
      <c r="L289" s="168">
        <v>0</v>
      </c>
      <c r="M289" s="168">
        <v>0</v>
      </c>
      <c r="N289" s="168">
        <v>0</v>
      </c>
      <c r="O289" s="162">
        <v>0</v>
      </c>
      <c r="P289" s="162">
        <v>0</v>
      </c>
      <c r="Q289" s="163">
        <v>0</v>
      </c>
      <c r="R289" s="163">
        <v>0</v>
      </c>
    </row>
    <row r="290" spans="1:18" ht="72.75" customHeight="1" x14ac:dyDescent="0.25">
      <c r="A290" s="221">
        <v>19</v>
      </c>
      <c r="B290" s="529" t="s">
        <v>922</v>
      </c>
      <c r="C290" s="529"/>
      <c r="D290" s="529"/>
      <c r="E290" s="529"/>
      <c r="F290" s="529"/>
      <c r="G290" s="217" t="s">
        <v>923</v>
      </c>
      <c r="H290" s="221">
        <f t="shared" si="23"/>
        <v>0</v>
      </c>
      <c r="I290" s="162">
        <v>0</v>
      </c>
      <c r="J290" s="162">
        <v>0</v>
      </c>
      <c r="K290" s="168">
        <v>0</v>
      </c>
      <c r="L290" s="168">
        <v>0</v>
      </c>
      <c r="M290" s="168">
        <v>0</v>
      </c>
      <c r="N290" s="168">
        <v>0</v>
      </c>
      <c r="O290" s="162">
        <v>0</v>
      </c>
      <c r="P290" s="162">
        <v>0</v>
      </c>
      <c r="Q290" s="163">
        <v>0</v>
      </c>
      <c r="R290" s="163">
        <v>0</v>
      </c>
    </row>
    <row r="291" spans="1:18" ht="72.75" customHeight="1" x14ac:dyDescent="0.25">
      <c r="A291" s="221">
        <v>20</v>
      </c>
      <c r="B291" s="529" t="s">
        <v>924</v>
      </c>
      <c r="C291" s="529"/>
      <c r="D291" s="529"/>
      <c r="E291" s="529"/>
      <c r="F291" s="529"/>
      <c r="G291" s="217" t="s">
        <v>925</v>
      </c>
      <c r="H291" s="221">
        <f t="shared" si="23"/>
        <v>0</v>
      </c>
      <c r="I291" s="162">
        <v>0</v>
      </c>
      <c r="J291" s="162">
        <v>0</v>
      </c>
      <c r="K291" s="168">
        <v>0</v>
      </c>
      <c r="L291" s="168">
        <v>0</v>
      </c>
      <c r="M291" s="168">
        <v>0</v>
      </c>
      <c r="N291" s="168">
        <v>0</v>
      </c>
      <c r="O291" s="162">
        <v>0</v>
      </c>
      <c r="P291" s="162">
        <v>0</v>
      </c>
      <c r="Q291" s="163">
        <v>0</v>
      </c>
      <c r="R291" s="163">
        <v>0</v>
      </c>
    </row>
    <row r="292" spans="1:18" ht="72.75" customHeight="1" x14ac:dyDescent="0.25">
      <c r="A292" s="221">
        <v>21</v>
      </c>
      <c r="B292" s="529" t="s">
        <v>926</v>
      </c>
      <c r="C292" s="529"/>
      <c r="D292" s="529"/>
      <c r="E292" s="529"/>
      <c r="F292" s="529"/>
      <c r="G292" s="217" t="s">
        <v>927</v>
      </c>
      <c r="H292" s="221">
        <f t="shared" si="23"/>
        <v>0</v>
      </c>
      <c r="I292" s="162">
        <v>0</v>
      </c>
      <c r="J292" s="162">
        <v>0</v>
      </c>
      <c r="K292" s="168">
        <v>0</v>
      </c>
      <c r="L292" s="168">
        <v>0</v>
      </c>
      <c r="M292" s="168">
        <v>0</v>
      </c>
      <c r="N292" s="168">
        <v>0</v>
      </c>
      <c r="O292" s="162">
        <v>0</v>
      </c>
      <c r="P292" s="162">
        <v>0</v>
      </c>
      <c r="Q292" s="163">
        <v>0</v>
      </c>
      <c r="R292" s="163">
        <v>0</v>
      </c>
    </row>
    <row r="293" spans="1:18" ht="72.75" customHeight="1" x14ac:dyDescent="0.25">
      <c r="A293" s="221">
        <v>22</v>
      </c>
      <c r="B293" s="529" t="s">
        <v>928</v>
      </c>
      <c r="C293" s="529"/>
      <c r="D293" s="529"/>
      <c r="E293" s="529"/>
      <c r="F293" s="529"/>
      <c r="G293" s="217" t="s">
        <v>929</v>
      </c>
      <c r="H293" s="221">
        <f t="shared" si="23"/>
        <v>0</v>
      </c>
      <c r="I293" s="162">
        <v>0</v>
      </c>
      <c r="J293" s="162">
        <v>0</v>
      </c>
      <c r="K293" s="168">
        <v>0</v>
      </c>
      <c r="L293" s="168">
        <v>0</v>
      </c>
      <c r="M293" s="168">
        <v>0</v>
      </c>
      <c r="N293" s="168">
        <v>0</v>
      </c>
      <c r="O293" s="162">
        <v>0</v>
      </c>
      <c r="P293" s="162">
        <v>0</v>
      </c>
      <c r="Q293" s="163">
        <v>0</v>
      </c>
      <c r="R293" s="163">
        <v>0</v>
      </c>
    </row>
    <row r="294" spans="1:18" ht="72.75" customHeight="1" x14ac:dyDescent="0.25">
      <c r="A294" s="221">
        <v>23</v>
      </c>
      <c r="B294" s="529" t="s">
        <v>930</v>
      </c>
      <c r="C294" s="529"/>
      <c r="D294" s="529"/>
      <c r="E294" s="529"/>
      <c r="F294" s="529"/>
      <c r="G294" s="217" t="s">
        <v>931</v>
      </c>
      <c r="H294" s="221">
        <f t="shared" si="23"/>
        <v>0</v>
      </c>
      <c r="I294" s="162">
        <v>0</v>
      </c>
      <c r="J294" s="162">
        <v>0</v>
      </c>
      <c r="K294" s="168">
        <v>0</v>
      </c>
      <c r="L294" s="168">
        <v>0</v>
      </c>
      <c r="M294" s="168">
        <v>0</v>
      </c>
      <c r="N294" s="168">
        <v>0</v>
      </c>
      <c r="O294" s="162">
        <v>0</v>
      </c>
      <c r="P294" s="162">
        <v>0</v>
      </c>
      <c r="Q294" s="163">
        <v>0</v>
      </c>
      <c r="R294" s="163">
        <v>0</v>
      </c>
    </row>
    <row r="295" spans="1:18" ht="72.75" customHeight="1" x14ac:dyDescent="0.25">
      <c r="A295" s="221">
        <v>24</v>
      </c>
      <c r="B295" s="529" t="s">
        <v>932</v>
      </c>
      <c r="C295" s="529"/>
      <c r="D295" s="529"/>
      <c r="E295" s="529"/>
      <c r="F295" s="529"/>
      <c r="G295" s="217" t="s">
        <v>933</v>
      </c>
      <c r="H295" s="221">
        <f t="shared" si="23"/>
        <v>0</v>
      </c>
      <c r="I295" s="162">
        <v>0</v>
      </c>
      <c r="J295" s="162">
        <v>0</v>
      </c>
      <c r="K295" s="168">
        <v>0</v>
      </c>
      <c r="L295" s="168">
        <v>0</v>
      </c>
      <c r="M295" s="168">
        <v>0</v>
      </c>
      <c r="N295" s="168">
        <v>0</v>
      </c>
      <c r="O295" s="162">
        <v>0</v>
      </c>
      <c r="P295" s="162">
        <v>0</v>
      </c>
      <c r="Q295" s="163">
        <v>0</v>
      </c>
      <c r="R295" s="163">
        <v>0</v>
      </c>
    </row>
    <row r="296" spans="1:18" ht="72.75" customHeight="1" x14ac:dyDescent="0.25">
      <c r="A296" s="216">
        <v>2</v>
      </c>
      <c r="B296" s="525" t="s">
        <v>404</v>
      </c>
      <c r="C296" s="526"/>
      <c r="D296" s="526"/>
      <c r="E296" s="526"/>
      <c r="F296" s="526"/>
      <c r="G296" s="527"/>
      <c r="H296" s="525"/>
      <c r="I296" s="526"/>
      <c r="J296" s="526"/>
      <c r="K296" s="526"/>
      <c r="L296" s="526"/>
      <c r="M296" s="526"/>
      <c r="N296" s="526"/>
      <c r="O296" s="526"/>
      <c r="P296" s="526"/>
      <c r="Q296" s="526"/>
      <c r="R296" s="527"/>
    </row>
    <row r="297" spans="1:18" ht="72.75" customHeight="1" x14ac:dyDescent="0.25">
      <c r="A297" s="221">
        <v>1</v>
      </c>
      <c r="B297" s="459" t="s">
        <v>404</v>
      </c>
      <c r="C297" s="460"/>
      <c r="D297" s="460"/>
      <c r="E297" s="460"/>
      <c r="F297" s="465"/>
      <c r="G297" s="218" t="s">
        <v>587</v>
      </c>
      <c r="H297" s="162">
        <f>I297+J297</f>
        <v>10</v>
      </c>
      <c r="I297" s="162">
        <v>0</v>
      </c>
      <c r="J297" s="162">
        <v>10</v>
      </c>
      <c r="K297" s="168">
        <v>4</v>
      </c>
      <c r="L297" s="168">
        <v>3</v>
      </c>
      <c r="M297" s="168">
        <v>1</v>
      </c>
      <c r="N297" s="168">
        <v>10</v>
      </c>
      <c r="O297" s="162">
        <v>5</v>
      </c>
      <c r="P297" s="162">
        <v>1</v>
      </c>
      <c r="Q297" s="163">
        <v>38000</v>
      </c>
      <c r="R297" s="163">
        <v>29819</v>
      </c>
    </row>
    <row r="298" spans="1:18" ht="72.75" customHeight="1" x14ac:dyDescent="0.25">
      <c r="A298" s="221">
        <v>2</v>
      </c>
      <c r="B298" s="459" t="s">
        <v>405</v>
      </c>
      <c r="C298" s="460"/>
      <c r="D298" s="460"/>
      <c r="E298" s="460"/>
      <c r="F298" s="465"/>
      <c r="G298" s="218" t="s">
        <v>406</v>
      </c>
      <c r="H298" s="162">
        <f t="shared" ref="H298:H305" si="24">I298+J298</f>
        <v>0</v>
      </c>
      <c r="I298" s="162">
        <v>0</v>
      </c>
      <c r="J298" s="162">
        <v>0</v>
      </c>
      <c r="K298" s="168">
        <v>0</v>
      </c>
      <c r="L298" s="168">
        <v>0</v>
      </c>
      <c r="M298" s="168">
        <v>0</v>
      </c>
      <c r="N298" s="168">
        <v>1</v>
      </c>
      <c r="O298" s="162">
        <v>0</v>
      </c>
      <c r="P298" s="162">
        <v>0</v>
      </c>
      <c r="Q298" s="163">
        <v>0</v>
      </c>
      <c r="R298" s="163">
        <v>16350</v>
      </c>
    </row>
    <row r="299" spans="1:18" ht="72.75" customHeight="1" x14ac:dyDescent="0.25">
      <c r="A299" s="221">
        <v>3</v>
      </c>
      <c r="B299" s="459" t="s">
        <v>415</v>
      </c>
      <c r="C299" s="460"/>
      <c r="D299" s="460"/>
      <c r="E299" s="460"/>
      <c r="F299" s="465"/>
      <c r="G299" s="218" t="s">
        <v>416</v>
      </c>
      <c r="H299" s="162">
        <f t="shared" si="24"/>
        <v>0</v>
      </c>
      <c r="I299" s="162">
        <v>0</v>
      </c>
      <c r="J299" s="162">
        <v>0</v>
      </c>
      <c r="K299" s="168">
        <v>0</v>
      </c>
      <c r="L299" s="168">
        <v>0</v>
      </c>
      <c r="M299" s="168">
        <v>0</v>
      </c>
      <c r="N299" s="168">
        <v>1</v>
      </c>
      <c r="O299" s="162">
        <v>0</v>
      </c>
      <c r="P299" s="162">
        <v>0</v>
      </c>
      <c r="Q299" s="163">
        <v>0</v>
      </c>
      <c r="R299" s="163">
        <v>22850</v>
      </c>
    </row>
    <row r="300" spans="1:18" ht="72.75" customHeight="1" x14ac:dyDescent="0.25">
      <c r="A300" s="221"/>
      <c r="B300" s="519" t="s">
        <v>419</v>
      </c>
      <c r="C300" s="520"/>
      <c r="D300" s="520"/>
      <c r="E300" s="520"/>
      <c r="F300" s="521"/>
      <c r="G300" s="217" t="s">
        <v>996</v>
      </c>
      <c r="H300" s="162">
        <f t="shared" si="24"/>
        <v>0</v>
      </c>
      <c r="I300" s="162">
        <v>0</v>
      </c>
      <c r="J300" s="162">
        <v>0</v>
      </c>
      <c r="K300" s="168">
        <v>0</v>
      </c>
      <c r="L300" s="168">
        <v>0</v>
      </c>
      <c r="M300" s="168">
        <v>0</v>
      </c>
      <c r="N300" s="168">
        <v>0</v>
      </c>
      <c r="O300" s="162">
        <v>0</v>
      </c>
      <c r="P300" s="162">
        <v>0</v>
      </c>
      <c r="Q300" s="163">
        <v>0</v>
      </c>
      <c r="R300" s="163">
        <v>0</v>
      </c>
    </row>
    <row r="301" spans="1:18" ht="72.75" customHeight="1" x14ac:dyDescent="0.25">
      <c r="A301" s="221">
        <v>4</v>
      </c>
      <c r="B301" s="528" t="s">
        <v>936</v>
      </c>
      <c r="C301" s="528"/>
      <c r="D301" s="528"/>
      <c r="E301" s="528"/>
      <c r="F301" s="528"/>
      <c r="G301" s="218" t="s">
        <v>937</v>
      </c>
      <c r="H301" s="162">
        <f>I301+J301</f>
        <v>0</v>
      </c>
      <c r="I301" s="162">
        <v>0</v>
      </c>
      <c r="J301" s="162">
        <v>0</v>
      </c>
      <c r="K301" s="168">
        <v>0</v>
      </c>
      <c r="L301" s="168">
        <v>0</v>
      </c>
      <c r="M301" s="168">
        <v>0</v>
      </c>
      <c r="N301" s="168">
        <v>0</v>
      </c>
      <c r="O301" s="162">
        <v>1</v>
      </c>
      <c r="P301" s="162">
        <v>0</v>
      </c>
      <c r="Q301" s="163">
        <v>0</v>
      </c>
      <c r="R301" s="163">
        <v>0</v>
      </c>
    </row>
    <row r="302" spans="1:18" ht="72.75" customHeight="1" x14ac:dyDescent="0.25">
      <c r="A302" s="221">
        <v>5</v>
      </c>
      <c r="B302" s="528" t="s">
        <v>417</v>
      </c>
      <c r="C302" s="528"/>
      <c r="D302" s="528"/>
      <c r="E302" s="528"/>
      <c r="F302" s="528"/>
      <c r="G302" s="218" t="s">
        <v>938</v>
      </c>
      <c r="H302" s="162">
        <f t="shared" si="24"/>
        <v>0</v>
      </c>
      <c r="I302" s="162">
        <v>0</v>
      </c>
      <c r="J302" s="162">
        <v>0</v>
      </c>
      <c r="K302" s="168">
        <v>0</v>
      </c>
      <c r="L302" s="168">
        <v>0</v>
      </c>
      <c r="M302" s="168">
        <v>0</v>
      </c>
      <c r="N302" s="168">
        <v>0</v>
      </c>
      <c r="O302" s="162">
        <v>1</v>
      </c>
      <c r="P302" s="162">
        <v>0</v>
      </c>
      <c r="Q302" s="163">
        <v>0</v>
      </c>
      <c r="R302" s="163">
        <v>0</v>
      </c>
    </row>
    <row r="303" spans="1:18" ht="72.75" customHeight="1" x14ac:dyDescent="0.25">
      <c r="A303" s="221">
        <v>6</v>
      </c>
      <c r="B303" s="528" t="s">
        <v>411</v>
      </c>
      <c r="C303" s="528"/>
      <c r="D303" s="528"/>
      <c r="E303" s="528"/>
      <c r="F303" s="528"/>
      <c r="G303" s="218" t="s">
        <v>995</v>
      </c>
      <c r="H303" s="162">
        <f t="shared" si="24"/>
        <v>0</v>
      </c>
      <c r="I303" s="162">
        <v>0</v>
      </c>
      <c r="J303" s="162">
        <v>0</v>
      </c>
      <c r="K303" s="168">
        <v>0</v>
      </c>
      <c r="L303" s="168">
        <v>0</v>
      </c>
      <c r="M303" s="168">
        <v>0</v>
      </c>
      <c r="N303" s="168">
        <v>0</v>
      </c>
      <c r="O303" s="162">
        <v>1</v>
      </c>
      <c r="P303" s="162">
        <v>0</v>
      </c>
      <c r="Q303" s="163">
        <v>0</v>
      </c>
      <c r="R303" s="163">
        <v>0</v>
      </c>
    </row>
    <row r="304" spans="1:18" ht="72.75" customHeight="1" x14ac:dyDescent="0.25">
      <c r="A304" s="221">
        <v>7</v>
      </c>
      <c r="B304" s="528" t="s">
        <v>407</v>
      </c>
      <c r="C304" s="528"/>
      <c r="D304" s="528"/>
      <c r="E304" s="528"/>
      <c r="F304" s="528"/>
      <c r="G304" s="218" t="s">
        <v>940</v>
      </c>
      <c r="H304" s="162">
        <f t="shared" si="24"/>
        <v>0</v>
      </c>
      <c r="I304" s="162">
        <v>0</v>
      </c>
      <c r="J304" s="162">
        <v>0</v>
      </c>
      <c r="K304" s="168">
        <v>0</v>
      </c>
      <c r="L304" s="168">
        <v>0</v>
      </c>
      <c r="M304" s="168">
        <v>0</v>
      </c>
      <c r="N304" s="168">
        <v>0</v>
      </c>
      <c r="O304" s="162">
        <v>1</v>
      </c>
      <c r="P304" s="162">
        <v>0</v>
      </c>
      <c r="Q304" s="163">
        <v>0</v>
      </c>
      <c r="R304" s="163">
        <v>0</v>
      </c>
    </row>
    <row r="305" spans="1:18" ht="72.75" customHeight="1" x14ac:dyDescent="0.25">
      <c r="A305" s="221">
        <v>8</v>
      </c>
      <c r="B305" s="528" t="s">
        <v>421</v>
      </c>
      <c r="C305" s="528"/>
      <c r="D305" s="528"/>
      <c r="E305" s="528"/>
      <c r="F305" s="528"/>
      <c r="G305" s="218" t="s">
        <v>941</v>
      </c>
      <c r="H305" s="162">
        <f t="shared" si="24"/>
        <v>0</v>
      </c>
      <c r="I305" s="162">
        <v>0</v>
      </c>
      <c r="J305" s="162">
        <v>0</v>
      </c>
      <c r="K305" s="168">
        <v>0</v>
      </c>
      <c r="L305" s="168">
        <v>0</v>
      </c>
      <c r="M305" s="168">
        <v>0</v>
      </c>
      <c r="N305" s="168">
        <v>0</v>
      </c>
      <c r="O305" s="162">
        <v>1</v>
      </c>
      <c r="P305" s="162">
        <v>0</v>
      </c>
      <c r="Q305" s="163">
        <v>0</v>
      </c>
      <c r="R305" s="163">
        <v>0</v>
      </c>
    </row>
    <row r="306" spans="1:18" ht="72.75" customHeight="1" x14ac:dyDescent="0.25">
      <c r="A306" s="216">
        <v>3</v>
      </c>
      <c r="B306" s="525" t="s">
        <v>423</v>
      </c>
      <c r="C306" s="526"/>
      <c r="D306" s="526"/>
      <c r="E306" s="526"/>
      <c r="F306" s="526"/>
      <c r="G306" s="527"/>
      <c r="H306" s="525"/>
      <c r="I306" s="526"/>
      <c r="J306" s="526"/>
      <c r="K306" s="526"/>
      <c r="L306" s="526"/>
      <c r="M306" s="526"/>
      <c r="N306" s="526"/>
      <c r="O306" s="526"/>
      <c r="P306" s="526"/>
      <c r="Q306" s="526"/>
      <c r="R306" s="527"/>
    </row>
    <row r="307" spans="1:18" ht="71.25" customHeight="1" x14ac:dyDescent="0.25">
      <c r="A307" s="221">
        <v>1</v>
      </c>
      <c r="B307" s="519" t="s">
        <v>423</v>
      </c>
      <c r="C307" s="520"/>
      <c r="D307" s="520"/>
      <c r="E307" s="520"/>
      <c r="F307" s="521"/>
      <c r="G307" s="217" t="s">
        <v>588</v>
      </c>
      <c r="H307" s="221">
        <f>I307+J307</f>
        <v>0</v>
      </c>
      <c r="I307" s="162">
        <v>0</v>
      </c>
      <c r="J307" s="162">
        <v>0</v>
      </c>
      <c r="K307" s="168">
        <v>2</v>
      </c>
      <c r="L307" s="168">
        <v>1</v>
      </c>
      <c r="M307" s="168">
        <v>1</v>
      </c>
      <c r="N307" s="168">
        <v>3</v>
      </c>
      <c r="O307" s="162">
        <v>6</v>
      </c>
      <c r="P307" s="162">
        <v>3</v>
      </c>
      <c r="Q307" s="163">
        <v>34332</v>
      </c>
      <c r="R307" s="163">
        <v>28916</v>
      </c>
    </row>
    <row r="308" spans="1:18" ht="72.75" customHeight="1" x14ac:dyDescent="0.25">
      <c r="A308" s="221">
        <v>3</v>
      </c>
      <c r="B308" s="519" t="s">
        <v>424</v>
      </c>
      <c r="C308" s="520"/>
      <c r="D308" s="520"/>
      <c r="E308" s="520"/>
      <c r="F308" s="521"/>
      <c r="G308" s="217" t="s">
        <v>589</v>
      </c>
      <c r="H308" s="221">
        <f t="shared" ref="H308:H311" si="25">I308+J308</f>
        <v>0</v>
      </c>
      <c r="I308" s="162">
        <v>0</v>
      </c>
      <c r="J308" s="162">
        <v>0</v>
      </c>
      <c r="K308" s="168">
        <v>0</v>
      </c>
      <c r="L308" s="168">
        <v>0</v>
      </c>
      <c r="M308" s="168">
        <v>0</v>
      </c>
      <c r="N308" s="168">
        <v>1</v>
      </c>
      <c r="O308" s="162">
        <v>2</v>
      </c>
      <c r="P308" s="162">
        <v>2</v>
      </c>
      <c r="Q308" s="163">
        <v>0</v>
      </c>
      <c r="R308" s="163">
        <v>17920</v>
      </c>
    </row>
    <row r="309" spans="1:18" ht="72.75" customHeight="1" x14ac:dyDescent="0.25">
      <c r="A309" s="221">
        <v>3</v>
      </c>
      <c r="B309" s="519" t="s">
        <v>427</v>
      </c>
      <c r="C309" s="520"/>
      <c r="D309" s="520"/>
      <c r="E309" s="520"/>
      <c r="F309" s="521"/>
      <c r="G309" s="217" t="s">
        <v>428</v>
      </c>
      <c r="H309" s="221">
        <f t="shared" si="25"/>
        <v>0</v>
      </c>
      <c r="I309" s="162">
        <v>0</v>
      </c>
      <c r="J309" s="162">
        <v>0</v>
      </c>
      <c r="K309" s="168">
        <v>0</v>
      </c>
      <c r="L309" s="168">
        <v>0</v>
      </c>
      <c r="M309" s="168">
        <v>0</v>
      </c>
      <c r="N309" s="168">
        <v>0</v>
      </c>
      <c r="O309" s="162">
        <v>1</v>
      </c>
      <c r="P309" s="162">
        <v>0</v>
      </c>
      <c r="Q309" s="163">
        <v>0</v>
      </c>
      <c r="R309" s="163">
        <v>0</v>
      </c>
    </row>
    <row r="310" spans="1:18" ht="72.75" customHeight="1" x14ac:dyDescent="0.25">
      <c r="A310" s="221">
        <v>4</v>
      </c>
      <c r="B310" s="519" t="s">
        <v>423</v>
      </c>
      <c r="C310" s="520"/>
      <c r="D310" s="520"/>
      <c r="E310" s="520"/>
      <c r="F310" s="521"/>
      <c r="G310" s="217" t="s">
        <v>429</v>
      </c>
      <c r="H310" s="221">
        <f t="shared" si="25"/>
        <v>0</v>
      </c>
      <c r="I310" s="162">
        <v>0</v>
      </c>
      <c r="J310" s="162">
        <v>0</v>
      </c>
      <c r="K310" s="168">
        <v>0</v>
      </c>
      <c r="L310" s="168">
        <v>0</v>
      </c>
      <c r="M310" s="168">
        <v>0</v>
      </c>
      <c r="N310" s="168">
        <v>1</v>
      </c>
      <c r="O310" s="162">
        <v>0</v>
      </c>
      <c r="P310" s="162">
        <v>0</v>
      </c>
      <c r="Q310" s="163">
        <v>0</v>
      </c>
      <c r="R310" s="163">
        <v>39208</v>
      </c>
    </row>
    <row r="311" spans="1:18" ht="72.75" customHeight="1" x14ac:dyDescent="0.25">
      <c r="A311" s="221">
        <v>5</v>
      </c>
      <c r="B311" s="519" t="s">
        <v>942</v>
      </c>
      <c r="C311" s="520"/>
      <c r="D311" s="520"/>
      <c r="E311" s="520"/>
      <c r="F311" s="520"/>
      <c r="G311" s="217" t="s">
        <v>943</v>
      </c>
      <c r="H311" s="221">
        <f t="shared" si="25"/>
        <v>0</v>
      </c>
      <c r="I311" s="162">
        <v>0</v>
      </c>
      <c r="J311" s="162">
        <v>0</v>
      </c>
      <c r="K311" s="168">
        <v>0</v>
      </c>
      <c r="L311" s="168">
        <v>0</v>
      </c>
      <c r="M311" s="168">
        <v>0</v>
      </c>
      <c r="N311" s="168">
        <v>0</v>
      </c>
      <c r="O311" s="162">
        <v>1</v>
      </c>
      <c r="P311" s="162">
        <v>0</v>
      </c>
      <c r="Q311" s="163">
        <v>0</v>
      </c>
      <c r="R311" s="163">
        <v>0</v>
      </c>
    </row>
    <row r="312" spans="1:18" ht="72.75" customHeight="1" x14ac:dyDescent="0.25">
      <c r="A312" s="216">
        <v>13</v>
      </c>
      <c r="B312" s="522" t="s">
        <v>463</v>
      </c>
      <c r="C312" s="523"/>
      <c r="D312" s="523"/>
      <c r="E312" s="523"/>
      <c r="F312" s="523"/>
      <c r="G312" s="524"/>
      <c r="H312" s="220">
        <f>H313+H314+H315+H316+H317+H318+H319+H320+H321+H322+H323+H324+H325+H326+H327+H328+H329+H330+H331+H332+H334</f>
        <v>240</v>
      </c>
      <c r="I312" s="220">
        <f t="shared" ref="I312:P312" si="26">I313+I314+I315+I316+I317+I318+I319+I320+I321+I322+I323+I324+I325+I326+I327+I328+I329+I330+I331+I332+I334</f>
        <v>160</v>
      </c>
      <c r="J312" s="220">
        <f t="shared" si="26"/>
        <v>80</v>
      </c>
      <c r="K312" s="135">
        <f t="shared" si="26"/>
        <v>101</v>
      </c>
      <c r="L312" s="135">
        <f t="shared" si="26"/>
        <v>13</v>
      </c>
      <c r="M312" s="135">
        <f t="shared" si="26"/>
        <v>13</v>
      </c>
      <c r="N312" s="135">
        <f t="shared" si="26"/>
        <v>326</v>
      </c>
      <c r="O312" s="220">
        <f t="shared" si="26"/>
        <v>6</v>
      </c>
      <c r="P312" s="220">
        <f t="shared" si="26"/>
        <v>6</v>
      </c>
      <c r="Q312" s="164">
        <v>48568.3</v>
      </c>
      <c r="R312" s="164">
        <v>23998.1</v>
      </c>
    </row>
    <row r="313" spans="1:18" ht="72.75" customHeight="1" x14ac:dyDescent="0.25">
      <c r="A313" s="221">
        <v>1</v>
      </c>
      <c r="B313" s="459" t="s">
        <v>464</v>
      </c>
      <c r="C313" s="460"/>
      <c r="D313" s="460"/>
      <c r="E313" s="460"/>
      <c r="F313" s="465"/>
      <c r="G313" s="218" t="s">
        <v>1004</v>
      </c>
      <c r="H313" s="221">
        <f>I313+J313</f>
        <v>160</v>
      </c>
      <c r="I313" s="162">
        <v>140</v>
      </c>
      <c r="J313" s="162">
        <v>20</v>
      </c>
      <c r="K313" s="168">
        <v>75</v>
      </c>
      <c r="L313" s="168">
        <v>4</v>
      </c>
      <c r="M313" s="168">
        <v>4</v>
      </c>
      <c r="N313" s="168">
        <v>203</v>
      </c>
      <c r="O313" s="162">
        <v>2</v>
      </c>
      <c r="P313" s="162">
        <v>2</v>
      </c>
      <c r="Q313" s="163">
        <v>48568.3</v>
      </c>
      <c r="R313" s="163">
        <v>23998.1</v>
      </c>
    </row>
    <row r="314" spans="1:18" ht="72.75" customHeight="1" x14ac:dyDescent="0.25">
      <c r="A314" s="221">
        <v>2</v>
      </c>
      <c r="B314" s="459" t="s">
        <v>465</v>
      </c>
      <c r="C314" s="460"/>
      <c r="D314" s="460"/>
      <c r="E314" s="460"/>
      <c r="F314" s="465"/>
      <c r="G314" s="218" t="s">
        <v>951</v>
      </c>
      <c r="H314" s="221">
        <f t="shared" ref="H314:H334" si="27">I314+J314</f>
        <v>40</v>
      </c>
      <c r="I314" s="162">
        <v>10</v>
      </c>
      <c r="J314" s="162">
        <v>30</v>
      </c>
      <c r="K314" s="168">
        <v>5</v>
      </c>
      <c r="L314" s="168">
        <v>3</v>
      </c>
      <c r="M314" s="168">
        <v>3</v>
      </c>
      <c r="N314" s="168">
        <v>28</v>
      </c>
      <c r="O314" s="162">
        <v>1</v>
      </c>
      <c r="P314" s="162">
        <v>1</v>
      </c>
      <c r="Q314" s="163">
        <v>48046.3</v>
      </c>
      <c r="R314" s="163">
        <v>23912</v>
      </c>
    </row>
    <row r="315" spans="1:18" ht="72.75" customHeight="1" x14ac:dyDescent="0.25">
      <c r="A315" s="221">
        <v>3</v>
      </c>
      <c r="B315" s="459" t="s">
        <v>466</v>
      </c>
      <c r="C315" s="460"/>
      <c r="D315" s="460"/>
      <c r="E315" s="460"/>
      <c r="F315" s="465"/>
      <c r="G315" s="218" t="s">
        <v>593</v>
      </c>
      <c r="H315" s="221">
        <f t="shared" si="27"/>
        <v>40</v>
      </c>
      <c r="I315" s="162">
        <v>10</v>
      </c>
      <c r="J315" s="162">
        <v>30</v>
      </c>
      <c r="K315" s="168">
        <v>11</v>
      </c>
      <c r="L315" s="168">
        <v>4</v>
      </c>
      <c r="M315" s="168">
        <v>4</v>
      </c>
      <c r="N315" s="168">
        <v>34</v>
      </c>
      <c r="O315" s="162">
        <v>0</v>
      </c>
      <c r="P315" s="162">
        <v>0</v>
      </c>
      <c r="Q315" s="163">
        <v>47975</v>
      </c>
      <c r="R315" s="163">
        <v>23903</v>
      </c>
    </row>
    <row r="316" spans="1:18" ht="72.75" customHeight="1" x14ac:dyDescent="0.25">
      <c r="A316" s="221">
        <v>4</v>
      </c>
      <c r="B316" s="459" t="s">
        <v>467</v>
      </c>
      <c r="C316" s="460"/>
      <c r="D316" s="460"/>
      <c r="E316" s="460"/>
      <c r="F316" s="465"/>
      <c r="G316" s="218" t="s">
        <v>594</v>
      </c>
      <c r="H316" s="221">
        <f t="shared" si="27"/>
        <v>0</v>
      </c>
      <c r="I316" s="162">
        <v>0</v>
      </c>
      <c r="J316" s="162">
        <v>0</v>
      </c>
      <c r="K316" s="168">
        <v>7</v>
      </c>
      <c r="L316" s="168">
        <v>1</v>
      </c>
      <c r="M316" s="168">
        <v>1</v>
      </c>
      <c r="N316" s="168">
        <v>9</v>
      </c>
      <c r="O316" s="162">
        <v>0</v>
      </c>
      <c r="P316" s="162">
        <v>0</v>
      </c>
      <c r="Q316" s="163">
        <v>47934</v>
      </c>
      <c r="R316" s="163">
        <v>23840</v>
      </c>
    </row>
    <row r="317" spans="1:18" ht="72.75" customHeight="1" x14ac:dyDescent="0.25">
      <c r="A317" s="221">
        <v>5</v>
      </c>
      <c r="B317" s="459" t="s">
        <v>468</v>
      </c>
      <c r="C317" s="460"/>
      <c r="D317" s="460"/>
      <c r="E317" s="460"/>
      <c r="F317" s="465"/>
      <c r="G317" s="218" t="s">
        <v>595</v>
      </c>
      <c r="H317" s="221">
        <f t="shared" si="27"/>
        <v>0</v>
      </c>
      <c r="I317" s="162">
        <v>0</v>
      </c>
      <c r="J317" s="162">
        <v>0</v>
      </c>
      <c r="K317" s="168">
        <v>3</v>
      </c>
      <c r="L317" s="168">
        <v>1</v>
      </c>
      <c r="M317" s="168">
        <v>1</v>
      </c>
      <c r="N317" s="168">
        <v>13</v>
      </c>
      <c r="O317" s="162">
        <v>0</v>
      </c>
      <c r="P317" s="162">
        <v>0</v>
      </c>
      <c r="Q317" s="163">
        <v>47924</v>
      </c>
      <c r="R317" s="163">
        <v>23831</v>
      </c>
    </row>
    <row r="318" spans="1:18" ht="72.75" customHeight="1" x14ac:dyDescent="0.25">
      <c r="A318" s="221">
        <v>6</v>
      </c>
      <c r="B318" s="459" t="s">
        <v>469</v>
      </c>
      <c r="C318" s="460"/>
      <c r="D318" s="460"/>
      <c r="E318" s="460"/>
      <c r="F318" s="465"/>
      <c r="G318" s="218" t="s">
        <v>596</v>
      </c>
      <c r="H318" s="221">
        <f t="shared" si="27"/>
        <v>0</v>
      </c>
      <c r="I318" s="162">
        <v>0</v>
      </c>
      <c r="J318" s="162">
        <v>0</v>
      </c>
      <c r="K318" s="168">
        <v>0</v>
      </c>
      <c r="L318" s="168">
        <v>0</v>
      </c>
      <c r="M318" s="168">
        <v>0</v>
      </c>
      <c r="N318" s="168">
        <v>3</v>
      </c>
      <c r="O318" s="162">
        <v>0</v>
      </c>
      <c r="P318" s="162">
        <v>0</v>
      </c>
      <c r="Q318" s="163">
        <v>0</v>
      </c>
      <c r="R318" s="163">
        <v>23835</v>
      </c>
    </row>
    <row r="319" spans="1:18" ht="72.75" customHeight="1" x14ac:dyDescent="0.25">
      <c r="A319" s="221">
        <v>7</v>
      </c>
      <c r="B319" s="459" t="s">
        <v>470</v>
      </c>
      <c r="C319" s="460"/>
      <c r="D319" s="460"/>
      <c r="E319" s="460"/>
      <c r="F319" s="465"/>
      <c r="G319" s="218" t="s">
        <v>471</v>
      </c>
      <c r="H319" s="221">
        <f t="shared" si="27"/>
        <v>0</v>
      </c>
      <c r="I319" s="162">
        <v>0</v>
      </c>
      <c r="J319" s="162">
        <v>0</v>
      </c>
      <c r="K319" s="168">
        <v>0</v>
      </c>
      <c r="L319" s="168">
        <v>0</v>
      </c>
      <c r="M319" s="168">
        <v>0</v>
      </c>
      <c r="N319" s="168">
        <v>1</v>
      </c>
      <c r="O319" s="162">
        <v>1</v>
      </c>
      <c r="P319" s="162">
        <v>1</v>
      </c>
      <c r="Q319" s="163">
        <v>0</v>
      </c>
      <c r="R319" s="163">
        <v>23835</v>
      </c>
    </row>
    <row r="320" spans="1:18" ht="72.75" customHeight="1" x14ac:dyDescent="0.25">
      <c r="A320" s="221">
        <v>8</v>
      </c>
      <c r="B320" s="459" t="s">
        <v>472</v>
      </c>
      <c r="C320" s="460"/>
      <c r="D320" s="460"/>
      <c r="E320" s="460"/>
      <c r="F320" s="465"/>
      <c r="G320" s="218" t="s">
        <v>473</v>
      </c>
      <c r="H320" s="221">
        <f t="shared" si="27"/>
        <v>0</v>
      </c>
      <c r="I320" s="162">
        <v>0</v>
      </c>
      <c r="J320" s="162">
        <v>0</v>
      </c>
      <c r="K320" s="168">
        <v>0</v>
      </c>
      <c r="L320" s="168">
        <v>0</v>
      </c>
      <c r="M320" s="168">
        <v>0</v>
      </c>
      <c r="N320" s="168">
        <v>4</v>
      </c>
      <c r="O320" s="162">
        <v>0</v>
      </c>
      <c r="P320" s="162">
        <v>0</v>
      </c>
      <c r="Q320" s="163">
        <v>0</v>
      </c>
      <c r="R320" s="163">
        <v>23835</v>
      </c>
    </row>
    <row r="321" spans="1:18" ht="72.75" customHeight="1" x14ac:dyDescent="0.25">
      <c r="A321" s="221">
        <v>9</v>
      </c>
      <c r="B321" s="459" t="s">
        <v>474</v>
      </c>
      <c r="C321" s="460"/>
      <c r="D321" s="460"/>
      <c r="E321" s="460"/>
      <c r="F321" s="465"/>
      <c r="G321" s="218" t="s">
        <v>475</v>
      </c>
      <c r="H321" s="221">
        <f t="shared" si="27"/>
        <v>0</v>
      </c>
      <c r="I321" s="162">
        <v>0</v>
      </c>
      <c r="J321" s="162">
        <v>0</v>
      </c>
      <c r="K321" s="168">
        <v>0</v>
      </c>
      <c r="L321" s="168">
        <v>0</v>
      </c>
      <c r="M321" s="168">
        <v>0</v>
      </c>
      <c r="N321" s="168">
        <v>3</v>
      </c>
      <c r="O321" s="162">
        <v>1</v>
      </c>
      <c r="P321" s="162">
        <v>1</v>
      </c>
      <c r="Q321" s="163">
        <v>0</v>
      </c>
      <c r="R321" s="163">
        <v>23835</v>
      </c>
    </row>
    <row r="322" spans="1:18" ht="72.75" customHeight="1" x14ac:dyDescent="0.25">
      <c r="A322" s="221">
        <v>10</v>
      </c>
      <c r="B322" s="459" t="s">
        <v>476</v>
      </c>
      <c r="C322" s="460"/>
      <c r="D322" s="460"/>
      <c r="E322" s="460"/>
      <c r="F322" s="465"/>
      <c r="G322" s="218" t="s">
        <v>477</v>
      </c>
      <c r="H322" s="221">
        <f t="shared" si="27"/>
        <v>0</v>
      </c>
      <c r="I322" s="162">
        <v>0</v>
      </c>
      <c r="J322" s="162">
        <v>0</v>
      </c>
      <c r="K322" s="168">
        <v>0</v>
      </c>
      <c r="L322" s="168">
        <v>0</v>
      </c>
      <c r="M322" s="168">
        <v>0</v>
      </c>
      <c r="N322" s="168">
        <v>1</v>
      </c>
      <c r="O322" s="162">
        <v>0</v>
      </c>
      <c r="P322" s="162">
        <v>0</v>
      </c>
      <c r="Q322" s="163">
        <v>0</v>
      </c>
      <c r="R322" s="163">
        <v>23835</v>
      </c>
    </row>
    <row r="323" spans="1:18" ht="72.75" customHeight="1" x14ac:dyDescent="0.25">
      <c r="A323" s="221">
        <v>11</v>
      </c>
      <c r="B323" s="459" t="s">
        <v>478</v>
      </c>
      <c r="C323" s="460"/>
      <c r="D323" s="460"/>
      <c r="E323" s="460"/>
      <c r="F323" s="465"/>
      <c r="G323" s="218" t="s">
        <v>479</v>
      </c>
      <c r="H323" s="221">
        <f t="shared" si="27"/>
        <v>0</v>
      </c>
      <c r="I323" s="162">
        <v>0</v>
      </c>
      <c r="J323" s="162">
        <v>0</v>
      </c>
      <c r="K323" s="168">
        <v>0</v>
      </c>
      <c r="L323" s="168">
        <v>0</v>
      </c>
      <c r="M323" s="168">
        <v>0</v>
      </c>
      <c r="N323" s="168">
        <v>4</v>
      </c>
      <c r="O323" s="162">
        <v>0</v>
      </c>
      <c r="P323" s="162">
        <v>0</v>
      </c>
      <c r="Q323" s="163">
        <v>0</v>
      </c>
      <c r="R323" s="163">
        <v>23835</v>
      </c>
    </row>
    <row r="324" spans="1:18" ht="72.75" customHeight="1" x14ac:dyDescent="0.25">
      <c r="A324" s="221">
        <v>12</v>
      </c>
      <c r="B324" s="459" t="s">
        <v>480</v>
      </c>
      <c r="C324" s="460"/>
      <c r="D324" s="460"/>
      <c r="E324" s="460"/>
      <c r="F324" s="465"/>
      <c r="G324" s="218" t="s">
        <v>481</v>
      </c>
      <c r="H324" s="221">
        <f t="shared" si="27"/>
        <v>0</v>
      </c>
      <c r="I324" s="162">
        <v>0</v>
      </c>
      <c r="J324" s="162">
        <v>0</v>
      </c>
      <c r="K324" s="168">
        <v>0</v>
      </c>
      <c r="L324" s="168">
        <v>0</v>
      </c>
      <c r="M324" s="168">
        <v>0</v>
      </c>
      <c r="N324" s="168">
        <v>4</v>
      </c>
      <c r="O324" s="162">
        <v>0</v>
      </c>
      <c r="P324" s="162">
        <v>0</v>
      </c>
      <c r="Q324" s="163">
        <v>0</v>
      </c>
      <c r="R324" s="163">
        <v>23835</v>
      </c>
    </row>
    <row r="325" spans="1:18" ht="72.75" customHeight="1" x14ac:dyDescent="0.25">
      <c r="A325" s="221">
        <v>13</v>
      </c>
      <c r="B325" s="459" t="s">
        <v>482</v>
      </c>
      <c r="C325" s="460"/>
      <c r="D325" s="460"/>
      <c r="E325" s="460"/>
      <c r="F325" s="465"/>
      <c r="G325" s="218" t="s">
        <v>483</v>
      </c>
      <c r="H325" s="221">
        <f t="shared" si="27"/>
        <v>0</v>
      </c>
      <c r="I325" s="162">
        <v>0</v>
      </c>
      <c r="J325" s="162">
        <v>0</v>
      </c>
      <c r="K325" s="168">
        <v>0</v>
      </c>
      <c r="L325" s="168">
        <v>0</v>
      </c>
      <c r="M325" s="168">
        <v>0</v>
      </c>
      <c r="N325" s="168">
        <v>2</v>
      </c>
      <c r="O325" s="162">
        <v>0</v>
      </c>
      <c r="P325" s="162">
        <v>0</v>
      </c>
      <c r="Q325" s="163">
        <v>0</v>
      </c>
      <c r="R325" s="163">
        <v>23835</v>
      </c>
    </row>
    <row r="326" spans="1:18" ht="72.75" customHeight="1" x14ac:dyDescent="0.25">
      <c r="A326" s="221">
        <v>14</v>
      </c>
      <c r="B326" s="459" t="s">
        <v>484</v>
      </c>
      <c r="C326" s="460"/>
      <c r="D326" s="460"/>
      <c r="E326" s="460"/>
      <c r="F326" s="465"/>
      <c r="G326" s="218" t="s">
        <v>497</v>
      </c>
      <c r="H326" s="221">
        <f t="shared" si="27"/>
        <v>0</v>
      </c>
      <c r="I326" s="162">
        <v>0</v>
      </c>
      <c r="J326" s="162">
        <v>0</v>
      </c>
      <c r="K326" s="168">
        <v>0</v>
      </c>
      <c r="L326" s="168">
        <v>0</v>
      </c>
      <c r="M326" s="168">
        <v>0</v>
      </c>
      <c r="N326" s="168">
        <v>1</v>
      </c>
      <c r="O326" s="162">
        <v>1</v>
      </c>
      <c r="P326" s="162">
        <v>1</v>
      </c>
      <c r="Q326" s="163">
        <v>0</v>
      </c>
      <c r="R326" s="163">
        <v>23835</v>
      </c>
    </row>
    <row r="327" spans="1:18" ht="72.75" customHeight="1" x14ac:dyDescent="0.25">
      <c r="A327" s="221">
        <v>15</v>
      </c>
      <c r="B327" s="459" t="s">
        <v>485</v>
      </c>
      <c r="C327" s="460"/>
      <c r="D327" s="460"/>
      <c r="E327" s="460"/>
      <c r="F327" s="465"/>
      <c r="G327" s="218" t="s">
        <v>486</v>
      </c>
      <c r="H327" s="221">
        <f t="shared" si="27"/>
        <v>0</v>
      </c>
      <c r="I327" s="162">
        <v>0</v>
      </c>
      <c r="J327" s="162">
        <v>0</v>
      </c>
      <c r="K327" s="168">
        <v>0</v>
      </c>
      <c r="L327" s="168">
        <v>0</v>
      </c>
      <c r="M327" s="168">
        <v>0</v>
      </c>
      <c r="N327" s="168">
        <v>4</v>
      </c>
      <c r="O327" s="162">
        <v>0</v>
      </c>
      <c r="P327" s="162">
        <v>0</v>
      </c>
      <c r="Q327" s="163">
        <v>0</v>
      </c>
      <c r="R327" s="163">
        <v>23835</v>
      </c>
    </row>
    <row r="328" spans="1:18" ht="72.75" customHeight="1" x14ac:dyDescent="0.25">
      <c r="A328" s="221">
        <v>16</v>
      </c>
      <c r="B328" s="459" t="s">
        <v>487</v>
      </c>
      <c r="C328" s="460"/>
      <c r="D328" s="460"/>
      <c r="E328" s="460"/>
      <c r="F328" s="465"/>
      <c r="G328" s="218" t="s">
        <v>862</v>
      </c>
      <c r="H328" s="221">
        <f t="shared" si="27"/>
        <v>0</v>
      </c>
      <c r="I328" s="162">
        <v>0</v>
      </c>
      <c r="J328" s="162">
        <v>0</v>
      </c>
      <c r="K328" s="168">
        <v>0</v>
      </c>
      <c r="L328" s="168">
        <v>0</v>
      </c>
      <c r="M328" s="168">
        <v>0</v>
      </c>
      <c r="N328" s="168">
        <v>2</v>
      </c>
      <c r="O328" s="162">
        <v>0</v>
      </c>
      <c r="P328" s="162">
        <v>0</v>
      </c>
      <c r="Q328" s="163">
        <v>0</v>
      </c>
      <c r="R328" s="163">
        <v>23835</v>
      </c>
    </row>
    <row r="329" spans="1:18" ht="72.75" customHeight="1" x14ac:dyDescent="0.25">
      <c r="A329" s="221">
        <v>17</v>
      </c>
      <c r="B329" s="459" t="s">
        <v>489</v>
      </c>
      <c r="C329" s="460"/>
      <c r="D329" s="460"/>
      <c r="E329" s="460"/>
      <c r="F329" s="465"/>
      <c r="G329" s="218" t="s">
        <v>490</v>
      </c>
      <c r="H329" s="221">
        <f t="shared" si="27"/>
        <v>0</v>
      </c>
      <c r="I329" s="162">
        <v>0</v>
      </c>
      <c r="J329" s="162">
        <v>0</v>
      </c>
      <c r="K329" s="168">
        <v>0</v>
      </c>
      <c r="L329" s="168">
        <v>0</v>
      </c>
      <c r="M329" s="168">
        <v>0</v>
      </c>
      <c r="N329" s="168">
        <v>4</v>
      </c>
      <c r="O329" s="162">
        <v>0</v>
      </c>
      <c r="P329" s="162">
        <v>0</v>
      </c>
      <c r="Q329" s="163">
        <v>0</v>
      </c>
      <c r="R329" s="163">
        <v>23835</v>
      </c>
    </row>
    <row r="330" spans="1:18" ht="72.75" customHeight="1" x14ac:dyDescent="0.25">
      <c r="A330" s="221">
        <v>18</v>
      </c>
      <c r="B330" s="459" t="s">
        <v>491</v>
      </c>
      <c r="C330" s="460"/>
      <c r="D330" s="460"/>
      <c r="E330" s="460"/>
      <c r="F330" s="465"/>
      <c r="G330" s="218" t="s">
        <v>492</v>
      </c>
      <c r="H330" s="221">
        <f t="shared" si="27"/>
        <v>0</v>
      </c>
      <c r="I330" s="162">
        <v>0</v>
      </c>
      <c r="J330" s="162">
        <v>0</v>
      </c>
      <c r="K330" s="168">
        <v>0</v>
      </c>
      <c r="L330" s="168">
        <v>0</v>
      </c>
      <c r="M330" s="168">
        <v>0</v>
      </c>
      <c r="N330" s="168">
        <v>4</v>
      </c>
      <c r="O330" s="162">
        <v>0</v>
      </c>
      <c r="P330" s="162">
        <v>0</v>
      </c>
      <c r="Q330" s="163">
        <v>0</v>
      </c>
      <c r="R330" s="163">
        <v>23835</v>
      </c>
    </row>
    <row r="331" spans="1:18" ht="72.75" customHeight="1" x14ac:dyDescent="0.25">
      <c r="A331" s="221">
        <v>19</v>
      </c>
      <c r="B331" s="459" t="s">
        <v>493</v>
      </c>
      <c r="C331" s="460"/>
      <c r="D331" s="460"/>
      <c r="E331" s="460"/>
      <c r="F331" s="465"/>
      <c r="G331" s="218" t="s">
        <v>494</v>
      </c>
      <c r="H331" s="221">
        <f t="shared" si="27"/>
        <v>0</v>
      </c>
      <c r="I331" s="162">
        <v>0</v>
      </c>
      <c r="J331" s="162">
        <v>0</v>
      </c>
      <c r="K331" s="168">
        <v>0</v>
      </c>
      <c r="L331" s="168">
        <v>0</v>
      </c>
      <c r="M331" s="168">
        <v>0</v>
      </c>
      <c r="N331" s="168">
        <v>1</v>
      </c>
      <c r="O331" s="162">
        <v>0</v>
      </c>
      <c r="P331" s="162">
        <v>0</v>
      </c>
      <c r="Q331" s="163">
        <v>0</v>
      </c>
      <c r="R331" s="163">
        <v>23835</v>
      </c>
    </row>
    <row r="332" spans="1:18" ht="72.75" customHeight="1" x14ac:dyDescent="0.25">
      <c r="A332" s="221">
        <v>20</v>
      </c>
      <c r="B332" s="459" t="s">
        <v>495</v>
      </c>
      <c r="C332" s="460"/>
      <c r="D332" s="460"/>
      <c r="E332" s="460"/>
      <c r="F332" s="465"/>
      <c r="G332" s="218" t="s">
        <v>496</v>
      </c>
      <c r="H332" s="221">
        <f t="shared" si="27"/>
        <v>0</v>
      </c>
      <c r="I332" s="162">
        <v>0</v>
      </c>
      <c r="J332" s="162">
        <v>0</v>
      </c>
      <c r="K332" s="168">
        <v>0</v>
      </c>
      <c r="L332" s="168">
        <v>0</v>
      </c>
      <c r="M332" s="168">
        <v>0</v>
      </c>
      <c r="N332" s="168">
        <v>1</v>
      </c>
      <c r="O332" s="162">
        <v>0</v>
      </c>
      <c r="P332" s="162">
        <v>0</v>
      </c>
      <c r="Q332" s="163">
        <v>0</v>
      </c>
      <c r="R332" s="163">
        <v>23835</v>
      </c>
    </row>
    <row r="333" spans="1:18" ht="72.75" customHeight="1" x14ac:dyDescent="0.25">
      <c r="A333" s="221">
        <v>21</v>
      </c>
      <c r="B333" s="519" t="s">
        <v>952</v>
      </c>
      <c r="C333" s="520"/>
      <c r="D333" s="520"/>
      <c r="E333" s="520"/>
      <c r="F333" s="521"/>
      <c r="G333" s="217" t="s">
        <v>953</v>
      </c>
      <c r="H333" s="221">
        <f t="shared" si="27"/>
        <v>0</v>
      </c>
      <c r="I333" s="162">
        <v>0</v>
      </c>
      <c r="J333" s="162">
        <v>0</v>
      </c>
      <c r="K333" s="168">
        <v>0</v>
      </c>
      <c r="L333" s="168">
        <v>0</v>
      </c>
      <c r="M333" s="168">
        <v>0</v>
      </c>
      <c r="N333" s="168">
        <v>0</v>
      </c>
      <c r="O333" s="162">
        <v>0</v>
      </c>
      <c r="P333" s="162">
        <v>0</v>
      </c>
      <c r="Q333" s="162">
        <v>0</v>
      </c>
      <c r="R333" s="162">
        <v>0</v>
      </c>
    </row>
    <row r="334" spans="1:18" ht="72.75" customHeight="1" x14ac:dyDescent="0.25">
      <c r="A334" s="221">
        <v>22</v>
      </c>
      <c r="B334" s="519" t="s">
        <v>954</v>
      </c>
      <c r="C334" s="520"/>
      <c r="D334" s="520"/>
      <c r="E334" s="520"/>
      <c r="F334" s="521"/>
      <c r="G334" s="217" t="s">
        <v>955</v>
      </c>
      <c r="H334" s="221">
        <f t="shared" si="27"/>
        <v>0</v>
      </c>
      <c r="I334" s="162">
        <v>0</v>
      </c>
      <c r="J334" s="162">
        <v>0</v>
      </c>
      <c r="K334" s="168">
        <v>0</v>
      </c>
      <c r="L334" s="168">
        <v>0</v>
      </c>
      <c r="M334" s="168">
        <v>0</v>
      </c>
      <c r="N334" s="168">
        <v>0</v>
      </c>
      <c r="O334" s="162">
        <v>0</v>
      </c>
      <c r="P334" s="162">
        <v>0</v>
      </c>
      <c r="Q334" s="162">
        <v>0</v>
      </c>
      <c r="R334" s="162">
        <v>0</v>
      </c>
    </row>
    <row r="335" spans="1:18" ht="45" customHeight="1" x14ac:dyDescent="0.25">
      <c r="A335" s="575" t="s">
        <v>654</v>
      </c>
      <c r="B335" s="575"/>
      <c r="C335" s="575"/>
      <c r="D335" s="575"/>
      <c r="E335" s="575"/>
      <c r="F335" s="575"/>
      <c r="G335" s="575"/>
      <c r="H335" s="220">
        <f>I335+J335</f>
        <v>3835</v>
      </c>
      <c r="I335" s="220">
        <f t="shared" ref="I335:P335" si="28">I25+I40+I68+I104+I129+I148+I163+I192+I241+I244+I259+I270+I312</f>
        <v>2570</v>
      </c>
      <c r="J335" s="220">
        <f t="shared" si="28"/>
        <v>1265</v>
      </c>
      <c r="K335" s="135">
        <f t="shared" si="28"/>
        <v>1577</v>
      </c>
      <c r="L335" s="135">
        <f t="shared" si="28"/>
        <v>933</v>
      </c>
      <c r="M335" s="135">
        <f t="shared" si="28"/>
        <v>185.5</v>
      </c>
      <c r="N335" s="135">
        <f t="shared" si="28"/>
        <v>4771</v>
      </c>
      <c r="O335" s="220">
        <f t="shared" si="28"/>
        <v>1305</v>
      </c>
      <c r="P335" s="220">
        <f t="shared" si="28"/>
        <v>28</v>
      </c>
      <c r="Q335" s="134"/>
      <c r="R335" s="134"/>
    </row>
    <row r="336" spans="1:18" ht="72.75" customHeight="1" x14ac:dyDescent="0.25">
      <c r="A336" s="213">
        <v>14</v>
      </c>
      <c r="B336" s="576" t="s">
        <v>597</v>
      </c>
      <c r="C336" s="577"/>
      <c r="D336" s="577"/>
      <c r="E336" s="577"/>
      <c r="F336" s="578"/>
      <c r="G336" s="92" t="s">
        <v>598</v>
      </c>
      <c r="H336" s="213">
        <f>I336+J336</f>
        <v>180</v>
      </c>
      <c r="I336" s="161">
        <v>125</v>
      </c>
      <c r="J336" s="161">
        <v>55</v>
      </c>
      <c r="K336" s="168">
        <v>95</v>
      </c>
      <c r="L336" s="168">
        <v>4</v>
      </c>
      <c r="M336" s="168">
        <v>0</v>
      </c>
      <c r="N336" s="168">
        <v>235</v>
      </c>
      <c r="O336" s="161">
        <v>0</v>
      </c>
      <c r="P336" s="161">
        <v>0</v>
      </c>
      <c r="Q336" s="161">
        <v>47176</v>
      </c>
      <c r="R336" s="169">
        <v>23858</v>
      </c>
    </row>
    <row r="337" spans="1:18" ht="70.5" customHeight="1" x14ac:dyDescent="0.25">
      <c r="A337" s="579" t="s">
        <v>859</v>
      </c>
      <c r="B337" s="579"/>
      <c r="C337" s="579"/>
      <c r="D337" s="579"/>
      <c r="E337" s="579"/>
      <c r="F337" s="579"/>
      <c r="G337" s="579"/>
      <c r="H337" s="579"/>
      <c r="I337" s="579"/>
      <c r="J337" s="579"/>
      <c r="K337" s="579"/>
      <c r="L337" s="579"/>
      <c r="M337" s="579"/>
      <c r="N337" s="579"/>
      <c r="O337" s="579"/>
      <c r="P337" s="579"/>
      <c r="Q337" s="579"/>
      <c r="R337" s="579"/>
    </row>
    <row r="338" spans="1:18" ht="99.75" x14ac:dyDescent="0.25">
      <c r="A338" s="93">
        <v>1</v>
      </c>
      <c r="B338" s="482" t="s">
        <v>599</v>
      </c>
      <c r="C338" s="483"/>
      <c r="D338" s="483"/>
      <c r="E338" s="483"/>
      <c r="F338" s="484"/>
      <c r="G338" s="92" t="s">
        <v>600</v>
      </c>
      <c r="H338" s="93">
        <f>I338+J338</f>
        <v>720</v>
      </c>
      <c r="I338" s="161">
        <v>700</v>
      </c>
      <c r="J338" s="161">
        <v>20</v>
      </c>
      <c r="K338" s="168">
        <v>196</v>
      </c>
      <c r="L338" s="168">
        <v>0</v>
      </c>
      <c r="M338" s="168">
        <v>0</v>
      </c>
      <c r="N338" s="168">
        <v>377</v>
      </c>
      <c r="O338" s="161">
        <v>0</v>
      </c>
      <c r="P338" s="161">
        <v>0</v>
      </c>
      <c r="Q338" s="169">
        <v>47716</v>
      </c>
      <c r="R338" s="169">
        <v>23858</v>
      </c>
    </row>
    <row r="339" spans="1:18" ht="128.25" x14ac:dyDescent="0.25">
      <c r="A339" s="93">
        <v>2</v>
      </c>
      <c r="B339" s="482" t="s">
        <v>601</v>
      </c>
      <c r="C339" s="483"/>
      <c r="D339" s="483"/>
      <c r="E339" s="483"/>
      <c r="F339" s="484"/>
      <c r="G339" s="92" t="s">
        <v>602</v>
      </c>
      <c r="H339" s="93">
        <f t="shared" ref="H339:H358" si="29">I339+J339</f>
        <v>485</v>
      </c>
      <c r="I339" s="161">
        <v>485</v>
      </c>
      <c r="J339" s="161">
        <v>0</v>
      </c>
      <c r="K339" s="168">
        <v>195</v>
      </c>
      <c r="L339" s="168">
        <v>0</v>
      </c>
      <c r="M339" s="168">
        <v>0</v>
      </c>
      <c r="N339" s="168">
        <v>319</v>
      </c>
      <c r="O339" s="161">
        <v>0</v>
      </c>
      <c r="P339" s="161">
        <v>0</v>
      </c>
      <c r="Q339" s="169">
        <v>47870.8</v>
      </c>
      <c r="R339" s="169">
        <v>23876.6</v>
      </c>
    </row>
    <row r="340" spans="1:18" ht="85.5" x14ac:dyDescent="0.25">
      <c r="A340" s="93">
        <v>3</v>
      </c>
      <c r="B340" s="482" t="s">
        <v>603</v>
      </c>
      <c r="C340" s="483"/>
      <c r="D340" s="483"/>
      <c r="E340" s="483"/>
      <c r="F340" s="484"/>
      <c r="G340" s="92" t="s">
        <v>702</v>
      </c>
      <c r="H340" s="93">
        <f t="shared" si="29"/>
        <v>510</v>
      </c>
      <c r="I340" s="161">
        <v>480</v>
      </c>
      <c r="J340" s="161">
        <v>30</v>
      </c>
      <c r="K340" s="168">
        <v>115</v>
      </c>
      <c r="L340" s="168">
        <v>129</v>
      </c>
      <c r="M340" s="168">
        <v>2</v>
      </c>
      <c r="N340" s="168">
        <v>312</v>
      </c>
      <c r="O340" s="161">
        <v>148</v>
      </c>
      <c r="P340" s="161">
        <v>8</v>
      </c>
      <c r="Q340" s="169">
        <v>61018</v>
      </c>
      <c r="R340" s="169">
        <v>26493.8</v>
      </c>
    </row>
    <row r="341" spans="1:18" ht="99.75" x14ac:dyDescent="0.25">
      <c r="A341" s="93">
        <v>4</v>
      </c>
      <c r="B341" s="482" t="s">
        <v>601</v>
      </c>
      <c r="C341" s="483"/>
      <c r="D341" s="483"/>
      <c r="E341" s="483"/>
      <c r="F341" s="484"/>
      <c r="G341" s="92" t="s">
        <v>605</v>
      </c>
      <c r="H341" s="92">
        <f t="shared" si="29"/>
        <v>325</v>
      </c>
      <c r="I341" s="170">
        <v>325</v>
      </c>
      <c r="J341" s="170">
        <v>0</v>
      </c>
      <c r="K341" s="184">
        <v>103</v>
      </c>
      <c r="L341" s="184">
        <v>0</v>
      </c>
      <c r="M341" s="184">
        <v>0</v>
      </c>
      <c r="N341" s="184">
        <v>200</v>
      </c>
      <c r="O341" s="170">
        <v>0</v>
      </c>
      <c r="P341" s="170">
        <v>0</v>
      </c>
      <c r="Q341" s="177" t="s">
        <v>1047</v>
      </c>
      <c r="R341" s="177" t="s">
        <v>1048</v>
      </c>
    </row>
    <row r="342" spans="1:18" ht="42.75" x14ac:dyDescent="0.25">
      <c r="A342" s="93">
        <v>5</v>
      </c>
      <c r="B342" s="482" t="s">
        <v>614</v>
      </c>
      <c r="C342" s="483"/>
      <c r="D342" s="483"/>
      <c r="E342" s="483"/>
      <c r="F342" s="484"/>
      <c r="G342" s="92" t="s">
        <v>606</v>
      </c>
      <c r="H342" s="92">
        <f t="shared" si="29"/>
        <v>305</v>
      </c>
      <c r="I342" s="170">
        <v>290</v>
      </c>
      <c r="J342" s="170">
        <v>15</v>
      </c>
      <c r="K342" s="184">
        <v>107</v>
      </c>
      <c r="L342" s="184">
        <v>43</v>
      </c>
      <c r="M342" s="184">
        <v>0</v>
      </c>
      <c r="N342" s="184">
        <v>249</v>
      </c>
      <c r="O342" s="170">
        <v>64</v>
      </c>
      <c r="P342" s="170">
        <v>0</v>
      </c>
      <c r="Q342" s="171">
        <v>49033.7</v>
      </c>
      <c r="R342" s="171">
        <v>24460.1</v>
      </c>
    </row>
    <row r="343" spans="1:18" ht="142.5" x14ac:dyDescent="0.25">
      <c r="A343" s="93">
        <v>6</v>
      </c>
      <c r="B343" s="482" t="s">
        <v>601</v>
      </c>
      <c r="C343" s="483"/>
      <c r="D343" s="483"/>
      <c r="E343" s="483"/>
      <c r="F343" s="484"/>
      <c r="G343" s="92" t="s">
        <v>608</v>
      </c>
      <c r="H343" s="92">
        <f t="shared" si="29"/>
        <v>221</v>
      </c>
      <c r="I343" s="170">
        <v>215</v>
      </c>
      <c r="J343" s="170">
        <v>6</v>
      </c>
      <c r="K343" s="184">
        <v>94</v>
      </c>
      <c r="L343" s="184">
        <v>10</v>
      </c>
      <c r="M343" s="184">
        <v>10</v>
      </c>
      <c r="N343" s="184">
        <v>274</v>
      </c>
      <c r="O343" s="170">
        <v>0</v>
      </c>
      <c r="P343" s="170">
        <v>0</v>
      </c>
      <c r="Q343" s="171">
        <v>51148.9</v>
      </c>
      <c r="R343" s="171">
        <v>25392</v>
      </c>
    </row>
    <row r="344" spans="1:18" ht="85.5" x14ac:dyDescent="0.25">
      <c r="A344" s="93">
        <v>7</v>
      </c>
      <c r="B344" s="482" t="s">
        <v>609</v>
      </c>
      <c r="C344" s="483"/>
      <c r="D344" s="483"/>
      <c r="E344" s="483"/>
      <c r="F344" s="484"/>
      <c r="G344" s="92" t="s">
        <v>610</v>
      </c>
      <c r="H344" s="92">
        <f t="shared" si="29"/>
        <v>330</v>
      </c>
      <c r="I344" s="170">
        <v>315</v>
      </c>
      <c r="J344" s="170">
        <v>15</v>
      </c>
      <c r="K344" s="184">
        <v>37</v>
      </c>
      <c r="L344" s="184">
        <v>75</v>
      </c>
      <c r="M344" s="184">
        <v>1</v>
      </c>
      <c r="N344" s="184">
        <v>122</v>
      </c>
      <c r="O344" s="170">
        <v>86</v>
      </c>
      <c r="P344" s="170">
        <v>0</v>
      </c>
      <c r="Q344" s="179">
        <v>57581.2</v>
      </c>
      <c r="R344" s="179">
        <v>32046.7</v>
      </c>
    </row>
    <row r="345" spans="1:18" ht="85.5" x14ac:dyDescent="0.25">
      <c r="A345" s="93">
        <v>8</v>
      </c>
      <c r="B345" s="482" t="s">
        <v>609</v>
      </c>
      <c r="C345" s="483"/>
      <c r="D345" s="483"/>
      <c r="E345" s="483"/>
      <c r="F345" s="484"/>
      <c r="G345" s="92" t="s">
        <v>612</v>
      </c>
      <c r="H345" s="92">
        <f t="shared" si="29"/>
        <v>80</v>
      </c>
      <c r="I345" s="170">
        <v>70</v>
      </c>
      <c r="J345" s="170">
        <v>10</v>
      </c>
      <c r="K345" s="184">
        <v>15</v>
      </c>
      <c r="L345" s="184">
        <v>15</v>
      </c>
      <c r="M345" s="184">
        <v>10</v>
      </c>
      <c r="N345" s="184">
        <v>18</v>
      </c>
      <c r="O345" s="170">
        <v>3</v>
      </c>
      <c r="P345" s="170">
        <v>2</v>
      </c>
      <c r="Q345" s="171">
        <v>48889.2</v>
      </c>
      <c r="R345" s="171">
        <v>32180</v>
      </c>
    </row>
    <row r="346" spans="1:18" ht="92.25" customHeight="1" x14ac:dyDescent="0.25">
      <c r="A346" s="93">
        <v>9</v>
      </c>
      <c r="B346" s="482" t="s">
        <v>603</v>
      </c>
      <c r="C346" s="483"/>
      <c r="D346" s="483"/>
      <c r="E346" s="483"/>
      <c r="F346" s="484"/>
      <c r="G346" s="92" t="s">
        <v>613</v>
      </c>
      <c r="H346" s="92">
        <f t="shared" si="29"/>
        <v>90</v>
      </c>
      <c r="I346" s="170">
        <v>90</v>
      </c>
      <c r="J346" s="170">
        <v>0</v>
      </c>
      <c r="K346" s="184">
        <v>45</v>
      </c>
      <c r="L346" s="184">
        <v>0</v>
      </c>
      <c r="M346" s="184">
        <v>0</v>
      </c>
      <c r="N346" s="184">
        <v>50</v>
      </c>
      <c r="O346" s="170">
        <v>0</v>
      </c>
      <c r="P346" s="170">
        <v>0</v>
      </c>
      <c r="Q346" s="171">
        <v>52608.9</v>
      </c>
      <c r="R346" s="171">
        <v>24583.3</v>
      </c>
    </row>
    <row r="347" spans="1:18" ht="86.25" customHeight="1" x14ac:dyDescent="0.25">
      <c r="A347" s="93">
        <v>10</v>
      </c>
      <c r="B347" s="482" t="s">
        <v>599</v>
      </c>
      <c r="C347" s="483"/>
      <c r="D347" s="483"/>
      <c r="E347" s="483"/>
      <c r="F347" s="484"/>
      <c r="G347" s="92" t="s">
        <v>615</v>
      </c>
      <c r="H347" s="92">
        <f t="shared" si="29"/>
        <v>320</v>
      </c>
      <c r="I347" s="170">
        <v>280</v>
      </c>
      <c r="J347" s="170">
        <v>40</v>
      </c>
      <c r="K347" s="184">
        <v>93</v>
      </c>
      <c r="L347" s="184">
        <v>0</v>
      </c>
      <c r="M347" s="184">
        <v>0</v>
      </c>
      <c r="N347" s="184">
        <v>207</v>
      </c>
      <c r="O347" s="170">
        <v>0</v>
      </c>
      <c r="P347" s="170">
        <v>0</v>
      </c>
      <c r="Q347" s="171">
        <v>55412</v>
      </c>
      <c r="R347" s="171">
        <v>26687</v>
      </c>
    </row>
    <row r="348" spans="1:18" ht="96" customHeight="1" x14ac:dyDescent="0.25">
      <c r="A348" s="93">
        <v>11</v>
      </c>
      <c r="B348" s="482" t="s">
        <v>609</v>
      </c>
      <c r="C348" s="483"/>
      <c r="D348" s="483"/>
      <c r="E348" s="483"/>
      <c r="F348" s="484"/>
      <c r="G348" s="92" t="s">
        <v>616</v>
      </c>
      <c r="H348" s="92">
        <f t="shared" si="29"/>
        <v>35</v>
      </c>
      <c r="I348" s="170">
        <v>25</v>
      </c>
      <c r="J348" s="170">
        <v>10</v>
      </c>
      <c r="K348" s="184">
        <v>25</v>
      </c>
      <c r="L348" s="184">
        <v>15</v>
      </c>
      <c r="M348" s="184">
        <v>9</v>
      </c>
      <c r="N348" s="184">
        <v>32</v>
      </c>
      <c r="O348" s="170">
        <v>16</v>
      </c>
      <c r="P348" s="170">
        <v>1</v>
      </c>
      <c r="Q348" s="171">
        <v>73078</v>
      </c>
      <c r="R348" s="171">
        <v>42371.9</v>
      </c>
    </row>
    <row r="349" spans="1:18" ht="99.75" x14ac:dyDescent="0.25">
      <c r="A349" s="93">
        <v>12</v>
      </c>
      <c r="B349" s="482" t="s">
        <v>599</v>
      </c>
      <c r="C349" s="483"/>
      <c r="D349" s="483"/>
      <c r="E349" s="483"/>
      <c r="F349" s="484"/>
      <c r="G349" s="92" t="s">
        <v>617</v>
      </c>
      <c r="H349" s="92">
        <f t="shared" si="29"/>
        <v>210</v>
      </c>
      <c r="I349" s="170">
        <v>210</v>
      </c>
      <c r="J349" s="170">
        <v>0</v>
      </c>
      <c r="K349" s="184">
        <v>29</v>
      </c>
      <c r="L349" s="184">
        <v>19</v>
      </c>
      <c r="M349" s="184">
        <v>0</v>
      </c>
      <c r="N349" s="184">
        <v>95</v>
      </c>
      <c r="O349" s="170">
        <v>14</v>
      </c>
      <c r="P349" s="170">
        <v>0</v>
      </c>
      <c r="Q349" s="171">
        <v>47845</v>
      </c>
      <c r="R349" s="171">
        <v>23891</v>
      </c>
    </row>
    <row r="350" spans="1:18" ht="86.25" customHeight="1" x14ac:dyDescent="0.25">
      <c r="A350" s="93">
        <v>13</v>
      </c>
      <c r="B350" s="482" t="s">
        <v>609</v>
      </c>
      <c r="C350" s="483"/>
      <c r="D350" s="483"/>
      <c r="E350" s="483"/>
      <c r="F350" s="484"/>
      <c r="G350" s="92" t="s">
        <v>618</v>
      </c>
      <c r="H350" s="92">
        <f t="shared" si="29"/>
        <v>120</v>
      </c>
      <c r="I350" s="170">
        <v>120</v>
      </c>
      <c r="J350" s="170">
        <v>0</v>
      </c>
      <c r="K350" s="184">
        <v>13</v>
      </c>
      <c r="L350" s="184">
        <v>0</v>
      </c>
      <c r="M350" s="184">
        <v>0</v>
      </c>
      <c r="N350" s="184">
        <v>76</v>
      </c>
      <c r="O350" s="170">
        <v>0</v>
      </c>
      <c r="P350" s="170">
        <v>0</v>
      </c>
      <c r="Q350" s="171">
        <v>62262.1</v>
      </c>
      <c r="R350" s="171">
        <v>26931.3</v>
      </c>
    </row>
    <row r="351" spans="1:18" ht="71.25" x14ac:dyDescent="0.25">
      <c r="A351" s="93">
        <v>14</v>
      </c>
      <c r="B351" s="482" t="s">
        <v>609</v>
      </c>
      <c r="C351" s="483"/>
      <c r="D351" s="483"/>
      <c r="E351" s="483"/>
      <c r="F351" s="484"/>
      <c r="G351" s="92" t="s">
        <v>619</v>
      </c>
      <c r="H351" s="92">
        <f t="shared" si="29"/>
        <v>130</v>
      </c>
      <c r="I351" s="170">
        <v>115</v>
      </c>
      <c r="J351" s="170">
        <v>15</v>
      </c>
      <c r="K351" s="184">
        <v>16</v>
      </c>
      <c r="L351" s="184">
        <v>0</v>
      </c>
      <c r="M351" s="184">
        <v>0</v>
      </c>
      <c r="N351" s="184">
        <v>49</v>
      </c>
      <c r="O351" s="170">
        <v>0</v>
      </c>
      <c r="P351" s="170">
        <v>0</v>
      </c>
      <c r="Q351" s="171">
        <v>47780</v>
      </c>
      <c r="R351" s="171">
        <v>24400</v>
      </c>
    </row>
    <row r="352" spans="1:18" ht="85.5" x14ac:dyDescent="0.25">
      <c r="A352" s="93">
        <v>15</v>
      </c>
      <c r="B352" s="482" t="s">
        <v>660</v>
      </c>
      <c r="C352" s="483"/>
      <c r="D352" s="483"/>
      <c r="E352" s="483"/>
      <c r="F352" s="484"/>
      <c r="G352" s="92" t="s">
        <v>620</v>
      </c>
      <c r="H352" s="92">
        <f t="shared" si="29"/>
        <v>190</v>
      </c>
      <c r="I352" s="170">
        <v>180</v>
      </c>
      <c r="J352" s="170">
        <v>10</v>
      </c>
      <c r="K352" s="184">
        <v>4</v>
      </c>
      <c r="L352" s="184">
        <v>13.75</v>
      </c>
      <c r="M352" s="184">
        <v>12.5</v>
      </c>
      <c r="N352" s="184">
        <v>40</v>
      </c>
      <c r="O352" s="170">
        <v>56.25</v>
      </c>
      <c r="P352" s="170">
        <v>50.25</v>
      </c>
      <c r="Q352" s="171">
        <v>54975</v>
      </c>
      <c r="R352" s="171">
        <v>33812.5</v>
      </c>
    </row>
    <row r="353" spans="1:18" ht="85.5" x14ac:dyDescent="0.25">
      <c r="A353" s="93">
        <v>16</v>
      </c>
      <c r="B353" s="482" t="s">
        <v>661</v>
      </c>
      <c r="C353" s="483"/>
      <c r="D353" s="483"/>
      <c r="E353" s="483"/>
      <c r="F353" s="484"/>
      <c r="G353" s="92" t="s">
        <v>621</v>
      </c>
      <c r="H353" s="92">
        <f t="shared" si="29"/>
        <v>230</v>
      </c>
      <c r="I353" s="170">
        <v>210</v>
      </c>
      <c r="J353" s="170">
        <v>20</v>
      </c>
      <c r="K353" s="184">
        <v>14</v>
      </c>
      <c r="L353" s="184">
        <v>4</v>
      </c>
      <c r="M353" s="184">
        <v>0</v>
      </c>
      <c r="N353" s="184">
        <v>80</v>
      </c>
      <c r="O353" s="170">
        <v>5</v>
      </c>
      <c r="P353" s="170">
        <v>0</v>
      </c>
      <c r="Q353" s="171">
        <v>67200</v>
      </c>
      <c r="R353" s="171">
        <v>37061.599999999999</v>
      </c>
    </row>
    <row r="354" spans="1:18" ht="85.5" x14ac:dyDescent="0.25">
      <c r="A354" s="93">
        <v>17</v>
      </c>
      <c r="B354" s="482" t="s">
        <v>662</v>
      </c>
      <c r="C354" s="483"/>
      <c r="D354" s="483"/>
      <c r="E354" s="483"/>
      <c r="F354" s="484"/>
      <c r="G354" s="92" t="s">
        <v>622</v>
      </c>
      <c r="H354" s="92">
        <f t="shared" si="29"/>
        <v>150</v>
      </c>
      <c r="I354" s="170">
        <v>150</v>
      </c>
      <c r="J354" s="170">
        <v>0</v>
      </c>
      <c r="K354" s="184">
        <v>6</v>
      </c>
      <c r="L354" s="184">
        <v>15</v>
      </c>
      <c r="M354" s="184">
        <v>0</v>
      </c>
      <c r="N354" s="184">
        <v>16</v>
      </c>
      <c r="O354" s="170">
        <v>4</v>
      </c>
      <c r="P354" s="170">
        <v>0</v>
      </c>
      <c r="Q354" s="171">
        <v>56184</v>
      </c>
      <c r="R354" s="171">
        <v>31636</v>
      </c>
    </row>
    <row r="355" spans="1:18" ht="85.5" x14ac:dyDescent="0.25">
      <c r="A355" s="93">
        <v>18</v>
      </c>
      <c r="B355" s="482" t="s">
        <v>607</v>
      </c>
      <c r="C355" s="483"/>
      <c r="D355" s="483"/>
      <c r="E355" s="483"/>
      <c r="F355" s="484"/>
      <c r="G355" s="92" t="s">
        <v>623</v>
      </c>
      <c r="H355" s="92">
        <f t="shared" si="29"/>
        <v>40</v>
      </c>
      <c r="I355" s="170">
        <v>0</v>
      </c>
      <c r="J355" s="170">
        <v>40</v>
      </c>
      <c r="K355" s="184">
        <v>19</v>
      </c>
      <c r="L355" s="184">
        <v>1.5</v>
      </c>
      <c r="M355" s="184">
        <v>1.5</v>
      </c>
      <c r="N355" s="184">
        <v>23</v>
      </c>
      <c r="O355" s="170">
        <v>0</v>
      </c>
      <c r="P355" s="170">
        <v>0</v>
      </c>
      <c r="Q355" s="171">
        <v>48800</v>
      </c>
      <c r="R355" s="177" t="s">
        <v>979</v>
      </c>
    </row>
    <row r="356" spans="1:18" ht="85.5" x14ac:dyDescent="0.25">
      <c r="A356" s="93">
        <v>19</v>
      </c>
      <c r="B356" s="482" t="s">
        <v>601</v>
      </c>
      <c r="C356" s="483"/>
      <c r="D356" s="483"/>
      <c r="E356" s="483"/>
      <c r="F356" s="484"/>
      <c r="G356" s="92" t="s">
        <v>624</v>
      </c>
      <c r="H356" s="92">
        <f t="shared" si="29"/>
        <v>0</v>
      </c>
      <c r="I356" s="170">
        <v>0</v>
      </c>
      <c r="J356" s="170">
        <v>0</v>
      </c>
      <c r="K356" s="184">
        <v>45</v>
      </c>
      <c r="L356" s="184">
        <v>0</v>
      </c>
      <c r="M356" s="184">
        <v>0</v>
      </c>
      <c r="N356" s="184">
        <v>80</v>
      </c>
      <c r="O356" s="170">
        <v>0</v>
      </c>
      <c r="P356" s="170">
        <v>0</v>
      </c>
      <c r="Q356" s="177" t="s">
        <v>1044</v>
      </c>
      <c r="R356" s="177" t="s">
        <v>1045</v>
      </c>
    </row>
    <row r="357" spans="1:18" ht="85.5" x14ac:dyDescent="0.25">
      <c r="A357" s="93">
        <v>20</v>
      </c>
      <c r="B357" s="482" t="s">
        <v>625</v>
      </c>
      <c r="C357" s="483"/>
      <c r="D357" s="483"/>
      <c r="E357" s="483"/>
      <c r="F357" s="484"/>
      <c r="G357" s="92" t="s">
        <v>626</v>
      </c>
      <c r="H357" s="92">
        <f t="shared" si="29"/>
        <v>0</v>
      </c>
      <c r="I357" s="170">
        <v>0</v>
      </c>
      <c r="J357" s="170">
        <v>0</v>
      </c>
      <c r="K357" s="184">
        <v>35</v>
      </c>
      <c r="L357" s="184">
        <v>46</v>
      </c>
      <c r="M357" s="184">
        <v>0</v>
      </c>
      <c r="N357" s="184">
        <v>64</v>
      </c>
      <c r="O357" s="170">
        <v>67</v>
      </c>
      <c r="P357" s="170">
        <v>0</v>
      </c>
      <c r="Q357" s="171">
        <v>47716</v>
      </c>
      <c r="R357" s="171">
        <v>23858</v>
      </c>
    </row>
    <row r="358" spans="1:18" ht="85.5" x14ac:dyDescent="0.25">
      <c r="A358" s="93">
        <v>21</v>
      </c>
      <c r="B358" s="482" t="s">
        <v>601</v>
      </c>
      <c r="C358" s="483"/>
      <c r="D358" s="483"/>
      <c r="E358" s="483"/>
      <c r="F358" s="484"/>
      <c r="G358" s="92" t="s">
        <v>648</v>
      </c>
      <c r="H358" s="92">
        <f t="shared" si="29"/>
        <v>6</v>
      </c>
      <c r="I358" s="170">
        <v>0</v>
      </c>
      <c r="J358" s="170">
        <v>6</v>
      </c>
      <c r="K358" s="184">
        <v>11</v>
      </c>
      <c r="L358" s="184">
        <v>7</v>
      </c>
      <c r="M358" s="184">
        <v>2</v>
      </c>
      <c r="N358" s="184">
        <v>25</v>
      </c>
      <c r="O358" s="170">
        <v>10</v>
      </c>
      <c r="P358" s="170">
        <v>0</v>
      </c>
      <c r="Q358" s="171">
        <v>47905</v>
      </c>
      <c r="R358" s="171">
        <v>25390</v>
      </c>
    </row>
    <row r="359" spans="1:18" ht="45" customHeight="1" x14ac:dyDescent="0.25">
      <c r="A359" s="513" t="s">
        <v>645</v>
      </c>
      <c r="B359" s="513"/>
      <c r="C359" s="513"/>
      <c r="D359" s="513"/>
      <c r="E359" s="513"/>
      <c r="F359" s="513"/>
      <c r="G359" s="513"/>
      <c r="H359" s="159">
        <f>I359+J359</f>
        <v>4497</v>
      </c>
      <c r="I359" s="159">
        <f>I338+I339+I340+I341+I342+I343+I344+I345+I346+I347+I348+I349+I350+I351+I352+I353+I354+I355+I356+I357+I358</f>
        <v>4260</v>
      </c>
      <c r="J359" s="159">
        <f t="shared" ref="J359:P359" si="30">J338+J339+J340+J341+J342+J343+J344+J345+J346+J347+J348+J349+J350+J351+J352+J353+J354+J355+J356+J357+J358</f>
        <v>237</v>
      </c>
      <c r="K359" s="135">
        <f t="shared" si="30"/>
        <v>1217</v>
      </c>
      <c r="L359" s="135">
        <f t="shared" si="30"/>
        <v>393.25</v>
      </c>
      <c r="M359" s="135">
        <f t="shared" si="30"/>
        <v>48</v>
      </c>
      <c r="N359" s="135">
        <f t="shared" si="30"/>
        <v>2708</v>
      </c>
      <c r="O359" s="219">
        <f t="shared" si="30"/>
        <v>473.25</v>
      </c>
      <c r="P359" s="219">
        <f t="shared" si="30"/>
        <v>61.25</v>
      </c>
      <c r="Q359" s="156"/>
      <c r="R359" s="156"/>
    </row>
    <row r="360" spans="1:18" ht="70.5" customHeight="1" x14ac:dyDescent="0.25">
      <c r="A360" s="579" t="s">
        <v>860</v>
      </c>
      <c r="B360" s="579"/>
      <c r="C360" s="579"/>
      <c r="D360" s="579"/>
      <c r="E360" s="579"/>
      <c r="F360" s="579"/>
      <c r="G360" s="579"/>
      <c r="H360" s="579"/>
      <c r="I360" s="579"/>
      <c r="J360" s="579"/>
      <c r="K360" s="579"/>
      <c r="L360" s="579"/>
      <c r="M360" s="579"/>
      <c r="N360" s="579"/>
      <c r="O360" s="579"/>
      <c r="P360" s="579"/>
      <c r="Q360" s="579"/>
      <c r="R360" s="579"/>
    </row>
    <row r="361" spans="1:18" ht="42.75" x14ac:dyDescent="0.25">
      <c r="A361" s="93">
        <v>1</v>
      </c>
      <c r="B361" s="482" t="s">
        <v>601</v>
      </c>
      <c r="C361" s="483"/>
      <c r="D361" s="483"/>
      <c r="E361" s="483"/>
      <c r="F361" s="484"/>
      <c r="G361" s="92" t="s">
        <v>663</v>
      </c>
      <c r="H361" s="93">
        <f>I361+J361</f>
        <v>245</v>
      </c>
      <c r="I361" s="161">
        <v>180</v>
      </c>
      <c r="J361" s="161">
        <v>65</v>
      </c>
      <c r="K361" s="168">
        <v>47</v>
      </c>
      <c r="L361" s="168">
        <v>6</v>
      </c>
      <c r="M361" s="168">
        <v>0</v>
      </c>
      <c r="N361" s="168">
        <v>112</v>
      </c>
      <c r="O361" s="161">
        <v>0</v>
      </c>
      <c r="P361" s="161">
        <v>0</v>
      </c>
      <c r="Q361" s="169">
        <v>46435</v>
      </c>
      <c r="R361" s="169">
        <v>26962</v>
      </c>
    </row>
    <row r="362" spans="1:18" ht="42.75" x14ac:dyDescent="0.25">
      <c r="A362" s="93">
        <v>2</v>
      </c>
      <c r="B362" s="482" t="s">
        <v>614</v>
      </c>
      <c r="C362" s="483"/>
      <c r="D362" s="483"/>
      <c r="E362" s="483"/>
      <c r="F362" s="484"/>
      <c r="G362" s="92" t="s">
        <v>664</v>
      </c>
      <c r="H362" s="93">
        <f t="shared" ref="H362:H384" si="31">I362+J362</f>
        <v>215</v>
      </c>
      <c r="I362" s="161">
        <v>185</v>
      </c>
      <c r="J362" s="161">
        <v>30</v>
      </c>
      <c r="K362" s="168">
        <v>73</v>
      </c>
      <c r="L362" s="168">
        <v>37</v>
      </c>
      <c r="M362" s="168">
        <v>4</v>
      </c>
      <c r="N362" s="168">
        <v>172</v>
      </c>
      <c r="O362" s="161">
        <v>40</v>
      </c>
      <c r="P362" s="161">
        <v>0</v>
      </c>
      <c r="Q362" s="169">
        <v>48075</v>
      </c>
      <c r="R362" s="169">
        <v>23858</v>
      </c>
    </row>
    <row r="363" spans="1:18" ht="42.75" x14ac:dyDescent="0.25">
      <c r="A363" s="93">
        <v>3</v>
      </c>
      <c r="B363" s="482" t="s">
        <v>631</v>
      </c>
      <c r="C363" s="483"/>
      <c r="D363" s="483"/>
      <c r="E363" s="483"/>
      <c r="F363" s="484"/>
      <c r="G363" s="92" t="s">
        <v>665</v>
      </c>
      <c r="H363" s="93">
        <f t="shared" si="31"/>
        <v>310</v>
      </c>
      <c r="I363" s="161">
        <v>265</v>
      </c>
      <c r="J363" s="161">
        <v>45</v>
      </c>
      <c r="K363" s="168">
        <v>65</v>
      </c>
      <c r="L363" s="168">
        <v>2</v>
      </c>
      <c r="M363" s="168">
        <v>0</v>
      </c>
      <c r="N363" s="168">
        <v>187</v>
      </c>
      <c r="O363" s="161">
        <v>0</v>
      </c>
      <c r="P363" s="161">
        <v>0</v>
      </c>
      <c r="Q363" s="169">
        <v>51384.4</v>
      </c>
      <c r="R363" s="169">
        <v>26485.599999999999</v>
      </c>
    </row>
    <row r="364" spans="1:18" ht="42.75" x14ac:dyDescent="0.25">
      <c r="A364" s="93">
        <v>4</v>
      </c>
      <c r="B364" s="482" t="s">
        <v>601</v>
      </c>
      <c r="C364" s="483"/>
      <c r="D364" s="483"/>
      <c r="E364" s="483"/>
      <c r="F364" s="484"/>
      <c r="G364" s="92" t="s">
        <v>666</v>
      </c>
      <c r="H364" s="93">
        <f t="shared" si="31"/>
        <v>345</v>
      </c>
      <c r="I364" s="161">
        <v>305</v>
      </c>
      <c r="J364" s="161">
        <v>40</v>
      </c>
      <c r="K364" s="168">
        <v>84</v>
      </c>
      <c r="L364" s="168">
        <v>0</v>
      </c>
      <c r="M364" s="168">
        <v>0</v>
      </c>
      <c r="N364" s="168">
        <v>188</v>
      </c>
      <c r="O364" s="161">
        <v>0</v>
      </c>
      <c r="P364" s="161">
        <v>0</v>
      </c>
      <c r="Q364" s="169">
        <v>47716</v>
      </c>
      <c r="R364" s="169">
        <v>23858</v>
      </c>
    </row>
    <row r="365" spans="1:18" ht="42.75" x14ac:dyDescent="0.25">
      <c r="A365" s="93">
        <v>5</v>
      </c>
      <c r="B365" s="482" t="s">
        <v>614</v>
      </c>
      <c r="C365" s="483"/>
      <c r="D365" s="483"/>
      <c r="E365" s="483"/>
      <c r="F365" s="484"/>
      <c r="G365" s="92" t="s">
        <v>667</v>
      </c>
      <c r="H365" s="93">
        <f t="shared" si="31"/>
        <v>160</v>
      </c>
      <c r="I365" s="161">
        <v>130</v>
      </c>
      <c r="J365" s="161">
        <v>30</v>
      </c>
      <c r="K365" s="168">
        <v>47</v>
      </c>
      <c r="L365" s="168">
        <v>18.5</v>
      </c>
      <c r="M365" s="168">
        <v>0</v>
      </c>
      <c r="N365" s="168">
        <v>96</v>
      </c>
      <c r="O365" s="161">
        <v>50.25</v>
      </c>
      <c r="P365" s="161">
        <v>0</v>
      </c>
      <c r="Q365" s="169">
        <v>49634.8</v>
      </c>
      <c r="R365" s="169">
        <v>24358.9</v>
      </c>
    </row>
    <row r="366" spans="1:18" ht="42.75" x14ac:dyDescent="0.25">
      <c r="A366" s="93">
        <v>6</v>
      </c>
      <c r="B366" s="482" t="s">
        <v>631</v>
      </c>
      <c r="C366" s="483"/>
      <c r="D366" s="483"/>
      <c r="E366" s="483"/>
      <c r="F366" s="484"/>
      <c r="G366" s="92" t="s">
        <v>668</v>
      </c>
      <c r="H366" s="93">
        <f t="shared" si="31"/>
        <v>145</v>
      </c>
      <c r="I366" s="161">
        <v>130</v>
      </c>
      <c r="J366" s="161">
        <v>15</v>
      </c>
      <c r="K366" s="168">
        <v>53</v>
      </c>
      <c r="L366" s="168">
        <v>0.5</v>
      </c>
      <c r="M366" s="168">
        <v>0.5</v>
      </c>
      <c r="N366" s="168">
        <v>94</v>
      </c>
      <c r="O366" s="161">
        <v>2</v>
      </c>
      <c r="P366" s="161">
        <v>2</v>
      </c>
      <c r="Q366" s="169">
        <v>48000</v>
      </c>
      <c r="R366" s="169">
        <v>24000</v>
      </c>
    </row>
    <row r="367" spans="1:18" ht="99.75" x14ac:dyDescent="0.25">
      <c r="A367" s="93">
        <v>7</v>
      </c>
      <c r="B367" s="482" t="s">
        <v>694</v>
      </c>
      <c r="C367" s="483"/>
      <c r="D367" s="483"/>
      <c r="E367" s="483"/>
      <c r="F367" s="484"/>
      <c r="G367" s="92" t="s">
        <v>671</v>
      </c>
      <c r="H367" s="93">
        <f t="shared" si="31"/>
        <v>135</v>
      </c>
      <c r="I367" s="161">
        <v>120</v>
      </c>
      <c r="J367" s="161">
        <v>15</v>
      </c>
      <c r="K367" s="168">
        <v>11</v>
      </c>
      <c r="L367" s="168">
        <v>2</v>
      </c>
      <c r="M367" s="168">
        <v>2</v>
      </c>
      <c r="N367" s="168">
        <v>26</v>
      </c>
      <c r="O367" s="161">
        <v>0</v>
      </c>
      <c r="P367" s="161">
        <v>0</v>
      </c>
      <c r="Q367" s="169">
        <v>47716</v>
      </c>
      <c r="R367" s="169">
        <v>27969.599999999999</v>
      </c>
    </row>
    <row r="368" spans="1:18" ht="42.75" x14ac:dyDescent="0.25">
      <c r="A368" s="93">
        <v>8</v>
      </c>
      <c r="B368" s="482" t="s">
        <v>601</v>
      </c>
      <c r="C368" s="483"/>
      <c r="D368" s="483"/>
      <c r="E368" s="483"/>
      <c r="F368" s="484"/>
      <c r="G368" s="92" t="s">
        <v>672</v>
      </c>
      <c r="H368" s="161">
        <f t="shared" si="31"/>
        <v>20</v>
      </c>
      <c r="I368" s="161">
        <v>0</v>
      </c>
      <c r="J368" s="161">
        <v>20</v>
      </c>
      <c r="K368" s="168">
        <v>37</v>
      </c>
      <c r="L368" s="168">
        <v>36</v>
      </c>
      <c r="M368" s="168">
        <v>1</v>
      </c>
      <c r="N368" s="168">
        <v>48</v>
      </c>
      <c r="O368" s="161">
        <v>63</v>
      </c>
      <c r="P368" s="161">
        <v>0</v>
      </c>
      <c r="Q368" s="169">
        <v>44974.2</v>
      </c>
      <c r="R368" s="169">
        <v>22564.3</v>
      </c>
    </row>
    <row r="369" spans="1:18" ht="42.75" x14ac:dyDescent="0.25">
      <c r="A369" s="93">
        <v>9</v>
      </c>
      <c r="B369" s="482" t="s">
        <v>614</v>
      </c>
      <c r="C369" s="483"/>
      <c r="D369" s="483"/>
      <c r="E369" s="483"/>
      <c r="F369" s="484"/>
      <c r="G369" s="92" t="s">
        <v>673</v>
      </c>
      <c r="H369" s="93">
        <f t="shared" si="31"/>
        <v>30</v>
      </c>
      <c r="I369" s="161">
        <v>0</v>
      </c>
      <c r="J369" s="161">
        <v>30</v>
      </c>
      <c r="K369" s="168">
        <v>64</v>
      </c>
      <c r="L369" s="168">
        <v>0</v>
      </c>
      <c r="M369" s="168">
        <v>0</v>
      </c>
      <c r="N369" s="168">
        <v>69</v>
      </c>
      <c r="O369" s="161">
        <v>0</v>
      </c>
      <c r="P369" s="161">
        <v>1</v>
      </c>
      <c r="Q369" s="169">
        <v>50876</v>
      </c>
      <c r="R369" s="169">
        <v>25537.7</v>
      </c>
    </row>
    <row r="370" spans="1:18" ht="42.75" x14ac:dyDescent="0.25">
      <c r="A370" s="93">
        <v>10</v>
      </c>
      <c r="B370" s="482" t="s">
        <v>601</v>
      </c>
      <c r="C370" s="483"/>
      <c r="D370" s="483"/>
      <c r="E370" s="483"/>
      <c r="F370" s="484"/>
      <c r="G370" s="92" t="s">
        <v>674</v>
      </c>
      <c r="H370" s="93">
        <f t="shared" si="31"/>
        <v>30</v>
      </c>
      <c r="I370" s="161">
        <v>0</v>
      </c>
      <c r="J370" s="161">
        <v>30</v>
      </c>
      <c r="K370" s="168">
        <v>41</v>
      </c>
      <c r="L370" s="168">
        <v>0</v>
      </c>
      <c r="M370" s="168">
        <v>0</v>
      </c>
      <c r="N370" s="168">
        <v>56</v>
      </c>
      <c r="O370" s="161">
        <v>0</v>
      </c>
      <c r="P370" s="161">
        <v>0</v>
      </c>
      <c r="Q370" s="169">
        <v>47758</v>
      </c>
      <c r="R370" s="169">
        <v>23895</v>
      </c>
    </row>
    <row r="371" spans="1:18" ht="42.75" x14ac:dyDescent="0.25">
      <c r="A371" s="93">
        <v>11</v>
      </c>
      <c r="B371" s="482" t="s">
        <v>601</v>
      </c>
      <c r="C371" s="483"/>
      <c r="D371" s="483"/>
      <c r="E371" s="483"/>
      <c r="F371" s="484"/>
      <c r="G371" s="92" t="s">
        <v>675</v>
      </c>
      <c r="H371" s="93">
        <f t="shared" si="31"/>
        <v>30</v>
      </c>
      <c r="I371" s="161">
        <v>0</v>
      </c>
      <c r="J371" s="161">
        <v>30</v>
      </c>
      <c r="K371" s="168">
        <v>36</v>
      </c>
      <c r="L371" s="168">
        <v>0</v>
      </c>
      <c r="M371" s="168">
        <v>0</v>
      </c>
      <c r="N371" s="168">
        <v>47</v>
      </c>
      <c r="O371" s="161">
        <v>0</v>
      </c>
      <c r="P371" s="161">
        <v>0</v>
      </c>
      <c r="Q371" s="169">
        <v>47716</v>
      </c>
      <c r="R371" s="169">
        <v>24559</v>
      </c>
    </row>
    <row r="372" spans="1:18" ht="42.75" x14ac:dyDescent="0.25">
      <c r="A372" s="93">
        <v>12</v>
      </c>
      <c r="B372" s="482" t="s">
        <v>611</v>
      </c>
      <c r="C372" s="483"/>
      <c r="D372" s="483"/>
      <c r="E372" s="483"/>
      <c r="F372" s="484"/>
      <c r="G372" s="92" t="s">
        <v>676</v>
      </c>
      <c r="H372" s="93">
        <f t="shared" si="31"/>
        <v>20</v>
      </c>
      <c r="I372" s="161">
        <v>0</v>
      </c>
      <c r="J372" s="161">
        <v>20</v>
      </c>
      <c r="K372" s="168">
        <v>45</v>
      </c>
      <c r="L372" s="168">
        <v>0</v>
      </c>
      <c r="M372" s="168">
        <v>0</v>
      </c>
      <c r="N372" s="168">
        <v>54</v>
      </c>
      <c r="O372" s="161">
        <v>0</v>
      </c>
      <c r="P372" s="161">
        <v>0</v>
      </c>
      <c r="Q372" s="169">
        <v>50405</v>
      </c>
      <c r="R372" s="169">
        <v>24848</v>
      </c>
    </row>
    <row r="373" spans="1:18" ht="42.75" x14ac:dyDescent="0.25">
      <c r="A373" s="93">
        <v>13</v>
      </c>
      <c r="B373" s="482" t="s">
        <v>631</v>
      </c>
      <c r="C373" s="483"/>
      <c r="D373" s="483"/>
      <c r="E373" s="483"/>
      <c r="F373" s="484"/>
      <c r="G373" s="92" t="s">
        <v>677</v>
      </c>
      <c r="H373" s="93">
        <f t="shared" si="31"/>
        <v>20</v>
      </c>
      <c r="I373" s="161">
        <v>0</v>
      </c>
      <c r="J373" s="161">
        <v>20</v>
      </c>
      <c r="K373" s="168">
        <v>33</v>
      </c>
      <c r="L373" s="168">
        <v>0</v>
      </c>
      <c r="M373" s="168">
        <v>0</v>
      </c>
      <c r="N373" s="168">
        <v>50</v>
      </c>
      <c r="O373" s="161">
        <v>1</v>
      </c>
      <c r="P373" s="161">
        <v>1</v>
      </c>
      <c r="Q373" s="169">
        <v>47718.1</v>
      </c>
      <c r="R373" s="169">
        <v>23876.2</v>
      </c>
    </row>
    <row r="374" spans="1:18" ht="42.75" x14ac:dyDescent="0.25">
      <c r="A374" s="93">
        <v>14</v>
      </c>
      <c r="B374" s="482" t="s">
        <v>601</v>
      </c>
      <c r="C374" s="483"/>
      <c r="D374" s="483"/>
      <c r="E374" s="483"/>
      <c r="F374" s="484"/>
      <c r="G374" s="92" t="s">
        <v>678</v>
      </c>
      <c r="H374" s="93">
        <f t="shared" si="31"/>
        <v>20</v>
      </c>
      <c r="I374" s="161">
        <v>0</v>
      </c>
      <c r="J374" s="161">
        <v>20</v>
      </c>
      <c r="K374" s="168">
        <v>55</v>
      </c>
      <c r="L374" s="168">
        <v>0</v>
      </c>
      <c r="M374" s="168">
        <v>0</v>
      </c>
      <c r="N374" s="168">
        <v>89</v>
      </c>
      <c r="O374" s="161">
        <v>0</v>
      </c>
      <c r="P374" s="161">
        <v>0</v>
      </c>
      <c r="Q374" s="178" t="s">
        <v>1043</v>
      </c>
      <c r="R374" s="161">
        <v>24267</v>
      </c>
    </row>
    <row r="375" spans="1:18" ht="42.75" x14ac:dyDescent="0.25">
      <c r="A375" s="93">
        <v>15</v>
      </c>
      <c r="B375" s="482" t="s">
        <v>601</v>
      </c>
      <c r="C375" s="483"/>
      <c r="D375" s="483"/>
      <c r="E375" s="483"/>
      <c r="F375" s="484"/>
      <c r="G375" s="92" t="s">
        <v>679</v>
      </c>
      <c r="H375" s="93">
        <f t="shared" si="31"/>
        <v>10</v>
      </c>
      <c r="I375" s="161">
        <v>0</v>
      </c>
      <c r="J375" s="161">
        <v>10</v>
      </c>
      <c r="K375" s="168">
        <v>55</v>
      </c>
      <c r="L375" s="168">
        <v>10</v>
      </c>
      <c r="M375" s="168">
        <v>2</v>
      </c>
      <c r="N375" s="168">
        <v>102</v>
      </c>
      <c r="O375" s="161">
        <v>6</v>
      </c>
      <c r="P375" s="161">
        <v>1</v>
      </c>
      <c r="Q375" s="169">
        <v>47725</v>
      </c>
      <c r="R375" s="169">
        <v>25454</v>
      </c>
    </row>
    <row r="376" spans="1:18" ht="42.75" x14ac:dyDescent="0.25">
      <c r="A376" s="93">
        <v>16</v>
      </c>
      <c r="B376" s="482" t="s">
        <v>601</v>
      </c>
      <c r="C376" s="483"/>
      <c r="D376" s="483"/>
      <c r="E376" s="483"/>
      <c r="F376" s="484"/>
      <c r="G376" s="92" t="s">
        <v>680</v>
      </c>
      <c r="H376" s="93">
        <f t="shared" si="31"/>
        <v>10</v>
      </c>
      <c r="I376" s="161">
        <v>0</v>
      </c>
      <c r="J376" s="161">
        <v>10</v>
      </c>
      <c r="K376" s="168">
        <v>38</v>
      </c>
      <c r="L376" s="168">
        <v>0</v>
      </c>
      <c r="M376" s="168">
        <v>0</v>
      </c>
      <c r="N376" s="168">
        <v>60</v>
      </c>
      <c r="O376" s="161">
        <v>0</v>
      </c>
      <c r="P376" s="161">
        <v>0</v>
      </c>
      <c r="Q376" s="169">
        <v>48476.6</v>
      </c>
      <c r="R376" s="169">
        <v>26633.3</v>
      </c>
    </row>
    <row r="377" spans="1:18" ht="42.75" x14ac:dyDescent="0.25">
      <c r="A377" s="93">
        <v>17</v>
      </c>
      <c r="B377" s="482" t="s">
        <v>611</v>
      </c>
      <c r="C377" s="483"/>
      <c r="D377" s="483"/>
      <c r="E377" s="483"/>
      <c r="F377" s="484"/>
      <c r="G377" s="92" t="s">
        <v>681</v>
      </c>
      <c r="H377" s="93">
        <f t="shared" si="31"/>
        <v>10</v>
      </c>
      <c r="I377" s="161">
        <v>0</v>
      </c>
      <c r="J377" s="161">
        <v>10</v>
      </c>
      <c r="K377" s="168">
        <v>15</v>
      </c>
      <c r="L377" s="168">
        <v>50</v>
      </c>
      <c r="M377" s="168">
        <v>10</v>
      </c>
      <c r="N377" s="168">
        <v>27</v>
      </c>
      <c r="O377" s="161">
        <v>77</v>
      </c>
      <c r="P377" s="161">
        <v>1</v>
      </c>
      <c r="Q377" s="169">
        <v>50415.5</v>
      </c>
      <c r="R377" s="169">
        <v>26044.799999999999</v>
      </c>
    </row>
    <row r="378" spans="1:18" ht="42.75" x14ac:dyDescent="0.25">
      <c r="A378" s="93">
        <v>18</v>
      </c>
      <c r="B378" s="482" t="s">
        <v>631</v>
      </c>
      <c r="C378" s="483"/>
      <c r="D378" s="483"/>
      <c r="E378" s="483"/>
      <c r="F378" s="484"/>
      <c r="G378" s="92" t="s">
        <v>682</v>
      </c>
      <c r="H378" s="93">
        <f t="shared" si="31"/>
        <v>10</v>
      </c>
      <c r="I378" s="161">
        <v>0</v>
      </c>
      <c r="J378" s="161">
        <v>10</v>
      </c>
      <c r="K378" s="168">
        <v>30</v>
      </c>
      <c r="L378" s="168">
        <v>18</v>
      </c>
      <c r="M378" s="168">
        <v>7</v>
      </c>
      <c r="N378" s="168">
        <v>51</v>
      </c>
      <c r="O378" s="161">
        <v>15</v>
      </c>
      <c r="P378" s="161">
        <v>8</v>
      </c>
      <c r="Q378" s="169">
        <v>49796</v>
      </c>
      <c r="R378" s="169">
        <v>25199</v>
      </c>
    </row>
    <row r="379" spans="1:18" ht="57" x14ac:dyDescent="0.25">
      <c r="A379" s="93">
        <v>19</v>
      </c>
      <c r="B379" s="482" t="s">
        <v>631</v>
      </c>
      <c r="C379" s="483"/>
      <c r="D379" s="483"/>
      <c r="E379" s="483"/>
      <c r="F379" s="484"/>
      <c r="G379" s="92" t="s">
        <v>988</v>
      </c>
      <c r="H379" s="93">
        <f t="shared" si="31"/>
        <v>0</v>
      </c>
      <c r="I379" s="161">
        <v>0</v>
      </c>
      <c r="J379" s="161">
        <v>0</v>
      </c>
      <c r="K379" s="168">
        <v>35</v>
      </c>
      <c r="L379" s="168">
        <v>0</v>
      </c>
      <c r="M379" s="168">
        <v>0</v>
      </c>
      <c r="N379" s="168">
        <v>38</v>
      </c>
      <c r="O379" s="161">
        <v>0</v>
      </c>
      <c r="P379" s="161">
        <v>0</v>
      </c>
      <c r="Q379" s="169">
        <v>47717.4</v>
      </c>
      <c r="R379" s="169">
        <v>23858</v>
      </c>
    </row>
    <row r="380" spans="1:18" ht="71.25" x14ac:dyDescent="0.25">
      <c r="A380" s="93">
        <v>20</v>
      </c>
      <c r="B380" s="482" t="s">
        <v>614</v>
      </c>
      <c r="C380" s="483"/>
      <c r="D380" s="483"/>
      <c r="E380" s="483"/>
      <c r="F380" s="484"/>
      <c r="G380" s="92" t="s">
        <v>684</v>
      </c>
      <c r="H380" s="93">
        <f t="shared" si="31"/>
        <v>0</v>
      </c>
      <c r="I380" s="161">
        <v>0</v>
      </c>
      <c r="J380" s="161">
        <v>0</v>
      </c>
      <c r="K380" s="168">
        <v>22</v>
      </c>
      <c r="L380" s="168">
        <v>18</v>
      </c>
      <c r="M380" s="168">
        <v>0</v>
      </c>
      <c r="N380" s="168">
        <v>26</v>
      </c>
      <c r="O380" s="161">
        <v>18</v>
      </c>
      <c r="P380" s="161">
        <v>1</v>
      </c>
      <c r="Q380" s="169">
        <v>47716</v>
      </c>
      <c r="R380" s="169">
        <v>23858</v>
      </c>
    </row>
    <row r="381" spans="1:18" ht="71.25" x14ac:dyDescent="0.25">
      <c r="A381" s="93">
        <v>21</v>
      </c>
      <c r="B381" s="482" t="s">
        <v>614</v>
      </c>
      <c r="C381" s="483"/>
      <c r="D381" s="483"/>
      <c r="E381" s="483"/>
      <c r="F381" s="484"/>
      <c r="G381" s="92" t="s">
        <v>685</v>
      </c>
      <c r="H381" s="93">
        <f t="shared" si="31"/>
        <v>0</v>
      </c>
      <c r="I381" s="161">
        <v>0</v>
      </c>
      <c r="J381" s="161">
        <v>0</v>
      </c>
      <c r="K381" s="168">
        <v>19</v>
      </c>
      <c r="L381" s="168">
        <v>0</v>
      </c>
      <c r="M381" s="168">
        <v>0</v>
      </c>
      <c r="N381" s="168">
        <v>21</v>
      </c>
      <c r="O381" s="161">
        <v>1</v>
      </c>
      <c r="P381" s="161">
        <v>0</v>
      </c>
      <c r="Q381" s="169">
        <v>47719.3</v>
      </c>
      <c r="R381" s="169">
        <v>23859.599999999999</v>
      </c>
    </row>
    <row r="382" spans="1:18" ht="71.25" x14ac:dyDescent="0.25">
      <c r="A382" s="93">
        <v>22</v>
      </c>
      <c r="B382" s="482" t="s">
        <v>601</v>
      </c>
      <c r="C382" s="483"/>
      <c r="D382" s="483"/>
      <c r="E382" s="483"/>
      <c r="F382" s="484"/>
      <c r="G382" s="92" t="s">
        <v>975</v>
      </c>
      <c r="H382" s="93">
        <f t="shared" si="31"/>
        <v>0</v>
      </c>
      <c r="I382" s="161">
        <v>0</v>
      </c>
      <c r="J382" s="161">
        <v>0</v>
      </c>
      <c r="K382" s="168">
        <v>4</v>
      </c>
      <c r="L382" s="168">
        <v>29</v>
      </c>
      <c r="M382" s="168">
        <v>0</v>
      </c>
      <c r="N382" s="168">
        <v>24</v>
      </c>
      <c r="O382" s="161">
        <v>29</v>
      </c>
      <c r="P382" s="161">
        <v>0</v>
      </c>
      <c r="Q382" s="169">
        <v>47716</v>
      </c>
      <c r="R382" s="169">
        <v>24239</v>
      </c>
    </row>
    <row r="383" spans="1:18" ht="62.25" customHeight="1" x14ac:dyDescent="0.25">
      <c r="A383" s="93">
        <v>23</v>
      </c>
      <c r="B383" s="482" t="s">
        <v>601</v>
      </c>
      <c r="C383" s="483"/>
      <c r="D383" s="483"/>
      <c r="E383" s="483"/>
      <c r="F383" s="484"/>
      <c r="G383" s="92" t="s">
        <v>686</v>
      </c>
      <c r="H383" s="93">
        <f t="shared" si="31"/>
        <v>10</v>
      </c>
      <c r="I383" s="161">
        <v>0</v>
      </c>
      <c r="J383" s="161">
        <v>10</v>
      </c>
      <c r="K383" s="168">
        <v>25</v>
      </c>
      <c r="L383" s="168">
        <v>2</v>
      </c>
      <c r="M383" s="168">
        <v>2</v>
      </c>
      <c r="N383" s="168">
        <v>41</v>
      </c>
      <c r="O383" s="161">
        <v>0</v>
      </c>
      <c r="P383" s="161">
        <v>0</v>
      </c>
      <c r="Q383" s="161">
        <v>47716.14</v>
      </c>
      <c r="R383" s="178" t="s">
        <v>1049</v>
      </c>
    </row>
    <row r="384" spans="1:18" ht="71.25" x14ac:dyDescent="0.25">
      <c r="A384" s="93">
        <v>24</v>
      </c>
      <c r="B384" s="482" t="s">
        <v>601</v>
      </c>
      <c r="C384" s="483"/>
      <c r="D384" s="483"/>
      <c r="E384" s="483"/>
      <c r="F384" s="484"/>
      <c r="G384" s="92" t="s">
        <v>634</v>
      </c>
      <c r="H384" s="93">
        <f t="shared" si="31"/>
        <v>0</v>
      </c>
      <c r="I384" s="161">
        <v>0</v>
      </c>
      <c r="J384" s="161">
        <v>0</v>
      </c>
      <c r="K384" s="168">
        <v>17</v>
      </c>
      <c r="L384" s="168">
        <v>84.75</v>
      </c>
      <c r="M384" s="168">
        <v>36.5</v>
      </c>
      <c r="N384" s="168">
        <v>221</v>
      </c>
      <c r="O384" s="161">
        <v>115.25</v>
      </c>
      <c r="P384" s="161">
        <v>14</v>
      </c>
      <c r="Q384" s="169">
        <v>49985.7</v>
      </c>
      <c r="R384" s="169">
        <v>24730.2</v>
      </c>
    </row>
    <row r="385" spans="1:18" ht="45" customHeight="1" x14ac:dyDescent="0.25">
      <c r="A385" s="513" t="s">
        <v>646</v>
      </c>
      <c r="B385" s="513"/>
      <c r="C385" s="513"/>
      <c r="D385" s="513"/>
      <c r="E385" s="513"/>
      <c r="F385" s="513"/>
      <c r="G385" s="513"/>
      <c r="H385" s="219">
        <f>I385+J385</f>
        <v>1775</v>
      </c>
      <c r="I385" s="219">
        <f t="shared" ref="I385:P385" si="32">I361+I362+I363+I364+I365+I366+I367+I368+I369+I370+I371+I372+I373+I374+I375+I376+I377+I378+I379+I380+I381+I382+I383+I384</f>
        <v>1315</v>
      </c>
      <c r="J385" s="219">
        <f t="shared" si="32"/>
        <v>460</v>
      </c>
      <c r="K385" s="135">
        <f t="shared" si="32"/>
        <v>951</v>
      </c>
      <c r="L385" s="135">
        <f t="shared" si="32"/>
        <v>313.75</v>
      </c>
      <c r="M385" s="135">
        <f t="shared" si="32"/>
        <v>65</v>
      </c>
      <c r="N385" s="135">
        <f t="shared" si="32"/>
        <v>1899</v>
      </c>
      <c r="O385" s="219">
        <f t="shared" si="32"/>
        <v>417.5</v>
      </c>
      <c r="P385" s="219">
        <f t="shared" si="32"/>
        <v>29</v>
      </c>
      <c r="Q385" s="156"/>
      <c r="R385" s="156"/>
    </row>
    <row r="386" spans="1:18" ht="45" customHeight="1" x14ac:dyDescent="0.25">
      <c r="A386" s="513" t="s">
        <v>644</v>
      </c>
      <c r="B386" s="513"/>
      <c r="C386" s="513"/>
      <c r="D386" s="513"/>
      <c r="E386" s="513"/>
      <c r="F386" s="513"/>
      <c r="G386" s="513"/>
      <c r="H386" s="159">
        <f>I386+J386</f>
        <v>10287</v>
      </c>
      <c r="I386" s="159">
        <f>I385+I359+I336+I335</f>
        <v>8270</v>
      </c>
      <c r="J386" s="159">
        <f t="shared" ref="J386:P386" si="33">J335+J359+J336+J385</f>
        <v>2017</v>
      </c>
      <c r="K386" s="135">
        <f t="shared" si="33"/>
        <v>3840</v>
      </c>
      <c r="L386" s="135">
        <f t="shared" si="33"/>
        <v>1644</v>
      </c>
      <c r="M386" s="135">
        <f t="shared" si="33"/>
        <v>298.5</v>
      </c>
      <c r="N386" s="135">
        <f t="shared" si="33"/>
        <v>9613</v>
      </c>
      <c r="O386" s="219">
        <f t="shared" si="33"/>
        <v>2195.75</v>
      </c>
      <c r="P386" s="219">
        <f t="shared" si="33"/>
        <v>118.25</v>
      </c>
      <c r="Q386" s="156"/>
      <c r="R386" s="156"/>
    </row>
    <row r="387" spans="1:18" x14ac:dyDescent="0.25">
      <c r="A387" s="212"/>
      <c r="B387" s="35"/>
      <c r="C387" s="35"/>
      <c r="D387" s="35"/>
      <c r="E387" s="35"/>
      <c r="F387" s="35"/>
      <c r="G387" s="35"/>
      <c r="H387" s="212"/>
      <c r="I387" s="212"/>
      <c r="J387" s="212"/>
      <c r="K387" s="185"/>
      <c r="L387" s="185"/>
      <c r="M387" s="185"/>
      <c r="N387" s="185"/>
      <c r="O387" s="212"/>
      <c r="P387" s="212"/>
      <c r="Q387" s="96"/>
      <c r="R387" s="96"/>
    </row>
    <row r="388" spans="1:18" x14ac:dyDescent="0.25">
      <c r="A388" s="485" t="s">
        <v>643</v>
      </c>
      <c r="B388" s="485"/>
      <c r="C388" s="485"/>
      <c r="D388" s="485"/>
      <c r="E388" s="485"/>
      <c r="F388" s="485"/>
      <c r="G388" s="485"/>
      <c r="H388" s="485"/>
      <c r="I388" s="485"/>
      <c r="J388" s="485"/>
      <c r="K388" s="185"/>
      <c r="L388" s="185"/>
      <c r="M388" s="185"/>
      <c r="N388" s="185"/>
      <c r="O388" s="212"/>
      <c r="P388" s="212"/>
      <c r="Q388" s="96"/>
      <c r="R388" s="96"/>
    </row>
    <row r="389" spans="1:18" x14ac:dyDescent="0.25">
      <c r="A389" s="487" t="s">
        <v>649</v>
      </c>
      <c r="B389" s="487" t="s">
        <v>22</v>
      </c>
      <c r="C389" s="487"/>
      <c r="D389" s="487"/>
      <c r="E389" s="487"/>
      <c r="F389" s="487"/>
      <c r="G389" s="487" t="s">
        <v>23</v>
      </c>
      <c r="H389" s="487" t="s">
        <v>10</v>
      </c>
      <c r="I389" s="487"/>
      <c r="J389" s="487"/>
      <c r="K389" s="600" t="s">
        <v>27</v>
      </c>
      <c r="L389" s="600"/>
      <c r="M389" s="600"/>
      <c r="N389" s="487" t="s">
        <v>652</v>
      </c>
      <c r="O389" s="487"/>
      <c r="P389" s="97"/>
      <c r="Q389" s="485"/>
      <c r="R389" s="485"/>
    </row>
    <row r="390" spans="1:18" x14ac:dyDescent="0.25">
      <c r="A390" s="487"/>
      <c r="B390" s="487"/>
      <c r="C390" s="487"/>
      <c r="D390" s="487"/>
      <c r="E390" s="487"/>
      <c r="F390" s="487"/>
      <c r="G390" s="487"/>
      <c r="H390" s="488" t="s">
        <v>653</v>
      </c>
      <c r="I390" s="487" t="s">
        <v>29</v>
      </c>
      <c r="J390" s="487"/>
      <c r="K390" s="601" t="s">
        <v>25</v>
      </c>
      <c r="L390" s="600" t="s">
        <v>30</v>
      </c>
      <c r="M390" s="600"/>
      <c r="N390" s="601" t="s">
        <v>10</v>
      </c>
      <c r="O390" s="488" t="s">
        <v>27</v>
      </c>
      <c r="P390" s="97"/>
      <c r="Q390" s="489"/>
      <c r="R390" s="489"/>
    </row>
    <row r="391" spans="1:18" ht="31.5" customHeight="1" x14ac:dyDescent="0.25">
      <c r="A391" s="487"/>
      <c r="B391" s="487"/>
      <c r="C391" s="487"/>
      <c r="D391" s="487"/>
      <c r="E391" s="487"/>
      <c r="F391" s="487"/>
      <c r="G391" s="487"/>
      <c r="H391" s="488"/>
      <c r="I391" s="488" t="s">
        <v>26</v>
      </c>
      <c r="J391" s="488" t="s">
        <v>9</v>
      </c>
      <c r="K391" s="601"/>
      <c r="L391" s="601" t="s">
        <v>26</v>
      </c>
      <c r="M391" s="601" t="s">
        <v>9</v>
      </c>
      <c r="N391" s="601"/>
      <c r="O391" s="488"/>
      <c r="P391" s="98"/>
      <c r="Q391" s="489"/>
      <c r="R391" s="489"/>
    </row>
    <row r="392" spans="1:18" ht="31.5" customHeight="1" x14ac:dyDescent="0.25">
      <c r="A392" s="487"/>
      <c r="B392" s="487"/>
      <c r="C392" s="487"/>
      <c r="D392" s="487"/>
      <c r="E392" s="487"/>
      <c r="F392" s="487"/>
      <c r="G392" s="487"/>
      <c r="H392" s="488"/>
      <c r="I392" s="488"/>
      <c r="J392" s="488"/>
      <c r="K392" s="601"/>
      <c r="L392" s="601"/>
      <c r="M392" s="601"/>
      <c r="N392" s="601"/>
      <c r="O392" s="488"/>
      <c r="P392" s="98"/>
      <c r="Q392" s="489"/>
      <c r="R392" s="489"/>
    </row>
    <row r="393" spans="1:18" ht="85.5" x14ac:dyDescent="0.25">
      <c r="A393" s="93">
        <v>1</v>
      </c>
      <c r="B393" s="501" t="s">
        <v>614</v>
      </c>
      <c r="C393" s="502"/>
      <c r="D393" s="502"/>
      <c r="E393" s="502"/>
      <c r="F393" s="503"/>
      <c r="G393" s="93" t="s">
        <v>637</v>
      </c>
      <c r="H393" s="161">
        <v>22</v>
      </c>
      <c r="I393" s="161">
        <v>0</v>
      </c>
      <c r="J393" s="161">
        <v>2</v>
      </c>
      <c r="K393" s="168">
        <v>19</v>
      </c>
      <c r="L393" s="168">
        <v>0</v>
      </c>
      <c r="M393" s="168">
        <v>2</v>
      </c>
      <c r="N393" s="186">
        <v>57727</v>
      </c>
      <c r="O393" s="169">
        <v>31900</v>
      </c>
      <c r="P393" s="99"/>
      <c r="Q393" s="100"/>
      <c r="R393" s="100"/>
    </row>
    <row r="394" spans="1:18" ht="85.5" x14ac:dyDescent="0.25">
      <c r="A394" s="93">
        <v>2</v>
      </c>
      <c r="B394" s="501" t="s">
        <v>614</v>
      </c>
      <c r="C394" s="502"/>
      <c r="D394" s="502"/>
      <c r="E394" s="502"/>
      <c r="F394" s="503"/>
      <c r="G394" s="93" t="s">
        <v>639</v>
      </c>
      <c r="H394" s="161">
        <v>3</v>
      </c>
      <c r="I394" s="161">
        <v>0</v>
      </c>
      <c r="J394" s="161">
        <v>0</v>
      </c>
      <c r="K394" s="168">
        <v>2</v>
      </c>
      <c r="L394" s="168">
        <v>1</v>
      </c>
      <c r="M394" s="168">
        <v>1</v>
      </c>
      <c r="N394" s="186">
        <v>47700</v>
      </c>
      <c r="O394" s="169">
        <v>26250</v>
      </c>
      <c r="P394" s="99"/>
      <c r="Q394" s="100"/>
      <c r="R394" s="100"/>
    </row>
    <row r="395" spans="1:18" ht="71.25" x14ac:dyDescent="0.25">
      <c r="A395" s="93">
        <v>4</v>
      </c>
      <c r="B395" s="501" t="s">
        <v>601</v>
      </c>
      <c r="C395" s="502"/>
      <c r="D395" s="502"/>
      <c r="E395" s="502"/>
      <c r="F395" s="503"/>
      <c r="G395" s="93" t="s">
        <v>641</v>
      </c>
      <c r="H395" s="161"/>
      <c r="I395" s="161"/>
      <c r="J395" s="161"/>
      <c r="K395" s="168"/>
      <c r="L395" s="168"/>
      <c r="M395" s="168"/>
      <c r="N395" s="186"/>
      <c r="O395" s="169"/>
      <c r="P395" s="99"/>
      <c r="Q395" s="100"/>
      <c r="R395" s="100"/>
    </row>
    <row r="396" spans="1:18" ht="71.25" x14ac:dyDescent="0.25">
      <c r="A396" s="93">
        <v>3</v>
      </c>
      <c r="B396" s="501" t="s">
        <v>614</v>
      </c>
      <c r="C396" s="502"/>
      <c r="D396" s="502"/>
      <c r="E396" s="502"/>
      <c r="F396" s="503"/>
      <c r="G396" s="93" t="s">
        <v>627</v>
      </c>
      <c r="H396" s="161">
        <v>9</v>
      </c>
      <c r="I396" s="161">
        <v>36</v>
      </c>
      <c r="J396" s="161">
        <v>0</v>
      </c>
      <c r="K396" s="168">
        <v>26</v>
      </c>
      <c r="L396" s="168">
        <v>33.25</v>
      </c>
      <c r="M396" s="168">
        <v>0</v>
      </c>
      <c r="N396" s="186">
        <v>47716</v>
      </c>
      <c r="O396" s="169">
        <v>23858</v>
      </c>
      <c r="P396" s="99"/>
      <c r="Q396" s="100"/>
      <c r="R396" s="100"/>
    </row>
    <row r="397" spans="1:18" ht="71.25" x14ac:dyDescent="0.25">
      <c r="A397" s="93">
        <v>4</v>
      </c>
      <c r="B397" s="501" t="s">
        <v>601</v>
      </c>
      <c r="C397" s="502"/>
      <c r="D397" s="502"/>
      <c r="E397" s="502"/>
      <c r="F397" s="503"/>
      <c r="G397" s="93" t="s">
        <v>628</v>
      </c>
      <c r="H397" s="161">
        <v>7</v>
      </c>
      <c r="I397" s="161">
        <v>0</v>
      </c>
      <c r="J397" s="161">
        <v>0</v>
      </c>
      <c r="K397" s="168">
        <v>29</v>
      </c>
      <c r="L397" s="168">
        <v>0</v>
      </c>
      <c r="M397" s="168">
        <v>0</v>
      </c>
      <c r="N397" s="186">
        <v>58647</v>
      </c>
      <c r="O397" s="169">
        <v>39499</v>
      </c>
      <c r="P397" s="99"/>
      <c r="Q397" s="100"/>
      <c r="R397" s="100"/>
    </row>
    <row r="398" spans="1:18" ht="45" customHeight="1" x14ac:dyDescent="0.25">
      <c r="A398" s="510" t="s">
        <v>689</v>
      </c>
      <c r="B398" s="511"/>
      <c r="C398" s="511"/>
      <c r="D398" s="511"/>
      <c r="E398" s="511"/>
      <c r="F398" s="511"/>
      <c r="G398" s="512"/>
      <c r="H398" s="219">
        <f>H393+H394+H395+H396+H397</f>
        <v>41</v>
      </c>
      <c r="I398" s="219">
        <f t="shared" ref="I398:M398" si="34">I393+I394+I395+I396+I397</f>
        <v>36</v>
      </c>
      <c r="J398" s="219">
        <f t="shared" si="34"/>
        <v>2</v>
      </c>
      <c r="K398" s="135">
        <f t="shared" si="34"/>
        <v>76</v>
      </c>
      <c r="L398" s="135">
        <f t="shared" si="34"/>
        <v>34.25</v>
      </c>
      <c r="M398" s="135">
        <f t="shared" si="34"/>
        <v>3</v>
      </c>
      <c r="N398" s="136">
        <f>(N393+N394+N395+N396+N397)/4</f>
        <v>52947.5</v>
      </c>
      <c r="O398" s="156">
        <f>(O393+O394+O395+O396+O397)/4</f>
        <v>30376.75</v>
      </c>
      <c r="P398" s="212"/>
      <c r="Q398" s="96"/>
      <c r="R398" s="96"/>
    </row>
    <row r="399" spans="1:18" x14ac:dyDescent="0.25">
      <c r="A399" s="212"/>
      <c r="B399" s="212"/>
      <c r="C399" s="212"/>
      <c r="D399" s="212"/>
      <c r="E399" s="212"/>
      <c r="F399" s="212"/>
      <c r="G399" s="212"/>
      <c r="H399" s="212"/>
      <c r="I399" s="212"/>
      <c r="J399" s="212"/>
      <c r="K399" s="185"/>
      <c r="L399" s="185"/>
      <c r="M399" s="185"/>
      <c r="N399" s="185"/>
      <c r="O399" s="212"/>
      <c r="P399" s="212"/>
      <c r="Q399" s="96"/>
      <c r="R399" s="96"/>
    </row>
    <row r="400" spans="1:18" x14ac:dyDescent="0.25">
      <c r="A400" s="490" t="s">
        <v>643</v>
      </c>
      <c r="B400" s="491"/>
      <c r="C400" s="491"/>
      <c r="D400" s="491"/>
      <c r="E400" s="491"/>
      <c r="F400" s="491"/>
      <c r="G400" s="491"/>
      <c r="H400" s="491"/>
      <c r="I400" s="491"/>
      <c r="J400" s="491"/>
      <c r="K400" s="187"/>
      <c r="L400" s="187"/>
      <c r="M400" s="187"/>
      <c r="N400" s="187"/>
      <c r="O400" s="99"/>
      <c r="P400" s="99"/>
      <c r="Q400" s="99"/>
      <c r="R400" s="99"/>
    </row>
    <row r="401" spans="1:18" ht="42.75" x14ac:dyDescent="0.25">
      <c r="A401" s="93"/>
      <c r="B401" s="576" t="s">
        <v>22</v>
      </c>
      <c r="C401" s="577"/>
      <c r="D401" s="577"/>
      <c r="E401" s="577"/>
      <c r="F401" s="578"/>
      <c r="G401" s="213" t="s">
        <v>23</v>
      </c>
      <c r="H401" s="213" t="s">
        <v>635</v>
      </c>
      <c r="I401" s="213" t="s">
        <v>636</v>
      </c>
      <c r="J401" s="213" t="s">
        <v>28</v>
      </c>
      <c r="K401" s="187"/>
      <c r="L401" s="187"/>
      <c r="M401" s="187"/>
      <c r="N401" s="187"/>
      <c r="O401" s="99"/>
      <c r="P401" s="99"/>
      <c r="Q401" s="99"/>
      <c r="R401" s="99"/>
    </row>
    <row r="402" spans="1:18" ht="42.75" x14ac:dyDescent="0.25">
      <c r="A402" s="93">
        <v>1</v>
      </c>
      <c r="B402" s="501" t="s">
        <v>601</v>
      </c>
      <c r="C402" s="502"/>
      <c r="D402" s="502"/>
      <c r="E402" s="502"/>
      <c r="F402" s="503"/>
      <c r="G402" s="93" t="s">
        <v>845</v>
      </c>
      <c r="H402" s="161">
        <v>260</v>
      </c>
      <c r="I402" s="161">
        <v>4</v>
      </c>
      <c r="J402" s="169">
        <v>20061</v>
      </c>
      <c r="K402" s="187"/>
      <c r="L402" s="187"/>
      <c r="M402" s="187"/>
      <c r="N402" s="187"/>
      <c r="O402" s="99"/>
      <c r="P402" s="99"/>
      <c r="Q402" s="99"/>
      <c r="R402" s="99"/>
    </row>
    <row r="403" spans="1:18" ht="85.5" x14ac:dyDescent="0.25">
      <c r="A403" s="93">
        <v>2</v>
      </c>
      <c r="B403" s="501" t="s">
        <v>614</v>
      </c>
      <c r="C403" s="502"/>
      <c r="D403" s="502"/>
      <c r="E403" s="502"/>
      <c r="F403" s="503"/>
      <c r="G403" s="93" t="s">
        <v>640</v>
      </c>
      <c r="H403" s="161">
        <v>39</v>
      </c>
      <c r="I403" s="161">
        <v>4</v>
      </c>
      <c r="J403" s="169">
        <v>25882.1</v>
      </c>
      <c r="K403" s="187"/>
      <c r="L403" s="187"/>
      <c r="M403" s="187"/>
      <c r="N403" s="187"/>
      <c r="O403" s="99"/>
      <c r="P403" s="99"/>
      <c r="Q403" s="99"/>
      <c r="R403" s="99"/>
    </row>
    <row r="404" spans="1:18" ht="71.25" x14ac:dyDescent="0.25">
      <c r="A404" s="93">
        <v>3</v>
      </c>
      <c r="B404" s="501" t="s">
        <v>601</v>
      </c>
      <c r="C404" s="502"/>
      <c r="D404" s="502"/>
      <c r="E404" s="502"/>
      <c r="F404" s="503"/>
      <c r="G404" s="93" t="s">
        <v>641</v>
      </c>
      <c r="H404" s="161">
        <v>250</v>
      </c>
      <c r="I404" s="161">
        <v>0</v>
      </c>
      <c r="J404" s="169">
        <v>30932</v>
      </c>
      <c r="K404" s="187"/>
      <c r="L404" s="187"/>
      <c r="M404" s="187"/>
      <c r="N404" s="187"/>
      <c r="O404" s="99"/>
      <c r="P404" s="99"/>
      <c r="Q404" s="99"/>
      <c r="R404" s="99"/>
    </row>
    <row r="405" spans="1:18" ht="45" x14ac:dyDescent="0.25">
      <c r="A405" s="93">
        <v>4</v>
      </c>
      <c r="B405" s="501" t="s">
        <v>609</v>
      </c>
      <c r="C405" s="502"/>
      <c r="D405" s="502"/>
      <c r="E405" s="502"/>
      <c r="F405" s="503"/>
      <c r="G405" s="148" t="s">
        <v>688</v>
      </c>
      <c r="H405" s="93"/>
      <c r="I405" s="93"/>
      <c r="J405" s="94"/>
      <c r="K405" s="187"/>
      <c r="L405" s="187"/>
      <c r="M405" s="187"/>
      <c r="N405" s="187"/>
      <c r="O405" s="99"/>
      <c r="P405" s="99"/>
      <c r="Q405" s="99"/>
      <c r="R405" s="99"/>
    </row>
    <row r="406" spans="1:18" ht="45" customHeight="1" x14ac:dyDescent="0.25">
      <c r="A406" s="510" t="s">
        <v>689</v>
      </c>
      <c r="B406" s="511"/>
      <c r="C406" s="511"/>
      <c r="D406" s="511"/>
      <c r="E406" s="511"/>
      <c r="F406" s="511"/>
      <c r="G406" s="512"/>
      <c r="H406" s="220">
        <f>H402+H403+H404+H405</f>
        <v>549</v>
      </c>
      <c r="I406" s="220">
        <f>I402+I403+I404+I405</f>
        <v>8</v>
      </c>
      <c r="J406" s="160">
        <f>(J402+J403+J404+J405)/3</f>
        <v>25625.033333333336</v>
      </c>
      <c r="K406" s="187"/>
      <c r="L406" s="187"/>
      <c r="M406" s="187"/>
      <c r="N406" s="187"/>
      <c r="O406" s="101"/>
      <c r="P406" s="101"/>
      <c r="Q406" s="101"/>
      <c r="R406" s="101"/>
    </row>
    <row r="407" spans="1:18" ht="72.75" customHeight="1" x14ac:dyDescent="0.25">
      <c r="B407" s="131"/>
      <c r="C407" s="131"/>
      <c r="D407" s="131"/>
      <c r="E407" s="131"/>
      <c r="F407" s="131"/>
      <c r="G407" s="131"/>
      <c r="H407" s="131"/>
      <c r="I407" s="131"/>
      <c r="J407" s="131"/>
      <c r="K407" s="188"/>
      <c r="L407" s="188"/>
      <c r="M407" s="188"/>
      <c r="N407" s="188"/>
      <c r="O407" s="131"/>
    </row>
    <row r="408" spans="1:18" ht="72.75" customHeight="1" x14ac:dyDescent="0.25">
      <c r="B408" s="131"/>
      <c r="C408" s="131"/>
      <c r="D408" s="131"/>
      <c r="E408" s="131"/>
      <c r="F408" s="131"/>
      <c r="G408" s="131"/>
      <c r="H408" s="131"/>
      <c r="I408" s="131"/>
      <c r="J408" s="131"/>
      <c r="K408" s="188"/>
      <c r="L408" s="188"/>
      <c r="M408" s="188"/>
      <c r="N408" s="188"/>
      <c r="O408" s="131"/>
    </row>
  </sheetData>
  <mergeCells count="453">
    <mergeCell ref="A406:G406"/>
    <mergeCell ref="A400:J400"/>
    <mergeCell ref="B401:F401"/>
    <mergeCell ref="B402:F402"/>
    <mergeCell ref="B403:F403"/>
    <mergeCell ref="B404:F404"/>
    <mergeCell ref="B405:F405"/>
    <mergeCell ref="B393:F393"/>
    <mergeCell ref="B394:F394"/>
    <mergeCell ref="B395:F395"/>
    <mergeCell ref="B396:F396"/>
    <mergeCell ref="B397:F397"/>
    <mergeCell ref="A398:G398"/>
    <mergeCell ref="Q389:R389"/>
    <mergeCell ref="H390:H392"/>
    <mergeCell ref="I390:J390"/>
    <mergeCell ref="K390:K392"/>
    <mergeCell ref="L390:M390"/>
    <mergeCell ref="N390:N392"/>
    <mergeCell ref="O390:O392"/>
    <mergeCell ref="Q390:Q392"/>
    <mergeCell ref="R390:R392"/>
    <mergeCell ref="I391:I392"/>
    <mergeCell ref="A389:A392"/>
    <mergeCell ref="B389:F392"/>
    <mergeCell ref="G389:G392"/>
    <mergeCell ref="H389:J389"/>
    <mergeCell ref="K389:M389"/>
    <mergeCell ref="N389:O389"/>
    <mergeCell ref="J391:J392"/>
    <mergeCell ref="L391:L392"/>
    <mergeCell ref="M391:M392"/>
    <mergeCell ref="B382:F382"/>
    <mergeCell ref="B383:F383"/>
    <mergeCell ref="B384:F384"/>
    <mergeCell ref="A385:G385"/>
    <mergeCell ref="A386:G386"/>
    <mergeCell ref="A388:J388"/>
    <mergeCell ref="B376:F376"/>
    <mergeCell ref="B377:F377"/>
    <mergeCell ref="B378:F378"/>
    <mergeCell ref="B379:F379"/>
    <mergeCell ref="B380:F380"/>
    <mergeCell ref="B381:F381"/>
    <mergeCell ref="B370:F370"/>
    <mergeCell ref="B371:F371"/>
    <mergeCell ref="B372:F372"/>
    <mergeCell ref="B373:F373"/>
    <mergeCell ref="B374:F374"/>
    <mergeCell ref="B375:F375"/>
    <mergeCell ref="B364:F364"/>
    <mergeCell ref="B365:F365"/>
    <mergeCell ref="B366:F366"/>
    <mergeCell ref="B367:F367"/>
    <mergeCell ref="B368:F368"/>
    <mergeCell ref="B369:F369"/>
    <mergeCell ref="B358:F358"/>
    <mergeCell ref="A359:G359"/>
    <mergeCell ref="A360:R360"/>
    <mergeCell ref="B361:F361"/>
    <mergeCell ref="B362:F362"/>
    <mergeCell ref="B363:F363"/>
    <mergeCell ref="B352:F352"/>
    <mergeCell ref="B353:F353"/>
    <mergeCell ref="B354:F354"/>
    <mergeCell ref="B355:F355"/>
    <mergeCell ref="B356:F356"/>
    <mergeCell ref="B357:F357"/>
    <mergeCell ref="B346:F346"/>
    <mergeCell ref="B347:F347"/>
    <mergeCell ref="B348:F348"/>
    <mergeCell ref="B349:F349"/>
    <mergeCell ref="B350:F350"/>
    <mergeCell ref="B351:F351"/>
    <mergeCell ref="B340:F340"/>
    <mergeCell ref="B341:F341"/>
    <mergeCell ref="B342:F342"/>
    <mergeCell ref="B343:F343"/>
    <mergeCell ref="B344:F344"/>
    <mergeCell ref="B345:F345"/>
    <mergeCell ref="B334:F334"/>
    <mergeCell ref="A335:G335"/>
    <mergeCell ref="B336:F336"/>
    <mergeCell ref="A337:R337"/>
    <mergeCell ref="B338:F338"/>
    <mergeCell ref="B339:F339"/>
    <mergeCell ref="B328:F328"/>
    <mergeCell ref="B329:F329"/>
    <mergeCell ref="B330:F330"/>
    <mergeCell ref="B331:F331"/>
    <mergeCell ref="B332:F332"/>
    <mergeCell ref="B333:F333"/>
    <mergeCell ref="B322:F322"/>
    <mergeCell ref="B323:F323"/>
    <mergeCell ref="B324:F324"/>
    <mergeCell ref="B325:F325"/>
    <mergeCell ref="B326:F326"/>
    <mergeCell ref="B327:F327"/>
    <mergeCell ref="B316:F316"/>
    <mergeCell ref="B317:F317"/>
    <mergeCell ref="B318:F318"/>
    <mergeCell ref="B319:F319"/>
    <mergeCell ref="B320:F320"/>
    <mergeCell ref="B321:F321"/>
    <mergeCell ref="B310:F310"/>
    <mergeCell ref="B311:F311"/>
    <mergeCell ref="B312:G312"/>
    <mergeCell ref="B313:F313"/>
    <mergeCell ref="B314:F314"/>
    <mergeCell ref="B315:F315"/>
    <mergeCell ref="B305:F305"/>
    <mergeCell ref="B306:G306"/>
    <mergeCell ref="H306:R306"/>
    <mergeCell ref="B307:F307"/>
    <mergeCell ref="B308:F308"/>
    <mergeCell ref="B309:F309"/>
    <mergeCell ref="B299:F299"/>
    <mergeCell ref="B300:F300"/>
    <mergeCell ref="B301:F301"/>
    <mergeCell ref="B302:F302"/>
    <mergeCell ref="B303:F303"/>
    <mergeCell ref="B304:F304"/>
    <mergeCell ref="B294:F294"/>
    <mergeCell ref="B295:F295"/>
    <mergeCell ref="B296:G296"/>
    <mergeCell ref="H296:R296"/>
    <mergeCell ref="B297:F297"/>
    <mergeCell ref="B298:F298"/>
    <mergeCell ref="B288:F288"/>
    <mergeCell ref="B289:F289"/>
    <mergeCell ref="B290:F290"/>
    <mergeCell ref="B291:F291"/>
    <mergeCell ref="B292:F292"/>
    <mergeCell ref="B293:F293"/>
    <mergeCell ref="B282:F282"/>
    <mergeCell ref="B283:F283"/>
    <mergeCell ref="B284:F284"/>
    <mergeCell ref="B285:F285"/>
    <mergeCell ref="B286:F286"/>
    <mergeCell ref="B287:F287"/>
    <mergeCell ref="B276:F276"/>
    <mergeCell ref="B277:F277"/>
    <mergeCell ref="B278:F278"/>
    <mergeCell ref="B279:F279"/>
    <mergeCell ref="B280:F280"/>
    <mergeCell ref="B281:F281"/>
    <mergeCell ref="B271:F271"/>
    <mergeCell ref="H271:R271"/>
    <mergeCell ref="B272:F272"/>
    <mergeCell ref="B273:F273"/>
    <mergeCell ref="B274:F274"/>
    <mergeCell ref="B275:F275"/>
    <mergeCell ref="B265:F265"/>
    <mergeCell ref="B266:F266"/>
    <mergeCell ref="B267:F267"/>
    <mergeCell ref="B268:F268"/>
    <mergeCell ref="B269:F269"/>
    <mergeCell ref="B270:G270"/>
    <mergeCell ref="B259:G259"/>
    <mergeCell ref="B260:F260"/>
    <mergeCell ref="B261:F261"/>
    <mergeCell ref="B262:F262"/>
    <mergeCell ref="B263:F263"/>
    <mergeCell ref="B264:F264"/>
    <mergeCell ref="B253:F253"/>
    <mergeCell ref="B254:F254"/>
    <mergeCell ref="B255:F255"/>
    <mergeCell ref="B256:F256"/>
    <mergeCell ref="B257:F257"/>
    <mergeCell ref="B258:F258"/>
    <mergeCell ref="B247:F247"/>
    <mergeCell ref="B248:F248"/>
    <mergeCell ref="B249:F249"/>
    <mergeCell ref="B250:F250"/>
    <mergeCell ref="B251:F251"/>
    <mergeCell ref="B252:F252"/>
    <mergeCell ref="B241:G241"/>
    <mergeCell ref="B242:F242"/>
    <mergeCell ref="B243:F243"/>
    <mergeCell ref="B244:G244"/>
    <mergeCell ref="B245:F245"/>
    <mergeCell ref="B246:F246"/>
    <mergeCell ref="B235:F235"/>
    <mergeCell ref="B236:F236"/>
    <mergeCell ref="B237:F237"/>
    <mergeCell ref="B238:F238"/>
    <mergeCell ref="B239:F239"/>
    <mergeCell ref="B240:F240"/>
    <mergeCell ref="B229:F229"/>
    <mergeCell ref="B230:F230"/>
    <mergeCell ref="B231:F231"/>
    <mergeCell ref="B232:F232"/>
    <mergeCell ref="B233:F233"/>
    <mergeCell ref="B234:F234"/>
    <mergeCell ref="B223:F223"/>
    <mergeCell ref="B224:F224"/>
    <mergeCell ref="B225:F225"/>
    <mergeCell ref="B226:F226"/>
    <mergeCell ref="B227:F227"/>
    <mergeCell ref="B228:F228"/>
    <mergeCell ref="B217:F217"/>
    <mergeCell ref="B218:F218"/>
    <mergeCell ref="B219:F219"/>
    <mergeCell ref="B220:F220"/>
    <mergeCell ref="B221:F221"/>
    <mergeCell ref="B222:F222"/>
    <mergeCell ref="B211:F211"/>
    <mergeCell ref="B212:F212"/>
    <mergeCell ref="B213:F213"/>
    <mergeCell ref="B214:F214"/>
    <mergeCell ref="B215:F215"/>
    <mergeCell ref="B216:F216"/>
    <mergeCell ref="B205:F205"/>
    <mergeCell ref="B206:F206"/>
    <mergeCell ref="B207:F207"/>
    <mergeCell ref="B208:F208"/>
    <mergeCell ref="B209:F209"/>
    <mergeCell ref="B210:F210"/>
    <mergeCell ref="B199:F199"/>
    <mergeCell ref="B200:F200"/>
    <mergeCell ref="B201:F201"/>
    <mergeCell ref="B202:F202"/>
    <mergeCell ref="B203:F203"/>
    <mergeCell ref="B204:F204"/>
    <mergeCell ref="B193:F193"/>
    <mergeCell ref="B194:F194"/>
    <mergeCell ref="B195:F195"/>
    <mergeCell ref="B196:F196"/>
    <mergeCell ref="B197:F197"/>
    <mergeCell ref="B198:F198"/>
    <mergeCell ref="B187:F187"/>
    <mergeCell ref="B188:F188"/>
    <mergeCell ref="B189:F189"/>
    <mergeCell ref="B190:F190"/>
    <mergeCell ref="B191:F191"/>
    <mergeCell ref="B192:G192"/>
    <mergeCell ref="B181:F181"/>
    <mergeCell ref="B182:F182"/>
    <mergeCell ref="B183:F183"/>
    <mergeCell ref="B184:F184"/>
    <mergeCell ref="B185:F185"/>
    <mergeCell ref="B186:F186"/>
    <mergeCell ref="B175:F175"/>
    <mergeCell ref="B176:F176"/>
    <mergeCell ref="B177:F177"/>
    <mergeCell ref="B178:F178"/>
    <mergeCell ref="B179:F179"/>
    <mergeCell ref="B180:F180"/>
    <mergeCell ref="B169:F169"/>
    <mergeCell ref="B170:F170"/>
    <mergeCell ref="B171:F171"/>
    <mergeCell ref="B172:F172"/>
    <mergeCell ref="B173:F173"/>
    <mergeCell ref="B174:F174"/>
    <mergeCell ref="B163:G163"/>
    <mergeCell ref="B164:F164"/>
    <mergeCell ref="B165:F165"/>
    <mergeCell ref="B166:F166"/>
    <mergeCell ref="B167:F167"/>
    <mergeCell ref="B168:F168"/>
    <mergeCell ref="B157:F157"/>
    <mergeCell ref="B158:F158"/>
    <mergeCell ref="B159:F159"/>
    <mergeCell ref="B160:F160"/>
    <mergeCell ref="B161:F161"/>
    <mergeCell ref="B162:F162"/>
    <mergeCell ref="B151:F151"/>
    <mergeCell ref="B152:F152"/>
    <mergeCell ref="B153:F153"/>
    <mergeCell ref="B154:F154"/>
    <mergeCell ref="B155:F155"/>
    <mergeCell ref="B156:F156"/>
    <mergeCell ref="B145:F145"/>
    <mergeCell ref="B146:F146"/>
    <mergeCell ref="B147:F147"/>
    <mergeCell ref="B148:G148"/>
    <mergeCell ref="B149:F149"/>
    <mergeCell ref="B150:F150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27:F127"/>
    <mergeCell ref="B128:F128"/>
    <mergeCell ref="B129:G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B103:F103"/>
    <mergeCell ref="B104:G104"/>
    <mergeCell ref="B105:F105"/>
    <mergeCell ref="B106:F106"/>
    <mergeCell ref="B107:F107"/>
    <mergeCell ref="B108:F108"/>
    <mergeCell ref="B97:F97"/>
    <mergeCell ref="B98:F98"/>
    <mergeCell ref="B99:F99"/>
    <mergeCell ref="B100:F100"/>
    <mergeCell ref="B101:F101"/>
    <mergeCell ref="B102:F102"/>
    <mergeCell ref="B90:F90"/>
    <mergeCell ref="B91:F91"/>
    <mergeCell ref="B92:F92"/>
    <mergeCell ref="B93:F93"/>
    <mergeCell ref="B94:F94"/>
    <mergeCell ref="B95:F95"/>
    <mergeCell ref="B84:F84"/>
    <mergeCell ref="B85:F85"/>
    <mergeCell ref="B86:F86"/>
    <mergeCell ref="B87:F87"/>
    <mergeCell ref="B88:F88"/>
    <mergeCell ref="B89:F89"/>
    <mergeCell ref="B78:F78"/>
    <mergeCell ref="B79:F79"/>
    <mergeCell ref="B80:F80"/>
    <mergeCell ref="B81:F81"/>
    <mergeCell ref="B82:F82"/>
    <mergeCell ref="B83:F83"/>
    <mergeCell ref="B72:F72"/>
    <mergeCell ref="B73:F73"/>
    <mergeCell ref="B74:F74"/>
    <mergeCell ref="B75:F75"/>
    <mergeCell ref="B76:F76"/>
    <mergeCell ref="B77:F77"/>
    <mergeCell ref="B66:F66"/>
    <mergeCell ref="B67:F67"/>
    <mergeCell ref="B68:G68"/>
    <mergeCell ref="B69:F69"/>
    <mergeCell ref="B70:F70"/>
    <mergeCell ref="B71:F71"/>
    <mergeCell ref="B60:F60"/>
    <mergeCell ref="B61:F61"/>
    <mergeCell ref="B62:F62"/>
    <mergeCell ref="B63:F63"/>
    <mergeCell ref="B64:F64"/>
    <mergeCell ref="B65:F65"/>
    <mergeCell ref="B54:F54"/>
    <mergeCell ref="B55:F55"/>
    <mergeCell ref="B56:F56"/>
    <mergeCell ref="B57:F57"/>
    <mergeCell ref="B58:F58"/>
    <mergeCell ref="B59:F59"/>
    <mergeCell ref="B48:F48"/>
    <mergeCell ref="B49:F49"/>
    <mergeCell ref="B50:F50"/>
    <mergeCell ref="B51:F51"/>
    <mergeCell ref="B52:F52"/>
    <mergeCell ref="B53:F53"/>
    <mergeCell ref="B42:F42"/>
    <mergeCell ref="B43:F43"/>
    <mergeCell ref="B44:F44"/>
    <mergeCell ref="B45:F45"/>
    <mergeCell ref="B46:F46"/>
    <mergeCell ref="B47:F47"/>
    <mergeCell ref="B36:F36"/>
    <mergeCell ref="B37:F37"/>
    <mergeCell ref="B38:F38"/>
    <mergeCell ref="B39:F39"/>
    <mergeCell ref="B40:G40"/>
    <mergeCell ref="B41:F41"/>
    <mergeCell ref="B30:F30"/>
    <mergeCell ref="B31:F31"/>
    <mergeCell ref="B32:F32"/>
    <mergeCell ref="B33:F33"/>
    <mergeCell ref="B34:F34"/>
    <mergeCell ref="B35:F35"/>
    <mergeCell ref="A24:R24"/>
    <mergeCell ref="B25:G25"/>
    <mergeCell ref="B26:F26"/>
    <mergeCell ref="B27:F27"/>
    <mergeCell ref="B28:F28"/>
    <mergeCell ref="B29:F29"/>
    <mergeCell ref="L3:M3"/>
    <mergeCell ref="N3:N17"/>
    <mergeCell ref="O3:P3"/>
    <mergeCell ref="Q3:Q17"/>
    <mergeCell ref="R3:R17"/>
    <mergeCell ref="L4:L17"/>
    <mergeCell ref="M4:M17"/>
    <mergeCell ref="O4:O17"/>
    <mergeCell ref="P4:P17"/>
    <mergeCell ref="B18:G18"/>
    <mergeCell ref="A19:R19"/>
    <mergeCell ref="A20:A23"/>
    <mergeCell ref="B20:F23"/>
    <mergeCell ref="G20:G23"/>
    <mergeCell ref="H20:J20"/>
    <mergeCell ref="K20:M20"/>
    <mergeCell ref="N20:P20"/>
    <mergeCell ref="Q20:R20"/>
    <mergeCell ref="O21:P21"/>
    <mergeCell ref="Q21:Q23"/>
    <mergeCell ref="R21:R23"/>
    <mergeCell ref="L22:L23"/>
    <mergeCell ref="M22:M23"/>
    <mergeCell ref="O22:O23"/>
    <mergeCell ref="P22:P23"/>
    <mergeCell ref="H21:H23"/>
    <mergeCell ref="I21:I23"/>
    <mergeCell ref="J21:J23"/>
    <mergeCell ref="K21:K23"/>
    <mergeCell ref="L21:M21"/>
    <mergeCell ref="N21:N23"/>
    <mergeCell ref="A1:R1"/>
    <mergeCell ref="A2:A4"/>
    <mergeCell ref="B2:G4"/>
    <mergeCell ref="H2:J2"/>
    <mergeCell ref="K2:M2"/>
    <mergeCell ref="N2:P2"/>
    <mergeCell ref="Q2:R2"/>
    <mergeCell ref="H3:H17"/>
    <mergeCell ref="I3:I17"/>
    <mergeCell ref="J3:J17"/>
    <mergeCell ref="B11:G11"/>
    <mergeCell ref="B12:G12"/>
    <mergeCell ref="B13:G13"/>
    <mergeCell ref="B14:G14"/>
    <mergeCell ref="B15:G15"/>
    <mergeCell ref="B16:G16"/>
    <mergeCell ref="B5:G5"/>
    <mergeCell ref="B6:G6"/>
    <mergeCell ref="B7:G7"/>
    <mergeCell ref="B8:G8"/>
    <mergeCell ref="B9:G9"/>
    <mergeCell ref="B10:G10"/>
    <mergeCell ref="B17:G17"/>
    <mergeCell ref="K3:K17"/>
  </mergeCells>
  <pageMargins left="0.7" right="0.7" top="0.75" bottom="0.75" header="0.3" footer="0.3"/>
  <pageSetup paperSize="9" orientation="landscape" verticalDpi="0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S408"/>
  <sheetViews>
    <sheetView topLeftCell="A10" zoomScaleNormal="100" workbookViewId="0">
      <selection activeCell="K3" sqref="K3:K17"/>
    </sheetView>
  </sheetViews>
  <sheetFormatPr defaultColWidth="13.42578125" defaultRowHeight="15" x14ac:dyDescent="0.25"/>
  <cols>
    <col min="1" max="1" width="11.5703125" style="131" customWidth="1"/>
    <col min="11" max="14" width="13.42578125" style="189"/>
  </cols>
  <sheetData>
    <row r="1" spans="1:18" ht="77.25" customHeight="1" x14ac:dyDescent="0.25">
      <c r="A1" s="580" t="s">
        <v>1050</v>
      </c>
      <c r="B1" s="580"/>
      <c r="C1" s="580"/>
      <c r="D1" s="580"/>
      <c r="E1" s="580"/>
      <c r="F1" s="580"/>
      <c r="G1" s="580"/>
      <c r="H1" s="580"/>
      <c r="I1" s="580"/>
      <c r="J1" s="580"/>
      <c r="K1" s="580"/>
      <c r="L1" s="580"/>
      <c r="M1" s="580"/>
      <c r="N1" s="580"/>
      <c r="O1" s="580"/>
      <c r="P1" s="580"/>
      <c r="Q1" s="580"/>
      <c r="R1" s="580"/>
    </row>
    <row r="2" spans="1:18" ht="94.5" customHeight="1" x14ac:dyDescent="0.25">
      <c r="A2" s="581"/>
      <c r="B2" s="582" t="s">
        <v>0</v>
      </c>
      <c r="C2" s="582"/>
      <c r="D2" s="582"/>
      <c r="E2" s="582"/>
      <c r="F2" s="582"/>
      <c r="G2" s="582"/>
      <c r="H2" s="582" t="s">
        <v>1</v>
      </c>
      <c r="I2" s="582"/>
      <c r="J2" s="582"/>
      <c r="K2" s="596" t="s">
        <v>2</v>
      </c>
      <c r="L2" s="596"/>
      <c r="M2" s="596"/>
      <c r="N2" s="582" t="s">
        <v>3</v>
      </c>
      <c r="O2" s="582"/>
      <c r="P2" s="582"/>
      <c r="Q2" s="582" t="s">
        <v>5</v>
      </c>
      <c r="R2" s="582"/>
    </row>
    <row r="3" spans="1:18" ht="33" customHeight="1" x14ac:dyDescent="0.25">
      <c r="A3" s="581"/>
      <c r="B3" s="582"/>
      <c r="C3" s="582"/>
      <c r="D3" s="582"/>
      <c r="E3" s="582"/>
      <c r="F3" s="582"/>
      <c r="G3" s="582"/>
      <c r="H3" s="583" t="s">
        <v>6</v>
      </c>
      <c r="I3" s="583" t="s">
        <v>7</v>
      </c>
      <c r="J3" s="583" t="s">
        <v>8</v>
      </c>
      <c r="K3" s="597" t="s">
        <v>17</v>
      </c>
      <c r="L3" s="596" t="s">
        <v>4</v>
      </c>
      <c r="M3" s="596"/>
      <c r="N3" s="597" t="s">
        <v>20</v>
      </c>
      <c r="O3" s="582" t="s">
        <v>4</v>
      </c>
      <c r="P3" s="582"/>
      <c r="Q3" s="583" t="s">
        <v>10</v>
      </c>
      <c r="R3" s="583" t="s">
        <v>11</v>
      </c>
    </row>
    <row r="4" spans="1:18" ht="33" customHeight="1" x14ac:dyDescent="0.25">
      <c r="A4" s="581"/>
      <c r="B4" s="582"/>
      <c r="C4" s="582"/>
      <c r="D4" s="582"/>
      <c r="E4" s="582"/>
      <c r="F4" s="582"/>
      <c r="G4" s="582"/>
      <c r="H4" s="583"/>
      <c r="I4" s="583"/>
      <c r="J4" s="583"/>
      <c r="K4" s="598"/>
      <c r="L4" s="602" t="s">
        <v>18</v>
      </c>
      <c r="M4" s="602" t="s">
        <v>19</v>
      </c>
      <c r="N4" s="598"/>
      <c r="O4" s="583" t="s">
        <v>21</v>
      </c>
      <c r="P4" s="583" t="s">
        <v>19</v>
      </c>
      <c r="Q4" s="583"/>
      <c r="R4" s="583"/>
    </row>
    <row r="5" spans="1:18" ht="33" customHeight="1" x14ac:dyDescent="0.25">
      <c r="A5" s="229"/>
      <c r="B5" s="590" t="s">
        <v>1016</v>
      </c>
      <c r="C5" s="590"/>
      <c r="D5" s="590"/>
      <c r="E5" s="590"/>
      <c r="F5" s="590"/>
      <c r="G5" s="590"/>
      <c r="H5" s="583"/>
      <c r="I5" s="583"/>
      <c r="J5" s="583"/>
      <c r="K5" s="598"/>
      <c r="L5" s="602"/>
      <c r="M5" s="602"/>
      <c r="N5" s="598"/>
      <c r="O5" s="583"/>
      <c r="P5" s="583"/>
      <c r="Q5" s="583"/>
      <c r="R5" s="583"/>
    </row>
    <row r="6" spans="1:18" ht="37.5" customHeight="1" x14ac:dyDescent="0.25">
      <c r="A6" s="229"/>
      <c r="B6" s="590" t="s">
        <v>12</v>
      </c>
      <c r="C6" s="590"/>
      <c r="D6" s="590"/>
      <c r="E6" s="590"/>
      <c r="F6" s="590"/>
      <c r="G6" s="590"/>
      <c r="H6" s="583"/>
      <c r="I6" s="583"/>
      <c r="J6" s="583"/>
      <c r="K6" s="598"/>
      <c r="L6" s="602"/>
      <c r="M6" s="602"/>
      <c r="N6" s="598"/>
      <c r="O6" s="583"/>
      <c r="P6" s="583"/>
      <c r="Q6" s="583"/>
      <c r="R6" s="583"/>
    </row>
    <row r="7" spans="1:18" ht="37.5" customHeight="1" x14ac:dyDescent="0.25">
      <c r="A7" s="229"/>
      <c r="B7" s="590" t="s">
        <v>656</v>
      </c>
      <c r="C7" s="590"/>
      <c r="D7" s="590"/>
      <c r="E7" s="590"/>
      <c r="F7" s="590"/>
      <c r="G7" s="590"/>
      <c r="H7" s="583"/>
      <c r="I7" s="583"/>
      <c r="J7" s="583"/>
      <c r="K7" s="598"/>
      <c r="L7" s="602"/>
      <c r="M7" s="602"/>
      <c r="N7" s="598"/>
      <c r="O7" s="583"/>
      <c r="P7" s="583"/>
      <c r="Q7" s="583"/>
      <c r="R7" s="583"/>
    </row>
    <row r="8" spans="1:18" ht="37.5" customHeight="1" x14ac:dyDescent="0.25">
      <c r="A8" s="229"/>
      <c r="B8" s="590" t="s">
        <v>840</v>
      </c>
      <c r="C8" s="590"/>
      <c r="D8" s="590"/>
      <c r="E8" s="590"/>
      <c r="F8" s="590"/>
      <c r="G8" s="590"/>
      <c r="H8" s="583"/>
      <c r="I8" s="583"/>
      <c r="J8" s="583"/>
      <c r="K8" s="598"/>
      <c r="L8" s="602"/>
      <c r="M8" s="602"/>
      <c r="N8" s="598"/>
      <c r="O8" s="583"/>
      <c r="P8" s="583"/>
      <c r="Q8" s="583"/>
      <c r="R8" s="583"/>
    </row>
    <row r="9" spans="1:18" ht="37.5" customHeight="1" x14ac:dyDescent="0.25">
      <c r="A9" s="229"/>
      <c r="B9" s="584" t="s">
        <v>13</v>
      </c>
      <c r="C9" s="585"/>
      <c r="D9" s="585"/>
      <c r="E9" s="585"/>
      <c r="F9" s="585"/>
      <c r="G9" s="585"/>
      <c r="H9" s="583"/>
      <c r="I9" s="583"/>
      <c r="J9" s="583"/>
      <c r="K9" s="598"/>
      <c r="L9" s="602"/>
      <c r="M9" s="602"/>
      <c r="N9" s="598"/>
      <c r="O9" s="583"/>
      <c r="P9" s="583"/>
      <c r="Q9" s="583"/>
      <c r="R9" s="583"/>
    </row>
    <row r="10" spans="1:18" ht="37.5" customHeight="1" x14ac:dyDescent="0.25">
      <c r="A10" s="229"/>
      <c r="B10" s="584" t="s">
        <v>14</v>
      </c>
      <c r="C10" s="585"/>
      <c r="D10" s="585"/>
      <c r="E10" s="585"/>
      <c r="F10" s="585"/>
      <c r="G10" s="585"/>
      <c r="H10" s="583"/>
      <c r="I10" s="583"/>
      <c r="J10" s="583"/>
      <c r="K10" s="598"/>
      <c r="L10" s="602"/>
      <c r="M10" s="602"/>
      <c r="N10" s="598"/>
      <c r="O10" s="583"/>
      <c r="P10" s="583"/>
      <c r="Q10" s="583"/>
      <c r="R10" s="583"/>
    </row>
    <row r="11" spans="1:18" ht="37.5" customHeight="1" x14ac:dyDescent="0.25">
      <c r="A11" s="229"/>
      <c r="B11" s="584" t="s">
        <v>853</v>
      </c>
      <c r="C11" s="585"/>
      <c r="D11" s="585"/>
      <c r="E11" s="585"/>
      <c r="F11" s="585"/>
      <c r="G11" s="585"/>
      <c r="H11" s="583"/>
      <c r="I11" s="583"/>
      <c r="J11" s="583"/>
      <c r="K11" s="598"/>
      <c r="L11" s="602"/>
      <c r="M11" s="602"/>
      <c r="N11" s="598"/>
      <c r="O11" s="583"/>
      <c r="P11" s="583"/>
      <c r="Q11" s="583"/>
      <c r="R11" s="583"/>
    </row>
    <row r="12" spans="1:18" ht="37.5" customHeight="1" x14ac:dyDescent="0.25">
      <c r="A12" s="229"/>
      <c r="B12" s="584" t="s">
        <v>957</v>
      </c>
      <c r="C12" s="585"/>
      <c r="D12" s="585"/>
      <c r="E12" s="585"/>
      <c r="F12" s="585"/>
      <c r="G12" s="585"/>
      <c r="H12" s="583"/>
      <c r="I12" s="583"/>
      <c r="J12" s="583"/>
      <c r="K12" s="598"/>
      <c r="L12" s="602"/>
      <c r="M12" s="602"/>
      <c r="N12" s="598"/>
      <c r="O12" s="583"/>
      <c r="P12" s="583"/>
      <c r="Q12" s="583"/>
      <c r="R12" s="583"/>
    </row>
    <row r="13" spans="1:18" ht="37.5" customHeight="1" x14ac:dyDescent="0.25">
      <c r="A13" s="229"/>
      <c r="B13" s="584" t="s">
        <v>841</v>
      </c>
      <c r="C13" s="585"/>
      <c r="D13" s="585"/>
      <c r="E13" s="585"/>
      <c r="F13" s="585"/>
      <c r="G13" s="585"/>
      <c r="H13" s="583"/>
      <c r="I13" s="583"/>
      <c r="J13" s="583"/>
      <c r="K13" s="598"/>
      <c r="L13" s="602"/>
      <c r="M13" s="602"/>
      <c r="N13" s="598"/>
      <c r="O13" s="583"/>
      <c r="P13" s="583"/>
      <c r="Q13" s="583"/>
      <c r="R13" s="583"/>
    </row>
    <row r="14" spans="1:18" ht="37.5" customHeight="1" x14ac:dyDescent="0.25">
      <c r="A14" s="229"/>
      <c r="B14" s="586" t="s">
        <v>834</v>
      </c>
      <c r="C14" s="587"/>
      <c r="D14" s="587"/>
      <c r="E14" s="587"/>
      <c r="F14" s="587"/>
      <c r="G14" s="587"/>
      <c r="H14" s="583"/>
      <c r="I14" s="583"/>
      <c r="J14" s="583"/>
      <c r="K14" s="598"/>
      <c r="L14" s="602"/>
      <c r="M14" s="602"/>
      <c r="N14" s="598"/>
      <c r="O14" s="583"/>
      <c r="P14" s="583"/>
      <c r="Q14" s="583"/>
      <c r="R14" s="583"/>
    </row>
    <row r="15" spans="1:18" ht="37.5" customHeight="1" x14ac:dyDescent="0.25">
      <c r="A15" s="229"/>
      <c r="B15" s="586" t="s">
        <v>959</v>
      </c>
      <c r="C15" s="587"/>
      <c r="D15" s="587"/>
      <c r="E15" s="587"/>
      <c r="F15" s="587"/>
      <c r="G15" s="588"/>
      <c r="H15" s="583"/>
      <c r="I15" s="583"/>
      <c r="J15" s="583"/>
      <c r="K15" s="598"/>
      <c r="L15" s="602"/>
      <c r="M15" s="602"/>
      <c r="N15" s="598"/>
      <c r="O15" s="583"/>
      <c r="P15" s="583"/>
      <c r="Q15" s="583"/>
      <c r="R15" s="583"/>
    </row>
    <row r="16" spans="1:18" ht="37.5" customHeight="1" x14ac:dyDescent="0.25">
      <c r="A16" s="229"/>
      <c r="B16" s="589" t="s">
        <v>1081</v>
      </c>
      <c r="C16" s="589"/>
      <c r="D16" s="589"/>
      <c r="E16" s="589"/>
      <c r="F16" s="589"/>
      <c r="G16" s="589"/>
      <c r="H16" s="583"/>
      <c r="I16" s="583"/>
      <c r="J16" s="583"/>
      <c r="K16" s="598"/>
      <c r="L16" s="602"/>
      <c r="M16" s="602"/>
      <c r="N16" s="598"/>
      <c r="O16" s="583"/>
      <c r="P16" s="583"/>
      <c r="Q16" s="583"/>
      <c r="R16" s="583"/>
    </row>
    <row r="17" spans="1:19" ht="37.5" customHeight="1" x14ac:dyDescent="0.25">
      <c r="A17" s="229"/>
      <c r="B17" s="584" t="s">
        <v>969</v>
      </c>
      <c r="C17" s="585"/>
      <c r="D17" s="585"/>
      <c r="E17" s="585"/>
      <c r="F17" s="585"/>
      <c r="G17" s="585"/>
      <c r="H17" s="583"/>
      <c r="I17" s="583"/>
      <c r="J17" s="583"/>
      <c r="K17" s="599"/>
      <c r="L17" s="602"/>
      <c r="M17" s="602"/>
      <c r="N17" s="599"/>
      <c r="O17" s="583"/>
      <c r="P17" s="583"/>
      <c r="Q17" s="583"/>
      <c r="R17" s="583"/>
    </row>
    <row r="18" spans="1:19" ht="37.5" customHeight="1" x14ac:dyDescent="0.25">
      <c r="A18" s="229"/>
      <c r="B18" s="594"/>
      <c r="C18" s="595"/>
      <c r="D18" s="595"/>
      <c r="E18" s="595"/>
      <c r="F18" s="595"/>
      <c r="G18" s="595"/>
      <c r="H18" s="174">
        <f>H386</f>
        <v>10302</v>
      </c>
      <c r="I18" s="174">
        <f>I386</f>
        <v>8285</v>
      </c>
      <c r="J18" s="174">
        <f>J386</f>
        <v>2017</v>
      </c>
      <c r="K18" s="180">
        <f>K25+K40+K68+K104+K129+K148+K163+K192+K241+K244+K259+K270+K312+K336+K359+K385+H398</f>
        <v>3925</v>
      </c>
      <c r="L18" s="181">
        <f t="shared" ref="L18:P18" si="0">L386+I398</f>
        <v>1609.5</v>
      </c>
      <c r="M18" s="181">
        <f t="shared" si="0"/>
        <v>266</v>
      </c>
      <c r="N18" s="180">
        <f>N25+N40+N68+N104+N129+N148+N163+N192+N241+N244+N259+N270+N312+N336+N359+N385+K398</f>
        <v>9825</v>
      </c>
      <c r="O18" s="175">
        <f t="shared" si="0"/>
        <v>2097.25</v>
      </c>
      <c r="P18" s="175">
        <f t="shared" si="0"/>
        <v>113.75</v>
      </c>
      <c r="Q18" s="176" t="s">
        <v>1082</v>
      </c>
      <c r="R18" s="176" t="s">
        <v>1083</v>
      </c>
    </row>
    <row r="19" spans="1:19" x14ac:dyDescent="0.25">
      <c r="A19" s="461" t="s">
        <v>1075</v>
      </c>
      <c r="B19" s="462"/>
      <c r="C19" s="462"/>
      <c r="D19" s="462"/>
      <c r="E19" s="462"/>
      <c r="F19" s="462"/>
      <c r="G19" s="462"/>
      <c r="H19" s="462"/>
      <c r="I19" s="462"/>
      <c r="J19" s="462"/>
      <c r="K19" s="462"/>
      <c r="L19" s="462"/>
      <c r="M19" s="462"/>
      <c r="N19" s="462"/>
      <c r="O19" s="462"/>
      <c r="P19" s="462"/>
      <c r="Q19" s="462"/>
      <c r="R19" s="463"/>
    </row>
    <row r="20" spans="1:19" x14ac:dyDescent="0.25">
      <c r="A20" s="452" t="s">
        <v>649</v>
      </c>
      <c r="B20" s="566" t="s">
        <v>22</v>
      </c>
      <c r="C20" s="567"/>
      <c r="D20" s="567"/>
      <c r="E20" s="567"/>
      <c r="F20" s="568"/>
      <c r="G20" s="452" t="s">
        <v>23</v>
      </c>
      <c r="H20" s="452" t="s">
        <v>24</v>
      </c>
      <c r="I20" s="452"/>
      <c r="J20" s="452"/>
      <c r="K20" s="600" t="s">
        <v>10</v>
      </c>
      <c r="L20" s="600"/>
      <c r="M20" s="600"/>
      <c r="N20" s="452" t="s">
        <v>27</v>
      </c>
      <c r="O20" s="452"/>
      <c r="P20" s="452"/>
      <c r="Q20" s="452" t="s">
        <v>652</v>
      </c>
      <c r="R20" s="452"/>
    </row>
    <row r="21" spans="1:19" ht="69.75" customHeight="1" x14ac:dyDescent="0.25">
      <c r="A21" s="452"/>
      <c r="B21" s="569"/>
      <c r="C21" s="570"/>
      <c r="D21" s="570"/>
      <c r="E21" s="570"/>
      <c r="F21" s="571"/>
      <c r="G21" s="452"/>
      <c r="H21" s="453" t="s">
        <v>6</v>
      </c>
      <c r="I21" s="453" t="s">
        <v>650</v>
      </c>
      <c r="J21" s="453" t="s">
        <v>651</v>
      </c>
      <c r="K21" s="601" t="s">
        <v>653</v>
      </c>
      <c r="L21" s="600" t="s">
        <v>29</v>
      </c>
      <c r="M21" s="600"/>
      <c r="N21" s="601" t="s">
        <v>25</v>
      </c>
      <c r="O21" s="452" t="s">
        <v>30</v>
      </c>
      <c r="P21" s="452"/>
      <c r="Q21" s="453" t="s">
        <v>10</v>
      </c>
      <c r="R21" s="453" t="s">
        <v>27</v>
      </c>
    </row>
    <row r="22" spans="1:19" ht="100.5" customHeight="1" x14ac:dyDescent="0.25">
      <c r="A22" s="452"/>
      <c r="B22" s="569"/>
      <c r="C22" s="570"/>
      <c r="D22" s="570"/>
      <c r="E22" s="570"/>
      <c r="F22" s="571"/>
      <c r="G22" s="452"/>
      <c r="H22" s="453"/>
      <c r="I22" s="453"/>
      <c r="J22" s="453"/>
      <c r="K22" s="601"/>
      <c r="L22" s="601" t="s">
        <v>26</v>
      </c>
      <c r="M22" s="601" t="s">
        <v>9</v>
      </c>
      <c r="N22" s="601"/>
      <c r="O22" s="453" t="s">
        <v>26</v>
      </c>
      <c r="P22" s="453" t="s">
        <v>9</v>
      </c>
      <c r="Q22" s="453"/>
      <c r="R22" s="453"/>
    </row>
    <row r="23" spans="1:19" ht="81.75" customHeight="1" x14ac:dyDescent="0.25">
      <c r="A23" s="452"/>
      <c r="B23" s="572"/>
      <c r="C23" s="449"/>
      <c r="D23" s="449"/>
      <c r="E23" s="449"/>
      <c r="F23" s="573"/>
      <c r="G23" s="452"/>
      <c r="H23" s="453"/>
      <c r="I23" s="453"/>
      <c r="J23" s="453"/>
      <c r="K23" s="601"/>
      <c r="L23" s="601"/>
      <c r="M23" s="601"/>
      <c r="N23" s="601"/>
      <c r="O23" s="453"/>
      <c r="P23" s="453"/>
      <c r="Q23" s="453"/>
      <c r="R23" s="453"/>
    </row>
    <row r="24" spans="1:19" ht="33" customHeight="1" x14ac:dyDescent="0.25">
      <c r="A24" s="574" t="s">
        <v>647</v>
      </c>
      <c r="B24" s="574"/>
      <c r="C24" s="574"/>
      <c r="D24" s="574"/>
      <c r="E24" s="574"/>
      <c r="F24" s="574"/>
      <c r="G24" s="574"/>
      <c r="H24" s="574"/>
      <c r="I24" s="574"/>
      <c r="J24" s="574"/>
      <c r="K24" s="574"/>
      <c r="L24" s="574"/>
      <c r="M24" s="574"/>
      <c r="N24" s="574"/>
      <c r="O24" s="574"/>
      <c r="P24" s="574"/>
      <c r="Q24" s="574"/>
      <c r="R24" s="574"/>
    </row>
    <row r="25" spans="1:19" ht="26.25" customHeight="1" x14ac:dyDescent="0.25">
      <c r="A25" s="225">
        <v>1</v>
      </c>
      <c r="B25" s="522" t="s">
        <v>31</v>
      </c>
      <c r="C25" s="523"/>
      <c r="D25" s="523"/>
      <c r="E25" s="523"/>
      <c r="F25" s="523"/>
      <c r="G25" s="524"/>
      <c r="H25" s="227">
        <f>H26+H27+H28+H29+H30+H31+H32+H33+H34+H35+H36+H37+H38+H39</f>
        <v>260</v>
      </c>
      <c r="I25" s="227">
        <f t="shared" ref="I25:P25" si="1">I26+I27+I28+I29+I30+I31+I32+I33+I34+I35+I36+I37+I38+I39</f>
        <v>150</v>
      </c>
      <c r="J25" s="227">
        <f t="shared" si="1"/>
        <v>110</v>
      </c>
      <c r="K25" s="135">
        <f t="shared" si="1"/>
        <v>79</v>
      </c>
      <c r="L25" s="135">
        <f t="shared" si="1"/>
        <v>89</v>
      </c>
      <c r="M25" s="135">
        <f t="shared" si="1"/>
        <v>6</v>
      </c>
      <c r="N25" s="135">
        <f t="shared" si="1"/>
        <v>258</v>
      </c>
      <c r="O25" s="227">
        <f t="shared" si="1"/>
        <v>68</v>
      </c>
      <c r="P25" s="227">
        <f t="shared" si="1"/>
        <v>4</v>
      </c>
      <c r="Q25" s="164">
        <v>47716</v>
      </c>
      <c r="R25" s="164">
        <v>23858</v>
      </c>
      <c r="S25" s="240"/>
    </row>
    <row r="26" spans="1:19" ht="59.25" customHeight="1" x14ac:dyDescent="0.25">
      <c r="A26" s="228">
        <v>1</v>
      </c>
      <c r="B26" s="606" t="s">
        <v>32</v>
      </c>
      <c r="C26" s="607"/>
      <c r="D26" s="607"/>
      <c r="E26" s="607"/>
      <c r="F26" s="608"/>
      <c r="G26" s="231" t="s">
        <v>1007</v>
      </c>
      <c r="H26" s="124">
        <f>I26+J26</f>
        <v>190</v>
      </c>
      <c r="I26" s="124">
        <v>140</v>
      </c>
      <c r="J26" s="124">
        <v>50</v>
      </c>
      <c r="K26" s="130">
        <v>64</v>
      </c>
      <c r="L26" s="130">
        <v>46</v>
      </c>
      <c r="M26" s="130">
        <v>6</v>
      </c>
      <c r="N26" s="130">
        <v>163</v>
      </c>
      <c r="O26" s="124">
        <v>52</v>
      </c>
      <c r="P26" s="124">
        <v>2</v>
      </c>
      <c r="Q26" s="125">
        <v>47716</v>
      </c>
      <c r="R26" s="125">
        <v>23858</v>
      </c>
    </row>
    <row r="27" spans="1:19" ht="38.25" customHeight="1" x14ac:dyDescent="0.25">
      <c r="A27" s="228">
        <v>2</v>
      </c>
      <c r="B27" s="606" t="s">
        <v>33</v>
      </c>
      <c r="C27" s="607"/>
      <c r="D27" s="607"/>
      <c r="E27" s="607"/>
      <c r="F27" s="608"/>
      <c r="G27" s="231" t="s">
        <v>505</v>
      </c>
      <c r="H27" s="124">
        <f t="shared" ref="H27:H39" si="2">I27+J27</f>
        <v>55</v>
      </c>
      <c r="I27" s="124">
        <v>10</v>
      </c>
      <c r="J27" s="124">
        <v>45</v>
      </c>
      <c r="K27" s="130">
        <v>6</v>
      </c>
      <c r="L27" s="130">
        <v>15</v>
      </c>
      <c r="M27" s="130">
        <v>0</v>
      </c>
      <c r="N27" s="130">
        <v>41</v>
      </c>
      <c r="O27" s="124">
        <v>3</v>
      </c>
      <c r="P27" s="124">
        <v>0</v>
      </c>
      <c r="Q27" s="125">
        <v>47716</v>
      </c>
      <c r="R27" s="125">
        <v>23858</v>
      </c>
    </row>
    <row r="28" spans="1:19" ht="32.25" customHeight="1" x14ac:dyDescent="0.25">
      <c r="A28" s="228">
        <v>3</v>
      </c>
      <c r="B28" s="606" t="s">
        <v>34</v>
      </c>
      <c r="C28" s="607"/>
      <c r="D28" s="607"/>
      <c r="E28" s="607"/>
      <c r="F28" s="608"/>
      <c r="G28" s="231" t="s">
        <v>506</v>
      </c>
      <c r="H28" s="124">
        <f t="shared" si="2"/>
        <v>0</v>
      </c>
      <c r="I28" s="124">
        <v>0</v>
      </c>
      <c r="J28" s="124">
        <v>0</v>
      </c>
      <c r="K28" s="130">
        <v>2</v>
      </c>
      <c r="L28" s="130">
        <v>8</v>
      </c>
      <c r="M28" s="130">
        <v>0</v>
      </c>
      <c r="N28" s="130">
        <v>11</v>
      </c>
      <c r="O28" s="124">
        <v>5</v>
      </c>
      <c r="P28" s="124">
        <v>0</v>
      </c>
      <c r="Q28" s="125">
        <v>47716</v>
      </c>
      <c r="R28" s="125">
        <v>23858</v>
      </c>
    </row>
    <row r="29" spans="1:19" ht="37.5" customHeight="1" x14ac:dyDescent="0.25">
      <c r="A29" s="228">
        <v>4</v>
      </c>
      <c r="B29" s="606" t="s">
        <v>35</v>
      </c>
      <c r="C29" s="607"/>
      <c r="D29" s="607"/>
      <c r="E29" s="607"/>
      <c r="F29" s="608"/>
      <c r="G29" s="231" t="s">
        <v>499</v>
      </c>
      <c r="H29" s="124">
        <f t="shared" si="2"/>
        <v>0</v>
      </c>
      <c r="I29" s="124">
        <v>0</v>
      </c>
      <c r="J29" s="124">
        <v>0</v>
      </c>
      <c r="K29" s="130">
        <v>2</v>
      </c>
      <c r="L29" s="130">
        <v>8</v>
      </c>
      <c r="M29" s="130">
        <v>0</v>
      </c>
      <c r="N29" s="130">
        <v>10</v>
      </c>
      <c r="O29" s="124">
        <v>0</v>
      </c>
      <c r="P29" s="124">
        <v>0</v>
      </c>
      <c r="Q29" s="125">
        <v>47716</v>
      </c>
      <c r="R29" s="125">
        <v>23858</v>
      </c>
    </row>
    <row r="30" spans="1:19" ht="33.75" customHeight="1" x14ac:dyDescent="0.25">
      <c r="A30" s="228">
        <v>5</v>
      </c>
      <c r="B30" s="606" t="s">
        <v>36</v>
      </c>
      <c r="C30" s="607"/>
      <c r="D30" s="607"/>
      <c r="E30" s="607"/>
      <c r="F30" s="608"/>
      <c r="G30" s="231" t="s">
        <v>507</v>
      </c>
      <c r="H30" s="124">
        <f t="shared" si="2"/>
        <v>10</v>
      </c>
      <c r="I30" s="124">
        <v>0</v>
      </c>
      <c r="J30" s="124">
        <v>10</v>
      </c>
      <c r="K30" s="130">
        <v>1</v>
      </c>
      <c r="L30" s="130">
        <v>5</v>
      </c>
      <c r="M30" s="130">
        <v>0</v>
      </c>
      <c r="N30" s="130">
        <v>7</v>
      </c>
      <c r="O30" s="124">
        <v>0</v>
      </c>
      <c r="P30" s="124">
        <v>0</v>
      </c>
      <c r="Q30" s="125">
        <v>47716</v>
      </c>
      <c r="R30" s="125">
        <v>23858</v>
      </c>
    </row>
    <row r="31" spans="1:19" ht="31.5" customHeight="1" x14ac:dyDescent="0.25">
      <c r="A31" s="228">
        <v>6</v>
      </c>
      <c r="B31" s="606" t="s">
        <v>37</v>
      </c>
      <c r="C31" s="607"/>
      <c r="D31" s="607"/>
      <c r="E31" s="607"/>
      <c r="F31" s="608"/>
      <c r="G31" s="231" t="s">
        <v>500</v>
      </c>
      <c r="H31" s="124">
        <f t="shared" si="2"/>
        <v>5</v>
      </c>
      <c r="I31" s="124">
        <v>0</v>
      </c>
      <c r="J31" s="124">
        <v>5</v>
      </c>
      <c r="K31" s="130">
        <v>2</v>
      </c>
      <c r="L31" s="130">
        <v>2</v>
      </c>
      <c r="M31" s="130">
        <v>0</v>
      </c>
      <c r="N31" s="130">
        <v>6</v>
      </c>
      <c r="O31" s="124">
        <v>1</v>
      </c>
      <c r="P31" s="124">
        <v>0</v>
      </c>
      <c r="Q31" s="125">
        <v>47716</v>
      </c>
      <c r="R31" s="125">
        <v>23858</v>
      </c>
    </row>
    <row r="32" spans="1:19" ht="30" customHeight="1" x14ac:dyDescent="0.25">
      <c r="A32" s="228">
        <v>7</v>
      </c>
      <c r="B32" s="606" t="s">
        <v>38</v>
      </c>
      <c r="C32" s="607"/>
      <c r="D32" s="607"/>
      <c r="E32" s="607"/>
      <c r="F32" s="608"/>
      <c r="G32" s="231" t="s">
        <v>501</v>
      </c>
      <c r="H32" s="124">
        <f t="shared" si="2"/>
        <v>0</v>
      </c>
      <c r="I32" s="124">
        <v>0</v>
      </c>
      <c r="J32" s="124">
        <v>0</v>
      </c>
      <c r="K32" s="130">
        <v>1</v>
      </c>
      <c r="L32" s="130">
        <v>3</v>
      </c>
      <c r="M32" s="130">
        <v>0</v>
      </c>
      <c r="N32" s="130">
        <v>5</v>
      </c>
      <c r="O32" s="124">
        <v>2</v>
      </c>
      <c r="P32" s="124">
        <v>2</v>
      </c>
      <c r="Q32" s="125">
        <v>47716</v>
      </c>
      <c r="R32" s="125">
        <v>23858</v>
      </c>
    </row>
    <row r="33" spans="1:19" ht="25.5" customHeight="1" x14ac:dyDescent="0.25">
      <c r="A33" s="228">
        <v>8</v>
      </c>
      <c r="B33" s="606" t="s">
        <v>44</v>
      </c>
      <c r="C33" s="607"/>
      <c r="D33" s="607"/>
      <c r="E33" s="607"/>
      <c r="F33" s="608"/>
      <c r="G33" s="231" t="s">
        <v>502</v>
      </c>
      <c r="H33" s="124">
        <f t="shared" si="2"/>
        <v>0</v>
      </c>
      <c r="I33" s="124">
        <v>0</v>
      </c>
      <c r="J33" s="124">
        <v>0</v>
      </c>
      <c r="K33" s="130">
        <v>1</v>
      </c>
      <c r="L33" s="130">
        <v>1</v>
      </c>
      <c r="M33" s="130">
        <v>0</v>
      </c>
      <c r="N33" s="130">
        <v>2</v>
      </c>
      <c r="O33" s="124">
        <v>2</v>
      </c>
      <c r="P33" s="124">
        <v>0</v>
      </c>
      <c r="Q33" s="125">
        <v>0</v>
      </c>
      <c r="R33" s="125">
        <v>23858</v>
      </c>
    </row>
    <row r="34" spans="1:19" ht="21.75" customHeight="1" x14ac:dyDescent="0.25">
      <c r="A34" s="228">
        <v>9</v>
      </c>
      <c r="B34" s="606" t="s">
        <v>45</v>
      </c>
      <c r="C34" s="607"/>
      <c r="D34" s="607"/>
      <c r="E34" s="607"/>
      <c r="F34" s="608"/>
      <c r="G34" s="231" t="s">
        <v>503</v>
      </c>
      <c r="H34" s="124">
        <f t="shared" si="2"/>
        <v>0</v>
      </c>
      <c r="I34" s="124">
        <v>0</v>
      </c>
      <c r="J34" s="124">
        <v>0</v>
      </c>
      <c r="K34" s="130">
        <v>0</v>
      </c>
      <c r="L34" s="130">
        <v>1</v>
      </c>
      <c r="M34" s="130">
        <v>0</v>
      </c>
      <c r="N34" s="130">
        <v>2</v>
      </c>
      <c r="O34" s="124">
        <v>2</v>
      </c>
      <c r="P34" s="124">
        <v>0</v>
      </c>
      <c r="Q34" s="125">
        <v>0</v>
      </c>
      <c r="R34" s="125">
        <v>23858</v>
      </c>
    </row>
    <row r="35" spans="1:19" ht="37.5" customHeight="1" x14ac:dyDescent="0.25">
      <c r="A35" s="228">
        <v>10</v>
      </c>
      <c r="B35" s="606" t="s">
        <v>42</v>
      </c>
      <c r="C35" s="607"/>
      <c r="D35" s="607"/>
      <c r="E35" s="607"/>
      <c r="F35" s="608"/>
      <c r="G35" s="231" t="s">
        <v>53</v>
      </c>
      <c r="H35" s="124">
        <f t="shared" si="2"/>
        <v>0</v>
      </c>
      <c r="I35" s="124">
        <v>0</v>
      </c>
      <c r="J35" s="124">
        <v>0</v>
      </c>
      <c r="K35" s="130">
        <v>0</v>
      </c>
      <c r="L35" s="130">
        <v>0</v>
      </c>
      <c r="M35" s="130">
        <v>0</v>
      </c>
      <c r="N35" s="130">
        <v>4</v>
      </c>
      <c r="O35" s="124">
        <v>0</v>
      </c>
      <c r="P35" s="124">
        <v>0</v>
      </c>
      <c r="Q35" s="125">
        <v>0</v>
      </c>
      <c r="R35" s="125">
        <v>23858</v>
      </c>
    </row>
    <row r="36" spans="1:19" ht="47.25" customHeight="1" x14ac:dyDescent="0.25">
      <c r="A36" s="228">
        <v>11</v>
      </c>
      <c r="B36" s="606" t="s">
        <v>43</v>
      </c>
      <c r="C36" s="607"/>
      <c r="D36" s="607"/>
      <c r="E36" s="607"/>
      <c r="F36" s="608"/>
      <c r="G36" s="231" t="s">
        <v>49</v>
      </c>
      <c r="H36" s="124">
        <f t="shared" si="2"/>
        <v>0</v>
      </c>
      <c r="I36" s="124">
        <v>0</v>
      </c>
      <c r="J36" s="124">
        <v>0</v>
      </c>
      <c r="K36" s="130">
        <v>0</v>
      </c>
      <c r="L36" s="130">
        <v>0</v>
      </c>
      <c r="M36" s="130">
        <v>0</v>
      </c>
      <c r="N36" s="130">
        <v>2</v>
      </c>
      <c r="O36" s="124">
        <v>0</v>
      </c>
      <c r="P36" s="124">
        <v>0</v>
      </c>
      <c r="Q36" s="125">
        <v>0</v>
      </c>
      <c r="R36" s="125">
        <v>23858</v>
      </c>
    </row>
    <row r="37" spans="1:19" ht="55.5" customHeight="1" x14ac:dyDescent="0.25">
      <c r="A37" s="228">
        <v>12</v>
      </c>
      <c r="B37" s="606" t="s">
        <v>32</v>
      </c>
      <c r="C37" s="607"/>
      <c r="D37" s="607"/>
      <c r="E37" s="607"/>
      <c r="F37" s="608"/>
      <c r="G37" s="231" t="s">
        <v>863</v>
      </c>
      <c r="H37" s="124">
        <f t="shared" si="2"/>
        <v>0</v>
      </c>
      <c r="I37" s="124">
        <v>0</v>
      </c>
      <c r="J37" s="124">
        <v>0</v>
      </c>
      <c r="K37" s="130">
        <v>0</v>
      </c>
      <c r="L37" s="130">
        <v>0</v>
      </c>
      <c r="M37" s="130">
        <v>0</v>
      </c>
      <c r="N37" s="130">
        <v>1</v>
      </c>
      <c r="O37" s="124">
        <v>1</v>
      </c>
      <c r="P37" s="124">
        <v>0</v>
      </c>
      <c r="Q37" s="125">
        <v>0</v>
      </c>
      <c r="R37" s="125">
        <v>23858</v>
      </c>
    </row>
    <row r="38" spans="1:19" ht="28.5" customHeight="1" x14ac:dyDescent="0.25">
      <c r="A38" s="228">
        <v>13</v>
      </c>
      <c r="B38" s="606" t="s">
        <v>41</v>
      </c>
      <c r="C38" s="607"/>
      <c r="D38" s="607"/>
      <c r="E38" s="607"/>
      <c r="F38" s="608"/>
      <c r="G38" s="231" t="s">
        <v>52</v>
      </c>
      <c r="H38" s="124">
        <f t="shared" si="2"/>
        <v>0</v>
      </c>
      <c r="I38" s="124">
        <v>0</v>
      </c>
      <c r="J38" s="124">
        <v>0</v>
      </c>
      <c r="K38" s="130">
        <v>0</v>
      </c>
      <c r="L38" s="130">
        <v>0</v>
      </c>
      <c r="M38" s="130">
        <v>0</v>
      </c>
      <c r="N38" s="130">
        <v>3</v>
      </c>
      <c r="O38" s="124">
        <v>0</v>
      </c>
      <c r="P38" s="124">
        <v>0</v>
      </c>
      <c r="Q38" s="125">
        <v>0</v>
      </c>
      <c r="R38" s="125">
        <v>23858</v>
      </c>
    </row>
    <row r="39" spans="1:19" ht="27" customHeight="1" x14ac:dyDescent="0.25">
      <c r="A39" s="228">
        <v>14</v>
      </c>
      <c r="B39" s="609" t="s">
        <v>39</v>
      </c>
      <c r="C39" s="610"/>
      <c r="D39" s="610"/>
      <c r="E39" s="610"/>
      <c r="F39" s="611"/>
      <c r="G39" s="231" t="s">
        <v>1074</v>
      </c>
      <c r="H39" s="124">
        <f t="shared" si="2"/>
        <v>0</v>
      </c>
      <c r="I39" s="124">
        <v>0</v>
      </c>
      <c r="J39" s="124">
        <v>0</v>
      </c>
      <c r="K39" s="130">
        <v>0</v>
      </c>
      <c r="L39" s="130">
        <v>0</v>
      </c>
      <c r="M39" s="130">
        <v>0</v>
      </c>
      <c r="N39" s="130">
        <v>1</v>
      </c>
      <c r="O39" s="124">
        <v>0</v>
      </c>
      <c r="P39" s="124">
        <v>0</v>
      </c>
      <c r="Q39" s="125">
        <v>0</v>
      </c>
      <c r="R39" s="125">
        <v>23858</v>
      </c>
    </row>
    <row r="40" spans="1:19" ht="28.5" customHeight="1" x14ac:dyDescent="0.25">
      <c r="A40" s="225">
        <v>2</v>
      </c>
      <c r="B40" s="522" t="s">
        <v>54</v>
      </c>
      <c r="C40" s="523"/>
      <c r="D40" s="523"/>
      <c r="E40" s="523"/>
      <c r="F40" s="523"/>
      <c r="G40" s="524"/>
      <c r="H40" s="227">
        <f ca="1">H41+H42+H43+H44+H45+H46+H47+H48+H49+H50+H51+H52+H53+H54+H55+H56+H57+H58+H59+H60+H61+H62+H63+H64+H65+H66+H67</f>
        <v>175</v>
      </c>
      <c r="I40" s="227">
        <f t="shared" ref="I40:P40" si="3">I41+I42+I43+I44+I45+I46+I47+I48+I49+I50+I51+I52+I53+I54+I55+I56+I57+I58+I59+I60+I61+I62+I63+I64+I65+I66+I67</f>
        <v>120</v>
      </c>
      <c r="J40" s="227">
        <f t="shared" si="3"/>
        <v>55</v>
      </c>
      <c r="K40" s="135">
        <f t="shared" si="3"/>
        <v>59</v>
      </c>
      <c r="L40" s="135">
        <f t="shared" si="3"/>
        <v>32</v>
      </c>
      <c r="M40" s="135">
        <f t="shared" si="3"/>
        <v>7</v>
      </c>
      <c r="N40" s="135">
        <f t="shared" si="3"/>
        <v>170</v>
      </c>
      <c r="O40" s="227">
        <f t="shared" si="3"/>
        <v>61</v>
      </c>
      <c r="P40" s="227">
        <f t="shared" si="3"/>
        <v>0</v>
      </c>
      <c r="Q40" s="164">
        <v>24330</v>
      </c>
      <c r="R40" s="164">
        <v>16927</v>
      </c>
      <c r="S40" s="240"/>
    </row>
    <row r="41" spans="1:19" ht="34.5" customHeight="1" x14ac:dyDescent="0.25">
      <c r="A41" s="228">
        <v>1</v>
      </c>
      <c r="B41" s="606" t="s">
        <v>55</v>
      </c>
      <c r="C41" s="607"/>
      <c r="D41" s="607"/>
      <c r="E41" s="607"/>
      <c r="F41" s="608"/>
      <c r="G41" s="244" t="s">
        <v>1001</v>
      </c>
      <c r="H41" s="124">
        <f ca="1">+H41:RI6742+J41</f>
        <v>0</v>
      </c>
      <c r="I41" s="124">
        <v>85</v>
      </c>
      <c r="J41" s="124">
        <v>25</v>
      </c>
      <c r="K41" s="130">
        <v>45</v>
      </c>
      <c r="L41" s="130">
        <v>27</v>
      </c>
      <c r="M41" s="130">
        <v>7</v>
      </c>
      <c r="N41" s="130">
        <v>91</v>
      </c>
      <c r="O41" s="124">
        <v>47</v>
      </c>
      <c r="P41" s="124">
        <v>0</v>
      </c>
      <c r="Q41" s="125">
        <v>47860</v>
      </c>
      <c r="R41" s="125">
        <v>23864</v>
      </c>
    </row>
    <row r="42" spans="1:19" ht="43.5" customHeight="1" x14ac:dyDescent="0.25">
      <c r="A42" s="228">
        <v>2</v>
      </c>
      <c r="B42" s="606" t="s">
        <v>56</v>
      </c>
      <c r="C42" s="607"/>
      <c r="D42" s="607"/>
      <c r="E42" s="607"/>
      <c r="F42" s="608"/>
      <c r="G42" s="244" t="s">
        <v>509</v>
      </c>
      <c r="H42" s="124">
        <f t="shared" ref="H42:H67" si="4">I42+J42</f>
        <v>50</v>
      </c>
      <c r="I42" s="124">
        <v>30</v>
      </c>
      <c r="J42" s="124">
        <v>20</v>
      </c>
      <c r="K42" s="130">
        <v>9</v>
      </c>
      <c r="L42" s="130">
        <v>1</v>
      </c>
      <c r="M42" s="130">
        <v>0</v>
      </c>
      <c r="N42" s="130">
        <v>33</v>
      </c>
      <c r="O42" s="124">
        <v>4</v>
      </c>
      <c r="P42" s="124">
        <v>0</v>
      </c>
      <c r="Q42" s="125">
        <v>46456</v>
      </c>
      <c r="R42" s="125">
        <v>22735</v>
      </c>
    </row>
    <row r="43" spans="1:19" ht="30.75" customHeight="1" x14ac:dyDescent="0.25">
      <c r="A43" s="228">
        <v>3</v>
      </c>
      <c r="B43" s="606" t="s">
        <v>57</v>
      </c>
      <c r="C43" s="607"/>
      <c r="D43" s="607"/>
      <c r="E43" s="607"/>
      <c r="F43" s="608"/>
      <c r="G43" s="244" t="s">
        <v>510</v>
      </c>
      <c r="H43" s="124">
        <f t="shared" si="4"/>
        <v>15</v>
      </c>
      <c r="I43" s="124">
        <v>5</v>
      </c>
      <c r="J43" s="124">
        <v>10</v>
      </c>
      <c r="K43" s="130">
        <v>2</v>
      </c>
      <c r="L43" s="130">
        <v>3</v>
      </c>
      <c r="M43" s="130">
        <v>0</v>
      </c>
      <c r="N43" s="130">
        <v>16</v>
      </c>
      <c r="O43" s="124">
        <v>0</v>
      </c>
      <c r="P43" s="124">
        <v>0</v>
      </c>
      <c r="Q43" s="125">
        <v>45641</v>
      </c>
      <c r="R43" s="125">
        <v>21888</v>
      </c>
    </row>
    <row r="44" spans="1:19" ht="37.5" customHeight="1" x14ac:dyDescent="0.25">
      <c r="A44" s="228">
        <v>4</v>
      </c>
      <c r="B44" s="606" t="s">
        <v>58</v>
      </c>
      <c r="C44" s="607"/>
      <c r="D44" s="607"/>
      <c r="E44" s="607"/>
      <c r="F44" s="608"/>
      <c r="G44" s="244" t="s">
        <v>511</v>
      </c>
      <c r="H44" s="124">
        <f t="shared" si="4"/>
        <v>0</v>
      </c>
      <c r="I44" s="124">
        <v>0</v>
      </c>
      <c r="J44" s="124">
        <v>0</v>
      </c>
      <c r="K44" s="130">
        <v>1</v>
      </c>
      <c r="L44" s="130">
        <v>0</v>
      </c>
      <c r="M44" s="130">
        <v>0</v>
      </c>
      <c r="N44" s="130">
        <v>6</v>
      </c>
      <c r="O44" s="124">
        <v>0</v>
      </c>
      <c r="P44" s="124">
        <v>0</v>
      </c>
      <c r="Q44" s="125">
        <v>18750</v>
      </c>
      <c r="R44" s="125">
        <v>20023</v>
      </c>
    </row>
    <row r="45" spans="1:19" ht="30.75" customHeight="1" x14ac:dyDescent="0.25">
      <c r="A45" s="228">
        <v>5</v>
      </c>
      <c r="B45" s="606" t="s">
        <v>59</v>
      </c>
      <c r="C45" s="607"/>
      <c r="D45" s="607"/>
      <c r="E45" s="607"/>
      <c r="F45" s="608"/>
      <c r="G45" s="244" t="s">
        <v>512</v>
      </c>
      <c r="H45" s="124">
        <f t="shared" si="4"/>
        <v>0</v>
      </c>
      <c r="I45" s="124">
        <v>0</v>
      </c>
      <c r="J45" s="124">
        <v>0</v>
      </c>
      <c r="K45" s="130">
        <v>1</v>
      </c>
      <c r="L45" s="130">
        <v>0</v>
      </c>
      <c r="M45" s="130">
        <v>0</v>
      </c>
      <c r="N45" s="248">
        <v>6</v>
      </c>
      <c r="O45" s="124">
        <v>1</v>
      </c>
      <c r="P45" s="124">
        <v>0</v>
      </c>
      <c r="Q45" s="125">
        <v>45725</v>
      </c>
      <c r="R45" s="125">
        <v>18906</v>
      </c>
    </row>
    <row r="46" spans="1:19" ht="30" customHeight="1" x14ac:dyDescent="0.25">
      <c r="A46" s="228">
        <v>6</v>
      </c>
      <c r="B46" s="606" t="s">
        <v>60</v>
      </c>
      <c r="C46" s="607"/>
      <c r="D46" s="607"/>
      <c r="E46" s="607"/>
      <c r="F46" s="608"/>
      <c r="G46" s="244" t="s">
        <v>513</v>
      </c>
      <c r="H46" s="124">
        <f t="shared" si="4"/>
        <v>0</v>
      </c>
      <c r="I46" s="124">
        <v>0</v>
      </c>
      <c r="J46" s="124">
        <v>0</v>
      </c>
      <c r="K46" s="130">
        <v>1</v>
      </c>
      <c r="L46" s="130">
        <v>1</v>
      </c>
      <c r="M46" s="130">
        <v>0</v>
      </c>
      <c r="N46" s="130">
        <v>6</v>
      </c>
      <c r="O46" s="124">
        <v>0</v>
      </c>
      <c r="P46" s="124">
        <v>0</v>
      </c>
      <c r="Q46" s="125">
        <v>44500</v>
      </c>
      <c r="R46" s="125">
        <v>19987</v>
      </c>
    </row>
    <row r="47" spans="1:19" ht="42.75" customHeight="1" x14ac:dyDescent="0.25">
      <c r="A47" s="228">
        <v>7</v>
      </c>
      <c r="B47" s="606" t="s">
        <v>61</v>
      </c>
      <c r="C47" s="607"/>
      <c r="D47" s="607"/>
      <c r="E47" s="607"/>
      <c r="F47" s="608"/>
      <c r="G47" s="244" t="s">
        <v>962</v>
      </c>
      <c r="H47" s="124">
        <f t="shared" si="4"/>
        <v>0</v>
      </c>
      <c r="I47" s="124">
        <v>0</v>
      </c>
      <c r="J47" s="124">
        <v>0</v>
      </c>
      <c r="K47" s="130">
        <v>0</v>
      </c>
      <c r="L47" s="130">
        <v>0</v>
      </c>
      <c r="M47" s="130">
        <v>0</v>
      </c>
      <c r="N47" s="130">
        <v>1</v>
      </c>
      <c r="O47" s="124">
        <v>0</v>
      </c>
      <c r="P47" s="124">
        <v>0</v>
      </c>
      <c r="Q47" s="125">
        <v>0</v>
      </c>
      <c r="R47" s="125">
        <v>11280</v>
      </c>
    </row>
    <row r="48" spans="1:19" ht="45.75" customHeight="1" x14ac:dyDescent="0.25">
      <c r="A48" s="228">
        <v>8</v>
      </c>
      <c r="B48" s="606" t="s">
        <v>86</v>
      </c>
      <c r="C48" s="607"/>
      <c r="D48" s="607"/>
      <c r="E48" s="607"/>
      <c r="F48" s="608"/>
      <c r="G48" s="244" t="s">
        <v>759</v>
      </c>
      <c r="H48" s="124">
        <f t="shared" si="4"/>
        <v>0</v>
      </c>
      <c r="I48" s="124">
        <v>0</v>
      </c>
      <c r="J48" s="124">
        <v>0</v>
      </c>
      <c r="K48" s="130">
        <v>0</v>
      </c>
      <c r="L48" s="130">
        <v>0</v>
      </c>
      <c r="M48" s="130">
        <v>0</v>
      </c>
      <c r="N48" s="130">
        <v>1</v>
      </c>
      <c r="O48" s="124">
        <v>0</v>
      </c>
      <c r="P48" s="124">
        <v>0</v>
      </c>
      <c r="Q48" s="125">
        <v>0</v>
      </c>
      <c r="R48" s="125">
        <v>16733</v>
      </c>
    </row>
    <row r="49" spans="1:18" ht="29.25" customHeight="1" x14ac:dyDescent="0.25">
      <c r="A49" s="228">
        <v>9</v>
      </c>
      <c r="B49" s="606" t="s">
        <v>72</v>
      </c>
      <c r="C49" s="607"/>
      <c r="D49" s="607"/>
      <c r="E49" s="607"/>
      <c r="F49" s="608"/>
      <c r="G49" s="244" t="s">
        <v>963</v>
      </c>
      <c r="H49" s="124">
        <f t="shared" si="4"/>
        <v>0</v>
      </c>
      <c r="I49" s="124">
        <v>0</v>
      </c>
      <c r="J49" s="124">
        <v>0</v>
      </c>
      <c r="K49" s="130">
        <v>0</v>
      </c>
      <c r="L49" s="130">
        <v>0</v>
      </c>
      <c r="M49" s="130">
        <v>0</v>
      </c>
      <c r="N49" s="130">
        <v>1</v>
      </c>
      <c r="O49" s="124">
        <v>0</v>
      </c>
      <c r="P49" s="124">
        <v>0</v>
      </c>
      <c r="Q49" s="125">
        <v>0</v>
      </c>
      <c r="R49" s="125">
        <v>22750</v>
      </c>
    </row>
    <row r="50" spans="1:18" ht="32.25" customHeight="1" x14ac:dyDescent="0.25">
      <c r="A50" s="228">
        <v>10</v>
      </c>
      <c r="B50" s="606" t="s">
        <v>395</v>
      </c>
      <c r="C50" s="607"/>
      <c r="D50" s="607"/>
      <c r="E50" s="607"/>
      <c r="F50" s="608"/>
      <c r="G50" s="244" t="s">
        <v>964</v>
      </c>
      <c r="H50" s="124">
        <f t="shared" si="4"/>
        <v>0</v>
      </c>
      <c r="I50" s="124">
        <v>0</v>
      </c>
      <c r="J50" s="124">
        <v>0</v>
      </c>
      <c r="K50" s="130">
        <v>0</v>
      </c>
      <c r="L50" s="130">
        <v>0</v>
      </c>
      <c r="M50" s="130">
        <v>0</v>
      </c>
      <c r="N50" s="130">
        <v>0</v>
      </c>
      <c r="O50" s="124">
        <v>1</v>
      </c>
      <c r="P50" s="124">
        <v>0</v>
      </c>
      <c r="Q50" s="125">
        <v>0</v>
      </c>
      <c r="R50" s="125">
        <v>0</v>
      </c>
    </row>
    <row r="51" spans="1:18" ht="30" customHeight="1" x14ac:dyDescent="0.25">
      <c r="A51" s="228">
        <v>11</v>
      </c>
      <c r="B51" s="606" t="s">
        <v>299</v>
      </c>
      <c r="C51" s="607"/>
      <c r="D51" s="607"/>
      <c r="E51" s="607"/>
      <c r="F51" s="608"/>
      <c r="G51" s="244" t="s">
        <v>762</v>
      </c>
      <c r="H51" s="124">
        <f t="shared" si="4"/>
        <v>0</v>
      </c>
      <c r="I51" s="124">
        <v>0</v>
      </c>
      <c r="J51" s="124">
        <v>0</v>
      </c>
      <c r="K51" s="130">
        <v>0</v>
      </c>
      <c r="L51" s="130">
        <v>0</v>
      </c>
      <c r="M51" s="130">
        <v>0</v>
      </c>
      <c r="N51" s="130">
        <v>1</v>
      </c>
      <c r="O51" s="124">
        <v>0</v>
      </c>
      <c r="P51" s="124">
        <v>0</v>
      </c>
      <c r="Q51" s="125">
        <v>0</v>
      </c>
      <c r="R51" s="125">
        <v>11500</v>
      </c>
    </row>
    <row r="52" spans="1:18" ht="23.25" customHeight="1" x14ac:dyDescent="0.25">
      <c r="A52" s="228">
        <v>12</v>
      </c>
      <c r="B52" s="606" t="s">
        <v>763</v>
      </c>
      <c r="C52" s="607"/>
      <c r="D52" s="607"/>
      <c r="E52" s="607"/>
      <c r="F52" s="608"/>
      <c r="G52" s="244" t="s">
        <v>764</v>
      </c>
      <c r="H52" s="124">
        <f t="shared" si="4"/>
        <v>0</v>
      </c>
      <c r="I52" s="124">
        <v>0</v>
      </c>
      <c r="J52" s="124">
        <v>0</v>
      </c>
      <c r="K52" s="130">
        <v>0</v>
      </c>
      <c r="L52" s="130">
        <v>0</v>
      </c>
      <c r="M52" s="130">
        <v>0</v>
      </c>
      <c r="N52" s="130">
        <v>0</v>
      </c>
      <c r="O52" s="124">
        <v>1</v>
      </c>
      <c r="P52" s="124">
        <v>0</v>
      </c>
      <c r="Q52" s="125">
        <v>0</v>
      </c>
      <c r="R52" s="125">
        <v>0</v>
      </c>
    </row>
    <row r="53" spans="1:18" ht="30" customHeight="1" x14ac:dyDescent="0.25">
      <c r="A53" s="228">
        <v>13</v>
      </c>
      <c r="B53" s="606" t="s">
        <v>765</v>
      </c>
      <c r="C53" s="607"/>
      <c r="D53" s="607"/>
      <c r="E53" s="607"/>
      <c r="F53" s="608"/>
      <c r="G53" s="244" t="s">
        <v>766</v>
      </c>
      <c r="H53" s="124">
        <f t="shared" si="4"/>
        <v>0</v>
      </c>
      <c r="I53" s="124">
        <v>0</v>
      </c>
      <c r="J53" s="124">
        <v>0</v>
      </c>
      <c r="K53" s="130">
        <v>0</v>
      </c>
      <c r="L53" s="130">
        <v>0</v>
      </c>
      <c r="M53" s="130">
        <v>0</v>
      </c>
      <c r="N53" s="130">
        <v>1</v>
      </c>
      <c r="O53" s="124">
        <v>0</v>
      </c>
      <c r="P53" s="124">
        <v>0</v>
      </c>
      <c r="Q53" s="125">
        <v>0</v>
      </c>
      <c r="R53" s="125">
        <v>12625</v>
      </c>
    </row>
    <row r="54" spans="1:18" ht="28.5" customHeight="1" x14ac:dyDescent="0.25">
      <c r="A54" s="228">
        <v>14</v>
      </c>
      <c r="B54" s="606" t="s">
        <v>767</v>
      </c>
      <c r="C54" s="607"/>
      <c r="D54" s="607"/>
      <c r="E54" s="607"/>
      <c r="F54" s="608"/>
      <c r="G54" s="244" t="s">
        <v>768</v>
      </c>
      <c r="H54" s="124">
        <f t="shared" si="4"/>
        <v>0</v>
      </c>
      <c r="I54" s="124">
        <v>0</v>
      </c>
      <c r="J54" s="124">
        <v>0</v>
      </c>
      <c r="K54" s="130">
        <v>0</v>
      </c>
      <c r="L54" s="130">
        <v>0</v>
      </c>
      <c r="M54" s="130">
        <v>0</v>
      </c>
      <c r="N54" s="130">
        <v>0</v>
      </c>
      <c r="O54" s="124">
        <v>1</v>
      </c>
      <c r="P54" s="124">
        <v>0</v>
      </c>
      <c r="Q54" s="125">
        <v>0</v>
      </c>
      <c r="R54" s="125">
        <v>0</v>
      </c>
    </row>
    <row r="55" spans="1:18" ht="30" customHeight="1" x14ac:dyDescent="0.25">
      <c r="A55" s="228">
        <v>15</v>
      </c>
      <c r="B55" s="606" t="s">
        <v>769</v>
      </c>
      <c r="C55" s="607"/>
      <c r="D55" s="607"/>
      <c r="E55" s="607"/>
      <c r="F55" s="608"/>
      <c r="G55" s="244" t="s">
        <v>770</v>
      </c>
      <c r="H55" s="124">
        <f t="shared" si="4"/>
        <v>0</v>
      </c>
      <c r="I55" s="124">
        <v>0</v>
      </c>
      <c r="J55" s="124">
        <v>0</v>
      </c>
      <c r="K55" s="130">
        <v>0</v>
      </c>
      <c r="L55" s="130">
        <v>0</v>
      </c>
      <c r="M55" s="130">
        <v>0</v>
      </c>
      <c r="N55" s="130">
        <v>1</v>
      </c>
      <c r="O55" s="124">
        <v>0</v>
      </c>
      <c r="P55" s="124">
        <v>0</v>
      </c>
      <c r="Q55" s="125">
        <v>0</v>
      </c>
      <c r="R55" s="125">
        <v>12625</v>
      </c>
    </row>
    <row r="56" spans="1:18" ht="32.25" customHeight="1" x14ac:dyDescent="0.25">
      <c r="A56" s="228">
        <v>16</v>
      </c>
      <c r="B56" s="606" t="s">
        <v>78</v>
      </c>
      <c r="C56" s="607"/>
      <c r="D56" s="607"/>
      <c r="E56" s="607"/>
      <c r="F56" s="608"/>
      <c r="G56" s="244" t="s">
        <v>79</v>
      </c>
      <c r="H56" s="124">
        <f t="shared" si="4"/>
        <v>0</v>
      </c>
      <c r="I56" s="124">
        <v>0</v>
      </c>
      <c r="J56" s="124">
        <v>0</v>
      </c>
      <c r="K56" s="130">
        <v>0</v>
      </c>
      <c r="L56" s="130">
        <v>0</v>
      </c>
      <c r="M56" s="130">
        <v>0</v>
      </c>
      <c r="N56" s="130">
        <v>1</v>
      </c>
      <c r="O56" s="124">
        <v>0</v>
      </c>
      <c r="P56" s="124">
        <v>0</v>
      </c>
      <c r="Q56" s="125">
        <v>0</v>
      </c>
      <c r="R56" s="125">
        <v>14243</v>
      </c>
    </row>
    <row r="57" spans="1:18" ht="43.5" customHeight="1" x14ac:dyDescent="0.25">
      <c r="A57" s="228">
        <v>17</v>
      </c>
      <c r="B57" s="606" t="s">
        <v>82</v>
      </c>
      <c r="C57" s="607"/>
      <c r="D57" s="607"/>
      <c r="E57" s="607"/>
      <c r="F57" s="608"/>
      <c r="G57" s="244" t="s">
        <v>771</v>
      </c>
      <c r="H57" s="124">
        <f t="shared" si="4"/>
        <v>0</v>
      </c>
      <c r="I57" s="124">
        <v>0</v>
      </c>
      <c r="J57" s="124">
        <v>0</v>
      </c>
      <c r="K57" s="130">
        <v>0</v>
      </c>
      <c r="L57" s="130">
        <v>0</v>
      </c>
      <c r="M57" s="130">
        <v>0</v>
      </c>
      <c r="N57" s="130">
        <v>1</v>
      </c>
      <c r="O57" s="124">
        <v>0</v>
      </c>
      <c r="P57" s="124">
        <v>0</v>
      </c>
      <c r="Q57" s="125">
        <v>0</v>
      </c>
      <c r="R57" s="125">
        <v>14733</v>
      </c>
    </row>
    <row r="58" spans="1:18" ht="46.5" customHeight="1" x14ac:dyDescent="0.25">
      <c r="A58" s="228">
        <v>18</v>
      </c>
      <c r="B58" s="606" t="s">
        <v>772</v>
      </c>
      <c r="C58" s="607"/>
      <c r="D58" s="607"/>
      <c r="E58" s="607"/>
      <c r="F58" s="608"/>
      <c r="G58" s="244" t="s">
        <v>773</v>
      </c>
      <c r="H58" s="124">
        <f t="shared" si="4"/>
        <v>0</v>
      </c>
      <c r="I58" s="124">
        <v>0</v>
      </c>
      <c r="J58" s="124">
        <v>0</v>
      </c>
      <c r="K58" s="130">
        <v>0</v>
      </c>
      <c r="L58" s="130">
        <v>0</v>
      </c>
      <c r="M58" s="130">
        <v>0</v>
      </c>
      <c r="N58" s="130">
        <v>1</v>
      </c>
      <c r="O58" s="124">
        <v>0</v>
      </c>
      <c r="P58" s="124">
        <v>0</v>
      </c>
      <c r="Q58" s="125">
        <v>0</v>
      </c>
      <c r="R58" s="125">
        <v>17320</v>
      </c>
    </row>
    <row r="59" spans="1:18" ht="43.5" customHeight="1" x14ac:dyDescent="0.25">
      <c r="A59" s="228">
        <v>19</v>
      </c>
      <c r="B59" s="606" t="s">
        <v>774</v>
      </c>
      <c r="C59" s="607"/>
      <c r="D59" s="607"/>
      <c r="E59" s="607"/>
      <c r="F59" s="608"/>
      <c r="G59" s="244" t="s">
        <v>775</v>
      </c>
      <c r="H59" s="124">
        <f t="shared" si="4"/>
        <v>0</v>
      </c>
      <c r="I59" s="124">
        <v>0</v>
      </c>
      <c r="J59" s="124">
        <v>0</v>
      </c>
      <c r="K59" s="130">
        <v>0</v>
      </c>
      <c r="L59" s="130">
        <v>0</v>
      </c>
      <c r="M59" s="130">
        <v>0</v>
      </c>
      <c r="N59" s="130">
        <v>1</v>
      </c>
      <c r="O59" s="124">
        <v>0</v>
      </c>
      <c r="P59" s="124">
        <v>0</v>
      </c>
      <c r="Q59" s="125">
        <v>0</v>
      </c>
      <c r="R59" s="125">
        <v>14733</v>
      </c>
    </row>
    <row r="60" spans="1:18" ht="32.25" customHeight="1" x14ac:dyDescent="0.25">
      <c r="A60" s="228">
        <v>20</v>
      </c>
      <c r="B60" s="606" t="s">
        <v>776</v>
      </c>
      <c r="C60" s="607"/>
      <c r="D60" s="607"/>
      <c r="E60" s="607"/>
      <c r="F60" s="608"/>
      <c r="G60" s="244" t="s">
        <v>777</v>
      </c>
      <c r="H60" s="124">
        <f t="shared" si="4"/>
        <v>0</v>
      </c>
      <c r="I60" s="124">
        <v>0</v>
      </c>
      <c r="J60" s="124">
        <v>0</v>
      </c>
      <c r="K60" s="130">
        <v>0</v>
      </c>
      <c r="L60" s="130">
        <v>0</v>
      </c>
      <c r="M60" s="130">
        <v>0</v>
      </c>
      <c r="N60" s="130">
        <v>1</v>
      </c>
      <c r="O60" s="124">
        <v>0</v>
      </c>
      <c r="P60" s="124">
        <v>0</v>
      </c>
      <c r="Q60" s="125">
        <v>0</v>
      </c>
      <c r="R60" s="125">
        <v>11280</v>
      </c>
    </row>
    <row r="61" spans="1:18" ht="41.25" customHeight="1" x14ac:dyDescent="0.25">
      <c r="A61" s="228">
        <v>21</v>
      </c>
      <c r="B61" s="606" t="s">
        <v>778</v>
      </c>
      <c r="C61" s="607"/>
      <c r="D61" s="607"/>
      <c r="E61" s="607"/>
      <c r="F61" s="608"/>
      <c r="G61" s="244" t="s">
        <v>779</v>
      </c>
      <c r="H61" s="124">
        <f t="shared" si="4"/>
        <v>0</v>
      </c>
      <c r="I61" s="124">
        <v>0</v>
      </c>
      <c r="J61" s="124">
        <v>0</v>
      </c>
      <c r="K61" s="130">
        <v>0</v>
      </c>
      <c r="L61" s="130">
        <v>0</v>
      </c>
      <c r="M61" s="130">
        <v>0</v>
      </c>
      <c r="N61" s="130">
        <v>1</v>
      </c>
      <c r="O61" s="124">
        <v>0</v>
      </c>
      <c r="P61" s="124">
        <v>0</v>
      </c>
      <c r="Q61" s="125">
        <v>0</v>
      </c>
      <c r="R61" s="125">
        <v>11280</v>
      </c>
    </row>
    <row r="62" spans="1:18" ht="30.75" customHeight="1" x14ac:dyDescent="0.25">
      <c r="A62" s="228">
        <v>22</v>
      </c>
      <c r="B62" s="612" t="s">
        <v>66</v>
      </c>
      <c r="C62" s="612"/>
      <c r="D62" s="612"/>
      <c r="E62" s="612"/>
      <c r="F62" s="612"/>
      <c r="G62" s="245" t="s">
        <v>865</v>
      </c>
      <c r="H62" s="124">
        <f t="shared" si="4"/>
        <v>0</v>
      </c>
      <c r="I62" s="124">
        <v>0</v>
      </c>
      <c r="J62" s="124">
        <v>0</v>
      </c>
      <c r="K62" s="130">
        <v>0</v>
      </c>
      <c r="L62" s="130">
        <v>0</v>
      </c>
      <c r="M62" s="130">
        <v>0</v>
      </c>
      <c r="N62" s="130">
        <v>0</v>
      </c>
      <c r="O62" s="124">
        <v>1</v>
      </c>
      <c r="P62" s="124">
        <v>0</v>
      </c>
      <c r="Q62" s="124">
        <v>0</v>
      </c>
      <c r="R62" s="124">
        <v>0</v>
      </c>
    </row>
    <row r="63" spans="1:18" ht="45" customHeight="1" x14ac:dyDescent="0.25">
      <c r="A63" s="228">
        <v>23</v>
      </c>
      <c r="B63" s="612" t="s">
        <v>866</v>
      </c>
      <c r="C63" s="612"/>
      <c r="D63" s="612"/>
      <c r="E63" s="612"/>
      <c r="F63" s="612"/>
      <c r="G63" s="245" t="s">
        <v>867</v>
      </c>
      <c r="H63" s="124">
        <f t="shared" si="4"/>
        <v>0</v>
      </c>
      <c r="I63" s="124">
        <v>0</v>
      </c>
      <c r="J63" s="124">
        <v>0</v>
      </c>
      <c r="K63" s="130">
        <v>0</v>
      </c>
      <c r="L63" s="130">
        <v>0</v>
      </c>
      <c r="M63" s="130">
        <v>0</v>
      </c>
      <c r="N63" s="130">
        <v>0</v>
      </c>
      <c r="O63" s="124">
        <v>1</v>
      </c>
      <c r="P63" s="124">
        <v>0</v>
      </c>
      <c r="Q63" s="124">
        <v>0</v>
      </c>
      <c r="R63" s="124">
        <v>0</v>
      </c>
    </row>
    <row r="64" spans="1:18" ht="43.5" customHeight="1" x14ac:dyDescent="0.25">
      <c r="A64" s="228">
        <v>24</v>
      </c>
      <c r="B64" s="612" t="s">
        <v>868</v>
      </c>
      <c r="C64" s="612"/>
      <c r="D64" s="612"/>
      <c r="E64" s="612"/>
      <c r="F64" s="612"/>
      <c r="G64" s="245" t="s">
        <v>869</v>
      </c>
      <c r="H64" s="124">
        <f t="shared" si="4"/>
        <v>0</v>
      </c>
      <c r="I64" s="124">
        <v>0</v>
      </c>
      <c r="J64" s="124">
        <v>0</v>
      </c>
      <c r="K64" s="130">
        <v>0</v>
      </c>
      <c r="L64" s="130">
        <v>0</v>
      </c>
      <c r="M64" s="130">
        <v>0</v>
      </c>
      <c r="N64" s="130">
        <v>0</v>
      </c>
      <c r="O64" s="124">
        <v>1</v>
      </c>
      <c r="P64" s="124">
        <v>0</v>
      </c>
      <c r="Q64" s="124">
        <v>0</v>
      </c>
      <c r="R64" s="124">
        <v>0</v>
      </c>
    </row>
    <row r="65" spans="1:18" ht="33" customHeight="1" x14ac:dyDescent="0.25">
      <c r="A65" s="228">
        <v>25</v>
      </c>
      <c r="B65" s="612" t="s">
        <v>870</v>
      </c>
      <c r="C65" s="612"/>
      <c r="D65" s="612"/>
      <c r="E65" s="612"/>
      <c r="F65" s="612"/>
      <c r="G65" s="245" t="s">
        <v>871</v>
      </c>
      <c r="H65" s="124">
        <f t="shared" si="4"/>
        <v>0</v>
      </c>
      <c r="I65" s="124">
        <v>0</v>
      </c>
      <c r="J65" s="124">
        <v>0</v>
      </c>
      <c r="K65" s="130">
        <v>0</v>
      </c>
      <c r="L65" s="130">
        <v>0</v>
      </c>
      <c r="M65" s="130">
        <v>0</v>
      </c>
      <c r="N65" s="130">
        <v>0</v>
      </c>
      <c r="O65" s="124">
        <v>1</v>
      </c>
      <c r="P65" s="124">
        <v>0</v>
      </c>
      <c r="Q65" s="124">
        <v>0</v>
      </c>
      <c r="R65" s="124">
        <v>0</v>
      </c>
    </row>
    <row r="66" spans="1:18" ht="30.75" customHeight="1" x14ac:dyDescent="0.25">
      <c r="A66" s="228">
        <v>26</v>
      </c>
      <c r="B66" s="612" t="s">
        <v>872</v>
      </c>
      <c r="C66" s="612"/>
      <c r="D66" s="612"/>
      <c r="E66" s="612"/>
      <c r="F66" s="612"/>
      <c r="G66" s="245" t="s">
        <v>873</v>
      </c>
      <c r="H66" s="124">
        <f t="shared" si="4"/>
        <v>0</v>
      </c>
      <c r="I66" s="124">
        <v>0</v>
      </c>
      <c r="J66" s="124">
        <v>0</v>
      </c>
      <c r="K66" s="130">
        <v>0</v>
      </c>
      <c r="L66" s="130">
        <v>0</v>
      </c>
      <c r="M66" s="130">
        <v>0</v>
      </c>
      <c r="N66" s="130">
        <v>0</v>
      </c>
      <c r="O66" s="124">
        <v>1</v>
      </c>
      <c r="P66" s="124">
        <v>0</v>
      </c>
      <c r="Q66" s="124">
        <v>0</v>
      </c>
      <c r="R66" s="124">
        <v>0</v>
      </c>
    </row>
    <row r="67" spans="1:18" ht="21" customHeight="1" x14ac:dyDescent="0.25">
      <c r="A67" s="228">
        <v>27</v>
      </c>
      <c r="B67" s="612" t="s">
        <v>874</v>
      </c>
      <c r="C67" s="612"/>
      <c r="D67" s="612"/>
      <c r="E67" s="612"/>
      <c r="F67" s="612"/>
      <c r="G67" s="245" t="s">
        <v>875</v>
      </c>
      <c r="H67" s="124">
        <f t="shared" si="4"/>
        <v>0</v>
      </c>
      <c r="I67" s="124">
        <v>0</v>
      </c>
      <c r="J67" s="124">
        <v>0</v>
      </c>
      <c r="K67" s="130">
        <v>0</v>
      </c>
      <c r="L67" s="130">
        <v>0</v>
      </c>
      <c r="M67" s="130">
        <v>0</v>
      </c>
      <c r="N67" s="130">
        <v>0</v>
      </c>
      <c r="O67" s="124">
        <v>1</v>
      </c>
      <c r="P67" s="124">
        <v>0</v>
      </c>
      <c r="Q67" s="124">
        <v>0</v>
      </c>
      <c r="R67" s="124">
        <v>0</v>
      </c>
    </row>
    <row r="68" spans="1:18" ht="35.25" customHeight="1" x14ac:dyDescent="0.25">
      <c r="A68" s="225">
        <v>3</v>
      </c>
      <c r="B68" s="522" t="s">
        <v>103</v>
      </c>
      <c r="C68" s="523"/>
      <c r="D68" s="523"/>
      <c r="E68" s="523"/>
      <c r="F68" s="523"/>
      <c r="G68" s="524"/>
      <c r="H68" s="227">
        <f>H69+H70+H71+H72+H73+H74+H75+H76+H77+H78+H79+H80+H81+H82+H83+H84+H85+H86+H87+H88+H89+H90+H91+H92+H93+H94+H95+H96+H97+H98+H99+H100+H101+H102+H103</f>
        <v>400</v>
      </c>
      <c r="I68" s="172">
        <f t="shared" ref="I68:P68" si="5">I69+I70+I71+I72+I73+I74+I75+I76+I77+I78+I79+I80+I81+I82+I83+I84+I85+I86+I87+I88+I89+I90+I91+I92+I93+I94+I95+I96+I97+I98+I99+I100+I101+I102+I103</f>
        <v>200</v>
      </c>
      <c r="J68" s="172">
        <f t="shared" si="5"/>
        <v>200</v>
      </c>
      <c r="K68" s="183">
        <f t="shared" si="5"/>
        <v>205</v>
      </c>
      <c r="L68" s="183">
        <f t="shared" si="5"/>
        <v>53</v>
      </c>
      <c r="M68" s="183">
        <f t="shared" si="5"/>
        <v>0</v>
      </c>
      <c r="N68" s="183">
        <f t="shared" si="5"/>
        <v>467</v>
      </c>
      <c r="O68" s="172">
        <f t="shared" si="5"/>
        <v>68</v>
      </c>
      <c r="P68" s="172">
        <f t="shared" si="5"/>
        <v>0</v>
      </c>
      <c r="Q68" s="164">
        <v>47654.9</v>
      </c>
      <c r="R68" s="164">
        <v>26974.1</v>
      </c>
    </row>
    <row r="69" spans="1:18" ht="42" customHeight="1" x14ac:dyDescent="0.25">
      <c r="A69" s="228">
        <v>1</v>
      </c>
      <c r="B69" s="606" t="s">
        <v>150</v>
      </c>
      <c r="C69" s="607"/>
      <c r="D69" s="607"/>
      <c r="E69" s="607"/>
      <c r="F69" s="608"/>
      <c r="G69" s="231" t="s">
        <v>1008</v>
      </c>
      <c r="H69" s="124">
        <f>I69+J69</f>
        <v>140</v>
      </c>
      <c r="I69" s="124">
        <v>130</v>
      </c>
      <c r="J69" s="124">
        <v>10</v>
      </c>
      <c r="K69" s="130">
        <v>72</v>
      </c>
      <c r="L69" s="130">
        <v>22</v>
      </c>
      <c r="M69" s="130">
        <v>0</v>
      </c>
      <c r="N69" s="130">
        <v>139</v>
      </c>
      <c r="O69" s="124">
        <v>18</v>
      </c>
      <c r="P69" s="124">
        <v>0</v>
      </c>
      <c r="Q69" s="125">
        <v>46425.8</v>
      </c>
      <c r="R69" s="125">
        <v>28013</v>
      </c>
    </row>
    <row r="70" spans="1:18" ht="42" customHeight="1" x14ac:dyDescent="0.25">
      <c r="A70" s="228">
        <v>2</v>
      </c>
      <c r="B70" s="606" t="s">
        <v>844</v>
      </c>
      <c r="C70" s="607"/>
      <c r="D70" s="607"/>
      <c r="E70" s="607"/>
      <c r="F70" s="608"/>
      <c r="G70" s="231" t="s">
        <v>704</v>
      </c>
      <c r="H70" s="124">
        <f t="shared" ref="H70:H103" si="6">I70+J70</f>
        <v>40</v>
      </c>
      <c r="I70" s="124">
        <v>20</v>
      </c>
      <c r="J70" s="124">
        <v>20</v>
      </c>
      <c r="K70" s="130">
        <v>16</v>
      </c>
      <c r="L70" s="130">
        <v>3</v>
      </c>
      <c r="M70" s="130">
        <v>0</v>
      </c>
      <c r="N70" s="130">
        <v>46</v>
      </c>
      <c r="O70" s="124">
        <v>2</v>
      </c>
      <c r="P70" s="124">
        <v>0</v>
      </c>
      <c r="Q70" s="125">
        <v>44700</v>
      </c>
      <c r="R70" s="125">
        <v>24963.4</v>
      </c>
    </row>
    <row r="71" spans="1:18" ht="30" customHeight="1" x14ac:dyDescent="0.25">
      <c r="A71" s="228">
        <v>3</v>
      </c>
      <c r="B71" s="606" t="s">
        <v>729</v>
      </c>
      <c r="C71" s="607"/>
      <c r="D71" s="607"/>
      <c r="E71" s="607"/>
      <c r="F71" s="608"/>
      <c r="G71" s="231" t="s">
        <v>706</v>
      </c>
      <c r="H71" s="124">
        <f t="shared" si="6"/>
        <v>20</v>
      </c>
      <c r="I71" s="124">
        <v>0</v>
      </c>
      <c r="J71" s="124">
        <v>20</v>
      </c>
      <c r="K71" s="130">
        <v>10</v>
      </c>
      <c r="L71" s="130">
        <v>2</v>
      </c>
      <c r="M71" s="130">
        <v>0</v>
      </c>
      <c r="N71" s="130">
        <v>22</v>
      </c>
      <c r="O71" s="124">
        <v>1</v>
      </c>
      <c r="P71" s="124">
        <v>0</v>
      </c>
      <c r="Q71" s="125">
        <v>53560</v>
      </c>
      <c r="R71" s="125">
        <v>26421.1</v>
      </c>
    </row>
    <row r="72" spans="1:18" ht="27" customHeight="1" x14ac:dyDescent="0.25">
      <c r="A72" s="228">
        <v>4</v>
      </c>
      <c r="B72" s="606" t="s">
        <v>104</v>
      </c>
      <c r="C72" s="607"/>
      <c r="D72" s="607"/>
      <c r="E72" s="607"/>
      <c r="F72" s="608"/>
      <c r="G72" s="231" t="s">
        <v>516</v>
      </c>
      <c r="H72" s="124">
        <f t="shared" si="6"/>
        <v>25</v>
      </c>
      <c r="I72" s="124">
        <v>10</v>
      </c>
      <c r="J72" s="124">
        <v>15</v>
      </c>
      <c r="K72" s="130">
        <v>11</v>
      </c>
      <c r="L72" s="130">
        <v>4</v>
      </c>
      <c r="M72" s="130">
        <v>0</v>
      </c>
      <c r="N72" s="130">
        <v>36</v>
      </c>
      <c r="O72" s="124">
        <v>1</v>
      </c>
      <c r="P72" s="124">
        <v>0</v>
      </c>
      <c r="Q72" s="125">
        <v>49471.4</v>
      </c>
      <c r="R72" s="125">
        <v>24237.5</v>
      </c>
    </row>
    <row r="73" spans="1:18" ht="42" customHeight="1" x14ac:dyDescent="0.25">
      <c r="A73" s="228">
        <v>5</v>
      </c>
      <c r="B73" s="606" t="s">
        <v>797</v>
      </c>
      <c r="C73" s="607"/>
      <c r="D73" s="607"/>
      <c r="E73" s="607"/>
      <c r="F73" s="608"/>
      <c r="G73" s="231" t="s">
        <v>520</v>
      </c>
      <c r="H73" s="124">
        <f t="shared" si="6"/>
        <v>20</v>
      </c>
      <c r="I73" s="124">
        <v>10</v>
      </c>
      <c r="J73" s="124">
        <v>10</v>
      </c>
      <c r="K73" s="130">
        <v>9</v>
      </c>
      <c r="L73" s="130">
        <v>2</v>
      </c>
      <c r="M73" s="130">
        <v>0</v>
      </c>
      <c r="N73" s="130">
        <v>21</v>
      </c>
      <c r="O73" s="124">
        <v>3</v>
      </c>
      <c r="P73" s="124">
        <v>0</v>
      </c>
      <c r="Q73" s="125">
        <v>48575</v>
      </c>
      <c r="R73" s="125">
        <v>27162.5</v>
      </c>
    </row>
    <row r="74" spans="1:18" ht="42" customHeight="1" x14ac:dyDescent="0.25">
      <c r="A74" s="228">
        <v>6</v>
      </c>
      <c r="B74" s="606" t="s">
        <v>798</v>
      </c>
      <c r="C74" s="607"/>
      <c r="D74" s="607"/>
      <c r="E74" s="607"/>
      <c r="F74" s="608"/>
      <c r="G74" s="231" t="s">
        <v>517</v>
      </c>
      <c r="H74" s="124">
        <f t="shared" si="6"/>
        <v>25</v>
      </c>
      <c r="I74" s="124">
        <v>10</v>
      </c>
      <c r="J74" s="124">
        <v>15</v>
      </c>
      <c r="K74" s="130">
        <v>11</v>
      </c>
      <c r="L74" s="130">
        <v>2</v>
      </c>
      <c r="M74" s="130">
        <v>0</v>
      </c>
      <c r="N74" s="130">
        <v>19</v>
      </c>
      <c r="O74" s="124">
        <v>4</v>
      </c>
      <c r="P74" s="124">
        <v>0</v>
      </c>
      <c r="Q74" s="125">
        <v>45200</v>
      </c>
      <c r="R74" s="125">
        <v>25850</v>
      </c>
    </row>
    <row r="75" spans="1:18" ht="27.75" customHeight="1" x14ac:dyDescent="0.25">
      <c r="A75" s="228">
        <v>7</v>
      </c>
      <c r="B75" s="606" t="s">
        <v>108</v>
      </c>
      <c r="C75" s="607"/>
      <c r="D75" s="607"/>
      <c r="E75" s="607"/>
      <c r="F75" s="608"/>
      <c r="G75" s="231" t="s">
        <v>707</v>
      </c>
      <c r="H75" s="124">
        <f t="shared" si="6"/>
        <v>35</v>
      </c>
      <c r="I75" s="124">
        <v>20</v>
      </c>
      <c r="J75" s="124">
        <v>15</v>
      </c>
      <c r="K75" s="130">
        <v>17</v>
      </c>
      <c r="L75" s="130">
        <v>3</v>
      </c>
      <c r="M75" s="130">
        <v>0</v>
      </c>
      <c r="N75" s="130">
        <v>45</v>
      </c>
      <c r="O75" s="124">
        <v>7</v>
      </c>
      <c r="P75" s="124">
        <v>0</v>
      </c>
      <c r="Q75" s="125">
        <v>45150</v>
      </c>
      <c r="R75" s="125">
        <v>24378.400000000001</v>
      </c>
    </row>
    <row r="76" spans="1:18" ht="42" customHeight="1" x14ac:dyDescent="0.25">
      <c r="A76" s="228">
        <v>8</v>
      </c>
      <c r="B76" s="606" t="s">
        <v>800</v>
      </c>
      <c r="C76" s="607"/>
      <c r="D76" s="607"/>
      <c r="E76" s="607"/>
      <c r="F76" s="608"/>
      <c r="G76" s="231" t="s">
        <v>799</v>
      </c>
      <c r="H76" s="124">
        <f t="shared" si="6"/>
        <v>20</v>
      </c>
      <c r="I76" s="124">
        <v>0</v>
      </c>
      <c r="J76" s="124">
        <v>20</v>
      </c>
      <c r="K76" s="130">
        <v>6</v>
      </c>
      <c r="L76" s="130">
        <v>2</v>
      </c>
      <c r="M76" s="130">
        <v>0</v>
      </c>
      <c r="N76" s="130">
        <v>17</v>
      </c>
      <c r="O76" s="124">
        <v>4</v>
      </c>
      <c r="P76" s="124">
        <v>0</v>
      </c>
      <c r="Q76" s="125">
        <v>43433.3</v>
      </c>
      <c r="R76" s="125">
        <v>24218.799999999999</v>
      </c>
    </row>
    <row r="77" spans="1:18" ht="42" customHeight="1" x14ac:dyDescent="0.25">
      <c r="A77" s="228">
        <v>9</v>
      </c>
      <c r="B77" s="606" t="s">
        <v>801</v>
      </c>
      <c r="C77" s="607"/>
      <c r="D77" s="607"/>
      <c r="E77" s="607"/>
      <c r="F77" s="608"/>
      <c r="G77" s="231" t="s">
        <v>802</v>
      </c>
      <c r="H77" s="124">
        <f t="shared" si="6"/>
        <v>10</v>
      </c>
      <c r="I77" s="124">
        <v>0</v>
      </c>
      <c r="J77" s="124">
        <v>10</v>
      </c>
      <c r="K77" s="130">
        <v>4</v>
      </c>
      <c r="L77" s="130">
        <v>2</v>
      </c>
      <c r="M77" s="130">
        <v>0</v>
      </c>
      <c r="N77" s="130">
        <v>8</v>
      </c>
      <c r="O77" s="124">
        <v>0</v>
      </c>
      <c r="P77" s="124">
        <v>0</v>
      </c>
      <c r="Q77" s="125">
        <v>42500</v>
      </c>
      <c r="R77" s="125">
        <v>26785.7</v>
      </c>
    </row>
    <row r="78" spans="1:18" ht="30" customHeight="1" x14ac:dyDescent="0.25">
      <c r="A78" s="228">
        <v>10</v>
      </c>
      <c r="B78" s="606" t="s">
        <v>114</v>
      </c>
      <c r="C78" s="607"/>
      <c r="D78" s="607"/>
      <c r="E78" s="607"/>
      <c r="F78" s="608"/>
      <c r="G78" s="231" t="s">
        <v>709</v>
      </c>
      <c r="H78" s="124">
        <f t="shared" si="6"/>
        <v>30</v>
      </c>
      <c r="I78" s="124">
        <v>0</v>
      </c>
      <c r="J78" s="124">
        <v>30</v>
      </c>
      <c r="K78" s="130">
        <v>11</v>
      </c>
      <c r="L78" s="130">
        <v>2</v>
      </c>
      <c r="M78" s="130">
        <v>0</v>
      </c>
      <c r="N78" s="130">
        <v>18</v>
      </c>
      <c r="O78" s="124">
        <v>3</v>
      </c>
      <c r="P78" s="124">
        <v>0</v>
      </c>
      <c r="Q78" s="125">
        <v>51128.6</v>
      </c>
      <c r="R78" s="125">
        <v>23465</v>
      </c>
    </row>
    <row r="79" spans="1:18" ht="42" customHeight="1" x14ac:dyDescent="0.25">
      <c r="A79" s="228">
        <v>11</v>
      </c>
      <c r="B79" s="606" t="s">
        <v>803</v>
      </c>
      <c r="C79" s="607"/>
      <c r="D79" s="607"/>
      <c r="E79" s="607"/>
      <c r="F79" s="608"/>
      <c r="G79" s="231" t="s">
        <v>525</v>
      </c>
      <c r="H79" s="124">
        <f t="shared" si="6"/>
        <v>10</v>
      </c>
      <c r="I79" s="124">
        <v>0</v>
      </c>
      <c r="J79" s="124">
        <v>10</v>
      </c>
      <c r="K79" s="130">
        <v>8</v>
      </c>
      <c r="L79" s="130">
        <v>2</v>
      </c>
      <c r="M79" s="130">
        <v>0</v>
      </c>
      <c r="N79" s="130">
        <v>15</v>
      </c>
      <c r="O79" s="124">
        <v>1</v>
      </c>
      <c r="P79" s="124">
        <v>0</v>
      </c>
      <c r="Q79" s="125">
        <v>42866.7</v>
      </c>
      <c r="R79" s="125">
        <v>23861.5</v>
      </c>
    </row>
    <row r="80" spans="1:18" ht="29.25" customHeight="1" x14ac:dyDescent="0.25">
      <c r="A80" s="228">
        <v>12</v>
      </c>
      <c r="B80" s="606" t="s">
        <v>804</v>
      </c>
      <c r="C80" s="607"/>
      <c r="D80" s="607"/>
      <c r="E80" s="607"/>
      <c r="F80" s="608"/>
      <c r="G80" s="231" t="s">
        <v>526</v>
      </c>
      <c r="H80" s="124">
        <f t="shared" si="6"/>
        <v>0</v>
      </c>
      <c r="I80" s="124">
        <v>0</v>
      </c>
      <c r="J80" s="124">
        <v>0</v>
      </c>
      <c r="K80" s="130">
        <v>4</v>
      </c>
      <c r="L80" s="130">
        <v>2</v>
      </c>
      <c r="M80" s="130">
        <v>0</v>
      </c>
      <c r="N80" s="130">
        <v>10</v>
      </c>
      <c r="O80" s="124">
        <v>0</v>
      </c>
      <c r="P80" s="124">
        <v>0</v>
      </c>
      <c r="Q80" s="125">
        <v>41050</v>
      </c>
      <c r="R80" s="125">
        <v>23500</v>
      </c>
    </row>
    <row r="81" spans="1:18" ht="42" customHeight="1" x14ac:dyDescent="0.25">
      <c r="A81" s="228">
        <v>13</v>
      </c>
      <c r="B81" s="606" t="s">
        <v>805</v>
      </c>
      <c r="C81" s="607"/>
      <c r="D81" s="607"/>
      <c r="E81" s="607"/>
      <c r="F81" s="608"/>
      <c r="G81" s="231" t="s">
        <v>806</v>
      </c>
      <c r="H81" s="124">
        <f t="shared" si="6"/>
        <v>10</v>
      </c>
      <c r="I81" s="124">
        <v>0</v>
      </c>
      <c r="J81" s="124">
        <v>10</v>
      </c>
      <c r="K81" s="130">
        <v>7</v>
      </c>
      <c r="L81" s="130">
        <v>1</v>
      </c>
      <c r="M81" s="130">
        <v>0</v>
      </c>
      <c r="N81" s="130">
        <v>10</v>
      </c>
      <c r="O81" s="124">
        <v>3</v>
      </c>
      <c r="P81" s="124">
        <v>0</v>
      </c>
      <c r="Q81" s="125">
        <v>42560</v>
      </c>
      <c r="R81" s="125">
        <v>23625</v>
      </c>
    </row>
    <row r="82" spans="1:18" ht="42" customHeight="1" x14ac:dyDescent="0.25">
      <c r="A82" s="228">
        <v>14</v>
      </c>
      <c r="B82" s="606" t="s">
        <v>807</v>
      </c>
      <c r="C82" s="607"/>
      <c r="D82" s="607"/>
      <c r="E82" s="607"/>
      <c r="F82" s="608"/>
      <c r="G82" s="231" t="s">
        <v>808</v>
      </c>
      <c r="H82" s="124">
        <f t="shared" si="6"/>
        <v>5</v>
      </c>
      <c r="I82" s="124">
        <v>0</v>
      </c>
      <c r="J82" s="124">
        <v>5</v>
      </c>
      <c r="K82" s="130">
        <v>8</v>
      </c>
      <c r="L82" s="130">
        <v>2</v>
      </c>
      <c r="M82" s="130">
        <v>0</v>
      </c>
      <c r="N82" s="130">
        <v>10</v>
      </c>
      <c r="O82" s="124">
        <v>0</v>
      </c>
      <c r="P82" s="124">
        <v>0</v>
      </c>
      <c r="Q82" s="125">
        <v>44375</v>
      </c>
      <c r="R82" s="125">
        <v>25400</v>
      </c>
    </row>
    <row r="83" spans="1:18" ht="28.5" customHeight="1" x14ac:dyDescent="0.25">
      <c r="A83" s="228">
        <v>15</v>
      </c>
      <c r="B83" s="606" t="s">
        <v>809</v>
      </c>
      <c r="C83" s="607"/>
      <c r="D83" s="607"/>
      <c r="E83" s="607"/>
      <c r="F83" s="608"/>
      <c r="G83" s="231" t="s">
        <v>810</v>
      </c>
      <c r="H83" s="124">
        <f t="shared" si="6"/>
        <v>10</v>
      </c>
      <c r="I83" s="124">
        <v>0</v>
      </c>
      <c r="J83" s="124">
        <v>10</v>
      </c>
      <c r="K83" s="130">
        <v>11</v>
      </c>
      <c r="L83" s="130">
        <v>2</v>
      </c>
      <c r="M83" s="130">
        <v>0</v>
      </c>
      <c r="N83" s="130">
        <v>16</v>
      </c>
      <c r="O83" s="124">
        <v>4</v>
      </c>
      <c r="P83" s="124">
        <v>0</v>
      </c>
      <c r="Q83" s="125">
        <v>47457.1</v>
      </c>
      <c r="R83" s="125">
        <v>25000</v>
      </c>
    </row>
    <row r="84" spans="1:18" ht="42" customHeight="1" x14ac:dyDescent="0.25">
      <c r="A84" s="228">
        <v>16</v>
      </c>
      <c r="B84" s="606" t="s">
        <v>749</v>
      </c>
      <c r="C84" s="607"/>
      <c r="D84" s="607"/>
      <c r="E84" s="607"/>
      <c r="F84" s="608"/>
      <c r="G84" s="231" t="s">
        <v>748</v>
      </c>
      <c r="H84" s="124">
        <f t="shared" si="6"/>
        <v>0</v>
      </c>
      <c r="I84" s="124">
        <v>0</v>
      </c>
      <c r="J84" s="124">
        <v>0</v>
      </c>
      <c r="K84" s="130">
        <v>0</v>
      </c>
      <c r="L84" s="130">
        <v>0</v>
      </c>
      <c r="M84" s="130">
        <v>0</v>
      </c>
      <c r="N84" s="130">
        <v>0</v>
      </c>
      <c r="O84" s="124">
        <v>2</v>
      </c>
      <c r="P84" s="124">
        <v>0</v>
      </c>
      <c r="Q84" s="125">
        <v>0</v>
      </c>
      <c r="R84" s="125">
        <v>0</v>
      </c>
    </row>
    <row r="85" spans="1:18" ht="30" customHeight="1" x14ac:dyDescent="0.25">
      <c r="A85" s="228">
        <v>17</v>
      </c>
      <c r="B85" s="606" t="s">
        <v>137</v>
      </c>
      <c r="C85" s="607"/>
      <c r="D85" s="607"/>
      <c r="E85" s="607"/>
      <c r="F85" s="608"/>
      <c r="G85" s="231" t="s">
        <v>811</v>
      </c>
      <c r="H85" s="124">
        <f t="shared" si="6"/>
        <v>0</v>
      </c>
      <c r="I85" s="124">
        <v>0</v>
      </c>
      <c r="J85" s="124">
        <v>0</v>
      </c>
      <c r="K85" s="130">
        <v>0</v>
      </c>
      <c r="L85" s="130">
        <v>0</v>
      </c>
      <c r="M85" s="130">
        <v>0</v>
      </c>
      <c r="N85" s="130">
        <v>2</v>
      </c>
      <c r="O85" s="124">
        <v>2</v>
      </c>
      <c r="P85" s="124">
        <v>0</v>
      </c>
      <c r="Q85" s="125">
        <v>0</v>
      </c>
      <c r="R85" s="125">
        <v>26150</v>
      </c>
    </row>
    <row r="86" spans="1:18" ht="42" customHeight="1" x14ac:dyDescent="0.25">
      <c r="A86" s="228">
        <v>18</v>
      </c>
      <c r="B86" s="606" t="s">
        <v>741</v>
      </c>
      <c r="C86" s="607"/>
      <c r="D86" s="607"/>
      <c r="E86" s="607"/>
      <c r="F86" s="608"/>
      <c r="G86" s="231" t="s">
        <v>716</v>
      </c>
      <c r="H86" s="124">
        <f t="shared" si="6"/>
        <v>0</v>
      </c>
      <c r="I86" s="124">
        <v>0</v>
      </c>
      <c r="J86" s="124">
        <v>0</v>
      </c>
      <c r="K86" s="130">
        <v>0</v>
      </c>
      <c r="L86" s="130">
        <v>0</v>
      </c>
      <c r="M86" s="130">
        <v>0</v>
      </c>
      <c r="N86" s="130">
        <v>4</v>
      </c>
      <c r="O86" s="124">
        <v>0</v>
      </c>
      <c r="P86" s="124">
        <v>0</v>
      </c>
      <c r="Q86" s="125">
        <v>0</v>
      </c>
      <c r="R86" s="125">
        <v>23500</v>
      </c>
    </row>
    <row r="87" spans="1:18" ht="29.25" customHeight="1" x14ac:dyDescent="0.25">
      <c r="A87" s="228">
        <v>19</v>
      </c>
      <c r="B87" s="606" t="s">
        <v>742</v>
      </c>
      <c r="C87" s="607"/>
      <c r="D87" s="607"/>
      <c r="E87" s="607"/>
      <c r="F87" s="608"/>
      <c r="G87" s="231" t="s">
        <v>717</v>
      </c>
      <c r="H87" s="124">
        <f t="shared" si="6"/>
        <v>0</v>
      </c>
      <c r="I87" s="124">
        <v>0</v>
      </c>
      <c r="J87" s="124">
        <v>0</v>
      </c>
      <c r="K87" s="130">
        <v>0</v>
      </c>
      <c r="L87" s="130">
        <v>0</v>
      </c>
      <c r="M87" s="130">
        <v>0</v>
      </c>
      <c r="N87" s="130">
        <v>3</v>
      </c>
      <c r="O87" s="124">
        <v>0</v>
      </c>
      <c r="P87" s="124">
        <v>0</v>
      </c>
      <c r="Q87" s="125">
        <v>0</v>
      </c>
      <c r="R87" s="125">
        <v>26133.3</v>
      </c>
    </row>
    <row r="88" spans="1:18" ht="29.25" customHeight="1" x14ac:dyDescent="0.25">
      <c r="A88" s="228">
        <v>20</v>
      </c>
      <c r="B88" s="606" t="s">
        <v>812</v>
      </c>
      <c r="C88" s="607"/>
      <c r="D88" s="607"/>
      <c r="E88" s="607"/>
      <c r="F88" s="608"/>
      <c r="G88" s="231" t="s">
        <v>813</v>
      </c>
      <c r="H88" s="124">
        <f t="shared" si="6"/>
        <v>0</v>
      </c>
      <c r="I88" s="124">
        <v>0</v>
      </c>
      <c r="J88" s="124">
        <v>0</v>
      </c>
      <c r="K88" s="130">
        <v>0</v>
      </c>
      <c r="L88" s="130">
        <v>0</v>
      </c>
      <c r="M88" s="130">
        <v>0</v>
      </c>
      <c r="N88" s="130">
        <v>3</v>
      </c>
      <c r="O88" s="124">
        <v>1</v>
      </c>
      <c r="P88" s="124">
        <v>0</v>
      </c>
      <c r="Q88" s="125">
        <v>0</v>
      </c>
      <c r="R88" s="125">
        <v>26300</v>
      </c>
    </row>
    <row r="89" spans="1:18" ht="42" customHeight="1" x14ac:dyDescent="0.25">
      <c r="A89" s="228">
        <v>21</v>
      </c>
      <c r="B89" s="606" t="s">
        <v>120</v>
      </c>
      <c r="C89" s="607"/>
      <c r="D89" s="607"/>
      <c r="E89" s="607"/>
      <c r="F89" s="608"/>
      <c r="G89" s="231" t="s">
        <v>814</v>
      </c>
      <c r="H89" s="124">
        <f t="shared" si="6"/>
        <v>0</v>
      </c>
      <c r="I89" s="124">
        <v>0</v>
      </c>
      <c r="J89" s="124">
        <v>0</v>
      </c>
      <c r="K89" s="130">
        <v>0</v>
      </c>
      <c r="L89" s="130">
        <v>0</v>
      </c>
      <c r="M89" s="130">
        <v>0</v>
      </c>
      <c r="N89" s="130">
        <v>4</v>
      </c>
      <c r="O89" s="124">
        <v>1</v>
      </c>
      <c r="P89" s="124">
        <v>0</v>
      </c>
      <c r="Q89" s="125">
        <v>0</v>
      </c>
      <c r="R89" s="125">
        <v>25625</v>
      </c>
    </row>
    <row r="90" spans="1:18" ht="31.5" customHeight="1" x14ac:dyDescent="0.25">
      <c r="A90" s="228">
        <v>22</v>
      </c>
      <c r="B90" s="606" t="s">
        <v>130</v>
      </c>
      <c r="C90" s="607"/>
      <c r="D90" s="607"/>
      <c r="E90" s="607"/>
      <c r="F90" s="608"/>
      <c r="G90" s="231" t="s">
        <v>713</v>
      </c>
      <c r="H90" s="124">
        <f t="shared" si="6"/>
        <v>0</v>
      </c>
      <c r="I90" s="124">
        <v>0</v>
      </c>
      <c r="J90" s="124">
        <v>0</v>
      </c>
      <c r="K90" s="130">
        <v>0</v>
      </c>
      <c r="L90" s="130">
        <v>0</v>
      </c>
      <c r="M90" s="130">
        <v>0</v>
      </c>
      <c r="N90" s="130">
        <v>1</v>
      </c>
      <c r="O90" s="124">
        <v>1</v>
      </c>
      <c r="P90" s="124">
        <v>0</v>
      </c>
      <c r="Q90" s="125">
        <v>0</v>
      </c>
      <c r="R90" s="125">
        <v>33100</v>
      </c>
    </row>
    <row r="91" spans="1:18" ht="30.75" customHeight="1" x14ac:dyDescent="0.25">
      <c r="A91" s="228">
        <v>23</v>
      </c>
      <c r="B91" s="606" t="s">
        <v>134</v>
      </c>
      <c r="C91" s="607"/>
      <c r="D91" s="607"/>
      <c r="E91" s="607"/>
      <c r="F91" s="608"/>
      <c r="G91" s="231" t="s">
        <v>718</v>
      </c>
      <c r="H91" s="124">
        <f t="shared" si="6"/>
        <v>0</v>
      </c>
      <c r="I91" s="124">
        <v>0</v>
      </c>
      <c r="J91" s="124">
        <v>0</v>
      </c>
      <c r="K91" s="130">
        <v>0</v>
      </c>
      <c r="L91" s="130">
        <v>0</v>
      </c>
      <c r="M91" s="130">
        <v>0</v>
      </c>
      <c r="N91" s="130">
        <v>2</v>
      </c>
      <c r="O91" s="124">
        <v>1</v>
      </c>
      <c r="P91" s="124">
        <v>0</v>
      </c>
      <c r="Q91" s="125">
        <v>0</v>
      </c>
      <c r="R91" s="125">
        <v>22500</v>
      </c>
    </row>
    <row r="92" spans="1:18" ht="30" customHeight="1" x14ac:dyDescent="0.25">
      <c r="A92" s="228">
        <v>24</v>
      </c>
      <c r="B92" s="606" t="s">
        <v>733</v>
      </c>
      <c r="C92" s="607"/>
      <c r="D92" s="607"/>
      <c r="E92" s="607"/>
      <c r="F92" s="608"/>
      <c r="G92" s="231" t="s">
        <v>721</v>
      </c>
      <c r="H92" s="124">
        <f t="shared" si="6"/>
        <v>0</v>
      </c>
      <c r="I92" s="124">
        <v>0</v>
      </c>
      <c r="J92" s="124">
        <v>0</v>
      </c>
      <c r="K92" s="130">
        <v>0</v>
      </c>
      <c r="L92" s="130">
        <v>0</v>
      </c>
      <c r="M92" s="130">
        <v>0</v>
      </c>
      <c r="N92" s="130">
        <v>1</v>
      </c>
      <c r="O92" s="124">
        <v>1</v>
      </c>
      <c r="P92" s="124">
        <v>0</v>
      </c>
      <c r="Q92" s="125">
        <v>0</v>
      </c>
      <c r="R92" s="125">
        <v>27800</v>
      </c>
    </row>
    <row r="93" spans="1:18" ht="29.25" customHeight="1" x14ac:dyDescent="0.25">
      <c r="A93" s="228">
        <v>25</v>
      </c>
      <c r="B93" s="606" t="s">
        <v>815</v>
      </c>
      <c r="C93" s="607"/>
      <c r="D93" s="607"/>
      <c r="E93" s="607"/>
      <c r="F93" s="608"/>
      <c r="G93" s="231" t="s">
        <v>133</v>
      </c>
      <c r="H93" s="124">
        <f t="shared" si="6"/>
        <v>0</v>
      </c>
      <c r="I93" s="124">
        <v>0</v>
      </c>
      <c r="J93" s="124">
        <v>0</v>
      </c>
      <c r="K93" s="130">
        <v>0</v>
      </c>
      <c r="L93" s="130">
        <v>0</v>
      </c>
      <c r="M93" s="130">
        <v>0</v>
      </c>
      <c r="N93" s="130">
        <v>2</v>
      </c>
      <c r="O93" s="124">
        <v>1</v>
      </c>
      <c r="P93" s="124">
        <v>0</v>
      </c>
      <c r="Q93" s="125">
        <v>0</v>
      </c>
      <c r="R93" s="125">
        <v>23350</v>
      </c>
    </row>
    <row r="94" spans="1:18" ht="42" customHeight="1" x14ac:dyDescent="0.25">
      <c r="A94" s="228">
        <v>26</v>
      </c>
      <c r="B94" s="606" t="s">
        <v>816</v>
      </c>
      <c r="C94" s="607"/>
      <c r="D94" s="607"/>
      <c r="E94" s="607"/>
      <c r="F94" s="608"/>
      <c r="G94" s="231" t="s">
        <v>723</v>
      </c>
      <c r="H94" s="124">
        <f t="shared" si="6"/>
        <v>0</v>
      </c>
      <c r="I94" s="124">
        <v>0</v>
      </c>
      <c r="J94" s="124">
        <v>0</v>
      </c>
      <c r="K94" s="130">
        <v>0</v>
      </c>
      <c r="L94" s="130">
        <v>0</v>
      </c>
      <c r="M94" s="130">
        <v>0</v>
      </c>
      <c r="N94" s="130">
        <v>2</v>
      </c>
      <c r="O94" s="124">
        <v>2</v>
      </c>
      <c r="P94" s="124">
        <v>0</v>
      </c>
      <c r="Q94" s="125">
        <v>0</v>
      </c>
      <c r="R94" s="125">
        <v>37300</v>
      </c>
    </row>
    <row r="95" spans="1:18" ht="29.25" customHeight="1" x14ac:dyDescent="0.25">
      <c r="A95" s="228">
        <v>27</v>
      </c>
      <c r="B95" s="606" t="s">
        <v>745</v>
      </c>
      <c r="C95" s="607"/>
      <c r="D95" s="607"/>
      <c r="E95" s="607"/>
      <c r="F95" s="608"/>
      <c r="G95" s="231" t="s">
        <v>817</v>
      </c>
      <c r="H95" s="124">
        <f t="shared" si="6"/>
        <v>0</v>
      </c>
      <c r="I95" s="124">
        <v>0</v>
      </c>
      <c r="J95" s="124">
        <v>0</v>
      </c>
      <c r="K95" s="130">
        <v>0</v>
      </c>
      <c r="L95" s="130">
        <v>0</v>
      </c>
      <c r="M95" s="130">
        <v>0</v>
      </c>
      <c r="N95" s="130">
        <v>3</v>
      </c>
      <c r="O95" s="124">
        <v>1</v>
      </c>
      <c r="P95" s="124">
        <v>0</v>
      </c>
      <c r="Q95" s="125">
        <v>0</v>
      </c>
      <c r="R95" s="125">
        <v>23150</v>
      </c>
    </row>
    <row r="96" spans="1:18" ht="27" customHeight="1" x14ac:dyDescent="0.25">
      <c r="A96" s="228">
        <v>28</v>
      </c>
      <c r="B96" s="603" t="s">
        <v>144</v>
      </c>
      <c r="C96" s="604"/>
      <c r="D96" s="604"/>
      <c r="E96" s="604"/>
      <c r="F96" s="605"/>
      <c r="G96" s="231" t="s">
        <v>725</v>
      </c>
      <c r="H96" s="124">
        <f t="shared" si="6"/>
        <v>0</v>
      </c>
      <c r="I96" s="124">
        <v>0</v>
      </c>
      <c r="J96" s="124">
        <v>0</v>
      </c>
      <c r="K96" s="130">
        <v>0</v>
      </c>
      <c r="L96" s="130">
        <v>0</v>
      </c>
      <c r="M96" s="130">
        <v>0</v>
      </c>
      <c r="N96" s="130">
        <v>1</v>
      </c>
      <c r="O96" s="124">
        <v>2</v>
      </c>
      <c r="P96" s="124">
        <v>0</v>
      </c>
      <c r="Q96" s="125">
        <v>0</v>
      </c>
      <c r="R96" s="125">
        <v>24500</v>
      </c>
    </row>
    <row r="97" spans="1:18" ht="20.25" customHeight="1" x14ac:dyDescent="0.25">
      <c r="A97" s="228">
        <v>29</v>
      </c>
      <c r="B97" s="606" t="s">
        <v>118</v>
      </c>
      <c r="C97" s="607"/>
      <c r="D97" s="607"/>
      <c r="E97" s="607"/>
      <c r="F97" s="608"/>
      <c r="G97" s="231" t="s">
        <v>727</v>
      </c>
      <c r="H97" s="124">
        <f t="shared" si="6"/>
        <v>0</v>
      </c>
      <c r="I97" s="124">
        <v>0</v>
      </c>
      <c r="J97" s="124">
        <v>0</v>
      </c>
      <c r="K97" s="130">
        <v>0</v>
      </c>
      <c r="L97" s="130">
        <v>0</v>
      </c>
      <c r="M97" s="130">
        <v>0</v>
      </c>
      <c r="N97" s="130">
        <v>2</v>
      </c>
      <c r="O97" s="124">
        <v>1</v>
      </c>
      <c r="P97" s="124">
        <v>0</v>
      </c>
      <c r="Q97" s="125">
        <v>0</v>
      </c>
      <c r="R97" s="125">
        <v>31700</v>
      </c>
    </row>
    <row r="98" spans="1:18" ht="27.75" customHeight="1" x14ac:dyDescent="0.25">
      <c r="A98" s="228">
        <v>30</v>
      </c>
      <c r="B98" s="606" t="s">
        <v>818</v>
      </c>
      <c r="C98" s="607"/>
      <c r="D98" s="607"/>
      <c r="E98" s="607"/>
      <c r="F98" s="608"/>
      <c r="G98" s="231" t="s">
        <v>819</v>
      </c>
      <c r="H98" s="124">
        <f t="shared" si="6"/>
        <v>0</v>
      </c>
      <c r="I98" s="124">
        <v>0</v>
      </c>
      <c r="J98" s="124">
        <v>0</v>
      </c>
      <c r="K98" s="130">
        <v>0</v>
      </c>
      <c r="L98" s="130">
        <v>0</v>
      </c>
      <c r="M98" s="130">
        <v>0</v>
      </c>
      <c r="N98" s="130">
        <v>5</v>
      </c>
      <c r="O98" s="124">
        <v>1</v>
      </c>
      <c r="P98" s="124">
        <v>0</v>
      </c>
      <c r="Q98" s="125">
        <v>0</v>
      </c>
      <c r="R98" s="125">
        <v>24275</v>
      </c>
    </row>
    <row r="99" spans="1:18" ht="42" customHeight="1" x14ac:dyDescent="0.25">
      <c r="A99" s="228">
        <v>31</v>
      </c>
      <c r="B99" s="609" t="s">
        <v>876</v>
      </c>
      <c r="C99" s="610"/>
      <c r="D99" s="610"/>
      <c r="E99" s="610"/>
      <c r="F99" s="611"/>
      <c r="G99" s="239" t="s">
        <v>877</v>
      </c>
      <c r="H99" s="124">
        <f t="shared" si="6"/>
        <v>0</v>
      </c>
      <c r="I99" s="124">
        <v>0</v>
      </c>
      <c r="J99" s="124">
        <v>0</v>
      </c>
      <c r="K99" s="130">
        <v>0</v>
      </c>
      <c r="L99" s="130">
        <v>0</v>
      </c>
      <c r="M99" s="130">
        <v>0</v>
      </c>
      <c r="N99" s="130">
        <v>0</v>
      </c>
      <c r="O99" s="124">
        <v>0</v>
      </c>
      <c r="P99" s="124">
        <v>0</v>
      </c>
      <c r="Q99" s="125">
        <v>0</v>
      </c>
      <c r="R99" s="125">
        <v>0</v>
      </c>
    </row>
    <row r="100" spans="1:18" ht="29.25" customHeight="1" x14ac:dyDescent="0.25">
      <c r="A100" s="228">
        <v>32</v>
      </c>
      <c r="B100" s="609" t="s">
        <v>878</v>
      </c>
      <c r="C100" s="610"/>
      <c r="D100" s="610"/>
      <c r="E100" s="610"/>
      <c r="F100" s="611"/>
      <c r="G100" s="239" t="s">
        <v>879</v>
      </c>
      <c r="H100" s="124">
        <f t="shared" si="6"/>
        <v>0</v>
      </c>
      <c r="I100" s="124">
        <v>0</v>
      </c>
      <c r="J100" s="124">
        <v>0</v>
      </c>
      <c r="K100" s="130">
        <v>0</v>
      </c>
      <c r="L100" s="130">
        <v>0</v>
      </c>
      <c r="M100" s="130">
        <v>0</v>
      </c>
      <c r="N100" s="130">
        <v>0</v>
      </c>
      <c r="O100" s="124">
        <v>0</v>
      </c>
      <c r="P100" s="124">
        <v>0</v>
      </c>
      <c r="Q100" s="125">
        <v>0</v>
      </c>
      <c r="R100" s="125">
        <v>0</v>
      </c>
    </row>
    <row r="101" spans="1:18" ht="27.75" customHeight="1" x14ac:dyDescent="0.25">
      <c r="A101" s="228">
        <v>33</v>
      </c>
      <c r="B101" s="609" t="s">
        <v>822</v>
      </c>
      <c r="C101" s="610"/>
      <c r="D101" s="610"/>
      <c r="E101" s="610"/>
      <c r="F101" s="611"/>
      <c r="G101" s="239" t="s">
        <v>880</v>
      </c>
      <c r="H101" s="124">
        <f t="shared" si="6"/>
        <v>0</v>
      </c>
      <c r="I101" s="124">
        <v>0</v>
      </c>
      <c r="J101" s="124">
        <v>0</v>
      </c>
      <c r="K101" s="130">
        <v>0</v>
      </c>
      <c r="L101" s="130">
        <v>0</v>
      </c>
      <c r="M101" s="130">
        <v>0</v>
      </c>
      <c r="N101" s="130">
        <v>0</v>
      </c>
      <c r="O101" s="124">
        <v>0</v>
      </c>
      <c r="P101" s="124">
        <v>0</v>
      </c>
      <c r="Q101" s="125">
        <v>0</v>
      </c>
      <c r="R101" s="125">
        <v>0</v>
      </c>
    </row>
    <row r="102" spans="1:18" ht="42" customHeight="1" x14ac:dyDescent="0.25">
      <c r="A102" s="228">
        <v>34</v>
      </c>
      <c r="B102" s="609" t="s">
        <v>826</v>
      </c>
      <c r="C102" s="610"/>
      <c r="D102" s="610"/>
      <c r="E102" s="610"/>
      <c r="F102" s="611"/>
      <c r="G102" s="239" t="s">
        <v>881</v>
      </c>
      <c r="H102" s="124">
        <f t="shared" si="6"/>
        <v>0</v>
      </c>
      <c r="I102" s="124">
        <v>0</v>
      </c>
      <c r="J102" s="124">
        <v>0</v>
      </c>
      <c r="K102" s="130">
        <v>0</v>
      </c>
      <c r="L102" s="130">
        <v>0</v>
      </c>
      <c r="M102" s="130">
        <v>0</v>
      </c>
      <c r="N102" s="130">
        <v>0</v>
      </c>
      <c r="O102" s="124">
        <v>0</v>
      </c>
      <c r="P102" s="124">
        <v>0</v>
      </c>
      <c r="Q102" s="125">
        <v>0</v>
      </c>
      <c r="R102" s="125">
        <v>0</v>
      </c>
    </row>
    <row r="103" spans="1:18" ht="42" customHeight="1" x14ac:dyDescent="0.25">
      <c r="A103" s="228">
        <v>35</v>
      </c>
      <c r="B103" s="609" t="s">
        <v>828</v>
      </c>
      <c r="C103" s="610"/>
      <c r="D103" s="610"/>
      <c r="E103" s="610"/>
      <c r="F103" s="611"/>
      <c r="G103" s="239" t="s">
        <v>882</v>
      </c>
      <c r="H103" s="124">
        <f t="shared" si="6"/>
        <v>0</v>
      </c>
      <c r="I103" s="124">
        <v>0</v>
      </c>
      <c r="J103" s="124">
        <v>0</v>
      </c>
      <c r="K103" s="130">
        <v>0</v>
      </c>
      <c r="L103" s="130">
        <v>0</v>
      </c>
      <c r="M103" s="130">
        <v>0</v>
      </c>
      <c r="N103" s="130">
        <v>0</v>
      </c>
      <c r="O103" s="124">
        <v>0</v>
      </c>
      <c r="P103" s="124">
        <v>0</v>
      </c>
      <c r="Q103" s="125">
        <v>0</v>
      </c>
      <c r="R103" s="125">
        <v>0</v>
      </c>
    </row>
    <row r="104" spans="1:18" ht="29.25" customHeight="1" x14ac:dyDescent="0.25">
      <c r="A104" s="225">
        <v>4</v>
      </c>
      <c r="B104" s="522" t="s">
        <v>158</v>
      </c>
      <c r="C104" s="523"/>
      <c r="D104" s="523"/>
      <c r="E104" s="523"/>
      <c r="F104" s="523"/>
      <c r="G104" s="524"/>
      <c r="H104" s="227">
        <f>H105+H106+H107+H108+H109+H110+H111+H112+H113+H114+H115+H116+H117+H118+H119+H120+H121+H122+H123+H124+H125+H126+H127+H128</f>
        <v>640</v>
      </c>
      <c r="I104" s="227">
        <f t="shared" ref="I104:P104" si="7">I105+I106+I107+I108+I109+I110+I111+I112+I113+I114+I115+I116+I117+I118+I119+I120+I121+I122+I123+I124+I125+I126+I127+I128</f>
        <v>520</v>
      </c>
      <c r="J104" s="227">
        <f t="shared" si="7"/>
        <v>120</v>
      </c>
      <c r="K104" s="135">
        <f t="shared" si="7"/>
        <v>236</v>
      </c>
      <c r="L104" s="135">
        <f t="shared" si="7"/>
        <v>406</v>
      </c>
      <c r="M104" s="135">
        <f t="shared" si="7"/>
        <v>74</v>
      </c>
      <c r="N104" s="135">
        <f t="shared" si="7"/>
        <v>801</v>
      </c>
      <c r="O104" s="227">
        <f t="shared" si="7"/>
        <v>829.5</v>
      </c>
      <c r="P104" s="227">
        <f t="shared" si="7"/>
        <v>3</v>
      </c>
      <c r="Q104" s="164">
        <v>37221.5</v>
      </c>
      <c r="R104" s="164">
        <v>22597.5</v>
      </c>
    </row>
    <row r="105" spans="1:18" ht="42.75" customHeight="1" x14ac:dyDescent="0.25">
      <c r="A105" s="124">
        <v>1</v>
      </c>
      <c r="B105" s="606" t="s">
        <v>159</v>
      </c>
      <c r="C105" s="607"/>
      <c r="D105" s="607"/>
      <c r="E105" s="607"/>
      <c r="F105" s="608"/>
      <c r="G105" s="231" t="s">
        <v>1005</v>
      </c>
      <c r="H105" s="124">
        <f>I105+J105</f>
        <v>590</v>
      </c>
      <c r="I105" s="124">
        <v>505</v>
      </c>
      <c r="J105" s="124">
        <v>85</v>
      </c>
      <c r="K105" s="130">
        <v>182</v>
      </c>
      <c r="L105" s="130">
        <v>318</v>
      </c>
      <c r="M105" s="130">
        <v>56</v>
      </c>
      <c r="N105" s="130">
        <v>640</v>
      </c>
      <c r="O105" s="124">
        <v>656.75</v>
      </c>
      <c r="P105" s="124">
        <v>2</v>
      </c>
      <c r="Q105" s="125">
        <v>37230</v>
      </c>
      <c r="R105" s="125">
        <v>22750</v>
      </c>
    </row>
    <row r="106" spans="1:18" ht="33.75" customHeight="1" x14ac:dyDescent="0.25">
      <c r="A106" s="124">
        <v>2</v>
      </c>
      <c r="B106" s="606" t="s">
        <v>160</v>
      </c>
      <c r="C106" s="607"/>
      <c r="D106" s="607"/>
      <c r="E106" s="607"/>
      <c r="F106" s="608"/>
      <c r="G106" s="231" t="s">
        <v>531</v>
      </c>
      <c r="H106" s="124">
        <f t="shared" ref="H106:H128" si="8">I106+J106</f>
        <v>25</v>
      </c>
      <c r="I106" s="124">
        <v>15</v>
      </c>
      <c r="J106" s="124">
        <v>10</v>
      </c>
      <c r="K106" s="130">
        <v>18</v>
      </c>
      <c r="L106" s="130">
        <v>25.5</v>
      </c>
      <c r="M106" s="130">
        <v>1</v>
      </c>
      <c r="N106" s="130">
        <v>42</v>
      </c>
      <c r="O106" s="124">
        <v>47.25</v>
      </c>
      <c r="P106" s="124">
        <v>0</v>
      </c>
      <c r="Q106" s="125">
        <v>38000</v>
      </c>
      <c r="R106" s="125">
        <v>23400</v>
      </c>
    </row>
    <row r="107" spans="1:18" ht="28.5" customHeight="1" x14ac:dyDescent="0.25">
      <c r="A107" s="124">
        <v>3</v>
      </c>
      <c r="B107" s="606" t="s">
        <v>161</v>
      </c>
      <c r="C107" s="607"/>
      <c r="D107" s="607"/>
      <c r="E107" s="607"/>
      <c r="F107" s="608"/>
      <c r="G107" s="231" t="s">
        <v>532</v>
      </c>
      <c r="H107" s="124">
        <f t="shared" si="8"/>
        <v>0</v>
      </c>
      <c r="I107" s="124">
        <v>0</v>
      </c>
      <c r="J107" s="124">
        <v>0</v>
      </c>
      <c r="K107" s="130">
        <v>6</v>
      </c>
      <c r="L107" s="130">
        <v>5.5</v>
      </c>
      <c r="M107" s="130">
        <v>0</v>
      </c>
      <c r="N107" s="130">
        <v>11</v>
      </c>
      <c r="O107" s="124">
        <v>10</v>
      </c>
      <c r="P107" s="124">
        <v>0</v>
      </c>
      <c r="Q107" s="125">
        <v>37150</v>
      </c>
      <c r="R107" s="125">
        <v>23350</v>
      </c>
    </row>
    <row r="108" spans="1:18" ht="32.25" customHeight="1" x14ac:dyDescent="0.25">
      <c r="A108" s="124">
        <v>4</v>
      </c>
      <c r="B108" s="606" t="s">
        <v>162</v>
      </c>
      <c r="C108" s="607"/>
      <c r="D108" s="607"/>
      <c r="E108" s="607"/>
      <c r="F108" s="608"/>
      <c r="G108" s="231" t="s">
        <v>533</v>
      </c>
      <c r="H108" s="124">
        <f t="shared" si="8"/>
        <v>0</v>
      </c>
      <c r="I108" s="124">
        <v>0</v>
      </c>
      <c r="J108" s="124">
        <v>0</v>
      </c>
      <c r="K108" s="130">
        <v>6</v>
      </c>
      <c r="L108" s="130">
        <v>7.5</v>
      </c>
      <c r="M108" s="130">
        <v>0</v>
      </c>
      <c r="N108" s="130">
        <v>10</v>
      </c>
      <c r="O108" s="124">
        <v>11</v>
      </c>
      <c r="P108" s="124">
        <v>0</v>
      </c>
      <c r="Q108" s="125">
        <v>37150</v>
      </c>
      <c r="R108" s="125">
        <v>23350</v>
      </c>
    </row>
    <row r="109" spans="1:18" ht="42.75" customHeight="1" x14ac:dyDescent="0.25">
      <c r="A109" s="124">
        <v>5</v>
      </c>
      <c r="B109" s="606" t="s">
        <v>163</v>
      </c>
      <c r="C109" s="607"/>
      <c r="D109" s="607"/>
      <c r="E109" s="607"/>
      <c r="F109" s="608"/>
      <c r="G109" s="231" t="s">
        <v>534</v>
      </c>
      <c r="H109" s="124">
        <f t="shared" si="8"/>
        <v>10</v>
      </c>
      <c r="I109" s="124">
        <v>0</v>
      </c>
      <c r="J109" s="124">
        <v>10</v>
      </c>
      <c r="K109" s="130">
        <v>6</v>
      </c>
      <c r="L109" s="130">
        <v>9</v>
      </c>
      <c r="M109" s="130">
        <v>0</v>
      </c>
      <c r="N109" s="130">
        <v>18</v>
      </c>
      <c r="O109" s="124">
        <v>16</v>
      </c>
      <c r="P109" s="124">
        <v>0</v>
      </c>
      <c r="Q109" s="125">
        <v>37150</v>
      </c>
      <c r="R109" s="125">
        <v>23350</v>
      </c>
    </row>
    <row r="110" spans="1:18" ht="42.75" customHeight="1" x14ac:dyDescent="0.25">
      <c r="A110" s="124">
        <v>6</v>
      </c>
      <c r="B110" s="606" t="s">
        <v>164</v>
      </c>
      <c r="C110" s="607"/>
      <c r="D110" s="607"/>
      <c r="E110" s="607"/>
      <c r="F110" s="608"/>
      <c r="G110" s="231" t="s">
        <v>535</v>
      </c>
      <c r="H110" s="124">
        <f t="shared" si="8"/>
        <v>5</v>
      </c>
      <c r="I110" s="124">
        <v>0</v>
      </c>
      <c r="J110" s="124">
        <v>5</v>
      </c>
      <c r="K110" s="130">
        <v>4</v>
      </c>
      <c r="L110" s="130">
        <v>7.5</v>
      </c>
      <c r="M110" s="130">
        <v>1</v>
      </c>
      <c r="N110" s="130">
        <v>11</v>
      </c>
      <c r="O110" s="124">
        <v>11</v>
      </c>
      <c r="P110" s="124">
        <v>0</v>
      </c>
      <c r="Q110" s="125">
        <v>37150</v>
      </c>
      <c r="R110" s="125">
        <v>23350</v>
      </c>
    </row>
    <row r="111" spans="1:18" ht="27.75" customHeight="1" x14ac:dyDescent="0.25">
      <c r="A111" s="124">
        <v>7</v>
      </c>
      <c r="B111" s="606" t="s">
        <v>165</v>
      </c>
      <c r="C111" s="607"/>
      <c r="D111" s="607"/>
      <c r="E111" s="607"/>
      <c r="F111" s="608"/>
      <c r="G111" s="231" t="s">
        <v>536</v>
      </c>
      <c r="H111" s="124">
        <f t="shared" si="8"/>
        <v>10</v>
      </c>
      <c r="I111" s="124">
        <v>0</v>
      </c>
      <c r="J111" s="124">
        <v>10</v>
      </c>
      <c r="K111" s="130">
        <v>6</v>
      </c>
      <c r="L111" s="130">
        <v>7.5</v>
      </c>
      <c r="M111" s="130">
        <v>0</v>
      </c>
      <c r="N111" s="130">
        <v>19</v>
      </c>
      <c r="O111" s="124">
        <v>19</v>
      </c>
      <c r="P111" s="124">
        <v>0</v>
      </c>
      <c r="Q111" s="125">
        <v>37150</v>
      </c>
      <c r="R111" s="125">
        <v>23350</v>
      </c>
    </row>
    <row r="112" spans="1:18" ht="42.75" customHeight="1" x14ac:dyDescent="0.25">
      <c r="A112" s="124">
        <v>8</v>
      </c>
      <c r="B112" s="606" t="s">
        <v>166</v>
      </c>
      <c r="C112" s="607"/>
      <c r="D112" s="607"/>
      <c r="E112" s="607"/>
      <c r="F112" s="608"/>
      <c r="G112" s="231" t="s">
        <v>167</v>
      </c>
      <c r="H112" s="124">
        <f t="shared" si="8"/>
        <v>0</v>
      </c>
      <c r="I112" s="124">
        <v>0</v>
      </c>
      <c r="J112" s="124">
        <v>0</v>
      </c>
      <c r="K112" s="130">
        <v>0</v>
      </c>
      <c r="L112" s="130">
        <v>0</v>
      </c>
      <c r="M112" s="130">
        <v>0</v>
      </c>
      <c r="N112" s="130">
        <v>3</v>
      </c>
      <c r="O112" s="124">
        <v>3</v>
      </c>
      <c r="P112" s="124">
        <v>0</v>
      </c>
      <c r="Q112" s="125">
        <v>0</v>
      </c>
      <c r="R112" s="125">
        <v>22320</v>
      </c>
    </row>
    <row r="113" spans="1:18" ht="42.75" customHeight="1" x14ac:dyDescent="0.25">
      <c r="A113" s="124">
        <v>9</v>
      </c>
      <c r="B113" s="606" t="s">
        <v>168</v>
      </c>
      <c r="C113" s="607"/>
      <c r="D113" s="607"/>
      <c r="E113" s="607"/>
      <c r="F113" s="608"/>
      <c r="G113" s="231" t="s">
        <v>169</v>
      </c>
      <c r="H113" s="124">
        <f t="shared" si="8"/>
        <v>0</v>
      </c>
      <c r="I113" s="124">
        <v>0</v>
      </c>
      <c r="J113" s="124">
        <v>0</v>
      </c>
      <c r="K113" s="130">
        <v>0</v>
      </c>
      <c r="L113" s="130">
        <v>0</v>
      </c>
      <c r="M113" s="130">
        <v>0</v>
      </c>
      <c r="N113" s="130">
        <v>3</v>
      </c>
      <c r="O113" s="124">
        <v>3</v>
      </c>
      <c r="P113" s="124">
        <v>0</v>
      </c>
      <c r="Q113" s="125">
        <v>0</v>
      </c>
      <c r="R113" s="125">
        <v>22320</v>
      </c>
    </row>
    <row r="114" spans="1:18" ht="31.5" customHeight="1" x14ac:dyDescent="0.25">
      <c r="A114" s="124">
        <v>10</v>
      </c>
      <c r="B114" s="606" t="s">
        <v>170</v>
      </c>
      <c r="C114" s="607"/>
      <c r="D114" s="607"/>
      <c r="E114" s="607"/>
      <c r="F114" s="608"/>
      <c r="G114" s="231" t="s">
        <v>944</v>
      </c>
      <c r="H114" s="124">
        <f t="shared" si="8"/>
        <v>0</v>
      </c>
      <c r="I114" s="124">
        <v>0</v>
      </c>
      <c r="J114" s="124">
        <v>0</v>
      </c>
      <c r="K114" s="130">
        <v>0</v>
      </c>
      <c r="L114" s="130">
        <v>3.5</v>
      </c>
      <c r="M114" s="130">
        <v>3</v>
      </c>
      <c r="N114" s="130">
        <v>2</v>
      </c>
      <c r="O114" s="124">
        <v>4</v>
      </c>
      <c r="P114" s="124">
        <v>0</v>
      </c>
      <c r="Q114" s="125">
        <v>0</v>
      </c>
      <c r="R114" s="125">
        <v>22320</v>
      </c>
    </row>
    <row r="115" spans="1:18" ht="30" customHeight="1" x14ac:dyDescent="0.25">
      <c r="A115" s="124">
        <v>11</v>
      </c>
      <c r="B115" s="606" t="s">
        <v>172</v>
      </c>
      <c r="C115" s="607"/>
      <c r="D115" s="607"/>
      <c r="E115" s="607"/>
      <c r="F115" s="608"/>
      <c r="G115" s="231" t="s">
        <v>965</v>
      </c>
      <c r="H115" s="124">
        <f t="shared" si="8"/>
        <v>0</v>
      </c>
      <c r="I115" s="124">
        <v>0</v>
      </c>
      <c r="J115" s="124">
        <v>0</v>
      </c>
      <c r="K115" s="130">
        <v>1</v>
      </c>
      <c r="L115" s="130">
        <v>3.5</v>
      </c>
      <c r="M115" s="130">
        <v>2</v>
      </c>
      <c r="N115" s="130">
        <v>3</v>
      </c>
      <c r="O115" s="124">
        <v>4</v>
      </c>
      <c r="P115" s="124">
        <v>0</v>
      </c>
      <c r="Q115" s="125">
        <v>37150</v>
      </c>
      <c r="R115" s="125">
        <v>22320</v>
      </c>
    </row>
    <row r="116" spans="1:18" ht="42.75" customHeight="1" x14ac:dyDescent="0.25">
      <c r="A116" s="124">
        <v>12</v>
      </c>
      <c r="B116" s="606" t="s">
        <v>174</v>
      </c>
      <c r="C116" s="607"/>
      <c r="D116" s="607"/>
      <c r="E116" s="607"/>
      <c r="F116" s="608"/>
      <c r="G116" s="231" t="s">
        <v>175</v>
      </c>
      <c r="H116" s="124">
        <f t="shared" si="8"/>
        <v>0</v>
      </c>
      <c r="I116" s="124">
        <v>0</v>
      </c>
      <c r="J116" s="124">
        <v>0</v>
      </c>
      <c r="K116" s="130">
        <v>0</v>
      </c>
      <c r="L116" s="130">
        <v>0</v>
      </c>
      <c r="M116" s="130">
        <v>0</v>
      </c>
      <c r="N116" s="130">
        <v>2</v>
      </c>
      <c r="O116" s="124">
        <v>3</v>
      </c>
      <c r="P116" s="124">
        <v>0</v>
      </c>
      <c r="Q116" s="125">
        <v>0</v>
      </c>
      <c r="R116" s="125">
        <v>22320</v>
      </c>
    </row>
    <row r="117" spans="1:18" ht="30" customHeight="1" x14ac:dyDescent="0.25">
      <c r="A117" s="124">
        <v>13</v>
      </c>
      <c r="B117" s="606" t="s">
        <v>176</v>
      </c>
      <c r="C117" s="607"/>
      <c r="D117" s="607"/>
      <c r="E117" s="607"/>
      <c r="F117" s="608"/>
      <c r="G117" s="231" t="s">
        <v>177</v>
      </c>
      <c r="H117" s="124">
        <f t="shared" si="8"/>
        <v>0</v>
      </c>
      <c r="I117" s="124">
        <v>0</v>
      </c>
      <c r="J117" s="124">
        <v>0</v>
      </c>
      <c r="K117" s="130">
        <v>0</v>
      </c>
      <c r="L117" s="130">
        <v>0</v>
      </c>
      <c r="M117" s="130">
        <v>0</v>
      </c>
      <c r="N117" s="130">
        <v>3</v>
      </c>
      <c r="O117" s="124">
        <v>3</v>
      </c>
      <c r="P117" s="124">
        <v>0</v>
      </c>
      <c r="Q117" s="125">
        <v>0</v>
      </c>
      <c r="R117" s="125">
        <v>22320</v>
      </c>
    </row>
    <row r="118" spans="1:18" ht="32.25" customHeight="1" x14ac:dyDescent="0.25">
      <c r="A118" s="124">
        <v>14</v>
      </c>
      <c r="B118" s="606" t="s">
        <v>178</v>
      </c>
      <c r="C118" s="607"/>
      <c r="D118" s="607"/>
      <c r="E118" s="607"/>
      <c r="F118" s="608"/>
      <c r="G118" s="231" t="s">
        <v>179</v>
      </c>
      <c r="H118" s="124">
        <f t="shared" si="8"/>
        <v>0</v>
      </c>
      <c r="I118" s="124">
        <v>0</v>
      </c>
      <c r="J118" s="124">
        <v>0</v>
      </c>
      <c r="K118" s="130">
        <v>0</v>
      </c>
      <c r="L118" s="130">
        <v>0</v>
      </c>
      <c r="M118" s="130">
        <v>0</v>
      </c>
      <c r="N118" s="130">
        <v>3</v>
      </c>
      <c r="O118" s="124">
        <v>3</v>
      </c>
      <c r="P118" s="124">
        <v>0</v>
      </c>
      <c r="Q118" s="125">
        <v>0</v>
      </c>
      <c r="R118" s="125">
        <v>22320</v>
      </c>
    </row>
    <row r="119" spans="1:18" ht="30.75" customHeight="1" x14ac:dyDescent="0.25">
      <c r="A119" s="124">
        <v>15</v>
      </c>
      <c r="B119" s="606" t="s">
        <v>180</v>
      </c>
      <c r="C119" s="607"/>
      <c r="D119" s="607"/>
      <c r="E119" s="607"/>
      <c r="F119" s="608"/>
      <c r="G119" s="231" t="s">
        <v>948</v>
      </c>
      <c r="H119" s="124">
        <f t="shared" si="8"/>
        <v>0</v>
      </c>
      <c r="I119" s="124">
        <v>0</v>
      </c>
      <c r="J119" s="124">
        <v>0</v>
      </c>
      <c r="K119" s="130">
        <v>1</v>
      </c>
      <c r="L119" s="130">
        <v>3.5</v>
      </c>
      <c r="M119" s="130">
        <v>2</v>
      </c>
      <c r="N119" s="130">
        <v>3</v>
      </c>
      <c r="O119" s="124">
        <v>5</v>
      </c>
      <c r="P119" s="124">
        <v>0</v>
      </c>
      <c r="Q119" s="125">
        <v>37150</v>
      </c>
      <c r="R119" s="125">
        <v>22320</v>
      </c>
    </row>
    <row r="120" spans="1:18" ht="30" customHeight="1" x14ac:dyDescent="0.25">
      <c r="A120" s="124">
        <v>16</v>
      </c>
      <c r="B120" s="606" t="s">
        <v>182</v>
      </c>
      <c r="C120" s="607"/>
      <c r="D120" s="607"/>
      <c r="E120" s="607"/>
      <c r="F120" s="608"/>
      <c r="G120" s="231" t="s">
        <v>949</v>
      </c>
      <c r="H120" s="124">
        <f t="shared" si="8"/>
        <v>0</v>
      </c>
      <c r="I120" s="124">
        <v>0</v>
      </c>
      <c r="J120" s="124">
        <v>0</v>
      </c>
      <c r="K120" s="130">
        <v>1</v>
      </c>
      <c r="L120" s="130">
        <v>4.5</v>
      </c>
      <c r="M120" s="130">
        <v>3</v>
      </c>
      <c r="N120" s="130">
        <v>5</v>
      </c>
      <c r="O120" s="124">
        <v>6</v>
      </c>
      <c r="P120" s="124">
        <v>0</v>
      </c>
      <c r="Q120" s="125">
        <v>37150</v>
      </c>
      <c r="R120" s="125">
        <v>22320</v>
      </c>
    </row>
    <row r="121" spans="1:18" ht="30.75" customHeight="1" x14ac:dyDescent="0.25">
      <c r="A121" s="124">
        <v>17</v>
      </c>
      <c r="B121" s="606" t="s">
        <v>946</v>
      </c>
      <c r="C121" s="607"/>
      <c r="D121" s="607"/>
      <c r="E121" s="607"/>
      <c r="F121" s="608"/>
      <c r="G121" s="231" t="s">
        <v>945</v>
      </c>
      <c r="H121" s="124">
        <f t="shared" si="8"/>
        <v>0</v>
      </c>
      <c r="I121" s="124">
        <v>0</v>
      </c>
      <c r="J121" s="124">
        <v>0</v>
      </c>
      <c r="K121" s="130">
        <v>2</v>
      </c>
      <c r="L121" s="130">
        <v>3.5</v>
      </c>
      <c r="M121" s="130">
        <v>1</v>
      </c>
      <c r="N121" s="130">
        <v>4</v>
      </c>
      <c r="O121" s="124">
        <v>3</v>
      </c>
      <c r="P121" s="124">
        <v>0</v>
      </c>
      <c r="Q121" s="125">
        <v>37150</v>
      </c>
      <c r="R121" s="125">
        <v>22320</v>
      </c>
    </row>
    <row r="122" spans="1:18" ht="42.75" customHeight="1" x14ac:dyDescent="0.25">
      <c r="A122" s="124">
        <v>18</v>
      </c>
      <c r="B122" s="606" t="s">
        <v>186</v>
      </c>
      <c r="C122" s="607"/>
      <c r="D122" s="607"/>
      <c r="E122" s="607"/>
      <c r="F122" s="608"/>
      <c r="G122" s="231" t="s">
        <v>947</v>
      </c>
      <c r="H122" s="124">
        <f t="shared" si="8"/>
        <v>0</v>
      </c>
      <c r="I122" s="124">
        <v>0</v>
      </c>
      <c r="J122" s="124">
        <v>0</v>
      </c>
      <c r="K122" s="130">
        <v>2</v>
      </c>
      <c r="L122" s="130">
        <v>3.5</v>
      </c>
      <c r="M122" s="130">
        <v>2</v>
      </c>
      <c r="N122" s="130">
        <v>3</v>
      </c>
      <c r="O122" s="124">
        <v>3</v>
      </c>
      <c r="P122" s="124">
        <v>1</v>
      </c>
      <c r="Q122" s="125">
        <v>37150</v>
      </c>
      <c r="R122" s="125">
        <v>22320</v>
      </c>
    </row>
    <row r="123" spans="1:18" ht="30" customHeight="1" x14ac:dyDescent="0.25">
      <c r="A123" s="124">
        <v>19</v>
      </c>
      <c r="B123" s="606" t="s">
        <v>188</v>
      </c>
      <c r="C123" s="607"/>
      <c r="D123" s="607"/>
      <c r="E123" s="607"/>
      <c r="F123" s="608"/>
      <c r="G123" s="231" t="s">
        <v>189</v>
      </c>
      <c r="H123" s="124">
        <f t="shared" si="8"/>
        <v>0</v>
      </c>
      <c r="I123" s="124">
        <v>0</v>
      </c>
      <c r="J123" s="124">
        <v>0</v>
      </c>
      <c r="K123" s="130">
        <v>0</v>
      </c>
      <c r="L123" s="130">
        <v>0</v>
      </c>
      <c r="M123" s="130">
        <v>0</v>
      </c>
      <c r="N123" s="130">
        <v>2</v>
      </c>
      <c r="O123" s="124">
        <v>3</v>
      </c>
      <c r="P123" s="124">
        <v>0</v>
      </c>
      <c r="Q123" s="125">
        <v>0</v>
      </c>
      <c r="R123" s="125">
        <v>22320</v>
      </c>
    </row>
    <row r="124" spans="1:18" ht="26.25" customHeight="1" x14ac:dyDescent="0.25">
      <c r="A124" s="124">
        <v>20</v>
      </c>
      <c r="B124" s="606" t="s">
        <v>190</v>
      </c>
      <c r="C124" s="607"/>
      <c r="D124" s="607"/>
      <c r="E124" s="607"/>
      <c r="F124" s="608"/>
      <c r="G124" s="231" t="s">
        <v>950</v>
      </c>
      <c r="H124" s="124">
        <f t="shared" si="8"/>
        <v>0</v>
      </c>
      <c r="I124" s="124">
        <v>0</v>
      </c>
      <c r="J124" s="124">
        <v>0</v>
      </c>
      <c r="K124" s="130">
        <v>1</v>
      </c>
      <c r="L124" s="130">
        <v>3.5</v>
      </c>
      <c r="M124" s="130">
        <v>3</v>
      </c>
      <c r="N124" s="130">
        <v>3</v>
      </c>
      <c r="O124" s="124">
        <v>3.5</v>
      </c>
      <c r="P124" s="124">
        <v>0</v>
      </c>
      <c r="Q124" s="125">
        <v>37150</v>
      </c>
      <c r="R124" s="125">
        <v>22320</v>
      </c>
    </row>
    <row r="125" spans="1:18" ht="29.25" customHeight="1" x14ac:dyDescent="0.25">
      <c r="A125" s="124">
        <v>21</v>
      </c>
      <c r="B125" s="606" t="s">
        <v>192</v>
      </c>
      <c r="C125" s="607"/>
      <c r="D125" s="607"/>
      <c r="E125" s="607"/>
      <c r="F125" s="608"/>
      <c r="G125" s="231" t="s">
        <v>193</v>
      </c>
      <c r="H125" s="124">
        <f t="shared" si="8"/>
        <v>0</v>
      </c>
      <c r="I125" s="124">
        <v>0</v>
      </c>
      <c r="J125" s="124">
        <v>0</v>
      </c>
      <c r="K125" s="130">
        <v>0</v>
      </c>
      <c r="L125" s="130">
        <v>0</v>
      </c>
      <c r="M125" s="130">
        <v>0</v>
      </c>
      <c r="N125" s="130">
        <v>3</v>
      </c>
      <c r="O125" s="124">
        <v>3</v>
      </c>
      <c r="P125" s="124">
        <v>0</v>
      </c>
      <c r="Q125" s="125">
        <v>0</v>
      </c>
      <c r="R125" s="125">
        <v>22320</v>
      </c>
    </row>
    <row r="126" spans="1:18" ht="27" customHeight="1" x14ac:dyDescent="0.25">
      <c r="A126" s="124">
        <v>22</v>
      </c>
      <c r="B126" s="606" t="s">
        <v>194</v>
      </c>
      <c r="C126" s="607"/>
      <c r="D126" s="607"/>
      <c r="E126" s="607"/>
      <c r="F126" s="608"/>
      <c r="G126" s="231" t="s">
        <v>195</v>
      </c>
      <c r="H126" s="124">
        <f t="shared" si="8"/>
        <v>0</v>
      </c>
      <c r="I126" s="124">
        <v>0</v>
      </c>
      <c r="J126" s="124">
        <v>0</v>
      </c>
      <c r="K126" s="130">
        <v>0</v>
      </c>
      <c r="L126" s="130">
        <v>0</v>
      </c>
      <c r="M126" s="130">
        <v>0</v>
      </c>
      <c r="N126" s="130">
        <v>2</v>
      </c>
      <c r="O126" s="124">
        <v>3</v>
      </c>
      <c r="P126" s="124">
        <v>0</v>
      </c>
      <c r="Q126" s="125">
        <v>0</v>
      </c>
      <c r="R126" s="125">
        <v>22320</v>
      </c>
    </row>
    <row r="127" spans="1:18" ht="42.75" customHeight="1" x14ac:dyDescent="0.25">
      <c r="A127" s="124">
        <v>23</v>
      </c>
      <c r="B127" s="606" t="s">
        <v>196</v>
      </c>
      <c r="C127" s="607"/>
      <c r="D127" s="607"/>
      <c r="E127" s="607"/>
      <c r="F127" s="608"/>
      <c r="G127" s="231" t="s">
        <v>197</v>
      </c>
      <c r="H127" s="124">
        <f t="shared" si="8"/>
        <v>0</v>
      </c>
      <c r="I127" s="124">
        <v>0</v>
      </c>
      <c r="J127" s="124">
        <v>0</v>
      </c>
      <c r="K127" s="130">
        <v>0</v>
      </c>
      <c r="L127" s="130">
        <v>0</v>
      </c>
      <c r="M127" s="130">
        <v>0</v>
      </c>
      <c r="N127" s="130">
        <v>2</v>
      </c>
      <c r="O127" s="124">
        <v>3</v>
      </c>
      <c r="P127" s="124">
        <v>0</v>
      </c>
      <c r="Q127" s="125">
        <v>0</v>
      </c>
      <c r="R127" s="125">
        <v>22320</v>
      </c>
    </row>
    <row r="128" spans="1:18" ht="30" customHeight="1" x14ac:dyDescent="0.25">
      <c r="A128" s="124">
        <v>24</v>
      </c>
      <c r="B128" s="606" t="s">
        <v>198</v>
      </c>
      <c r="C128" s="607"/>
      <c r="D128" s="607"/>
      <c r="E128" s="607"/>
      <c r="F128" s="608"/>
      <c r="G128" s="231" t="s">
        <v>199</v>
      </c>
      <c r="H128" s="124">
        <f t="shared" si="8"/>
        <v>0</v>
      </c>
      <c r="I128" s="124">
        <v>0</v>
      </c>
      <c r="J128" s="124">
        <v>0</v>
      </c>
      <c r="K128" s="130">
        <v>0</v>
      </c>
      <c r="L128" s="130">
        <v>0</v>
      </c>
      <c r="M128" s="130">
        <v>0</v>
      </c>
      <c r="N128" s="130">
        <v>4</v>
      </c>
      <c r="O128" s="124">
        <v>3</v>
      </c>
      <c r="P128" s="124">
        <v>0</v>
      </c>
      <c r="Q128" s="125">
        <v>0</v>
      </c>
      <c r="R128" s="125">
        <v>22320</v>
      </c>
    </row>
    <row r="129" spans="1:18" ht="35.25" customHeight="1" x14ac:dyDescent="0.25">
      <c r="A129" s="225">
        <v>5</v>
      </c>
      <c r="B129" s="522" t="s">
        <v>200</v>
      </c>
      <c r="C129" s="523"/>
      <c r="D129" s="523"/>
      <c r="E129" s="523"/>
      <c r="F129" s="523"/>
      <c r="G129" s="524"/>
      <c r="H129" s="227">
        <f>H130+H131+H132+H133+H134+H135+H136+H137+H138+H139+H140+H141+H142+H143+H144+H145+H146+H147</f>
        <v>305</v>
      </c>
      <c r="I129" s="227">
        <f t="shared" ref="I129:P129" si="9">I130+I131+I132+I133+I134+I135+I136+I137+I138+I139+I140+I141+I142+I143+I144+I145+I146+I147</f>
        <v>195</v>
      </c>
      <c r="J129" s="227">
        <f t="shared" si="9"/>
        <v>110</v>
      </c>
      <c r="K129" s="237">
        <f t="shared" si="9"/>
        <v>163</v>
      </c>
      <c r="L129" s="135">
        <f t="shared" si="9"/>
        <v>57</v>
      </c>
      <c r="M129" s="135">
        <f t="shared" si="9"/>
        <v>9</v>
      </c>
      <c r="N129" s="135">
        <f t="shared" si="9"/>
        <v>462</v>
      </c>
      <c r="O129" s="227">
        <f t="shared" si="9"/>
        <v>53</v>
      </c>
      <c r="P129" s="227">
        <f t="shared" si="9"/>
        <v>0</v>
      </c>
      <c r="Q129" s="164">
        <v>47716</v>
      </c>
      <c r="R129" s="164">
        <v>23858</v>
      </c>
    </row>
    <row r="130" spans="1:18" ht="43.5" customHeight="1" x14ac:dyDescent="0.25">
      <c r="A130" s="228">
        <v>1</v>
      </c>
      <c r="B130" s="606" t="s">
        <v>201</v>
      </c>
      <c r="C130" s="607"/>
      <c r="D130" s="607"/>
      <c r="E130" s="607"/>
      <c r="F130" s="608"/>
      <c r="G130" s="249" t="s">
        <v>1003</v>
      </c>
      <c r="H130" s="124">
        <f>I130+J130</f>
        <v>255</v>
      </c>
      <c r="I130" s="124">
        <v>195</v>
      </c>
      <c r="J130" s="124">
        <v>60</v>
      </c>
      <c r="K130" s="130">
        <v>111</v>
      </c>
      <c r="L130" s="130">
        <v>27</v>
      </c>
      <c r="M130" s="130">
        <v>4</v>
      </c>
      <c r="N130" s="130">
        <v>311</v>
      </c>
      <c r="O130" s="124">
        <v>24</v>
      </c>
      <c r="P130" s="124">
        <v>0</v>
      </c>
      <c r="Q130" s="125">
        <v>45840</v>
      </c>
      <c r="R130" s="125">
        <v>23480</v>
      </c>
    </row>
    <row r="131" spans="1:18" ht="33.75" customHeight="1" x14ac:dyDescent="0.25">
      <c r="A131" s="228">
        <v>2</v>
      </c>
      <c r="B131" s="606" t="s">
        <v>202</v>
      </c>
      <c r="C131" s="607"/>
      <c r="D131" s="607"/>
      <c r="E131" s="607"/>
      <c r="F131" s="608"/>
      <c r="G131" s="249" t="s">
        <v>538</v>
      </c>
      <c r="H131" s="124">
        <f t="shared" ref="H131:H147" si="10">I131+J131</f>
        <v>0</v>
      </c>
      <c r="I131" s="124">
        <v>0</v>
      </c>
      <c r="J131" s="124">
        <v>0</v>
      </c>
      <c r="K131" s="130">
        <v>9</v>
      </c>
      <c r="L131" s="130">
        <v>5</v>
      </c>
      <c r="M131" s="130">
        <v>2</v>
      </c>
      <c r="N131" s="130">
        <v>28</v>
      </c>
      <c r="O131" s="124">
        <v>6</v>
      </c>
      <c r="P131" s="124">
        <v>0</v>
      </c>
      <c r="Q131" s="125">
        <v>44320</v>
      </c>
      <c r="R131" s="125">
        <v>23885</v>
      </c>
    </row>
    <row r="132" spans="1:18" ht="29.25" customHeight="1" x14ac:dyDescent="0.25">
      <c r="A132" s="228">
        <v>3</v>
      </c>
      <c r="B132" s="606" t="s">
        <v>203</v>
      </c>
      <c r="C132" s="607"/>
      <c r="D132" s="607"/>
      <c r="E132" s="607"/>
      <c r="F132" s="608"/>
      <c r="G132" s="249" t="s">
        <v>539</v>
      </c>
      <c r="H132" s="124">
        <f t="shared" si="10"/>
        <v>0</v>
      </c>
      <c r="I132" s="124">
        <v>0</v>
      </c>
      <c r="J132" s="124">
        <v>0</v>
      </c>
      <c r="K132" s="130">
        <v>8</v>
      </c>
      <c r="L132" s="130">
        <v>4</v>
      </c>
      <c r="M132" s="130">
        <v>0</v>
      </c>
      <c r="N132" s="130">
        <v>18</v>
      </c>
      <c r="O132" s="124">
        <v>3</v>
      </c>
      <c r="P132" s="124">
        <v>0</v>
      </c>
      <c r="Q132" s="125">
        <v>44750</v>
      </c>
      <c r="R132" s="125">
        <v>23745</v>
      </c>
    </row>
    <row r="133" spans="1:18" ht="28.5" customHeight="1" x14ac:dyDescent="0.25">
      <c r="A133" s="228">
        <v>4</v>
      </c>
      <c r="B133" s="606" t="s">
        <v>1079</v>
      </c>
      <c r="C133" s="607"/>
      <c r="D133" s="607"/>
      <c r="E133" s="607"/>
      <c r="F133" s="608"/>
      <c r="G133" s="249" t="s">
        <v>540</v>
      </c>
      <c r="H133" s="124">
        <f t="shared" si="10"/>
        <v>15</v>
      </c>
      <c r="I133" s="124">
        <v>0</v>
      </c>
      <c r="J133" s="124">
        <v>15</v>
      </c>
      <c r="K133" s="130">
        <v>8</v>
      </c>
      <c r="L133" s="130">
        <v>4</v>
      </c>
      <c r="M133" s="130">
        <v>0</v>
      </c>
      <c r="N133" s="130">
        <v>27</v>
      </c>
      <c r="O133" s="124">
        <v>2</v>
      </c>
      <c r="P133" s="124">
        <v>0</v>
      </c>
      <c r="Q133" s="125">
        <v>44600</v>
      </c>
      <c r="R133" s="125">
        <v>23370</v>
      </c>
    </row>
    <row r="134" spans="1:18" ht="30" customHeight="1" x14ac:dyDescent="0.25">
      <c r="A134" s="228">
        <v>5</v>
      </c>
      <c r="B134" s="606" t="s">
        <v>205</v>
      </c>
      <c r="C134" s="607"/>
      <c r="D134" s="607"/>
      <c r="E134" s="607"/>
      <c r="F134" s="608"/>
      <c r="G134" s="249" t="s">
        <v>541</v>
      </c>
      <c r="H134" s="124">
        <f t="shared" si="10"/>
        <v>0</v>
      </c>
      <c r="I134" s="124">
        <v>0</v>
      </c>
      <c r="J134" s="124">
        <v>0</v>
      </c>
      <c r="K134" s="130">
        <v>7</v>
      </c>
      <c r="L134" s="130">
        <v>5</v>
      </c>
      <c r="M134" s="130">
        <v>0</v>
      </c>
      <c r="N134" s="130">
        <v>21</v>
      </c>
      <c r="O134" s="124">
        <v>3</v>
      </c>
      <c r="P134" s="126">
        <v>0</v>
      </c>
      <c r="Q134" s="125">
        <v>44370</v>
      </c>
      <c r="R134" s="125">
        <v>23860</v>
      </c>
    </row>
    <row r="135" spans="1:18" ht="28.5" customHeight="1" x14ac:dyDescent="0.25">
      <c r="A135" s="228">
        <v>6</v>
      </c>
      <c r="B135" s="606" t="s">
        <v>206</v>
      </c>
      <c r="C135" s="607"/>
      <c r="D135" s="607"/>
      <c r="E135" s="607"/>
      <c r="F135" s="608"/>
      <c r="G135" s="249" t="s">
        <v>542</v>
      </c>
      <c r="H135" s="124">
        <f t="shared" si="10"/>
        <v>15</v>
      </c>
      <c r="I135" s="124">
        <v>0</v>
      </c>
      <c r="J135" s="124">
        <v>15</v>
      </c>
      <c r="K135" s="130">
        <v>9</v>
      </c>
      <c r="L135" s="130">
        <v>3</v>
      </c>
      <c r="M135" s="130">
        <v>1</v>
      </c>
      <c r="N135" s="130">
        <v>19</v>
      </c>
      <c r="O135" s="124">
        <v>2</v>
      </c>
      <c r="P135" s="124">
        <v>0</v>
      </c>
      <c r="Q135" s="125">
        <v>44772</v>
      </c>
      <c r="R135" s="125">
        <v>23845</v>
      </c>
    </row>
    <row r="136" spans="1:18" ht="27.75" customHeight="1" x14ac:dyDescent="0.25">
      <c r="A136" s="228">
        <v>7</v>
      </c>
      <c r="B136" s="606" t="s">
        <v>207</v>
      </c>
      <c r="C136" s="607"/>
      <c r="D136" s="607"/>
      <c r="E136" s="607"/>
      <c r="F136" s="608"/>
      <c r="G136" s="249" t="s">
        <v>543</v>
      </c>
      <c r="H136" s="124">
        <f t="shared" si="10"/>
        <v>20</v>
      </c>
      <c r="I136" s="124">
        <v>0</v>
      </c>
      <c r="J136" s="124">
        <v>20</v>
      </c>
      <c r="K136" s="130">
        <v>9</v>
      </c>
      <c r="L136" s="130">
        <v>7</v>
      </c>
      <c r="M136" s="130">
        <v>1</v>
      </c>
      <c r="N136" s="130">
        <v>18</v>
      </c>
      <c r="O136" s="124">
        <v>10</v>
      </c>
      <c r="P136" s="124">
        <v>0</v>
      </c>
      <c r="Q136" s="125">
        <v>44575</v>
      </c>
      <c r="R136" s="125">
        <v>23800</v>
      </c>
    </row>
    <row r="137" spans="1:18" ht="31.5" customHeight="1" x14ac:dyDescent="0.25">
      <c r="A137" s="228">
        <v>8</v>
      </c>
      <c r="B137" s="606" t="s">
        <v>208</v>
      </c>
      <c r="C137" s="607"/>
      <c r="D137" s="607"/>
      <c r="E137" s="607"/>
      <c r="F137" s="608"/>
      <c r="G137" s="249" t="s">
        <v>544</v>
      </c>
      <c r="H137" s="124">
        <f t="shared" si="10"/>
        <v>0</v>
      </c>
      <c r="I137" s="124">
        <v>0</v>
      </c>
      <c r="J137" s="124">
        <v>0</v>
      </c>
      <c r="K137" s="130">
        <v>2</v>
      </c>
      <c r="L137" s="130">
        <v>2</v>
      </c>
      <c r="M137" s="130">
        <v>1</v>
      </c>
      <c r="N137" s="130">
        <v>10</v>
      </c>
      <c r="O137" s="124">
        <v>1</v>
      </c>
      <c r="P137" s="124">
        <v>0</v>
      </c>
      <c r="Q137" s="125">
        <v>43345</v>
      </c>
      <c r="R137" s="125">
        <v>23376</v>
      </c>
    </row>
    <row r="138" spans="1:18" ht="28.5" customHeight="1" x14ac:dyDescent="0.25">
      <c r="A138" s="228">
        <v>9</v>
      </c>
      <c r="B138" s="606" t="s">
        <v>209</v>
      </c>
      <c r="C138" s="607"/>
      <c r="D138" s="607"/>
      <c r="E138" s="607"/>
      <c r="F138" s="608"/>
      <c r="G138" s="249" t="s">
        <v>883</v>
      </c>
      <c r="H138" s="124">
        <f t="shared" si="10"/>
        <v>0</v>
      </c>
      <c r="I138" s="124">
        <v>0</v>
      </c>
      <c r="J138" s="124">
        <v>0</v>
      </c>
      <c r="K138" s="130">
        <v>0</v>
      </c>
      <c r="L138" s="130">
        <v>0</v>
      </c>
      <c r="M138" s="130">
        <v>0</v>
      </c>
      <c r="N138" s="130">
        <v>0</v>
      </c>
      <c r="O138" s="124">
        <v>0</v>
      </c>
      <c r="P138" s="124">
        <v>0</v>
      </c>
      <c r="Q138" s="125">
        <v>0</v>
      </c>
      <c r="R138" s="125">
        <v>0</v>
      </c>
    </row>
    <row r="139" spans="1:18" ht="27.75" customHeight="1" x14ac:dyDescent="0.25">
      <c r="A139" s="228">
        <v>10</v>
      </c>
      <c r="B139" s="606" t="s">
        <v>210</v>
      </c>
      <c r="C139" s="607"/>
      <c r="D139" s="607"/>
      <c r="E139" s="607"/>
      <c r="F139" s="608"/>
      <c r="G139" s="249" t="s">
        <v>884</v>
      </c>
      <c r="H139" s="124">
        <f t="shared" si="10"/>
        <v>0</v>
      </c>
      <c r="I139" s="124">
        <v>0</v>
      </c>
      <c r="J139" s="124">
        <v>0</v>
      </c>
      <c r="K139" s="130">
        <v>0</v>
      </c>
      <c r="L139" s="130">
        <v>0</v>
      </c>
      <c r="M139" s="130">
        <v>0</v>
      </c>
      <c r="N139" s="130">
        <v>1</v>
      </c>
      <c r="O139" s="124">
        <v>1</v>
      </c>
      <c r="P139" s="124">
        <v>0</v>
      </c>
      <c r="Q139" s="125">
        <v>0</v>
      </c>
      <c r="R139" s="125">
        <v>22985</v>
      </c>
    </row>
    <row r="140" spans="1:18" ht="46.5" customHeight="1" x14ac:dyDescent="0.25">
      <c r="A140" s="228">
        <v>11</v>
      </c>
      <c r="B140" s="606" t="s">
        <v>212</v>
      </c>
      <c r="C140" s="607"/>
      <c r="D140" s="607"/>
      <c r="E140" s="607"/>
      <c r="F140" s="608"/>
      <c r="G140" s="249" t="s">
        <v>213</v>
      </c>
      <c r="H140" s="124">
        <f t="shared" si="10"/>
        <v>0</v>
      </c>
      <c r="I140" s="124">
        <v>0</v>
      </c>
      <c r="J140" s="124">
        <v>0</v>
      </c>
      <c r="K140" s="130">
        <v>0</v>
      </c>
      <c r="L140" s="130">
        <v>0</v>
      </c>
      <c r="M140" s="130">
        <v>0</v>
      </c>
      <c r="N140" s="130">
        <v>1</v>
      </c>
      <c r="O140" s="124">
        <v>1</v>
      </c>
      <c r="P140" s="124">
        <v>0</v>
      </c>
      <c r="Q140" s="125">
        <v>0</v>
      </c>
      <c r="R140" s="125">
        <v>22340</v>
      </c>
    </row>
    <row r="141" spans="1:18" ht="30" customHeight="1" x14ac:dyDescent="0.25">
      <c r="A141" s="228">
        <v>12</v>
      </c>
      <c r="B141" s="606" t="s">
        <v>214</v>
      </c>
      <c r="C141" s="607"/>
      <c r="D141" s="607"/>
      <c r="E141" s="607"/>
      <c r="F141" s="608"/>
      <c r="G141" s="249" t="s">
        <v>885</v>
      </c>
      <c r="H141" s="124">
        <f t="shared" si="10"/>
        <v>0</v>
      </c>
      <c r="I141" s="124">
        <v>0</v>
      </c>
      <c r="J141" s="124">
        <v>0</v>
      </c>
      <c r="K141" s="130">
        <v>0</v>
      </c>
      <c r="L141" s="130">
        <v>0</v>
      </c>
      <c r="M141" s="130">
        <v>0</v>
      </c>
      <c r="N141" s="130">
        <v>0</v>
      </c>
      <c r="O141" s="124">
        <v>0</v>
      </c>
      <c r="P141" s="124">
        <v>0</v>
      </c>
      <c r="Q141" s="125">
        <v>0</v>
      </c>
      <c r="R141" s="125">
        <v>22740</v>
      </c>
    </row>
    <row r="142" spans="1:18" ht="30.75" customHeight="1" x14ac:dyDescent="0.25">
      <c r="A142" s="228">
        <v>13</v>
      </c>
      <c r="B142" s="606" t="s">
        <v>216</v>
      </c>
      <c r="C142" s="607"/>
      <c r="D142" s="607"/>
      <c r="E142" s="607"/>
      <c r="F142" s="608"/>
      <c r="G142" s="249" t="s">
        <v>217</v>
      </c>
      <c r="H142" s="124">
        <f t="shared" si="10"/>
        <v>0</v>
      </c>
      <c r="I142" s="124">
        <v>0</v>
      </c>
      <c r="J142" s="124">
        <v>0</v>
      </c>
      <c r="K142" s="130">
        <v>0</v>
      </c>
      <c r="L142" s="130">
        <v>0</v>
      </c>
      <c r="M142" s="130">
        <v>0</v>
      </c>
      <c r="N142" s="130">
        <v>2</v>
      </c>
      <c r="O142" s="124">
        <v>0</v>
      </c>
      <c r="P142" s="124">
        <v>0</v>
      </c>
      <c r="Q142" s="125">
        <v>0</v>
      </c>
      <c r="R142" s="125">
        <v>22647</v>
      </c>
    </row>
    <row r="143" spans="1:18" ht="31.5" customHeight="1" x14ac:dyDescent="0.25">
      <c r="A143" s="228">
        <v>14</v>
      </c>
      <c r="B143" s="606" t="s">
        <v>219</v>
      </c>
      <c r="C143" s="607"/>
      <c r="D143" s="607"/>
      <c r="E143" s="607"/>
      <c r="F143" s="608"/>
      <c r="G143" s="249" t="s">
        <v>220</v>
      </c>
      <c r="H143" s="124">
        <f t="shared" si="10"/>
        <v>0</v>
      </c>
      <c r="I143" s="124">
        <v>0</v>
      </c>
      <c r="J143" s="124">
        <v>0</v>
      </c>
      <c r="K143" s="130">
        <v>0</v>
      </c>
      <c r="L143" s="130">
        <v>0</v>
      </c>
      <c r="M143" s="130">
        <v>0</v>
      </c>
      <c r="N143" s="130">
        <v>2</v>
      </c>
      <c r="O143" s="124">
        <v>0</v>
      </c>
      <c r="P143" s="124">
        <v>0</v>
      </c>
      <c r="Q143" s="125">
        <v>0</v>
      </c>
      <c r="R143" s="125">
        <v>22754</v>
      </c>
    </row>
    <row r="144" spans="1:18" ht="27.75" customHeight="1" x14ac:dyDescent="0.25">
      <c r="A144" s="228">
        <v>15</v>
      </c>
      <c r="B144" s="606" t="s">
        <v>221</v>
      </c>
      <c r="C144" s="607"/>
      <c r="D144" s="607"/>
      <c r="E144" s="607"/>
      <c r="F144" s="608"/>
      <c r="G144" s="249" t="s">
        <v>970</v>
      </c>
      <c r="H144" s="124">
        <f t="shared" si="10"/>
        <v>0</v>
      </c>
      <c r="I144" s="124">
        <v>0</v>
      </c>
      <c r="J144" s="124">
        <v>0</v>
      </c>
      <c r="K144" s="130">
        <v>0</v>
      </c>
      <c r="L144" s="130">
        <v>0</v>
      </c>
      <c r="M144" s="130">
        <v>0</v>
      </c>
      <c r="N144" s="130">
        <v>1</v>
      </c>
      <c r="O144" s="124">
        <v>0</v>
      </c>
      <c r="P144" s="124">
        <v>0</v>
      </c>
      <c r="Q144" s="125">
        <v>0</v>
      </c>
      <c r="R144" s="125">
        <v>21845</v>
      </c>
    </row>
    <row r="145" spans="1:19" ht="32.25" customHeight="1" x14ac:dyDescent="0.25">
      <c r="A145" s="228">
        <v>16</v>
      </c>
      <c r="B145" s="606" t="s">
        <v>223</v>
      </c>
      <c r="C145" s="607"/>
      <c r="D145" s="607"/>
      <c r="E145" s="607"/>
      <c r="F145" s="608"/>
      <c r="G145" s="249" t="s">
        <v>224</v>
      </c>
      <c r="H145" s="124">
        <f t="shared" si="10"/>
        <v>0</v>
      </c>
      <c r="I145" s="124">
        <v>0</v>
      </c>
      <c r="J145" s="124">
        <v>0</v>
      </c>
      <c r="K145" s="130">
        <v>0</v>
      </c>
      <c r="L145" s="130">
        <v>0</v>
      </c>
      <c r="M145" s="130">
        <v>0</v>
      </c>
      <c r="N145" s="130">
        <v>2</v>
      </c>
      <c r="O145" s="124">
        <v>0</v>
      </c>
      <c r="P145" s="124">
        <v>0</v>
      </c>
      <c r="Q145" s="125">
        <v>0</v>
      </c>
      <c r="R145" s="125">
        <v>21734</v>
      </c>
    </row>
    <row r="146" spans="1:19" ht="31.5" customHeight="1" x14ac:dyDescent="0.25">
      <c r="A146" s="228">
        <v>17</v>
      </c>
      <c r="B146" s="606" t="s">
        <v>225</v>
      </c>
      <c r="C146" s="607"/>
      <c r="D146" s="607"/>
      <c r="E146" s="607"/>
      <c r="F146" s="608"/>
      <c r="G146" s="249" t="s">
        <v>226</v>
      </c>
      <c r="H146" s="124">
        <f t="shared" si="10"/>
        <v>0</v>
      </c>
      <c r="I146" s="124">
        <v>0</v>
      </c>
      <c r="J146" s="124">
        <v>0</v>
      </c>
      <c r="K146" s="130">
        <v>0</v>
      </c>
      <c r="L146" s="130">
        <v>0</v>
      </c>
      <c r="M146" s="130">
        <v>0</v>
      </c>
      <c r="N146" s="130">
        <v>1</v>
      </c>
      <c r="O146" s="124">
        <v>0</v>
      </c>
      <c r="P146" s="124">
        <v>0</v>
      </c>
      <c r="Q146" s="125">
        <v>0</v>
      </c>
      <c r="R146" s="125">
        <v>21475</v>
      </c>
    </row>
    <row r="147" spans="1:19" ht="29.25" customHeight="1" x14ac:dyDescent="0.25">
      <c r="A147" s="228">
        <v>18</v>
      </c>
      <c r="B147" s="612" t="s">
        <v>326</v>
      </c>
      <c r="C147" s="612"/>
      <c r="D147" s="612"/>
      <c r="E147" s="612"/>
      <c r="F147" s="612"/>
      <c r="G147" s="249" t="s">
        <v>886</v>
      </c>
      <c r="H147" s="124">
        <f t="shared" si="10"/>
        <v>0</v>
      </c>
      <c r="I147" s="124">
        <v>0</v>
      </c>
      <c r="J147" s="124">
        <v>0</v>
      </c>
      <c r="K147" s="130">
        <v>0</v>
      </c>
      <c r="L147" s="130">
        <v>0</v>
      </c>
      <c r="M147" s="130">
        <v>0</v>
      </c>
      <c r="N147" s="130">
        <v>0</v>
      </c>
      <c r="O147" s="124">
        <v>0</v>
      </c>
      <c r="P147" s="124">
        <v>0</v>
      </c>
      <c r="Q147" s="125">
        <v>0</v>
      </c>
      <c r="R147" s="125">
        <v>0</v>
      </c>
    </row>
    <row r="148" spans="1:19" ht="33.75" customHeight="1" x14ac:dyDescent="0.25">
      <c r="A148" s="225">
        <v>6</v>
      </c>
      <c r="B148" s="522" t="s">
        <v>227</v>
      </c>
      <c r="C148" s="523"/>
      <c r="D148" s="523"/>
      <c r="E148" s="523"/>
      <c r="F148" s="523"/>
      <c r="G148" s="524"/>
      <c r="H148" s="227">
        <f>H149+H150+H151+H152+H153+H154+H155+H156+H157+H158+H159+H160+H161+H162</f>
        <v>380</v>
      </c>
      <c r="I148" s="227">
        <f t="shared" ref="I148:P148" si="11">I149+I150+I151+I152+I153+I154+I155+I156+I157+I158+I159+I160+I161+I162</f>
        <v>220</v>
      </c>
      <c r="J148" s="227">
        <f t="shared" si="11"/>
        <v>160</v>
      </c>
      <c r="K148" s="135">
        <f t="shared" si="11"/>
        <v>118</v>
      </c>
      <c r="L148" s="135">
        <f t="shared" si="11"/>
        <v>88.25</v>
      </c>
      <c r="M148" s="135">
        <f t="shared" si="11"/>
        <v>16.75</v>
      </c>
      <c r="N148" s="135">
        <f t="shared" si="11"/>
        <v>429</v>
      </c>
      <c r="O148" s="227">
        <f t="shared" si="11"/>
        <v>72.5</v>
      </c>
      <c r="P148" s="227">
        <f t="shared" si="11"/>
        <v>0</v>
      </c>
      <c r="Q148" s="164">
        <v>47716</v>
      </c>
      <c r="R148" s="164">
        <v>23858</v>
      </c>
      <c r="S148" s="240"/>
    </row>
    <row r="149" spans="1:19" ht="41.25" customHeight="1" x14ac:dyDescent="0.25">
      <c r="A149" s="228">
        <v>1</v>
      </c>
      <c r="B149" s="606" t="s">
        <v>228</v>
      </c>
      <c r="C149" s="607"/>
      <c r="D149" s="607"/>
      <c r="E149" s="607"/>
      <c r="F149" s="608"/>
      <c r="G149" s="231" t="s">
        <v>1000</v>
      </c>
      <c r="H149" s="124">
        <f>I149+J149</f>
        <v>160</v>
      </c>
      <c r="I149" s="124">
        <v>130</v>
      </c>
      <c r="J149" s="124">
        <v>30</v>
      </c>
      <c r="K149" s="130">
        <v>57</v>
      </c>
      <c r="L149" s="130">
        <v>52.25</v>
      </c>
      <c r="M149" s="130">
        <v>10.75</v>
      </c>
      <c r="N149" s="130">
        <v>199</v>
      </c>
      <c r="O149" s="124">
        <v>43.25</v>
      </c>
      <c r="P149" s="124">
        <v>0</v>
      </c>
      <c r="Q149" s="125">
        <v>49612</v>
      </c>
      <c r="R149" s="125">
        <v>24046</v>
      </c>
    </row>
    <row r="150" spans="1:19" ht="29.25" customHeight="1" x14ac:dyDescent="0.25">
      <c r="A150" s="228">
        <v>2</v>
      </c>
      <c r="B150" s="606" t="s">
        <v>229</v>
      </c>
      <c r="C150" s="607"/>
      <c r="D150" s="607"/>
      <c r="E150" s="607"/>
      <c r="F150" s="608"/>
      <c r="G150" s="231" t="s">
        <v>974</v>
      </c>
      <c r="H150" s="124">
        <f t="shared" ref="H150:H162" si="12">I150+J150</f>
        <v>65</v>
      </c>
      <c r="I150" s="124">
        <v>25</v>
      </c>
      <c r="J150" s="124">
        <v>40</v>
      </c>
      <c r="K150" s="130">
        <v>20</v>
      </c>
      <c r="L150" s="130">
        <v>6</v>
      </c>
      <c r="M150" s="130">
        <v>0</v>
      </c>
      <c r="N150" s="130">
        <v>57</v>
      </c>
      <c r="O150" s="124">
        <v>7</v>
      </c>
      <c r="P150" s="124">
        <v>0</v>
      </c>
      <c r="Q150" s="125">
        <v>46710</v>
      </c>
      <c r="R150" s="125">
        <v>23115</v>
      </c>
    </row>
    <row r="151" spans="1:19" ht="30.75" customHeight="1" x14ac:dyDescent="0.25">
      <c r="A151" s="228">
        <v>3</v>
      </c>
      <c r="B151" s="606" t="s">
        <v>230</v>
      </c>
      <c r="C151" s="607"/>
      <c r="D151" s="607"/>
      <c r="E151" s="607"/>
      <c r="F151" s="608"/>
      <c r="G151" s="231" t="s">
        <v>973</v>
      </c>
      <c r="H151" s="124">
        <f t="shared" si="12"/>
        <v>25</v>
      </c>
      <c r="I151" s="124">
        <v>0</v>
      </c>
      <c r="J151" s="124">
        <v>25</v>
      </c>
      <c r="K151" s="130">
        <v>7</v>
      </c>
      <c r="L151" s="130">
        <v>7</v>
      </c>
      <c r="M151" s="130">
        <v>1.25</v>
      </c>
      <c r="N151" s="130">
        <v>28</v>
      </c>
      <c r="O151" s="124">
        <v>4.75</v>
      </c>
      <c r="P151" s="124">
        <v>0</v>
      </c>
      <c r="Q151" s="125">
        <v>46703</v>
      </c>
      <c r="R151" s="125">
        <v>23280</v>
      </c>
    </row>
    <row r="152" spans="1:19" ht="28.5" customHeight="1" x14ac:dyDescent="0.25">
      <c r="A152" s="228">
        <v>4</v>
      </c>
      <c r="B152" s="606" t="s">
        <v>231</v>
      </c>
      <c r="C152" s="607"/>
      <c r="D152" s="607"/>
      <c r="E152" s="607"/>
      <c r="F152" s="608"/>
      <c r="G152" s="231" t="s">
        <v>972</v>
      </c>
      <c r="H152" s="124">
        <f t="shared" si="12"/>
        <v>20</v>
      </c>
      <c r="I152" s="124">
        <v>10</v>
      </c>
      <c r="J152" s="124">
        <v>10</v>
      </c>
      <c r="K152" s="130">
        <v>6</v>
      </c>
      <c r="L152" s="130">
        <v>6.25</v>
      </c>
      <c r="M152" s="130">
        <v>1.5</v>
      </c>
      <c r="N152" s="130">
        <v>26</v>
      </c>
      <c r="O152" s="124">
        <v>5</v>
      </c>
      <c r="P152" s="124">
        <v>0</v>
      </c>
      <c r="Q152" s="125">
        <v>46315</v>
      </c>
      <c r="R152" s="125">
        <v>23201</v>
      </c>
    </row>
    <row r="153" spans="1:19" ht="39" customHeight="1" x14ac:dyDescent="0.25">
      <c r="A153" s="228">
        <v>5</v>
      </c>
      <c r="B153" s="613" t="s">
        <v>658</v>
      </c>
      <c r="C153" s="614"/>
      <c r="D153" s="614"/>
      <c r="E153" s="614"/>
      <c r="F153" s="615"/>
      <c r="G153" s="231" t="s">
        <v>887</v>
      </c>
      <c r="H153" s="124">
        <f t="shared" si="12"/>
        <v>110</v>
      </c>
      <c r="I153" s="124">
        <v>55</v>
      </c>
      <c r="J153" s="124">
        <v>55</v>
      </c>
      <c r="K153" s="130">
        <v>24</v>
      </c>
      <c r="L153" s="130">
        <v>12.5</v>
      </c>
      <c r="M153" s="130">
        <v>3.25</v>
      </c>
      <c r="N153" s="130">
        <v>91</v>
      </c>
      <c r="O153" s="124">
        <v>10</v>
      </c>
      <c r="P153" s="124">
        <v>0</v>
      </c>
      <c r="Q153" s="125">
        <v>47650</v>
      </c>
      <c r="R153" s="125">
        <v>23720</v>
      </c>
    </row>
    <row r="154" spans="1:19" ht="29.25" customHeight="1" x14ac:dyDescent="0.25">
      <c r="A154" s="228">
        <v>6</v>
      </c>
      <c r="B154" s="606" t="s">
        <v>232</v>
      </c>
      <c r="C154" s="607"/>
      <c r="D154" s="607"/>
      <c r="E154" s="607"/>
      <c r="F154" s="608"/>
      <c r="G154" s="231" t="s">
        <v>548</v>
      </c>
      <c r="H154" s="124">
        <f t="shared" si="12"/>
        <v>0</v>
      </c>
      <c r="I154" s="124">
        <v>0</v>
      </c>
      <c r="J154" s="124">
        <v>0</v>
      </c>
      <c r="K154" s="130">
        <v>4</v>
      </c>
      <c r="L154" s="130">
        <v>4.25</v>
      </c>
      <c r="M154" s="130">
        <v>0</v>
      </c>
      <c r="N154" s="130">
        <v>18</v>
      </c>
      <c r="O154" s="124">
        <v>2.5</v>
      </c>
      <c r="P154" s="124">
        <v>0</v>
      </c>
      <c r="Q154" s="125">
        <v>46299</v>
      </c>
      <c r="R154" s="125">
        <v>23042</v>
      </c>
    </row>
    <row r="155" spans="1:19" ht="27" customHeight="1" x14ac:dyDescent="0.25">
      <c r="A155" s="228">
        <v>7</v>
      </c>
      <c r="B155" s="606" t="s">
        <v>235</v>
      </c>
      <c r="C155" s="607"/>
      <c r="D155" s="607"/>
      <c r="E155" s="607"/>
      <c r="F155" s="608"/>
      <c r="G155" s="231" t="s">
        <v>236</v>
      </c>
      <c r="H155" s="124">
        <f t="shared" si="12"/>
        <v>0</v>
      </c>
      <c r="I155" s="124">
        <v>0</v>
      </c>
      <c r="J155" s="124">
        <v>0</v>
      </c>
      <c r="K155" s="130">
        <v>0</v>
      </c>
      <c r="L155" s="130">
        <v>0</v>
      </c>
      <c r="M155" s="130">
        <v>0</v>
      </c>
      <c r="N155" s="130">
        <v>3</v>
      </c>
      <c r="O155" s="124">
        <v>0</v>
      </c>
      <c r="P155" s="124">
        <v>0</v>
      </c>
      <c r="Q155" s="125">
        <v>0</v>
      </c>
      <c r="R155" s="125">
        <v>22520</v>
      </c>
    </row>
    <row r="156" spans="1:19" ht="28.5" customHeight="1" x14ac:dyDescent="0.25">
      <c r="A156" s="228">
        <v>8</v>
      </c>
      <c r="B156" s="606" t="s">
        <v>237</v>
      </c>
      <c r="C156" s="607"/>
      <c r="D156" s="607"/>
      <c r="E156" s="607"/>
      <c r="F156" s="608"/>
      <c r="G156" s="231" t="s">
        <v>238</v>
      </c>
      <c r="H156" s="124">
        <f t="shared" si="12"/>
        <v>0</v>
      </c>
      <c r="I156" s="124">
        <v>0</v>
      </c>
      <c r="J156" s="124">
        <v>0</v>
      </c>
      <c r="K156" s="130">
        <v>0</v>
      </c>
      <c r="L156" s="130">
        <v>0</v>
      </c>
      <c r="M156" s="130">
        <v>0</v>
      </c>
      <c r="N156" s="130">
        <v>3</v>
      </c>
      <c r="O156" s="124">
        <v>0</v>
      </c>
      <c r="P156" s="124">
        <v>0</v>
      </c>
      <c r="Q156" s="125">
        <v>0</v>
      </c>
      <c r="R156" s="125">
        <v>22413</v>
      </c>
    </row>
    <row r="157" spans="1:19" ht="75.75" customHeight="1" x14ac:dyDescent="0.25">
      <c r="A157" s="228">
        <v>9</v>
      </c>
      <c r="B157" s="606" t="s">
        <v>228</v>
      </c>
      <c r="C157" s="607"/>
      <c r="D157" s="607"/>
      <c r="E157" s="607"/>
      <c r="F157" s="608"/>
      <c r="G157" s="231" t="s">
        <v>971</v>
      </c>
      <c r="H157" s="124">
        <f t="shared" si="12"/>
        <v>0</v>
      </c>
      <c r="I157" s="124">
        <v>0</v>
      </c>
      <c r="J157" s="124">
        <v>0</v>
      </c>
      <c r="K157" s="130">
        <v>0</v>
      </c>
      <c r="L157" s="130">
        <v>0</v>
      </c>
      <c r="M157" s="130">
        <v>0</v>
      </c>
      <c r="N157" s="130">
        <v>1</v>
      </c>
      <c r="O157" s="124">
        <v>0</v>
      </c>
      <c r="P157" s="124">
        <v>0</v>
      </c>
      <c r="Q157" s="125">
        <v>0</v>
      </c>
      <c r="R157" s="125">
        <v>22478</v>
      </c>
    </row>
    <row r="158" spans="1:19" ht="42" customHeight="1" x14ac:dyDescent="0.25">
      <c r="A158" s="228">
        <v>10</v>
      </c>
      <c r="B158" s="606" t="s">
        <v>239</v>
      </c>
      <c r="C158" s="607"/>
      <c r="D158" s="607"/>
      <c r="E158" s="607"/>
      <c r="F158" s="608"/>
      <c r="G158" s="231" t="s">
        <v>240</v>
      </c>
      <c r="H158" s="124">
        <f t="shared" si="12"/>
        <v>0</v>
      </c>
      <c r="I158" s="124">
        <v>0</v>
      </c>
      <c r="J158" s="124">
        <v>0</v>
      </c>
      <c r="K158" s="130">
        <v>0</v>
      </c>
      <c r="L158" s="130">
        <v>0</v>
      </c>
      <c r="M158" s="130">
        <v>0</v>
      </c>
      <c r="N158" s="130">
        <v>2</v>
      </c>
      <c r="O158" s="124">
        <v>0</v>
      </c>
      <c r="P158" s="124">
        <v>0</v>
      </c>
      <c r="Q158" s="125">
        <v>0</v>
      </c>
      <c r="R158" s="125">
        <v>22562</v>
      </c>
    </row>
    <row r="159" spans="1:19" ht="27" customHeight="1" x14ac:dyDescent="0.25">
      <c r="A159" s="228">
        <v>11</v>
      </c>
      <c r="B159" s="606" t="s">
        <v>241</v>
      </c>
      <c r="C159" s="607"/>
      <c r="D159" s="607"/>
      <c r="E159" s="607"/>
      <c r="F159" s="608"/>
      <c r="G159" s="231" t="s">
        <v>242</v>
      </c>
      <c r="H159" s="124">
        <f t="shared" si="12"/>
        <v>0</v>
      </c>
      <c r="I159" s="124">
        <v>0</v>
      </c>
      <c r="J159" s="124">
        <v>0</v>
      </c>
      <c r="K159" s="130">
        <v>0</v>
      </c>
      <c r="L159" s="130">
        <v>0</v>
      </c>
      <c r="M159" s="130">
        <v>0</v>
      </c>
      <c r="N159" s="130">
        <v>1</v>
      </c>
      <c r="O159" s="124">
        <v>0</v>
      </c>
      <c r="P159" s="124">
        <v>0</v>
      </c>
      <c r="Q159" s="125">
        <v>0</v>
      </c>
      <c r="R159" s="125">
        <v>22354</v>
      </c>
    </row>
    <row r="160" spans="1:19" ht="42" customHeight="1" x14ac:dyDescent="0.25">
      <c r="A160" s="228">
        <v>12</v>
      </c>
      <c r="B160" s="613" t="s">
        <v>233</v>
      </c>
      <c r="C160" s="614"/>
      <c r="D160" s="614"/>
      <c r="E160" s="614"/>
      <c r="F160" s="615"/>
      <c r="G160" s="231" t="s">
        <v>888</v>
      </c>
      <c r="H160" s="124">
        <f t="shared" si="12"/>
        <v>0</v>
      </c>
      <c r="I160" s="124">
        <v>0</v>
      </c>
      <c r="J160" s="124">
        <v>0</v>
      </c>
      <c r="K160" s="130">
        <v>0</v>
      </c>
      <c r="L160" s="130">
        <v>0</v>
      </c>
      <c r="M160" s="130">
        <v>0</v>
      </c>
      <c r="N160" s="130">
        <v>0</v>
      </c>
      <c r="O160" s="124">
        <v>0</v>
      </c>
      <c r="P160" s="124">
        <v>0</v>
      </c>
      <c r="Q160" s="124">
        <v>0</v>
      </c>
      <c r="R160" s="124">
        <v>0</v>
      </c>
    </row>
    <row r="161" spans="1:18" ht="35.25" customHeight="1" x14ac:dyDescent="0.25">
      <c r="A161" s="228">
        <v>13</v>
      </c>
      <c r="B161" s="613" t="s">
        <v>243</v>
      </c>
      <c r="C161" s="614"/>
      <c r="D161" s="614"/>
      <c r="E161" s="614"/>
      <c r="F161" s="615"/>
      <c r="G161" s="231" t="s">
        <v>889</v>
      </c>
      <c r="H161" s="124">
        <f t="shared" si="12"/>
        <v>0</v>
      </c>
      <c r="I161" s="124">
        <v>0</v>
      </c>
      <c r="J161" s="124">
        <v>0</v>
      </c>
      <c r="K161" s="130">
        <v>0</v>
      </c>
      <c r="L161" s="130">
        <v>0</v>
      </c>
      <c r="M161" s="130">
        <v>0</v>
      </c>
      <c r="N161" s="130">
        <v>0</v>
      </c>
      <c r="O161" s="124">
        <v>0</v>
      </c>
      <c r="P161" s="124">
        <v>0</v>
      </c>
      <c r="Q161" s="124">
        <v>0</v>
      </c>
      <c r="R161" s="124">
        <v>0</v>
      </c>
    </row>
    <row r="162" spans="1:18" ht="41.25" customHeight="1" x14ac:dyDescent="0.25">
      <c r="A162" s="228">
        <v>14</v>
      </c>
      <c r="B162" s="613" t="s">
        <v>890</v>
      </c>
      <c r="C162" s="614"/>
      <c r="D162" s="614"/>
      <c r="E162" s="614"/>
      <c r="F162" s="615"/>
      <c r="G162" s="231" t="s">
        <v>891</v>
      </c>
      <c r="H162" s="124">
        <f t="shared" si="12"/>
        <v>0</v>
      </c>
      <c r="I162" s="124">
        <v>0</v>
      </c>
      <c r="J162" s="124">
        <v>0</v>
      </c>
      <c r="K162" s="130">
        <v>0</v>
      </c>
      <c r="L162" s="130">
        <v>0</v>
      </c>
      <c r="M162" s="130">
        <v>0</v>
      </c>
      <c r="N162" s="130">
        <v>0</v>
      </c>
      <c r="O162" s="124">
        <v>0</v>
      </c>
      <c r="P162" s="124">
        <v>0</v>
      </c>
      <c r="Q162" s="124">
        <v>0</v>
      </c>
      <c r="R162" s="124">
        <v>0</v>
      </c>
    </row>
    <row r="163" spans="1:18" ht="26.25" customHeight="1" x14ac:dyDescent="0.25">
      <c r="A163" s="225">
        <v>7</v>
      </c>
      <c r="B163" s="530" t="s">
        <v>247</v>
      </c>
      <c r="C163" s="531"/>
      <c r="D163" s="531"/>
      <c r="E163" s="531"/>
      <c r="F163" s="531"/>
      <c r="G163" s="532"/>
      <c r="H163" s="135">
        <f>H164+H165+H166+H167+H168+H169+H170+H171+H172+H173+H174+H175+H176+H177+H178+H179+H180+H181+H182+H183+H184+H185+H186+H187+H188+H189+H190+H191</f>
        <v>200</v>
      </c>
      <c r="I163" s="135">
        <f t="shared" ref="I163:O163" si="13">I164+I165+I166+I167+I168+I169+I170+I171+I172+I173+I174+I175+I176+I177+I178+I179+I180+I181+I182+I183+I184+I185+I186+I187+I188+I189+I190+I191</f>
        <v>130</v>
      </c>
      <c r="J163" s="135">
        <f t="shared" si="13"/>
        <v>70</v>
      </c>
      <c r="K163" s="135">
        <f t="shared" si="13"/>
        <v>72</v>
      </c>
      <c r="L163" s="135">
        <f t="shared" si="13"/>
        <v>58</v>
      </c>
      <c r="M163" s="135">
        <f t="shared" si="13"/>
        <v>15</v>
      </c>
      <c r="N163" s="135">
        <f t="shared" si="13"/>
        <v>244</v>
      </c>
      <c r="O163" s="135">
        <f t="shared" si="13"/>
        <v>30</v>
      </c>
      <c r="P163" s="135">
        <f>P164+P165+P166+P167+P168+P169+P170+P171+P172+P173+P174+P175+P176+P177+P178+P179+P180+P181+P182+P183+P184+P185+P186+P187+P188+P189+P190+P191</f>
        <v>9</v>
      </c>
      <c r="Q163" s="164">
        <v>47716</v>
      </c>
      <c r="R163" s="164">
        <v>23858</v>
      </c>
    </row>
    <row r="164" spans="1:18" ht="26.25" customHeight="1" x14ac:dyDescent="0.25">
      <c r="A164" s="124">
        <v>1</v>
      </c>
      <c r="B164" s="606" t="s">
        <v>248</v>
      </c>
      <c r="C164" s="607"/>
      <c r="D164" s="607"/>
      <c r="E164" s="607"/>
      <c r="F164" s="608"/>
      <c r="G164" s="231" t="s">
        <v>1011</v>
      </c>
      <c r="H164" s="124">
        <f>I164+J164</f>
        <v>185</v>
      </c>
      <c r="I164" s="124">
        <v>130</v>
      </c>
      <c r="J164" s="124">
        <v>55</v>
      </c>
      <c r="K164" s="130">
        <v>56</v>
      </c>
      <c r="L164" s="130">
        <v>47</v>
      </c>
      <c r="M164" s="130">
        <v>9</v>
      </c>
      <c r="N164" s="130">
        <v>141</v>
      </c>
      <c r="O164" s="124">
        <v>19</v>
      </c>
      <c r="P164" s="124">
        <v>4</v>
      </c>
      <c r="Q164" s="125">
        <v>51617</v>
      </c>
      <c r="R164" s="125">
        <v>23275</v>
      </c>
    </row>
    <row r="165" spans="1:18" ht="26.25" customHeight="1" x14ac:dyDescent="0.25">
      <c r="A165" s="124">
        <v>2</v>
      </c>
      <c r="B165" s="606" t="s">
        <v>249</v>
      </c>
      <c r="C165" s="607"/>
      <c r="D165" s="607"/>
      <c r="E165" s="607"/>
      <c r="F165" s="608"/>
      <c r="G165" s="231" t="s">
        <v>551</v>
      </c>
      <c r="H165" s="124">
        <f t="shared" ref="H165:H191" si="14">I165+J165</f>
        <v>0</v>
      </c>
      <c r="I165" s="124">
        <v>0</v>
      </c>
      <c r="J165" s="124">
        <v>0</v>
      </c>
      <c r="K165" s="130">
        <v>2</v>
      </c>
      <c r="L165" s="130">
        <v>3</v>
      </c>
      <c r="M165" s="130">
        <v>1</v>
      </c>
      <c r="N165" s="130">
        <v>13</v>
      </c>
      <c r="O165" s="124">
        <v>0</v>
      </c>
      <c r="P165" s="124">
        <v>0</v>
      </c>
      <c r="Q165" s="125">
        <v>35752</v>
      </c>
      <c r="R165" s="125">
        <v>20105</v>
      </c>
    </row>
    <row r="166" spans="1:18" ht="26.25" customHeight="1" x14ac:dyDescent="0.25">
      <c r="A166" s="124">
        <v>3</v>
      </c>
      <c r="B166" s="606" t="s">
        <v>250</v>
      </c>
      <c r="C166" s="607"/>
      <c r="D166" s="607"/>
      <c r="E166" s="607"/>
      <c r="F166" s="608"/>
      <c r="G166" s="231" t="s">
        <v>552</v>
      </c>
      <c r="H166" s="124">
        <f t="shared" si="14"/>
        <v>0</v>
      </c>
      <c r="I166" s="124">
        <v>0</v>
      </c>
      <c r="J166" s="124">
        <v>0</v>
      </c>
      <c r="K166" s="130">
        <v>2</v>
      </c>
      <c r="L166" s="130">
        <v>1</v>
      </c>
      <c r="M166" s="130">
        <v>1</v>
      </c>
      <c r="N166" s="130">
        <v>5</v>
      </c>
      <c r="O166" s="124">
        <v>2</v>
      </c>
      <c r="P166" s="124">
        <v>0</v>
      </c>
      <c r="Q166" s="125">
        <v>29081</v>
      </c>
      <c r="R166" s="125">
        <v>19252</v>
      </c>
    </row>
    <row r="167" spans="1:18" ht="26.25" customHeight="1" x14ac:dyDescent="0.25">
      <c r="A167" s="124">
        <v>4</v>
      </c>
      <c r="B167" s="606" t="s">
        <v>251</v>
      </c>
      <c r="C167" s="607"/>
      <c r="D167" s="607"/>
      <c r="E167" s="607"/>
      <c r="F167" s="608"/>
      <c r="G167" s="231" t="s">
        <v>553</v>
      </c>
      <c r="H167" s="124">
        <f t="shared" si="14"/>
        <v>0</v>
      </c>
      <c r="I167" s="124">
        <v>0</v>
      </c>
      <c r="J167" s="124">
        <v>0</v>
      </c>
      <c r="K167" s="130">
        <v>2</v>
      </c>
      <c r="L167" s="130">
        <v>0</v>
      </c>
      <c r="M167" s="130">
        <v>0</v>
      </c>
      <c r="N167" s="130">
        <v>14</v>
      </c>
      <c r="O167" s="124">
        <v>2</v>
      </c>
      <c r="P167" s="124">
        <v>1</v>
      </c>
      <c r="Q167" s="125">
        <v>37960</v>
      </c>
      <c r="R167" s="125">
        <v>18362</v>
      </c>
    </row>
    <row r="168" spans="1:18" ht="26.25" customHeight="1" x14ac:dyDescent="0.25">
      <c r="A168" s="124">
        <v>5</v>
      </c>
      <c r="B168" s="606" t="s">
        <v>252</v>
      </c>
      <c r="C168" s="607"/>
      <c r="D168" s="607"/>
      <c r="E168" s="607"/>
      <c r="F168" s="608"/>
      <c r="G168" s="231" t="s">
        <v>554</v>
      </c>
      <c r="H168" s="124">
        <f t="shared" si="14"/>
        <v>0</v>
      </c>
      <c r="I168" s="124">
        <v>0</v>
      </c>
      <c r="J168" s="124">
        <v>0</v>
      </c>
      <c r="K168" s="130">
        <v>1</v>
      </c>
      <c r="L168" s="130">
        <v>2</v>
      </c>
      <c r="M168" s="130">
        <v>1</v>
      </c>
      <c r="N168" s="130">
        <v>8</v>
      </c>
      <c r="O168" s="124">
        <v>1</v>
      </c>
      <c r="P168" s="124">
        <v>0</v>
      </c>
      <c r="Q168" s="125">
        <v>48545</v>
      </c>
      <c r="R168" s="125">
        <v>17299</v>
      </c>
    </row>
    <row r="169" spans="1:18" ht="26.25" customHeight="1" x14ac:dyDescent="0.25">
      <c r="A169" s="124">
        <v>6</v>
      </c>
      <c r="B169" s="606" t="s">
        <v>253</v>
      </c>
      <c r="C169" s="607"/>
      <c r="D169" s="607"/>
      <c r="E169" s="607"/>
      <c r="F169" s="608"/>
      <c r="G169" s="231" t="s">
        <v>555</v>
      </c>
      <c r="H169" s="124">
        <f t="shared" si="14"/>
        <v>5</v>
      </c>
      <c r="I169" s="124">
        <v>0</v>
      </c>
      <c r="J169" s="124">
        <v>5</v>
      </c>
      <c r="K169" s="130">
        <v>1</v>
      </c>
      <c r="L169" s="130">
        <v>1</v>
      </c>
      <c r="M169" s="130">
        <v>1</v>
      </c>
      <c r="N169" s="130">
        <v>6</v>
      </c>
      <c r="O169" s="124">
        <v>0</v>
      </c>
      <c r="P169" s="124">
        <v>0</v>
      </c>
      <c r="Q169" s="125">
        <v>26145</v>
      </c>
      <c r="R169" s="125">
        <v>23243</v>
      </c>
    </row>
    <row r="170" spans="1:18" ht="26.25" customHeight="1" x14ac:dyDescent="0.25">
      <c r="A170" s="124">
        <v>7</v>
      </c>
      <c r="B170" s="606" t="s">
        <v>254</v>
      </c>
      <c r="C170" s="607"/>
      <c r="D170" s="607"/>
      <c r="E170" s="607"/>
      <c r="F170" s="608"/>
      <c r="G170" s="231" t="s">
        <v>556</v>
      </c>
      <c r="H170" s="124">
        <f t="shared" si="14"/>
        <v>10</v>
      </c>
      <c r="I170" s="124">
        <v>0</v>
      </c>
      <c r="J170" s="124">
        <v>10</v>
      </c>
      <c r="K170" s="130">
        <v>3</v>
      </c>
      <c r="L170" s="130">
        <v>1</v>
      </c>
      <c r="M170" s="130">
        <v>0</v>
      </c>
      <c r="N170" s="130">
        <v>18</v>
      </c>
      <c r="O170" s="124">
        <v>0</v>
      </c>
      <c r="P170" s="124">
        <v>0</v>
      </c>
      <c r="Q170" s="125">
        <v>37274</v>
      </c>
      <c r="R170" s="125">
        <v>21710</v>
      </c>
    </row>
    <row r="171" spans="1:18" ht="26.25" customHeight="1" x14ac:dyDescent="0.25">
      <c r="A171" s="124">
        <v>8</v>
      </c>
      <c r="B171" s="606" t="s">
        <v>255</v>
      </c>
      <c r="C171" s="607"/>
      <c r="D171" s="607"/>
      <c r="E171" s="607"/>
      <c r="F171" s="608"/>
      <c r="G171" s="231" t="s">
        <v>557</v>
      </c>
      <c r="H171" s="124">
        <f t="shared" si="14"/>
        <v>0</v>
      </c>
      <c r="I171" s="124">
        <v>0</v>
      </c>
      <c r="J171" s="124">
        <v>0</v>
      </c>
      <c r="K171" s="130">
        <v>3</v>
      </c>
      <c r="L171" s="130">
        <v>1</v>
      </c>
      <c r="M171" s="130">
        <v>0</v>
      </c>
      <c r="N171" s="130">
        <v>11</v>
      </c>
      <c r="O171" s="124">
        <v>0</v>
      </c>
      <c r="P171" s="124">
        <v>0</v>
      </c>
      <c r="Q171" s="125">
        <v>34044</v>
      </c>
      <c r="R171" s="125">
        <v>29824</v>
      </c>
    </row>
    <row r="172" spans="1:18" ht="26.25" customHeight="1" x14ac:dyDescent="0.25">
      <c r="A172" s="124">
        <v>9</v>
      </c>
      <c r="B172" s="606" t="s">
        <v>690</v>
      </c>
      <c r="C172" s="607"/>
      <c r="D172" s="607"/>
      <c r="E172" s="607"/>
      <c r="F172" s="608"/>
      <c r="G172" s="231" t="s">
        <v>558</v>
      </c>
      <c r="H172" s="124">
        <f t="shared" si="14"/>
        <v>0</v>
      </c>
      <c r="I172" s="124">
        <v>0</v>
      </c>
      <c r="J172" s="124">
        <v>0</v>
      </c>
      <c r="K172" s="130">
        <v>1</v>
      </c>
      <c r="L172" s="130">
        <v>1</v>
      </c>
      <c r="M172" s="130">
        <v>1</v>
      </c>
      <c r="N172" s="130">
        <v>10</v>
      </c>
      <c r="O172" s="124">
        <v>0</v>
      </c>
      <c r="P172" s="124">
        <v>0</v>
      </c>
      <c r="Q172" s="125">
        <v>28798</v>
      </c>
      <c r="R172" s="125">
        <v>24331</v>
      </c>
    </row>
    <row r="173" spans="1:18" ht="26.25" customHeight="1" x14ac:dyDescent="0.25">
      <c r="A173" s="124">
        <v>10</v>
      </c>
      <c r="B173" s="606" t="s">
        <v>256</v>
      </c>
      <c r="C173" s="607"/>
      <c r="D173" s="607"/>
      <c r="E173" s="607"/>
      <c r="F173" s="608"/>
      <c r="G173" s="231" t="s">
        <v>559</v>
      </c>
      <c r="H173" s="124">
        <f t="shared" si="14"/>
        <v>0</v>
      </c>
      <c r="I173" s="124">
        <v>0</v>
      </c>
      <c r="J173" s="124">
        <v>0</v>
      </c>
      <c r="K173" s="130">
        <v>1</v>
      </c>
      <c r="L173" s="130">
        <v>1</v>
      </c>
      <c r="M173" s="130">
        <v>1</v>
      </c>
      <c r="N173" s="130">
        <v>2</v>
      </c>
      <c r="O173" s="124">
        <v>2</v>
      </c>
      <c r="P173" s="124">
        <v>2</v>
      </c>
      <c r="Q173" s="125">
        <v>30161</v>
      </c>
      <c r="R173" s="125">
        <v>29005</v>
      </c>
    </row>
    <row r="174" spans="1:18" ht="26.25" customHeight="1" x14ac:dyDescent="0.25">
      <c r="A174" s="124">
        <v>11</v>
      </c>
      <c r="B174" s="606" t="s">
        <v>269</v>
      </c>
      <c r="C174" s="607"/>
      <c r="D174" s="607"/>
      <c r="E174" s="607"/>
      <c r="F174" s="608"/>
      <c r="G174" s="231" t="s">
        <v>270</v>
      </c>
      <c r="H174" s="124">
        <f t="shared" si="14"/>
        <v>0</v>
      </c>
      <c r="I174" s="124">
        <v>0</v>
      </c>
      <c r="J174" s="124">
        <v>0</v>
      </c>
      <c r="K174" s="130">
        <v>0</v>
      </c>
      <c r="L174" s="130">
        <v>0</v>
      </c>
      <c r="M174" s="130">
        <v>0</v>
      </c>
      <c r="N174" s="130">
        <v>1</v>
      </c>
      <c r="O174" s="124">
        <v>1</v>
      </c>
      <c r="P174" s="124">
        <v>1</v>
      </c>
      <c r="Q174" s="125">
        <v>0</v>
      </c>
      <c r="R174" s="125">
        <v>18106</v>
      </c>
    </row>
    <row r="175" spans="1:18" ht="26.25" customHeight="1" x14ac:dyDescent="0.25">
      <c r="A175" s="124">
        <v>12</v>
      </c>
      <c r="B175" s="606" t="s">
        <v>271</v>
      </c>
      <c r="C175" s="607"/>
      <c r="D175" s="607"/>
      <c r="E175" s="607"/>
      <c r="F175" s="608"/>
      <c r="G175" s="231" t="s">
        <v>272</v>
      </c>
      <c r="H175" s="124">
        <f t="shared" si="14"/>
        <v>0</v>
      </c>
      <c r="I175" s="124">
        <v>0</v>
      </c>
      <c r="J175" s="124">
        <v>0</v>
      </c>
      <c r="K175" s="130">
        <v>0</v>
      </c>
      <c r="L175" s="130">
        <v>0</v>
      </c>
      <c r="M175" s="130">
        <v>0</v>
      </c>
      <c r="N175" s="130">
        <v>3</v>
      </c>
      <c r="O175" s="124">
        <v>1</v>
      </c>
      <c r="P175" s="124">
        <v>0</v>
      </c>
      <c r="Q175" s="125">
        <v>0</v>
      </c>
      <c r="R175" s="125">
        <v>19814</v>
      </c>
    </row>
    <row r="176" spans="1:18" ht="26.25" customHeight="1" x14ac:dyDescent="0.25">
      <c r="A176" s="124">
        <v>13</v>
      </c>
      <c r="B176" s="606" t="s">
        <v>273</v>
      </c>
      <c r="C176" s="607"/>
      <c r="D176" s="607"/>
      <c r="E176" s="607"/>
      <c r="F176" s="608"/>
      <c r="G176" s="231" t="s">
        <v>274</v>
      </c>
      <c r="H176" s="124">
        <f t="shared" si="14"/>
        <v>0</v>
      </c>
      <c r="I176" s="124">
        <v>0</v>
      </c>
      <c r="J176" s="124">
        <v>0</v>
      </c>
      <c r="K176" s="130">
        <v>0</v>
      </c>
      <c r="L176" s="130">
        <v>0</v>
      </c>
      <c r="M176" s="130">
        <v>0</v>
      </c>
      <c r="N176" s="130">
        <v>0</v>
      </c>
      <c r="O176" s="124">
        <v>1</v>
      </c>
      <c r="P176" s="124">
        <v>1</v>
      </c>
      <c r="Q176" s="125">
        <v>0</v>
      </c>
      <c r="R176" s="125">
        <v>0</v>
      </c>
    </row>
    <row r="177" spans="1:18" ht="26.25" customHeight="1" x14ac:dyDescent="0.25">
      <c r="A177" s="124">
        <v>14</v>
      </c>
      <c r="B177" s="606" t="s">
        <v>275</v>
      </c>
      <c r="C177" s="607"/>
      <c r="D177" s="607"/>
      <c r="E177" s="607"/>
      <c r="F177" s="608"/>
      <c r="G177" s="231" t="s">
        <v>276</v>
      </c>
      <c r="H177" s="124">
        <f t="shared" si="14"/>
        <v>0</v>
      </c>
      <c r="I177" s="124">
        <v>0</v>
      </c>
      <c r="J177" s="124">
        <v>0</v>
      </c>
      <c r="K177" s="130">
        <v>0</v>
      </c>
      <c r="L177" s="130">
        <v>0</v>
      </c>
      <c r="M177" s="130">
        <v>0</v>
      </c>
      <c r="N177" s="130">
        <v>1</v>
      </c>
      <c r="O177" s="124">
        <v>0</v>
      </c>
      <c r="P177" s="124">
        <v>0</v>
      </c>
      <c r="Q177" s="125">
        <v>0</v>
      </c>
      <c r="R177" s="125">
        <v>23226</v>
      </c>
    </row>
    <row r="178" spans="1:18" ht="26.25" customHeight="1" x14ac:dyDescent="0.25">
      <c r="A178" s="124">
        <v>15</v>
      </c>
      <c r="B178" s="606" t="s">
        <v>277</v>
      </c>
      <c r="C178" s="607"/>
      <c r="D178" s="607"/>
      <c r="E178" s="607"/>
      <c r="F178" s="608"/>
      <c r="G178" s="231" t="s">
        <v>278</v>
      </c>
      <c r="H178" s="124">
        <f t="shared" si="14"/>
        <v>0</v>
      </c>
      <c r="I178" s="124">
        <v>0</v>
      </c>
      <c r="J178" s="124">
        <v>0</v>
      </c>
      <c r="K178" s="130">
        <v>0</v>
      </c>
      <c r="L178" s="130">
        <v>0</v>
      </c>
      <c r="M178" s="130">
        <v>0</v>
      </c>
      <c r="N178" s="130">
        <v>0</v>
      </c>
      <c r="O178" s="124">
        <v>1</v>
      </c>
      <c r="P178" s="124">
        <v>0</v>
      </c>
      <c r="Q178" s="125">
        <v>0</v>
      </c>
      <c r="R178" s="125">
        <v>0</v>
      </c>
    </row>
    <row r="179" spans="1:18" ht="26.25" customHeight="1" x14ac:dyDescent="0.25">
      <c r="A179" s="124">
        <v>16</v>
      </c>
      <c r="B179" s="606" t="s">
        <v>279</v>
      </c>
      <c r="C179" s="607"/>
      <c r="D179" s="607"/>
      <c r="E179" s="607"/>
      <c r="F179" s="608"/>
      <c r="G179" s="231" t="s">
        <v>280</v>
      </c>
      <c r="H179" s="124">
        <f t="shared" si="14"/>
        <v>0</v>
      </c>
      <c r="I179" s="124">
        <v>0</v>
      </c>
      <c r="J179" s="124">
        <v>0</v>
      </c>
      <c r="K179" s="130">
        <v>0</v>
      </c>
      <c r="L179" s="130">
        <v>0</v>
      </c>
      <c r="M179" s="130">
        <v>0</v>
      </c>
      <c r="N179" s="130">
        <v>2</v>
      </c>
      <c r="O179" s="124">
        <v>0</v>
      </c>
      <c r="P179" s="124">
        <v>0</v>
      </c>
      <c r="Q179" s="125">
        <v>0</v>
      </c>
      <c r="R179" s="125">
        <v>21826</v>
      </c>
    </row>
    <row r="180" spans="1:18" ht="26.25" customHeight="1" x14ac:dyDescent="0.25">
      <c r="A180" s="124">
        <v>17</v>
      </c>
      <c r="B180" s="606" t="s">
        <v>281</v>
      </c>
      <c r="C180" s="607"/>
      <c r="D180" s="607"/>
      <c r="E180" s="607"/>
      <c r="F180" s="608"/>
      <c r="G180" s="231" t="s">
        <v>282</v>
      </c>
      <c r="H180" s="124">
        <f t="shared" si="14"/>
        <v>0</v>
      </c>
      <c r="I180" s="124">
        <v>0</v>
      </c>
      <c r="J180" s="124">
        <v>0</v>
      </c>
      <c r="K180" s="130">
        <v>0</v>
      </c>
      <c r="L180" s="130">
        <v>0</v>
      </c>
      <c r="M180" s="130">
        <v>0</v>
      </c>
      <c r="N180" s="130">
        <v>4</v>
      </c>
      <c r="O180" s="124">
        <v>0</v>
      </c>
      <c r="P180" s="124">
        <v>0</v>
      </c>
      <c r="Q180" s="125">
        <v>0</v>
      </c>
      <c r="R180" s="125">
        <v>20203</v>
      </c>
    </row>
    <row r="181" spans="1:18" ht="26.25" customHeight="1" x14ac:dyDescent="0.25">
      <c r="A181" s="124">
        <v>18</v>
      </c>
      <c r="B181" s="606" t="s">
        <v>283</v>
      </c>
      <c r="C181" s="607"/>
      <c r="D181" s="607"/>
      <c r="E181" s="607"/>
      <c r="F181" s="608"/>
      <c r="G181" s="231" t="s">
        <v>284</v>
      </c>
      <c r="H181" s="124">
        <f t="shared" si="14"/>
        <v>0</v>
      </c>
      <c r="I181" s="124">
        <v>0</v>
      </c>
      <c r="J181" s="124">
        <v>0</v>
      </c>
      <c r="K181" s="130">
        <v>0</v>
      </c>
      <c r="L181" s="130">
        <v>0</v>
      </c>
      <c r="M181" s="130">
        <v>0</v>
      </c>
      <c r="N181" s="130">
        <v>4</v>
      </c>
      <c r="O181" s="124">
        <v>0</v>
      </c>
      <c r="P181" s="124">
        <v>0</v>
      </c>
      <c r="Q181" s="125">
        <v>0</v>
      </c>
      <c r="R181" s="125">
        <v>22916</v>
      </c>
    </row>
    <row r="182" spans="1:18" ht="26.25" customHeight="1" x14ac:dyDescent="0.25">
      <c r="A182" s="124">
        <v>19</v>
      </c>
      <c r="B182" s="606" t="s">
        <v>285</v>
      </c>
      <c r="C182" s="607"/>
      <c r="D182" s="607"/>
      <c r="E182" s="607"/>
      <c r="F182" s="608"/>
      <c r="G182" s="231" t="s">
        <v>286</v>
      </c>
      <c r="H182" s="124">
        <f t="shared" si="14"/>
        <v>0</v>
      </c>
      <c r="I182" s="124">
        <v>0</v>
      </c>
      <c r="J182" s="124">
        <v>0</v>
      </c>
      <c r="K182" s="130">
        <v>0</v>
      </c>
      <c r="L182" s="130">
        <v>0</v>
      </c>
      <c r="M182" s="130">
        <v>0</v>
      </c>
      <c r="N182" s="130">
        <v>1</v>
      </c>
      <c r="O182" s="124">
        <v>0</v>
      </c>
      <c r="P182" s="124">
        <v>0</v>
      </c>
      <c r="Q182" s="125">
        <v>0</v>
      </c>
      <c r="R182" s="125">
        <v>17924</v>
      </c>
    </row>
    <row r="183" spans="1:18" ht="26.25" customHeight="1" x14ac:dyDescent="0.25">
      <c r="A183" s="124">
        <v>20</v>
      </c>
      <c r="B183" s="612" t="s">
        <v>265</v>
      </c>
      <c r="C183" s="612"/>
      <c r="D183" s="612"/>
      <c r="E183" s="612"/>
      <c r="F183" s="612"/>
      <c r="G183" s="235" t="s">
        <v>892</v>
      </c>
      <c r="H183" s="124">
        <f t="shared" si="14"/>
        <v>0</v>
      </c>
      <c r="I183" s="124">
        <v>0</v>
      </c>
      <c r="J183" s="124">
        <v>0</v>
      </c>
      <c r="K183" s="130">
        <v>0</v>
      </c>
      <c r="L183" s="130">
        <v>0</v>
      </c>
      <c r="M183" s="130">
        <v>0</v>
      </c>
      <c r="N183" s="130">
        <v>0</v>
      </c>
      <c r="O183" s="124">
        <v>0</v>
      </c>
      <c r="P183" s="124">
        <v>0</v>
      </c>
      <c r="Q183" s="125">
        <v>0</v>
      </c>
      <c r="R183" s="125">
        <v>0</v>
      </c>
    </row>
    <row r="184" spans="1:18" ht="26.25" customHeight="1" x14ac:dyDescent="0.25">
      <c r="A184" s="124">
        <v>21</v>
      </c>
      <c r="B184" s="612" t="s">
        <v>257</v>
      </c>
      <c r="C184" s="612"/>
      <c r="D184" s="612"/>
      <c r="E184" s="612"/>
      <c r="F184" s="612"/>
      <c r="G184" s="235" t="s">
        <v>893</v>
      </c>
      <c r="H184" s="124">
        <f t="shared" si="14"/>
        <v>0</v>
      </c>
      <c r="I184" s="124">
        <v>0</v>
      </c>
      <c r="J184" s="124">
        <v>0</v>
      </c>
      <c r="K184" s="130">
        <v>0</v>
      </c>
      <c r="L184" s="130">
        <v>0</v>
      </c>
      <c r="M184" s="130">
        <v>0</v>
      </c>
      <c r="N184" s="130">
        <v>0</v>
      </c>
      <c r="O184" s="124">
        <v>0</v>
      </c>
      <c r="P184" s="124">
        <v>0</v>
      </c>
      <c r="Q184" s="125">
        <v>0</v>
      </c>
      <c r="R184" s="125">
        <v>0</v>
      </c>
    </row>
    <row r="185" spans="1:18" ht="26.25" customHeight="1" x14ac:dyDescent="0.25">
      <c r="A185" s="124">
        <v>22</v>
      </c>
      <c r="B185" s="612" t="s">
        <v>894</v>
      </c>
      <c r="C185" s="612"/>
      <c r="D185" s="612"/>
      <c r="E185" s="612"/>
      <c r="F185" s="612"/>
      <c r="G185" s="235" t="s">
        <v>895</v>
      </c>
      <c r="H185" s="124">
        <f t="shared" si="14"/>
        <v>0</v>
      </c>
      <c r="I185" s="124">
        <v>0</v>
      </c>
      <c r="J185" s="124">
        <v>0</v>
      </c>
      <c r="K185" s="130">
        <v>0</v>
      </c>
      <c r="L185" s="130">
        <v>0</v>
      </c>
      <c r="M185" s="130">
        <v>0</v>
      </c>
      <c r="N185" s="130">
        <v>0</v>
      </c>
      <c r="O185" s="124">
        <v>0</v>
      </c>
      <c r="P185" s="124">
        <v>0</v>
      </c>
      <c r="Q185" s="125">
        <v>0</v>
      </c>
      <c r="R185" s="125">
        <v>0</v>
      </c>
    </row>
    <row r="186" spans="1:18" ht="26.25" customHeight="1" x14ac:dyDescent="0.25">
      <c r="A186" s="124">
        <v>23</v>
      </c>
      <c r="B186" s="612" t="s">
        <v>896</v>
      </c>
      <c r="C186" s="612"/>
      <c r="D186" s="612"/>
      <c r="E186" s="612"/>
      <c r="F186" s="612"/>
      <c r="G186" s="235" t="s">
        <v>897</v>
      </c>
      <c r="H186" s="124">
        <f t="shared" si="14"/>
        <v>0</v>
      </c>
      <c r="I186" s="124">
        <v>0</v>
      </c>
      <c r="J186" s="124">
        <v>0</v>
      </c>
      <c r="K186" s="130">
        <v>0</v>
      </c>
      <c r="L186" s="130">
        <v>0</v>
      </c>
      <c r="M186" s="130">
        <v>0</v>
      </c>
      <c r="N186" s="130">
        <v>0</v>
      </c>
      <c r="O186" s="124">
        <v>0</v>
      </c>
      <c r="P186" s="124">
        <v>0</v>
      </c>
      <c r="Q186" s="125">
        <v>0</v>
      </c>
      <c r="R186" s="125">
        <v>0</v>
      </c>
    </row>
    <row r="187" spans="1:18" ht="26.25" customHeight="1" x14ac:dyDescent="0.25">
      <c r="A187" s="124">
        <v>24</v>
      </c>
      <c r="B187" s="612" t="s">
        <v>267</v>
      </c>
      <c r="C187" s="612"/>
      <c r="D187" s="612"/>
      <c r="E187" s="612"/>
      <c r="F187" s="612"/>
      <c r="G187" s="235" t="s">
        <v>898</v>
      </c>
      <c r="H187" s="124">
        <f>I187+J187</f>
        <v>0</v>
      </c>
      <c r="I187" s="124">
        <v>0</v>
      </c>
      <c r="J187" s="124">
        <v>0</v>
      </c>
      <c r="K187" s="130">
        <v>0</v>
      </c>
      <c r="L187" s="130">
        <v>0</v>
      </c>
      <c r="M187" s="130">
        <v>0</v>
      </c>
      <c r="N187" s="130">
        <v>0</v>
      </c>
      <c r="O187" s="124">
        <v>0</v>
      </c>
      <c r="P187" s="124">
        <v>0</v>
      </c>
      <c r="Q187" s="125">
        <v>0</v>
      </c>
      <c r="R187" s="125">
        <v>0</v>
      </c>
    </row>
    <row r="188" spans="1:18" ht="26.25" customHeight="1" x14ac:dyDescent="0.25">
      <c r="A188" s="124">
        <v>25</v>
      </c>
      <c r="B188" s="612" t="s">
        <v>263</v>
      </c>
      <c r="C188" s="612"/>
      <c r="D188" s="612"/>
      <c r="E188" s="612"/>
      <c r="F188" s="612"/>
      <c r="G188" s="235" t="s">
        <v>899</v>
      </c>
      <c r="H188" s="124">
        <f t="shared" si="14"/>
        <v>0</v>
      </c>
      <c r="I188" s="124">
        <v>0</v>
      </c>
      <c r="J188" s="124">
        <v>0</v>
      </c>
      <c r="K188" s="130">
        <v>0</v>
      </c>
      <c r="L188" s="130">
        <v>0</v>
      </c>
      <c r="M188" s="130">
        <v>0</v>
      </c>
      <c r="N188" s="130">
        <v>0</v>
      </c>
      <c r="O188" s="124">
        <v>0</v>
      </c>
      <c r="P188" s="124">
        <v>0</v>
      </c>
      <c r="Q188" s="125">
        <v>0</v>
      </c>
      <c r="R188" s="125">
        <v>0</v>
      </c>
    </row>
    <row r="189" spans="1:18" ht="26.25" customHeight="1" x14ac:dyDescent="0.25">
      <c r="A189" s="124">
        <v>26</v>
      </c>
      <c r="B189" s="612" t="s">
        <v>259</v>
      </c>
      <c r="C189" s="612"/>
      <c r="D189" s="612"/>
      <c r="E189" s="612"/>
      <c r="F189" s="612"/>
      <c r="G189" s="235" t="s">
        <v>900</v>
      </c>
      <c r="H189" s="124">
        <f t="shared" si="14"/>
        <v>0</v>
      </c>
      <c r="I189" s="124">
        <v>0</v>
      </c>
      <c r="J189" s="124">
        <v>0</v>
      </c>
      <c r="K189" s="130">
        <v>0</v>
      </c>
      <c r="L189" s="130">
        <v>0</v>
      </c>
      <c r="M189" s="130">
        <v>0</v>
      </c>
      <c r="N189" s="130">
        <v>0</v>
      </c>
      <c r="O189" s="124">
        <v>0</v>
      </c>
      <c r="P189" s="124">
        <v>0</v>
      </c>
      <c r="Q189" s="125">
        <v>0</v>
      </c>
      <c r="R189" s="125">
        <v>0</v>
      </c>
    </row>
    <row r="190" spans="1:18" ht="26.25" customHeight="1" x14ac:dyDescent="0.25">
      <c r="A190" s="124">
        <v>27</v>
      </c>
      <c r="B190" s="612" t="s">
        <v>901</v>
      </c>
      <c r="C190" s="612"/>
      <c r="D190" s="612"/>
      <c r="E190" s="612"/>
      <c r="F190" s="612"/>
      <c r="G190" s="235" t="s">
        <v>902</v>
      </c>
      <c r="H190" s="124">
        <f t="shared" si="14"/>
        <v>0</v>
      </c>
      <c r="I190" s="124">
        <v>0</v>
      </c>
      <c r="J190" s="124">
        <v>0</v>
      </c>
      <c r="K190" s="130">
        <v>0</v>
      </c>
      <c r="L190" s="130">
        <v>0</v>
      </c>
      <c r="M190" s="130">
        <v>0</v>
      </c>
      <c r="N190" s="130">
        <v>0</v>
      </c>
      <c r="O190" s="124">
        <v>0</v>
      </c>
      <c r="P190" s="124">
        <v>0</v>
      </c>
      <c r="Q190" s="125">
        <v>0</v>
      </c>
      <c r="R190" s="125">
        <v>0</v>
      </c>
    </row>
    <row r="191" spans="1:18" ht="26.25" customHeight="1" x14ac:dyDescent="0.25">
      <c r="A191" s="124">
        <v>28</v>
      </c>
      <c r="B191" s="612" t="s">
        <v>903</v>
      </c>
      <c r="C191" s="612"/>
      <c r="D191" s="612"/>
      <c r="E191" s="612"/>
      <c r="F191" s="612"/>
      <c r="G191" s="235" t="s">
        <v>904</v>
      </c>
      <c r="H191" s="124">
        <f t="shared" si="14"/>
        <v>0</v>
      </c>
      <c r="I191" s="124">
        <v>0</v>
      </c>
      <c r="J191" s="124">
        <v>0</v>
      </c>
      <c r="K191" s="130">
        <v>0</v>
      </c>
      <c r="L191" s="130">
        <v>0</v>
      </c>
      <c r="M191" s="130">
        <v>0</v>
      </c>
      <c r="N191" s="130">
        <v>0</v>
      </c>
      <c r="O191" s="124">
        <v>0</v>
      </c>
      <c r="P191" s="124">
        <v>0</v>
      </c>
      <c r="Q191" s="125">
        <v>0</v>
      </c>
      <c r="R191" s="125">
        <v>0</v>
      </c>
    </row>
    <row r="192" spans="1:18" ht="25.5" customHeight="1" x14ac:dyDescent="0.25">
      <c r="A192" s="225">
        <v>8</v>
      </c>
      <c r="B192" s="522" t="s">
        <v>287</v>
      </c>
      <c r="C192" s="523"/>
      <c r="D192" s="523"/>
      <c r="E192" s="523"/>
      <c r="F192" s="523"/>
      <c r="G192" s="524"/>
      <c r="H192" s="227">
        <f>H193+H194+H195+H196+H197+H198+H199+H200+H201+H202+H203+H204+H205+H206+H207+H208+H209+H210+H211+H212+H213+H214+H215+H216+H217+H218+H219+H220+H221+H222+H223+H224+H225+H226+H227+H228+H229+H230+H231+H232+H233+H234+H235+H236+H237+H238+H239+H240</f>
        <v>220</v>
      </c>
      <c r="I192" s="227">
        <f t="shared" ref="I192:P192" si="15">I193+I194+I195+I196+I197+I198+I199+I200+I201+I202+I203+I204+I205+I206+I207+I208+I209+I210+I211+I212+I213+I214+I215+I216+I217+I218+I219+I220+I221+I222+I223+I224+I225+I226+I227+I228+I229+I230+I231+I232+I233+I234+I235+I236+I237+I238+I239+I240</f>
        <v>150</v>
      </c>
      <c r="J192" s="227">
        <f t="shared" si="15"/>
        <v>70</v>
      </c>
      <c r="K192" s="135">
        <f t="shared" si="15"/>
        <v>80</v>
      </c>
      <c r="L192" s="135">
        <f>L193+L194+L195+L196+L197+L198+L199+L200+L201+L202+L203+L204+L205+L206+L207+L208+L209+L210+L211+L212+L213+L214+L215+L216+L217+L218+L219+L220+L221+L222+L223+L224+L225+L226+L227+L228+L229+L230+L231+L232+L233+L234+L235+L236+L237+L238+L239+L240</f>
        <v>6</v>
      </c>
      <c r="M192" s="135">
        <f t="shared" si="15"/>
        <v>4</v>
      </c>
      <c r="N192" s="135">
        <f t="shared" si="15"/>
        <v>280</v>
      </c>
      <c r="O192" s="227">
        <f t="shared" si="15"/>
        <v>0</v>
      </c>
      <c r="P192" s="227">
        <f t="shared" si="15"/>
        <v>0</v>
      </c>
      <c r="Q192" s="165">
        <v>44947.199999999997</v>
      </c>
      <c r="R192" s="165">
        <v>22476.400000000001</v>
      </c>
    </row>
    <row r="193" spans="1:18" ht="33" customHeight="1" x14ac:dyDescent="0.25">
      <c r="A193" s="124">
        <v>1</v>
      </c>
      <c r="B193" s="606" t="s">
        <v>837</v>
      </c>
      <c r="C193" s="607"/>
      <c r="D193" s="607"/>
      <c r="E193" s="607"/>
      <c r="F193" s="608"/>
      <c r="G193" s="231" t="s">
        <v>1010</v>
      </c>
      <c r="H193" s="124">
        <f>I193+J193</f>
        <v>117</v>
      </c>
      <c r="I193" s="124">
        <v>117</v>
      </c>
      <c r="J193" s="124">
        <v>0</v>
      </c>
      <c r="K193" s="130">
        <v>56</v>
      </c>
      <c r="L193" s="130">
        <v>2</v>
      </c>
      <c r="M193" s="130">
        <v>2</v>
      </c>
      <c r="N193" s="130">
        <v>165</v>
      </c>
      <c r="O193" s="124">
        <v>0</v>
      </c>
      <c r="P193" s="124">
        <v>0</v>
      </c>
      <c r="Q193" s="125">
        <v>44947.199999999997</v>
      </c>
      <c r="R193" s="125">
        <v>22476.400000000001</v>
      </c>
    </row>
    <row r="194" spans="1:18" ht="33" customHeight="1" x14ac:dyDescent="0.25">
      <c r="A194" s="124">
        <v>2</v>
      </c>
      <c r="B194" s="606" t="s">
        <v>299</v>
      </c>
      <c r="C194" s="607"/>
      <c r="D194" s="607"/>
      <c r="E194" s="607"/>
      <c r="F194" s="608"/>
      <c r="G194" s="231" t="s">
        <v>561</v>
      </c>
      <c r="H194" s="124">
        <f t="shared" ref="H194:H240" si="16">I194+J194</f>
        <v>33</v>
      </c>
      <c r="I194" s="124">
        <v>18</v>
      </c>
      <c r="J194" s="124">
        <v>15</v>
      </c>
      <c r="K194" s="130">
        <v>6</v>
      </c>
      <c r="L194" s="130">
        <v>1</v>
      </c>
      <c r="M194" s="130">
        <v>0</v>
      </c>
      <c r="N194" s="130">
        <v>17</v>
      </c>
      <c r="O194" s="124">
        <v>0</v>
      </c>
      <c r="P194" s="124">
        <v>0</v>
      </c>
      <c r="Q194" s="125">
        <v>44947.199999999997</v>
      </c>
      <c r="R194" s="125">
        <v>22476.400000000001</v>
      </c>
    </row>
    <row r="195" spans="1:18" ht="33" customHeight="1" x14ac:dyDescent="0.25">
      <c r="A195" s="124">
        <v>3</v>
      </c>
      <c r="B195" s="606" t="s">
        <v>323</v>
      </c>
      <c r="C195" s="607"/>
      <c r="D195" s="607"/>
      <c r="E195" s="607"/>
      <c r="F195" s="608"/>
      <c r="G195" s="231" t="s">
        <v>562</v>
      </c>
      <c r="H195" s="124">
        <f t="shared" si="16"/>
        <v>25</v>
      </c>
      <c r="I195" s="124">
        <v>0</v>
      </c>
      <c r="J195" s="124">
        <v>25</v>
      </c>
      <c r="K195" s="130">
        <v>7</v>
      </c>
      <c r="L195" s="130">
        <v>1</v>
      </c>
      <c r="M195" s="130">
        <v>0</v>
      </c>
      <c r="N195" s="130">
        <v>16</v>
      </c>
      <c r="O195" s="124">
        <v>0</v>
      </c>
      <c r="P195" s="124">
        <v>0</v>
      </c>
      <c r="Q195" s="125">
        <v>44947.199999999997</v>
      </c>
      <c r="R195" s="125">
        <v>22476.400000000001</v>
      </c>
    </row>
    <row r="196" spans="1:18" ht="33" customHeight="1" x14ac:dyDescent="0.25">
      <c r="A196" s="124">
        <v>4</v>
      </c>
      <c r="B196" s="606" t="s">
        <v>338</v>
      </c>
      <c r="C196" s="607"/>
      <c r="D196" s="607"/>
      <c r="E196" s="607"/>
      <c r="F196" s="608"/>
      <c r="G196" s="231" t="s">
        <v>563</v>
      </c>
      <c r="H196" s="124">
        <f t="shared" si="16"/>
        <v>45</v>
      </c>
      <c r="I196" s="124">
        <v>15</v>
      </c>
      <c r="J196" s="124">
        <v>30</v>
      </c>
      <c r="K196" s="130">
        <v>7</v>
      </c>
      <c r="L196" s="130">
        <v>1</v>
      </c>
      <c r="M196" s="130">
        <v>1</v>
      </c>
      <c r="N196" s="130">
        <v>20</v>
      </c>
      <c r="O196" s="124">
        <v>0</v>
      </c>
      <c r="P196" s="124">
        <v>0</v>
      </c>
      <c r="Q196" s="125">
        <v>44947.199999999997</v>
      </c>
      <c r="R196" s="125">
        <v>22476.400000000001</v>
      </c>
    </row>
    <row r="197" spans="1:18" ht="33" customHeight="1" x14ac:dyDescent="0.25">
      <c r="A197" s="124">
        <v>5</v>
      </c>
      <c r="B197" s="606" t="s">
        <v>310</v>
      </c>
      <c r="C197" s="607"/>
      <c r="D197" s="607"/>
      <c r="E197" s="607"/>
      <c r="F197" s="608"/>
      <c r="G197" s="231" t="s">
        <v>564</v>
      </c>
      <c r="H197" s="124">
        <f t="shared" si="16"/>
        <v>0</v>
      </c>
      <c r="I197" s="124">
        <v>0</v>
      </c>
      <c r="J197" s="124">
        <v>0</v>
      </c>
      <c r="K197" s="130">
        <v>2</v>
      </c>
      <c r="L197" s="130">
        <v>0</v>
      </c>
      <c r="M197" s="130">
        <v>0</v>
      </c>
      <c r="N197" s="130">
        <v>8</v>
      </c>
      <c r="O197" s="124">
        <v>0</v>
      </c>
      <c r="P197" s="124">
        <v>0</v>
      </c>
      <c r="Q197" s="125">
        <v>44947.199999999997</v>
      </c>
      <c r="R197" s="125">
        <v>22476.400000000001</v>
      </c>
    </row>
    <row r="198" spans="1:18" ht="33" customHeight="1" x14ac:dyDescent="0.25">
      <c r="A198" s="124">
        <v>6</v>
      </c>
      <c r="B198" s="606" t="s">
        <v>332</v>
      </c>
      <c r="C198" s="607"/>
      <c r="D198" s="607"/>
      <c r="E198" s="607"/>
      <c r="F198" s="608"/>
      <c r="G198" s="231" t="s">
        <v>565</v>
      </c>
      <c r="H198" s="124">
        <f t="shared" si="16"/>
        <v>0</v>
      </c>
      <c r="I198" s="124">
        <v>0</v>
      </c>
      <c r="J198" s="124">
        <v>0</v>
      </c>
      <c r="K198" s="130">
        <v>2</v>
      </c>
      <c r="L198" s="130">
        <v>1</v>
      </c>
      <c r="M198" s="130">
        <v>1</v>
      </c>
      <c r="N198" s="130">
        <v>8</v>
      </c>
      <c r="O198" s="124">
        <v>0</v>
      </c>
      <c r="P198" s="124">
        <v>0</v>
      </c>
      <c r="Q198" s="125">
        <v>44947.199999999997</v>
      </c>
      <c r="R198" s="125">
        <v>22476.400000000001</v>
      </c>
    </row>
    <row r="199" spans="1:18" ht="33" customHeight="1" x14ac:dyDescent="0.25">
      <c r="A199" s="124">
        <v>7</v>
      </c>
      <c r="B199" s="606" t="s">
        <v>288</v>
      </c>
      <c r="C199" s="607"/>
      <c r="D199" s="607"/>
      <c r="E199" s="607"/>
      <c r="F199" s="608"/>
      <c r="G199" s="231" t="s">
        <v>289</v>
      </c>
      <c r="H199" s="124">
        <f t="shared" si="16"/>
        <v>0</v>
      </c>
      <c r="I199" s="124">
        <v>0</v>
      </c>
      <c r="J199" s="124">
        <v>0</v>
      </c>
      <c r="K199" s="130">
        <v>0</v>
      </c>
      <c r="L199" s="130">
        <v>0</v>
      </c>
      <c r="M199" s="130">
        <v>0</v>
      </c>
      <c r="N199" s="130">
        <v>2</v>
      </c>
      <c r="O199" s="124">
        <v>0</v>
      </c>
      <c r="P199" s="124">
        <v>0</v>
      </c>
      <c r="Q199" s="125">
        <v>0</v>
      </c>
      <c r="R199" s="125" t="s">
        <v>1046</v>
      </c>
    </row>
    <row r="200" spans="1:18" ht="33" customHeight="1" x14ac:dyDescent="0.25">
      <c r="A200" s="124">
        <v>8</v>
      </c>
      <c r="B200" s="606" t="s">
        <v>206</v>
      </c>
      <c r="C200" s="607"/>
      <c r="D200" s="607"/>
      <c r="E200" s="607"/>
      <c r="F200" s="608"/>
      <c r="G200" s="231" t="s">
        <v>290</v>
      </c>
      <c r="H200" s="124">
        <f t="shared" si="16"/>
        <v>0</v>
      </c>
      <c r="I200" s="124">
        <v>0</v>
      </c>
      <c r="J200" s="124">
        <v>0</v>
      </c>
      <c r="K200" s="130">
        <v>0</v>
      </c>
      <c r="L200" s="130">
        <v>0</v>
      </c>
      <c r="M200" s="130">
        <v>0</v>
      </c>
      <c r="N200" s="130">
        <v>2</v>
      </c>
      <c r="O200" s="124">
        <v>0</v>
      </c>
      <c r="P200" s="124">
        <v>0</v>
      </c>
      <c r="Q200" s="125">
        <v>0</v>
      </c>
      <c r="R200" s="125">
        <v>22476.400000000001</v>
      </c>
    </row>
    <row r="201" spans="1:18" ht="33" customHeight="1" x14ac:dyDescent="0.25">
      <c r="A201" s="124">
        <v>9</v>
      </c>
      <c r="B201" s="606" t="s">
        <v>291</v>
      </c>
      <c r="C201" s="607"/>
      <c r="D201" s="607"/>
      <c r="E201" s="607"/>
      <c r="F201" s="608"/>
      <c r="G201" s="231" t="s">
        <v>292</v>
      </c>
      <c r="H201" s="124">
        <f t="shared" si="16"/>
        <v>0</v>
      </c>
      <c r="I201" s="124">
        <v>0</v>
      </c>
      <c r="J201" s="124">
        <v>0</v>
      </c>
      <c r="K201" s="130">
        <v>0</v>
      </c>
      <c r="L201" s="130">
        <v>0</v>
      </c>
      <c r="M201" s="130">
        <v>0</v>
      </c>
      <c r="N201" s="130">
        <v>0</v>
      </c>
      <c r="O201" s="124">
        <v>0</v>
      </c>
      <c r="P201" s="124">
        <v>0</v>
      </c>
      <c r="Q201" s="125">
        <v>0</v>
      </c>
      <c r="R201" s="125">
        <v>0</v>
      </c>
    </row>
    <row r="202" spans="1:18" ht="33" customHeight="1" x14ac:dyDescent="0.25">
      <c r="A202" s="124">
        <v>10</v>
      </c>
      <c r="B202" s="606" t="s">
        <v>293</v>
      </c>
      <c r="C202" s="607"/>
      <c r="D202" s="607"/>
      <c r="E202" s="607"/>
      <c r="F202" s="608"/>
      <c r="G202" s="231" t="s">
        <v>294</v>
      </c>
      <c r="H202" s="124">
        <f t="shared" si="16"/>
        <v>0</v>
      </c>
      <c r="I202" s="124">
        <v>0</v>
      </c>
      <c r="J202" s="124">
        <v>0</v>
      </c>
      <c r="K202" s="130">
        <v>0</v>
      </c>
      <c r="L202" s="130">
        <v>0</v>
      </c>
      <c r="M202" s="130">
        <v>0</v>
      </c>
      <c r="N202" s="130">
        <v>2</v>
      </c>
      <c r="O202" s="124">
        <v>0</v>
      </c>
      <c r="P202" s="124">
        <v>0</v>
      </c>
      <c r="Q202" s="125">
        <v>0</v>
      </c>
      <c r="R202" s="125">
        <v>22476.400000000001</v>
      </c>
    </row>
    <row r="203" spans="1:18" ht="33" customHeight="1" x14ac:dyDescent="0.25">
      <c r="A203" s="124">
        <v>11</v>
      </c>
      <c r="B203" s="606" t="s">
        <v>295</v>
      </c>
      <c r="C203" s="607"/>
      <c r="D203" s="607"/>
      <c r="E203" s="607"/>
      <c r="F203" s="608"/>
      <c r="G203" s="231" t="s">
        <v>296</v>
      </c>
      <c r="H203" s="124">
        <f t="shared" si="16"/>
        <v>0</v>
      </c>
      <c r="I203" s="124">
        <v>0</v>
      </c>
      <c r="J203" s="124">
        <v>0</v>
      </c>
      <c r="K203" s="130">
        <v>0</v>
      </c>
      <c r="L203" s="130">
        <v>0</v>
      </c>
      <c r="M203" s="130">
        <v>0</v>
      </c>
      <c r="N203" s="130">
        <v>1</v>
      </c>
      <c r="O203" s="124">
        <v>0</v>
      </c>
      <c r="P203" s="124">
        <v>0</v>
      </c>
      <c r="Q203" s="125">
        <v>0</v>
      </c>
      <c r="R203" s="125">
        <v>22476.400000000001</v>
      </c>
    </row>
    <row r="204" spans="1:18" ht="33" customHeight="1" x14ac:dyDescent="0.25">
      <c r="A204" s="124">
        <v>12</v>
      </c>
      <c r="B204" s="606" t="s">
        <v>297</v>
      </c>
      <c r="C204" s="607"/>
      <c r="D204" s="607"/>
      <c r="E204" s="607"/>
      <c r="F204" s="608"/>
      <c r="G204" s="231" t="s">
        <v>298</v>
      </c>
      <c r="H204" s="124">
        <f t="shared" si="16"/>
        <v>0</v>
      </c>
      <c r="I204" s="124">
        <v>0</v>
      </c>
      <c r="J204" s="124">
        <v>0</v>
      </c>
      <c r="K204" s="130">
        <v>0</v>
      </c>
      <c r="L204" s="130">
        <v>0</v>
      </c>
      <c r="M204" s="130">
        <v>0</v>
      </c>
      <c r="N204" s="130">
        <v>1</v>
      </c>
      <c r="O204" s="124">
        <v>0</v>
      </c>
      <c r="P204" s="124">
        <v>0</v>
      </c>
      <c r="Q204" s="125">
        <v>0</v>
      </c>
      <c r="R204" s="125">
        <v>22476.400000000001</v>
      </c>
    </row>
    <row r="205" spans="1:18" ht="33" customHeight="1" x14ac:dyDescent="0.25">
      <c r="A205" s="124">
        <v>13</v>
      </c>
      <c r="B205" s="606" t="s">
        <v>300</v>
      </c>
      <c r="C205" s="607"/>
      <c r="D205" s="607"/>
      <c r="E205" s="607"/>
      <c r="F205" s="608"/>
      <c r="G205" s="231" t="s">
        <v>301</v>
      </c>
      <c r="H205" s="124">
        <f t="shared" si="16"/>
        <v>0</v>
      </c>
      <c r="I205" s="124">
        <v>0</v>
      </c>
      <c r="J205" s="124">
        <v>0</v>
      </c>
      <c r="K205" s="130">
        <v>0</v>
      </c>
      <c r="L205" s="130">
        <v>0</v>
      </c>
      <c r="M205" s="130">
        <v>0</v>
      </c>
      <c r="N205" s="130">
        <v>3</v>
      </c>
      <c r="O205" s="124">
        <v>0</v>
      </c>
      <c r="P205" s="124">
        <v>0</v>
      </c>
      <c r="Q205" s="125">
        <v>0</v>
      </c>
      <c r="R205" s="125">
        <v>22476.400000000001</v>
      </c>
    </row>
    <row r="206" spans="1:18" ht="33" customHeight="1" x14ac:dyDescent="0.25">
      <c r="A206" s="124">
        <v>14</v>
      </c>
      <c r="B206" s="606" t="s">
        <v>302</v>
      </c>
      <c r="C206" s="607"/>
      <c r="D206" s="607"/>
      <c r="E206" s="607"/>
      <c r="F206" s="608"/>
      <c r="G206" s="231" t="s">
        <v>303</v>
      </c>
      <c r="H206" s="124">
        <f t="shared" si="16"/>
        <v>0</v>
      </c>
      <c r="I206" s="124">
        <v>0</v>
      </c>
      <c r="J206" s="124">
        <v>0</v>
      </c>
      <c r="K206" s="130">
        <v>0</v>
      </c>
      <c r="L206" s="130">
        <v>0</v>
      </c>
      <c r="M206" s="130">
        <v>0</v>
      </c>
      <c r="N206" s="130">
        <v>2</v>
      </c>
      <c r="O206" s="124">
        <v>0</v>
      </c>
      <c r="P206" s="124">
        <v>0</v>
      </c>
      <c r="Q206" s="125">
        <v>0</v>
      </c>
      <c r="R206" s="125">
        <v>22476.400000000001</v>
      </c>
    </row>
    <row r="207" spans="1:18" ht="33" customHeight="1" x14ac:dyDescent="0.25">
      <c r="A207" s="124">
        <v>15</v>
      </c>
      <c r="B207" s="606" t="s">
        <v>304</v>
      </c>
      <c r="C207" s="607"/>
      <c r="D207" s="607"/>
      <c r="E207" s="607"/>
      <c r="F207" s="608"/>
      <c r="G207" s="231" t="s">
        <v>305</v>
      </c>
      <c r="H207" s="124">
        <f t="shared" si="16"/>
        <v>0</v>
      </c>
      <c r="I207" s="124">
        <v>0</v>
      </c>
      <c r="J207" s="124">
        <v>0</v>
      </c>
      <c r="K207" s="130">
        <v>0</v>
      </c>
      <c r="L207" s="130">
        <v>0</v>
      </c>
      <c r="M207" s="130">
        <v>0</v>
      </c>
      <c r="N207" s="130">
        <v>2</v>
      </c>
      <c r="O207" s="124">
        <v>0</v>
      </c>
      <c r="P207" s="124">
        <v>0</v>
      </c>
      <c r="Q207" s="125">
        <v>0</v>
      </c>
      <c r="R207" s="125">
        <v>22476.400000000001</v>
      </c>
    </row>
    <row r="208" spans="1:18" ht="33" customHeight="1" x14ac:dyDescent="0.25">
      <c r="A208" s="124">
        <v>16</v>
      </c>
      <c r="B208" s="606" t="s">
        <v>306</v>
      </c>
      <c r="C208" s="607"/>
      <c r="D208" s="607"/>
      <c r="E208" s="607"/>
      <c r="F208" s="608"/>
      <c r="G208" s="231" t="s">
        <v>307</v>
      </c>
      <c r="H208" s="124">
        <f t="shared" si="16"/>
        <v>0</v>
      </c>
      <c r="I208" s="124">
        <v>0</v>
      </c>
      <c r="J208" s="124">
        <v>0</v>
      </c>
      <c r="K208" s="130">
        <v>0</v>
      </c>
      <c r="L208" s="130">
        <v>0</v>
      </c>
      <c r="M208" s="130">
        <v>0</v>
      </c>
      <c r="N208" s="130">
        <v>1</v>
      </c>
      <c r="O208" s="124">
        <v>0</v>
      </c>
      <c r="P208" s="124">
        <v>0</v>
      </c>
      <c r="Q208" s="125">
        <v>0</v>
      </c>
      <c r="R208" s="125">
        <v>22476.400000000001</v>
      </c>
    </row>
    <row r="209" spans="1:18" ht="33" customHeight="1" x14ac:dyDescent="0.25">
      <c r="A209" s="124">
        <v>17</v>
      </c>
      <c r="B209" s="606" t="s">
        <v>308</v>
      </c>
      <c r="C209" s="607"/>
      <c r="D209" s="607"/>
      <c r="E209" s="607"/>
      <c r="F209" s="608"/>
      <c r="G209" s="231" t="s">
        <v>309</v>
      </c>
      <c r="H209" s="124">
        <f t="shared" si="16"/>
        <v>0</v>
      </c>
      <c r="I209" s="124">
        <v>0</v>
      </c>
      <c r="J209" s="124">
        <v>0</v>
      </c>
      <c r="K209" s="130">
        <v>0</v>
      </c>
      <c r="L209" s="130">
        <v>0</v>
      </c>
      <c r="M209" s="130">
        <v>0</v>
      </c>
      <c r="N209" s="130">
        <v>1</v>
      </c>
      <c r="O209" s="124">
        <v>0</v>
      </c>
      <c r="P209" s="124">
        <v>0</v>
      </c>
      <c r="Q209" s="125">
        <v>0</v>
      </c>
      <c r="R209" s="125">
        <v>22476.400000000001</v>
      </c>
    </row>
    <row r="210" spans="1:18" ht="33" customHeight="1" x14ac:dyDescent="0.25">
      <c r="A210" s="124">
        <v>18</v>
      </c>
      <c r="B210" s="606" t="s">
        <v>311</v>
      </c>
      <c r="C210" s="607"/>
      <c r="D210" s="607"/>
      <c r="E210" s="607"/>
      <c r="F210" s="608"/>
      <c r="G210" s="231" t="s">
        <v>312</v>
      </c>
      <c r="H210" s="124">
        <f t="shared" si="16"/>
        <v>0</v>
      </c>
      <c r="I210" s="124">
        <v>0</v>
      </c>
      <c r="J210" s="124">
        <v>0</v>
      </c>
      <c r="K210" s="130">
        <v>0</v>
      </c>
      <c r="L210" s="130">
        <v>0</v>
      </c>
      <c r="M210" s="130">
        <v>0</v>
      </c>
      <c r="N210" s="130">
        <v>1</v>
      </c>
      <c r="O210" s="124">
        <v>0</v>
      </c>
      <c r="P210" s="124">
        <v>0</v>
      </c>
      <c r="Q210" s="125">
        <v>0</v>
      </c>
      <c r="R210" s="125">
        <v>22476.400000000001</v>
      </c>
    </row>
    <row r="211" spans="1:18" ht="33" customHeight="1" x14ac:dyDescent="0.25">
      <c r="A211" s="124">
        <v>19</v>
      </c>
      <c r="B211" s="606" t="s">
        <v>313</v>
      </c>
      <c r="C211" s="607"/>
      <c r="D211" s="607"/>
      <c r="E211" s="607"/>
      <c r="F211" s="608"/>
      <c r="G211" s="231" t="s">
        <v>314</v>
      </c>
      <c r="H211" s="124">
        <f t="shared" si="16"/>
        <v>0</v>
      </c>
      <c r="I211" s="124">
        <v>0</v>
      </c>
      <c r="J211" s="124">
        <v>0</v>
      </c>
      <c r="K211" s="130">
        <v>0</v>
      </c>
      <c r="L211" s="130">
        <v>0</v>
      </c>
      <c r="M211" s="130">
        <v>0</v>
      </c>
      <c r="N211" s="130">
        <v>0</v>
      </c>
      <c r="O211" s="124">
        <v>0</v>
      </c>
      <c r="P211" s="124">
        <v>0</v>
      </c>
      <c r="Q211" s="125">
        <v>0</v>
      </c>
      <c r="R211" s="125">
        <v>0</v>
      </c>
    </row>
    <row r="212" spans="1:18" ht="33" customHeight="1" x14ac:dyDescent="0.25">
      <c r="A212" s="124">
        <v>20</v>
      </c>
      <c r="B212" s="606" t="s">
        <v>315</v>
      </c>
      <c r="C212" s="607"/>
      <c r="D212" s="607"/>
      <c r="E212" s="607"/>
      <c r="F212" s="608"/>
      <c r="G212" s="231" t="s">
        <v>316</v>
      </c>
      <c r="H212" s="124">
        <f t="shared" si="16"/>
        <v>0</v>
      </c>
      <c r="I212" s="124">
        <v>0</v>
      </c>
      <c r="J212" s="124">
        <v>0</v>
      </c>
      <c r="K212" s="130">
        <v>0</v>
      </c>
      <c r="L212" s="130">
        <v>0</v>
      </c>
      <c r="M212" s="130">
        <v>0</v>
      </c>
      <c r="N212" s="130">
        <v>1</v>
      </c>
      <c r="O212" s="124">
        <v>0</v>
      </c>
      <c r="P212" s="124">
        <v>0</v>
      </c>
      <c r="Q212" s="125">
        <v>0</v>
      </c>
      <c r="R212" s="125">
        <v>22476.400000000001</v>
      </c>
    </row>
    <row r="213" spans="1:18" ht="33" customHeight="1" x14ac:dyDescent="0.25">
      <c r="A213" s="124">
        <v>21</v>
      </c>
      <c r="B213" s="606" t="s">
        <v>317</v>
      </c>
      <c r="C213" s="607"/>
      <c r="D213" s="607"/>
      <c r="E213" s="607"/>
      <c r="F213" s="608"/>
      <c r="G213" s="231" t="s">
        <v>318</v>
      </c>
      <c r="H213" s="124">
        <f t="shared" si="16"/>
        <v>0</v>
      </c>
      <c r="I213" s="124">
        <v>0</v>
      </c>
      <c r="J213" s="124">
        <v>0</v>
      </c>
      <c r="K213" s="130">
        <v>0</v>
      </c>
      <c r="L213" s="130">
        <v>0</v>
      </c>
      <c r="M213" s="130">
        <v>0</v>
      </c>
      <c r="N213" s="130">
        <v>1</v>
      </c>
      <c r="O213" s="124">
        <v>0</v>
      </c>
      <c r="P213" s="124">
        <v>0</v>
      </c>
      <c r="Q213" s="125">
        <v>0</v>
      </c>
      <c r="R213" s="125">
        <v>22476.400000000001</v>
      </c>
    </row>
    <row r="214" spans="1:18" ht="33" customHeight="1" x14ac:dyDescent="0.25">
      <c r="A214" s="124">
        <v>22</v>
      </c>
      <c r="B214" s="606" t="s">
        <v>319</v>
      </c>
      <c r="C214" s="607"/>
      <c r="D214" s="607"/>
      <c r="E214" s="607"/>
      <c r="F214" s="608"/>
      <c r="G214" s="231" t="s">
        <v>320</v>
      </c>
      <c r="H214" s="124">
        <f t="shared" si="16"/>
        <v>0</v>
      </c>
      <c r="I214" s="124">
        <v>0</v>
      </c>
      <c r="J214" s="124">
        <v>0</v>
      </c>
      <c r="K214" s="130">
        <v>0</v>
      </c>
      <c r="L214" s="130">
        <v>0</v>
      </c>
      <c r="M214" s="130">
        <v>0</v>
      </c>
      <c r="N214" s="130">
        <v>2</v>
      </c>
      <c r="O214" s="124">
        <v>0</v>
      </c>
      <c r="P214" s="124">
        <v>0</v>
      </c>
      <c r="Q214" s="125">
        <v>0</v>
      </c>
      <c r="R214" s="125">
        <v>22476.400000000001</v>
      </c>
    </row>
    <row r="215" spans="1:18" ht="33" customHeight="1" x14ac:dyDescent="0.25">
      <c r="A215" s="124">
        <v>23</v>
      </c>
      <c r="B215" s="606" t="s">
        <v>321</v>
      </c>
      <c r="C215" s="607"/>
      <c r="D215" s="607"/>
      <c r="E215" s="607"/>
      <c r="F215" s="608"/>
      <c r="G215" s="231" t="s">
        <v>322</v>
      </c>
      <c r="H215" s="124">
        <f t="shared" si="16"/>
        <v>0</v>
      </c>
      <c r="I215" s="124">
        <v>0</v>
      </c>
      <c r="J215" s="124">
        <v>0</v>
      </c>
      <c r="K215" s="130">
        <v>0</v>
      </c>
      <c r="L215" s="130">
        <v>0</v>
      </c>
      <c r="M215" s="130">
        <v>0</v>
      </c>
      <c r="N215" s="130">
        <v>2</v>
      </c>
      <c r="O215" s="124">
        <v>0</v>
      </c>
      <c r="P215" s="124">
        <v>0</v>
      </c>
      <c r="Q215" s="125">
        <v>0</v>
      </c>
      <c r="R215" s="125">
        <v>22476.400000000001</v>
      </c>
    </row>
    <row r="216" spans="1:18" ht="33" customHeight="1" x14ac:dyDescent="0.25">
      <c r="A216" s="124">
        <v>24</v>
      </c>
      <c r="B216" s="606" t="s">
        <v>324</v>
      </c>
      <c r="C216" s="607"/>
      <c r="D216" s="607"/>
      <c r="E216" s="607"/>
      <c r="F216" s="608"/>
      <c r="G216" s="231" t="s">
        <v>325</v>
      </c>
      <c r="H216" s="124">
        <f t="shared" si="16"/>
        <v>0</v>
      </c>
      <c r="I216" s="124">
        <v>0</v>
      </c>
      <c r="J216" s="124">
        <v>0</v>
      </c>
      <c r="K216" s="130">
        <v>0</v>
      </c>
      <c r="L216" s="130">
        <v>0</v>
      </c>
      <c r="M216" s="130">
        <v>0</v>
      </c>
      <c r="N216" s="130">
        <v>1</v>
      </c>
      <c r="O216" s="124">
        <v>0</v>
      </c>
      <c r="P216" s="124">
        <v>0</v>
      </c>
      <c r="Q216" s="125">
        <v>0</v>
      </c>
      <c r="R216" s="125">
        <v>22476.400000000001</v>
      </c>
    </row>
    <row r="217" spans="1:18" ht="33" customHeight="1" x14ac:dyDescent="0.25">
      <c r="A217" s="124">
        <v>25</v>
      </c>
      <c r="B217" s="606" t="s">
        <v>326</v>
      </c>
      <c r="C217" s="607"/>
      <c r="D217" s="607"/>
      <c r="E217" s="607"/>
      <c r="F217" s="608"/>
      <c r="G217" s="231" t="s">
        <v>327</v>
      </c>
      <c r="H217" s="124">
        <f t="shared" si="16"/>
        <v>0</v>
      </c>
      <c r="I217" s="124">
        <v>0</v>
      </c>
      <c r="J217" s="124">
        <v>0</v>
      </c>
      <c r="K217" s="130">
        <v>0</v>
      </c>
      <c r="L217" s="130">
        <v>0</v>
      </c>
      <c r="M217" s="130">
        <v>0</v>
      </c>
      <c r="N217" s="130">
        <v>1</v>
      </c>
      <c r="O217" s="124">
        <v>0</v>
      </c>
      <c r="P217" s="124">
        <v>0</v>
      </c>
      <c r="Q217" s="125">
        <v>0</v>
      </c>
      <c r="R217" s="125">
        <v>22476.400000000001</v>
      </c>
    </row>
    <row r="218" spans="1:18" ht="33" customHeight="1" x14ac:dyDescent="0.25">
      <c r="A218" s="124">
        <v>26</v>
      </c>
      <c r="B218" s="606" t="s">
        <v>330</v>
      </c>
      <c r="C218" s="607"/>
      <c r="D218" s="607"/>
      <c r="E218" s="607"/>
      <c r="F218" s="608"/>
      <c r="G218" s="231" t="s">
        <v>331</v>
      </c>
      <c r="H218" s="124">
        <f t="shared" si="16"/>
        <v>0</v>
      </c>
      <c r="I218" s="124">
        <v>0</v>
      </c>
      <c r="J218" s="124">
        <v>0</v>
      </c>
      <c r="K218" s="130">
        <v>0</v>
      </c>
      <c r="L218" s="130">
        <v>0</v>
      </c>
      <c r="M218" s="130">
        <v>0</v>
      </c>
      <c r="N218" s="130">
        <v>1</v>
      </c>
      <c r="O218" s="124">
        <v>0</v>
      </c>
      <c r="P218" s="124">
        <v>0</v>
      </c>
      <c r="Q218" s="125">
        <v>0</v>
      </c>
      <c r="R218" s="125">
        <v>22476.400000000001</v>
      </c>
    </row>
    <row r="219" spans="1:18" ht="33" customHeight="1" x14ac:dyDescent="0.25">
      <c r="A219" s="124">
        <v>27</v>
      </c>
      <c r="B219" s="606" t="s">
        <v>333</v>
      </c>
      <c r="C219" s="607"/>
      <c r="D219" s="607"/>
      <c r="E219" s="607"/>
      <c r="F219" s="608"/>
      <c r="G219" s="231" t="s">
        <v>334</v>
      </c>
      <c r="H219" s="124">
        <f t="shared" si="16"/>
        <v>0</v>
      </c>
      <c r="I219" s="124">
        <v>0</v>
      </c>
      <c r="J219" s="124">
        <v>0</v>
      </c>
      <c r="K219" s="130">
        <v>0</v>
      </c>
      <c r="L219" s="130">
        <v>0</v>
      </c>
      <c r="M219" s="130">
        <v>0</v>
      </c>
      <c r="N219" s="130">
        <v>1</v>
      </c>
      <c r="O219" s="124">
        <v>0</v>
      </c>
      <c r="P219" s="124">
        <v>0</v>
      </c>
      <c r="Q219" s="125">
        <v>0</v>
      </c>
      <c r="R219" s="125">
        <v>22476.400000000001</v>
      </c>
    </row>
    <row r="220" spans="1:18" ht="33" customHeight="1" x14ac:dyDescent="0.25">
      <c r="A220" s="124">
        <v>28</v>
      </c>
      <c r="B220" s="606" t="s">
        <v>336</v>
      </c>
      <c r="C220" s="607"/>
      <c r="D220" s="607"/>
      <c r="E220" s="607"/>
      <c r="F220" s="608"/>
      <c r="G220" s="231" t="s">
        <v>337</v>
      </c>
      <c r="H220" s="124">
        <f t="shared" si="16"/>
        <v>0</v>
      </c>
      <c r="I220" s="124">
        <v>0</v>
      </c>
      <c r="J220" s="124">
        <v>0</v>
      </c>
      <c r="K220" s="130">
        <v>0</v>
      </c>
      <c r="L220" s="130">
        <v>0</v>
      </c>
      <c r="M220" s="130">
        <v>0</v>
      </c>
      <c r="N220" s="130">
        <v>1</v>
      </c>
      <c r="O220" s="124">
        <v>0</v>
      </c>
      <c r="P220" s="124">
        <v>0</v>
      </c>
      <c r="Q220" s="125">
        <v>0</v>
      </c>
      <c r="R220" s="125">
        <v>22476.400000000001</v>
      </c>
    </row>
    <row r="221" spans="1:18" ht="33" customHeight="1" x14ac:dyDescent="0.25">
      <c r="A221" s="124">
        <v>29</v>
      </c>
      <c r="B221" s="606" t="s">
        <v>339</v>
      </c>
      <c r="C221" s="607"/>
      <c r="D221" s="607"/>
      <c r="E221" s="607"/>
      <c r="F221" s="608"/>
      <c r="G221" s="231" t="s">
        <v>340</v>
      </c>
      <c r="H221" s="124">
        <f t="shared" si="16"/>
        <v>0</v>
      </c>
      <c r="I221" s="124">
        <v>0</v>
      </c>
      <c r="J221" s="124">
        <v>0</v>
      </c>
      <c r="K221" s="130">
        <v>0</v>
      </c>
      <c r="L221" s="130">
        <v>0</v>
      </c>
      <c r="M221" s="130">
        <v>0</v>
      </c>
      <c r="N221" s="130">
        <v>2</v>
      </c>
      <c r="O221" s="124">
        <v>0</v>
      </c>
      <c r="P221" s="124">
        <v>0</v>
      </c>
      <c r="Q221" s="125">
        <v>0</v>
      </c>
      <c r="R221" s="125">
        <v>22476.400000000001</v>
      </c>
    </row>
    <row r="222" spans="1:18" ht="33" customHeight="1" x14ac:dyDescent="0.25">
      <c r="A222" s="124">
        <v>30</v>
      </c>
      <c r="B222" s="606" t="s">
        <v>341</v>
      </c>
      <c r="C222" s="607"/>
      <c r="D222" s="607"/>
      <c r="E222" s="607"/>
      <c r="F222" s="608"/>
      <c r="G222" s="231" t="s">
        <v>342</v>
      </c>
      <c r="H222" s="124">
        <f t="shared" si="16"/>
        <v>0</v>
      </c>
      <c r="I222" s="124">
        <v>0</v>
      </c>
      <c r="J222" s="124">
        <v>0</v>
      </c>
      <c r="K222" s="130">
        <v>0</v>
      </c>
      <c r="L222" s="130">
        <v>0</v>
      </c>
      <c r="M222" s="130">
        <v>0</v>
      </c>
      <c r="N222" s="130">
        <v>1</v>
      </c>
      <c r="O222" s="124">
        <v>0</v>
      </c>
      <c r="P222" s="124">
        <v>0</v>
      </c>
      <c r="Q222" s="125">
        <v>0</v>
      </c>
      <c r="R222" s="125">
        <v>22476.400000000001</v>
      </c>
    </row>
    <row r="223" spans="1:18" ht="33" customHeight="1" x14ac:dyDescent="0.25">
      <c r="A223" s="124">
        <v>31</v>
      </c>
      <c r="B223" s="606" t="s">
        <v>343</v>
      </c>
      <c r="C223" s="607"/>
      <c r="D223" s="607"/>
      <c r="E223" s="607"/>
      <c r="F223" s="608"/>
      <c r="G223" s="231" t="s">
        <v>344</v>
      </c>
      <c r="H223" s="124">
        <f t="shared" si="16"/>
        <v>0</v>
      </c>
      <c r="I223" s="124">
        <v>0</v>
      </c>
      <c r="J223" s="124">
        <v>0</v>
      </c>
      <c r="K223" s="130">
        <v>0</v>
      </c>
      <c r="L223" s="130">
        <v>0</v>
      </c>
      <c r="M223" s="130">
        <v>0</v>
      </c>
      <c r="N223" s="130">
        <v>1</v>
      </c>
      <c r="O223" s="124">
        <v>0</v>
      </c>
      <c r="P223" s="124">
        <v>0</v>
      </c>
      <c r="Q223" s="125">
        <v>0</v>
      </c>
      <c r="R223" s="125">
        <v>22476.400000000001</v>
      </c>
    </row>
    <row r="224" spans="1:18" ht="33" customHeight="1" x14ac:dyDescent="0.25">
      <c r="A224" s="124">
        <v>32</v>
      </c>
      <c r="B224" s="606" t="s">
        <v>345</v>
      </c>
      <c r="C224" s="607"/>
      <c r="D224" s="607"/>
      <c r="E224" s="607"/>
      <c r="F224" s="608"/>
      <c r="G224" s="231" t="s">
        <v>346</v>
      </c>
      <c r="H224" s="124">
        <f t="shared" si="16"/>
        <v>0</v>
      </c>
      <c r="I224" s="124">
        <v>0</v>
      </c>
      <c r="J224" s="124">
        <v>0</v>
      </c>
      <c r="K224" s="130">
        <v>0</v>
      </c>
      <c r="L224" s="130">
        <v>0</v>
      </c>
      <c r="M224" s="130">
        <v>0</v>
      </c>
      <c r="N224" s="130">
        <v>2</v>
      </c>
      <c r="O224" s="124">
        <v>0</v>
      </c>
      <c r="P224" s="124">
        <v>0</v>
      </c>
      <c r="Q224" s="125">
        <v>0</v>
      </c>
      <c r="R224" s="125">
        <v>22476.400000000001</v>
      </c>
    </row>
    <row r="225" spans="1:18" ht="33" customHeight="1" x14ac:dyDescent="0.25">
      <c r="A225" s="124">
        <v>33</v>
      </c>
      <c r="B225" s="606" t="s">
        <v>347</v>
      </c>
      <c r="C225" s="607"/>
      <c r="D225" s="607"/>
      <c r="E225" s="607"/>
      <c r="F225" s="608"/>
      <c r="G225" s="231" t="s">
        <v>348</v>
      </c>
      <c r="H225" s="124">
        <f t="shared" si="16"/>
        <v>0</v>
      </c>
      <c r="I225" s="124">
        <v>0</v>
      </c>
      <c r="J225" s="124">
        <v>0</v>
      </c>
      <c r="K225" s="130">
        <v>0</v>
      </c>
      <c r="L225" s="130">
        <v>0</v>
      </c>
      <c r="M225" s="130">
        <v>0</v>
      </c>
      <c r="N225" s="130">
        <v>1</v>
      </c>
      <c r="O225" s="124">
        <v>0</v>
      </c>
      <c r="P225" s="124">
        <v>0</v>
      </c>
      <c r="Q225" s="125">
        <v>0</v>
      </c>
      <c r="R225" s="125">
        <v>22476.400000000001</v>
      </c>
    </row>
    <row r="226" spans="1:18" ht="33" customHeight="1" x14ac:dyDescent="0.25">
      <c r="A226" s="124">
        <v>34</v>
      </c>
      <c r="B226" s="606" t="s">
        <v>349</v>
      </c>
      <c r="C226" s="607"/>
      <c r="D226" s="607"/>
      <c r="E226" s="607"/>
      <c r="F226" s="608"/>
      <c r="G226" s="231" t="s">
        <v>350</v>
      </c>
      <c r="H226" s="124">
        <f t="shared" si="16"/>
        <v>0</v>
      </c>
      <c r="I226" s="124">
        <v>0</v>
      </c>
      <c r="J226" s="124">
        <v>0</v>
      </c>
      <c r="K226" s="130">
        <v>0</v>
      </c>
      <c r="L226" s="130">
        <v>0</v>
      </c>
      <c r="M226" s="130">
        <v>0</v>
      </c>
      <c r="N226" s="130">
        <v>1</v>
      </c>
      <c r="O226" s="124">
        <v>0</v>
      </c>
      <c r="P226" s="124">
        <v>0</v>
      </c>
      <c r="Q226" s="125">
        <v>0</v>
      </c>
      <c r="R226" s="125">
        <v>22476.400000000001</v>
      </c>
    </row>
    <row r="227" spans="1:18" ht="33" customHeight="1" x14ac:dyDescent="0.25">
      <c r="A227" s="124">
        <v>35</v>
      </c>
      <c r="B227" s="606" t="s">
        <v>351</v>
      </c>
      <c r="C227" s="607"/>
      <c r="D227" s="607"/>
      <c r="E227" s="607"/>
      <c r="F227" s="608"/>
      <c r="G227" s="231" t="s">
        <v>352</v>
      </c>
      <c r="H227" s="124">
        <f t="shared" si="16"/>
        <v>0</v>
      </c>
      <c r="I227" s="124">
        <v>0</v>
      </c>
      <c r="J227" s="124">
        <v>0</v>
      </c>
      <c r="K227" s="130">
        <v>0</v>
      </c>
      <c r="L227" s="130">
        <v>0</v>
      </c>
      <c r="M227" s="130">
        <v>0</v>
      </c>
      <c r="N227" s="130">
        <v>1</v>
      </c>
      <c r="O227" s="124">
        <v>0</v>
      </c>
      <c r="P227" s="124">
        <v>0</v>
      </c>
      <c r="Q227" s="125">
        <v>0</v>
      </c>
      <c r="R227" s="125">
        <v>22476.400000000001</v>
      </c>
    </row>
    <row r="228" spans="1:18" ht="33" customHeight="1" x14ac:dyDescent="0.25">
      <c r="A228" s="124">
        <v>36</v>
      </c>
      <c r="B228" s="606" t="s">
        <v>204</v>
      </c>
      <c r="C228" s="607"/>
      <c r="D228" s="607"/>
      <c r="E228" s="607"/>
      <c r="F228" s="608"/>
      <c r="G228" s="231" t="s">
        <v>353</v>
      </c>
      <c r="H228" s="124">
        <f t="shared" si="16"/>
        <v>0</v>
      </c>
      <c r="I228" s="124">
        <v>0</v>
      </c>
      <c r="J228" s="124">
        <v>0</v>
      </c>
      <c r="K228" s="130">
        <v>0</v>
      </c>
      <c r="L228" s="130">
        <v>0</v>
      </c>
      <c r="M228" s="130">
        <v>0</v>
      </c>
      <c r="N228" s="130">
        <v>1</v>
      </c>
      <c r="O228" s="124">
        <v>0</v>
      </c>
      <c r="P228" s="124">
        <v>0</v>
      </c>
      <c r="Q228" s="125">
        <v>0</v>
      </c>
      <c r="R228" s="125">
        <v>22476.400000000001</v>
      </c>
    </row>
    <row r="229" spans="1:18" ht="33" customHeight="1" x14ac:dyDescent="0.25">
      <c r="A229" s="124">
        <v>37</v>
      </c>
      <c r="B229" s="606" t="s">
        <v>354</v>
      </c>
      <c r="C229" s="607"/>
      <c r="D229" s="607"/>
      <c r="E229" s="607"/>
      <c r="F229" s="608"/>
      <c r="G229" s="231" t="s">
        <v>355</v>
      </c>
      <c r="H229" s="124">
        <f t="shared" si="16"/>
        <v>0</v>
      </c>
      <c r="I229" s="124">
        <v>0</v>
      </c>
      <c r="J229" s="124">
        <v>0</v>
      </c>
      <c r="K229" s="130">
        <v>0</v>
      </c>
      <c r="L229" s="130">
        <v>0</v>
      </c>
      <c r="M229" s="130">
        <v>0</v>
      </c>
      <c r="N229" s="130">
        <v>1</v>
      </c>
      <c r="O229" s="124">
        <v>0</v>
      </c>
      <c r="P229" s="124">
        <v>0</v>
      </c>
      <c r="Q229" s="125">
        <v>0</v>
      </c>
      <c r="R229" s="125">
        <v>22476.400000000001</v>
      </c>
    </row>
    <row r="230" spans="1:18" ht="33" customHeight="1" x14ac:dyDescent="0.25">
      <c r="A230" s="124">
        <v>38</v>
      </c>
      <c r="B230" s="606" t="s">
        <v>356</v>
      </c>
      <c r="C230" s="607"/>
      <c r="D230" s="607"/>
      <c r="E230" s="607"/>
      <c r="F230" s="608"/>
      <c r="G230" s="231" t="s">
        <v>357</v>
      </c>
      <c r="H230" s="124">
        <f t="shared" si="16"/>
        <v>0</v>
      </c>
      <c r="I230" s="124">
        <v>0</v>
      </c>
      <c r="J230" s="124">
        <v>0</v>
      </c>
      <c r="K230" s="130">
        <v>0</v>
      </c>
      <c r="L230" s="130">
        <v>0</v>
      </c>
      <c r="M230" s="130">
        <v>0</v>
      </c>
      <c r="N230" s="130">
        <v>1</v>
      </c>
      <c r="O230" s="124">
        <v>0</v>
      </c>
      <c r="P230" s="124">
        <v>0</v>
      </c>
      <c r="Q230" s="125">
        <v>0</v>
      </c>
      <c r="R230" s="125">
        <v>22476.400000000001</v>
      </c>
    </row>
    <row r="231" spans="1:18" ht="33" customHeight="1" x14ac:dyDescent="0.25">
      <c r="A231" s="124">
        <v>39</v>
      </c>
      <c r="B231" s="606" t="s">
        <v>358</v>
      </c>
      <c r="C231" s="607"/>
      <c r="D231" s="607"/>
      <c r="E231" s="607"/>
      <c r="F231" s="608"/>
      <c r="G231" s="231" t="s">
        <v>359</v>
      </c>
      <c r="H231" s="124">
        <f t="shared" si="16"/>
        <v>0</v>
      </c>
      <c r="I231" s="124">
        <v>0</v>
      </c>
      <c r="J231" s="124">
        <v>0</v>
      </c>
      <c r="K231" s="130">
        <v>0</v>
      </c>
      <c r="L231" s="130">
        <v>0</v>
      </c>
      <c r="M231" s="130">
        <v>0</v>
      </c>
      <c r="N231" s="130">
        <v>2</v>
      </c>
      <c r="O231" s="124">
        <v>0</v>
      </c>
      <c r="P231" s="124">
        <v>0</v>
      </c>
      <c r="Q231" s="125">
        <v>0</v>
      </c>
      <c r="R231" s="125">
        <v>22476.400000000001</v>
      </c>
    </row>
    <row r="232" spans="1:18" ht="33" customHeight="1" x14ac:dyDescent="0.25">
      <c r="A232" s="124">
        <v>40</v>
      </c>
      <c r="B232" s="606" t="s">
        <v>360</v>
      </c>
      <c r="C232" s="607"/>
      <c r="D232" s="607"/>
      <c r="E232" s="607"/>
      <c r="F232" s="608"/>
      <c r="G232" s="231" t="s">
        <v>361</v>
      </c>
      <c r="H232" s="124">
        <f t="shared" si="16"/>
        <v>0</v>
      </c>
      <c r="I232" s="124">
        <v>0</v>
      </c>
      <c r="J232" s="124">
        <v>0</v>
      </c>
      <c r="K232" s="130">
        <v>0</v>
      </c>
      <c r="L232" s="130">
        <v>0</v>
      </c>
      <c r="M232" s="130">
        <v>0</v>
      </c>
      <c r="N232" s="130">
        <v>1</v>
      </c>
      <c r="O232" s="124">
        <v>0</v>
      </c>
      <c r="P232" s="124">
        <v>0</v>
      </c>
      <c r="Q232" s="125">
        <v>0</v>
      </c>
      <c r="R232" s="125">
        <v>22476.400000000001</v>
      </c>
    </row>
    <row r="233" spans="1:18" ht="33" customHeight="1" x14ac:dyDescent="0.25">
      <c r="A233" s="124">
        <v>41</v>
      </c>
      <c r="B233" s="606" t="s">
        <v>362</v>
      </c>
      <c r="C233" s="607"/>
      <c r="D233" s="607"/>
      <c r="E233" s="607"/>
      <c r="F233" s="608"/>
      <c r="G233" s="231" t="s">
        <v>363</v>
      </c>
      <c r="H233" s="124">
        <f t="shared" si="16"/>
        <v>0</v>
      </c>
      <c r="I233" s="124">
        <v>0</v>
      </c>
      <c r="J233" s="124">
        <v>0</v>
      </c>
      <c r="K233" s="130">
        <v>0</v>
      </c>
      <c r="L233" s="130">
        <v>0</v>
      </c>
      <c r="M233" s="130">
        <v>0</v>
      </c>
      <c r="N233" s="130">
        <v>1</v>
      </c>
      <c r="O233" s="124">
        <v>0</v>
      </c>
      <c r="P233" s="124">
        <v>0</v>
      </c>
      <c r="Q233" s="125">
        <v>0</v>
      </c>
      <c r="R233" s="125">
        <v>22476.400000000001</v>
      </c>
    </row>
    <row r="234" spans="1:18" ht="33" customHeight="1" x14ac:dyDescent="0.25">
      <c r="A234" s="124">
        <v>42</v>
      </c>
      <c r="B234" s="606" t="s">
        <v>364</v>
      </c>
      <c r="C234" s="607"/>
      <c r="D234" s="607"/>
      <c r="E234" s="607"/>
      <c r="F234" s="608"/>
      <c r="G234" s="231" t="s">
        <v>365</v>
      </c>
      <c r="H234" s="124">
        <f t="shared" si="16"/>
        <v>0</v>
      </c>
      <c r="I234" s="124">
        <v>0</v>
      </c>
      <c r="J234" s="124">
        <v>0</v>
      </c>
      <c r="K234" s="130">
        <v>0</v>
      </c>
      <c r="L234" s="130">
        <v>0</v>
      </c>
      <c r="M234" s="130">
        <v>0</v>
      </c>
      <c r="N234" s="130">
        <v>1</v>
      </c>
      <c r="O234" s="124">
        <v>0</v>
      </c>
      <c r="P234" s="124">
        <v>0</v>
      </c>
      <c r="Q234" s="125">
        <v>0</v>
      </c>
      <c r="R234" s="125">
        <v>22476.400000000001</v>
      </c>
    </row>
    <row r="235" spans="1:18" ht="33" customHeight="1" x14ac:dyDescent="0.25">
      <c r="A235" s="124">
        <v>43</v>
      </c>
      <c r="B235" s="612" t="s">
        <v>905</v>
      </c>
      <c r="C235" s="612"/>
      <c r="D235" s="612"/>
      <c r="E235" s="612"/>
      <c r="F235" s="612"/>
      <c r="G235" s="235" t="s">
        <v>906</v>
      </c>
      <c r="H235" s="124">
        <f t="shared" si="16"/>
        <v>0</v>
      </c>
      <c r="I235" s="124">
        <v>0</v>
      </c>
      <c r="J235" s="124">
        <v>0</v>
      </c>
      <c r="K235" s="130">
        <v>0</v>
      </c>
      <c r="L235" s="130">
        <v>0</v>
      </c>
      <c r="M235" s="130">
        <v>0</v>
      </c>
      <c r="N235" s="130">
        <v>0</v>
      </c>
      <c r="O235" s="124">
        <v>0</v>
      </c>
      <c r="P235" s="124">
        <v>0</v>
      </c>
      <c r="Q235" s="125">
        <v>0</v>
      </c>
      <c r="R235" s="125">
        <v>0</v>
      </c>
    </row>
    <row r="236" spans="1:18" ht="33" customHeight="1" x14ac:dyDescent="0.25">
      <c r="A236" s="124">
        <v>44</v>
      </c>
      <c r="B236" s="612" t="s">
        <v>907</v>
      </c>
      <c r="C236" s="612"/>
      <c r="D236" s="612"/>
      <c r="E236" s="612"/>
      <c r="F236" s="612"/>
      <c r="G236" s="235" t="s">
        <v>1023</v>
      </c>
      <c r="H236" s="124">
        <f t="shared" si="16"/>
        <v>0</v>
      </c>
      <c r="I236" s="124">
        <v>0</v>
      </c>
      <c r="J236" s="124">
        <v>0</v>
      </c>
      <c r="K236" s="130">
        <v>0</v>
      </c>
      <c r="L236" s="130">
        <v>0</v>
      </c>
      <c r="M236" s="130">
        <v>0</v>
      </c>
      <c r="N236" s="130">
        <v>0</v>
      </c>
      <c r="O236" s="124">
        <v>0</v>
      </c>
      <c r="P236" s="124">
        <v>0</v>
      </c>
      <c r="Q236" s="125">
        <v>0</v>
      </c>
      <c r="R236" s="125">
        <v>0</v>
      </c>
    </row>
    <row r="237" spans="1:18" ht="33" customHeight="1" x14ac:dyDescent="0.25">
      <c r="A237" s="124">
        <v>45</v>
      </c>
      <c r="B237" s="612" t="s">
        <v>909</v>
      </c>
      <c r="C237" s="612"/>
      <c r="D237" s="612"/>
      <c r="E237" s="612"/>
      <c r="F237" s="612"/>
      <c r="G237" s="235" t="s">
        <v>910</v>
      </c>
      <c r="H237" s="124">
        <f t="shared" si="16"/>
        <v>0</v>
      </c>
      <c r="I237" s="124">
        <v>0</v>
      </c>
      <c r="J237" s="124">
        <v>0</v>
      </c>
      <c r="K237" s="130">
        <v>0</v>
      </c>
      <c r="L237" s="130">
        <v>0</v>
      </c>
      <c r="M237" s="130">
        <v>0</v>
      </c>
      <c r="N237" s="130">
        <v>0</v>
      </c>
      <c r="O237" s="124">
        <v>0</v>
      </c>
      <c r="P237" s="124">
        <v>0</v>
      </c>
      <c r="Q237" s="125">
        <v>0</v>
      </c>
      <c r="R237" s="125">
        <v>0</v>
      </c>
    </row>
    <row r="238" spans="1:18" ht="33" customHeight="1" x14ac:dyDescent="0.25">
      <c r="A238" s="124">
        <v>46</v>
      </c>
      <c r="B238" s="612" t="s">
        <v>911</v>
      </c>
      <c r="C238" s="612"/>
      <c r="D238" s="612"/>
      <c r="E238" s="612"/>
      <c r="F238" s="612"/>
      <c r="G238" s="235" t="s">
        <v>912</v>
      </c>
      <c r="H238" s="124">
        <f t="shared" si="16"/>
        <v>0</v>
      </c>
      <c r="I238" s="124">
        <v>0</v>
      </c>
      <c r="J238" s="124">
        <v>0</v>
      </c>
      <c r="K238" s="130">
        <v>0</v>
      </c>
      <c r="L238" s="130">
        <v>0</v>
      </c>
      <c r="M238" s="130">
        <v>0</v>
      </c>
      <c r="N238" s="130">
        <v>0</v>
      </c>
      <c r="O238" s="124">
        <v>0</v>
      </c>
      <c r="P238" s="124">
        <v>0</v>
      </c>
      <c r="Q238" s="125">
        <v>0</v>
      </c>
      <c r="R238" s="125">
        <v>0</v>
      </c>
    </row>
    <row r="239" spans="1:18" ht="33" customHeight="1" x14ac:dyDescent="0.25">
      <c r="A239" s="124">
        <v>47</v>
      </c>
      <c r="B239" s="612" t="s">
        <v>913</v>
      </c>
      <c r="C239" s="612"/>
      <c r="D239" s="612"/>
      <c r="E239" s="612"/>
      <c r="F239" s="612"/>
      <c r="G239" s="235" t="s">
        <v>914</v>
      </c>
      <c r="H239" s="124">
        <f t="shared" si="16"/>
        <v>0</v>
      </c>
      <c r="I239" s="124">
        <v>0</v>
      </c>
      <c r="J239" s="124">
        <v>0</v>
      </c>
      <c r="K239" s="130">
        <v>0</v>
      </c>
      <c r="L239" s="130">
        <v>0</v>
      </c>
      <c r="M239" s="130">
        <v>0</v>
      </c>
      <c r="N239" s="130">
        <v>0</v>
      </c>
      <c r="O239" s="124">
        <v>0</v>
      </c>
      <c r="P239" s="124">
        <v>0</v>
      </c>
      <c r="Q239" s="125">
        <v>0</v>
      </c>
      <c r="R239" s="125">
        <v>0</v>
      </c>
    </row>
    <row r="240" spans="1:18" ht="33" customHeight="1" x14ac:dyDescent="0.25">
      <c r="A240" s="124">
        <v>48</v>
      </c>
      <c r="B240" s="612" t="s">
        <v>916</v>
      </c>
      <c r="C240" s="612"/>
      <c r="D240" s="612"/>
      <c r="E240" s="612"/>
      <c r="F240" s="612"/>
      <c r="G240" s="235" t="s">
        <v>915</v>
      </c>
      <c r="H240" s="124">
        <f t="shared" si="16"/>
        <v>0</v>
      </c>
      <c r="I240" s="124">
        <v>0</v>
      </c>
      <c r="J240" s="124">
        <v>0</v>
      </c>
      <c r="K240" s="130">
        <v>0</v>
      </c>
      <c r="L240" s="130">
        <v>0</v>
      </c>
      <c r="M240" s="130">
        <v>0</v>
      </c>
      <c r="N240" s="130">
        <v>0</v>
      </c>
      <c r="O240" s="124">
        <v>0</v>
      </c>
      <c r="P240" s="124">
        <v>0</v>
      </c>
      <c r="Q240" s="125">
        <v>0</v>
      </c>
      <c r="R240" s="125">
        <v>0</v>
      </c>
    </row>
    <row r="241" spans="1:18" ht="24" customHeight="1" x14ac:dyDescent="0.25">
      <c r="A241" s="230">
        <v>9</v>
      </c>
      <c r="B241" s="522" t="s">
        <v>366</v>
      </c>
      <c r="C241" s="523"/>
      <c r="D241" s="523"/>
      <c r="E241" s="523"/>
      <c r="F241" s="523"/>
      <c r="G241" s="524"/>
      <c r="H241" s="227">
        <f>H242+H243</f>
        <v>85</v>
      </c>
      <c r="I241" s="227">
        <f t="shared" ref="I241:P241" si="17">I242+I243</f>
        <v>30</v>
      </c>
      <c r="J241" s="227">
        <f t="shared" si="17"/>
        <v>55</v>
      </c>
      <c r="K241" s="135">
        <f t="shared" si="17"/>
        <v>37</v>
      </c>
      <c r="L241" s="135">
        <f t="shared" si="17"/>
        <v>2</v>
      </c>
      <c r="M241" s="135">
        <f t="shared" si="17"/>
        <v>2</v>
      </c>
      <c r="N241" s="135">
        <f t="shared" si="17"/>
        <v>95</v>
      </c>
      <c r="O241" s="227">
        <f t="shared" si="17"/>
        <v>2</v>
      </c>
      <c r="P241" s="227">
        <f t="shared" si="17"/>
        <v>2</v>
      </c>
      <c r="Q241" s="164">
        <v>47717</v>
      </c>
      <c r="R241" s="164">
        <v>23858</v>
      </c>
    </row>
    <row r="242" spans="1:18" ht="40.5" customHeight="1" x14ac:dyDescent="0.25">
      <c r="A242" s="124">
        <v>1</v>
      </c>
      <c r="B242" s="606" t="s">
        <v>367</v>
      </c>
      <c r="C242" s="607"/>
      <c r="D242" s="607"/>
      <c r="E242" s="607"/>
      <c r="F242" s="608"/>
      <c r="G242" s="231" t="s">
        <v>1017</v>
      </c>
      <c r="H242" s="124">
        <v>65</v>
      </c>
      <c r="I242" s="124">
        <v>30</v>
      </c>
      <c r="J242" s="124">
        <v>35</v>
      </c>
      <c r="K242" s="130">
        <v>28</v>
      </c>
      <c r="L242" s="130">
        <v>2</v>
      </c>
      <c r="M242" s="130">
        <v>2</v>
      </c>
      <c r="N242" s="130">
        <v>61</v>
      </c>
      <c r="O242" s="124">
        <v>1</v>
      </c>
      <c r="P242" s="124">
        <v>1</v>
      </c>
      <c r="Q242" s="125">
        <v>47717</v>
      </c>
      <c r="R242" s="125">
        <v>23858</v>
      </c>
    </row>
    <row r="243" spans="1:18" ht="40.5" customHeight="1" x14ac:dyDescent="0.25">
      <c r="A243" s="124">
        <v>2</v>
      </c>
      <c r="B243" s="606" t="s">
        <v>368</v>
      </c>
      <c r="C243" s="607"/>
      <c r="D243" s="607"/>
      <c r="E243" s="607"/>
      <c r="F243" s="608"/>
      <c r="G243" s="231" t="s">
        <v>567</v>
      </c>
      <c r="H243" s="124">
        <v>20</v>
      </c>
      <c r="I243" s="124">
        <v>0</v>
      </c>
      <c r="J243" s="124">
        <v>20</v>
      </c>
      <c r="K243" s="130">
        <v>9</v>
      </c>
      <c r="L243" s="130">
        <v>0</v>
      </c>
      <c r="M243" s="130">
        <v>0</v>
      </c>
      <c r="N243" s="130">
        <v>34</v>
      </c>
      <c r="O243" s="124">
        <v>1</v>
      </c>
      <c r="P243" s="124">
        <v>1</v>
      </c>
      <c r="Q243" s="125">
        <v>47717</v>
      </c>
      <c r="R243" s="125">
        <v>23858</v>
      </c>
    </row>
    <row r="244" spans="1:18" ht="27" customHeight="1" x14ac:dyDescent="0.25">
      <c r="A244" s="225">
        <v>10</v>
      </c>
      <c r="B244" s="522" t="s">
        <v>372</v>
      </c>
      <c r="C244" s="523"/>
      <c r="D244" s="523"/>
      <c r="E244" s="523"/>
      <c r="F244" s="523"/>
      <c r="G244" s="524"/>
      <c r="H244" s="227">
        <f>H245+H246+H247+H248+H249+H250+H251+H252+H253+H254+H255+H256+H257+H258</f>
        <v>475</v>
      </c>
      <c r="I244" s="227">
        <f t="shared" ref="I244:P244" si="18">I245+I246+I247+I248+I249+I250+I251+I252+I253+I254+I255+I256+I257+I258</f>
        <v>370</v>
      </c>
      <c r="J244" s="227">
        <f t="shared" si="18"/>
        <v>105</v>
      </c>
      <c r="K244" s="135">
        <f t="shared" si="18"/>
        <v>197</v>
      </c>
      <c r="L244" s="135">
        <f t="shared" si="18"/>
        <v>25</v>
      </c>
      <c r="M244" s="135">
        <f t="shared" si="18"/>
        <v>14</v>
      </c>
      <c r="N244" s="135">
        <f t="shared" si="18"/>
        <v>597</v>
      </c>
      <c r="O244" s="227">
        <f t="shared" si="18"/>
        <v>0</v>
      </c>
      <c r="P244" s="227">
        <f t="shared" si="18"/>
        <v>0</v>
      </c>
      <c r="Q244" s="164">
        <v>47793</v>
      </c>
      <c r="R244" s="164">
        <v>23904</v>
      </c>
    </row>
    <row r="245" spans="1:18" ht="59.25" customHeight="1" x14ac:dyDescent="0.25">
      <c r="A245" s="124">
        <v>1</v>
      </c>
      <c r="B245" s="606" t="s">
        <v>373</v>
      </c>
      <c r="C245" s="607"/>
      <c r="D245" s="607"/>
      <c r="E245" s="607"/>
      <c r="F245" s="608"/>
      <c r="G245" s="231" t="s">
        <v>1006</v>
      </c>
      <c r="H245" s="124">
        <f>I245+J245</f>
        <v>370</v>
      </c>
      <c r="I245" s="124">
        <v>340</v>
      </c>
      <c r="J245" s="124">
        <v>30</v>
      </c>
      <c r="K245" s="130">
        <v>150</v>
      </c>
      <c r="L245" s="130">
        <v>21</v>
      </c>
      <c r="M245" s="130">
        <v>12</v>
      </c>
      <c r="N245" s="130">
        <v>447</v>
      </c>
      <c r="O245" s="124">
        <v>0</v>
      </c>
      <c r="P245" s="124">
        <v>0</v>
      </c>
      <c r="Q245" s="125">
        <v>53962</v>
      </c>
      <c r="R245" s="125">
        <v>26180</v>
      </c>
    </row>
    <row r="246" spans="1:18" ht="33" customHeight="1" x14ac:dyDescent="0.25">
      <c r="A246" s="124">
        <v>2</v>
      </c>
      <c r="B246" s="606" t="s">
        <v>374</v>
      </c>
      <c r="C246" s="607"/>
      <c r="D246" s="607"/>
      <c r="E246" s="607"/>
      <c r="F246" s="608"/>
      <c r="G246" s="231" t="s">
        <v>569</v>
      </c>
      <c r="H246" s="124">
        <f t="shared" ref="H246:H258" si="19">I246+J246</f>
        <v>20</v>
      </c>
      <c r="I246" s="124">
        <v>10</v>
      </c>
      <c r="J246" s="124">
        <v>10</v>
      </c>
      <c r="K246" s="130">
        <v>11</v>
      </c>
      <c r="L246" s="130">
        <v>0</v>
      </c>
      <c r="M246" s="130">
        <v>0</v>
      </c>
      <c r="N246" s="130">
        <v>28</v>
      </c>
      <c r="O246" s="124">
        <v>0</v>
      </c>
      <c r="P246" s="124">
        <v>0</v>
      </c>
      <c r="Q246" s="125">
        <v>47153</v>
      </c>
      <c r="R246" s="125">
        <v>23118</v>
      </c>
    </row>
    <row r="247" spans="1:18" ht="33" customHeight="1" x14ac:dyDescent="0.25">
      <c r="A247" s="124">
        <v>3</v>
      </c>
      <c r="B247" s="606" t="s">
        <v>375</v>
      </c>
      <c r="C247" s="607"/>
      <c r="D247" s="607"/>
      <c r="E247" s="607"/>
      <c r="F247" s="608"/>
      <c r="G247" s="231" t="s">
        <v>570</v>
      </c>
      <c r="H247" s="124">
        <f t="shared" si="19"/>
        <v>20</v>
      </c>
      <c r="I247" s="124">
        <v>10</v>
      </c>
      <c r="J247" s="124">
        <v>10</v>
      </c>
      <c r="K247" s="130">
        <v>9</v>
      </c>
      <c r="L247" s="130">
        <v>0</v>
      </c>
      <c r="M247" s="130">
        <v>0</v>
      </c>
      <c r="N247" s="130">
        <v>26</v>
      </c>
      <c r="O247" s="124">
        <v>0</v>
      </c>
      <c r="P247" s="124">
        <v>0</v>
      </c>
      <c r="Q247" s="125">
        <v>40122</v>
      </c>
      <c r="R247" s="125">
        <v>23609</v>
      </c>
    </row>
    <row r="248" spans="1:18" ht="33" customHeight="1" x14ac:dyDescent="0.25">
      <c r="A248" s="124">
        <v>4</v>
      </c>
      <c r="B248" s="606" t="s">
        <v>376</v>
      </c>
      <c r="C248" s="607"/>
      <c r="D248" s="607"/>
      <c r="E248" s="607"/>
      <c r="F248" s="608"/>
      <c r="G248" s="231" t="s">
        <v>571</v>
      </c>
      <c r="H248" s="124">
        <f t="shared" si="19"/>
        <v>20</v>
      </c>
      <c r="I248" s="124">
        <v>10</v>
      </c>
      <c r="J248" s="124">
        <v>10</v>
      </c>
      <c r="K248" s="130">
        <v>8</v>
      </c>
      <c r="L248" s="130">
        <v>0</v>
      </c>
      <c r="M248" s="130">
        <v>0</v>
      </c>
      <c r="N248" s="130">
        <v>33</v>
      </c>
      <c r="O248" s="124">
        <v>0</v>
      </c>
      <c r="P248" s="124">
        <v>0</v>
      </c>
      <c r="Q248" s="125">
        <v>47883</v>
      </c>
      <c r="R248" s="125">
        <v>20065</v>
      </c>
    </row>
    <row r="249" spans="1:18" ht="44.25" customHeight="1" x14ac:dyDescent="0.25">
      <c r="A249" s="124">
        <v>5</v>
      </c>
      <c r="B249" s="606" t="s">
        <v>377</v>
      </c>
      <c r="C249" s="607"/>
      <c r="D249" s="607"/>
      <c r="E249" s="607"/>
      <c r="F249" s="608"/>
      <c r="G249" s="231" t="s">
        <v>572</v>
      </c>
      <c r="H249" s="124">
        <f t="shared" si="19"/>
        <v>0</v>
      </c>
      <c r="I249" s="124">
        <v>0</v>
      </c>
      <c r="J249" s="124">
        <v>0</v>
      </c>
      <c r="K249" s="130">
        <v>4</v>
      </c>
      <c r="L249" s="130">
        <v>0</v>
      </c>
      <c r="M249" s="130">
        <v>0</v>
      </c>
      <c r="N249" s="130">
        <v>11</v>
      </c>
      <c r="O249" s="124">
        <v>0</v>
      </c>
      <c r="P249" s="124">
        <v>0</v>
      </c>
      <c r="Q249" s="125">
        <v>41634</v>
      </c>
      <c r="R249" s="125">
        <v>20624</v>
      </c>
    </row>
    <row r="250" spans="1:18" ht="32.25" customHeight="1" x14ac:dyDescent="0.25">
      <c r="A250" s="124">
        <v>6</v>
      </c>
      <c r="B250" s="606" t="s">
        <v>378</v>
      </c>
      <c r="C250" s="607"/>
      <c r="D250" s="607"/>
      <c r="E250" s="607"/>
      <c r="F250" s="608"/>
      <c r="G250" s="231" t="s">
        <v>573</v>
      </c>
      <c r="H250" s="124">
        <f t="shared" si="19"/>
        <v>15</v>
      </c>
      <c r="I250" s="124">
        <v>0</v>
      </c>
      <c r="J250" s="124">
        <v>15</v>
      </c>
      <c r="K250" s="130">
        <v>2</v>
      </c>
      <c r="L250" s="130">
        <v>0</v>
      </c>
      <c r="M250" s="130">
        <v>0</v>
      </c>
      <c r="N250" s="130">
        <v>10</v>
      </c>
      <c r="O250" s="124">
        <v>0</v>
      </c>
      <c r="P250" s="124">
        <v>0</v>
      </c>
      <c r="Q250" s="125">
        <v>73799</v>
      </c>
      <c r="R250" s="125">
        <v>22117</v>
      </c>
    </row>
    <row r="251" spans="1:18" ht="20.25" customHeight="1" x14ac:dyDescent="0.25">
      <c r="A251" s="124">
        <v>7</v>
      </c>
      <c r="B251" s="606" t="s">
        <v>379</v>
      </c>
      <c r="C251" s="607"/>
      <c r="D251" s="607"/>
      <c r="E251" s="607"/>
      <c r="F251" s="608"/>
      <c r="G251" s="231" t="s">
        <v>574</v>
      </c>
      <c r="H251" s="124">
        <f t="shared" si="19"/>
        <v>15</v>
      </c>
      <c r="I251" s="124">
        <v>0</v>
      </c>
      <c r="J251" s="124">
        <v>15</v>
      </c>
      <c r="K251" s="130">
        <v>5</v>
      </c>
      <c r="L251" s="130">
        <v>1</v>
      </c>
      <c r="M251" s="130">
        <v>0</v>
      </c>
      <c r="N251" s="130">
        <v>7</v>
      </c>
      <c r="O251" s="124">
        <v>0</v>
      </c>
      <c r="P251" s="124">
        <v>0</v>
      </c>
      <c r="Q251" s="125">
        <v>65094</v>
      </c>
      <c r="R251" s="125">
        <v>29069</v>
      </c>
    </row>
    <row r="252" spans="1:18" ht="31.5" customHeight="1" x14ac:dyDescent="0.25">
      <c r="A252" s="124">
        <v>8</v>
      </c>
      <c r="B252" s="606" t="s">
        <v>380</v>
      </c>
      <c r="C252" s="607"/>
      <c r="D252" s="607"/>
      <c r="E252" s="607"/>
      <c r="F252" s="608"/>
      <c r="G252" s="231" t="s">
        <v>575</v>
      </c>
      <c r="H252" s="124">
        <f t="shared" si="19"/>
        <v>0</v>
      </c>
      <c r="I252" s="124">
        <v>0</v>
      </c>
      <c r="J252" s="124">
        <v>0</v>
      </c>
      <c r="K252" s="130">
        <v>3</v>
      </c>
      <c r="L252" s="130">
        <v>1</v>
      </c>
      <c r="M252" s="130">
        <v>0</v>
      </c>
      <c r="N252" s="130">
        <v>7</v>
      </c>
      <c r="O252" s="124">
        <v>0</v>
      </c>
      <c r="P252" s="124">
        <v>0</v>
      </c>
      <c r="Q252" s="125">
        <v>50208</v>
      </c>
      <c r="R252" s="125">
        <v>27690</v>
      </c>
    </row>
    <row r="253" spans="1:18" ht="44.25" customHeight="1" x14ac:dyDescent="0.25">
      <c r="A253" s="124">
        <v>9</v>
      </c>
      <c r="B253" s="606" t="s">
        <v>381</v>
      </c>
      <c r="C253" s="607"/>
      <c r="D253" s="607"/>
      <c r="E253" s="607"/>
      <c r="F253" s="608"/>
      <c r="G253" s="231" t="s">
        <v>576</v>
      </c>
      <c r="H253" s="124">
        <f t="shared" si="19"/>
        <v>0</v>
      </c>
      <c r="I253" s="124">
        <v>0</v>
      </c>
      <c r="J253" s="124">
        <v>0</v>
      </c>
      <c r="K253" s="130">
        <v>3</v>
      </c>
      <c r="L253" s="130">
        <v>1</v>
      </c>
      <c r="M253" s="130">
        <v>1</v>
      </c>
      <c r="N253" s="130">
        <v>10</v>
      </c>
      <c r="O253" s="124">
        <v>0</v>
      </c>
      <c r="P253" s="124">
        <v>0</v>
      </c>
      <c r="Q253" s="125">
        <v>42261</v>
      </c>
      <c r="R253" s="125">
        <v>20196</v>
      </c>
    </row>
    <row r="254" spans="1:18" ht="30" customHeight="1" x14ac:dyDescent="0.25">
      <c r="A254" s="124">
        <v>10</v>
      </c>
      <c r="B254" s="606" t="s">
        <v>382</v>
      </c>
      <c r="C254" s="607"/>
      <c r="D254" s="607"/>
      <c r="E254" s="607"/>
      <c r="F254" s="608"/>
      <c r="G254" s="231" t="s">
        <v>577</v>
      </c>
      <c r="H254" s="124">
        <f t="shared" si="19"/>
        <v>15</v>
      </c>
      <c r="I254" s="124">
        <v>0</v>
      </c>
      <c r="J254" s="124">
        <v>15</v>
      </c>
      <c r="K254" s="130">
        <v>2</v>
      </c>
      <c r="L254" s="130">
        <v>1</v>
      </c>
      <c r="M254" s="130">
        <v>1</v>
      </c>
      <c r="N254" s="130">
        <v>10</v>
      </c>
      <c r="O254" s="124">
        <v>0</v>
      </c>
      <c r="P254" s="124">
        <v>0</v>
      </c>
      <c r="Q254" s="125">
        <v>55260</v>
      </c>
      <c r="R254" s="125">
        <v>23108</v>
      </c>
    </row>
    <row r="255" spans="1:18" ht="32.25" customHeight="1" x14ac:dyDescent="0.25">
      <c r="A255" s="124">
        <v>11</v>
      </c>
      <c r="B255" s="606" t="s">
        <v>383</v>
      </c>
      <c r="C255" s="607"/>
      <c r="D255" s="607"/>
      <c r="E255" s="607"/>
      <c r="F255" s="608"/>
      <c r="G255" s="231" t="s">
        <v>384</v>
      </c>
      <c r="H255" s="124">
        <f t="shared" si="19"/>
        <v>0</v>
      </c>
      <c r="I255" s="124">
        <v>0</v>
      </c>
      <c r="J255" s="124">
        <v>0</v>
      </c>
      <c r="K255" s="130">
        <v>0</v>
      </c>
      <c r="L255" s="130">
        <v>0</v>
      </c>
      <c r="M255" s="130">
        <v>0</v>
      </c>
      <c r="N255" s="130">
        <v>2</v>
      </c>
      <c r="O255" s="124">
        <v>0</v>
      </c>
      <c r="P255" s="124">
        <v>0</v>
      </c>
      <c r="Q255" s="125">
        <v>0</v>
      </c>
      <c r="R255" s="125">
        <v>17101</v>
      </c>
    </row>
    <row r="256" spans="1:18" ht="30.75" customHeight="1" x14ac:dyDescent="0.25">
      <c r="A256" s="124">
        <v>12</v>
      </c>
      <c r="B256" s="606" t="s">
        <v>385</v>
      </c>
      <c r="C256" s="607"/>
      <c r="D256" s="607"/>
      <c r="E256" s="607"/>
      <c r="F256" s="608"/>
      <c r="G256" s="231" t="s">
        <v>386</v>
      </c>
      <c r="H256" s="124">
        <f t="shared" si="19"/>
        <v>0</v>
      </c>
      <c r="I256" s="124">
        <v>0</v>
      </c>
      <c r="J256" s="124">
        <v>0</v>
      </c>
      <c r="K256" s="130">
        <v>0</v>
      </c>
      <c r="L256" s="130">
        <v>0</v>
      </c>
      <c r="M256" s="130">
        <v>0</v>
      </c>
      <c r="N256" s="130">
        <v>4</v>
      </c>
      <c r="O256" s="124">
        <v>0</v>
      </c>
      <c r="P256" s="124">
        <v>0</v>
      </c>
      <c r="Q256" s="125">
        <v>0</v>
      </c>
      <c r="R256" s="125">
        <v>17898</v>
      </c>
    </row>
    <row r="257" spans="1:19" ht="30.75" customHeight="1" x14ac:dyDescent="0.25">
      <c r="A257" s="124">
        <v>13</v>
      </c>
      <c r="B257" s="606" t="s">
        <v>387</v>
      </c>
      <c r="C257" s="607"/>
      <c r="D257" s="607"/>
      <c r="E257" s="607"/>
      <c r="F257" s="608"/>
      <c r="G257" s="231" t="s">
        <v>388</v>
      </c>
      <c r="H257" s="124">
        <f t="shared" si="19"/>
        <v>0</v>
      </c>
      <c r="I257" s="124">
        <v>0</v>
      </c>
      <c r="J257" s="124">
        <v>0</v>
      </c>
      <c r="K257" s="130">
        <v>0</v>
      </c>
      <c r="L257" s="130">
        <v>0</v>
      </c>
      <c r="M257" s="130">
        <v>0</v>
      </c>
      <c r="N257" s="130">
        <v>1</v>
      </c>
      <c r="O257" s="124">
        <v>0</v>
      </c>
      <c r="P257" s="124">
        <v>0</v>
      </c>
      <c r="Q257" s="125">
        <v>0</v>
      </c>
      <c r="R257" s="125">
        <v>26336</v>
      </c>
    </row>
    <row r="258" spans="1:19" ht="39.75" customHeight="1" x14ac:dyDescent="0.25">
      <c r="A258" s="124">
        <v>14</v>
      </c>
      <c r="B258" s="606" t="s">
        <v>389</v>
      </c>
      <c r="C258" s="607"/>
      <c r="D258" s="607"/>
      <c r="E258" s="607"/>
      <c r="F258" s="608"/>
      <c r="G258" s="231" t="s">
        <v>390</v>
      </c>
      <c r="H258" s="124">
        <f t="shared" si="19"/>
        <v>0</v>
      </c>
      <c r="I258" s="124">
        <v>0</v>
      </c>
      <c r="J258" s="124">
        <v>0</v>
      </c>
      <c r="K258" s="130">
        <v>0</v>
      </c>
      <c r="L258" s="130">
        <v>0</v>
      </c>
      <c r="M258" s="130">
        <v>0</v>
      </c>
      <c r="N258" s="130">
        <v>1</v>
      </c>
      <c r="O258" s="124">
        <v>0</v>
      </c>
      <c r="P258" s="124">
        <v>0</v>
      </c>
      <c r="Q258" s="125">
        <v>0</v>
      </c>
      <c r="R258" s="125">
        <v>0</v>
      </c>
    </row>
    <row r="259" spans="1:19" ht="24.75" customHeight="1" x14ac:dyDescent="0.25">
      <c r="A259" s="225">
        <v>11</v>
      </c>
      <c r="B259" s="522" t="s">
        <v>391</v>
      </c>
      <c r="C259" s="523"/>
      <c r="D259" s="523"/>
      <c r="E259" s="523"/>
      <c r="F259" s="523"/>
      <c r="G259" s="524"/>
      <c r="H259" s="227">
        <f>H260+H261+H262+H263+H264+H265+H266+H267+H268+H269</f>
        <v>350</v>
      </c>
      <c r="I259" s="227">
        <f t="shared" ref="I259:P259" si="20">I260+I261+I262+I263+I264+I265+I266+I267+I268+I269</f>
        <v>260</v>
      </c>
      <c r="J259" s="227">
        <f>J260+J261+J262+J263+J264+J265+J266+J267+J268+J269</f>
        <v>90</v>
      </c>
      <c r="K259" s="135">
        <f t="shared" si="20"/>
        <v>204</v>
      </c>
      <c r="L259" s="135">
        <f t="shared" si="20"/>
        <v>47</v>
      </c>
      <c r="M259" s="135">
        <f t="shared" si="20"/>
        <v>11</v>
      </c>
      <c r="N259" s="135">
        <f t="shared" si="20"/>
        <v>588</v>
      </c>
      <c r="O259" s="227">
        <f t="shared" si="20"/>
        <v>0</v>
      </c>
      <c r="P259" s="227">
        <f t="shared" si="20"/>
        <v>0</v>
      </c>
      <c r="Q259" s="164">
        <v>47716</v>
      </c>
      <c r="R259" s="164">
        <v>23858</v>
      </c>
      <c r="S259" s="240"/>
    </row>
    <row r="260" spans="1:19" ht="33.75" customHeight="1" x14ac:dyDescent="0.25">
      <c r="A260" s="228">
        <v>1</v>
      </c>
      <c r="B260" s="606" t="s">
        <v>392</v>
      </c>
      <c r="C260" s="607"/>
      <c r="D260" s="607"/>
      <c r="E260" s="607"/>
      <c r="F260" s="608"/>
      <c r="G260" s="250" t="s">
        <v>1002</v>
      </c>
      <c r="H260" s="124">
        <f>I260+J260</f>
        <v>305</v>
      </c>
      <c r="I260" s="124">
        <v>235</v>
      </c>
      <c r="J260" s="124">
        <v>70</v>
      </c>
      <c r="K260" s="130">
        <v>144</v>
      </c>
      <c r="L260" s="130">
        <v>38</v>
      </c>
      <c r="M260" s="130">
        <v>4</v>
      </c>
      <c r="N260" s="130">
        <v>421</v>
      </c>
      <c r="O260" s="124">
        <v>0</v>
      </c>
      <c r="P260" s="124">
        <v>0</v>
      </c>
      <c r="Q260" s="125">
        <v>47716</v>
      </c>
      <c r="R260" s="125">
        <v>23858</v>
      </c>
    </row>
    <row r="261" spans="1:19" ht="33.75" customHeight="1" x14ac:dyDescent="0.25">
      <c r="A261" s="228">
        <v>2</v>
      </c>
      <c r="B261" s="606" t="s">
        <v>393</v>
      </c>
      <c r="C261" s="607"/>
      <c r="D261" s="607"/>
      <c r="E261" s="607"/>
      <c r="F261" s="608"/>
      <c r="G261" s="250" t="s">
        <v>579</v>
      </c>
      <c r="H261" s="124">
        <f t="shared" ref="H261:H269" si="21">I261+J261</f>
        <v>45</v>
      </c>
      <c r="I261" s="124">
        <v>25</v>
      </c>
      <c r="J261" s="124">
        <v>20</v>
      </c>
      <c r="K261" s="130">
        <v>9</v>
      </c>
      <c r="L261" s="130">
        <v>2</v>
      </c>
      <c r="M261" s="130">
        <v>0</v>
      </c>
      <c r="N261" s="130">
        <v>28</v>
      </c>
      <c r="O261" s="124">
        <v>0</v>
      </c>
      <c r="P261" s="124">
        <v>0</v>
      </c>
      <c r="Q261" s="125">
        <v>47716</v>
      </c>
      <c r="R261" s="125">
        <v>23858</v>
      </c>
    </row>
    <row r="262" spans="1:19" ht="31.5" customHeight="1" x14ac:dyDescent="0.25">
      <c r="A262" s="228">
        <v>3</v>
      </c>
      <c r="B262" s="606" t="s">
        <v>394</v>
      </c>
      <c r="C262" s="607"/>
      <c r="D262" s="607"/>
      <c r="E262" s="607"/>
      <c r="F262" s="608"/>
      <c r="G262" s="250" t="s">
        <v>580</v>
      </c>
      <c r="H262" s="124">
        <f t="shared" si="21"/>
        <v>0</v>
      </c>
      <c r="I262" s="124">
        <v>0</v>
      </c>
      <c r="J262" s="124">
        <v>0</v>
      </c>
      <c r="K262" s="130">
        <v>12</v>
      </c>
      <c r="L262" s="130">
        <v>1</v>
      </c>
      <c r="M262" s="130">
        <v>1</v>
      </c>
      <c r="N262" s="130">
        <v>40</v>
      </c>
      <c r="O262" s="124">
        <v>0</v>
      </c>
      <c r="P262" s="124">
        <v>0</v>
      </c>
      <c r="Q262" s="125">
        <v>47716</v>
      </c>
      <c r="R262" s="125">
        <v>23858</v>
      </c>
    </row>
    <row r="263" spans="1:19" ht="31.5" customHeight="1" x14ac:dyDescent="0.25">
      <c r="A263" s="228">
        <v>4</v>
      </c>
      <c r="B263" s="606" t="s">
        <v>395</v>
      </c>
      <c r="C263" s="607"/>
      <c r="D263" s="607"/>
      <c r="E263" s="607"/>
      <c r="F263" s="608"/>
      <c r="G263" s="250" t="s">
        <v>581</v>
      </c>
      <c r="H263" s="124">
        <f t="shared" si="21"/>
        <v>0</v>
      </c>
      <c r="I263" s="124">
        <v>0</v>
      </c>
      <c r="J263" s="124">
        <v>0</v>
      </c>
      <c r="K263" s="130">
        <v>4</v>
      </c>
      <c r="L263" s="130">
        <v>2</v>
      </c>
      <c r="M263" s="130">
        <v>2</v>
      </c>
      <c r="N263" s="130">
        <v>10</v>
      </c>
      <c r="O263" s="124">
        <v>0</v>
      </c>
      <c r="P263" s="124">
        <v>0</v>
      </c>
      <c r="Q263" s="125">
        <v>47716</v>
      </c>
      <c r="R263" s="125">
        <v>23858</v>
      </c>
    </row>
    <row r="264" spans="1:19" ht="31.5" customHeight="1" x14ac:dyDescent="0.25">
      <c r="A264" s="228">
        <v>5</v>
      </c>
      <c r="B264" s="606" t="s">
        <v>396</v>
      </c>
      <c r="C264" s="607"/>
      <c r="D264" s="607"/>
      <c r="E264" s="607"/>
      <c r="F264" s="608"/>
      <c r="G264" s="250" t="s">
        <v>582</v>
      </c>
      <c r="H264" s="124">
        <f t="shared" si="21"/>
        <v>0</v>
      </c>
      <c r="I264" s="124">
        <v>0</v>
      </c>
      <c r="J264" s="124">
        <v>0</v>
      </c>
      <c r="K264" s="130">
        <v>10</v>
      </c>
      <c r="L264" s="130">
        <v>3</v>
      </c>
      <c r="M264" s="130">
        <v>3</v>
      </c>
      <c r="N264" s="130">
        <v>17</v>
      </c>
      <c r="O264" s="124">
        <v>0</v>
      </c>
      <c r="P264" s="124">
        <v>0</v>
      </c>
      <c r="Q264" s="125">
        <v>47716</v>
      </c>
      <c r="R264" s="125">
        <v>23858</v>
      </c>
    </row>
    <row r="265" spans="1:19" ht="40.5" customHeight="1" x14ac:dyDescent="0.25">
      <c r="A265" s="228">
        <v>6</v>
      </c>
      <c r="B265" s="606" t="s">
        <v>397</v>
      </c>
      <c r="C265" s="607"/>
      <c r="D265" s="607"/>
      <c r="E265" s="607"/>
      <c r="F265" s="608"/>
      <c r="G265" s="250" t="s">
        <v>583</v>
      </c>
      <c r="H265" s="124">
        <f t="shared" si="21"/>
        <v>0</v>
      </c>
      <c r="I265" s="124">
        <v>0</v>
      </c>
      <c r="J265" s="124">
        <v>0</v>
      </c>
      <c r="K265" s="130">
        <v>4</v>
      </c>
      <c r="L265" s="130">
        <v>1</v>
      </c>
      <c r="M265" s="130">
        <v>1</v>
      </c>
      <c r="N265" s="130">
        <v>13</v>
      </c>
      <c r="O265" s="124">
        <v>0</v>
      </c>
      <c r="P265" s="124">
        <v>0</v>
      </c>
      <c r="Q265" s="125">
        <v>47716</v>
      </c>
      <c r="R265" s="125">
        <v>23858</v>
      </c>
    </row>
    <row r="266" spans="1:19" ht="40.5" customHeight="1" x14ac:dyDescent="0.25">
      <c r="A266" s="228">
        <v>7</v>
      </c>
      <c r="B266" s="606" t="s">
        <v>398</v>
      </c>
      <c r="C266" s="607"/>
      <c r="D266" s="607"/>
      <c r="E266" s="607"/>
      <c r="F266" s="608"/>
      <c r="G266" s="250" t="s">
        <v>584</v>
      </c>
      <c r="H266" s="124">
        <f t="shared" si="21"/>
        <v>0</v>
      </c>
      <c r="I266" s="124">
        <v>0</v>
      </c>
      <c r="J266" s="124">
        <v>0</v>
      </c>
      <c r="K266" s="130">
        <v>10</v>
      </c>
      <c r="L266" s="130">
        <v>0</v>
      </c>
      <c r="M266" s="130">
        <v>0</v>
      </c>
      <c r="N266" s="130">
        <v>30</v>
      </c>
      <c r="O266" s="124">
        <v>0</v>
      </c>
      <c r="P266" s="124">
        <v>0</v>
      </c>
      <c r="Q266" s="125">
        <v>47716</v>
      </c>
      <c r="R266" s="125">
        <v>23858</v>
      </c>
    </row>
    <row r="267" spans="1:19" ht="40.5" customHeight="1" x14ac:dyDescent="0.25">
      <c r="A267" s="228">
        <v>8</v>
      </c>
      <c r="B267" s="606" t="s">
        <v>399</v>
      </c>
      <c r="C267" s="607"/>
      <c r="D267" s="607"/>
      <c r="E267" s="607"/>
      <c r="F267" s="608"/>
      <c r="G267" s="250" t="s">
        <v>585</v>
      </c>
      <c r="H267" s="124">
        <f t="shared" si="21"/>
        <v>0</v>
      </c>
      <c r="I267" s="124">
        <v>0</v>
      </c>
      <c r="J267" s="124">
        <v>0</v>
      </c>
      <c r="K267" s="130">
        <v>6</v>
      </c>
      <c r="L267" s="130">
        <v>0</v>
      </c>
      <c r="M267" s="130">
        <v>0</v>
      </c>
      <c r="N267" s="130">
        <v>14</v>
      </c>
      <c r="O267" s="124">
        <v>0</v>
      </c>
      <c r="P267" s="124">
        <v>0</v>
      </c>
      <c r="Q267" s="125">
        <v>47716</v>
      </c>
      <c r="R267" s="125">
        <v>23858</v>
      </c>
    </row>
    <row r="268" spans="1:19" ht="40.5" customHeight="1" x14ac:dyDescent="0.25">
      <c r="A268" s="228">
        <v>9</v>
      </c>
      <c r="B268" s="606" t="s">
        <v>400</v>
      </c>
      <c r="C268" s="607"/>
      <c r="D268" s="607"/>
      <c r="E268" s="607"/>
      <c r="F268" s="608"/>
      <c r="G268" s="250" t="s">
        <v>586</v>
      </c>
      <c r="H268" s="124">
        <f t="shared" si="21"/>
        <v>0</v>
      </c>
      <c r="I268" s="124">
        <v>0</v>
      </c>
      <c r="J268" s="124">
        <v>0</v>
      </c>
      <c r="K268" s="130">
        <v>5</v>
      </c>
      <c r="L268" s="130">
        <v>0</v>
      </c>
      <c r="M268" s="130">
        <v>0</v>
      </c>
      <c r="N268" s="130">
        <v>13</v>
      </c>
      <c r="O268" s="124">
        <v>0</v>
      </c>
      <c r="P268" s="124">
        <v>0</v>
      </c>
      <c r="Q268" s="125">
        <v>47716</v>
      </c>
      <c r="R268" s="125">
        <v>23858</v>
      </c>
    </row>
    <row r="269" spans="1:19" ht="40.5" customHeight="1" x14ac:dyDescent="0.25">
      <c r="A269" s="228">
        <v>10</v>
      </c>
      <c r="B269" s="606" t="s">
        <v>401</v>
      </c>
      <c r="C269" s="607"/>
      <c r="D269" s="607"/>
      <c r="E269" s="607"/>
      <c r="F269" s="608"/>
      <c r="G269" s="250" t="s">
        <v>402</v>
      </c>
      <c r="H269" s="124">
        <f t="shared" si="21"/>
        <v>0</v>
      </c>
      <c r="I269" s="124">
        <v>0</v>
      </c>
      <c r="J269" s="124">
        <v>0</v>
      </c>
      <c r="K269" s="130">
        <v>0</v>
      </c>
      <c r="L269" s="130">
        <v>0</v>
      </c>
      <c r="M269" s="130">
        <v>0</v>
      </c>
      <c r="N269" s="130">
        <v>2</v>
      </c>
      <c r="O269" s="124">
        <v>0</v>
      </c>
      <c r="P269" s="124">
        <v>0</v>
      </c>
      <c r="Q269" s="125">
        <v>0</v>
      </c>
      <c r="R269" s="125">
        <v>23858</v>
      </c>
    </row>
    <row r="270" spans="1:19" ht="24.75" customHeight="1" x14ac:dyDescent="0.25">
      <c r="A270" s="225">
        <v>12</v>
      </c>
      <c r="B270" s="522" t="s">
        <v>403</v>
      </c>
      <c r="C270" s="523"/>
      <c r="D270" s="523"/>
      <c r="E270" s="523"/>
      <c r="F270" s="523"/>
      <c r="G270" s="524"/>
      <c r="H270" s="227">
        <f>H272+H273+H274+H275+H276+H277+H278+H279+H280+H281+H282+H283+H284+H285+H286+H287+H288+H289+H290+H291+H292+H293+H294+H295+H297+H298+H299+H300+H301+H302+H303+H304+H305+H307+H308+H309+H310+H311</f>
        <v>105</v>
      </c>
      <c r="I270" s="227">
        <f t="shared" ref="I270:P270" si="22">I272+I273+I274+I275+I276+I277+I278+I279+I280+I281+I282+I283+I284+I285+I286+I287+I288+I289+I290+I291+I292+I293+I294+I295+I297+I298+I299+I301+I302+I303+I304+I305+I307+I308+I309+I310+I311</f>
        <v>65</v>
      </c>
      <c r="J270" s="227">
        <f t="shared" si="22"/>
        <v>40</v>
      </c>
      <c r="K270" s="135">
        <f t="shared" si="22"/>
        <v>42</v>
      </c>
      <c r="L270" s="135">
        <f t="shared" si="22"/>
        <v>16</v>
      </c>
      <c r="M270" s="135">
        <f t="shared" si="22"/>
        <v>5</v>
      </c>
      <c r="N270" s="135">
        <f t="shared" si="22"/>
        <v>101</v>
      </c>
      <c r="O270" s="227">
        <f t="shared" si="22"/>
        <v>21</v>
      </c>
      <c r="P270" s="227">
        <f t="shared" si="22"/>
        <v>5</v>
      </c>
      <c r="Q270" s="164">
        <v>47716</v>
      </c>
      <c r="R270" s="164">
        <v>23858</v>
      </c>
    </row>
    <row r="271" spans="1:19" ht="20.25" customHeight="1" x14ac:dyDescent="0.25">
      <c r="A271" s="225">
        <v>1</v>
      </c>
      <c r="B271" s="525" t="s">
        <v>430</v>
      </c>
      <c r="C271" s="526"/>
      <c r="D271" s="526"/>
      <c r="E271" s="526"/>
      <c r="F271" s="527"/>
      <c r="G271" s="137"/>
      <c r="H271" s="525"/>
      <c r="I271" s="526"/>
      <c r="J271" s="526"/>
      <c r="K271" s="526"/>
      <c r="L271" s="526"/>
      <c r="M271" s="526"/>
      <c r="N271" s="526"/>
      <c r="O271" s="526"/>
      <c r="P271" s="526"/>
      <c r="Q271" s="526"/>
      <c r="R271" s="527"/>
    </row>
    <row r="272" spans="1:19" ht="36.75" customHeight="1" x14ac:dyDescent="0.25">
      <c r="A272" s="228">
        <v>1</v>
      </c>
      <c r="B272" s="606" t="s">
        <v>430</v>
      </c>
      <c r="C272" s="607"/>
      <c r="D272" s="607"/>
      <c r="E272" s="607"/>
      <c r="F272" s="608"/>
      <c r="G272" s="231" t="s">
        <v>1009</v>
      </c>
      <c r="H272" s="124">
        <f>I272+J272</f>
        <v>95</v>
      </c>
      <c r="I272" s="124">
        <v>65</v>
      </c>
      <c r="J272" s="124">
        <v>30</v>
      </c>
      <c r="K272" s="130">
        <v>38</v>
      </c>
      <c r="L272" s="130">
        <v>10</v>
      </c>
      <c r="M272" s="130">
        <v>1</v>
      </c>
      <c r="N272" s="130">
        <v>68</v>
      </c>
      <c r="O272" s="124">
        <v>2</v>
      </c>
      <c r="P272" s="124">
        <v>0</v>
      </c>
      <c r="Q272" s="125">
        <v>48328</v>
      </c>
      <c r="R272" s="125">
        <v>25480</v>
      </c>
    </row>
    <row r="273" spans="1:18" ht="27" customHeight="1" x14ac:dyDescent="0.25">
      <c r="A273" s="228">
        <v>2</v>
      </c>
      <c r="B273" s="606" t="s">
        <v>431</v>
      </c>
      <c r="C273" s="607"/>
      <c r="D273" s="607"/>
      <c r="E273" s="607"/>
      <c r="F273" s="608"/>
      <c r="G273" s="231" t="s">
        <v>432</v>
      </c>
      <c r="H273" s="124">
        <f t="shared" ref="H273:H295" si="23">I273+J273</f>
        <v>0</v>
      </c>
      <c r="I273" s="124">
        <v>0</v>
      </c>
      <c r="J273" s="124">
        <v>0</v>
      </c>
      <c r="K273" s="130">
        <v>0</v>
      </c>
      <c r="L273" s="130">
        <v>0</v>
      </c>
      <c r="M273" s="130">
        <v>0</v>
      </c>
      <c r="N273" s="130">
        <v>1</v>
      </c>
      <c r="O273" s="124">
        <v>0</v>
      </c>
      <c r="P273" s="124">
        <v>0</v>
      </c>
      <c r="Q273" s="125">
        <v>0</v>
      </c>
      <c r="R273" s="125">
        <v>41244</v>
      </c>
    </row>
    <row r="274" spans="1:18" ht="48" customHeight="1" x14ac:dyDescent="0.25">
      <c r="A274" s="228">
        <v>3</v>
      </c>
      <c r="B274" s="606" t="s">
        <v>433</v>
      </c>
      <c r="C274" s="607"/>
      <c r="D274" s="607"/>
      <c r="E274" s="607"/>
      <c r="F274" s="608"/>
      <c r="G274" s="231" t="s">
        <v>434</v>
      </c>
      <c r="H274" s="124">
        <f t="shared" si="23"/>
        <v>0</v>
      </c>
      <c r="I274" s="124">
        <v>0</v>
      </c>
      <c r="J274" s="124">
        <v>0</v>
      </c>
      <c r="K274" s="130">
        <v>0</v>
      </c>
      <c r="L274" s="130">
        <v>0</v>
      </c>
      <c r="M274" s="130">
        <v>0</v>
      </c>
      <c r="N274" s="130">
        <v>1</v>
      </c>
      <c r="O274" s="124">
        <v>0</v>
      </c>
      <c r="P274" s="124">
        <v>0</v>
      </c>
      <c r="Q274" s="125">
        <v>0</v>
      </c>
      <c r="R274" s="125">
        <v>26705</v>
      </c>
    </row>
    <row r="275" spans="1:18" ht="44.25" customHeight="1" x14ac:dyDescent="0.25">
      <c r="A275" s="228">
        <v>4</v>
      </c>
      <c r="B275" s="606" t="s">
        <v>435</v>
      </c>
      <c r="C275" s="607"/>
      <c r="D275" s="607"/>
      <c r="E275" s="607"/>
      <c r="F275" s="608"/>
      <c r="G275" s="231" t="s">
        <v>436</v>
      </c>
      <c r="H275" s="124">
        <f t="shared" si="23"/>
        <v>0</v>
      </c>
      <c r="I275" s="124">
        <v>0</v>
      </c>
      <c r="J275" s="124">
        <v>0</v>
      </c>
      <c r="K275" s="130">
        <v>0</v>
      </c>
      <c r="L275" s="130">
        <v>0</v>
      </c>
      <c r="M275" s="130">
        <v>0</v>
      </c>
      <c r="N275" s="130">
        <v>1</v>
      </c>
      <c r="O275" s="124">
        <v>0</v>
      </c>
      <c r="P275" s="124">
        <v>0</v>
      </c>
      <c r="Q275" s="125">
        <v>0</v>
      </c>
      <c r="R275" s="125">
        <v>23805</v>
      </c>
    </row>
    <row r="276" spans="1:18" ht="33.75" customHeight="1" x14ac:dyDescent="0.25">
      <c r="A276" s="228">
        <v>5</v>
      </c>
      <c r="B276" s="606" t="s">
        <v>439</v>
      </c>
      <c r="C276" s="607"/>
      <c r="D276" s="607"/>
      <c r="E276" s="607"/>
      <c r="F276" s="608"/>
      <c r="G276" s="231" t="s">
        <v>440</v>
      </c>
      <c r="H276" s="124">
        <f t="shared" si="23"/>
        <v>0</v>
      </c>
      <c r="I276" s="124">
        <v>0</v>
      </c>
      <c r="J276" s="124">
        <v>0</v>
      </c>
      <c r="K276" s="130">
        <v>0</v>
      </c>
      <c r="L276" s="130">
        <v>0</v>
      </c>
      <c r="M276" s="130">
        <v>0</v>
      </c>
      <c r="N276" s="130">
        <v>1</v>
      </c>
      <c r="O276" s="124">
        <v>0</v>
      </c>
      <c r="P276" s="124">
        <v>0</v>
      </c>
      <c r="Q276" s="125">
        <v>0</v>
      </c>
      <c r="R276" s="125">
        <v>20960</v>
      </c>
    </row>
    <row r="277" spans="1:18" ht="22.5" customHeight="1" x14ac:dyDescent="0.25">
      <c r="A277" s="228">
        <v>6</v>
      </c>
      <c r="B277" s="606" t="s">
        <v>443</v>
      </c>
      <c r="C277" s="607"/>
      <c r="D277" s="607"/>
      <c r="E277" s="607"/>
      <c r="F277" s="608"/>
      <c r="G277" s="231" t="s">
        <v>444</v>
      </c>
      <c r="H277" s="124">
        <f t="shared" si="23"/>
        <v>0</v>
      </c>
      <c r="I277" s="124">
        <v>0</v>
      </c>
      <c r="J277" s="124">
        <v>0</v>
      </c>
      <c r="K277" s="130">
        <v>0</v>
      </c>
      <c r="L277" s="130">
        <v>0</v>
      </c>
      <c r="M277" s="130">
        <v>0</v>
      </c>
      <c r="N277" s="130">
        <v>1</v>
      </c>
      <c r="O277" s="124">
        <v>0</v>
      </c>
      <c r="P277" s="124">
        <v>0</v>
      </c>
      <c r="Q277" s="125">
        <v>0</v>
      </c>
      <c r="R277" s="125">
        <v>20960</v>
      </c>
    </row>
    <row r="278" spans="1:18" ht="48" customHeight="1" x14ac:dyDescent="0.25">
      <c r="A278" s="228">
        <v>7</v>
      </c>
      <c r="B278" s="606" t="s">
        <v>445</v>
      </c>
      <c r="C278" s="607"/>
      <c r="D278" s="607"/>
      <c r="E278" s="607"/>
      <c r="F278" s="608"/>
      <c r="G278" s="231" t="s">
        <v>446</v>
      </c>
      <c r="H278" s="124">
        <f t="shared" si="23"/>
        <v>0</v>
      </c>
      <c r="I278" s="124">
        <v>0</v>
      </c>
      <c r="J278" s="124">
        <v>0</v>
      </c>
      <c r="K278" s="130">
        <v>0</v>
      </c>
      <c r="L278" s="130">
        <v>0</v>
      </c>
      <c r="M278" s="130">
        <v>0</v>
      </c>
      <c r="N278" s="130">
        <v>1</v>
      </c>
      <c r="O278" s="124">
        <v>0</v>
      </c>
      <c r="P278" s="124">
        <v>0</v>
      </c>
      <c r="Q278" s="125">
        <v>0</v>
      </c>
      <c r="R278" s="125">
        <v>27960</v>
      </c>
    </row>
    <row r="279" spans="1:18" ht="36" customHeight="1" x14ac:dyDescent="0.25">
      <c r="A279" s="228">
        <v>8</v>
      </c>
      <c r="B279" s="606" t="s">
        <v>447</v>
      </c>
      <c r="C279" s="607"/>
      <c r="D279" s="607"/>
      <c r="E279" s="607"/>
      <c r="F279" s="608"/>
      <c r="G279" s="231" t="s">
        <v>448</v>
      </c>
      <c r="H279" s="124">
        <f t="shared" si="23"/>
        <v>0</v>
      </c>
      <c r="I279" s="124">
        <v>0</v>
      </c>
      <c r="J279" s="124">
        <v>0</v>
      </c>
      <c r="K279" s="130">
        <v>0</v>
      </c>
      <c r="L279" s="130">
        <v>0</v>
      </c>
      <c r="M279" s="130">
        <v>0</v>
      </c>
      <c r="N279" s="130">
        <v>2</v>
      </c>
      <c r="O279" s="124">
        <v>0</v>
      </c>
      <c r="P279" s="124">
        <v>0</v>
      </c>
      <c r="Q279" s="125">
        <v>0</v>
      </c>
      <c r="R279" s="125">
        <v>17097</v>
      </c>
    </row>
    <row r="280" spans="1:18" ht="36" customHeight="1" x14ac:dyDescent="0.25">
      <c r="A280" s="228">
        <v>9</v>
      </c>
      <c r="B280" s="606" t="s">
        <v>449</v>
      </c>
      <c r="C280" s="607"/>
      <c r="D280" s="607"/>
      <c r="E280" s="607"/>
      <c r="F280" s="608"/>
      <c r="G280" s="231" t="s">
        <v>450</v>
      </c>
      <c r="H280" s="124">
        <f t="shared" si="23"/>
        <v>0</v>
      </c>
      <c r="I280" s="124">
        <v>0</v>
      </c>
      <c r="J280" s="124">
        <v>0</v>
      </c>
      <c r="K280" s="130">
        <v>0</v>
      </c>
      <c r="L280" s="130">
        <v>0</v>
      </c>
      <c r="M280" s="130">
        <v>0</v>
      </c>
      <c r="N280" s="130">
        <v>1</v>
      </c>
      <c r="O280" s="124">
        <v>0</v>
      </c>
      <c r="P280" s="124">
        <v>0</v>
      </c>
      <c r="Q280" s="125">
        <v>0</v>
      </c>
      <c r="R280" s="125">
        <v>19650</v>
      </c>
    </row>
    <row r="281" spans="1:18" ht="36" customHeight="1" x14ac:dyDescent="0.25">
      <c r="A281" s="228">
        <v>10</v>
      </c>
      <c r="B281" s="606" t="s">
        <v>451</v>
      </c>
      <c r="C281" s="607"/>
      <c r="D281" s="607"/>
      <c r="E281" s="607"/>
      <c r="F281" s="608"/>
      <c r="G281" s="231" t="s">
        <v>452</v>
      </c>
      <c r="H281" s="124">
        <f t="shared" si="23"/>
        <v>0</v>
      </c>
      <c r="I281" s="124">
        <v>0</v>
      </c>
      <c r="J281" s="124">
        <v>0</v>
      </c>
      <c r="K281" s="130">
        <v>0</v>
      </c>
      <c r="L281" s="130">
        <v>0</v>
      </c>
      <c r="M281" s="130">
        <v>0</v>
      </c>
      <c r="N281" s="130">
        <v>1</v>
      </c>
      <c r="O281" s="124">
        <v>0</v>
      </c>
      <c r="P281" s="124">
        <v>0</v>
      </c>
      <c r="Q281" s="125">
        <v>0</v>
      </c>
      <c r="R281" s="125">
        <v>24612</v>
      </c>
    </row>
    <row r="282" spans="1:18" ht="36" customHeight="1" x14ac:dyDescent="0.25">
      <c r="A282" s="228">
        <v>11</v>
      </c>
      <c r="B282" s="606" t="s">
        <v>453</v>
      </c>
      <c r="C282" s="607"/>
      <c r="D282" s="607"/>
      <c r="E282" s="607"/>
      <c r="F282" s="608"/>
      <c r="G282" s="231" t="s">
        <v>454</v>
      </c>
      <c r="H282" s="124">
        <f t="shared" si="23"/>
        <v>0</v>
      </c>
      <c r="I282" s="124">
        <v>0</v>
      </c>
      <c r="J282" s="124">
        <v>0</v>
      </c>
      <c r="K282" s="130">
        <v>0</v>
      </c>
      <c r="L282" s="130">
        <v>0</v>
      </c>
      <c r="M282" s="130">
        <v>0</v>
      </c>
      <c r="N282" s="130">
        <v>1</v>
      </c>
      <c r="O282" s="124">
        <v>0</v>
      </c>
      <c r="P282" s="124">
        <v>0</v>
      </c>
      <c r="Q282" s="125">
        <v>0</v>
      </c>
      <c r="R282" s="125">
        <v>0</v>
      </c>
    </row>
    <row r="283" spans="1:18" ht="36" customHeight="1" x14ac:dyDescent="0.25">
      <c r="A283" s="228">
        <v>12</v>
      </c>
      <c r="B283" s="606" t="s">
        <v>457</v>
      </c>
      <c r="C283" s="607"/>
      <c r="D283" s="607"/>
      <c r="E283" s="607"/>
      <c r="F283" s="608"/>
      <c r="G283" s="231" t="s">
        <v>458</v>
      </c>
      <c r="H283" s="124">
        <f t="shared" si="23"/>
        <v>0</v>
      </c>
      <c r="I283" s="124">
        <v>0</v>
      </c>
      <c r="J283" s="124">
        <v>0</v>
      </c>
      <c r="K283" s="130">
        <v>0</v>
      </c>
      <c r="L283" s="130">
        <v>0</v>
      </c>
      <c r="M283" s="130">
        <v>0</v>
      </c>
      <c r="N283" s="130">
        <v>1</v>
      </c>
      <c r="O283" s="124">
        <v>0</v>
      </c>
      <c r="P283" s="124">
        <v>0</v>
      </c>
      <c r="Q283" s="125">
        <v>0</v>
      </c>
      <c r="R283" s="125">
        <v>26593</v>
      </c>
    </row>
    <row r="284" spans="1:18" ht="36" customHeight="1" x14ac:dyDescent="0.25">
      <c r="A284" s="228">
        <v>13</v>
      </c>
      <c r="B284" s="606" t="s">
        <v>459</v>
      </c>
      <c r="C284" s="607"/>
      <c r="D284" s="607"/>
      <c r="E284" s="607"/>
      <c r="F284" s="608"/>
      <c r="G284" s="231" t="s">
        <v>460</v>
      </c>
      <c r="H284" s="124">
        <f t="shared" si="23"/>
        <v>0</v>
      </c>
      <c r="I284" s="124">
        <v>0</v>
      </c>
      <c r="J284" s="124">
        <v>0</v>
      </c>
      <c r="K284" s="130">
        <v>0</v>
      </c>
      <c r="L284" s="130">
        <v>0</v>
      </c>
      <c r="M284" s="130">
        <v>0</v>
      </c>
      <c r="N284" s="130">
        <v>1</v>
      </c>
      <c r="O284" s="124">
        <v>0</v>
      </c>
      <c r="P284" s="124">
        <v>0</v>
      </c>
      <c r="Q284" s="125">
        <v>0</v>
      </c>
      <c r="R284" s="125">
        <v>19650</v>
      </c>
    </row>
    <row r="285" spans="1:18" ht="47.25" customHeight="1" x14ac:dyDescent="0.25">
      <c r="A285" s="228">
        <v>14</v>
      </c>
      <c r="B285" s="606" t="s">
        <v>461</v>
      </c>
      <c r="C285" s="607"/>
      <c r="D285" s="607"/>
      <c r="E285" s="607"/>
      <c r="F285" s="608"/>
      <c r="G285" s="231" t="s">
        <v>462</v>
      </c>
      <c r="H285" s="124">
        <f t="shared" si="23"/>
        <v>0</v>
      </c>
      <c r="I285" s="124">
        <v>0</v>
      </c>
      <c r="J285" s="124">
        <v>0</v>
      </c>
      <c r="K285" s="130">
        <v>0</v>
      </c>
      <c r="L285" s="130">
        <v>0</v>
      </c>
      <c r="M285" s="130">
        <v>0</v>
      </c>
      <c r="N285" s="130">
        <v>1</v>
      </c>
      <c r="O285" s="124">
        <v>0</v>
      </c>
      <c r="P285" s="124">
        <v>0</v>
      </c>
      <c r="Q285" s="125">
        <v>0</v>
      </c>
      <c r="R285" s="125">
        <v>35464</v>
      </c>
    </row>
    <row r="286" spans="1:18" ht="33" customHeight="1" x14ac:dyDescent="0.25">
      <c r="A286" s="228">
        <v>15</v>
      </c>
      <c r="B286" s="612" t="s">
        <v>934</v>
      </c>
      <c r="C286" s="612"/>
      <c r="D286" s="612"/>
      <c r="E286" s="612"/>
      <c r="F286" s="612"/>
      <c r="G286" s="242" t="s">
        <v>935</v>
      </c>
      <c r="H286" s="124">
        <f t="shared" si="23"/>
        <v>0</v>
      </c>
      <c r="I286" s="124">
        <v>0</v>
      </c>
      <c r="J286" s="124">
        <v>0</v>
      </c>
      <c r="K286" s="130">
        <v>0</v>
      </c>
      <c r="L286" s="130">
        <v>0</v>
      </c>
      <c r="M286" s="130">
        <v>0</v>
      </c>
      <c r="N286" s="130">
        <v>1</v>
      </c>
      <c r="O286" s="124">
        <v>0</v>
      </c>
      <c r="P286" s="124">
        <v>0</v>
      </c>
      <c r="Q286" s="125">
        <v>0</v>
      </c>
      <c r="R286" s="125">
        <v>27360</v>
      </c>
    </row>
    <row r="287" spans="1:18" ht="29.25" customHeight="1" x14ac:dyDescent="0.25">
      <c r="A287" s="228">
        <v>16</v>
      </c>
      <c r="B287" s="612" t="s">
        <v>455</v>
      </c>
      <c r="C287" s="612"/>
      <c r="D287" s="612"/>
      <c r="E287" s="612"/>
      <c r="F287" s="612"/>
      <c r="G287" s="242" t="s">
        <v>917</v>
      </c>
      <c r="H287" s="124">
        <f t="shared" si="23"/>
        <v>0</v>
      </c>
      <c r="I287" s="124">
        <v>0</v>
      </c>
      <c r="J287" s="124">
        <v>0</v>
      </c>
      <c r="K287" s="130">
        <v>0</v>
      </c>
      <c r="L287" s="130">
        <v>0</v>
      </c>
      <c r="M287" s="130">
        <v>0</v>
      </c>
      <c r="N287" s="130">
        <v>0</v>
      </c>
      <c r="O287" s="124">
        <v>0</v>
      </c>
      <c r="P287" s="124">
        <v>0</v>
      </c>
      <c r="Q287" s="125">
        <v>0</v>
      </c>
      <c r="R287" s="125">
        <v>0</v>
      </c>
    </row>
    <row r="288" spans="1:18" ht="30.75" customHeight="1" x14ac:dyDescent="0.25">
      <c r="A288" s="228">
        <v>17</v>
      </c>
      <c r="B288" s="612" t="s">
        <v>918</v>
      </c>
      <c r="C288" s="612"/>
      <c r="D288" s="612"/>
      <c r="E288" s="612"/>
      <c r="F288" s="612"/>
      <c r="G288" s="242" t="s">
        <v>919</v>
      </c>
      <c r="H288" s="124">
        <f t="shared" si="23"/>
        <v>0</v>
      </c>
      <c r="I288" s="124">
        <v>0</v>
      </c>
      <c r="J288" s="124">
        <v>0</v>
      </c>
      <c r="K288" s="130">
        <v>0</v>
      </c>
      <c r="L288" s="130">
        <v>0</v>
      </c>
      <c r="M288" s="130">
        <v>0</v>
      </c>
      <c r="N288" s="130">
        <v>0</v>
      </c>
      <c r="O288" s="124">
        <v>0</v>
      </c>
      <c r="P288" s="124">
        <v>0</v>
      </c>
      <c r="Q288" s="125">
        <v>0</v>
      </c>
      <c r="R288" s="125">
        <v>0</v>
      </c>
    </row>
    <row r="289" spans="1:18" ht="47.25" customHeight="1" x14ac:dyDescent="0.25">
      <c r="A289" s="228">
        <v>18</v>
      </c>
      <c r="B289" s="612" t="s">
        <v>920</v>
      </c>
      <c r="C289" s="612"/>
      <c r="D289" s="612"/>
      <c r="E289" s="612"/>
      <c r="F289" s="612"/>
      <c r="G289" s="242" t="s">
        <v>1022</v>
      </c>
      <c r="H289" s="124">
        <f t="shared" si="23"/>
        <v>0</v>
      </c>
      <c r="I289" s="124">
        <v>0</v>
      </c>
      <c r="J289" s="124">
        <v>0</v>
      </c>
      <c r="K289" s="130">
        <v>0</v>
      </c>
      <c r="L289" s="130">
        <v>0</v>
      </c>
      <c r="M289" s="130">
        <v>0</v>
      </c>
      <c r="N289" s="130">
        <v>0</v>
      </c>
      <c r="O289" s="124">
        <v>0</v>
      </c>
      <c r="P289" s="124">
        <v>0</v>
      </c>
      <c r="Q289" s="125">
        <v>0</v>
      </c>
      <c r="R289" s="125">
        <v>0</v>
      </c>
    </row>
    <row r="290" spans="1:18" ht="31.5" customHeight="1" x14ac:dyDescent="0.25">
      <c r="A290" s="228">
        <v>19</v>
      </c>
      <c r="B290" s="612" t="s">
        <v>922</v>
      </c>
      <c r="C290" s="612"/>
      <c r="D290" s="612"/>
      <c r="E290" s="612"/>
      <c r="F290" s="612"/>
      <c r="G290" s="242" t="s">
        <v>923</v>
      </c>
      <c r="H290" s="124">
        <f t="shared" si="23"/>
        <v>0</v>
      </c>
      <c r="I290" s="124">
        <v>0</v>
      </c>
      <c r="J290" s="124">
        <v>0</v>
      </c>
      <c r="K290" s="130">
        <v>0</v>
      </c>
      <c r="L290" s="130">
        <v>0</v>
      </c>
      <c r="M290" s="130">
        <v>0</v>
      </c>
      <c r="N290" s="130">
        <v>0</v>
      </c>
      <c r="O290" s="124">
        <v>0</v>
      </c>
      <c r="P290" s="124">
        <v>0</v>
      </c>
      <c r="Q290" s="125">
        <v>0</v>
      </c>
      <c r="R290" s="125">
        <v>0</v>
      </c>
    </row>
    <row r="291" spans="1:18" ht="35.25" customHeight="1" x14ac:dyDescent="0.25">
      <c r="A291" s="228">
        <v>20</v>
      </c>
      <c r="B291" s="612" t="s">
        <v>924</v>
      </c>
      <c r="C291" s="612"/>
      <c r="D291" s="612"/>
      <c r="E291" s="612"/>
      <c r="F291" s="612"/>
      <c r="G291" s="242" t="s">
        <v>925</v>
      </c>
      <c r="H291" s="124">
        <f t="shared" si="23"/>
        <v>0</v>
      </c>
      <c r="I291" s="124">
        <v>0</v>
      </c>
      <c r="J291" s="124">
        <v>0</v>
      </c>
      <c r="K291" s="130">
        <v>0</v>
      </c>
      <c r="L291" s="130">
        <v>0</v>
      </c>
      <c r="M291" s="130">
        <v>0</v>
      </c>
      <c r="N291" s="130">
        <v>0</v>
      </c>
      <c r="O291" s="124">
        <v>0</v>
      </c>
      <c r="P291" s="124">
        <v>0</v>
      </c>
      <c r="Q291" s="125">
        <v>0</v>
      </c>
      <c r="R291" s="125">
        <v>0</v>
      </c>
    </row>
    <row r="292" spans="1:18" ht="35.25" customHeight="1" x14ac:dyDescent="0.25">
      <c r="A292" s="228">
        <v>21</v>
      </c>
      <c r="B292" s="612" t="s">
        <v>926</v>
      </c>
      <c r="C292" s="612"/>
      <c r="D292" s="612"/>
      <c r="E292" s="612"/>
      <c r="F292" s="612"/>
      <c r="G292" s="242" t="s">
        <v>927</v>
      </c>
      <c r="H292" s="124">
        <f t="shared" si="23"/>
        <v>0</v>
      </c>
      <c r="I292" s="124">
        <v>0</v>
      </c>
      <c r="J292" s="124">
        <v>0</v>
      </c>
      <c r="K292" s="130">
        <v>0</v>
      </c>
      <c r="L292" s="130">
        <v>0</v>
      </c>
      <c r="M292" s="130">
        <v>0</v>
      </c>
      <c r="N292" s="130">
        <v>0</v>
      </c>
      <c r="O292" s="124">
        <v>0</v>
      </c>
      <c r="P292" s="124">
        <v>0</v>
      </c>
      <c r="Q292" s="125">
        <v>0</v>
      </c>
      <c r="R292" s="125">
        <v>0</v>
      </c>
    </row>
    <row r="293" spans="1:18" ht="35.25" customHeight="1" x14ac:dyDescent="0.25">
      <c r="A293" s="228">
        <v>22</v>
      </c>
      <c r="B293" s="612" t="s">
        <v>928</v>
      </c>
      <c r="C293" s="612"/>
      <c r="D293" s="612"/>
      <c r="E293" s="612"/>
      <c r="F293" s="612"/>
      <c r="G293" s="242" t="s">
        <v>929</v>
      </c>
      <c r="H293" s="124">
        <f t="shared" si="23"/>
        <v>0</v>
      </c>
      <c r="I293" s="124">
        <v>0</v>
      </c>
      <c r="J293" s="124">
        <v>0</v>
      </c>
      <c r="K293" s="130">
        <v>0</v>
      </c>
      <c r="L293" s="130">
        <v>0</v>
      </c>
      <c r="M293" s="130">
        <v>0</v>
      </c>
      <c r="N293" s="130">
        <v>0</v>
      </c>
      <c r="O293" s="124">
        <v>0</v>
      </c>
      <c r="P293" s="124">
        <v>0</v>
      </c>
      <c r="Q293" s="125">
        <v>0</v>
      </c>
      <c r="R293" s="125">
        <v>0</v>
      </c>
    </row>
    <row r="294" spans="1:18" ht="35.25" customHeight="1" x14ac:dyDescent="0.25">
      <c r="A294" s="228">
        <v>23</v>
      </c>
      <c r="B294" s="612" t="s">
        <v>930</v>
      </c>
      <c r="C294" s="612"/>
      <c r="D294" s="612"/>
      <c r="E294" s="612"/>
      <c r="F294" s="612"/>
      <c r="G294" s="242" t="s">
        <v>931</v>
      </c>
      <c r="H294" s="124">
        <f t="shared" si="23"/>
        <v>0</v>
      </c>
      <c r="I294" s="124">
        <v>0</v>
      </c>
      <c r="J294" s="124">
        <v>0</v>
      </c>
      <c r="K294" s="130">
        <v>0</v>
      </c>
      <c r="L294" s="130">
        <v>0</v>
      </c>
      <c r="M294" s="130">
        <v>0</v>
      </c>
      <c r="N294" s="130">
        <v>0</v>
      </c>
      <c r="O294" s="124">
        <v>0</v>
      </c>
      <c r="P294" s="124">
        <v>0</v>
      </c>
      <c r="Q294" s="125">
        <v>0</v>
      </c>
      <c r="R294" s="125">
        <v>0</v>
      </c>
    </row>
    <row r="295" spans="1:18" ht="35.25" customHeight="1" x14ac:dyDescent="0.25">
      <c r="A295" s="228">
        <v>24</v>
      </c>
      <c r="B295" s="612" t="s">
        <v>932</v>
      </c>
      <c r="C295" s="612"/>
      <c r="D295" s="612"/>
      <c r="E295" s="612"/>
      <c r="F295" s="612"/>
      <c r="G295" s="242" t="s">
        <v>933</v>
      </c>
      <c r="H295" s="124">
        <f t="shared" si="23"/>
        <v>0</v>
      </c>
      <c r="I295" s="124">
        <v>0</v>
      </c>
      <c r="J295" s="124">
        <v>0</v>
      </c>
      <c r="K295" s="130">
        <v>0</v>
      </c>
      <c r="L295" s="130">
        <v>0</v>
      </c>
      <c r="M295" s="130">
        <v>0</v>
      </c>
      <c r="N295" s="130">
        <v>0</v>
      </c>
      <c r="O295" s="124">
        <v>0</v>
      </c>
      <c r="P295" s="124">
        <v>0</v>
      </c>
      <c r="Q295" s="125">
        <v>0</v>
      </c>
      <c r="R295" s="125">
        <v>0</v>
      </c>
    </row>
    <row r="296" spans="1:18" ht="18.75" customHeight="1" x14ac:dyDescent="0.25">
      <c r="A296" s="225">
        <v>2</v>
      </c>
      <c r="B296" s="525" t="s">
        <v>404</v>
      </c>
      <c r="C296" s="526"/>
      <c r="D296" s="526"/>
      <c r="E296" s="526"/>
      <c r="F296" s="526"/>
      <c r="G296" s="527"/>
      <c r="H296" s="525"/>
      <c r="I296" s="526"/>
      <c r="J296" s="526"/>
      <c r="K296" s="526"/>
      <c r="L296" s="526"/>
      <c r="M296" s="526"/>
      <c r="N296" s="526"/>
      <c r="O296" s="526"/>
      <c r="P296" s="526"/>
      <c r="Q296" s="526"/>
      <c r="R296" s="527"/>
    </row>
    <row r="297" spans="1:18" ht="35.25" customHeight="1" x14ac:dyDescent="0.25">
      <c r="A297" s="228">
        <v>1</v>
      </c>
      <c r="B297" s="606" t="s">
        <v>404</v>
      </c>
      <c r="C297" s="607"/>
      <c r="D297" s="607"/>
      <c r="E297" s="607"/>
      <c r="F297" s="608"/>
      <c r="G297" s="231" t="s">
        <v>587</v>
      </c>
      <c r="H297" s="124">
        <f>I297+J297</f>
        <v>10</v>
      </c>
      <c r="I297" s="124">
        <v>0</v>
      </c>
      <c r="J297" s="124">
        <v>10</v>
      </c>
      <c r="K297" s="130">
        <v>3</v>
      </c>
      <c r="L297" s="130">
        <v>4</v>
      </c>
      <c r="M297" s="130">
        <v>2</v>
      </c>
      <c r="N297" s="130">
        <v>10</v>
      </c>
      <c r="O297" s="124">
        <v>5</v>
      </c>
      <c r="P297" s="124">
        <v>1</v>
      </c>
      <c r="Q297" s="125">
        <v>38000</v>
      </c>
      <c r="R297" s="125">
        <v>18129</v>
      </c>
    </row>
    <row r="298" spans="1:18" ht="35.25" customHeight="1" x14ac:dyDescent="0.25">
      <c r="A298" s="228">
        <v>2</v>
      </c>
      <c r="B298" s="606" t="s">
        <v>405</v>
      </c>
      <c r="C298" s="607"/>
      <c r="D298" s="607"/>
      <c r="E298" s="607"/>
      <c r="F298" s="608"/>
      <c r="G298" s="231" t="s">
        <v>406</v>
      </c>
      <c r="H298" s="124">
        <f t="shared" ref="H298:H305" si="24">I298+J298</f>
        <v>0</v>
      </c>
      <c r="I298" s="124">
        <v>0</v>
      </c>
      <c r="J298" s="124">
        <v>0</v>
      </c>
      <c r="K298" s="130">
        <v>0</v>
      </c>
      <c r="L298" s="130">
        <v>0</v>
      </c>
      <c r="M298" s="130">
        <v>0</v>
      </c>
      <c r="N298" s="130">
        <v>1</v>
      </c>
      <c r="O298" s="124">
        <v>0</v>
      </c>
      <c r="P298" s="124">
        <v>0</v>
      </c>
      <c r="Q298" s="125">
        <v>0</v>
      </c>
      <c r="R298" s="125">
        <v>24345</v>
      </c>
    </row>
    <row r="299" spans="1:18" ht="35.25" customHeight="1" x14ac:dyDescent="0.25">
      <c r="A299" s="228">
        <v>3</v>
      </c>
      <c r="B299" s="606" t="s">
        <v>415</v>
      </c>
      <c r="C299" s="607"/>
      <c r="D299" s="607"/>
      <c r="E299" s="607"/>
      <c r="F299" s="608"/>
      <c r="G299" s="231" t="s">
        <v>416</v>
      </c>
      <c r="H299" s="124">
        <f t="shared" si="24"/>
        <v>0</v>
      </c>
      <c r="I299" s="124">
        <v>0</v>
      </c>
      <c r="J299" s="124">
        <v>0</v>
      </c>
      <c r="K299" s="130">
        <v>0</v>
      </c>
      <c r="L299" s="130">
        <v>0</v>
      </c>
      <c r="M299" s="130">
        <v>0</v>
      </c>
      <c r="N299" s="130">
        <v>1</v>
      </c>
      <c r="O299" s="124">
        <v>0</v>
      </c>
      <c r="P299" s="124">
        <v>0</v>
      </c>
      <c r="Q299" s="125">
        <v>0</v>
      </c>
      <c r="R299" s="125">
        <v>26200</v>
      </c>
    </row>
    <row r="300" spans="1:18" ht="33.75" customHeight="1" x14ac:dyDescent="0.25">
      <c r="A300" s="228"/>
      <c r="B300" s="609" t="s">
        <v>419</v>
      </c>
      <c r="C300" s="610"/>
      <c r="D300" s="610"/>
      <c r="E300" s="610"/>
      <c r="F300" s="611"/>
      <c r="G300" s="242" t="s">
        <v>996</v>
      </c>
      <c r="H300" s="124">
        <f t="shared" si="24"/>
        <v>0</v>
      </c>
      <c r="I300" s="124">
        <v>0</v>
      </c>
      <c r="J300" s="124">
        <v>0</v>
      </c>
      <c r="K300" s="130">
        <v>0</v>
      </c>
      <c r="L300" s="130">
        <v>0</v>
      </c>
      <c r="M300" s="130">
        <v>0</v>
      </c>
      <c r="N300" s="130">
        <v>0</v>
      </c>
      <c r="O300" s="124">
        <v>0</v>
      </c>
      <c r="P300" s="124">
        <v>0</v>
      </c>
      <c r="Q300" s="125">
        <v>0</v>
      </c>
      <c r="R300" s="125">
        <v>0</v>
      </c>
    </row>
    <row r="301" spans="1:18" ht="33.75" customHeight="1" x14ac:dyDescent="0.25">
      <c r="A301" s="228">
        <v>4</v>
      </c>
      <c r="B301" s="616" t="s">
        <v>936</v>
      </c>
      <c r="C301" s="616"/>
      <c r="D301" s="616"/>
      <c r="E301" s="616"/>
      <c r="F301" s="616"/>
      <c r="G301" s="231" t="s">
        <v>937</v>
      </c>
      <c r="H301" s="124">
        <f>I301+J301</f>
        <v>0</v>
      </c>
      <c r="I301" s="124">
        <v>0</v>
      </c>
      <c r="J301" s="124">
        <v>0</v>
      </c>
      <c r="K301" s="130">
        <v>0</v>
      </c>
      <c r="L301" s="130">
        <v>0</v>
      </c>
      <c r="M301" s="130">
        <v>0</v>
      </c>
      <c r="N301" s="130">
        <v>0</v>
      </c>
      <c r="O301" s="124">
        <v>1</v>
      </c>
      <c r="P301" s="124">
        <v>0</v>
      </c>
      <c r="Q301" s="125">
        <v>0</v>
      </c>
      <c r="R301" s="125">
        <v>0</v>
      </c>
    </row>
    <row r="302" spans="1:18" ht="33.75" customHeight="1" x14ac:dyDescent="0.25">
      <c r="A302" s="228">
        <v>5</v>
      </c>
      <c r="B302" s="616" t="s">
        <v>417</v>
      </c>
      <c r="C302" s="616"/>
      <c r="D302" s="616"/>
      <c r="E302" s="616"/>
      <c r="F302" s="616"/>
      <c r="G302" s="231" t="s">
        <v>938</v>
      </c>
      <c r="H302" s="124">
        <f t="shared" si="24"/>
        <v>0</v>
      </c>
      <c r="I302" s="124">
        <v>0</v>
      </c>
      <c r="J302" s="124">
        <v>0</v>
      </c>
      <c r="K302" s="130">
        <v>0</v>
      </c>
      <c r="L302" s="130">
        <v>0</v>
      </c>
      <c r="M302" s="130">
        <v>0</v>
      </c>
      <c r="N302" s="130">
        <v>0</v>
      </c>
      <c r="O302" s="124">
        <v>1</v>
      </c>
      <c r="P302" s="124">
        <v>0</v>
      </c>
      <c r="Q302" s="125">
        <v>0</v>
      </c>
      <c r="R302" s="125">
        <v>0</v>
      </c>
    </row>
    <row r="303" spans="1:18" ht="33" customHeight="1" x14ac:dyDescent="0.25">
      <c r="A303" s="228">
        <v>6</v>
      </c>
      <c r="B303" s="616" t="s">
        <v>411</v>
      </c>
      <c r="C303" s="616"/>
      <c r="D303" s="616"/>
      <c r="E303" s="616"/>
      <c r="F303" s="616"/>
      <c r="G303" s="231" t="s">
        <v>995</v>
      </c>
      <c r="H303" s="124">
        <f t="shared" si="24"/>
        <v>0</v>
      </c>
      <c r="I303" s="124">
        <v>0</v>
      </c>
      <c r="J303" s="124">
        <v>0</v>
      </c>
      <c r="K303" s="130">
        <v>0</v>
      </c>
      <c r="L303" s="130">
        <v>0</v>
      </c>
      <c r="M303" s="130">
        <v>0</v>
      </c>
      <c r="N303" s="130">
        <v>0</v>
      </c>
      <c r="O303" s="124">
        <v>1</v>
      </c>
      <c r="P303" s="124">
        <v>0</v>
      </c>
      <c r="Q303" s="125">
        <v>0</v>
      </c>
      <c r="R303" s="125">
        <v>0</v>
      </c>
    </row>
    <row r="304" spans="1:18" ht="19.5" customHeight="1" x14ac:dyDescent="0.25">
      <c r="A304" s="228">
        <v>7</v>
      </c>
      <c r="B304" s="616" t="s">
        <v>407</v>
      </c>
      <c r="C304" s="616"/>
      <c r="D304" s="616"/>
      <c r="E304" s="616"/>
      <c r="F304" s="616"/>
      <c r="G304" s="231" t="s">
        <v>940</v>
      </c>
      <c r="H304" s="124">
        <f t="shared" si="24"/>
        <v>0</v>
      </c>
      <c r="I304" s="124">
        <v>0</v>
      </c>
      <c r="J304" s="124">
        <v>0</v>
      </c>
      <c r="K304" s="130">
        <v>0</v>
      </c>
      <c r="L304" s="130">
        <v>0</v>
      </c>
      <c r="M304" s="130">
        <v>0</v>
      </c>
      <c r="N304" s="130">
        <v>0</v>
      </c>
      <c r="O304" s="124">
        <v>1</v>
      </c>
      <c r="P304" s="124">
        <v>0</v>
      </c>
      <c r="Q304" s="125">
        <v>0</v>
      </c>
      <c r="R304" s="125">
        <v>0</v>
      </c>
    </row>
    <row r="305" spans="1:18" ht="33" customHeight="1" x14ac:dyDescent="0.25">
      <c r="A305" s="228">
        <v>8</v>
      </c>
      <c r="B305" s="616" t="s">
        <v>421</v>
      </c>
      <c r="C305" s="616"/>
      <c r="D305" s="616"/>
      <c r="E305" s="616"/>
      <c r="F305" s="616"/>
      <c r="G305" s="231" t="s">
        <v>941</v>
      </c>
      <c r="H305" s="124">
        <f t="shared" si="24"/>
        <v>0</v>
      </c>
      <c r="I305" s="124">
        <v>0</v>
      </c>
      <c r="J305" s="124">
        <v>0</v>
      </c>
      <c r="K305" s="130">
        <v>0</v>
      </c>
      <c r="L305" s="130">
        <v>0</v>
      </c>
      <c r="M305" s="130">
        <v>0</v>
      </c>
      <c r="N305" s="130">
        <v>0</v>
      </c>
      <c r="O305" s="124">
        <v>1</v>
      </c>
      <c r="P305" s="124">
        <v>0</v>
      </c>
      <c r="Q305" s="125">
        <v>0</v>
      </c>
      <c r="R305" s="125">
        <v>0</v>
      </c>
    </row>
    <row r="306" spans="1:18" ht="17.25" customHeight="1" x14ac:dyDescent="0.25">
      <c r="A306" s="225">
        <v>3</v>
      </c>
      <c r="B306" s="525" t="s">
        <v>423</v>
      </c>
      <c r="C306" s="526"/>
      <c r="D306" s="526"/>
      <c r="E306" s="526"/>
      <c r="F306" s="526"/>
      <c r="G306" s="527"/>
      <c r="H306" s="525"/>
      <c r="I306" s="526"/>
      <c r="J306" s="526"/>
      <c r="K306" s="526"/>
      <c r="L306" s="526"/>
      <c r="M306" s="526"/>
      <c r="N306" s="526"/>
      <c r="O306" s="526"/>
      <c r="P306" s="526"/>
      <c r="Q306" s="526"/>
      <c r="R306" s="527"/>
    </row>
    <row r="307" spans="1:18" ht="60.75" customHeight="1" x14ac:dyDescent="0.25">
      <c r="A307" s="228">
        <v>1</v>
      </c>
      <c r="B307" s="609" t="s">
        <v>423</v>
      </c>
      <c r="C307" s="610"/>
      <c r="D307" s="610"/>
      <c r="E307" s="610"/>
      <c r="F307" s="611"/>
      <c r="G307" s="242" t="s">
        <v>588</v>
      </c>
      <c r="H307" s="124">
        <f>I307+J307</f>
        <v>0</v>
      </c>
      <c r="I307" s="124">
        <v>0</v>
      </c>
      <c r="J307" s="124">
        <v>0</v>
      </c>
      <c r="K307" s="130">
        <v>1</v>
      </c>
      <c r="L307" s="130">
        <v>2</v>
      </c>
      <c r="M307" s="130">
        <v>2</v>
      </c>
      <c r="N307" s="130">
        <v>4</v>
      </c>
      <c r="O307" s="124">
        <v>5</v>
      </c>
      <c r="P307" s="124">
        <v>2</v>
      </c>
      <c r="Q307" s="125">
        <v>44200</v>
      </c>
      <c r="R307" s="125">
        <v>31267</v>
      </c>
    </row>
    <row r="308" spans="1:18" ht="23.25" customHeight="1" x14ac:dyDescent="0.25">
      <c r="A308" s="228">
        <v>3</v>
      </c>
      <c r="B308" s="609" t="s">
        <v>424</v>
      </c>
      <c r="C308" s="610"/>
      <c r="D308" s="610"/>
      <c r="E308" s="610"/>
      <c r="F308" s="611"/>
      <c r="G308" s="242" t="s">
        <v>589</v>
      </c>
      <c r="H308" s="124">
        <f t="shared" ref="H308:H311" si="25">I308+J308</f>
        <v>0</v>
      </c>
      <c r="I308" s="124">
        <v>0</v>
      </c>
      <c r="J308" s="124">
        <v>0</v>
      </c>
      <c r="K308" s="130">
        <v>0</v>
      </c>
      <c r="L308" s="130">
        <v>0</v>
      </c>
      <c r="M308" s="130">
        <v>0</v>
      </c>
      <c r="N308" s="130">
        <v>1</v>
      </c>
      <c r="O308" s="124">
        <v>2</v>
      </c>
      <c r="P308" s="124">
        <v>2</v>
      </c>
      <c r="Q308" s="125">
        <v>0</v>
      </c>
      <c r="R308" s="125">
        <v>17920</v>
      </c>
    </row>
    <row r="309" spans="1:18" ht="36" customHeight="1" x14ac:dyDescent="0.25">
      <c r="A309" s="228">
        <v>3</v>
      </c>
      <c r="B309" s="609" t="s">
        <v>427</v>
      </c>
      <c r="C309" s="610"/>
      <c r="D309" s="610"/>
      <c r="E309" s="610"/>
      <c r="F309" s="611"/>
      <c r="G309" s="242" t="s">
        <v>428</v>
      </c>
      <c r="H309" s="124">
        <f t="shared" si="25"/>
        <v>0</v>
      </c>
      <c r="I309" s="124">
        <v>0</v>
      </c>
      <c r="J309" s="124">
        <v>0</v>
      </c>
      <c r="K309" s="130">
        <v>0</v>
      </c>
      <c r="L309" s="130">
        <v>0</v>
      </c>
      <c r="M309" s="130">
        <v>0</v>
      </c>
      <c r="N309" s="130">
        <v>0</v>
      </c>
      <c r="O309" s="124">
        <v>1</v>
      </c>
      <c r="P309" s="124">
        <v>0</v>
      </c>
      <c r="Q309" s="125">
        <v>0</v>
      </c>
      <c r="R309" s="125">
        <v>0</v>
      </c>
    </row>
    <row r="310" spans="1:18" ht="36" customHeight="1" x14ac:dyDescent="0.25">
      <c r="A310" s="228">
        <v>4</v>
      </c>
      <c r="B310" s="609" t="s">
        <v>423</v>
      </c>
      <c r="C310" s="610"/>
      <c r="D310" s="610"/>
      <c r="E310" s="610"/>
      <c r="F310" s="611"/>
      <c r="G310" s="242" t="s">
        <v>429</v>
      </c>
      <c r="H310" s="124">
        <f t="shared" si="25"/>
        <v>0</v>
      </c>
      <c r="I310" s="124">
        <v>0</v>
      </c>
      <c r="J310" s="124">
        <v>0</v>
      </c>
      <c r="K310" s="130">
        <v>0</v>
      </c>
      <c r="L310" s="130">
        <v>0</v>
      </c>
      <c r="M310" s="130">
        <v>0</v>
      </c>
      <c r="N310" s="130">
        <v>1</v>
      </c>
      <c r="O310" s="124">
        <v>0</v>
      </c>
      <c r="P310" s="124">
        <v>0</v>
      </c>
      <c r="Q310" s="125">
        <v>0</v>
      </c>
      <c r="R310" s="125">
        <v>36825</v>
      </c>
    </row>
    <row r="311" spans="1:18" ht="36" customHeight="1" x14ac:dyDescent="0.25">
      <c r="A311" s="228">
        <v>5</v>
      </c>
      <c r="B311" s="609" t="s">
        <v>942</v>
      </c>
      <c r="C311" s="610"/>
      <c r="D311" s="610"/>
      <c r="E311" s="610"/>
      <c r="F311" s="610"/>
      <c r="G311" s="242" t="s">
        <v>943</v>
      </c>
      <c r="H311" s="124">
        <f t="shared" si="25"/>
        <v>0</v>
      </c>
      <c r="I311" s="124">
        <v>0</v>
      </c>
      <c r="J311" s="124">
        <v>0</v>
      </c>
      <c r="K311" s="130">
        <v>0</v>
      </c>
      <c r="L311" s="130">
        <v>0</v>
      </c>
      <c r="M311" s="130">
        <v>0</v>
      </c>
      <c r="N311" s="130">
        <v>0</v>
      </c>
      <c r="O311" s="124">
        <v>1</v>
      </c>
      <c r="P311" s="124">
        <v>0</v>
      </c>
      <c r="Q311" s="125">
        <v>0</v>
      </c>
      <c r="R311" s="125">
        <v>0</v>
      </c>
    </row>
    <row r="312" spans="1:18" ht="21" customHeight="1" x14ac:dyDescent="0.25">
      <c r="A312" s="225">
        <v>13</v>
      </c>
      <c r="B312" s="522" t="s">
        <v>463</v>
      </c>
      <c r="C312" s="523"/>
      <c r="D312" s="523"/>
      <c r="E312" s="523"/>
      <c r="F312" s="523"/>
      <c r="G312" s="524"/>
      <c r="H312" s="227">
        <f>H313+H314+H315+H316+H317+H318+H319+H320+H321+H322+H323+H324+H325+H326+H327+H328+H329+H330+H331+H332+H334</f>
        <v>240</v>
      </c>
      <c r="I312" s="227">
        <f t="shared" ref="I312:P312" si="26">I313+I314+I315+I316+I317+I318+I319+I320+I321+I322+I323+I324+I325+I326+I327+I328+I329+I330+I331+I332+I334</f>
        <v>160</v>
      </c>
      <c r="J312" s="227">
        <f t="shared" si="26"/>
        <v>80</v>
      </c>
      <c r="K312" s="135">
        <f t="shared" si="26"/>
        <v>101</v>
      </c>
      <c r="L312" s="135">
        <f t="shared" si="26"/>
        <v>12</v>
      </c>
      <c r="M312" s="135">
        <f t="shared" si="26"/>
        <v>12</v>
      </c>
      <c r="N312" s="135">
        <f t="shared" si="26"/>
        <v>324</v>
      </c>
      <c r="O312" s="227">
        <f t="shared" si="26"/>
        <v>6</v>
      </c>
      <c r="P312" s="227">
        <f t="shared" si="26"/>
        <v>6</v>
      </c>
      <c r="Q312" s="164">
        <v>48056.1</v>
      </c>
      <c r="R312" s="164">
        <v>23874.799999999999</v>
      </c>
    </row>
    <row r="313" spans="1:18" ht="39" customHeight="1" x14ac:dyDescent="0.25">
      <c r="A313" s="228">
        <v>1</v>
      </c>
      <c r="B313" s="606" t="s">
        <v>464</v>
      </c>
      <c r="C313" s="607"/>
      <c r="D313" s="607"/>
      <c r="E313" s="607"/>
      <c r="F313" s="608"/>
      <c r="G313" s="231" t="s">
        <v>1004</v>
      </c>
      <c r="H313" s="124">
        <f>I313+J313</f>
        <v>160</v>
      </c>
      <c r="I313" s="124">
        <v>140</v>
      </c>
      <c r="J313" s="124">
        <v>20</v>
      </c>
      <c r="K313" s="130">
        <v>75</v>
      </c>
      <c r="L313" s="130">
        <v>4</v>
      </c>
      <c r="M313" s="130">
        <v>4</v>
      </c>
      <c r="N313" s="130">
        <v>202</v>
      </c>
      <c r="O313" s="124">
        <v>2</v>
      </c>
      <c r="P313" s="124">
        <v>2</v>
      </c>
      <c r="Q313" s="125">
        <v>48056.1</v>
      </c>
      <c r="R313" s="125">
        <v>23874.799999999999</v>
      </c>
    </row>
    <row r="314" spans="1:18" ht="45" customHeight="1" x14ac:dyDescent="0.25">
      <c r="A314" s="228">
        <v>2</v>
      </c>
      <c r="B314" s="606" t="s">
        <v>465</v>
      </c>
      <c r="C314" s="607"/>
      <c r="D314" s="607"/>
      <c r="E314" s="607"/>
      <c r="F314" s="608"/>
      <c r="G314" s="231" t="s">
        <v>951</v>
      </c>
      <c r="H314" s="124">
        <f t="shared" ref="H314:H334" si="27">I314+J314</f>
        <v>40</v>
      </c>
      <c r="I314" s="124">
        <v>10</v>
      </c>
      <c r="J314" s="124">
        <v>30</v>
      </c>
      <c r="K314" s="130">
        <v>5</v>
      </c>
      <c r="L314" s="130">
        <v>3</v>
      </c>
      <c r="M314" s="130">
        <v>3</v>
      </c>
      <c r="N314" s="130">
        <v>27</v>
      </c>
      <c r="O314" s="124">
        <v>1</v>
      </c>
      <c r="P314" s="124">
        <v>1</v>
      </c>
      <c r="Q314" s="125">
        <v>48046.3</v>
      </c>
      <c r="R314" s="125">
        <v>23812</v>
      </c>
    </row>
    <row r="315" spans="1:18" ht="45" customHeight="1" x14ac:dyDescent="0.25">
      <c r="A315" s="228">
        <v>3</v>
      </c>
      <c r="B315" s="606" t="s">
        <v>466</v>
      </c>
      <c r="C315" s="607"/>
      <c r="D315" s="607"/>
      <c r="E315" s="607"/>
      <c r="F315" s="608"/>
      <c r="G315" s="231" t="s">
        <v>593</v>
      </c>
      <c r="H315" s="124">
        <f t="shared" si="27"/>
        <v>40</v>
      </c>
      <c r="I315" s="124">
        <v>10</v>
      </c>
      <c r="J315" s="124">
        <v>30</v>
      </c>
      <c r="K315" s="130">
        <v>11</v>
      </c>
      <c r="L315" s="130">
        <v>3</v>
      </c>
      <c r="M315" s="130">
        <v>3</v>
      </c>
      <c r="N315" s="130">
        <v>34</v>
      </c>
      <c r="O315" s="124">
        <v>0</v>
      </c>
      <c r="P315" s="124">
        <v>0</v>
      </c>
      <c r="Q315" s="125">
        <v>47975</v>
      </c>
      <c r="R315" s="125">
        <v>23803</v>
      </c>
    </row>
    <row r="316" spans="1:18" ht="45" customHeight="1" x14ac:dyDescent="0.25">
      <c r="A316" s="228">
        <v>4</v>
      </c>
      <c r="B316" s="606" t="s">
        <v>467</v>
      </c>
      <c r="C316" s="607"/>
      <c r="D316" s="607"/>
      <c r="E316" s="607"/>
      <c r="F316" s="608"/>
      <c r="G316" s="231" t="s">
        <v>594</v>
      </c>
      <c r="H316" s="124">
        <f t="shared" si="27"/>
        <v>0</v>
      </c>
      <c r="I316" s="124">
        <v>0</v>
      </c>
      <c r="J316" s="124">
        <v>0</v>
      </c>
      <c r="K316" s="130">
        <v>7</v>
      </c>
      <c r="L316" s="130">
        <v>1</v>
      </c>
      <c r="M316" s="130">
        <v>1</v>
      </c>
      <c r="N316" s="130">
        <v>9</v>
      </c>
      <c r="O316" s="124">
        <v>0</v>
      </c>
      <c r="P316" s="124">
        <v>0</v>
      </c>
      <c r="Q316" s="125">
        <v>47934</v>
      </c>
      <c r="R316" s="125">
        <v>23840</v>
      </c>
    </row>
    <row r="317" spans="1:18" ht="45" customHeight="1" x14ac:dyDescent="0.25">
      <c r="A317" s="228">
        <v>5</v>
      </c>
      <c r="B317" s="606" t="s">
        <v>468</v>
      </c>
      <c r="C317" s="607"/>
      <c r="D317" s="607"/>
      <c r="E317" s="607"/>
      <c r="F317" s="608"/>
      <c r="G317" s="231" t="s">
        <v>595</v>
      </c>
      <c r="H317" s="124">
        <f t="shared" si="27"/>
        <v>0</v>
      </c>
      <c r="I317" s="124">
        <v>0</v>
      </c>
      <c r="J317" s="124">
        <v>0</v>
      </c>
      <c r="K317" s="130">
        <v>3</v>
      </c>
      <c r="L317" s="130">
        <v>1</v>
      </c>
      <c r="M317" s="130">
        <v>1</v>
      </c>
      <c r="N317" s="130">
        <v>13</v>
      </c>
      <c r="O317" s="124">
        <v>0</v>
      </c>
      <c r="P317" s="124">
        <v>0</v>
      </c>
      <c r="Q317" s="125">
        <v>47924</v>
      </c>
      <c r="R317" s="125">
        <v>23831</v>
      </c>
    </row>
    <row r="318" spans="1:18" ht="33" customHeight="1" x14ac:dyDescent="0.25">
      <c r="A318" s="228">
        <v>6</v>
      </c>
      <c r="B318" s="606" t="s">
        <v>469</v>
      </c>
      <c r="C318" s="607"/>
      <c r="D318" s="607"/>
      <c r="E318" s="607"/>
      <c r="F318" s="608"/>
      <c r="G318" s="231" t="s">
        <v>596</v>
      </c>
      <c r="H318" s="124">
        <f t="shared" si="27"/>
        <v>0</v>
      </c>
      <c r="I318" s="124">
        <v>0</v>
      </c>
      <c r="J318" s="124">
        <v>0</v>
      </c>
      <c r="K318" s="130">
        <v>0</v>
      </c>
      <c r="L318" s="130">
        <v>0</v>
      </c>
      <c r="M318" s="130">
        <v>0</v>
      </c>
      <c r="N318" s="130">
        <v>3</v>
      </c>
      <c r="O318" s="124">
        <v>0</v>
      </c>
      <c r="P318" s="124">
        <v>0</v>
      </c>
      <c r="Q318" s="125">
        <v>0</v>
      </c>
      <c r="R318" s="125">
        <v>23835</v>
      </c>
    </row>
    <row r="319" spans="1:18" ht="45" customHeight="1" x14ac:dyDescent="0.25">
      <c r="A319" s="228">
        <v>7</v>
      </c>
      <c r="B319" s="606" t="s">
        <v>470</v>
      </c>
      <c r="C319" s="607"/>
      <c r="D319" s="607"/>
      <c r="E319" s="607"/>
      <c r="F319" s="608"/>
      <c r="G319" s="231" t="s">
        <v>471</v>
      </c>
      <c r="H319" s="124">
        <f t="shared" si="27"/>
        <v>0</v>
      </c>
      <c r="I319" s="124">
        <v>0</v>
      </c>
      <c r="J319" s="124">
        <v>0</v>
      </c>
      <c r="K319" s="130">
        <v>0</v>
      </c>
      <c r="L319" s="130">
        <v>0</v>
      </c>
      <c r="M319" s="130">
        <v>0</v>
      </c>
      <c r="N319" s="130">
        <v>1</v>
      </c>
      <c r="O319" s="124">
        <v>1</v>
      </c>
      <c r="P319" s="124">
        <v>1</v>
      </c>
      <c r="Q319" s="125">
        <v>0</v>
      </c>
      <c r="R319" s="125">
        <v>23835</v>
      </c>
    </row>
    <row r="320" spans="1:18" ht="45" customHeight="1" x14ac:dyDescent="0.25">
      <c r="A320" s="228">
        <v>8</v>
      </c>
      <c r="B320" s="606" t="s">
        <v>472</v>
      </c>
      <c r="C320" s="607"/>
      <c r="D320" s="607"/>
      <c r="E320" s="607"/>
      <c r="F320" s="608"/>
      <c r="G320" s="231" t="s">
        <v>473</v>
      </c>
      <c r="H320" s="124">
        <f t="shared" si="27"/>
        <v>0</v>
      </c>
      <c r="I320" s="124">
        <v>0</v>
      </c>
      <c r="J320" s="124">
        <v>0</v>
      </c>
      <c r="K320" s="130">
        <v>0</v>
      </c>
      <c r="L320" s="130">
        <v>0</v>
      </c>
      <c r="M320" s="130">
        <v>0</v>
      </c>
      <c r="N320" s="130">
        <v>4</v>
      </c>
      <c r="O320" s="124">
        <v>0</v>
      </c>
      <c r="P320" s="124">
        <v>0</v>
      </c>
      <c r="Q320" s="125">
        <v>0</v>
      </c>
      <c r="R320" s="125">
        <v>23835</v>
      </c>
    </row>
    <row r="321" spans="1:18" ht="29.25" customHeight="1" x14ac:dyDescent="0.25">
      <c r="A321" s="228">
        <v>9</v>
      </c>
      <c r="B321" s="606" t="s">
        <v>474</v>
      </c>
      <c r="C321" s="607"/>
      <c r="D321" s="607"/>
      <c r="E321" s="607"/>
      <c r="F321" s="608"/>
      <c r="G321" s="231" t="s">
        <v>475</v>
      </c>
      <c r="H321" s="124">
        <f t="shared" si="27"/>
        <v>0</v>
      </c>
      <c r="I321" s="124">
        <v>0</v>
      </c>
      <c r="J321" s="124">
        <v>0</v>
      </c>
      <c r="K321" s="130">
        <v>0</v>
      </c>
      <c r="L321" s="130">
        <v>0</v>
      </c>
      <c r="M321" s="130">
        <v>0</v>
      </c>
      <c r="N321" s="130">
        <v>3</v>
      </c>
      <c r="O321" s="124">
        <v>1</v>
      </c>
      <c r="P321" s="124">
        <v>1</v>
      </c>
      <c r="Q321" s="125">
        <v>0</v>
      </c>
      <c r="R321" s="125">
        <v>23835</v>
      </c>
    </row>
    <row r="322" spans="1:18" ht="34.5" customHeight="1" x14ac:dyDescent="0.25">
      <c r="A322" s="228">
        <v>10</v>
      </c>
      <c r="B322" s="606" t="s">
        <v>476</v>
      </c>
      <c r="C322" s="607"/>
      <c r="D322" s="607"/>
      <c r="E322" s="607"/>
      <c r="F322" s="608"/>
      <c r="G322" s="231" t="s">
        <v>477</v>
      </c>
      <c r="H322" s="124">
        <f t="shared" si="27"/>
        <v>0</v>
      </c>
      <c r="I322" s="124">
        <v>0</v>
      </c>
      <c r="J322" s="124">
        <v>0</v>
      </c>
      <c r="K322" s="130">
        <v>0</v>
      </c>
      <c r="L322" s="130">
        <v>0</v>
      </c>
      <c r="M322" s="130">
        <v>0</v>
      </c>
      <c r="N322" s="130">
        <v>1</v>
      </c>
      <c r="O322" s="124">
        <v>0</v>
      </c>
      <c r="P322" s="124">
        <v>0</v>
      </c>
      <c r="Q322" s="125">
        <v>0</v>
      </c>
      <c r="R322" s="125">
        <v>23835</v>
      </c>
    </row>
    <row r="323" spans="1:18" ht="45" customHeight="1" x14ac:dyDescent="0.25">
      <c r="A323" s="228">
        <v>11</v>
      </c>
      <c r="B323" s="606" t="s">
        <v>478</v>
      </c>
      <c r="C323" s="607"/>
      <c r="D323" s="607"/>
      <c r="E323" s="607"/>
      <c r="F323" s="608"/>
      <c r="G323" s="231" t="s">
        <v>479</v>
      </c>
      <c r="H323" s="124">
        <f t="shared" si="27"/>
        <v>0</v>
      </c>
      <c r="I323" s="124">
        <v>0</v>
      </c>
      <c r="J323" s="124">
        <v>0</v>
      </c>
      <c r="K323" s="130">
        <v>0</v>
      </c>
      <c r="L323" s="130">
        <v>0</v>
      </c>
      <c r="M323" s="130">
        <v>0</v>
      </c>
      <c r="N323" s="130">
        <v>4</v>
      </c>
      <c r="O323" s="124">
        <v>0</v>
      </c>
      <c r="P323" s="124">
        <v>0</v>
      </c>
      <c r="Q323" s="125">
        <v>0</v>
      </c>
      <c r="R323" s="125">
        <v>23835</v>
      </c>
    </row>
    <row r="324" spans="1:18" ht="45.75" customHeight="1" x14ac:dyDescent="0.25">
      <c r="A324" s="228">
        <v>12</v>
      </c>
      <c r="B324" s="606" t="s">
        <v>480</v>
      </c>
      <c r="C324" s="607"/>
      <c r="D324" s="607"/>
      <c r="E324" s="607"/>
      <c r="F324" s="608"/>
      <c r="G324" s="231" t="s">
        <v>481</v>
      </c>
      <c r="H324" s="124">
        <f t="shared" si="27"/>
        <v>0</v>
      </c>
      <c r="I324" s="124">
        <v>0</v>
      </c>
      <c r="J324" s="124">
        <v>0</v>
      </c>
      <c r="K324" s="130">
        <v>0</v>
      </c>
      <c r="L324" s="130">
        <v>0</v>
      </c>
      <c r="M324" s="130">
        <v>0</v>
      </c>
      <c r="N324" s="130">
        <v>4</v>
      </c>
      <c r="O324" s="124">
        <v>0</v>
      </c>
      <c r="P324" s="124">
        <v>0</v>
      </c>
      <c r="Q324" s="125">
        <v>0</v>
      </c>
      <c r="R324" s="125">
        <v>23835</v>
      </c>
    </row>
    <row r="325" spans="1:18" ht="45.75" customHeight="1" x14ac:dyDescent="0.25">
      <c r="A325" s="228">
        <v>13</v>
      </c>
      <c r="B325" s="606" t="s">
        <v>482</v>
      </c>
      <c r="C325" s="607"/>
      <c r="D325" s="607"/>
      <c r="E325" s="607"/>
      <c r="F325" s="608"/>
      <c r="G325" s="231" t="s">
        <v>483</v>
      </c>
      <c r="H325" s="124">
        <f t="shared" si="27"/>
        <v>0</v>
      </c>
      <c r="I325" s="124">
        <v>0</v>
      </c>
      <c r="J325" s="124">
        <v>0</v>
      </c>
      <c r="K325" s="130">
        <v>0</v>
      </c>
      <c r="L325" s="130">
        <v>0</v>
      </c>
      <c r="M325" s="130">
        <v>0</v>
      </c>
      <c r="N325" s="130">
        <v>2</v>
      </c>
      <c r="O325" s="124">
        <v>0</v>
      </c>
      <c r="P325" s="124">
        <v>0</v>
      </c>
      <c r="Q325" s="125">
        <v>0</v>
      </c>
      <c r="R325" s="125">
        <v>23835</v>
      </c>
    </row>
    <row r="326" spans="1:18" ht="45.75" customHeight="1" x14ac:dyDescent="0.25">
      <c r="A326" s="228">
        <v>14</v>
      </c>
      <c r="B326" s="606" t="s">
        <v>484</v>
      </c>
      <c r="C326" s="607"/>
      <c r="D326" s="607"/>
      <c r="E326" s="607"/>
      <c r="F326" s="608"/>
      <c r="G326" s="231" t="s">
        <v>497</v>
      </c>
      <c r="H326" s="124">
        <f t="shared" si="27"/>
        <v>0</v>
      </c>
      <c r="I326" s="124">
        <v>0</v>
      </c>
      <c r="J326" s="124">
        <v>0</v>
      </c>
      <c r="K326" s="130">
        <v>0</v>
      </c>
      <c r="L326" s="130">
        <v>0</v>
      </c>
      <c r="M326" s="130">
        <v>0</v>
      </c>
      <c r="N326" s="130">
        <v>1</v>
      </c>
      <c r="O326" s="124">
        <v>1</v>
      </c>
      <c r="P326" s="124">
        <v>1</v>
      </c>
      <c r="Q326" s="125">
        <v>0</v>
      </c>
      <c r="R326" s="125">
        <v>23835</v>
      </c>
    </row>
    <row r="327" spans="1:18" ht="45.75" customHeight="1" x14ac:dyDescent="0.25">
      <c r="A327" s="228">
        <v>15</v>
      </c>
      <c r="B327" s="606" t="s">
        <v>485</v>
      </c>
      <c r="C327" s="607"/>
      <c r="D327" s="607"/>
      <c r="E327" s="607"/>
      <c r="F327" s="608"/>
      <c r="G327" s="231" t="s">
        <v>486</v>
      </c>
      <c r="H327" s="124">
        <f t="shared" si="27"/>
        <v>0</v>
      </c>
      <c r="I327" s="124">
        <v>0</v>
      </c>
      <c r="J327" s="124">
        <v>0</v>
      </c>
      <c r="K327" s="130">
        <v>0</v>
      </c>
      <c r="L327" s="130">
        <v>0</v>
      </c>
      <c r="M327" s="130">
        <v>0</v>
      </c>
      <c r="N327" s="130">
        <v>4</v>
      </c>
      <c r="O327" s="124">
        <v>0</v>
      </c>
      <c r="P327" s="124">
        <v>0</v>
      </c>
      <c r="Q327" s="125">
        <v>0</v>
      </c>
      <c r="R327" s="125">
        <v>23835</v>
      </c>
    </row>
    <row r="328" spans="1:18" ht="45.75" customHeight="1" x14ac:dyDescent="0.25">
      <c r="A328" s="228">
        <v>16</v>
      </c>
      <c r="B328" s="606" t="s">
        <v>487</v>
      </c>
      <c r="C328" s="607"/>
      <c r="D328" s="607"/>
      <c r="E328" s="607"/>
      <c r="F328" s="608"/>
      <c r="G328" s="231" t="s">
        <v>862</v>
      </c>
      <c r="H328" s="124">
        <f t="shared" si="27"/>
        <v>0</v>
      </c>
      <c r="I328" s="124">
        <v>0</v>
      </c>
      <c r="J328" s="124">
        <v>0</v>
      </c>
      <c r="K328" s="130">
        <v>0</v>
      </c>
      <c r="L328" s="130">
        <v>0</v>
      </c>
      <c r="M328" s="130">
        <v>0</v>
      </c>
      <c r="N328" s="130">
        <v>2</v>
      </c>
      <c r="O328" s="124">
        <v>0</v>
      </c>
      <c r="P328" s="124">
        <v>0</v>
      </c>
      <c r="Q328" s="125">
        <v>0</v>
      </c>
      <c r="R328" s="125">
        <v>23835</v>
      </c>
    </row>
    <row r="329" spans="1:18" ht="45.75" customHeight="1" x14ac:dyDescent="0.25">
      <c r="A329" s="228">
        <v>17</v>
      </c>
      <c r="B329" s="606" t="s">
        <v>489</v>
      </c>
      <c r="C329" s="607"/>
      <c r="D329" s="607"/>
      <c r="E329" s="607"/>
      <c r="F329" s="608"/>
      <c r="G329" s="231" t="s">
        <v>490</v>
      </c>
      <c r="H329" s="124">
        <f t="shared" si="27"/>
        <v>0</v>
      </c>
      <c r="I329" s="124">
        <v>0</v>
      </c>
      <c r="J329" s="124">
        <v>0</v>
      </c>
      <c r="K329" s="130">
        <v>0</v>
      </c>
      <c r="L329" s="130">
        <v>0</v>
      </c>
      <c r="M329" s="130">
        <v>0</v>
      </c>
      <c r="N329" s="130">
        <v>4</v>
      </c>
      <c r="O329" s="124">
        <v>0</v>
      </c>
      <c r="P329" s="124">
        <v>0</v>
      </c>
      <c r="Q329" s="125">
        <v>0</v>
      </c>
      <c r="R329" s="125">
        <v>23835</v>
      </c>
    </row>
    <row r="330" spans="1:18" ht="45.75" customHeight="1" x14ac:dyDescent="0.25">
      <c r="A330" s="228">
        <v>18</v>
      </c>
      <c r="B330" s="606" t="s">
        <v>491</v>
      </c>
      <c r="C330" s="607"/>
      <c r="D330" s="607"/>
      <c r="E330" s="607"/>
      <c r="F330" s="608"/>
      <c r="G330" s="231" t="s">
        <v>492</v>
      </c>
      <c r="H330" s="124">
        <f t="shared" si="27"/>
        <v>0</v>
      </c>
      <c r="I330" s="124">
        <v>0</v>
      </c>
      <c r="J330" s="124">
        <v>0</v>
      </c>
      <c r="K330" s="130">
        <v>0</v>
      </c>
      <c r="L330" s="130">
        <v>0</v>
      </c>
      <c r="M330" s="130">
        <v>0</v>
      </c>
      <c r="N330" s="130">
        <v>4</v>
      </c>
      <c r="O330" s="124">
        <v>0</v>
      </c>
      <c r="P330" s="124">
        <v>0</v>
      </c>
      <c r="Q330" s="125">
        <v>0</v>
      </c>
      <c r="R330" s="125">
        <v>23835</v>
      </c>
    </row>
    <row r="331" spans="1:18" ht="46.5" customHeight="1" x14ac:dyDescent="0.25">
      <c r="A331" s="228">
        <v>19</v>
      </c>
      <c r="B331" s="606" t="s">
        <v>493</v>
      </c>
      <c r="C331" s="607"/>
      <c r="D331" s="607"/>
      <c r="E331" s="607"/>
      <c r="F331" s="608"/>
      <c r="G331" s="231" t="s">
        <v>494</v>
      </c>
      <c r="H331" s="124">
        <f t="shared" si="27"/>
        <v>0</v>
      </c>
      <c r="I331" s="124">
        <v>0</v>
      </c>
      <c r="J331" s="124">
        <v>0</v>
      </c>
      <c r="K331" s="130">
        <v>0</v>
      </c>
      <c r="L331" s="130">
        <v>0</v>
      </c>
      <c r="M331" s="130">
        <v>0</v>
      </c>
      <c r="N331" s="130">
        <v>1</v>
      </c>
      <c r="O331" s="124">
        <v>0</v>
      </c>
      <c r="P331" s="124">
        <v>0</v>
      </c>
      <c r="Q331" s="125">
        <v>0</v>
      </c>
      <c r="R331" s="125">
        <v>23835</v>
      </c>
    </row>
    <row r="332" spans="1:18" ht="46.5" customHeight="1" x14ac:dyDescent="0.25">
      <c r="A332" s="228">
        <v>20</v>
      </c>
      <c r="B332" s="606" t="s">
        <v>495</v>
      </c>
      <c r="C332" s="607"/>
      <c r="D332" s="607"/>
      <c r="E332" s="607"/>
      <c r="F332" s="608"/>
      <c r="G332" s="231" t="s">
        <v>496</v>
      </c>
      <c r="H332" s="124">
        <f t="shared" si="27"/>
        <v>0</v>
      </c>
      <c r="I332" s="124">
        <v>0</v>
      </c>
      <c r="J332" s="124">
        <v>0</v>
      </c>
      <c r="K332" s="130">
        <v>0</v>
      </c>
      <c r="L332" s="130">
        <v>0</v>
      </c>
      <c r="M332" s="130">
        <v>0</v>
      </c>
      <c r="N332" s="130">
        <v>1</v>
      </c>
      <c r="O332" s="124">
        <v>0</v>
      </c>
      <c r="P332" s="124">
        <v>0</v>
      </c>
      <c r="Q332" s="125">
        <v>0</v>
      </c>
      <c r="R332" s="125">
        <v>23835</v>
      </c>
    </row>
    <row r="333" spans="1:18" ht="46.5" customHeight="1" x14ac:dyDescent="0.25">
      <c r="A333" s="228">
        <v>21</v>
      </c>
      <c r="B333" s="609" t="s">
        <v>952</v>
      </c>
      <c r="C333" s="610"/>
      <c r="D333" s="610"/>
      <c r="E333" s="610"/>
      <c r="F333" s="611"/>
      <c r="G333" s="238" t="s">
        <v>953</v>
      </c>
      <c r="H333" s="124">
        <f t="shared" si="27"/>
        <v>0</v>
      </c>
      <c r="I333" s="124">
        <v>0</v>
      </c>
      <c r="J333" s="124">
        <v>0</v>
      </c>
      <c r="K333" s="130">
        <v>0</v>
      </c>
      <c r="L333" s="130">
        <v>0</v>
      </c>
      <c r="M333" s="130">
        <v>0</v>
      </c>
      <c r="N333" s="130">
        <v>0</v>
      </c>
      <c r="O333" s="124">
        <v>0</v>
      </c>
      <c r="P333" s="124">
        <v>0</v>
      </c>
      <c r="Q333" s="124">
        <v>0</v>
      </c>
      <c r="R333" s="124">
        <v>0</v>
      </c>
    </row>
    <row r="334" spans="1:18" ht="46.5" customHeight="1" x14ac:dyDescent="0.25">
      <c r="A334" s="228">
        <v>22</v>
      </c>
      <c r="B334" s="609" t="s">
        <v>954</v>
      </c>
      <c r="C334" s="610"/>
      <c r="D334" s="610"/>
      <c r="E334" s="610"/>
      <c r="F334" s="611"/>
      <c r="G334" s="238" t="s">
        <v>955</v>
      </c>
      <c r="H334" s="124">
        <f t="shared" si="27"/>
        <v>0</v>
      </c>
      <c r="I334" s="124">
        <v>0</v>
      </c>
      <c r="J334" s="124">
        <v>0</v>
      </c>
      <c r="K334" s="130">
        <v>0</v>
      </c>
      <c r="L334" s="130">
        <v>0</v>
      </c>
      <c r="M334" s="130">
        <v>0</v>
      </c>
      <c r="N334" s="130">
        <v>0</v>
      </c>
      <c r="O334" s="124">
        <v>0</v>
      </c>
      <c r="P334" s="124">
        <v>0</v>
      </c>
      <c r="Q334" s="124">
        <v>0</v>
      </c>
      <c r="R334" s="124">
        <v>0</v>
      </c>
    </row>
    <row r="335" spans="1:18" ht="30" customHeight="1" x14ac:dyDescent="0.25">
      <c r="A335" s="575" t="s">
        <v>654</v>
      </c>
      <c r="B335" s="575"/>
      <c r="C335" s="575"/>
      <c r="D335" s="575"/>
      <c r="E335" s="575"/>
      <c r="F335" s="575"/>
      <c r="G335" s="575"/>
      <c r="H335" s="227">
        <f>I335+J335</f>
        <v>3835</v>
      </c>
      <c r="I335" s="227">
        <f t="shared" ref="I335:P335" si="28">I25+I40+I68+I104+I129+I148+I163+I192+I241+I244+I259+I270+I312</f>
        <v>2570</v>
      </c>
      <c r="J335" s="227">
        <f t="shared" si="28"/>
        <v>1265</v>
      </c>
      <c r="K335" s="135">
        <f t="shared" si="28"/>
        <v>1593</v>
      </c>
      <c r="L335" s="135">
        <f t="shared" si="28"/>
        <v>891.25</v>
      </c>
      <c r="M335" s="135">
        <f t="shared" si="28"/>
        <v>175.75</v>
      </c>
      <c r="N335" s="135">
        <f t="shared" si="28"/>
        <v>4816</v>
      </c>
      <c r="O335" s="227">
        <f t="shared" si="28"/>
        <v>1211</v>
      </c>
      <c r="P335" s="227">
        <f t="shared" si="28"/>
        <v>29</v>
      </c>
      <c r="Q335" s="134"/>
      <c r="R335" s="134"/>
    </row>
    <row r="336" spans="1:18" ht="33.75" customHeight="1" x14ac:dyDescent="0.25">
      <c r="A336" s="232">
        <v>14</v>
      </c>
      <c r="B336" s="617" t="s">
        <v>597</v>
      </c>
      <c r="C336" s="618"/>
      <c r="D336" s="618"/>
      <c r="E336" s="618"/>
      <c r="F336" s="619"/>
      <c r="G336" s="151" t="s">
        <v>598</v>
      </c>
      <c r="H336" s="232">
        <f>I336+J336</f>
        <v>180</v>
      </c>
      <c r="I336" s="127">
        <v>125</v>
      </c>
      <c r="J336" s="127">
        <v>55</v>
      </c>
      <c r="K336" s="130">
        <v>100</v>
      </c>
      <c r="L336" s="130">
        <v>7</v>
      </c>
      <c r="M336" s="130">
        <v>0</v>
      </c>
      <c r="N336" s="130">
        <v>226</v>
      </c>
      <c r="O336" s="127">
        <v>1</v>
      </c>
      <c r="P336" s="127">
        <v>0</v>
      </c>
      <c r="Q336" s="127">
        <v>47716.3</v>
      </c>
      <c r="R336" s="128">
        <v>23858.1</v>
      </c>
    </row>
    <row r="337" spans="1:18" ht="28.5" customHeight="1" x14ac:dyDescent="0.25">
      <c r="A337" s="579" t="s">
        <v>859</v>
      </c>
      <c r="B337" s="579"/>
      <c r="C337" s="579"/>
      <c r="D337" s="579"/>
      <c r="E337" s="579"/>
      <c r="F337" s="579"/>
      <c r="G337" s="579"/>
      <c r="H337" s="579"/>
      <c r="I337" s="579"/>
      <c r="J337" s="579"/>
      <c r="K337" s="579"/>
      <c r="L337" s="579"/>
      <c r="M337" s="579"/>
      <c r="N337" s="579"/>
      <c r="O337" s="579"/>
      <c r="P337" s="579"/>
      <c r="Q337" s="579"/>
      <c r="R337" s="579"/>
    </row>
    <row r="338" spans="1:18" ht="61.5" customHeight="1" x14ac:dyDescent="0.25">
      <c r="A338" s="93">
        <v>1</v>
      </c>
      <c r="B338" s="620" t="s">
        <v>599</v>
      </c>
      <c r="C338" s="621"/>
      <c r="D338" s="621"/>
      <c r="E338" s="621"/>
      <c r="F338" s="622"/>
      <c r="G338" s="151" t="s">
        <v>1051</v>
      </c>
      <c r="H338" s="127">
        <f>I338+J338</f>
        <v>720</v>
      </c>
      <c r="I338" s="127">
        <v>700</v>
      </c>
      <c r="J338" s="127">
        <v>20</v>
      </c>
      <c r="K338" s="130">
        <v>200</v>
      </c>
      <c r="L338" s="130">
        <v>0</v>
      </c>
      <c r="M338" s="130">
        <v>0</v>
      </c>
      <c r="N338" s="130">
        <v>391</v>
      </c>
      <c r="O338" s="127">
        <v>0</v>
      </c>
      <c r="P338" s="127">
        <v>0</v>
      </c>
      <c r="Q338" s="128">
        <v>47716</v>
      </c>
      <c r="R338" s="128">
        <v>23858</v>
      </c>
    </row>
    <row r="339" spans="1:18" ht="57" x14ac:dyDescent="0.25">
      <c r="A339" s="93">
        <v>2</v>
      </c>
      <c r="B339" s="620" t="s">
        <v>601</v>
      </c>
      <c r="C339" s="621"/>
      <c r="D339" s="621"/>
      <c r="E339" s="621"/>
      <c r="F339" s="622"/>
      <c r="G339" s="151" t="s">
        <v>1052</v>
      </c>
      <c r="H339" s="127">
        <f t="shared" ref="H339:H358" si="29">I339+J339</f>
        <v>485</v>
      </c>
      <c r="I339" s="127">
        <v>485</v>
      </c>
      <c r="J339" s="127">
        <v>0</v>
      </c>
      <c r="K339" s="130">
        <v>195</v>
      </c>
      <c r="L339" s="130">
        <v>0</v>
      </c>
      <c r="M339" s="130">
        <v>0</v>
      </c>
      <c r="N339" s="130">
        <v>319</v>
      </c>
      <c r="O339" s="127">
        <v>0</v>
      </c>
      <c r="P339" s="127">
        <v>0</v>
      </c>
      <c r="Q339" s="128">
        <v>47870.8</v>
      </c>
      <c r="R339" s="128">
        <v>23876.6</v>
      </c>
    </row>
    <row r="340" spans="1:18" ht="42.75" x14ac:dyDescent="0.25">
      <c r="A340" s="127">
        <v>3</v>
      </c>
      <c r="B340" s="620" t="s">
        <v>603</v>
      </c>
      <c r="C340" s="621"/>
      <c r="D340" s="621"/>
      <c r="E340" s="621"/>
      <c r="F340" s="622"/>
      <c r="G340" s="151" t="s">
        <v>1053</v>
      </c>
      <c r="H340" s="127">
        <f t="shared" si="29"/>
        <v>510</v>
      </c>
      <c r="I340" s="127">
        <v>480</v>
      </c>
      <c r="J340" s="127">
        <v>30</v>
      </c>
      <c r="K340" s="130">
        <v>113</v>
      </c>
      <c r="L340" s="130">
        <v>129</v>
      </c>
      <c r="M340" s="130">
        <v>2</v>
      </c>
      <c r="N340" s="130">
        <v>308</v>
      </c>
      <c r="O340" s="127">
        <v>148</v>
      </c>
      <c r="P340" s="127">
        <v>6</v>
      </c>
      <c r="Q340" s="128">
        <v>61185</v>
      </c>
      <c r="R340" s="128">
        <v>26551</v>
      </c>
    </row>
    <row r="341" spans="1:18" ht="28.5" x14ac:dyDescent="0.25">
      <c r="A341" s="93">
        <v>4</v>
      </c>
      <c r="B341" s="620" t="s">
        <v>601</v>
      </c>
      <c r="C341" s="621"/>
      <c r="D341" s="621"/>
      <c r="E341" s="621"/>
      <c r="F341" s="622"/>
      <c r="G341" s="151" t="s">
        <v>1054</v>
      </c>
      <c r="H341" s="151">
        <f t="shared" si="29"/>
        <v>340</v>
      </c>
      <c r="I341" s="151">
        <v>340</v>
      </c>
      <c r="J341" s="151">
        <v>0</v>
      </c>
      <c r="K341" s="233">
        <v>103</v>
      </c>
      <c r="L341" s="233">
        <v>0</v>
      </c>
      <c r="M341" s="233">
        <v>0</v>
      </c>
      <c r="N341" s="233">
        <v>202</v>
      </c>
      <c r="O341" s="151">
        <v>0</v>
      </c>
      <c r="P341" s="151">
        <v>0</v>
      </c>
      <c r="Q341" s="243" t="s">
        <v>1077</v>
      </c>
      <c r="R341" s="243" t="s">
        <v>1078</v>
      </c>
    </row>
    <row r="342" spans="1:18" ht="42.75" x14ac:dyDescent="0.25">
      <c r="A342" s="93">
        <v>5</v>
      </c>
      <c r="B342" s="620" t="s">
        <v>614</v>
      </c>
      <c r="C342" s="621"/>
      <c r="D342" s="621"/>
      <c r="E342" s="621"/>
      <c r="F342" s="622"/>
      <c r="G342" s="151" t="s">
        <v>606</v>
      </c>
      <c r="H342" s="151">
        <f t="shared" si="29"/>
        <v>305</v>
      </c>
      <c r="I342" s="151">
        <v>290</v>
      </c>
      <c r="J342" s="151">
        <v>15</v>
      </c>
      <c r="K342" s="233">
        <v>108</v>
      </c>
      <c r="L342" s="233">
        <v>22</v>
      </c>
      <c r="M342" s="233">
        <v>0</v>
      </c>
      <c r="N342" s="233">
        <v>251</v>
      </c>
      <c r="O342" s="151">
        <v>38</v>
      </c>
      <c r="P342" s="151">
        <v>0</v>
      </c>
      <c r="Q342" s="152">
        <v>49033.7</v>
      </c>
      <c r="R342" s="152">
        <v>24460.1</v>
      </c>
    </row>
    <row r="343" spans="1:18" ht="71.25" x14ac:dyDescent="0.25">
      <c r="A343" s="93">
        <v>6</v>
      </c>
      <c r="B343" s="620" t="s">
        <v>601</v>
      </c>
      <c r="C343" s="621"/>
      <c r="D343" s="621"/>
      <c r="E343" s="621"/>
      <c r="F343" s="622"/>
      <c r="G343" s="151" t="s">
        <v>1055</v>
      </c>
      <c r="H343" s="151">
        <f t="shared" si="29"/>
        <v>221</v>
      </c>
      <c r="I343" s="151">
        <v>215</v>
      </c>
      <c r="J343" s="151">
        <v>6</v>
      </c>
      <c r="K343" s="233">
        <v>94</v>
      </c>
      <c r="L343" s="233">
        <v>10</v>
      </c>
      <c r="M343" s="233">
        <v>10</v>
      </c>
      <c r="N343" s="233">
        <v>276</v>
      </c>
      <c r="O343" s="151">
        <v>0</v>
      </c>
      <c r="P343" s="151">
        <v>0</v>
      </c>
      <c r="Q343" s="152">
        <v>49046.1</v>
      </c>
      <c r="R343" s="152">
        <v>24786</v>
      </c>
    </row>
    <row r="344" spans="1:18" ht="99.75" x14ac:dyDescent="0.25">
      <c r="A344" s="93">
        <v>7</v>
      </c>
      <c r="B344" s="620" t="s">
        <v>609</v>
      </c>
      <c r="C344" s="621"/>
      <c r="D344" s="621"/>
      <c r="E344" s="621"/>
      <c r="F344" s="622"/>
      <c r="G344" s="151" t="s">
        <v>610</v>
      </c>
      <c r="H344" s="151">
        <f t="shared" si="29"/>
        <v>330</v>
      </c>
      <c r="I344" s="151">
        <v>315</v>
      </c>
      <c r="J344" s="151">
        <v>15</v>
      </c>
      <c r="K344" s="233">
        <v>38</v>
      </c>
      <c r="L344" s="233">
        <v>75</v>
      </c>
      <c r="M344" s="233">
        <v>0</v>
      </c>
      <c r="N344" s="233">
        <v>122</v>
      </c>
      <c r="O344" s="151">
        <v>86</v>
      </c>
      <c r="P344" s="151">
        <v>0</v>
      </c>
      <c r="Q344" s="241">
        <v>57743.7</v>
      </c>
      <c r="R344" s="241">
        <v>31962.400000000001</v>
      </c>
    </row>
    <row r="345" spans="1:18" ht="85.5" x14ac:dyDescent="0.25">
      <c r="A345" s="93">
        <v>8</v>
      </c>
      <c r="B345" s="620" t="s">
        <v>609</v>
      </c>
      <c r="C345" s="621"/>
      <c r="D345" s="621"/>
      <c r="E345" s="621"/>
      <c r="F345" s="622"/>
      <c r="G345" s="151" t="s">
        <v>612</v>
      </c>
      <c r="H345" s="151">
        <f t="shared" si="29"/>
        <v>80</v>
      </c>
      <c r="I345" s="151">
        <v>70</v>
      </c>
      <c r="J345" s="151">
        <v>10</v>
      </c>
      <c r="K345" s="233">
        <v>15</v>
      </c>
      <c r="L345" s="233">
        <v>15</v>
      </c>
      <c r="M345" s="233">
        <v>10</v>
      </c>
      <c r="N345" s="233">
        <v>19</v>
      </c>
      <c r="O345" s="151">
        <v>2</v>
      </c>
      <c r="P345" s="151">
        <v>1</v>
      </c>
      <c r="Q345" s="152">
        <v>50241.3</v>
      </c>
      <c r="R345" s="152">
        <v>32556.400000000001</v>
      </c>
    </row>
    <row r="346" spans="1:18" ht="86.25" customHeight="1" x14ac:dyDescent="0.25">
      <c r="A346" s="93">
        <v>9</v>
      </c>
      <c r="B346" s="620" t="s">
        <v>603</v>
      </c>
      <c r="C346" s="621"/>
      <c r="D346" s="621"/>
      <c r="E346" s="621"/>
      <c r="F346" s="622"/>
      <c r="G346" s="151" t="s">
        <v>613</v>
      </c>
      <c r="H346" s="151">
        <f t="shared" si="29"/>
        <v>90</v>
      </c>
      <c r="I346" s="151">
        <v>90</v>
      </c>
      <c r="J346" s="151">
        <v>0</v>
      </c>
      <c r="K346" s="233">
        <v>44</v>
      </c>
      <c r="L346" s="233">
        <v>0</v>
      </c>
      <c r="M346" s="233">
        <v>0</v>
      </c>
      <c r="N346" s="233">
        <v>48</v>
      </c>
      <c r="O346" s="151">
        <v>0</v>
      </c>
      <c r="P346" s="151">
        <v>0</v>
      </c>
      <c r="Q346" s="152">
        <v>52608.9</v>
      </c>
      <c r="R346" s="152">
        <v>24583.3</v>
      </c>
    </row>
    <row r="347" spans="1:18" ht="86.25" customHeight="1" x14ac:dyDescent="0.25">
      <c r="A347" s="93">
        <v>10</v>
      </c>
      <c r="B347" s="620" t="s">
        <v>599</v>
      </c>
      <c r="C347" s="621"/>
      <c r="D347" s="621"/>
      <c r="E347" s="621"/>
      <c r="F347" s="622"/>
      <c r="G347" s="151" t="s">
        <v>615</v>
      </c>
      <c r="H347" s="151">
        <f t="shared" si="29"/>
        <v>320</v>
      </c>
      <c r="I347" s="151">
        <v>280</v>
      </c>
      <c r="J347" s="151">
        <v>40</v>
      </c>
      <c r="K347" s="233">
        <v>94</v>
      </c>
      <c r="L347" s="233">
        <v>0</v>
      </c>
      <c r="M347" s="233">
        <v>0</v>
      </c>
      <c r="N347" s="233">
        <v>206</v>
      </c>
      <c r="O347" s="151">
        <v>0</v>
      </c>
      <c r="P347" s="151">
        <v>0</v>
      </c>
      <c r="Q347" s="152">
        <v>55464</v>
      </c>
      <c r="R347" s="152">
        <v>26689</v>
      </c>
    </row>
    <row r="348" spans="1:18" ht="96" customHeight="1" x14ac:dyDescent="0.25">
      <c r="A348" s="93">
        <v>11</v>
      </c>
      <c r="B348" s="620" t="s">
        <v>609</v>
      </c>
      <c r="C348" s="621"/>
      <c r="D348" s="621"/>
      <c r="E348" s="621"/>
      <c r="F348" s="622"/>
      <c r="G348" s="151" t="s">
        <v>616</v>
      </c>
      <c r="H348" s="151">
        <f t="shared" si="29"/>
        <v>35</v>
      </c>
      <c r="I348" s="151">
        <v>25</v>
      </c>
      <c r="J348" s="151">
        <v>10</v>
      </c>
      <c r="K348" s="233">
        <v>25</v>
      </c>
      <c r="L348" s="233">
        <v>15</v>
      </c>
      <c r="M348" s="233">
        <v>9</v>
      </c>
      <c r="N348" s="233">
        <v>32</v>
      </c>
      <c r="O348" s="151">
        <v>16</v>
      </c>
      <c r="P348" s="151">
        <v>1</v>
      </c>
      <c r="Q348" s="152">
        <v>82076.800000000003</v>
      </c>
      <c r="R348" s="152">
        <v>43453.1</v>
      </c>
    </row>
    <row r="349" spans="1:18" ht="28.5" x14ac:dyDescent="0.25">
      <c r="A349" s="93">
        <v>12</v>
      </c>
      <c r="B349" s="620" t="s">
        <v>599</v>
      </c>
      <c r="C349" s="621"/>
      <c r="D349" s="621"/>
      <c r="E349" s="621"/>
      <c r="F349" s="622"/>
      <c r="G349" s="151" t="s">
        <v>1068</v>
      </c>
      <c r="H349" s="151">
        <f t="shared" si="29"/>
        <v>210</v>
      </c>
      <c r="I349" s="151">
        <v>210</v>
      </c>
      <c r="J349" s="151">
        <v>0</v>
      </c>
      <c r="K349" s="233">
        <v>29</v>
      </c>
      <c r="L349" s="233">
        <v>19</v>
      </c>
      <c r="M349" s="233">
        <v>0</v>
      </c>
      <c r="N349" s="233">
        <v>95</v>
      </c>
      <c r="O349" s="151">
        <v>14</v>
      </c>
      <c r="P349" s="151">
        <v>0</v>
      </c>
      <c r="Q349" s="152">
        <v>47820</v>
      </c>
      <c r="R349" s="152">
        <v>23861</v>
      </c>
    </row>
    <row r="350" spans="1:18" ht="18.75" customHeight="1" x14ac:dyDescent="0.25">
      <c r="A350" s="93">
        <v>13</v>
      </c>
      <c r="B350" s="620" t="s">
        <v>609</v>
      </c>
      <c r="C350" s="621"/>
      <c r="D350" s="621"/>
      <c r="E350" s="621"/>
      <c r="F350" s="622"/>
      <c r="G350" s="151" t="s">
        <v>1069</v>
      </c>
      <c r="H350" s="151">
        <f t="shared" si="29"/>
        <v>120</v>
      </c>
      <c r="I350" s="151">
        <v>120</v>
      </c>
      <c r="J350" s="151">
        <v>0</v>
      </c>
      <c r="K350" s="233">
        <v>13</v>
      </c>
      <c r="L350" s="233">
        <v>0</v>
      </c>
      <c r="M350" s="233">
        <v>0</v>
      </c>
      <c r="N350" s="233">
        <v>76</v>
      </c>
      <c r="O350" s="151">
        <v>0</v>
      </c>
      <c r="P350" s="151">
        <v>0</v>
      </c>
      <c r="Q350" s="152">
        <v>60457.5</v>
      </c>
      <c r="R350" s="152">
        <v>26979</v>
      </c>
    </row>
    <row r="351" spans="1:18" x14ac:dyDescent="0.25">
      <c r="A351" s="127">
        <v>14</v>
      </c>
      <c r="B351" s="620" t="s">
        <v>609</v>
      </c>
      <c r="C351" s="621"/>
      <c r="D351" s="621"/>
      <c r="E351" s="621"/>
      <c r="F351" s="622"/>
      <c r="G351" s="151" t="s">
        <v>1070</v>
      </c>
      <c r="H351" s="151">
        <f t="shared" si="29"/>
        <v>130</v>
      </c>
      <c r="I351" s="151">
        <v>115</v>
      </c>
      <c r="J351" s="151">
        <v>15</v>
      </c>
      <c r="K351" s="233">
        <v>18</v>
      </c>
      <c r="L351" s="233">
        <v>0</v>
      </c>
      <c r="M351" s="233">
        <v>0</v>
      </c>
      <c r="N351" s="233">
        <v>51</v>
      </c>
      <c r="O351" s="151">
        <v>0</v>
      </c>
      <c r="P351" s="151">
        <v>0</v>
      </c>
      <c r="Q351" s="152">
        <v>47780</v>
      </c>
      <c r="R351" s="152">
        <v>24400</v>
      </c>
    </row>
    <row r="352" spans="1:18" ht="28.5" x14ac:dyDescent="0.25">
      <c r="A352" s="93">
        <v>15</v>
      </c>
      <c r="B352" s="620" t="s">
        <v>660</v>
      </c>
      <c r="C352" s="621"/>
      <c r="D352" s="621"/>
      <c r="E352" s="621"/>
      <c r="F352" s="622"/>
      <c r="G352" s="151" t="s">
        <v>1058</v>
      </c>
      <c r="H352" s="151">
        <f t="shared" si="29"/>
        <v>190</v>
      </c>
      <c r="I352" s="151">
        <v>180</v>
      </c>
      <c r="J352" s="151">
        <v>10</v>
      </c>
      <c r="K352" s="233">
        <v>4</v>
      </c>
      <c r="L352" s="233">
        <v>12.75</v>
      </c>
      <c r="M352" s="233">
        <v>11.25</v>
      </c>
      <c r="N352" s="233">
        <v>41</v>
      </c>
      <c r="O352" s="151">
        <v>55.75</v>
      </c>
      <c r="P352" s="151">
        <v>51.25</v>
      </c>
      <c r="Q352" s="152">
        <v>66400</v>
      </c>
      <c r="R352" s="152">
        <v>39035</v>
      </c>
    </row>
    <row r="353" spans="1:19" ht="28.5" x14ac:dyDescent="0.25">
      <c r="A353" s="93">
        <v>16</v>
      </c>
      <c r="B353" s="620" t="s">
        <v>661</v>
      </c>
      <c r="C353" s="621"/>
      <c r="D353" s="621"/>
      <c r="E353" s="621"/>
      <c r="F353" s="622"/>
      <c r="G353" s="151" t="s">
        <v>1057</v>
      </c>
      <c r="H353" s="151">
        <f t="shared" si="29"/>
        <v>230</v>
      </c>
      <c r="I353" s="151">
        <v>210</v>
      </c>
      <c r="J353" s="151">
        <v>20</v>
      </c>
      <c r="K353" s="233">
        <v>14</v>
      </c>
      <c r="L353" s="233">
        <v>4</v>
      </c>
      <c r="M353" s="233">
        <v>0</v>
      </c>
      <c r="N353" s="233">
        <v>80</v>
      </c>
      <c r="O353" s="151">
        <v>5</v>
      </c>
      <c r="P353" s="151">
        <v>0</v>
      </c>
      <c r="Q353" s="152">
        <v>61663.7</v>
      </c>
      <c r="R353" s="152">
        <v>36945.800000000003</v>
      </c>
    </row>
    <row r="354" spans="1:19" ht="28.5" x14ac:dyDescent="0.25">
      <c r="A354" s="127">
        <v>17</v>
      </c>
      <c r="B354" s="620" t="s">
        <v>662</v>
      </c>
      <c r="C354" s="621"/>
      <c r="D354" s="621"/>
      <c r="E354" s="621"/>
      <c r="F354" s="622"/>
      <c r="G354" s="151" t="s">
        <v>1059</v>
      </c>
      <c r="H354" s="151">
        <f t="shared" si="29"/>
        <v>150</v>
      </c>
      <c r="I354" s="151">
        <v>150</v>
      </c>
      <c r="J354" s="151">
        <v>0</v>
      </c>
      <c r="K354" s="233">
        <v>6</v>
      </c>
      <c r="L354" s="233">
        <v>15</v>
      </c>
      <c r="M354" s="233">
        <v>0</v>
      </c>
      <c r="N354" s="233">
        <v>16</v>
      </c>
      <c r="O354" s="151">
        <v>4</v>
      </c>
      <c r="P354" s="151">
        <v>0</v>
      </c>
      <c r="Q354" s="152">
        <v>56461</v>
      </c>
      <c r="R354" s="152">
        <v>31934</v>
      </c>
    </row>
    <row r="355" spans="1:19" ht="85.5" x14ac:dyDescent="0.25">
      <c r="A355" s="93">
        <v>18</v>
      </c>
      <c r="B355" s="620" t="s">
        <v>607</v>
      </c>
      <c r="C355" s="621"/>
      <c r="D355" s="621"/>
      <c r="E355" s="621"/>
      <c r="F355" s="622"/>
      <c r="G355" s="151" t="s">
        <v>623</v>
      </c>
      <c r="H355" s="151">
        <f t="shared" si="29"/>
        <v>40</v>
      </c>
      <c r="I355" s="151">
        <v>0</v>
      </c>
      <c r="J355" s="151">
        <v>40</v>
      </c>
      <c r="K355" s="233">
        <v>19</v>
      </c>
      <c r="L355" s="233">
        <v>1.5</v>
      </c>
      <c r="M355" s="233">
        <v>1.5</v>
      </c>
      <c r="N355" s="233">
        <v>23</v>
      </c>
      <c r="O355" s="151">
        <v>0</v>
      </c>
      <c r="P355" s="151">
        <v>0</v>
      </c>
      <c r="Q355" s="246">
        <v>48800</v>
      </c>
      <c r="R355" s="247" t="s">
        <v>979</v>
      </c>
    </row>
    <row r="356" spans="1:19" ht="95.25" customHeight="1" x14ac:dyDescent="0.25">
      <c r="A356" s="93">
        <v>19</v>
      </c>
      <c r="B356" s="620" t="s">
        <v>601</v>
      </c>
      <c r="C356" s="621"/>
      <c r="D356" s="621"/>
      <c r="E356" s="621"/>
      <c r="F356" s="622"/>
      <c r="G356" s="151" t="s">
        <v>624</v>
      </c>
      <c r="H356" s="151">
        <f t="shared" si="29"/>
        <v>0</v>
      </c>
      <c r="I356" s="151">
        <v>0</v>
      </c>
      <c r="J356" s="151">
        <v>0</v>
      </c>
      <c r="K356" s="233">
        <v>45</v>
      </c>
      <c r="L356" s="233">
        <v>0</v>
      </c>
      <c r="M356" s="233">
        <v>0</v>
      </c>
      <c r="N356" s="233">
        <v>80</v>
      </c>
      <c r="O356" s="151">
        <v>0</v>
      </c>
      <c r="P356" s="151">
        <v>0</v>
      </c>
      <c r="Q356" s="247" t="s">
        <v>1066</v>
      </c>
      <c r="R356" s="247" t="s">
        <v>1067</v>
      </c>
    </row>
    <row r="357" spans="1:19" ht="114" x14ac:dyDescent="0.25">
      <c r="A357" s="93">
        <v>20</v>
      </c>
      <c r="B357" s="620" t="s">
        <v>625</v>
      </c>
      <c r="C357" s="621"/>
      <c r="D357" s="621"/>
      <c r="E357" s="621"/>
      <c r="F357" s="622"/>
      <c r="G357" s="151" t="s">
        <v>626</v>
      </c>
      <c r="H357" s="151">
        <f t="shared" si="29"/>
        <v>0</v>
      </c>
      <c r="I357" s="151">
        <v>0</v>
      </c>
      <c r="J357" s="151">
        <v>0</v>
      </c>
      <c r="K357" s="233">
        <v>38</v>
      </c>
      <c r="L357" s="233">
        <v>46</v>
      </c>
      <c r="M357" s="233">
        <v>0</v>
      </c>
      <c r="N357" s="233">
        <v>65</v>
      </c>
      <c r="O357" s="151">
        <v>67</v>
      </c>
      <c r="P357" s="151">
        <v>0</v>
      </c>
      <c r="Q357" s="152">
        <v>47716</v>
      </c>
      <c r="R357" s="152">
        <v>23858</v>
      </c>
    </row>
    <row r="358" spans="1:19" ht="114" x14ac:dyDescent="0.25">
      <c r="A358" s="127">
        <v>21</v>
      </c>
      <c r="B358" s="620" t="s">
        <v>601</v>
      </c>
      <c r="C358" s="621"/>
      <c r="D358" s="621"/>
      <c r="E358" s="621"/>
      <c r="F358" s="622"/>
      <c r="G358" s="151" t="s">
        <v>648</v>
      </c>
      <c r="H358" s="151">
        <f t="shared" si="29"/>
        <v>6</v>
      </c>
      <c r="I358" s="151">
        <v>0</v>
      </c>
      <c r="J358" s="151">
        <v>6</v>
      </c>
      <c r="K358" s="233">
        <v>10</v>
      </c>
      <c r="L358" s="233">
        <v>7</v>
      </c>
      <c r="M358" s="233">
        <v>3</v>
      </c>
      <c r="N358" s="233">
        <v>25</v>
      </c>
      <c r="O358" s="151">
        <v>10</v>
      </c>
      <c r="P358" s="151">
        <v>0</v>
      </c>
      <c r="Q358" s="152">
        <v>47911</v>
      </c>
      <c r="R358" s="152">
        <v>25199</v>
      </c>
    </row>
    <row r="359" spans="1:19" ht="45" customHeight="1" x14ac:dyDescent="0.25">
      <c r="A359" s="513" t="s">
        <v>645</v>
      </c>
      <c r="B359" s="513"/>
      <c r="C359" s="513"/>
      <c r="D359" s="513"/>
      <c r="E359" s="513"/>
      <c r="F359" s="513"/>
      <c r="G359" s="513"/>
      <c r="H359" s="159">
        <f>I359+J359</f>
        <v>4512</v>
      </c>
      <c r="I359" s="159">
        <f>I338+I339+I340+I341+I342+I343+I344+I345+I346+I347+I348+I349+I350+I351+I352+I353+I354+I355+I356+I357+I358</f>
        <v>4275</v>
      </c>
      <c r="J359" s="159">
        <f t="shared" ref="J359:P359" si="30">J338+J339+J340+J341+J342+J343+J344+J345+J346+J347+J348+J349+J350+J351+J352+J353+J354+J355+J356+J357+J358</f>
        <v>237</v>
      </c>
      <c r="K359" s="135">
        <f t="shared" si="30"/>
        <v>1225</v>
      </c>
      <c r="L359" s="135">
        <f t="shared" si="30"/>
        <v>371.25</v>
      </c>
      <c r="M359" s="135">
        <f t="shared" si="30"/>
        <v>46.75</v>
      </c>
      <c r="N359" s="135">
        <f t="shared" si="30"/>
        <v>2726</v>
      </c>
      <c r="O359" s="226">
        <f t="shared" si="30"/>
        <v>445.75</v>
      </c>
      <c r="P359" s="226">
        <f t="shared" si="30"/>
        <v>59.25</v>
      </c>
      <c r="Q359" s="156"/>
      <c r="R359" s="156"/>
    </row>
    <row r="360" spans="1:19" ht="27" customHeight="1" x14ac:dyDescent="0.25">
      <c r="A360" s="579" t="s">
        <v>860</v>
      </c>
      <c r="B360" s="579"/>
      <c r="C360" s="579"/>
      <c r="D360" s="579"/>
      <c r="E360" s="579"/>
      <c r="F360" s="579"/>
      <c r="G360" s="579"/>
      <c r="H360" s="579"/>
      <c r="I360" s="579"/>
      <c r="J360" s="579"/>
      <c r="K360" s="579"/>
      <c r="L360" s="579"/>
      <c r="M360" s="579"/>
      <c r="N360" s="579"/>
      <c r="O360" s="579"/>
      <c r="P360" s="579"/>
      <c r="Q360" s="579"/>
      <c r="R360" s="579"/>
    </row>
    <row r="361" spans="1:19" ht="33.75" customHeight="1" x14ac:dyDescent="0.25">
      <c r="A361" s="93">
        <v>1</v>
      </c>
      <c r="B361" s="482" t="s">
        <v>601</v>
      </c>
      <c r="C361" s="483"/>
      <c r="D361" s="483"/>
      <c r="E361" s="483"/>
      <c r="F361" s="484"/>
      <c r="G361" s="92" t="s">
        <v>1060</v>
      </c>
      <c r="H361" s="93">
        <f>I361+J361</f>
        <v>245</v>
      </c>
      <c r="I361" s="161">
        <v>180</v>
      </c>
      <c r="J361" s="161">
        <v>65</v>
      </c>
      <c r="K361" s="168">
        <v>47</v>
      </c>
      <c r="L361" s="168">
        <v>6</v>
      </c>
      <c r="M361" s="168">
        <v>0</v>
      </c>
      <c r="N361" s="168">
        <v>107</v>
      </c>
      <c r="O361" s="161">
        <v>0</v>
      </c>
      <c r="P361" s="161">
        <v>0</v>
      </c>
      <c r="Q361" s="169">
        <v>46540</v>
      </c>
      <c r="R361" s="169">
        <v>26820</v>
      </c>
      <c r="S361" s="240"/>
    </row>
    <row r="362" spans="1:19" ht="28.5" x14ac:dyDescent="0.25">
      <c r="A362" s="93">
        <v>2</v>
      </c>
      <c r="B362" s="620" t="s">
        <v>614</v>
      </c>
      <c r="C362" s="621"/>
      <c r="D362" s="621"/>
      <c r="E362" s="621"/>
      <c r="F362" s="622"/>
      <c r="G362" s="151" t="s">
        <v>1061</v>
      </c>
      <c r="H362" s="127">
        <f t="shared" ref="H362:H384" si="31">I362+J362</f>
        <v>215</v>
      </c>
      <c r="I362" s="127">
        <v>185</v>
      </c>
      <c r="J362" s="127">
        <v>30</v>
      </c>
      <c r="K362" s="130">
        <v>73</v>
      </c>
      <c r="L362" s="130">
        <v>37</v>
      </c>
      <c r="M362" s="130">
        <v>4</v>
      </c>
      <c r="N362" s="130">
        <v>172</v>
      </c>
      <c r="O362" s="127">
        <v>40</v>
      </c>
      <c r="P362" s="127">
        <v>0</v>
      </c>
      <c r="Q362" s="128">
        <v>48000</v>
      </c>
      <c r="R362" s="128">
        <v>23858</v>
      </c>
    </row>
    <row r="363" spans="1:19" ht="28.5" x14ac:dyDescent="0.25">
      <c r="A363" s="93">
        <v>3</v>
      </c>
      <c r="B363" s="620" t="s">
        <v>631</v>
      </c>
      <c r="C363" s="621"/>
      <c r="D363" s="621"/>
      <c r="E363" s="621"/>
      <c r="F363" s="622"/>
      <c r="G363" s="151" t="s">
        <v>1062</v>
      </c>
      <c r="H363" s="127">
        <f t="shared" si="31"/>
        <v>310</v>
      </c>
      <c r="I363" s="127">
        <v>265</v>
      </c>
      <c r="J363" s="127">
        <v>45</v>
      </c>
      <c r="K363" s="130">
        <v>65</v>
      </c>
      <c r="L363" s="130">
        <v>4</v>
      </c>
      <c r="M363" s="130">
        <v>0</v>
      </c>
      <c r="N363" s="130">
        <v>187</v>
      </c>
      <c r="O363" s="127">
        <v>0</v>
      </c>
      <c r="P363" s="127">
        <v>0</v>
      </c>
      <c r="Q363" s="128">
        <v>50678</v>
      </c>
      <c r="R363" s="128">
        <v>25780</v>
      </c>
    </row>
    <row r="364" spans="1:19" ht="28.5" x14ac:dyDescent="0.25">
      <c r="A364" s="127">
        <v>4</v>
      </c>
      <c r="B364" s="620" t="s">
        <v>601</v>
      </c>
      <c r="C364" s="621"/>
      <c r="D364" s="621"/>
      <c r="E364" s="621"/>
      <c r="F364" s="622"/>
      <c r="G364" s="151" t="s">
        <v>1063</v>
      </c>
      <c r="H364" s="127">
        <f t="shared" si="31"/>
        <v>345</v>
      </c>
      <c r="I364" s="127">
        <v>305</v>
      </c>
      <c r="J364" s="127">
        <v>40</v>
      </c>
      <c r="K364" s="130">
        <v>86</v>
      </c>
      <c r="L364" s="130">
        <v>0</v>
      </c>
      <c r="M364" s="130">
        <v>0</v>
      </c>
      <c r="N364" s="130">
        <v>200</v>
      </c>
      <c r="O364" s="127">
        <v>0</v>
      </c>
      <c r="P364" s="127">
        <v>0</v>
      </c>
      <c r="Q364" s="128">
        <v>47716</v>
      </c>
      <c r="R364" s="128">
        <v>23858</v>
      </c>
    </row>
    <row r="365" spans="1:19" ht="28.5" x14ac:dyDescent="0.25">
      <c r="A365" s="93">
        <v>5</v>
      </c>
      <c r="B365" s="620" t="s">
        <v>614</v>
      </c>
      <c r="C365" s="621"/>
      <c r="D365" s="621"/>
      <c r="E365" s="621"/>
      <c r="F365" s="622"/>
      <c r="G365" s="151" t="s">
        <v>1064</v>
      </c>
      <c r="H365" s="127">
        <f t="shared" si="31"/>
        <v>160</v>
      </c>
      <c r="I365" s="127">
        <v>130</v>
      </c>
      <c r="J365" s="127">
        <v>30</v>
      </c>
      <c r="K365" s="130">
        <v>46</v>
      </c>
      <c r="L365" s="130">
        <v>18.5</v>
      </c>
      <c r="M365" s="130">
        <v>1</v>
      </c>
      <c r="N365" s="130">
        <v>96</v>
      </c>
      <c r="O365" s="127">
        <v>50.25</v>
      </c>
      <c r="P365" s="127">
        <v>0</v>
      </c>
      <c r="Q365" s="128">
        <v>49703</v>
      </c>
      <c r="R365" s="128">
        <v>24228</v>
      </c>
      <c r="S365" s="240"/>
    </row>
    <row r="366" spans="1:19" ht="28.5" customHeight="1" x14ac:dyDescent="0.25">
      <c r="A366" s="93">
        <v>6</v>
      </c>
      <c r="B366" s="620" t="s">
        <v>631</v>
      </c>
      <c r="C366" s="621"/>
      <c r="D366" s="621"/>
      <c r="E366" s="621"/>
      <c r="F366" s="622"/>
      <c r="G366" s="151" t="s">
        <v>1065</v>
      </c>
      <c r="H366" s="127">
        <f t="shared" si="31"/>
        <v>145</v>
      </c>
      <c r="I366" s="127">
        <v>130</v>
      </c>
      <c r="J366" s="127">
        <v>15</v>
      </c>
      <c r="K366" s="130">
        <v>52</v>
      </c>
      <c r="L366" s="130">
        <v>1.5</v>
      </c>
      <c r="M366" s="130">
        <v>1.5</v>
      </c>
      <c r="N366" s="130">
        <v>91</v>
      </c>
      <c r="O366" s="127">
        <v>1</v>
      </c>
      <c r="P366" s="127">
        <v>1</v>
      </c>
      <c r="Q366" s="128">
        <v>48000</v>
      </c>
      <c r="R366" s="128">
        <v>24000</v>
      </c>
    </row>
    <row r="367" spans="1:19" ht="99.75" x14ac:dyDescent="0.25">
      <c r="A367" s="93">
        <v>7</v>
      </c>
      <c r="B367" s="620" t="s">
        <v>694</v>
      </c>
      <c r="C367" s="621"/>
      <c r="D367" s="621"/>
      <c r="E367" s="621"/>
      <c r="F367" s="622"/>
      <c r="G367" s="151" t="s">
        <v>671</v>
      </c>
      <c r="H367" s="127">
        <f t="shared" si="31"/>
        <v>135</v>
      </c>
      <c r="I367" s="127">
        <v>120</v>
      </c>
      <c r="J367" s="127">
        <v>15</v>
      </c>
      <c r="K367" s="130">
        <v>11</v>
      </c>
      <c r="L367" s="130">
        <v>2</v>
      </c>
      <c r="M367" s="130">
        <v>2</v>
      </c>
      <c r="N367" s="130">
        <v>26</v>
      </c>
      <c r="O367" s="127">
        <v>0</v>
      </c>
      <c r="P367" s="127">
        <v>0</v>
      </c>
      <c r="Q367" s="128">
        <v>47716</v>
      </c>
      <c r="R367" s="128">
        <v>27969.599999999999</v>
      </c>
    </row>
    <row r="368" spans="1:19" ht="42.75" x14ac:dyDescent="0.25">
      <c r="A368" s="127">
        <v>8</v>
      </c>
      <c r="B368" s="620" t="s">
        <v>601</v>
      </c>
      <c r="C368" s="621"/>
      <c r="D368" s="621"/>
      <c r="E368" s="621"/>
      <c r="F368" s="622"/>
      <c r="G368" s="151" t="s">
        <v>672</v>
      </c>
      <c r="H368" s="127">
        <f t="shared" si="31"/>
        <v>20</v>
      </c>
      <c r="I368" s="127">
        <v>0</v>
      </c>
      <c r="J368" s="127">
        <v>20</v>
      </c>
      <c r="K368" s="130">
        <v>37</v>
      </c>
      <c r="L368" s="130">
        <v>37</v>
      </c>
      <c r="M368" s="130">
        <v>1</v>
      </c>
      <c r="N368" s="130">
        <v>48</v>
      </c>
      <c r="O368" s="127">
        <v>63</v>
      </c>
      <c r="P368" s="127">
        <v>0</v>
      </c>
      <c r="Q368" s="128">
        <v>44974.2</v>
      </c>
      <c r="R368" s="128">
        <v>22564.3</v>
      </c>
    </row>
    <row r="369" spans="1:18" ht="42.75" x14ac:dyDescent="0.25">
      <c r="A369" s="93">
        <v>9</v>
      </c>
      <c r="B369" s="620" t="s">
        <v>614</v>
      </c>
      <c r="C369" s="621"/>
      <c r="D369" s="621"/>
      <c r="E369" s="621"/>
      <c r="F369" s="622"/>
      <c r="G369" s="151" t="s">
        <v>673</v>
      </c>
      <c r="H369" s="127">
        <f t="shared" si="31"/>
        <v>30</v>
      </c>
      <c r="I369" s="127">
        <v>0</v>
      </c>
      <c r="J369" s="127">
        <v>30</v>
      </c>
      <c r="K369" s="130">
        <v>65</v>
      </c>
      <c r="L369" s="130">
        <v>0</v>
      </c>
      <c r="M369" s="130">
        <v>1</v>
      </c>
      <c r="N369" s="130">
        <v>69</v>
      </c>
      <c r="O369" s="127">
        <v>0</v>
      </c>
      <c r="P369" s="127">
        <v>1</v>
      </c>
      <c r="Q369" s="128">
        <v>52182.9</v>
      </c>
      <c r="R369" s="128">
        <v>25402.3</v>
      </c>
    </row>
    <row r="370" spans="1:18" ht="42.75" x14ac:dyDescent="0.25">
      <c r="A370" s="127">
        <v>10</v>
      </c>
      <c r="B370" s="620" t="s">
        <v>601</v>
      </c>
      <c r="C370" s="621"/>
      <c r="D370" s="621"/>
      <c r="E370" s="621"/>
      <c r="F370" s="622"/>
      <c r="G370" s="151" t="s">
        <v>674</v>
      </c>
      <c r="H370" s="127">
        <f t="shared" si="31"/>
        <v>30</v>
      </c>
      <c r="I370" s="127">
        <v>0</v>
      </c>
      <c r="J370" s="127">
        <v>30</v>
      </c>
      <c r="K370" s="130">
        <v>41</v>
      </c>
      <c r="L370" s="130">
        <v>0</v>
      </c>
      <c r="M370" s="130">
        <v>0</v>
      </c>
      <c r="N370" s="130">
        <v>56</v>
      </c>
      <c r="O370" s="127">
        <v>0</v>
      </c>
      <c r="P370" s="127">
        <v>0</v>
      </c>
      <c r="Q370" s="128">
        <v>47725</v>
      </c>
      <c r="R370" s="128">
        <v>23858</v>
      </c>
    </row>
    <row r="371" spans="1:18" ht="42.75" x14ac:dyDescent="0.25">
      <c r="A371" s="127">
        <v>11</v>
      </c>
      <c r="B371" s="620" t="s">
        <v>601</v>
      </c>
      <c r="C371" s="621"/>
      <c r="D371" s="621"/>
      <c r="E371" s="621"/>
      <c r="F371" s="622"/>
      <c r="G371" s="151" t="s">
        <v>675</v>
      </c>
      <c r="H371" s="127">
        <f t="shared" si="31"/>
        <v>30</v>
      </c>
      <c r="I371" s="127">
        <v>0</v>
      </c>
      <c r="J371" s="127">
        <v>30</v>
      </c>
      <c r="K371" s="130">
        <v>37</v>
      </c>
      <c r="L371" s="130">
        <v>0</v>
      </c>
      <c r="M371" s="130">
        <v>0</v>
      </c>
      <c r="N371" s="130">
        <v>51</v>
      </c>
      <c r="O371" s="127">
        <v>0</v>
      </c>
      <c r="P371" s="127">
        <v>0</v>
      </c>
      <c r="Q371" s="128">
        <v>47716</v>
      </c>
      <c r="R371" s="128">
        <v>24559</v>
      </c>
    </row>
    <row r="372" spans="1:18" ht="42.75" x14ac:dyDescent="0.25">
      <c r="A372" s="93">
        <v>12</v>
      </c>
      <c r="B372" s="620" t="s">
        <v>611</v>
      </c>
      <c r="C372" s="621"/>
      <c r="D372" s="621"/>
      <c r="E372" s="621"/>
      <c r="F372" s="622"/>
      <c r="G372" s="151" t="s">
        <v>676</v>
      </c>
      <c r="H372" s="127">
        <f t="shared" si="31"/>
        <v>20</v>
      </c>
      <c r="I372" s="127">
        <v>0</v>
      </c>
      <c r="J372" s="127">
        <v>20</v>
      </c>
      <c r="K372" s="130">
        <v>47</v>
      </c>
      <c r="L372" s="130">
        <v>0</v>
      </c>
      <c r="M372" s="130">
        <v>0</v>
      </c>
      <c r="N372" s="130">
        <v>58</v>
      </c>
      <c r="O372" s="127">
        <v>0</v>
      </c>
      <c r="P372" s="127">
        <v>0</v>
      </c>
      <c r="Q372" s="128">
        <v>50836</v>
      </c>
      <c r="R372" s="128">
        <v>24634</v>
      </c>
    </row>
    <row r="373" spans="1:18" ht="42.75" x14ac:dyDescent="0.25">
      <c r="A373" s="127">
        <v>13</v>
      </c>
      <c r="B373" s="620" t="s">
        <v>631</v>
      </c>
      <c r="C373" s="621"/>
      <c r="D373" s="621"/>
      <c r="E373" s="621"/>
      <c r="F373" s="622"/>
      <c r="G373" s="151" t="s">
        <v>677</v>
      </c>
      <c r="H373" s="127">
        <f t="shared" si="31"/>
        <v>20</v>
      </c>
      <c r="I373" s="127">
        <v>0</v>
      </c>
      <c r="J373" s="127">
        <v>20</v>
      </c>
      <c r="K373" s="130">
        <v>35</v>
      </c>
      <c r="L373" s="130">
        <v>0</v>
      </c>
      <c r="M373" s="130">
        <v>0</v>
      </c>
      <c r="N373" s="130">
        <v>50</v>
      </c>
      <c r="O373" s="127">
        <v>1</v>
      </c>
      <c r="P373" s="127">
        <v>1</v>
      </c>
      <c r="Q373" s="128">
        <v>47718</v>
      </c>
      <c r="R373" s="128">
        <v>23875.5</v>
      </c>
    </row>
    <row r="374" spans="1:18" ht="42.75" x14ac:dyDescent="0.25">
      <c r="A374" s="127">
        <v>14</v>
      </c>
      <c r="B374" s="620" t="s">
        <v>601</v>
      </c>
      <c r="C374" s="621"/>
      <c r="D374" s="621"/>
      <c r="E374" s="621"/>
      <c r="F374" s="622"/>
      <c r="G374" s="151" t="s">
        <v>678</v>
      </c>
      <c r="H374" s="127">
        <f t="shared" si="31"/>
        <v>20</v>
      </c>
      <c r="I374" s="127">
        <v>0</v>
      </c>
      <c r="J374" s="127">
        <v>20</v>
      </c>
      <c r="K374" s="130">
        <v>58</v>
      </c>
      <c r="L374" s="130">
        <v>0</v>
      </c>
      <c r="M374" s="130">
        <v>0</v>
      </c>
      <c r="N374" s="130">
        <v>90</v>
      </c>
      <c r="O374" s="127">
        <v>0</v>
      </c>
      <c r="P374" s="127">
        <v>0</v>
      </c>
      <c r="Q374" s="236" t="s">
        <v>1056</v>
      </c>
      <c r="R374" s="127">
        <v>24692</v>
      </c>
    </row>
    <row r="375" spans="1:18" ht="57" x14ac:dyDescent="0.25">
      <c r="A375" s="93">
        <v>15</v>
      </c>
      <c r="B375" s="620" t="s">
        <v>601</v>
      </c>
      <c r="C375" s="621"/>
      <c r="D375" s="621"/>
      <c r="E375" s="621"/>
      <c r="F375" s="622"/>
      <c r="G375" s="151" t="s">
        <v>679</v>
      </c>
      <c r="H375" s="127">
        <f t="shared" si="31"/>
        <v>10</v>
      </c>
      <c r="I375" s="127">
        <v>0</v>
      </c>
      <c r="J375" s="127">
        <v>10</v>
      </c>
      <c r="K375" s="130">
        <v>58</v>
      </c>
      <c r="L375" s="130">
        <v>10</v>
      </c>
      <c r="M375" s="130">
        <v>2</v>
      </c>
      <c r="N375" s="130">
        <v>105</v>
      </c>
      <c r="O375" s="127">
        <v>6</v>
      </c>
      <c r="P375" s="127">
        <v>1</v>
      </c>
      <c r="Q375" s="128">
        <v>47729</v>
      </c>
      <c r="R375" s="128">
        <v>25525</v>
      </c>
    </row>
    <row r="376" spans="1:18" ht="57" x14ac:dyDescent="0.25">
      <c r="A376" s="93">
        <v>16</v>
      </c>
      <c r="B376" s="620" t="s">
        <v>601</v>
      </c>
      <c r="C376" s="621"/>
      <c r="D376" s="621"/>
      <c r="E376" s="621"/>
      <c r="F376" s="622"/>
      <c r="G376" s="151" t="s">
        <v>680</v>
      </c>
      <c r="H376" s="127">
        <f t="shared" si="31"/>
        <v>10</v>
      </c>
      <c r="I376" s="127">
        <v>0</v>
      </c>
      <c r="J376" s="127">
        <v>10</v>
      </c>
      <c r="K376" s="130">
        <v>38</v>
      </c>
      <c r="L376" s="130">
        <v>0</v>
      </c>
      <c r="M376" s="130">
        <v>0</v>
      </c>
      <c r="N376" s="130">
        <v>60</v>
      </c>
      <c r="O376" s="127">
        <v>0</v>
      </c>
      <c r="P376" s="127">
        <v>0</v>
      </c>
      <c r="Q376" s="128">
        <v>48476.6</v>
      </c>
      <c r="R376" s="128">
        <v>26633.3</v>
      </c>
    </row>
    <row r="377" spans="1:18" ht="57" x14ac:dyDescent="0.25">
      <c r="A377" s="93">
        <v>17</v>
      </c>
      <c r="B377" s="620" t="s">
        <v>611</v>
      </c>
      <c r="C377" s="621"/>
      <c r="D377" s="621"/>
      <c r="E377" s="621"/>
      <c r="F377" s="622"/>
      <c r="G377" s="151" t="s">
        <v>681</v>
      </c>
      <c r="H377" s="127">
        <f t="shared" si="31"/>
        <v>10</v>
      </c>
      <c r="I377" s="127">
        <v>0</v>
      </c>
      <c r="J377" s="127">
        <v>10</v>
      </c>
      <c r="K377" s="130">
        <v>16</v>
      </c>
      <c r="L377" s="130">
        <v>47</v>
      </c>
      <c r="M377" s="130">
        <v>7</v>
      </c>
      <c r="N377" s="130">
        <v>27</v>
      </c>
      <c r="O377" s="127">
        <v>77</v>
      </c>
      <c r="P377" s="127">
        <v>1</v>
      </c>
      <c r="Q377" s="128">
        <v>50467.5</v>
      </c>
      <c r="R377" s="128">
        <v>26036.7</v>
      </c>
    </row>
    <row r="378" spans="1:18" ht="57" x14ac:dyDescent="0.25">
      <c r="A378" s="93">
        <v>18</v>
      </c>
      <c r="B378" s="620" t="s">
        <v>631</v>
      </c>
      <c r="C378" s="621"/>
      <c r="D378" s="621"/>
      <c r="E378" s="621"/>
      <c r="F378" s="622"/>
      <c r="G378" s="151" t="s">
        <v>682</v>
      </c>
      <c r="H378" s="127">
        <f t="shared" si="31"/>
        <v>10</v>
      </c>
      <c r="I378" s="127">
        <v>0</v>
      </c>
      <c r="J378" s="127">
        <v>10</v>
      </c>
      <c r="K378" s="130">
        <v>32</v>
      </c>
      <c r="L378" s="130">
        <v>16</v>
      </c>
      <c r="M378" s="130">
        <v>5</v>
      </c>
      <c r="N378" s="130">
        <v>57</v>
      </c>
      <c r="O378" s="127">
        <v>9</v>
      </c>
      <c r="P378" s="127">
        <v>2</v>
      </c>
      <c r="Q378" s="128">
        <v>49812</v>
      </c>
      <c r="R378" s="128">
        <v>25273</v>
      </c>
    </row>
    <row r="379" spans="1:18" ht="57" x14ac:dyDescent="0.25">
      <c r="A379" s="93">
        <v>19</v>
      </c>
      <c r="B379" s="620" t="s">
        <v>631</v>
      </c>
      <c r="C379" s="621"/>
      <c r="D379" s="621"/>
      <c r="E379" s="621"/>
      <c r="F379" s="622"/>
      <c r="G379" s="151" t="s">
        <v>988</v>
      </c>
      <c r="H379" s="127">
        <f t="shared" si="31"/>
        <v>0</v>
      </c>
      <c r="I379" s="127">
        <v>0</v>
      </c>
      <c r="J379" s="127">
        <v>0</v>
      </c>
      <c r="K379" s="130">
        <v>34</v>
      </c>
      <c r="L379" s="130">
        <v>0</v>
      </c>
      <c r="M379" s="130">
        <v>0</v>
      </c>
      <c r="N379" s="130">
        <v>38</v>
      </c>
      <c r="O379" s="127">
        <v>0</v>
      </c>
      <c r="P379" s="127">
        <v>0</v>
      </c>
      <c r="Q379" s="128">
        <v>47816.5</v>
      </c>
      <c r="R379" s="128">
        <v>23858</v>
      </c>
    </row>
    <row r="380" spans="1:18" ht="42.75" x14ac:dyDescent="0.25">
      <c r="A380" s="93">
        <v>20</v>
      </c>
      <c r="B380" s="620" t="s">
        <v>614</v>
      </c>
      <c r="C380" s="621"/>
      <c r="D380" s="621"/>
      <c r="E380" s="621"/>
      <c r="F380" s="622"/>
      <c r="G380" s="151" t="s">
        <v>1073</v>
      </c>
      <c r="H380" s="127">
        <f t="shared" si="31"/>
        <v>0</v>
      </c>
      <c r="I380" s="127">
        <v>0</v>
      </c>
      <c r="J380" s="127">
        <v>0</v>
      </c>
      <c r="K380" s="130">
        <v>22</v>
      </c>
      <c r="L380" s="130">
        <v>18</v>
      </c>
      <c r="M380" s="130">
        <v>0</v>
      </c>
      <c r="N380" s="130">
        <v>26</v>
      </c>
      <c r="O380" s="127">
        <v>18</v>
      </c>
      <c r="P380" s="127">
        <v>1</v>
      </c>
      <c r="Q380" s="128">
        <v>47716</v>
      </c>
      <c r="R380" s="128">
        <v>23858</v>
      </c>
    </row>
    <row r="381" spans="1:18" ht="71.25" x14ac:dyDescent="0.25">
      <c r="A381" s="93">
        <v>21</v>
      </c>
      <c r="B381" s="620" t="s">
        <v>614</v>
      </c>
      <c r="C381" s="621"/>
      <c r="D381" s="621"/>
      <c r="E381" s="621"/>
      <c r="F381" s="622"/>
      <c r="G381" s="151" t="s">
        <v>685</v>
      </c>
      <c r="H381" s="127">
        <f t="shared" si="31"/>
        <v>0</v>
      </c>
      <c r="I381" s="127">
        <v>0</v>
      </c>
      <c r="J381" s="127">
        <v>0</v>
      </c>
      <c r="K381" s="130">
        <v>19</v>
      </c>
      <c r="L381" s="130">
        <v>0</v>
      </c>
      <c r="M381" s="130">
        <v>0</v>
      </c>
      <c r="N381" s="130">
        <v>21</v>
      </c>
      <c r="O381" s="127">
        <v>1</v>
      </c>
      <c r="P381" s="127">
        <v>0</v>
      </c>
      <c r="Q381" s="128">
        <v>47720</v>
      </c>
      <c r="R381" s="128">
        <v>23861.9</v>
      </c>
    </row>
    <row r="382" spans="1:18" ht="85.5" x14ac:dyDescent="0.25">
      <c r="A382" s="93">
        <v>22</v>
      </c>
      <c r="B382" s="620" t="s">
        <v>601</v>
      </c>
      <c r="C382" s="621"/>
      <c r="D382" s="621"/>
      <c r="E382" s="621"/>
      <c r="F382" s="622"/>
      <c r="G382" s="151" t="s">
        <v>975</v>
      </c>
      <c r="H382" s="127">
        <f t="shared" si="31"/>
        <v>0</v>
      </c>
      <c r="I382" s="127">
        <v>0</v>
      </c>
      <c r="J382" s="127">
        <v>0</v>
      </c>
      <c r="K382" s="130">
        <v>4</v>
      </c>
      <c r="L382" s="130">
        <v>29</v>
      </c>
      <c r="M382" s="130">
        <v>0</v>
      </c>
      <c r="N382" s="130">
        <v>23</v>
      </c>
      <c r="O382" s="127">
        <v>29</v>
      </c>
      <c r="P382" s="127">
        <v>0</v>
      </c>
      <c r="Q382" s="128">
        <v>47716</v>
      </c>
      <c r="R382" s="128">
        <v>27208</v>
      </c>
    </row>
    <row r="383" spans="1:18" ht="21.75" customHeight="1" x14ac:dyDescent="0.25">
      <c r="A383" s="93">
        <v>23</v>
      </c>
      <c r="B383" s="620" t="s">
        <v>601</v>
      </c>
      <c r="C383" s="621"/>
      <c r="D383" s="621"/>
      <c r="E383" s="621"/>
      <c r="F383" s="622"/>
      <c r="G383" s="151" t="s">
        <v>1072</v>
      </c>
      <c r="H383" s="127">
        <f t="shared" si="31"/>
        <v>10</v>
      </c>
      <c r="I383" s="127">
        <v>0</v>
      </c>
      <c r="J383" s="127">
        <v>10</v>
      </c>
      <c r="K383" s="130">
        <v>26</v>
      </c>
      <c r="L383" s="130">
        <v>0</v>
      </c>
      <c r="M383" s="130">
        <v>0</v>
      </c>
      <c r="N383" s="130">
        <v>42</v>
      </c>
      <c r="O383" s="127">
        <v>0</v>
      </c>
      <c r="P383" s="127">
        <v>0</v>
      </c>
      <c r="Q383" s="127">
        <v>47716.14</v>
      </c>
      <c r="R383" s="236" t="s">
        <v>1049</v>
      </c>
    </row>
    <row r="384" spans="1:18" ht="27.75" customHeight="1" x14ac:dyDescent="0.25">
      <c r="A384" s="93">
        <v>24</v>
      </c>
      <c r="B384" s="620" t="s">
        <v>601</v>
      </c>
      <c r="C384" s="621"/>
      <c r="D384" s="621"/>
      <c r="E384" s="621"/>
      <c r="F384" s="622"/>
      <c r="G384" s="151" t="s">
        <v>1071</v>
      </c>
      <c r="H384" s="127">
        <f t="shared" si="31"/>
        <v>0</v>
      </c>
      <c r="I384" s="127">
        <v>0</v>
      </c>
      <c r="J384" s="127">
        <v>0</v>
      </c>
      <c r="K384" s="130">
        <v>17</v>
      </c>
      <c r="L384" s="130">
        <v>78</v>
      </c>
      <c r="M384" s="130">
        <v>17</v>
      </c>
      <c r="N384" s="130">
        <v>281</v>
      </c>
      <c r="O384" s="127">
        <v>110</v>
      </c>
      <c r="P384" s="127">
        <v>14.5</v>
      </c>
      <c r="Q384" s="128">
        <v>49985.7</v>
      </c>
      <c r="R384" s="128">
        <v>24730.2</v>
      </c>
    </row>
    <row r="385" spans="1:18" ht="27" customHeight="1" x14ac:dyDescent="0.25">
      <c r="A385" s="513" t="s">
        <v>646</v>
      </c>
      <c r="B385" s="513"/>
      <c r="C385" s="513"/>
      <c r="D385" s="513"/>
      <c r="E385" s="513"/>
      <c r="F385" s="513"/>
      <c r="G385" s="513"/>
      <c r="H385" s="226">
        <f>I385+J385</f>
        <v>1775</v>
      </c>
      <c r="I385" s="226">
        <f t="shared" ref="I385:P385" si="32">I361+I362+I363+I364+I365+I366+I367+I368+I369+I370+I371+I372+I373+I374+I375+I376+I377+I378+I379+I380+I381+I382+I383+I384</f>
        <v>1315</v>
      </c>
      <c r="J385" s="226">
        <f t="shared" si="32"/>
        <v>460</v>
      </c>
      <c r="K385" s="135">
        <f t="shared" si="32"/>
        <v>966</v>
      </c>
      <c r="L385" s="135">
        <f t="shared" si="32"/>
        <v>304</v>
      </c>
      <c r="M385" s="135">
        <f t="shared" si="32"/>
        <v>41.5</v>
      </c>
      <c r="N385" s="135">
        <f t="shared" si="32"/>
        <v>1981</v>
      </c>
      <c r="O385" s="226">
        <f t="shared" si="32"/>
        <v>405.25</v>
      </c>
      <c r="P385" s="226">
        <f t="shared" si="32"/>
        <v>22.5</v>
      </c>
      <c r="Q385" s="156"/>
      <c r="R385" s="156"/>
    </row>
    <row r="386" spans="1:18" ht="27.75" customHeight="1" x14ac:dyDescent="0.25">
      <c r="A386" s="513" t="s">
        <v>644</v>
      </c>
      <c r="B386" s="513"/>
      <c r="C386" s="513"/>
      <c r="D386" s="513"/>
      <c r="E386" s="513"/>
      <c r="F386" s="513"/>
      <c r="G386" s="513"/>
      <c r="H386" s="159">
        <f>I386+J386</f>
        <v>10302</v>
      </c>
      <c r="I386" s="159">
        <f>I385+I359+I336+I335</f>
        <v>8285</v>
      </c>
      <c r="J386" s="159">
        <f t="shared" ref="J386:P386" si="33">J335+J359+J336+J385</f>
        <v>2017</v>
      </c>
      <c r="K386" s="135">
        <f t="shared" si="33"/>
        <v>3884</v>
      </c>
      <c r="L386" s="135">
        <f t="shared" si="33"/>
        <v>1573.5</v>
      </c>
      <c r="M386" s="135">
        <f t="shared" si="33"/>
        <v>264</v>
      </c>
      <c r="N386" s="135">
        <f t="shared" si="33"/>
        <v>9749</v>
      </c>
      <c r="O386" s="226">
        <f t="shared" si="33"/>
        <v>2063</v>
      </c>
      <c r="P386" s="226">
        <f t="shared" si="33"/>
        <v>110.75</v>
      </c>
      <c r="Q386" s="156"/>
      <c r="R386" s="156"/>
    </row>
    <row r="387" spans="1:18" x14ac:dyDescent="0.25">
      <c r="A387" s="223"/>
      <c r="B387" s="35"/>
      <c r="C387" s="35"/>
      <c r="D387" s="35"/>
      <c r="E387" s="35"/>
      <c r="F387" s="35"/>
      <c r="G387" s="35"/>
      <c r="H387" s="223"/>
      <c r="I387" s="223"/>
      <c r="J387" s="223"/>
      <c r="K387" s="185"/>
      <c r="L387" s="185"/>
      <c r="M387" s="185"/>
      <c r="N387" s="185"/>
      <c r="O387" s="223"/>
      <c r="P387" s="223"/>
      <c r="Q387" s="96"/>
      <c r="R387" s="96"/>
    </row>
    <row r="388" spans="1:18" x14ac:dyDescent="0.25">
      <c r="A388" s="485" t="s">
        <v>643</v>
      </c>
      <c r="B388" s="485"/>
      <c r="C388" s="485"/>
      <c r="D388" s="485"/>
      <c r="E388" s="485"/>
      <c r="F388" s="485"/>
      <c r="G388" s="485"/>
      <c r="H388" s="485"/>
      <c r="I388" s="485"/>
      <c r="J388" s="485"/>
      <c r="K388" s="185"/>
      <c r="L388" s="185"/>
      <c r="M388" s="185"/>
      <c r="N388" s="185"/>
      <c r="O388" s="223"/>
      <c r="P388" s="223"/>
      <c r="Q388" s="96"/>
      <c r="R388" s="96"/>
    </row>
    <row r="389" spans="1:18" x14ac:dyDescent="0.25">
      <c r="A389" s="487" t="s">
        <v>649</v>
      </c>
      <c r="B389" s="487" t="s">
        <v>22</v>
      </c>
      <c r="C389" s="487"/>
      <c r="D389" s="487"/>
      <c r="E389" s="487"/>
      <c r="F389" s="487"/>
      <c r="G389" s="487" t="s">
        <v>23</v>
      </c>
      <c r="H389" s="487" t="s">
        <v>10</v>
      </c>
      <c r="I389" s="487"/>
      <c r="J389" s="487"/>
      <c r="K389" s="600" t="s">
        <v>27</v>
      </c>
      <c r="L389" s="600"/>
      <c r="M389" s="600"/>
      <c r="N389" s="487" t="s">
        <v>652</v>
      </c>
      <c r="O389" s="487"/>
      <c r="P389" s="97"/>
      <c r="Q389" s="485"/>
      <c r="R389" s="485"/>
    </row>
    <row r="390" spans="1:18" x14ac:dyDescent="0.25">
      <c r="A390" s="487"/>
      <c r="B390" s="487"/>
      <c r="C390" s="487"/>
      <c r="D390" s="487"/>
      <c r="E390" s="487"/>
      <c r="F390" s="487"/>
      <c r="G390" s="487"/>
      <c r="H390" s="488" t="s">
        <v>653</v>
      </c>
      <c r="I390" s="487" t="s">
        <v>29</v>
      </c>
      <c r="J390" s="487"/>
      <c r="K390" s="601" t="s">
        <v>25</v>
      </c>
      <c r="L390" s="600" t="s">
        <v>30</v>
      </c>
      <c r="M390" s="600"/>
      <c r="N390" s="601" t="s">
        <v>10</v>
      </c>
      <c r="O390" s="488" t="s">
        <v>27</v>
      </c>
      <c r="P390" s="97"/>
      <c r="Q390" s="489"/>
      <c r="R390" s="489"/>
    </row>
    <row r="391" spans="1:18" ht="31.5" customHeight="1" x14ac:dyDescent="0.25">
      <c r="A391" s="487"/>
      <c r="B391" s="487"/>
      <c r="C391" s="487"/>
      <c r="D391" s="487"/>
      <c r="E391" s="487"/>
      <c r="F391" s="487"/>
      <c r="G391" s="487"/>
      <c r="H391" s="488"/>
      <c r="I391" s="488" t="s">
        <v>26</v>
      </c>
      <c r="J391" s="488" t="s">
        <v>9</v>
      </c>
      <c r="K391" s="601"/>
      <c r="L391" s="601" t="s">
        <v>26</v>
      </c>
      <c r="M391" s="601" t="s">
        <v>9</v>
      </c>
      <c r="N391" s="601"/>
      <c r="O391" s="488"/>
      <c r="P391" s="98"/>
      <c r="Q391" s="489"/>
      <c r="R391" s="489"/>
    </row>
    <row r="392" spans="1:18" ht="31.5" customHeight="1" x14ac:dyDescent="0.25">
      <c r="A392" s="487"/>
      <c r="B392" s="487"/>
      <c r="C392" s="487"/>
      <c r="D392" s="487"/>
      <c r="E392" s="487"/>
      <c r="F392" s="487"/>
      <c r="G392" s="487"/>
      <c r="H392" s="488"/>
      <c r="I392" s="488"/>
      <c r="J392" s="488"/>
      <c r="K392" s="601"/>
      <c r="L392" s="601"/>
      <c r="M392" s="601"/>
      <c r="N392" s="601"/>
      <c r="O392" s="488"/>
      <c r="P392" s="98"/>
      <c r="Q392" s="489"/>
      <c r="R392" s="489"/>
    </row>
    <row r="393" spans="1:18" ht="111" customHeight="1" x14ac:dyDescent="0.25">
      <c r="A393" s="93">
        <v>1</v>
      </c>
      <c r="B393" s="623" t="s">
        <v>614</v>
      </c>
      <c r="C393" s="624"/>
      <c r="D393" s="624"/>
      <c r="E393" s="624"/>
      <c r="F393" s="625"/>
      <c r="G393" s="127" t="s">
        <v>637</v>
      </c>
      <c r="H393" s="127">
        <v>22</v>
      </c>
      <c r="I393" s="127">
        <v>0</v>
      </c>
      <c r="J393" s="127">
        <v>2</v>
      </c>
      <c r="K393" s="130">
        <v>19</v>
      </c>
      <c r="L393" s="130">
        <v>0</v>
      </c>
      <c r="M393" s="130">
        <v>2</v>
      </c>
      <c r="N393" s="234">
        <v>57727</v>
      </c>
      <c r="O393" s="128">
        <v>31900</v>
      </c>
      <c r="P393" s="99"/>
      <c r="Q393" s="100"/>
      <c r="R393" s="100"/>
    </row>
    <row r="394" spans="1:18" ht="114" x14ac:dyDescent="0.25">
      <c r="A394" s="127">
        <v>2</v>
      </c>
      <c r="B394" s="623" t="s">
        <v>614</v>
      </c>
      <c r="C394" s="624"/>
      <c r="D394" s="624"/>
      <c r="E394" s="624"/>
      <c r="F394" s="625"/>
      <c r="G394" s="127" t="s">
        <v>639</v>
      </c>
      <c r="H394" s="127">
        <v>3</v>
      </c>
      <c r="I394" s="127">
        <v>0</v>
      </c>
      <c r="J394" s="127">
        <v>0</v>
      </c>
      <c r="K394" s="130">
        <v>2</v>
      </c>
      <c r="L394" s="130">
        <v>1</v>
      </c>
      <c r="M394" s="130">
        <v>1</v>
      </c>
      <c r="N394" s="234">
        <v>47716</v>
      </c>
      <c r="O394" s="128">
        <v>26450</v>
      </c>
      <c r="P394" s="99"/>
      <c r="Q394" s="100"/>
      <c r="R394" s="100"/>
    </row>
    <row r="395" spans="1:18" ht="71.25" hidden="1" x14ac:dyDescent="0.25">
      <c r="A395" s="93">
        <v>4</v>
      </c>
      <c r="B395" s="501" t="s">
        <v>601</v>
      </c>
      <c r="C395" s="502"/>
      <c r="D395" s="502"/>
      <c r="E395" s="502"/>
      <c r="F395" s="503"/>
      <c r="G395" s="93" t="s">
        <v>641</v>
      </c>
      <c r="H395" s="161"/>
      <c r="I395" s="161"/>
      <c r="J395" s="161"/>
      <c r="K395" s="168"/>
      <c r="L395" s="168"/>
      <c r="M395" s="168"/>
      <c r="N395" s="186"/>
      <c r="O395" s="169"/>
      <c r="P395" s="99"/>
      <c r="Q395" s="100"/>
      <c r="R395" s="100"/>
    </row>
    <row r="396" spans="1:18" ht="96.75" customHeight="1" x14ac:dyDescent="0.25">
      <c r="A396" s="93">
        <v>3</v>
      </c>
      <c r="B396" s="623" t="s">
        <v>614</v>
      </c>
      <c r="C396" s="624"/>
      <c r="D396" s="624"/>
      <c r="E396" s="624"/>
      <c r="F396" s="625"/>
      <c r="G396" s="127" t="s">
        <v>627</v>
      </c>
      <c r="H396" s="127">
        <v>9</v>
      </c>
      <c r="I396" s="127">
        <v>36</v>
      </c>
      <c r="J396" s="127">
        <v>0</v>
      </c>
      <c r="K396" s="130">
        <v>26</v>
      </c>
      <c r="L396" s="130">
        <v>33.25</v>
      </c>
      <c r="M396" s="130">
        <v>0</v>
      </c>
      <c r="N396" s="234">
        <v>47716</v>
      </c>
      <c r="O396" s="128">
        <v>23858</v>
      </c>
      <c r="P396" s="99"/>
      <c r="Q396" s="100"/>
      <c r="R396" s="100"/>
    </row>
    <row r="397" spans="1:18" x14ac:dyDescent="0.25">
      <c r="A397" s="93">
        <v>4</v>
      </c>
      <c r="B397" s="623" t="s">
        <v>601</v>
      </c>
      <c r="C397" s="624"/>
      <c r="D397" s="624"/>
      <c r="E397" s="624"/>
      <c r="F397" s="625"/>
      <c r="G397" s="127" t="s">
        <v>1080</v>
      </c>
      <c r="H397" s="127">
        <v>7</v>
      </c>
      <c r="I397" s="127">
        <v>0</v>
      </c>
      <c r="J397" s="127">
        <v>0</v>
      </c>
      <c r="K397" s="130">
        <v>29</v>
      </c>
      <c r="L397" s="130">
        <v>0</v>
      </c>
      <c r="M397" s="130">
        <v>0</v>
      </c>
      <c r="N397" s="234">
        <v>58647</v>
      </c>
      <c r="O397" s="128">
        <v>39499</v>
      </c>
      <c r="P397" s="99"/>
      <c r="Q397" s="100"/>
      <c r="R397" s="100"/>
    </row>
    <row r="398" spans="1:18" ht="26.25" customHeight="1" x14ac:dyDescent="0.25">
      <c r="A398" s="510" t="s">
        <v>689</v>
      </c>
      <c r="B398" s="511"/>
      <c r="C398" s="511"/>
      <c r="D398" s="511"/>
      <c r="E398" s="511"/>
      <c r="F398" s="511"/>
      <c r="G398" s="512"/>
      <c r="H398" s="226">
        <f>H393+H394+H395+H396+H397</f>
        <v>41</v>
      </c>
      <c r="I398" s="226">
        <f t="shared" ref="I398:M398" si="34">I393+I394+I395+I396+I397</f>
        <v>36</v>
      </c>
      <c r="J398" s="226">
        <f t="shared" si="34"/>
        <v>2</v>
      </c>
      <c r="K398" s="135">
        <f t="shared" si="34"/>
        <v>76</v>
      </c>
      <c r="L398" s="135">
        <f t="shared" si="34"/>
        <v>34.25</v>
      </c>
      <c r="M398" s="135">
        <f t="shared" si="34"/>
        <v>3</v>
      </c>
      <c r="N398" s="136">
        <f>(N393+N394+N395+N396+N397)/4</f>
        <v>52951.5</v>
      </c>
      <c r="O398" s="156">
        <f>(O393+O394+O395+O396+O397)/4</f>
        <v>30426.75</v>
      </c>
      <c r="P398" s="223"/>
      <c r="Q398" s="96"/>
      <c r="R398" s="96"/>
    </row>
    <row r="399" spans="1:18" x14ac:dyDescent="0.25">
      <c r="A399" s="223"/>
      <c r="B399" s="223"/>
      <c r="C399" s="223"/>
      <c r="D399" s="223"/>
      <c r="E399" s="223"/>
      <c r="F399" s="223"/>
      <c r="G399" s="223"/>
      <c r="H399" s="223"/>
      <c r="I399" s="223"/>
      <c r="J399" s="223"/>
      <c r="K399" s="185"/>
      <c r="L399" s="185"/>
      <c r="M399" s="185"/>
      <c r="N399" s="185"/>
      <c r="O399" s="223"/>
      <c r="P399" s="223"/>
      <c r="Q399" s="96"/>
      <c r="R399" s="96"/>
    </row>
    <row r="400" spans="1:18" x14ac:dyDescent="0.25">
      <c r="A400" s="490" t="s">
        <v>643</v>
      </c>
      <c r="B400" s="491"/>
      <c r="C400" s="491"/>
      <c r="D400" s="491"/>
      <c r="E400" s="491"/>
      <c r="F400" s="491"/>
      <c r="G400" s="491"/>
      <c r="H400" s="491"/>
      <c r="I400" s="491"/>
      <c r="J400" s="491"/>
      <c r="K400" s="187"/>
      <c r="L400" s="187"/>
      <c r="M400" s="187"/>
      <c r="N400" s="187"/>
      <c r="O400" s="99"/>
      <c r="P400" s="99"/>
      <c r="Q400" s="99"/>
      <c r="R400" s="99"/>
    </row>
    <row r="401" spans="1:18" ht="72" customHeight="1" x14ac:dyDescent="0.25">
      <c r="A401" s="93"/>
      <c r="B401" s="576" t="s">
        <v>22</v>
      </c>
      <c r="C401" s="577"/>
      <c r="D401" s="577"/>
      <c r="E401" s="577"/>
      <c r="F401" s="578"/>
      <c r="G401" s="224" t="s">
        <v>23</v>
      </c>
      <c r="H401" s="224" t="s">
        <v>635</v>
      </c>
      <c r="I401" s="224" t="s">
        <v>636</v>
      </c>
      <c r="J401" s="224" t="s">
        <v>28</v>
      </c>
      <c r="K401" s="187"/>
      <c r="L401" s="187"/>
      <c r="M401" s="187"/>
      <c r="N401" s="187"/>
      <c r="O401" s="99"/>
      <c r="P401" s="99"/>
      <c r="Q401" s="99"/>
      <c r="R401" s="99"/>
    </row>
    <row r="402" spans="1:18" ht="42.75" x14ac:dyDescent="0.25">
      <c r="A402" s="93">
        <v>1</v>
      </c>
      <c r="B402" s="623" t="s">
        <v>601</v>
      </c>
      <c r="C402" s="624"/>
      <c r="D402" s="624"/>
      <c r="E402" s="624"/>
      <c r="F402" s="625"/>
      <c r="G402" s="127" t="s">
        <v>845</v>
      </c>
      <c r="H402" s="127">
        <v>259</v>
      </c>
      <c r="I402" s="127">
        <v>4</v>
      </c>
      <c r="J402" s="128">
        <v>19974</v>
      </c>
      <c r="K402" s="187"/>
      <c r="L402" s="187"/>
      <c r="M402" s="187"/>
      <c r="N402" s="187"/>
      <c r="O402" s="99"/>
      <c r="P402" s="99"/>
      <c r="Q402" s="99"/>
      <c r="R402" s="99"/>
    </row>
    <row r="403" spans="1:18" ht="28.5" customHeight="1" x14ac:dyDescent="0.25">
      <c r="A403" s="93">
        <v>2</v>
      </c>
      <c r="B403" s="623" t="s">
        <v>614</v>
      </c>
      <c r="C403" s="624"/>
      <c r="D403" s="624"/>
      <c r="E403" s="624"/>
      <c r="F403" s="625"/>
      <c r="G403" s="127" t="s">
        <v>1076</v>
      </c>
      <c r="H403" s="127">
        <v>39</v>
      </c>
      <c r="I403" s="127">
        <v>1</v>
      </c>
      <c r="J403" s="128">
        <v>25882.1</v>
      </c>
      <c r="K403" s="187"/>
      <c r="L403" s="187"/>
      <c r="M403" s="187"/>
      <c r="N403" s="187"/>
      <c r="O403" s="99"/>
      <c r="P403" s="99"/>
      <c r="Q403" s="99"/>
      <c r="R403" s="99"/>
    </row>
    <row r="404" spans="1:18" ht="71.25" x14ac:dyDescent="0.25">
      <c r="A404" s="93">
        <v>3</v>
      </c>
      <c r="B404" s="623" t="s">
        <v>601</v>
      </c>
      <c r="C404" s="624"/>
      <c r="D404" s="624"/>
      <c r="E404" s="624"/>
      <c r="F404" s="625"/>
      <c r="G404" s="127" t="s">
        <v>641</v>
      </c>
      <c r="H404" s="127">
        <v>250</v>
      </c>
      <c r="I404" s="127">
        <v>0</v>
      </c>
      <c r="J404" s="128">
        <v>58953</v>
      </c>
      <c r="K404" s="187"/>
      <c r="L404" s="187"/>
      <c r="M404" s="187"/>
      <c r="N404" s="187"/>
      <c r="O404" s="99"/>
      <c r="P404" s="99"/>
      <c r="Q404" s="99"/>
      <c r="R404" s="99"/>
    </row>
    <row r="405" spans="1:18" ht="60" x14ac:dyDescent="0.25">
      <c r="A405" s="93">
        <v>4</v>
      </c>
      <c r="B405" s="501" t="s">
        <v>609</v>
      </c>
      <c r="C405" s="502"/>
      <c r="D405" s="502"/>
      <c r="E405" s="502"/>
      <c r="F405" s="503"/>
      <c r="G405" s="148" t="s">
        <v>688</v>
      </c>
      <c r="H405" s="93"/>
      <c r="I405" s="93"/>
      <c r="J405" s="94"/>
      <c r="K405" s="187"/>
      <c r="L405" s="187"/>
      <c r="M405" s="187"/>
      <c r="N405" s="187"/>
      <c r="O405" s="99"/>
      <c r="P405" s="99"/>
      <c r="Q405" s="99"/>
      <c r="R405" s="99"/>
    </row>
    <row r="406" spans="1:18" ht="26.25" customHeight="1" x14ac:dyDescent="0.25">
      <c r="A406" s="510" t="s">
        <v>689</v>
      </c>
      <c r="B406" s="511"/>
      <c r="C406" s="511"/>
      <c r="D406" s="511"/>
      <c r="E406" s="511"/>
      <c r="F406" s="511"/>
      <c r="G406" s="512"/>
      <c r="H406" s="227">
        <f>H402+H403+H404+H405</f>
        <v>548</v>
      </c>
      <c r="I406" s="227">
        <f>I402+I403+I404+I405</f>
        <v>5</v>
      </c>
      <c r="J406" s="160">
        <f>(J402+J403+J404+J405)/3</f>
        <v>34936.366666666669</v>
      </c>
      <c r="K406" s="187"/>
      <c r="L406" s="187"/>
      <c r="M406" s="187"/>
      <c r="N406" s="187"/>
      <c r="O406" s="101"/>
      <c r="P406" s="101"/>
      <c r="Q406" s="101"/>
      <c r="R406" s="101"/>
    </row>
    <row r="407" spans="1:18" ht="72.75" customHeight="1" x14ac:dyDescent="0.25">
      <c r="B407" s="131"/>
      <c r="C407" s="131"/>
      <c r="D407" s="131"/>
      <c r="E407" s="131"/>
      <c r="F407" s="131"/>
      <c r="G407" s="131"/>
      <c r="H407" s="131"/>
      <c r="I407" s="131"/>
      <c r="J407" s="131"/>
      <c r="K407" s="188"/>
      <c r="L407" s="188"/>
      <c r="M407" s="188"/>
      <c r="N407" s="188"/>
      <c r="O407" s="131"/>
    </row>
    <row r="408" spans="1:18" ht="72.75" customHeight="1" x14ac:dyDescent="0.25">
      <c r="B408" s="131"/>
      <c r="C408" s="131"/>
      <c r="D408" s="131"/>
      <c r="E408" s="131"/>
      <c r="F408" s="131"/>
      <c r="G408" s="131"/>
      <c r="H408" s="131"/>
      <c r="I408" s="131"/>
      <c r="J408" s="131"/>
      <c r="K408" s="188"/>
      <c r="L408" s="188"/>
      <c r="M408" s="188"/>
      <c r="N408" s="188"/>
      <c r="O408" s="131"/>
    </row>
  </sheetData>
  <mergeCells count="454">
    <mergeCell ref="A406:G406"/>
    <mergeCell ref="A400:J400"/>
    <mergeCell ref="B401:F401"/>
    <mergeCell ref="B402:F402"/>
    <mergeCell ref="B403:F403"/>
    <mergeCell ref="B404:F404"/>
    <mergeCell ref="B405:F405"/>
    <mergeCell ref="B393:F393"/>
    <mergeCell ref="B394:F394"/>
    <mergeCell ref="B395:F395"/>
    <mergeCell ref="B396:F396"/>
    <mergeCell ref="B397:F397"/>
    <mergeCell ref="A398:G398"/>
    <mergeCell ref="Q389:R389"/>
    <mergeCell ref="H390:H392"/>
    <mergeCell ref="I390:J390"/>
    <mergeCell ref="K390:K392"/>
    <mergeCell ref="L390:M390"/>
    <mergeCell ref="N390:N392"/>
    <mergeCell ref="O390:O392"/>
    <mergeCell ref="Q390:Q392"/>
    <mergeCell ref="R390:R392"/>
    <mergeCell ref="I391:I392"/>
    <mergeCell ref="A389:A392"/>
    <mergeCell ref="B389:F392"/>
    <mergeCell ref="G389:G392"/>
    <mergeCell ref="H389:J389"/>
    <mergeCell ref="K389:M389"/>
    <mergeCell ref="N389:O389"/>
    <mergeCell ref="J391:J392"/>
    <mergeCell ref="L391:L392"/>
    <mergeCell ref="M391:M392"/>
    <mergeCell ref="B382:F382"/>
    <mergeCell ref="B383:F383"/>
    <mergeCell ref="B384:F384"/>
    <mergeCell ref="A385:G385"/>
    <mergeCell ref="A386:G386"/>
    <mergeCell ref="A388:J388"/>
    <mergeCell ref="B376:F376"/>
    <mergeCell ref="B377:F377"/>
    <mergeCell ref="B378:F378"/>
    <mergeCell ref="B379:F379"/>
    <mergeCell ref="B380:F380"/>
    <mergeCell ref="B381:F381"/>
    <mergeCell ref="B370:F370"/>
    <mergeCell ref="B371:F371"/>
    <mergeCell ref="B372:F372"/>
    <mergeCell ref="B373:F373"/>
    <mergeCell ref="B374:F374"/>
    <mergeCell ref="B375:F375"/>
    <mergeCell ref="B364:F364"/>
    <mergeCell ref="B365:F365"/>
    <mergeCell ref="B366:F366"/>
    <mergeCell ref="B367:F367"/>
    <mergeCell ref="B368:F368"/>
    <mergeCell ref="B369:F369"/>
    <mergeCell ref="B358:F358"/>
    <mergeCell ref="A359:G359"/>
    <mergeCell ref="A360:R360"/>
    <mergeCell ref="B361:F361"/>
    <mergeCell ref="B362:F362"/>
    <mergeCell ref="B363:F363"/>
    <mergeCell ref="B352:F352"/>
    <mergeCell ref="B353:F353"/>
    <mergeCell ref="B354:F354"/>
    <mergeCell ref="B355:F355"/>
    <mergeCell ref="B356:F356"/>
    <mergeCell ref="B357:F357"/>
    <mergeCell ref="B346:F346"/>
    <mergeCell ref="B347:F347"/>
    <mergeCell ref="B348:F348"/>
    <mergeCell ref="B349:F349"/>
    <mergeCell ref="B350:F350"/>
    <mergeCell ref="B351:F351"/>
    <mergeCell ref="B340:F340"/>
    <mergeCell ref="B341:F341"/>
    <mergeCell ref="B342:F342"/>
    <mergeCell ref="B343:F343"/>
    <mergeCell ref="B344:F344"/>
    <mergeCell ref="B345:F345"/>
    <mergeCell ref="B334:F334"/>
    <mergeCell ref="A335:G335"/>
    <mergeCell ref="B336:F336"/>
    <mergeCell ref="A337:R337"/>
    <mergeCell ref="B338:F338"/>
    <mergeCell ref="B339:F339"/>
    <mergeCell ref="B328:F328"/>
    <mergeCell ref="B329:F329"/>
    <mergeCell ref="B330:F330"/>
    <mergeCell ref="B331:F331"/>
    <mergeCell ref="B332:F332"/>
    <mergeCell ref="B333:F333"/>
    <mergeCell ref="B322:F322"/>
    <mergeCell ref="B323:F323"/>
    <mergeCell ref="B324:F324"/>
    <mergeCell ref="B325:F325"/>
    <mergeCell ref="B326:F326"/>
    <mergeCell ref="B327:F327"/>
    <mergeCell ref="B316:F316"/>
    <mergeCell ref="B317:F317"/>
    <mergeCell ref="B318:F318"/>
    <mergeCell ref="B319:F319"/>
    <mergeCell ref="B320:F320"/>
    <mergeCell ref="B321:F321"/>
    <mergeCell ref="B310:F310"/>
    <mergeCell ref="B311:F311"/>
    <mergeCell ref="B312:G312"/>
    <mergeCell ref="B313:F313"/>
    <mergeCell ref="B314:F314"/>
    <mergeCell ref="B315:F315"/>
    <mergeCell ref="B305:F305"/>
    <mergeCell ref="B306:G306"/>
    <mergeCell ref="H306:R306"/>
    <mergeCell ref="B307:F307"/>
    <mergeCell ref="B308:F308"/>
    <mergeCell ref="B309:F309"/>
    <mergeCell ref="B299:F299"/>
    <mergeCell ref="B300:F300"/>
    <mergeCell ref="B301:F301"/>
    <mergeCell ref="B302:F302"/>
    <mergeCell ref="B303:F303"/>
    <mergeCell ref="B304:F304"/>
    <mergeCell ref="B294:F294"/>
    <mergeCell ref="B295:F295"/>
    <mergeCell ref="B296:G296"/>
    <mergeCell ref="H296:R296"/>
    <mergeCell ref="B297:F297"/>
    <mergeCell ref="B298:F298"/>
    <mergeCell ref="B288:F288"/>
    <mergeCell ref="B289:F289"/>
    <mergeCell ref="B290:F290"/>
    <mergeCell ref="B291:F291"/>
    <mergeCell ref="B292:F292"/>
    <mergeCell ref="B293:F293"/>
    <mergeCell ref="B282:F282"/>
    <mergeCell ref="B283:F283"/>
    <mergeCell ref="B284:F284"/>
    <mergeCell ref="B285:F285"/>
    <mergeCell ref="B286:F286"/>
    <mergeCell ref="B287:F287"/>
    <mergeCell ref="B276:F276"/>
    <mergeCell ref="B277:F277"/>
    <mergeCell ref="B278:F278"/>
    <mergeCell ref="B279:F279"/>
    <mergeCell ref="B280:F280"/>
    <mergeCell ref="B281:F281"/>
    <mergeCell ref="B271:F271"/>
    <mergeCell ref="H271:R271"/>
    <mergeCell ref="B272:F272"/>
    <mergeCell ref="B273:F273"/>
    <mergeCell ref="B274:F274"/>
    <mergeCell ref="B275:F275"/>
    <mergeCell ref="B265:F265"/>
    <mergeCell ref="B266:F266"/>
    <mergeCell ref="B267:F267"/>
    <mergeCell ref="B268:F268"/>
    <mergeCell ref="B269:F269"/>
    <mergeCell ref="B270:G270"/>
    <mergeCell ref="B259:G259"/>
    <mergeCell ref="B260:F260"/>
    <mergeCell ref="B261:F261"/>
    <mergeCell ref="B262:F262"/>
    <mergeCell ref="B263:F263"/>
    <mergeCell ref="B264:F264"/>
    <mergeCell ref="B253:F253"/>
    <mergeCell ref="B254:F254"/>
    <mergeCell ref="B255:F255"/>
    <mergeCell ref="B256:F256"/>
    <mergeCell ref="B257:F257"/>
    <mergeCell ref="B258:F258"/>
    <mergeCell ref="B247:F247"/>
    <mergeCell ref="B248:F248"/>
    <mergeCell ref="B249:F249"/>
    <mergeCell ref="B250:F250"/>
    <mergeCell ref="B251:F251"/>
    <mergeCell ref="B252:F252"/>
    <mergeCell ref="B241:G241"/>
    <mergeCell ref="B242:F242"/>
    <mergeCell ref="B243:F243"/>
    <mergeCell ref="B244:G244"/>
    <mergeCell ref="B245:F245"/>
    <mergeCell ref="B246:F246"/>
    <mergeCell ref="B235:F235"/>
    <mergeCell ref="B236:F236"/>
    <mergeCell ref="B237:F237"/>
    <mergeCell ref="B238:F238"/>
    <mergeCell ref="B239:F239"/>
    <mergeCell ref="B240:F240"/>
    <mergeCell ref="B229:F229"/>
    <mergeCell ref="B230:F230"/>
    <mergeCell ref="B231:F231"/>
    <mergeCell ref="B232:F232"/>
    <mergeCell ref="B233:F233"/>
    <mergeCell ref="B234:F234"/>
    <mergeCell ref="B223:F223"/>
    <mergeCell ref="B224:F224"/>
    <mergeCell ref="B225:F225"/>
    <mergeCell ref="B226:F226"/>
    <mergeCell ref="B227:F227"/>
    <mergeCell ref="B228:F228"/>
    <mergeCell ref="B217:F217"/>
    <mergeCell ref="B218:F218"/>
    <mergeCell ref="B219:F219"/>
    <mergeCell ref="B220:F220"/>
    <mergeCell ref="B221:F221"/>
    <mergeCell ref="B222:F222"/>
    <mergeCell ref="B211:F211"/>
    <mergeCell ref="B212:F212"/>
    <mergeCell ref="B213:F213"/>
    <mergeCell ref="B214:F214"/>
    <mergeCell ref="B215:F215"/>
    <mergeCell ref="B216:F216"/>
    <mergeCell ref="B205:F205"/>
    <mergeCell ref="B206:F206"/>
    <mergeCell ref="B207:F207"/>
    <mergeCell ref="B208:F208"/>
    <mergeCell ref="B209:F209"/>
    <mergeCell ref="B210:F210"/>
    <mergeCell ref="B199:F199"/>
    <mergeCell ref="B200:F200"/>
    <mergeCell ref="B201:F201"/>
    <mergeCell ref="B202:F202"/>
    <mergeCell ref="B203:F203"/>
    <mergeCell ref="B204:F204"/>
    <mergeCell ref="B193:F193"/>
    <mergeCell ref="B194:F194"/>
    <mergeCell ref="B195:F195"/>
    <mergeCell ref="B196:F196"/>
    <mergeCell ref="B197:F197"/>
    <mergeCell ref="B198:F198"/>
    <mergeCell ref="B187:F187"/>
    <mergeCell ref="B188:F188"/>
    <mergeCell ref="B189:F189"/>
    <mergeCell ref="B190:F190"/>
    <mergeCell ref="B191:F191"/>
    <mergeCell ref="B192:G192"/>
    <mergeCell ref="B181:F181"/>
    <mergeCell ref="B182:F182"/>
    <mergeCell ref="B183:F183"/>
    <mergeCell ref="B184:F184"/>
    <mergeCell ref="B185:F185"/>
    <mergeCell ref="B186:F186"/>
    <mergeCell ref="B175:F175"/>
    <mergeCell ref="B176:F176"/>
    <mergeCell ref="B177:F177"/>
    <mergeCell ref="B178:F178"/>
    <mergeCell ref="B179:F179"/>
    <mergeCell ref="B180:F180"/>
    <mergeCell ref="B169:F169"/>
    <mergeCell ref="B170:F170"/>
    <mergeCell ref="B171:F171"/>
    <mergeCell ref="B172:F172"/>
    <mergeCell ref="B173:F173"/>
    <mergeCell ref="B174:F174"/>
    <mergeCell ref="B163:G163"/>
    <mergeCell ref="B164:F164"/>
    <mergeCell ref="B165:F165"/>
    <mergeCell ref="B166:F166"/>
    <mergeCell ref="B167:F167"/>
    <mergeCell ref="B168:F168"/>
    <mergeCell ref="B157:F157"/>
    <mergeCell ref="B158:F158"/>
    <mergeCell ref="B159:F159"/>
    <mergeCell ref="B160:F160"/>
    <mergeCell ref="B161:F161"/>
    <mergeCell ref="B162:F162"/>
    <mergeCell ref="B151:F151"/>
    <mergeCell ref="B152:F152"/>
    <mergeCell ref="B153:F153"/>
    <mergeCell ref="B154:F154"/>
    <mergeCell ref="B155:F155"/>
    <mergeCell ref="B156:F156"/>
    <mergeCell ref="B145:F145"/>
    <mergeCell ref="B146:F146"/>
    <mergeCell ref="B147:F147"/>
    <mergeCell ref="B148:G148"/>
    <mergeCell ref="B149:F149"/>
    <mergeCell ref="B150:F150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27:F127"/>
    <mergeCell ref="B128:F128"/>
    <mergeCell ref="B129:G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B103:F103"/>
    <mergeCell ref="B104:G104"/>
    <mergeCell ref="B105:F105"/>
    <mergeCell ref="B106:F106"/>
    <mergeCell ref="B107:F107"/>
    <mergeCell ref="B108:F108"/>
    <mergeCell ref="B97:F97"/>
    <mergeCell ref="B98:F98"/>
    <mergeCell ref="B99:F99"/>
    <mergeCell ref="B100:F100"/>
    <mergeCell ref="B101:F101"/>
    <mergeCell ref="B102:F102"/>
    <mergeCell ref="B90:F90"/>
    <mergeCell ref="B91:F91"/>
    <mergeCell ref="B92:F92"/>
    <mergeCell ref="B93:F93"/>
    <mergeCell ref="B94:F94"/>
    <mergeCell ref="B95:F95"/>
    <mergeCell ref="B84:F84"/>
    <mergeCell ref="B85:F85"/>
    <mergeCell ref="B86:F86"/>
    <mergeCell ref="B87:F87"/>
    <mergeCell ref="B88:F88"/>
    <mergeCell ref="B89:F89"/>
    <mergeCell ref="B78:F78"/>
    <mergeCell ref="B79:F79"/>
    <mergeCell ref="B80:F80"/>
    <mergeCell ref="B81:F81"/>
    <mergeCell ref="B82:F82"/>
    <mergeCell ref="B83:F83"/>
    <mergeCell ref="B72:F72"/>
    <mergeCell ref="B73:F73"/>
    <mergeCell ref="B74:F74"/>
    <mergeCell ref="B75:F75"/>
    <mergeCell ref="B76:F76"/>
    <mergeCell ref="B77:F77"/>
    <mergeCell ref="B66:F66"/>
    <mergeCell ref="B67:F67"/>
    <mergeCell ref="B68:G68"/>
    <mergeCell ref="B69:F69"/>
    <mergeCell ref="B70:F70"/>
    <mergeCell ref="B71:F71"/>
    <mergeCell ref="B60:F60"/>
    <mergeCell ref="B61:F61"/>
    <mergeCell ref="B62:F62"/>
    <mergeCell ref="B63:F63"/>
    <mergeCell ref="B64:F64"/>
    <mergeCell ref="B65:F65"/>
    <mergeCell ref="B54:F54"/>
    <mergeCell ref="B55:F55"/>
    <mergeCell ref="B56:F56"/>
    <mergeCell ref="B57:F57"/>
    <mergeCell ref="B58:F58"/>
    <mergeCell ref="B59:F59"/>
    <mergeCell ref="B48:F48"/>
    <mergeCell ref="B49:F49"/>
    <mergeCell ref="B50:F50"/>
    <mergeCell ref="B51:F51"/>
    <mergeCell ref="B52:F52"/>
    <mergeCell ref="B53:F53"/>
    <mergeCell ref="B42:F42"/>
    <mergeCell ref="B43:F43"/>
    <mergeCell ref="B44:F44"/>
    <mergeCell ref="B45:F45"/>
    <mergeCell ref="B46:F46"/>
    <mergeCell ref="B47:F47"/>
    <mergeCell ref="B36:F36"/>
    <mergeCell ref="B37:F37"/>
    <mergeCell ref="B38:F38"/>
    <mergeCell ref="B39:F39"/>
    <mergeCell ref="B40:G40"/>
    <mergeCell ref="B41:F41"/>
    <mergeCell ref="B31:F31"/>
    <mergeCell ref="B32:F32"/>
    <mergeCell ref="B33:F33"/>
    <mergeCell ref="B34:F34"/>
    <mergeCell ref="B35:F35"/>
    <mergeCell ref="A24:R24"/>
    <mergeCell ref="B25:G25"/>
    <mergeCell ref="B26:F26"/>
    <mergeCell ref="B27:F27"/>
    <mergeCell ref="B28:F28"/>
    <mergeCell ref="B29:F29"/>
    <mergeCell ref="Q3:Q17"/>
    <mergeCell ref="R3:R17"/>
    <mergeCell ref="L4:L17"/>
    <mergeCell ref="M4:M17"/>
    <mergeCell ref="O4:O17"/>
    <mergeCell ref="P4:P17"/>
    <mergeCell ref="B30:F30"/>
    <mergeCell ref="K3:K17"/>
    <mergeCell ref="B18:G18"/>
    <mergeCell ref="A19:R19"/>
    <mergeCell ref="A20:A23"/>
    <mergeCell ref="B20:F23"/>
    <mergeCell ref="G20:G23"/>
    <mergeCell ref="H20:J20"/>
    <mergeCell ref="K20:M20"/>
    <mergeCell ref="N20:P20"/>
    <mergeCell ref="Q20:R20"/>
    <mergeCell ref="O21:P21"/>
    <mergeCell ref="Q21:Q23"/>
    <mergeCell ref="R21:R23"/>
    <mergeCell ref="L22:L23"/>
    <mergeCell ref="M22:M23"/>
    <mergeCell ref="O22:O23"/>
    <mergeCell ref="P22:P23"/>
    <mergeCell ref="H21:H23"/>
    <mergeCell ref="I21:I23"/>
    <mergeCell ref="J21:J23"/>
    <mergeCell ref="K21:K23"/>
    <mergeCell ref="L21:M21"/>
    <mergeCell ref="N21:N23"/>
    <mergeCell ref="L3:M3"/>
    <mergeCell ref="N3:N17"/>
    <mergeCell ref="O3:P3"/>
    <mergeCell ref="B96:F96"/>
    <mergeCell ref="A1:R1"/>
    <mergeCell ref="A2:A4"/>
    <mergeCell ref="B2:G4"/>
    <mergeCell ref="H2:J2"/>
    <mergeCell ref="K2:M2"/>
    <mergeCell ref="N2:P2"/>
    <mergeCell ref="Q2:R2"/>
    <mergeCell ref="H3:H17"/>
    <mergeCell ref="I3:I17"/>
    <mergeCell ref="J3:J17"/>
    <mergeCell ref="B11:G11"/>
    <mergeCell ref="B12:G12"/>
    <mergeCell ref="B13:G13"/>
    <mergeCell ref="B14:G14"/>
    <mergeCell ref="B15:G15"/>
    <mergeCell ref="B16:G16"/>
    <mergeCell ref="B5:G5"/>
    <mergeCell ref="B6:G6"/>
    <mergeCell ref="B7:G7"/>
    <mergeCell ref="B8:G8"/>
    <mergeCell ref="B9:G9"/>
    <mergeCell ref="B10:G10"/>
    <mergeCell ref="B17:G17"/>
  </mergeCells>
  <pageMargins left="0.7" right="0.7" top="0.75" bottom="0.75" header="0.3" footer="0.3"/>
  <pageSetup paperSize="9" orientation="portrait" horizontalDpi="0" verticalDpi="0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T408"/>
  <sheetViews>
    <sheetView topLeftCell="A95" zoomScale="90" zoomScaleNormal="90" workbookViewId="0">
      <selection activeCell="J110" sqref="J110"/>
    </sheetView>
  </sheetViews>
  <sheetFormatPr defaultColWidth="13.42578125" defaultRowHeight="15" x14ac:dyDescent="0.25"/>
  <cols>
    <col min="1" max="1" width="6.42578125" style="131" customWidth="1"/>
    <col min="5" max="6" width="13.42578125" customWidth="1"/>
    <col min="11" max="14" width="13.42578125" style="189"/>
    <col min="19" max="19" width="9.5703125" customWidth="1"/>
    <col min="20" max="20" width="9.7109375" customWidth="1"/>
  </cols>
  <sheetData>
    <row r="1" spans="1:18" ht="42.75" customHeight="1" x14ac:dyDescent="0.25">
      <c r="A1" s="580" t="s">
        <v>1084</v>
      </c>
      <c r="B1" s="580"/>
      <c r="C1" s="580"/>
      <c r="D1" s="580"/>
      <c r="E1" s="580"/>
      <c r="F1" s="580"/>
      <c r="G1" s="580"/>
      <c r="H1" s="580"/>
      <c r="I1" s="580"/>
      <c r="J1" s="580"/>
      <c r="K1" s="580"/>
      <c r="L1" s="580"/>
      <c r="M1" s="580"/>
      <c r="N1" s="580"/>
      <c r="O1" s="580"/>
      <c r="P1" s="580"/>
      <c r="Q1" s="580"/>
      <c r="R1" s="580"/>
    </row>
    <row r="2" spans="1:18" ht="55.5" customHeight="1" x14ac:dyDescent="0.25">
      <c r="A2" s="581"/>
      <c r="B2" s="626" t="s">
        <v>0</v>
      </c>
      <c r="C2" s="626"/>
      <c r="D2" s="626"/>
      <c r="E2" s="626"/>
      <c r="F2" s="626"/>
      <c r="G2" s="626"/>
      <c r="H2" s="626" t="s">
        <v>1</v>
      </c>
      <c r="I2" s="626"/>
      <c r="J2" s="626"/>
      <c r="K2" s="627" t="s">
        <v>2</v>
      </c>
      <c r="L2" s="627"/>
      <c r="M2" s="627"/>
      <c r="N2" s="626" t="s">
        <v>3</v>
      </c>
      <c r="O2" s="626"/>
      <c r="P2" s="626"/>
      <c r="Q2" s="626" t="s">
        <v>5</v>
      </c>
      <c r="R2" s="626"/>
    </row>
    <row r="3" spans="1:18" ht="30" customHeight="1" x14ac:dyDescent="0.25">
      <c r="A3" s="581"/>
      <c r="B3" s="626"/>
      <c r="C3" s="626"/>
      <c r="D3" s="626"/>
      <c r="E3" s="626"/>
      <c r="F3" s="626"/>
      <c r="G3" s="626"/>
      <c r="H3" s="628" t="s">
        <v>6</v>
      </c>
      <c r="I3" s="628" t="s">
        <v>7</v>
      </c>
      <c r="J3" s="628" t="s">
        <v>8</v>
      </c>
      <c r="K3" s="636" t="s">
        <v>17</v>
      </c>
      <c r="L3" s="627" t="s">
        <v>4</v>
      </c>
      <c r="M3" s="627"/>
      <c r="N3" s="636" t="s">
        <v>20</v>
      </c>
      <c r="O3" s="626" t="s">
        <v>4</v>
      </c>
      <c r="P3" s="626"/>
      <c r="Q3" s="628" t="s">
        <v>10</v>
      </c>
      <c r="R3" s="628" t="s">
        <v>11</v>
      </c>
    </row>
    <row r="4" spans="1:18" ht="9.75" hidden="1" customHeight="1" x14ac:dyDescent="0.25">
      <c r="A4" s="581"/>
      <c r="B4" s="626"/>
      <c r="C4" s="626"/>
      <c r="D4" s="626"/>
      <c r="E4" s="626"/>
      <c r="F4" s="626"/>
      <c r="G4" s="626"/>
      <c r="H4" s="628"/>
      <c r="I4" s="628"/>
      <c r="J4" s="628"/>
      <c r="K4" s="637"/>
      <c r="L4" s="641" t="s">
        <v>18</v>
      </c>
      <c r="M4" s="641" t="s">
        <v>19</v>
      </c>
      <c r="N4" s="637"/>
      <c r="O4" s="628" t="s">
        <v>21</v>
      </c>
      <c r="P4" s="628" t="s">
        <v>19</v>
      </c>
      <c r="Q4" s="628"/>
      <c r="R4" s="628"/>
    </row>
    <row r="5" spans="1:18" ht="25.5" customHeight="1" x14ac:dyDescent="0.25">
      <c r="A5" s="257"/>
      <c r="B5" s="635" t="s">
        <v>1016</v>
      </c>
      <c r="C5" s="635"/>
      <c r="D5" s="635"/>
      <c r="E5" s="635"/>
      <c r="F5" s="635"/>
      <c r="G5" s="635"/>
      <c r="H5" s="628"/>
      <c r="I5" s="628"/>
      <c r="J5" s="628"/>
      <c r="K5" s="637"/>
      <c r="L5" s="641"/>
      <c r="M5" s="641"/>
      <c r="N5" s="637"/>
      <c r="O5" s="628"/>
      <c r="P5" s="628"/>
      <c r="Q5" s="628"/>
      <c r="R5" s="628"/>
    </row>
    <row r="6" spans="1:18" ht="25.5" customHeight="1" x14ac:dyDescent="0.25">
      <c r="A6" s="257"/>
      <c r="B6" s="635" t="s">
        <v>12</v>
      </c>
      <c r="C6" s="635"/>
      <c r="D6" s="635"/>
      <c r="E6" s="635"/>
      <c r="F6" s="635"/>
      <c r="G6" s="635"/>
      <c r="H6" s="628"/>
      <c r="I6" s="628"/>
      <c r="J6" s="628"/>
      <c r="K6" s="637"/>
      <c r="L6" s="641"/>
      <c r="M6" s="641"/>
      <c r="N6" s="637"/>
      <c r="O6" s="628"/>
      <c r="P6" s="628"/>
      <c r="Q6" s="628"/>
      <c r="R6" s="628"/>
    </row>
    <row r="7" spans="1:18" ht="30" customHeight="1" x14ac:dyDescent="0.25">
      <c r="A7" s="257"/>
      <c r="B7" s="635" t="s">
        <v>656</v>
      </c>
      <c r="C7" s="635"/>
      <c r="D7" s="635"/>
      <c r="E7" s="635"/>
      <c r="F7" s="635"/>
      <c r="G7" s="635"/>
      <c r="H7" s="628"/>
      <c r="I7" s="628"/>
      <c r="J7" s="628"/>
      <c r="K7" s="637"/>
      <c r="L7" s="641"/>
      <c r="M7" s="641"/>
      <c r="N7" s="637"/>
      <c r="O7" s="628"/>
      <c r="P7" s="628"/>
      <c r="Q7" s="628"/>
      <c r="R7" s="628"/>
    </row>
    <row r="8" spans="1:18" ht="29.25" customHeight="1" x14ac:dyDescent="0.25">
      <c r="A8" s="257"/>
      <c r="B8" s="635" t="s">
        <v>840</v>
      </c>
      <c r="C8" s="635"/>
      <c r="D8" s="635"/>
      <c r="E8" s="635"/>
      <c r="F8" s="635"/>
      <c r="G8" s="635"/>
      <c r="H8" s="628"/>
      <c r="I8" s="628"/>
      <c r="J8" s="628"/>
      <c r="K8" s="637"/>
      <c r="L8" s="641"/>
      <c r="M8" s="641"/>
      <c r="N8" s="637"/>
      <c r="O8" s="628"/>
      <c r="P8" s="628"/>
      <c r="Q8" s="628"/>
      <c r="R8" s="628"/>
    </row>
    <row r="9" spans="1:18" ht="27" customHeight="1" x14ac:dyDescent="0.25">
      <c r="A9" s="257"/>
      <c r="B9" s="629" t="s">
        <v>13</v>
      </c>
      <c r="C9" s="630"/>
      <c r="D9" s="630"/>
      <c r="E9" s="630"/>
      <c r="F9" s="630"/>
      <c r="G9" s="630"/>
      <c r="H9" s="628"/>
      <c r="I9" s="628"/>
      <c r="J9" s="628"/>
      <c r="K9" s="637"/>
      <c r="L9" s="641"/>
      <c r="M9" s="641"/>
      <c r="N9" s="637"/>
      <c r="O9" s="628"/>
      <c r="P9" s="628"/>
      <c r="Q9" s="628"/>
      <c r="R9" s="628"/>
    </row>
    <row r="10" spans="1:18" ht="27.75" customHeight="1" x14ac:dyDescent="0.25">
      <c r="A10" s="257"/>
      <c r="B10" s="629" t="s">
        <v>14</v>
      </c>
      <c r="C10" s="630"/>
      <c r="D10" s="630"/>
      <c r="E10" s="630"/>
      <c r="F10" s="630"/>
      <c r="G10" s="630"/>
      <c r="H10" s="628"/>
      <c r="I10" s="628"/>
      <c r="J10" s="628"/>
      <c r="K10" s="637"/>
      <c r="L10" s="641"/>
      <c r="M10" s="641"/>
      <c r="N10" s="637"/>
      <c r="O10" s="628"/>
      <c r="P10" s="628"/>
      <c r="Q10" s="628"/>
      <c r="R10" s="628"/>
    </row>
    <row r="11" spans="1:18" ht="25.5" customHeight="1" x14ac:dyDescent="0.25">
      <c r="A11" s="257"/>
      <c r="B11" s="629" t="s">
        <v>853</v>
      </c>
      <c r="C11" s="630"/>
      <c r="D11" s="630"/>
      <c r="E11" s="630"/>
      <c r="F11" s="630"/>
      <c r="G11" s="630"/>
      <c r="H11" s="628"/>
      <c r="I11" s="628"/>
      <c r="J11" s="628"/>
      <c r="K11" s="637"/>
      <c r="L11" s="641"/>
      <c r="M11" s="641"/>
      <c r="N11" s="637"/>
      <c r="O11" s="628"/>
      <c r="P11" s="628"/>
      <c r="Q11" s="628"/>
      <c r="R11" s="628"/>
    </row>
    <row r="12" spans="1:18" ht="29.25" customHeight="1" x14ac:dyDescent="0.25">
      <c r="A12" s="257"/>
      <c r="B12" s="629" t="s">
        <v>957</v>
      </c>
      <c r="C12" s="630"/>
      <c r="D12" s="630"/>
      <c r="E12" s="630"/>
      <c r="F12" s="630"/>
      <c r="G12" s="630"/>
      <c r="H12" s="628"/>
      <c r="I12" s="628"/>
      <c r="J12" s="628"/>
      <c r="K12" s="637"/>
      <c r="L12" s="641"/>
      <c r="M12" s="641"/>
      <c r="N12" s="637"/>
      <c r="O12" s="628"/>
      <c r="P12" s="628"/>
      <c r="Q12" s="628"/>
      <c r="R12" s="628"/>
    </row>
    <row r="13" spans="1:18" ht="24.75" customHeight="1" x14ac:dyDescent="0.25">
      <c r="A13" s="257"/>
      <c r="B13" s="629" t="s">
        <v>841</v>
      </c>
      <c r="C13" s="630"/>
      <c r="D13" s="630"/>
      <c r="E13" s="630"/>
      <c r="F13" s="630"/>
      <c r="G13" s="630"/>
      <c r="H13" s="628"/>
      <c r="I13" s="628"/>
      <c r="J13" s="628"/>
      <c r="K13" s="637"/>
      <c r="L13" s="641"/>
      <c r="M13" s="641"/>
      <c r="N13" s="637"/>
      <c r="O13" s="628"/>
      <c r="P13" s="628"/>
      <c r="Q13" s="628"/>
      <c r="R13" s="628"/>
    </row>
    <row r="14" spans="1:18" ht="27" customHeight="1" x14ac:dyDescent="0.25">
      <c r="A14" s="257"/>
      <c r="B14" s="631" t="s">
        <v>834</v>
      </c>
      <c r="C14" s="632"/>
      <c r="D14" s="632"/>
      <c r="E14" s="632"/>
      <c r="F14" s="632"/>
      <c r="G14" s="632"/>
      <c r="H14" s="628"/>
      <c r="I14" s="628"/>
      <c r="J14" s="628"/>
      <c r="K14" s="637"/>
      <c r="L14" s="641"/>
      <c r="M14" s="641"/>
      <c r="N14" s="637"/>
      <c r="O14" s="628"/>
      <c r="P14" s="628"/>
      <c r="Q14" s="628"/>
      <c r="R14" s="628"/>
    </row>
    <row r="15" spans="1:18" ht="26.25" customHeight="1" x14ac:dyDescent="0.25">
      <c r="A15" s="257"/>
      <c r="B15" s="631" t="s">
        <v>959</v>
      </c>
      <c r="C15" s="632"/>
      <c r="D15" s="632"/>
      <c r="E15" s="632"/>
      <c r="F15" s="632"/>
      <c r="G15" s="633"/>
      <c r="H15" s="628"/>
      <c r="I15" s="628"/>
      <c r="J15" s="628"/>
      <c r="K15" s="637"/>
      <c r="L15" s="641"/>
      <c r="M15" s="641"/>
      <c r="N15" s="637"/>
      <c r="O15" s="628"/>
      <c r="P15" s="628"/>
      <c r="Q15" s="628"/>
      <c r="R15" s="628"/>
    </row>
    <row r="16" spans="1:18" ht="29.25" customHeight="1" x14ac:dyDescent="0.25">
      <c r="A16" s="257"/>
      <c r="B16" s="634" t="s">
        <v>1081</v>
      </c>
      <c r="C16" s="634"/>
      <c r="D16" s="634"/>
      <c r="E16" s="634"/>
      <c r="F16" s="634"/>
      <c r="G16" s="634"/>
      <c r="H16" s="628"/>
      <c r="I16" s="628"/>
      <c r="J16" s="628"/>
      <c r="K16" s="637"/>
      <c r="L16" s="641"/>
      <c r="M16" s="641"/>
      <c r="N16" s="637"/>
      <c r="O16" s="628"/>
      <c r="P16" s="628"/>
      <c r="Q16" s="628"/>
      <c r="R16" s="628"/>
    </row>
    <row r="17" spans="1:19" ht="25.5" customHeight="1" x14ac:dyDescent="0.25">
      <c r="A17" s="257"/>
      <c r="B17" s="629" t="s">
        <v>969</v>
      </c>
      <c r="C17" s="630"/>
      <c r="D17" s="630"/>
      <c r="E17" s="630"/>
      <c r="F17" s="630"/>
      <c r="G17" s="630"/>
      <c r="H17" s="628"/>
      <c r="I17" s="628"/>
      <c r="J17" s="628"/>
      <c r="K17" s="638"/>
      <c r="L17" s="641"/>
      <c r="M17" s="641"/>
      <c r="N17" s="638"/>
      <c r="O17" s="628"/>
      <c r="P17" s="628"/>
      <c r="Q17" s="628"/>
      <c r="R17" s="628"/>
    </row>
    <row r="18" spans="1:19" ht="30" customHeight="1" x14ac:dyDescent="0.25">
      <c r="A18" s="257"/>
      <c r="B18" s="639"/>
      <c r="C18" s="640"/>
      <c r="D18" s="640"/>
      <c r="E18" s="640"/>
      <c r="F18" s="640"/>
      <c r="G18" s="640"/>
      <c r="H18" s="258">
        <f>H386</f>
        <v>10302</v>
      </c>
      <c r="I18" s="258">
        <f>I386</f>
        <v>8285</v>
      </c>
      <c r="J18" s="258">
        <f>J386</f>
        <v>2017</v>
      </c>
      <c r="K18" s="259">
        <f>K25+K40+K68+K104+K129+K148+K163+K192+K241+K244+K259+K270+K312+K336+K359+K385+H398</f>
        <v>3960</v>
      </c>
      <c r="L18" s="260">
        <f t="shared" ref="L18:P18" si="0">L386+I398</f>
        <v>1619.25</v>
      </c>
      <c r="M18" s="260">
        <f t="shared" si="0"/>
        <v>259.5</v>
      </c>
      <c r="N18" s="259">
        <f>N25+N40+N68+N104+N129+N148+N163+N192+N241+N244+N259+N270+N312+N336+N359+N385+K398</f>
        <v>9883</v>
      </c>
      <c r="O18" s="261">
        <f t="shared" si="0"/>
        <v>2099.25</v>
      </c>
      <c r="P18" s="261">
        <f t="shared" si="0"/>
        <v>101.25</v>
      </c>
      <c r="Q18" s="262" t="s">
        <v>1082</v>
      </c>
      <c r="R18" s="262" t="s">
        <v>1083</v>
      </c>
    </row>
    <row r="19" spans="1:19" ht="17.25" customHeight="1" x14ac:dyDescent="0.25">
      <c r="A19" s="461" t="s">
        <v>1101</v>
      </c>
      <c r="B19" s="462"/>
      <c r="C19" s="462"/>
      <c r="D19" s="462"/>
      <c r="E19" s="462"/>
      <c r="F19" s="462"/>
      <c r="G19" s="462"/>
      <c r="H19" s="462"/>
      <c r="I19" s="462"/>
      <c r="J19" s="462"/>
      <c r="K19" s="462"/>
      <c r="L19" s="462"/>
      <c r="M19" s="462"/>
      <c r="N19" s="462"/>
      <c r="O19" s="462"/>
      <c r="P19" s="462"/>
      <c r="Q19" s="462"/>
      <c r="R19" s="463"/>
    </row>
    <row r="20" spans="1:19" x14ac:dyDescent="0.25">
      <c r="A20" s="452" t="s">
        <v>649</v>
      </c>
      <c r="B20" s="566" t="s">
        <v>22</v>
      </c>
      <c r="C20" s="567"/>
      <c r="D20" s="567"/>
      <c r="E20" s="567"/>
      <c r="F20" s="568"/>
      <c r="G20" s="452" t="s">
        <v>23</v>
      </c>
      <c r="H20" s="452" t="s">
        <v>24</v>
      </c>
      <c r="I20" s="452"/>
      <c r="J20" s="452"/>
      <c r="K20" s="600" t="s">
        <v>10</v>
      </c>
      <c r="L20" s="600"/>
      <c r="M20" s="600"/>
      <c r="N20" s="452" t="s">
        <v>27</v>
      </c>
      <c r="O20" s="452"/>
      <c r="P20" s="452"/>
      <c r="Q20" s="452" t="s">
        <v>652</v>
      </c>
      <c r="R20" s="452"/>
    </row>
    <row r="21" spans="1:19" ht="69.75" customHeight="1" x14ac:dyDescent="0.25">
      <c r="A21" s="452"/>
      <c r="B21" s="569"/>
      <c r="C21" s="570"/>
      <c r="D21" s="570"/>
      <c r="E21" s="570"/>
      <c r="F21" s="571"/>
      <c r="G21" s="452"/>
      <c r="H21" s="453" t="s">
        <v>6</v>
      </c>
      <c r="I21" s="453" t="s">
        <v>650</v>
      </c>
      <c r="J21" s="453" t="s">
        <v>651</v>
      </c>
      <c r="K21" s="601" t="s">
        <v>653</v>
      </c>
      <c r="L21" s="600" t="s">
        <v>29</v>
      </c>
      <c r="M21" s="600"/>
      <c r="N21" s="601" t="s">
        <v>25</v>
      </c>
      <c r="O21" s="452" t="s">
        <v>30</v>
      </c>
      <c r="P21" s="452"/>
      <c r="Q21" s="453" t="s">
        <v>10</v>
      </c>
      <c r="R21" s="453" t="s">
        <v>27</v>
      </c>
    </row>
    <row r="22" spans="1:19" ht="100.5" customHeight="1" x14ac:dyDescent="0.25">
      <c r="A22" s="452"/>
      <c r="B22" s="569"/>
      <c r="C22" s="570"/>
      <c r="D22" s="570"/>
      <c r="E22" s="570"/>
      <c r="F22" s="571"/>
      <c r="G22" s="452"/>
      <c r="H22" s="453"/>
      <c r="I22" s="453"/>
      <c r="J22" s="453"/>
      <c r="K22" s="601"/>
      <c r="L22" s="601" t="s">
        <v>26</v>
      </c>
      <c r="M22" s="601" t="s">
        <v>9</v>
      </c>
      <c r="N22" s="601"/>
      <c r="O22" s="453" t="s">
        <v>26</v>
      </c>
      <c r="P22" s="453" t="s">
        <v>9</v>
      </c>
      <c r="Q22" s="453"/>
      <c r="R22" s="453"/>
    </row>
    <row r="23" spans="1:19" ht="81.75" customHeight="1" x14ac:dyDescent="0.25">
      <c r="A23" s="452"/>
      <c r="B23" s="572"/>
      <c r="C23" s="449"/>
      <c r="D23" s="449"/>
      <c r="E23" s="449"/>
      <c r="F23" s="573"/>
      <c r="G23" s="452"/>
      <c r="H23" s="453"/>
      <c r="I23" s="453"/>
      <c r="J23" s="453"/>
      <c r="K23" s="601"/>
      <c r="L23" s="601"/>
      <c r="M23" s="601"/>
      <c r="N23" s="601"/>
      <c r="O23" s="453"/>
      <c r="P23" s="453"/>
      <c r="Q23" s="453"/>
      <c r="R23" s="453"/>
    </row>
    <row r="24" spans="1:19" ht="33" customHeight="1" x14ac:dyDescent="0.25">
      <c r="A24" s="574" t="s">
        <v>647</v>
      </c>
      <c r="B24" s="574"/>
      <c r="C24" s="574"/>
      <c r="D24" s="574"/>
      <c r="E24" s="574"/>
      <c r="F24" s="574"/>
      <c r="G24" s="574"/>
      <c r="H24" s="574"/>
      <c r="I24" s="574"/>
      <c r="J24" s="574"/>
      <c r="K24" s="574"/>
      <c r="L24" s="574"/>
      <c r="M24" s="574"/>
      <c r="N24" s="574"/>
      <c r="O24" s="574"/>
      <c r="P24" s="574"/>
      <c r="Q24" s="574"/>
      <c r="R24" s="574"/>
    </row>
    <row r="25" spans="1:19" ht="26.25" customHeight="1" x14ac:dyDescent="0.25">
      <c r="A25" s="253">
        <v>1</v>
      </c>
      <c r="B25" s="522" t="s">
        <v>31</v>
      </c>
      <c r="C25" s="523"/>
      <c r="D25" s="523"/>
      <c r="E25" s="523"/>
      <c r="F25" s="523"/>
      <c r="G25" s="524"/>
      <c r="H25" s="255">
        <f>H26+H27+H28+H29+H30+H31+H32+H33+H34+H35+H36+H37+H38+H39</f>
        <v>260</v>
      </c>
      <c r="I25" s="255">
        <f t="shared" ref="I25:P25" si="1">I26+I27+I28+I29+I30+I31+I32+I33+I34+I35+I36+I37+I38+I39</f>
        <v>150</v>
      </c>
      <c r="J25" s="255">
        <f t="shared" si="1"/>
        <v>110</v>
      </c>
      <c r="K25" s="135">
        <f t="shared" si="1"/>
        <v>80</v>
      </c>
      <c r="L25" s="135">
        <f t="shared" si="1"/>
        <v>88</v>
      </c>
      <c r="M25" s="135">
        <f t="shared" si="1"/>
        <v>5</v>
      </c>
      <c r="N25" s="135">
        <f t="shared" si="1"/>
        <v>257</v>
      </c>
      <c r="O25" s="255">
        <f t="shared" si="1"/>
        <v>69</v>
      </c>
      <c r="P25" s="255">
        <f t="shared" si="1"/>
        <v>4</v>
      </c>
      <c r="Q25" s="164">
        <v>47716</v>
      </c>
      <c r="R25" s="164">
        <v>23858</v>
      </c>
      <c r="S25" s="240"/>
    </row>
    <row r="26" spans="1:19" ht="59.25" customHeight="1" x14ac:dyDescent="0.25">
      <c r="A26" s="256">
        <v>1</v>
      </c>
      <c r="B26" s="642" t="s">
        <v>32</v>
      </c>
      <c r="C26" s="643"/>
      <c r="D26" s="643"/>
      <c r="E26" s="643"/>
      <c r="F26" s="644"/>
      <c r="G26" s="271" t="s">
        <v>1007</v>
      </c>
      <c r="H26" s="272">
        <f>I26+J26</f>
        <v>190</v>
      </c>
      <c r="I26" s="272">
        <v>140</v>
      </c>
      <c r="J26" s="272">
        <v>50</v>
      </c>
      <c r="K26" s="268">
        <v>66</v>
      </c>
      <c r="L26" s="268">
        <v>44</v>
      </c>
      <c r="M26" s="268">
        <v>4</v>
      </c>
      <c r="N26" s="268">
        <v>162</v>
      </c>
      <c r="O26" s="272">
        <v>53</v>
      </c>
      <c r="P26" s="272">
        <v>3</v>
      </c>
      <c r="Q26" s="273">
        <v>47716</v>
      </c>
      <c r="R26" s="273">
        <v>23858</v>
      </c>
    </row>
    <row r="27" spans="1:19" ht="38.25" customHeight="1" x14ac:dyDescent="0.25">
      <c r="A27" s="256">
        <v>2</v>
      </c>
      <c r="B27" s="642" t="s">
        <v>33</v>
      </c>
      <c r="C27" s="643"/>
      <c r="D27" s="643"/>
      <c r="E27" s="643"/>
      <c r="F27" s="644"/>
      <c r="G27" s="271" t="s">
        <v>505</v>
      </c>
      <c r="H27" s="272">
        <f t="shared" ref="H27:H39" si="2">I27+J27</f>
        <v>55</v>
      </c>
      <c r="I27" s="272">
        <v>10</v>
      </c>
      <c r="J27" s="272">
        <v>45</v>
      </c>
      <c r="K27" s="268">
        <v>6</v>
      </c>
      <c r="L27" s="268">
        <v>15</v>
      </c>
      <c r="M27" s="268">
        <v>0</v>
      </c>
      <c r="N27" s="268">
        <v>41</v>
      </c>
      <c r="O27" s="272">
        <v>3</v>
      </c>
      <c r="P27" s="272">
        <v>0</v>
      </c>
      <c r="Q27" s="273">
        <v>47716</v>
      </c>
      <c r="R27" s="273">
        <v>23858</v>
      </c>
    </row>
    <row r="28" spans="1:19" ht="32.25" customHeight="1" x14ac:dyDescent="0.25">
      <c r="A28" s="256">
        <v>3</v>
      </c>
      <c r="B28" s="642" t="s">
        <v>34</v>
      </c>
      <c r="C28" s="643"/>
      <c r="D28" s="643"/>
      <c r="E28" s="643"/>
      <c r="F28" s="644"/>
      <c r="G28" s="271" t="s">
        <v>506</v>
      </c>
      <c r="H28" s="272">
        <f t="shared" si="2"/>
        <v>0</v>
      </c>
      <c r="I28" s="272">
        <v>0</v>
      </c>
      <c r="J28" s="272">
        <v>0</v>
      </c>
      <c r="K28" s="268">
        <v>2</v>
      </c>
      <c r="L28" s="268">
        <v>8</v>
      </c>
      <c r="M28" s="268">
        <v>0</v>
      </c>
      <c r="N28" s="268">
        <v>11</v>
      </c>
      <c r="O28" s="272">
        <v>5</v>
      </c>
      <c r="P28" s="272">
        <v>0</v>
      </c>
      <c r="Q28" s="273">
        <v>47716</v>
      </c>
      <c r="R28" s="273">
        <v>23858</v>
      </c>
    </row>
    <row r="29" spans="1:19" ht="37.5" customHeight="1" x14ac:dyDescent="0.25">
      <c r="A29" s="256">
        <v>4</v>
      </c>
      <c r="B29" s="642" t="s">
        <v>35</v>
      </c>
      <c r="C29" s="643"/>
      <c r="D29" s="643"/>
      <c r="E29" s="643"/>
      <c r="F29" s="644"/>
      <c r="G29" s="271" t="s">
        <v>499</v>
      </c>
      <c r="H29" s="272">
        <f t="shared" si="2"/>
        <v>0</v>
      </c>
      <c r="I29" s="272">
        <v>0</v>
      </c>
      <c r="J29" s="272">
        <v>0</v>
      </c>
      <c r="K29" s="268">
        <v>1</v>
      </c>
      <c r="L29" s="268">
        <v>9</v>
      </c>
      <c r="M29" s="268">
        <v>1</v>
      </c>
      <c r="N29" s="268">
        <v>10</v>
      </c>
      <c r="O29" s="272">
        <v>0</v>
      </c>
      <c r="P29" s="272">
        <v>0</v>
      </c>
      <c r="Q29" s="273">
        <v>47716</v>
      </c>
      <c r="R29" s="273">
        <v>23858</v>
      </c>
    </row>
    <row r="30" spans="1:19" ht="33.75" customHeight="1" x14ac:dyDescent="0.25">
      <c r="A30" s="256">
        <v>5</v>
      </c>
      <c r="B30" s="642" t="s">
        <v>36</v>
      </c>
      <c r="C30" s="643"/>
      <c r="D30" s="643"/>
      <c r="E30" s="643"/>
      <c r="F30" s="644"/>
      <c r="G30" s="271" t="s">
        <v>507</v>
      </c>
      <c r="H30" s="272">
        <f t="shared" si="2"/>
        <v>10</v>
      </c>
      <c r="I30" s="272">
        <v>0</v>
      </c>
      <c r="J30" s="272">
        <v>10</v>
      </c>
      <c r="K30" s="268">
        <v>1</v>
      </c>
      <c r="L30" s="268">
        <v>5</v>
      </c>
      <c r="M30" s="268">
        <v>0</v>
      </c>
      <c r="N30" s="268">
        <v>7</v>
      </c>
      <c r="O30" s="272">
        <v>0</v>
      </c>
      <c r="P30" s="272">
        <v>0</v>
      </c>
      <c r="Q30" s="273">
        <v>47716</v>
      </c>
      <c r="R30" s="273">
        <v>23858</v>
      </c>
    </row>
    <row r="31" spans="1:19" ht="31.5" customHeight="1" x14ac:dyDescent="0.25">
      <c r="A31" s="256">
        <v>6</v>
      </c>
      <c r="B31" s="642" t="s">
        <v>37</v>
      </c>
      <c r="C31" s="643"/>
      <c r="D31" s="643"/>
      <c r="E31" s="643"/>
      <c r="F31" s="644"/>
      <c r="G31" s="271" t="s">
        <v>500</v>
      </c>
      <c r="H31" s="272">
        <f t="shared" si="2"/>
        <v>5</v>
      </c>
      <c r="I31" s="272">
        <v>0</v>
      </c>
      <c r="J31" s="272">
        <v>5</v>
      </c>
      <c r="K31" s="268">
        <v>2</v>
      </c>
      <c r="L31" s="268">
        <v>2</v>
      </c>
      <c r="M31" s="268">
        <v>0</v>
      </c>
      <c r="N31" s="268">
        <v>6</v>
      </c>
      <c r="O31" s="272">
        <v>1</v>
      </c>
      <c r="P31" s="272">
        <v>0</v>
      </c>
      <c r="Q31" s="273">
        <v>47716</v>
      </c>
      <c r="R31" s="273">
        <v>23858</v>
      </c>
    </row>
    <row r="32" spans="1:19" ht="30" customHeight="1" x14ac:dyDescent="0.25">
      <c r="A32" s="256">
        <v>7</v>
      </c>
      <c r="B32" s="642" t="s">
        <v>38</v>
      </c>
      <c r="C32" s="643"/>
      <c r="D32" s="643"/>
      <c r="E32" s="643"/>
      <c r="F32" s="644"/>
      <c r="G32" s="271" t="s">
        <v>501</v>
      </c>
      <c r="H32" s="272">
        <f t="shared" si="2"/>
        <v>0</v>
      </c>
      <c r="I32" s="272">
        <v>0</v>
      </c>
      <c r="J32" s="272">
        <v>0</v>
      </c>
      <c r="K32" s="268">
        <v>1</v>
      </c>
      <c r="L32" s="268">
        <v>3</v>
      </c>
      <c r="M32" s="268">
        <v>0</v>
      </c>
      <c r="N32" s="268">
        <v>5</v>
      </c>
      <c r="O32" s="272">
        <v>2</v>
      </c>
      <c r="P32" s="272">
        <v>1</v>
      </c>
      <c r="Q32" s="273">
        <v>47716</v>
      </c>
      <c r="R32" s="273">
        <v>23858</v>
      </c>
    </row>
    <row r="33" spans="1:19" ht="25.5" customHeight="1" x14ac:dyDescent="0.25">
      <c r="A33" s="256">
        <v>8</v>
      </c>
      <c r="B33" s="642" t="s">
        <v>44</v>
      </c>
      <c r="C33" s="643"/>
      <c r="D33" s="643"/>
      <c r="E33" s="643"/>
      <c r="F33" s="644"/>
      <c r="G33" s="271" t="s">
        <v>502</v>
      </c>
      <c r="H33" s="272">
        <f t="shared" si="2"/>
        <v>0</v>
      </c>
      <c r="I33" s="272">
        <v>0</v>
      </c>
      <c r="J33" s="272">
        <v>0</v>
      </c>
      <c r="K33" s="268">
        <v>1</v>
      </c>
      <c r="L33" s="268">
        <v>1</v>
      </c>
      <c r="M33" s="268">
        <v>0</v>
      </c>
      <c r="N33" s="268">
        <v>2</v>
      </c>
      <c r="O33" s="272">
        <v>2</v>
      </c>
      <c r="P33" s="272">
        <v>0</v>
      </c>
      <c r="Q33" s="273">
        <v>47716</v>
      </c>
      <c r="R33" s="273">
        <v>23858</v>
      </c>
    </row>
    <row r="34" spans="1:19" ht="21.75" customHeight="1" x14ac:dyDescent="0.25">
      <c r="A34" s="256">
        <v>9</v>
      </c>
      <c r="B34" s="642" t="s">
        <v>45</v>
      </c>
      <c r="C34" s="643"/>
      <c r="D34" s="643"/>
      <c r="E34" s="643"/>
      <c r="F34" s="644"/>
      <c r="G34" s="271" t="s">
        <v>503</v>
      </c>
      <c r="H34" s="272">
        <f t="shared" si="2"/>
        <v>0</v>
      </c>
      <c r="I34" s="272">
        <v>0</v>
      </c>
      <c r="J34" s="272">
        <v>0</v>
      </c>
      <c r="K34" s="268">
        <v>0</v>
      </c>
      <c r="L34" s="268">
        <v>1</v>
      </c>
      <c r="M34" s="268">
        <v>0</v>
      </c>
      <c r="N34" s="268">
        <v>2</v>
      </c>
      <c r="O34" s="272">
        <v>2</v>
      </c>
      <c r="P34" s="272">
        <v>0</v>
      </c>
      <c r="Q34" s="273">
        <v>0</v>
      </c>
      <c r="R34" s="273">
        <v>23858</v>
      </c>
    </row>
    <row r="35" spans="1:19" ht="37.5" customHeight="1" x14ac:dyDescent="0.25">
      <c r="A35" s="256">
        <v>10</v>
      </c>
      <c r="B35" s="642" t="s">
        <v>42</v>
      </c>
      <c r="C35" s="643"/>
      <c r="D35" s="643"/>
      <c r="E35" s="643"/>
      <c r="F35" s="644"/>
      <c r="G35" s="271" t="s">
        <v>53</v>
      </c>
      <c r="H35" s="272">
        <f t="shared" si="2"/>
        <v>0</v>
      </c>
      <c r="I35" s="272">
        <v>0</v>
      </c>
      <c r="J35" s="272">
        <v>0</v>
      </c>
      <c r="K35" s="268">
        <v>0</v>
      </c>
      <c r="L35" s="268">
        <v>0</v>
      </c>
      <c r="M35" s="268">
        <v>0</v>
      </c>
      <c r="N35" s="268">
        <v>4</v>
      </c>
      <c r="O35" s="272">
        <v>0</v>
      </c>
      <c r="P35" s="272">
        <v>0</v>
      </c>
      <c r="Q35" s="273">
        <v>0</v>
      </c>
      <c r="R35" s="273">
        <v>23858</v>
      </c>
    </row>
    <row r="36" spans="1:19" ht="47.25" customHeight="1" x14ac:dyDescent="0.25">
      <c r="A36" s="256">
        <v>11</v>
      </c>
      <c r="B36" s="642" t="s">
        <v>43</v>
      </c>
      <c r="C36" s="643"/>
      <c r="D36" s="643"/>
      <c r="E36" s="643"/>
      <c r="F36" s="644"/>
      <c r="G36" s="271" t="s">
        <v>49</v>
      </c>
      <c r="H36" s="272">
        <f t="shared" si="2"/>
        <v>0</v>
      </c>
      <c r="I36" s="272">
        <v>0</v>
      </c>
      <c r="J36" s="272">
        <v>0</v>
      </c>
      <c r="K36" s="268">
        <v>0</v>
      </c>
      <c r="L36" s="268">
        <v>0</v>
      </c>
      <c r="M36" s="268">
        <v>0</v>
      </c>
      <c r="N36" s="268">
        <v>2</v>
      </c>
      <c r="O36" s="272">
        <v>0</v>
      </c>
      <c r="P36" s="272">
        <v>0</v>
      </c>
      <c r="Q36" s="273">
        <v>0</v>
      </c>
      <c r="R36" s="273">
        <v>23858</v>
      </c>
    </row>
    <row r="37" spans="1:19" ht="55.5" customHeight="1" x14ac:dyDescent="0.25">
      <c r="A37" s="256">
        <v>12</v>
      </c>
      <c r="B37" s="642" t="s">
        <v>32</v>
      </c>
      <c r="C37" s="643"/>
      <c r="D37" s="643"/>
      <c r="E37" s="643"/>
      <c r="F37" s="644"/>
      <c r="G37" s="271" t="s">
        <v>863</v>
      </c>
      <c r="H37" s="272">
        <f t="shared" si="2"/>
        <v>0</v>
      </c>
      <c r="I37" s="272">
        <v>0</v>
      </c>
      <c r="J37" s="272">
        <v>0</v>
      </c>
      <c r="K37" s="268">
        <v>0</v>
      </c>
      <c r="L37" s="268">
        <v>0</v>
      </c>
      <c r="M37" s="268">
        <v>0</v>
      </c>
      <c r="N37" s="268">
        <v>1</v>
      </c>
      <c r="O37" s="272">
        <v>1</v>
      </c>
      <c r="P37" s="272">
        <v>0</v>
      </c>
      <c r="Q37" s="273">
        <v>0</v>
      </c>
      <c r="R37" s="273">
        <v>23858</v>
      </c>
    </row>
    <row r="38" spans="1:19" ht="28.5" customHeight="1" x14ac:dyDescent="0.25">
      <c r="A38" s="256">
        <v>13</v>
      </c>
      <c r="B38" s="642" t="s">
        <v>41</v>
      </c>
      <c r="C38" s="643"/>
      <c r="D38" s="643"/>
      <c r="E38" s="643"/>
      <c r="F38" s="644"/>
      <c r="G38" s="271" t="s">
        <v>52</v>
      </c>
      <c r="H38" s="272">
        <f t="shared" si="2"/>
        <v>0</v>
      </c>
      <c r="I38" s="272">
        <v>0</v>
      </c>
      <c r="J38" s="272">
        <v>0</v>
      </c>
      <c r="K38" s="268">
        <v>0</v>
      </c>
      <c r="L38" s="268">
        <v>0</v>
      </c>
      <c r="M38" s="268">
        <v>0</v>
      </c>
      <c r="N38" s="268">
        <v>3</v>
      </c>
      <c r="O38" s="272">
        <v>0</v>
      </c>
      <c r="P38" s="272">
        <v>0</v>
      </c>
      <c r="Q38" s="273">
        <v>0</v>
      </c>
      <c r="R38" s="273">
        <v>23858</v>
      </c>
    </row>
    <row r="39" spans="1:19" ht="27" customHeight="1" x14ac:dyDescent="0.25">
      <c r="A39" s="256">
        <v>14</v>
      </c>
      <c r="B39" s="645" t="s">
        <v>39</v>
      </c>
      <c r="C39" s="646"/>
      <c r="D39" s="646"/>
      <c r="E39" s="646"/>
      <c r="F39" s="647"/>
      <c r="G39" s="271" t="s">
        <v>1074</v>
      </c>
      <c r="H39" s="272">
        <f t="shared" si="2"/>
        <v>0</v>
      </c>
      <c r="I39" s="272">
        <v>0</v>
      </c>
      <c r="J39" s="272">
        <v>0</v>
      </c>
      <c r="K39" s="268">
        <v>0</v>
      </c>
      <c r="L39" s="268">
        <v>0</v>
      </c>
      <c r="M39" s="268">
        <v>0</v>
      </c>
      <c r="N39" s="268">
        <v>1</v>
      </c>
      <c r="O39" s="272">
        <v>0</v>
      </c>
      <c r="P39" s="272">
        <v>0</v>
      </c>
      <c r="Q39" s="273">
        <v>0</v>
      </c>
      <c r="R39" s="273">
        <v>23858</v>
      </c>
    </row>
    <row r="40" spans="1:19" ht="28.5" customHeight="1" x14ac:dyDescent="0.25">
      <c r="A40" s="253">
        <v>2</v>
      </c>
      <c r="B40" s="522" t="s">
        <v>54</v>
      </c>
      <c r="C40" s="523"/>
      <c r="D40" s="523"/>
      <c r="E40" s="523"/>
      <c r="F40" s="523"/>
      <c r="G40" s="524"/>
      <c r="H40" s="255">
        <f>H41+H42+H43+H44+H45+H46+H47+H48+H49+H50+H51+H52+H53+H54+H55+H56+H57+H58+H59+H60+H61+H62+H63+H64+H65+H66+H67</f>
        <v>175</v>
      </c>
      <c r="I40" s="255">
        <f t="shared" ref="I40:P40" si="3">I41+I42+I43+I44+I45+I46+I47+I48+I49+I50+I51+I52+I53+I54+I55+I56+I57+I58+I59+I60+I61+I62+I63+I64+I65+I66+I67</f>
        <v>120</v>
      </c>
      <c r="J40" s="255">
        <f t="shared" si="3"/>
        <v>55</v>
      </c>
      <c r="K40" s="135">
        <f t="shared" si="3"/>
        <v>60</v>
      </c>
      <c r="L40" s="135">
        <f t="shared" si="3"/>
        <v>31</v>
      </c>
      <c r="M40" s="135">
        <f t="shared" si="3"/>
        <v>7</v>
      </c>
      <c r="N40" s="135">
        <f t="shared" si="3"/>
        <v>170</v>
      </c>
      <c r="O40" s="255">
        <f t="shared" si="3"/>
        <v>61</v>
      </c>
      <c r="P40" s="255">
        <f t="shared" si="3"/>
        <v>0</v>
      </c>
      <c r="Q40" s="164">
        <v>24330</v>
      </c>
      <c r="R40" s="164">
        <v>16927</v>
      </c>
      <c r="S40" s="240"/>
    </row>
    <row r="41" spans="1:19" ht="34.5" customHeight="1" x14ac:dyDescent="0.25">
      <c r="A41" s="256">
        <v>1</v>
      </c>
      <c r="B41" s="642" t="s">
        <v>55</v>
      </c>
      <c r="C41" s="643"/>
      <c r="D41" s="643"/>
      <c r="E41" s="643"/>
      <c r="F41" s="644"/>
      <c r="G41" s="271" t="s">
        <v>1001</v>
      </c>
      <c r="H41" s="272">
        <f t="shared" ref="H41:H67" si="4">I41+J41</f>
        <v>110</v>
      </c>
      <c r="I41" s="272">
        <v>85</v>
      </c>
      <c r="J41" s="272">
        <v>25</v>
      </c>
      <c r="K41" s="268">
        <v>46</v>
      </c>
      <c r="L41" s="268">
        <v>26</v>
      </c>
      <c r="M41" s="268">
        <v>7</v>
      </c>
      <c r="N41" s="268">
        <v>90</v>
      </c>
      <c r="O41" s="272">
        <v>48</v>
      </c>
      <c r="P41" s="272">
        <v>0</v>
      </c>
      <c r="Q41" s="273">
        <v>47860</v>
      </c>
      <c r="R41" s="273">
        <v>23864</v>
      </c>
    </row>
    <row r="42" spans="1:19" ht="43.5" customHeight="1" x14ac:dyDescent="0.25">
      <c r="A42" s="256">
        <v>2</v>
      </c>
      <c r="B42" s="642" t="s">
        <v>56</v>
      </c>
      <c r="C42" s="643"/>
      <c r="D42" s="643"/>
      <c r="E42" s="643"/>
      <c r="F42" s="644"/>
      <c r="G42" s="271" t="s">
        <v>509</v>
      </c>
      <c r="H42" s="272">
        <f t="shared" si="4"/>
        <v>50</v>
      </c>
      <c r="I42" s="272">
        <v>30</v>
      </c>
      <c r="J42" s="272">
        <v>20</v>
      </c>
      <c r="K42" s="268">
        <v>9</v>
      </c>
      <c r="L42" s="268">
        <v>1</v>
      </c>
      <c r="M42" s="268">
        <v>0</v>
      </c>
      <c r="N42" s="268">
        <v>33</v>
      </c>
      <c r="O42" s="272">
        <v>4</v>
      </c>
      <c r="P42" s="272">
        <v>0</v>
      </c>
      <c r="Q42" s="273">
        <v>46456</v>
      </c>
      <c r="R42" s="273">
        <v>22735</v>
      </c>
    </row>
    <row r="43" spans="1:19" ht="30.75" customHeight="1" x14ac:dyDescent="0.25">
      <c r="A43" s="256">
        <v>3</v>
      </c>
      <c r="B43" s="642" t="s">
        <v>57</v>
      </c>
      <c r="C43" s="643"/>
      <c r="D43" s="643"/>
      <c r="E43" s="643"/>
      <c r="F43" s="644"/>
      <c r="G43" s="271" t="s">
        <v>510</v>
      </c>
      <c r="H43" s="272">
        <f t="shared" si="4"/>
        <v>15</v>
      </c>
      <c r="I43" s="272">
        <v>5</v>
      </c>
      <c r="J43" s="272">
        <v>10</v>
      </c>
      <c r="K43" s="268">
        <v>2</v>
      </c>
      <c r="L43" s="268">
        <v>3</v>
      </c>
      <c r="M43" s="268">
        <v>0</v>
      </c>
      <c r="N43" s="268">
        <v>16</v>
      </c>
      <c r="O43" s="272">
        <v>0</v>
      </c>
      <c r="P43" s="272">
        <v>0</v>
      </c>
      <c r="Q43" s="273">
        <v>45641</v>
      </c>
      <c r="R43" s="273">
        <v>21888</v>
      </c>
    </row>
    <row r="44" spans="1:19" ht="37.5" customHeight="1" x14ac:dyDescent="0.25">
      <c r="A44" s="256">
        <v>4</v>
      </c>
      <c r="B44" s="642" t="s">
        <v>58</v>
      </c>
      <c r="C44" s="643"/>
      <c r="D44" s="643"/>
      <c r="E44" s="643"/>
      <c r="F44" s="644"/>
      <c r="G44" s="271" t="s">
        <v>511</v>
      </c>
      <c r="H44" s="272">
        <f t="shared" si="4"/>
        <v>0</v>
      </c>
      <c r="I44" s="272">
        <v>0</v>
      </c>
      <c r="J44" s="272">
        <v>0</v>
      </c>
      <c r="K44" s="268">
        <v>1</v>
      </c>
      <c r="L44" s="268">
        <v>0</v>
      </c>
      <c r="M44" s="268">
        <v>0</v>
      </c>
      <c r="N44" s="268">
        <v>6</v>
      </c>
      <c r="O44" s="272">
        <v>0</v>
      </c>
      <c r="P44" s="272">
        <v>0</v>
      </c>
      <c r="Q44" s="273">
        <v>18750</v>
      </c>
      <c r="R44" s="273">
        <v>20023</v>
      </c>
    </row>
    <row r="45" spans="1:19" ht="30.75" customHeight="1" x14ac:dyDescent="0.25">
      <c r="A45" s="256">
        <v>5</v>
      </c>
      <c r="B45" s="642" t="s">
        <v>59</v>
      </c>
      <c r="C45" s="643"/>
      <c r="D45" s="643"/>
      <c r="E45" s="643"/>
      <c r="F45" s="644"/>
      <c r="G45" s="271" t="s">
        <v>512</v>
      </c>
      <c r="H45" s="272">
        <f t="shared" si="4"/>
        <v>0</v>
      </c>
      <c r="I45" s="272">
        <v>0</v>
      </c>
      <c r="J45" s="272">
        <v>0</v>
      </c>
      <c r="K45" s="268">
        <v>1</v>
      </c>
      <c r="L45" s="268">
        <v>0</v>
      </c>
      <c r="M45" s="268">
        <v>0</v>
      </c>
      <c r="N45" s="274">
        <v>6</v>
      </c>
      <c r="O45" s="272">
        <v>1</v>
      </c>
      <c r="P45" s="272">
        <v>0</v>
      </c>
      <c r="Q45" s="273">
        <v>45725</v>
      </c>
      <c r="R45" s="273">
        <v>18906</v>
      </c>
    </row>
    <row r="46" spans="1:19" ht="30" customHeight="1" x14ac:dyDescent="0.25">
      <c r="A46" s="256">
        <v>6</v>
      </c>
      <c r="B46" s="642" t="s">
        <v>60</v>
      </c>
      <c r="C46" s="643"/>
      <c r="D46" s="643"/>
      <c r="E46" s="643"/>
      <c r="F46" s="644"/>
      <c r="G46" s="271" t="s">
        <v>513</v>
      </c>
      <c r="H46" s="272">
        <f t="shared" si="4"/>
        <v>0</v>
      </c>
      <c r="I46" s="272">
        <v>0</v>
      </c>
      <c r="J46" s="272">
        <v>0</v>
      </c>
      <c r="K46" s="268">
        <v>1</v>
      </c>
      <c r="L46" s="268">
        <v>1</v>
      </c>
      <c r="M46" s="268">
        <v>0</v>
      </c>
      <c r="N46" s="268">
        <v>6</v>
      </c>
      <c r="O46" s="272">
        <v>0</v>
      </c>
      <c r="P46" s="272">
        <v>0</v>
      </c>
      <c r="Q46" s="273">
        <v>44500</v>
      </c>
      <c r="R46" s="273">
        <v>19987</v>
      </c>
    </row>
    <row r="47" spans="1:19" ht="42.75" customHeight="1" x14ac:dyDescent="0.25">
      <c r="A47" s="256">
        <v>7</v>
      </c>
      <c r="B47" s="642" t="s">
        <v>61</v>
      </c>
      <c r="C47" s="643"/>
      <c r="D47" s="643"/>
      <c r="E47" s="643"/>
      <c r="F47" s="644"/>
      <c r="G47" s="271" t="s">
        <v>962</v>
      </c>
      <c r="H47" s="272">
        <f t="shared" si="4"/>
        <v>0</v>
      </c>
      <c r="I47" s="272">
        <v>0</v>
      </c>
      <c r="J47" s="272">
        <v>0</v>
      </c>
      <c r="K47" s="268">
        <v>0</v>
      </c>
      <c r="L47" s="268">
        <v>0</v>
      </c>
      <c r="M47" s="268">
        <v>0</v>
      </c>
      <c r="N47" s="268">
        <v>1</v>
      </c>
      <c r="O47" s="272">
        <v>0</v>
      </c>
      <c r="P47" s="272">
        <v>0</v>
      </c>
      <c r="Q47" s="273">
        <v>0</v>
      </c>
      <c r="R47" s="273">
        <v>11280</v>
      </c>
    </row>
    <row r="48" spans="1:19" ht="45.75" customHeight="1" x14ac:dyDescent="0.25">
      <c r="A48" s="256">
        <v>8</v>
      </c>
      <c r="B48" s="642" t="s">
        <v>86</v>
      </c>
      <c r="C48" s="643"/>
      <c r="D48" s="643"/>
      <c r="E48" s="643"/>
      <c r="F48" s="644"/>
      <c r="G48" s="271" t="s">
        <v>759</v>
      </c>
      <c r="H48" s="272">
        <f t="shared" si="4"/>
        <v>0</v>
      </c>
      <c r="I48" s="272">
        <v>0</v>
      </c>
      <c r="J48" s="272">
        <v>0</v>
      </c>
      <c r="K48" s="268">
        <v>0</v>
      </c>
      <c r="L48" s="268">
        <v>0</v>
      </c>
      <c r="M48" s="268">
        <v>0</v>
      </c>
      <c r="N48" s="268">
        <v>1</v>
      </c>
      <c r="O48" s="272">
        <v>0</v>
      </c>
      <c r="P48" s="272">
        <v>0</v>
      </c>
      <c r="Q48" s="273">
        <v>0</v>
      </c>
      <c r="R48" s="273">
        <v>16733</v>
      </c>
    </row>
    <row r="49" spans="1:18" ht="29.25" customHeight="1" x14ac:dyDescent="0.25">
      <c r="A49" s="256">
        <v>9</v>
      </c>
      <c r="B49" s="642" t="s">
        <v>72</v>
      </c>
      <c r="C49" s="643"/>
      <c r="D49" s="643"/>
      <c r="E49" s="643"/>
      <c r="F49" s="644"/>
      <c r="G49" s="271" t="s">
        <v>963</v>
      </c>
      <c r="H49" s="272">
        <f t="shared" si="4"/>
        <v>0</v>
      </c>
      <c r="I49" s="272">
        <v>0</v>
      </c>
      <c r="J49" s="272">
        <v>0</v>
      </c>
      <c r="K49" s="268">
        <v>0</v>
      </c>
      <c r="L49" s="268">
        <v>0</v>
      </c>
      <c r="M49" s="268">
        <v>0</v>
      </c>
      <c r="N49" s="268">
        <v>1</v>
      </c>
      <c r="O49" s="272">
        <v>0</v>
      </c>
      <c r="P49" s="272">
        <v>0</v>
      </c>
      <c r="Q49" s="273">
        <v>0</v>
      </c>
      <c r="R49" s="273">
        <v>22750</v>
      </c>
    </row>
    <row r="50" spans="1:18" ht="32.25" customHeight="1" x14ac:dyDescent="0.25">
      <c r="A50" s="256">
        <v>10</v>
      </c>
      <c r="B50" s="642" t="s">
        <v>395</v>
      </c>
      <c r="C50" s="643"/>
      <c r="D50" s="643"/>
      <c r="E50" s="643"/>
      <c r="F50" s="644"/>
      <c r="G50" s="271" t="s">
        <v>964</v>
      </c>
      <c r="H50" s="272">
        <f t="shared" si="4"/>
        <v>0</v>
      </c>
      <c r="I50" s="272">
        <v>0</v>
      </c>
      <c r="J50" s="272">
        <v>0</v>
      </c>
      <c r="K50" s="268">
        <v>0</v>
      </c>
      <c r="L50" s="268">
        <v>0</v>
      </c>
      <c r="M50" s="268">
        <v>0</v>
      </c>
      <c r="N50" s="268">
        <v>0</v>
      </c>
      <c r="O50" s="272">
        <v>1</v>
      </c>
      <c r="P50" s="272">
        <v>0</v>
      </c>
      <c r="Q50" s="273">
        <v>0</v>
      </c>
      <c r="R50" s="273">
        <v>0</v>
      </c>
    </row>
    <row r="51" spans="1:18" ht="30" customHeight="1" x14ac:dyDescent="0.25">
      <c r="A51" s="256">
        <v>11</v>
      </c>
      <c r="B51" s="642" t="s">
        <v>299</v>
      </c>
      <c r="C51" s="643"/>
      <c r="D51" s="643"/>
      <c r="E51" s="643"/>
      <c r="F51" s="644"/>
      <c r="G51" s="271" t="s">
        <v>762</v>
      </c>
      <c r="H51" s="272">
        <f t="shared" si="4"/>
        <v>0</v>
      </c>
      <c r="I51" s="272">
        <v>0</v>
      </c>
      <c r="J51" s="272">
        <v>0</v>
      </c>
      <c r="K51" s="268">
        <v>0</v>
      </c>
      <c r="L51" s="268">
        <v>0</v>
      </c>
      <c r="M51" s="268">
        <v>0</v>
      </c>
      <c r="N51" s="268">
        <v>1</v>
      </c>
      <c r="O51" s="272">
        <v>0</v>
      </c>
      <c r="P51" s="272">
        <v>0</v>
      </c>
      <c r="Q51" s="273">
        <v>0</v>
      </c>
      <c r="R51" s="273">
        <v>11500</v>
      </c>
    </row>
    <row r="52" spans="1:18" ht="23.25" customHeight="1" x14ac:dyDescent="0.25">
      <c r="A52" s="256">
        <v>12</v>
      </c>
      <c r="B52" s="642" t="s">
        <v>763</v>
      </c>
      <c r="C52" s="643"/>
      <c r="D52" s="643"/>
      <c r="E52" s="643"/>
      <c r="F52" s="644"/>
      <c r="G52" s="271" t="s">
        <v>764</v>
      </c>
      <c r="H52" s="272">
        <f t="shared" si="4"/>
        <v>0</v>
      </c>
      <c r="I52" s="272">
        <v>0</v>
      </c>
      <c r="J52" s="272">
        <v>0</v>
      </c>
      <c r="K52" s="268">
        <v>0</v>
      </c>
      <c r="L52" s="268">
        <v>0</v>
      </c>
      <c r="M52" s="268">
        <v>0</v>
      </c>
      <c r="N52" s="268">
        <v>1</v>
      </c>
      <c r="O52" s="272">
        <v>0</v>
      </c>
      <c r="P52" s="272">
        <v>0</v>
      </c>
      <c r="Q52" s="273">
        <v>0</v>
      </c>
      <c r="R52" s="273">
        <v>12625</v>
      </c>
    </row>
    <row r="53" spans="1:18" ht="30" customHeight="1" x14ac:dyDescent="0.25">
      <c r="A53" s="256">
        <v>13</v>
      </c>
      <c r="B53" s="642" t="s">
        <v>765</v>
      </c>
      <c r="C53" s="643"/>
      <c r="D53" s="643"/>
      <c r="E53" s="643"/>
      <c r="F53" s="644"/>
      <c r="G53" s="271" t="s">
        <v>766</v>
      </c>
      <c r="H53" s="272">
        <f t="shared" si="4"/>
        <v>0</v>
      </c>
      <c r="I53" s="272">
        <v>0</v>
      </c>
      <c r="J53" s="272">
        <v>0</v>
      </c>
      <c r="K53" s="268">
        <v>0</v>
      </c>
      <c r="L53" s="268">
        <v>0</v>
      </c>
      <c r="M53" s="268">
        <v>0</v>
      </c>
      <c r="N53" s="268">
        <v>1</v>
      </c>
      <c r="O53" s="272">
        <v>0</v>
      </c>
      <c r="P53" s="272">
        <v>0</v>
      </c>
      <c r="Q53" s="273">
        <v>0</v>
      </c>
      <c r="R53" s="273">
        <v>12625</v>
      </c>
    </row>
    <row r="54" spans="1:18" ht="28.5" customHeight="1" x14ac:dyDescent="0.25">
      <c r="A54" s="256">
        <v>14</v>
      </c>
      <c r="B54" s="642" t="s">
        <v>767</v>
      </c>
      <c r="C54" s="643"/>
      <c r="D54" s="643"/>
      <c r="E54" s="643"/>
      <c r="F54" s="644"/>
      <c r="G54" s="271" t="s">
        <v>768</v>
      </c>
      <c r="H54" s="272">
        <f t="shared" si="4"/>
        <v>0</v>
      </c>
      <c r="I54" s="272">
        <v>0</v>
      </c>
      <c r="J54" s="272">
        <v>0</v>
      </c>
      <c r="K54" s="268">
        <v>0</v>
      </c>
      <c r="L54" s="268">
        <v>0</v>
      </c>
      <c r="M54" s="268">
        <v>0</v>
      </c>
      <c r="N54" s="268">
        <v>0</v>
      </c>
      <c r="O54" s="272">
        <v>1</v>
      </c>
      <c r="P54" s="272">
        <v>0</v>
      </c>
      <c r="Q54" s="273">
        <v>0</v>
      </c>
      <c r="R54" s="273">
        <v>0</v>
      </c>
    </row>
    <row r="55" spans="1:18" ht="30" customHeight="1" x14ac:dyDescent="0.25">
      <c r="A55" s="256">
        <v>15</v>
      </c>
      <c r="B55" s="642" t="s">
        <v>769</v>
      </c>
      <c r="C55" s="643"/>
      <c r="D55" s="643"/>
      <c r="E55" s="643"/>
      <c r="F55" s="644"/>
      <c r="G55" s="271" t="s">
        <v>770</v>
      </c>
      <c r="H55" s="272">
        <f t="shared" si="4"/>
        <v>0</v>
      </c>
      <c r="I55" s="272">
        <v>0</v>
      </c>
      <c r="J55" s="272">
        <v>0</v>
      </c>
      <c r="K55" s="268">
        <v>0</v>
      </c>
      <c r="L55" s="268">
        <v>0</v>
      </c>
      <c r="M55" s="268">
        <v>0</v>
      </c>
      <c r="N55" s="268">
        <v>1</v>
      </c>
      <c r="O55" s="272">
        <v>0</v>
      </c>
      <c r="P55" s="272">
        <v>0</v>
      </c>
      <c r="Q55" s="273">
        <v>0</v>
      </c>
      <c r="R55" s="273">
        <v>12625</v>
      </c>
    </row>
    <row r="56" spans="1:18" ht="32.25" customHeight="1" x14ac:dyDescent="0.25">
      <c r="A56" s="256">
        <v>16</v>
      </c>
      <c r="B56" s="642" t="s">
        <v>78</v>
      </c>
      <c r="C56" s="643"/>
      <c r="D56" s="643"/>
      <c r="E56" s="643"/>
      <c r="F56" s="644"/>
      <c r="G56" s="271" t="s">
        <v>79</v>
      </c>
      <c r="H56" s="272">
        <f t="shared" si="4"/>
        <v>0</v>
      </c>
      <c r="I56" s="272">
        <v>0</v>
      </c>
      <c r="J56" s="272">
        <v>0</v>
      </c>
      <c r="K56" s="268">
        <v>0</v>
      </c>
      <c r="L56" s="268">
        <v>0</v>
      </c>
      <c r="M56" s="268">
        <v>0</v>
      </c>
      <c r="N56" s="268">
        <v>1</v>
      </c>
      <c r="O56" s="272">
        <v>0</v>
      </c>
      <c r="P56" s="272">
        <v>0</v>
      </c>
      <c r="Q56" s="273">
        <v>0</v>
      </c>
      <c r="R56" s="273">
        <v>14243</v>
      </c>
    </row>
    <row r="57" spans="1:18" ht="43.5" customHeight="1" x14ac:dyDescent="0.25">
      <c r="A57" s="256">
        <v>17</v>
      </c>
      <c r="B57" s="642" t="s">
        <v>82</v>
      </c>
      <c r="C57" s="643"/>
      <c r="D57" s="643"/>
      <c r="E57" s="643"/>
      <c r="F57" s="644"/>
      <c r="G57" s="271" t="s">
        <v>771</v>
      </c>
      <c r="H57" s="272">
        <f t="shared" si="4"/>
        <v>0</v>
      </c>
      <c r="I57" s="272">
        <v>0</v>
      </c>
      <c r="J57" s="272">
        <v>0</v>
      </c>
      <c r="K57" s="268">
        <v>0</v>
      </c>
      <c r="L57" s="268">
        <v>0</v>
      </c>
      <c r="M57" s="268">
        <v>0</v>
      </c>
      <c r="N57" s="268">
        <v>1</v>
      </c>
      <c r="O57" s="272">
        <v>0</v>
      </c>
      <c r="P57" s="272">
        <v>0</v>
      </c>
      <c r="Q57" s="273">
        <v>0</v>
      </c>
      <c r="R57" s="273">
        <v>14733</v>
      </c>
    </row>
    <row r="58" spans="1:18" ht="46.5" customHeight="1" x14ac:dyDescent="0.25">
      <c r="A58" s="256">
        <v>18</v>
      </c>
      <c r="B58" s="642" t="s">
        <v>772</v>
      </c>
      <c r="C58" s="643"/>
      <c r="D58" s="643"/>
      <c r="E58" s="643"/>
      <c r="F58" s="644"/>
      <c r="G58" s="271" t="s">
        <v>773</v>
      </c>
      <c r="H58" s="272">
        <f t="shared" si="4"/>
        <v>0</v>
      </c>
      <c r="I58" s="272">
        <v>0</v>
      </c>
      <c r="J58" s="272">
        <v>0</v>
      </c>
      <c r="K58" s="268">
        <v>0</v>
      </c>
      <c r="L58" s="268">
        <v>0</v>
      </c>
      <c r="M58" s="268">
        <v>0</v>
      </c>
      <c r="N58" s="268">
        <v>1</v>
      </c>
      <c r="O58" s="272">
        <v>0</v>
      </c>
      <c r="P58" s="272">
        <v>0</v>
      </c>
      <c r="Q58" s="273">
        <v>0</v>
      </c>
      <c r="R58" s="273">
        <v>17320</v>
      </c>
    </row>
    <row r="59" spans="1:18" ht="43.5" customHeight="1" x14ac:dyDescent="0.25">
      <c r="A59" s="256">
        <v>19</v>
      </c>
      <c r="B59" s="642" t="s">
        <v>774</v>
      </c>
      <c r="C59" s="643"/>
      <c r="D59" s="643"/>
      <c r="E59" s="643"/>
      <c r="F59" s="644"/>
      <c r="G59" s="271" t="s">
        <v>775</v>
      </c>
      <c r="H59" s="272">
        <f t="shared" si="4"/>
        <v>0</v>
      </c>
      <c r="I59" s="272">
        <v>0</v>
      </c>
      <c r="J59" s="272">
        <v>0</v>
      </c>
      <c r="K59" s="268">
        <v>0</v>
      </c>
      <c r="L59" s="268">
        <v>0</v>
      </c>
      <c r="M59" s="268">
        <v>0</v>
      </c>
      <c r="N59" s="268">
        <v>1</v>
      </c>
      <c r="O59" s="272">
        <v>0</v>
      </c>
      <c r="P59" s="272">
        <v>0</v>
      </c>
      <c r="Q59" s="273">
        <v>0</v>
      </c>
      <c r="R59" s="273">
        <v>14733</v>
      </c>
    </row>
    <row r="60" spans="1:18" ht="32.25" customHeight="1" x14ac:dyDescent="0.25">
      <c r="A60" s="256">
        <v>20</v>
      </c>
      <c r="B60" s="642" t="s">
        <v>776</v>
      </c>
      <c r="C60" s="643"/>
      <c r="D60" s="643"/>
      <c r="E60" s="643"/>
      <c r="F60" s="644"/>
      <c r="G60" s="271" t="s">
        <v>777</v>
      </c>
      <c r="H60" s="272">
        <f t="shared" si="4"/>
        <v>0</v>
      </c>
      <c r="I60" s="272">
        <v>0</v>
      </c>
      <c r="J60" s="272">
        <v>0</v>
      </c>
      <c r="K60" s="268">
        <v>0</v>
      </c>
      <c r="L60" s="268">
        <v>0</v>
      </c>
      <c r="M60" s="268">
        <v>0</v>
      </c>
      <c r="N60" s="268">
        <v>1</v>
      </c>
      <c r="O60" s="272">
        <v>0</v>
      </c>
      <c r="P60" s="272">
        <v>0</v>
      </c>
      <c r="Q60" s="273">
        <v>0</v>
      </c>
      <c r="R60" s="273">
        <v>11280</v>
      </c>
    </row>
    <row r="61" spans="1:18" ht="41.25" customHeight="1" x14ac:dyDescent="0.25">
      <c r="A61" s="256">
        <v>21</v>
      </c>
      <c r="B61" s="642" t="s">
        <v>778</v>
      </c>
      <c r="C61" s="643"/>
      <c r="D61" s="643"/>
      <c r="E61" s="643"/>
      <c r="F61" s="644"/>
      <c r="G61" s="271" t="s">
        <v>779</v>
      </c>
      <c r="H61" s="272">
        <f t="shared" si="4"/>
        <v>0</v>
      </c>
      <c r="I61" s="272">
        <v>0</v>
      </c>
      <c r="J61" s="272">
        <v>0</v>
      </c>
      <c r="K61" s="268">
        <v>0</v>
      </c>
      <c r="L61" s="268">
        <v>0</v>
      </c>
      <c r="M61" s="268">
        <v>0</v>
      </c>
      <c r="N61" s="268">
        <v>1</v>
      </c>
      <c r="O61" s="272">
        <v>0</v>
      </c>
      <c r="P61" s="272">
        <v>0</v>
      </c>
      <c r="Q61" s="273">
        <v>0</v>
      </c>
      <c r="R61" s="273">
        <v>11280</v>
      </c>
    </row>
    <row r="62" spans="1:18" ht="30.75" customHeight="1" x14ac:dyDescent="0.25">
      <c r="A62" s="256">
        <v>22</v>
      </c>
      <c r="B62" s="648" t="s">
        <v>66</v>
      </c>
      <c r="C62" s="648"/>
      <c r="D62" s="648"/>
      <c r="E62" s="648"/>
      <c r="F62" s="648"/>
      <c r="G62" s="275" t="s">
        <v>865</v>
      </c>
      <c r="H62" s="272">
        <f t="shared" si="4"/>
        <v>0</v>
      </c>
      <c r="I62" s="272">
        <v>0</v>
      </c>
      <c r="J62" s="272">
        <v>0</v>
      </c>
      <c r="K62" s="268">
        <v>0</v>
      </c>
      <c r="L62" s="268">
        <v>0</v>
      </c>
      <c r="M62" s="268">
        <v>0</v>
      </c>
      <c r="N62" s="268">
        <v>0</v>
      </c>
      <c r="O62" s="272">
        <v>1</v>
      </c>
      <c r="P62" s="272">
        <v>0</v>
      </c>
      <c r="Q62" s="272">
        <v>0</v>
      </c>
      <c r="R62" s="272">
        <v>0</v>
      </c>
    </row>
    <row r="63" spans="1:18" ht="45" customHeight="1" x14ac:dyDescent="0.25">
      <c r="A63" s="256">
        <v>23</v>
      </c>
      <c r="B63" s="648" t="s">
        <v>866</v>
      </c>
      <c r="C63" s="648"/>
      <c r="D63" s="648"/>
      <c r="E63" s="648"/>
      <c r="F63" s="648"/>
      <c r="G63" s="275" t="s">
        <v>867</v>
      </c>
      <c r="H63" s="272">
        <f t="shared" si="4"/>
        <v>0</v>
      </c>
      <c r="I63" s="272">
        <v>0</v>
      </c>
      <c r="J63" s="272">
        <v>0</v>
      </c>
      <c r="K63" s="268">
        <v>0</v>
      </c>
      <c r="L63" s="268">
        <v>0</v>
      </c>
      <c r="M63" s="268">
        <v>0</v>
      </c>
      <c r="N63" s="268">
        <v>0</v>
      </c>
      <c r="O63" s="272">
        <v>1</v>
      </c>
      <c r="P63" s="272">
        <v>0</v>
      </c>
      <c r="Q63" s="272">
        <v>0</v>
      </c>
      <c r="R63" s="272">
        <v>0</v>
      </c>
    </row>
    <row r="64" spans="1:18" ht="43.5" customHeight="1" x14ac:dyDescent="0.25">
      <c r="A64" s="256">
        <v>24</v>
      </c>
      <c r="B64" s="648" t="s">
        <v>868</v>
      </c>
      <c r="C64" s="648"/>
      <c r="D64" s="648"/>
      <c r="E64" s="648"/>
      <c r="F64" s="648"/>
      <c r="G64" s="275" t="s">
        <v>869</v>
      </c>
      <c r="H64" s="272">
        <f t="shared" si="4"/>
        <v>0</v>
      </c>
      <c r="I64" s="272">
        <v>0</v>
      </c>
      <c r="J64" s="272">
        <v>0</v>
      </c>
      <c r="K64" s="268">
        <v>0</v>
      </c>
      <c r="L64" s="268">
        <v>0</v>
      </c>
      <c r="M64" s="268">
        <v>0</v>
      </c>
      <c r="N64" s="268">
        <v>0</v>
      </c>
      <c r="O64" s="272">
        <v>1</v>
      </c>
      <c r="P64" s="272">
        <v>0</v>
      </c>
      <c r="Q64" s="272">
        <v>0</v>
      </c>
      <c r="R64" s="272">
        <v>0</v>
      </c>
    </row>
    <row r="65" spans="1:18" ht="33" customHeight="1" x14ac:dyDescent="0.25">
      <c r="A65" s="256">
        <v>25</v>
      </c>
      <c r="B65" s="648" t="s">
        <v>870</v>
      </c>
      <c r="C65" s="648"/>
      <c r="D65" s="648"/>
      <c r="E65" s="648"/>
      <c r="F65" s="648"/>
      <c r="G65" s="275" t="s">
        <v>871</v>
      </c>
      <c r="H65" s="272">
        <f t="shared" si="4"/>
        <v>0</v>
      </c>
      <c r="I65" s="272">
        <v>0</v>
      </c>
      <c r="J65" s="272">
        <v>0</v>
      </c>
      <c r="K65" s="268">
        <v>0</v>
      </c>
      <c r="L65" s="268">
        <v>0</v>
      </c>
      <c r="M65" s="268">
        <v>0</v>
      </c>
      <c r="N65" s="268">
        <v>0</v>
      </c>
      <c r="O65" s="272">
        <v>1</v>
      </c>
      <c r="P65" s="272">
        <v>0</v>
      </c>
      <c r="Q65" s="272">
        <v>0</v>
      </c>
      <c r="R65" s="272">
        <v>0</v>
      </c>
    </row>
    <row r="66" spans="1:18" ht="30.75" customHeight="1" x14ac:dyDescent="0.25">
      <c r="A66" s="256">
        <v>26</v>
      </c>
      <c r="B66" s="648" t="s">
        <v>872</v>
      </c>
      <c r="C66" s="648"/>
      <c r="D66" s="648"/>
      <c r="E66" s="648"/>
      <c r="F66" s="648"/>
      <c r="G66" s="275" t="s">
        <v>873</v>
      </c>
      <c r="H66" s="272">
        <f t="shared" si="4"/>
        <v>0</v>
      </c>
      <c r="I66" s="272">
        <v>0</v>
      </c>
      <c r="J66" s="272">
        <v>0</v>
      </c>
      <c r="K66" s="268">
        <v>0</v>
      </c>
      <c r="L66" s="268">
        <v>0</v>
      </c>
      <c r="M66" s="268">
        <v>0</v>
      </c>
      <c r="N66" s="268">
        <v>0</v>
      </c>
      <c r="O66" s="272">
        <v>1</v>
      </c>
      <c r="P66" s="272">
        <v>0</v>
      </c>
      <c r="Q66" s="272">
        <v>0</v>
      </c>
      <c r="R66" s="272">
        <v>0</v>
      </c>
    </row>
    <row r="67" spans="1:18" ht="21" customHeight="1" x14ac:dyDescent="0.25">
      <c r="A67" s="256">
        <v>27</v>
      </c>
      <c r="B67" s="648" t="s">
        <v>874</v>
      </c>
      <c r="C67" s="648"/>
      <c r="D67" s="648"/>
      <c r="E67" s="648"/>
      <c r="F67" s="648"/>
      <c r="G67" s="275" t="s">
        <v>875</v>
      </c>
      <c r="H67" s="272">
        <f t="shared" si="4"/>
        <v>0</v>
      </c>
      <c r="I67" s="272">
        <v>0</v>
      </c>
      <c r="J67" s="272">
        <v>0</v>
      </c>
      <c r="K67" s="268">
        <v>0</v>
      </c>
      <c r="L67" s="268">
        <v>0</v>
      </c>
      <c r="M67" s="268">
        <v>0</v>
      </c>
      <c r="N67" s="268">
        <v>0</v>
      </c>
      <c r="O67" s="272">
        <v>1</v>
      </c>
      <c r="P67" s="272">
        <v>0</v>
      </c>
      <c r="Q67" s="272">
        <v>0</v>
      </c>
      <c r="R67" s="272">
        <v>0</v>
      </c>
    </row>
    <row r="68" spans="1:18" ht="35.25" customHeight="1" x14ac:dyDescent="0.25">
      <c r="A68" s="253">
        <v>3</v>
      </c>
      <c r="B68" s="522" t="s">
        <v>103</v>
      </c>
      <c r="C68" s="523"/>
      <c r="D68" s="523"/>
      <c r="E68" s="523"/>
      <c r="F68" s="523"/>
      <c r="G68" s="524"/>
      <c r="H68" s="255">
        <f>H69+H70+H71+H72+H73+H74+H75+H76+H77+H78+H79+H80+H81+H82+H83+H84+H85+H86+H87+H88+H89+H90+H91+H92+H93+H94+H95+H96+H97+H98+H99+H100+H101+H102+H103</f>
        <v>400</v>
      </c>
      <c r="I68" s="172">
        <f t="shared" ref="I68:P68" si="5">I69+I70+I71+I72+I73+I74+I75+I76+I77+I78+I79+I80+I81+I82+I83+I84+I85+I86+I87+I88+I89+I90+I91+I92+I93+I94+I95+I96+I97+I98+I99+I100+I101+I102+I103</f>
        <v>200</v>
      </c>
      <c r="J68" s="172">
        <f t="shared" si="5"/>
        <v>200</v>
      </c>
      <c r="K68" s="183">
        <f t="shared" si="5"/>
        <v>213</v>
      </c>
      <c r="L68" s="183">
        <f t="shared" si="5"/>
        <v>45</v>
      </c>
      <c r="M68" s="183">
        <f t="shared" si="5"/>
        <v>0</v>
      </c>
      <c r="N68" s="183">
        <f t="shared" si="5"/>
        <v>478</v>
      </c>
      <c r="O68" s="172">
        <f t="shared" si="5"/>
        <v>60</v>
      </c>
      <c r="P68" s="172">
        <f t="shared" si="5"/>
        <v>0</v>
      </c>
      <c r="Q68" s="164">
        <v>47720</v>
      </c>
      <c r="R68" s="164">
        <v>25369</v>
      </c>
    </row>
    <row r="69" spans="1:18" ht="42" customHeight="1" x14ac:dyDescent="0.25">
      <c r="A69" s="256">
        <v>1</v>
      </c>
      <c r="B69" s="642" t="s">
        <v>150</v>
      </c>
      <c r="C69" s="643"/>
      <c r="D69" s="643"/>
      <c r="E69" s="643"/>
      <c r="F69" s="644"/>
      <c r="G69" s="271" t="s">
        <v>1008</v>
      </c>
      <c r="H69" s="272">
        <f>I69+J69</f>
        <v>140</v>
      </c>
      <c r="I69" s="272">
        <v>130</v>
      </c>
      <c r="J69" s="272">
        <v>10</v>
      </c>
      <c r="K69" s="268">
        <v>78</v>
      </c>
      <c r="L69" s="268">
        <v>16</v>
      </c>
      <c r="M69" s="268">
        <v>0</v>
      </c>
      <c r="N69" s="268">
        <v>139</v>
      </c>
      <c r="O69" s="272">
        <v>18</v>
      </c>
      <c r="P69" s="272">
        <v>0</v>
      </c>
      <c r="Q69" s="273">
        <v>46425.8</v>
      </c>
      <c r="R69" s="273">
        <v>28013</v>
      </c>
    </row>
    <row r="70" spans="1:18" ht="42" customHeight="1" x14ac:dyDescent="0.25">
      <c r="A70" s="256">
        <v>2</v>
      </c>
      <c r="B70" s="642" t="s">
        <v>844</v>
      </c>
      <c r="C70" s="643"/>
      <c r="D70" s="643"/>
      <c r="E70" s="643"/>
      <c r="F70" s="644"/>
      <c r="G70" s="271" t="s">
        <v>704</v>
      </c>
      <c r="H70" s="272">
        <f t="shared" ref="H70:H103" si="6">I70+J70</f>
        <v>40</v>
      </c>
      <c r="I70" s="272">
        <v>20</v>
      </c>
      <c r="J70" s="272">
        <v>20</v>
      </c>
      <c r="K70" s="268">
        <v>17</v>
      </c>
      <c r="L70" s="268">
        <v>2</v>
      </c>
      <c r="M70" s="268">
        <v>0</v>
      </c>
      <c r="N70" s="268">
        <v>46</v>
      </c>
      <c r="O70" s="272">
        <v>2</v>
      </c>
      <c r="P70" s="272">
        <v>0</v>
      </c>
      <c r="Q70" s="273">
        <v>44700</v>
      </c>
      <c r="R70" s="273">
        <v>24963.4</v>
      </c>
    </row>
    <row r="71" spans="1:18" ht="30" customHeight="1" x14ac:dyDescent="0.25">
      <c r="A71" s="256">
        <v>3</v>
      </c>
      <c r="B71" s="642" t="s">
        <v>729</v>
      </c>
      <c r="C71" s="643"/>
      <c r="D71" s="643"/>
      <c r="E71" s="643"/>
      <c r="F71" s="644"/>
      <c r="G71" s="271" t="s">
        <v>706</v>
      </c>
      <c r="H71" s="272">
        <f t="shared" si="6"/>
        <v>20</v>
      </c>
      <c r="I71" s="272">
        <v>0</v>
      </c>
      <c r="J71" s="272">
        <v>20</v>
      </c>
      <c r="K71" s="268">
        <v>10</v>
      </c>
      <c r="L71" s="268">
        <v>2</v>
      </c>
      <c r="M71" s="268">
        <v>0</v>
      </c>
      <c r="N71" s="268">
        <v>22</v>
      </c>
      <c r="O71" s="272">
        <v>1</v>
      </c>
      <c r="P71" s="272">
        <v>0</v>
      </c>
      <c r="Q71" s="273">
        <v>53560</v>
      </c>
      <c r="R71" s="273">
        <v>26421.1</v>
      </c>
    </row>
    <row r="72" spans="1:18" ht="27" customHeight="1" x14ac:dyDescent="0.25">
      <c r="A72" s="256">
        <v>4</v>
      </c>
      <c r="B72" s="642" t="s">
        <v>104</v>
      </c>
      <c r="C72" s="643"/>
      <c r="D72" s="643"/>
      <c r="E72" s="643"/>
      <c r="F72" s="644"/>
      <c r="G72" s="271" t="s">
        <v>516</v>
      </c>
      <c r="H72" s="272">
        <f t="shared" si="6"/>
        <v>25</v>
      </c>
      <c r="I72" s="272">
        <v>10</v>
      </c>
      <c r="J72" s="272">
        <v>15</v>
      </c>
      <c r="K72" s="268">
        <v>11</v>
      </c>
      <c r="L72" s="268">
        <v>4</v>
      </c>
      <c r="M72" s="268">
        <v>0</v>
      </c>
      <c r="N72" s="268">
        <v>36</v>
      </c>
      <c r="O72" s="272">
        <v>1</v>
      </c>
      <c r="P72" s="272">
        <v>0</v>
      </c>
      <c r="Q72" s="273">
        <v>49471.4</v>
      </c>
      <c r="R72" s="273">
        <v>24237.5</v>
      </c>
    </row>
    <row r="73" spans="1:18" ht="42" customHeight="1" x14ac:dyDescent="0.25">
      <c r="A73" s="256">
        <v>5</v>
      </c>
      <c r="B73" s="642" t="s">
        <v>797</v>
      </c>
      <c r="C73" s="643"/>
      <c r="D73" s="643"/>
      <c r="E73" s="643"/>
      <c r="F73" s="644"/>
      <c r="G73" s="271" t="s">
        <v>520</v>
      </c>
      <c r="H73" s="272">
        <f t="shared" si="6"/>
        <v>20</v>
      </c>
      <c r="I73" s="272">
        <v>10</v>
      </c>
      <c r="J73" s="272">
        <v>10</v>
      </c>
      <c r="K73" s="268">
        <v>9</v>
      </c>
      <c r="L73" s="268">
        <v>2</v>
      </c>
      <c r="M73" s="268">
        <v>0</v>
      </c>
      <c r="N73" s="268">
        <v>21</v>
      </c>
      <c r="O73" s="272">
        <v>3</v>
      </c>
      <c r="P73" s="272">
        <v>0</v>
      </c>
      <c r="Q73" s="273">
        <v>48575</v>
      </c>
      <c r="R73" s="273">
        <v>27162.5</v>
      </c>
    </row>
    <row r="74" spans="1:18" ht="42" customHeight="1" x14ac:dyDescent="0.25">
      <c r="A74" s="256">
        <v>6</v>
      </c>
      <c r="B74" s="642" t="s">
        <v>798</v>
      </c>
      <c r="C74" s="643"/>
      <c r="D74" s="643"/>
      <c r="E74" s="643"/>
      <c r="F74" s="644"/>
      <c r="G74" s="271" t="s">
        <v>517</v>
      </c>
      <c r="H74" s="272">
        <f t="shared" si="6"/>
        <v>25</v>
      </c>
      <c r="I74" s="272">
        <v>10</v>
      </c>
      <c r="J74" s="272">
        <v>15</v>
      </c>
      <c r="K74" s="268">
        <v>11</v>
      </c>
      <c r="L74" s="268">
        <v>2</v>
      </c>
      <c r="M74" s="268">
        <v>0</v>
      </c>
      <c r="N74" s="268">
        <v>19</v>
      </c>
      <c r="O74" s="272">
        <v>4</v>
      </c>
      <c r="P74" s="272">
        <v>0</v>
      </c>
      <c r="Q74" s="273">
        <v>45200</v>
      </c>
      <c r="R74" s="273">
        <v>25850</v>
      </c>
    </row>
    <row r="75" spans="1:18" ht="27.75" customHeight="1" x14ac:dyDescent="0.25">
      <c r="A75" s="256">
        <v>7</v>
      </c>
      <c r="B75" s="642" t="s">
        <v>108</v>
      </c>
      <c r="C75" s="643"/>
      <c r="D75" s="643"/>
      <c r="E75" s="643"/>
      <c r="F75" s="644"/>
      <c r="G75" s="271" t="s">
        <v>707</v>
      </c>
      <c r="H75" s="272">
        <f t="shared" si="6"/>
        <v>35</v>
      </c>
      <c r="I75" s="272">
        <v>20</v>
      </c>
      <c r="J75" s="272">
        <v>15</v>
      </c>
      <c r="K75" s="268">
        <v>18</v>
      </c>
      <c r="L75" s="268">
        <v>2</v>
      </c>
      <c r="M75" s="268">
        <v>0</v>
      </c>
      <c r="N75" s="268">
        <v>49</v>
      </c>
      <c r="O75" s="272">
        <v>3</v>
      </c>
      <c r="P75" s="272">
        <v>0</v>
      </c>
      <c r="Q75" s="273">
        <v>45150</v>
      </c>
      <c r="R75" s="273">
        <v>24378.400000000001</v>
      </c>
    </row>
    <row r="76" spans="1:18" ht="42" customHeight="1" x14ac:dyDescent="0.25">
      <c r="A76" s="256">
        <v>8</v>
      </c>
      <c r="B76" s="642" t="s">
        <v>800</v>
      </c>
      <c r="C76" s="643"/>
      <c r="D76" s="643"/>
      <c r="E76" s="643"/>
      <c r="F76" s="644"/>
      <c r="G76" s="271" t="s">
        <v>799</v>
      </c>
      <c r="H76" s="272">
        <f t="shared" si="6"/>
        <v>20</v>
      </c>
      <c r="I76" s="272">
        <v>0</v>
      </c>
      <c r="J76" s="272">
        <v>20</v>
      </c>
      <c r="K76" s="268">
        <v>6</v>
      </c>
      <c r="L76" s="268">
        <v>2</v>
      </c>
      <c r="M76" s="268">
        <v>0</v>
      </c>
      <c r="N76" s="268">
        <v>16</v>
      </c>
      <c r="O76" s="272">
        <v>4</v>
      </c>
      <c r="P76" s="272">
        <v>0</v>
      </c>
      <c r="Q76" s="273">
        <v>43433.3</v>
      </c>
      <c r="R76" s="273">
        <v>24218.799999999999</v>
      </c>
    </row>
    <row r="77" spans="1:18" ht="42" customHeight="1" x14ac:dyDescent="0.25">
      <c r="A77" s="256">
        <v>9</v>
      </c>
      <c r="B77" s="642" t="s">
        <v>801</v>
      </c>
      <c r="C77" s="643"/>
      <c r="D77" s="643"/>
      <c r="E77" s="643"/>
      <c r="F77" s="644"/>
      <c r="G77" s="271" t="s">
        <v>802</v>
      </c>
      <c r="H77" s="272">
        <f t="shared" si="6"/>
        <v>10</v>
      </c>
      <c r="I77" s="272">
        <v>0</v>
      </c>
      <c r="J77" s="272">
        <v>10</v>
      </c>
      <c r="K77" s="268">
        <v>4</v>
      </c>
      <c r="L77" s="268">
        <v>2</v>
      </c>
      <c r="M77" s="268">
        <v>0</v>
      </c>
      <c r="N77" s="268">
        <v>10</v>
      </c>
      <c r="O77" s="272">
        <v>0</v>
      </c>
      <c r="P77" s="272">
        <v>0</v>
      </c>
      <c r="Q77" s="273">
        <v>42500</v>
      </c>
      <c r="R77" s="273">
        <v>26785.7</v>
      </c>
    </row>
    <row r="78" spans="1:18" ht="30" customHeight="1" x14ac:dyDescent="0.25">
      <c r="A78" s="256">
        <v>10</v>
      </c>
      <c r="B78" s="642" t="s">
        <v>114</v>
      </c>
      <c r="C78" s="643"/>
      <c r="D78" s="643"/>
      <c r="E78" s="643"/>
      <c r="F78" s="644"/>
      <c r="G78" s="271" t="s">
        <v>709</v>
      </c>
      <c r="H78" s="272">
        <f t="shared" si="6"/>
        <v>30</v>
      </c>
      <c r="I78" s="272">
        <v>0</v>
      </c>
      <c r="J78" s="272">
        <v>30</v>
      </c>
      <c r="K78" s="268">
        <v>11</v>
      </c>
      <c r="L78" s="268">
        <v>2</v>
      </c>
      <c r="M78" s="268">
        <v>0</v>
      </c>
      <c r="N78" s="268">
        <v>18</v>
      </c>
      <c r="O78" s="272">
        <v>3</v>
      </c>
      <c r="P78" s="272">
        <v>0</v>
      </c>
      <c r="Q78" s="273">
        <v>51128.6</v>
      </c>
      <c r="R78" s="273">
        <v>23465</v>
      </c>
    </row>
    <row r="79" spans="1:18" ht="42" customHeight="1" x14ac:dyDescent="0.25">
      <c r="A79" s="256">
        <v>11</v>
      </c>
      <c r="B79" s="642" t="s">
        <v>803</v>
      </c>
      <c r="C79" s="643"/>
      <c r="D79" s="643"/>
      <c r="E79" s="643"/>
      <c r="F79" s="644"/>
      <c r="G79" s="271" t="s">
        <v>525</v>
      </c>
      <c r="H79" s="272">
        <f t="shared" si="6"/>
        <v>10</v>
      </c>
      <c r="I79" s="272">
        <v>0</v>
      </c>
      <c r="J79" s="272">
        <v>10</v>
      </c>
      <c r="K79" s="268">
        <v>8</v>
      </c>
      <c r="L79" s="268">
        <v>2</v>
      </c>
      <c r="M79" s="268">
        <v>0</v>
      </c>
      <c r="N79" s="268">
        <v>15</v>
      </c>
      <c r="O79" s="272">
        <v>1</v>
      </c>
      <c r="P79" s="272">
        <v>0</v>
      </c>
      <c r="Q79" s="273">
        <v>42866.7</v>
      </c>
      <c r="R79" s="273">
        <v>23861.5</v>
      </c>
    </row>
    <row r="80" spans="1:18" ht="29.25" customHeight="1" x14ac:dyDescent="0.25">
      <c r="A80" s="256">
        <v>12</v>
      </c>
      <c r="B80" s="642" t="s">
        <v>804</v>
      </c>
      <c r="C80" s="643"/>
      <c r="D80" s="643"/>
      <c r="E80" s="643"/>
      <c r="F80" s="644"/>
      <c r="G80" s="271" t="s">
        <v>526</v>
      </c>
      <c r="H80" s="272">
        <f t="shared" si="6"/>
        <v>0</v>
      </c>
      <c r="I80" s="272">
        <v>0</v>
      </c>
      <c r="J80" s="272">
        <v>0</v>
      </c>
      <c r="K80" s="268">
        <v>4</v>
      </c>
      <c r="L80" s="268">
        <v>2</v>
      </c>
      <c r="M80" s="268">
        <v>0</v>
      </c>
      <c r="N80" s="268">
        <v>12</v>
      </c>
      <c r="O80" s="272">
        <v>0</v>
      </c>
      <c r="P80" s="272">
        <v>0</v>
      </c>
      <c r="Q80" s="273">
        <v>41050</v>
      </c>
      <c r="R80" s="273">
        <v>23500</v>
      </c>
    </row>
    <row r="81" spans="1:18" ht="42" customHeight="1" x14ac:dyDescent="0.25">
      <c r="A81" s="256">
        <v>13</v>
      </c>
      <c r="B81" s="642" t="s">
        <v>805</v>
      </c>
      <c r="C81" s="643"/>
      <c r="D81" s="643"/>
      <c r="E81" s="643"/>
      <c r="F81" s="644"/>
      <c r="G81" s="271" t="s">
        <v>806</v>
      </c>
      <c r="H81" s="272">
        <f t="shared" si="6"/>
        <v>10</v>
      </c>
      <c r="I81" s="272">
        <v>0</v>
      </c>
      <c r="J81" s="272">
        <v>10</v>
      </c>
      <c r="K81" s="268">
        <v>7</v>
      </c>
      <c r="L81" s="268">
        <v>1</v>
      </c>
      <c r="M81" s="268">
        <v>0</v>
      </c>
      <c r="N81" s="268">
        <v>12</v>
      </c>
      <c r="O81" s="272">
        <v>1</v>
      </c>
      <c r="P81" s="272">
        <v>0</v>
      </c>
      <c r="Q81" s="273">
        <v>42560</v>
      </c>
      <c r="R81" s="273">
        <v>23625</v>
      </c>
    </row>
    <row r="82" spans="1:18" ht="42" customHeight="1" x14ac:dyDescent="0.25">
      <c r="A82" s="256">
        <v>14</v>
      </c>
      <c r="B82" s="642" t="s">
        <v>807</v>
      </c>
      <c r="C82" s="643"/>
      <c r="D82" s="643"/>
      <c r="E82" s="643"/>
      <c r="F82" s="644"/>
      <c r="G82" s="271" t="s">
        <v>808</v>
      </c>
      <c r="H82" s="272">
        <f t="shared" si="6"/>
        <v>5</v>
      </c>
      <c r="I82" s="272">
        <v>0</v>
      </c>
      <c r="J82" s="272">
        <v>5</v>
      </c>
      <c r="K82" s="268">
        <v>8</v>
      </c>
      <c r="L82" s="268">
        <v>2</v>
      </c>
      <c r="M82" s="268">
        <v>0</v>
      </c>
      <c r="N82" s="268">
        <v>10</v>
      </c>
      <c r="O82" s="272">
        <v>0</v>
      </c>
      <c r="P82" s="272">
        <v>0</v>
      </c>
      <c r="Q82" s="273">
        <v>44375</v>
      </c>
      <c r="R82" s="273">
        <v>25400</v>
      </c>
    </row>
    <row r="83" spans="1:18" ht="28.5" customHeight="1" x14ac:dyDescent="0.25">
      <c r="A83" s="256">
        <v>15</v>
      </c>
      <c r="B83" s="642" t="s">
        <v>809</v>
      </c>
      <c r="C83" s="643"/>
      <c r="D83" s="643"/>
      <c r="E83" s="643"/>
      <c r="F83" s="644"/>
      <c r="G83" s="271" t="s">
        <v>810</v>
      </c>
      <c r="H83" s="272">
        <f t="shared" si="6"/>
        <v>10</v>
      </c>
      <c r="I83" s="272">
        <v>0</v>
      </c>
      <c r="J83" s="272">
        <v>10</v>
      </c>
      <c r="K83" s="268">
        <v>11</v>
      </c>
      <c r="L83" s="268">
        <v>2</v>
      </c>
      <c r="M83" s="268">
        <v>0</v>
      </c>
      <c r="N83" s="268">
        <v>18</v>
      </c>
      <c r="O83" s="272">
        <v>2</v>
      </c>
      <c r="P83" s="272">
        <v>0</v>
      </c>
      <c r="Q83" s="273">
        <v>47457.1</v>
      </c>
      <c r="R83" s="273">
        <v>25000</v>
      </c>
    </row>
    <row r="84" spans="1:18" ht="42" customHeight="1" x14ac:dyDescent="0.25">
      <c r="A84" s="256">
        <v>16</v>
      </c>
      <c r="B84" s="642" t="s">
        <v>749</v>
      </c>
      <c r="C84" s="643"/>
      <c r="D84" s="643"/>
      <c r="E84" s="643"/>
      <c r="F84" s="644"/>
      <c r="G84" s="271" t="s">
        <v>748</v>
      </c>
      <c r="H84" s="272">
        <f t="shared" si="6"/>
        <v>0</v>
      </c>
      <c r="I84" s="272">
        <v>0</v>
      </c>
      <c r="J84" s="272">
        <v>0</v>
      </c>
      <c r="K84" s="268">
        <v>0</v>
      </c>
      <c r="L84" s="268">
        <v>0</v>
      </c>
      <c r="M84" s="268">
        <v>0</v>
      </c>
      <c r="N84" s="268">
        <v>0</v>
      </c>
      <c r="O84" s="272">
        <v>2</v>
      </c>
      <c r="P84" s="272">
        <v>0</v>
      </c>
      <c r="Q84" s="273">
        <v>0</v>
      </c>
      <c r="R84" s="273">
        <v>0</v>
      </c>
    </row>
    <row r="85" spans="1:18" ht="30" customHeight="1" x14ac:dyDescent="0.25">
      <c r="A85" s="256">
        <v>17</v>
      </c>
      <c r="B85" s="642" t="s">
        <v>137</v>
      </c>
      <c r="C85" s="643"/>
      <c r="D85" s="643"/>
      <c r="E85" s="643"/>
      <c r="F85" s="644"/>
      <c r="G85" s="271" t="s">
        <v>811</v>
      </c>
      <c r="H85" s="272">
        <f t="shared" si="6"/>
        <v>0</v>
      </c>
      <c r="I85" s="272">
        <v>0</v>
      </c>
      <c r="J85" s="272">
        <v>0</v>
      </c>
      <c r="K85" s="268">
        <v>0</v>
      </c>
      <c r="L85" s="268">
        <v>0</v>
      </c>
      <c r="M85" s="268">
        <v>0</v>
      </c>
      <c r="N85" s="268">
        <v>2</v>
      </c>
      <c r="O85" s="272">
        <v>2</v>
      </c>
      <c r="P85" s="272">
        <v>0</v>
      </c>
      <c r="Q85" s="273">
        <v>0</v>
      </c>
      <c r="R85" s="273">
        <v>26150</v>
      </c>
    </row>
    <row r="86" spans="1:18" ht="42" customHeight="1" x14ac:dyDescent="0.25">
      <c r="A86" s="256">
        <v>18</v>
      </c>
      <c r="B86" s="642" t="s">
        <v>741</v>
      </c>
      <c r="C86" s="643"/>
      <c r="D86" s="643"/>
      <c r="E86" s="643"/>
      <c r="F86" s="644"/>
      <c r="G86" s="271" t="s">
        <v>716</v>
      </c>
      <c r="H86" s="272">
        <f t="shared" si="6"/>
        <v>0</v>
      </c>
      <c r="I86" s="272">
        <v>0</v>
      </c>
      <c r="J86" s="272">
        <v>0</v>
      </c>
      <c r="K86" s="268">
        <v>0</v>
      </c>
      <c r="L86" s="268">
        <v>0</v>
      </c>
      <c r="M86" s="268">
        <v>0</v>
      </c>
      <c r="N86" s="268">
        <v>4</v>
      </c>
      <c r="O86" s="272">
        <v>0</v>
      </c>
      <c r="P86" s="272">
        <v>0</v>
      </c>
      <c r="Q86" s="273">
        <v>0</v>
      </c>
      <c r="R86" s="273">
        <v>23500</v>
      </c>
    </row>
    <row r="87" spans="1:18" ht="29.25" customHeight="1" x14ac:dyDescent="0.25">
      <c r="A87" s="256">
        <v>19</v>
      </c>
      <c r="B87" s="642" t="s">
        <v>742</v>
      </c>
      <c r="C87" s="643"/>
      <c r="D87" s="643"/>
      <c r="E87" s="643"/>
      <c r="F87" s="644"/>
      <c r="G87" s="271" t="s">
        <v>717</v>
      </c>
      <c r="H87" s="272">
        <f t="shared" si="6"/>
        <v>0</v>
      </c>
      <c r="I87" s="272">
        <v>0</v>
      </c>
      <c r="J87" s="272">
        <v>0</v>
      </c>
      <c r="K87" s="268">
        <v>0</v>
      </c>
      <c r="L87" s="268">
        <v>0</v>
      </c>
      <c r="M87" s="268">
        <v>0</v>
      </c>
      <c r="N87" s="268">
        <v>3</v>
      </c>
      <c r="O87" s="272">
        <v>0</v>
      </c>
      <c r="P87" s="272">
        <v>0</v>
      </c>
      <c r="Q87" s="273">
        <v>0</v>
      </c>
      <c r="R87" s="273">
        <v>26133.3</v>
      </c>
    </row>
    <row r="88" spans="1:18" ht="29.25" customHeight="1" x14ac:dyDescent="0.25">
      <c r="A88" s="256">
        <v>20</v>
      </c>
      <c r="B88" s="642" t="s">
        <v>812</v>
      </c>
      <c r="C88" s="643"/>
      <c r="D88" s="643"/>
      <c r="E88" s="643"/>
      <c r="F88" s="644"/>
      <c r="G88" s="271" t="s">
        <v>813</v>
      </c>
      <c r="H88" s="272">
        <f t="shared" si="6"/>
        <v>0</v>
      </c>
      <c r="I88" s="272">
        <v>0</v>
      </c>
      <c r="J88" s="272">
        <v>0</v>
      </c>
      <c r="K88" s="268">
        <v>0</v>
      </c>
      <c r="L88" s="268">
        <v>0</v>
      </c>
      <c r="M88" s="268">
        <v>0</v>
      </c>
      <c r="N88" s="268">
        <v>3</v>
      </c>
      <c r="O88" s="272">
        <v>1</v>
      </c>
      <c r="P88" s="272">
        <v>0</v>
      </c>
      <c r="Q88" s="273">
        <v>0</v>
      </c>
      <c r="R88" s="273">
        <v>26300</v>
      </c>
    </row>
    <row r="89" spans="1:18" ht="42" customHeight="1" x14ac:dyDescent="0.25">
      <c r="A89" s="256">
        <v>21</v>
      </c>
      <c r="B89" s="642" t="s">
        <v>120</v>
      </c>
      <c r="C89" s="643"/>
      <c r="D89" s="643"/>
      <c r="E89" s="643"/>
      <c r="F89" s="644"/>
      <c r="G89" s="271" t="s">
        <v>814</v>
      </c>
      <c r="H89" s="272">
        <f t="shared" si="6"/>
        <v>0</v>
      </c>
      <c r="I89" s="272">
        <v>0</v>
      </c>
      <c r="J89" s="272">
        <v>0</v>
      </c>
      <c r="K89" s="268">
        <v>0</v>
      </c>
      <c r="L89" s="268">
        <v>0</v>
      </c>
      <c r="M89" s="268">
        <v>0</v>
      </c>
      <c r="N89" s="268">
        <v>4</v>
      </c>
      <c r="O89" s="272">
        <v>1</v>
      </c>
      <c r="P89" s="272">
        <v>0</v>
      </c>
      <c r="Q89" s="273">
        <v>0</v>
      </c>
      <c r="R89" s="273">
        <v>25625</v>
      </c>
    </row>
    <row r="90" spans="1:18" ht="31.5" customHeight="1" x14ac:dyDescent="0.25">
      <c r="A90" s="256">
        <v>22</v>
      </c>
      <c r="B90" s="642" t="s">
        <v>130</v>
      </c>
      <c r="C90" s="643"/>
      <c r="D90" s="643"/>
      <c r="E90" s="643"/>
      <c r="F90" s="644"/>
      <c r="G90" s="271" t="s">
        <v>713</v>
      </c>
      <c r="H90" s="272">
        <f t="shared" si="6"/>
        <v>0</v>
      </c>
      <c r="I90" s="272">
        <v>0</v>
      </c>
      <c r="J90" s="272">
        <v>0</v>
      </c>
      <c r="K90" s="268">
        <v>0</v>
      </c>
      <c r="L90" s="268">
        <v>0</v>
      </c>
      <c r="M90" s="268">
        <v>0</v>
      </c>
      <c r="N90" s="268">
        <v>1</v>
      </c>
      <c r="O90" s="272">
        <v>1</v>
      </c>
      <c r="P90" s="272">
        <v>0</v>
      </c>
      <c r="Q90" s="273">
        <v>0</v>
      </c>
      <c r="R90" s="273">
        <v>33100</v>
      </c>
    </row>
    <row r="91" spans="1:18" ht="30.75" customHeight="1" x14ac:dyDescent="0.25">
      <c r="A91" s="256">
        <v>23</v>
      </c>
      <c r="B91" s="642" t="s">
        <v>134</v>
      </c>
      <c r="C91" s="643"/>
      <c r="D91" s="643"/>
      <c r="E91" s="643"/>
      <c r="F91" s="644"/>
      <c r="G91" s="271" t="s">
        <v>718</v>
      </c>
      <c r="H91" s="272">
        <f t="shared" si="6"/>
        <v>0</v>
      </c>
      <c r="I91" s="272">
        <v>0</v>
      </c>
      <c r="J91" s="272">
        <v>0</v>
      </c>
      <c r="K91" s="268">
        <v>0</v>
      </c>
      <c r="L91" s="268">
        <v>0</v>
      </c>
      <c r="M91" s="268">
        <v>0</v>
      </c>
      <c r="N91" s="268">
        <v>2</v>
      </c>
      <c r="O91" s="272">
        <v>1</v>
      </c>
      <c r="P91" s="272">
        <v>0</v>
      </c>
      <c r="Q91" s="273">
        <v>0</v>
      </c>
      <c r="R91" s="273">
        <v>22500</v>
      </c>
    </row>
    <row r="92" spans="1:18" ht="30" customHeight="1" x14ac:dyDescent="0.25">
      <c r="A92" s="256">
        <v>24</v>
      </c>
      <c r="B92" s="642" t="s">
        <v>733</v>
      </c>
      <c r="C92" s="643"/>
      <c r="D92" s="643"/>
      <c r="E92" s="643"/>
      <c r="F92" s="644"/>
      <c r="G92" s="271" t="s">
        <v>721</v>
      </c>
      <c r="H92" s="272">
        <f t="shared" si="6"/>
        <v>0</v>
      </c>
      <c r="I92" s="272">
        <v>0</v>
      </c>
      <c r="J92" s="272">
        <v>0</v>
      </c>
      <c r="K92" s="268">
        <v>0</v>
      </c>
      <c r="L92" s="268">
        <v>0</v>
      </c>
      <c r="M92" s="268">
        <v>0</v>
      </c>
      <c r="N92" s="268">
        <v>1</v>
      </c>
      <c r="O92" s="272">
        <v>1</v>
      </c>
      <c r="P92" s="272">
        <v>0</v>
      </c>
      <c r="Q92" s="273">
        <v>0</v>
      </c>
      <c r="R92" s="273">
        <v>27800</v>
      </c>
    </row>
    <row r="93" spans="1:18" ht="29.25" customHeight="1" x14ac:dyDescent="0.25">
      <c r="A93" s="256">
        <v>25</v>
      </c>
      <c r="B93" s="642" t="s">
        <v>815</v>
      </c>
      <c r="C93" s="643"/>
      <c r="D93" s="643"/>
      <c r="E93" s="643"/>
      <c r="F93" s="644"/>
      <c r="G93" s="271" t="s">
        <v>133</v>
      </c>
      <c r="H93" s="272">
        <f t="shared" si="6"/>
        <v>0</v>
      </c>
      <c r="I93" s="272">
        <v>0</v>
      </c>
      <c r="J93" s="272">
        <v>0</v>
      </c>
      <c r="K93" s="268">
        <v>0</v>
      </c>
      <c r="L93" s="268">
        <v>0</v>
      </c>
      <c r="M93" s="268">
        <v>0</v>
      </c>
      <c r="N93" s="268">
        <v>2</v>
      </c>
      <c r="O93" s="272">
        <v>1</v>
      </c>
      <c r="P93" s="272">
        <v>0</v>
      </c>
      <c r="Q93" s="273">
        <v>0</v>
      </c>
      <c r="R93" s="273">
        <v>23350</v>
      </c>
    </row>
    <row r="94" spans="1:18" ht="42" customHeight="1" x14ac:dyDescent="0.25">
      <c r="A94" s="256">
        <v>26</v>
      </c>
      <c r="B94" s="642" t="s">
        <v>816</v>
      </c>
      <c r="C94" s="643"/>
      <c r="D94" s="643"/>
      <c r="E94" s="643"/>
      <c r="F94" s="644"/>
      <c r="G94" s="271" t="s">
        <v>723</v>
      </c>
      <c r="H94" s="272">
        <f t="shared" si="6"/>
        <v>0</v>
      </c>
      <c r="I94" s="272">
        <v>0</v>
      </c>
      <c r="J94" s="272">
        <v>0</v>
      </c>
      <c r="K94" s="268">
        <v>0</v>
      </c>
      <c r="L94" s="268">
        <v>0</v>
      </c>
      <c r="M94" s="268">
        <v>0</v>
      </c>
      <c r="N94" s="268">
        <v>2</v>
      </c>
      <c r="O94" s="272">
        <v>2</v>
      </c>
      <c r="P94" s="272">
        <v>0</v>
      </c>
      <c r="Q94" s="273">
        <v>0</v>
      </c>
      <c r="R94" s="273">
        <v>37300</v>
      </c>
    </row>
    <row r="95" spans="1:18" ht="29.25" customHeight="1" x14ac:dyDescent="0.25">
      <c r="A95" s="256">
        <v>27</v>
      </c>
      <c r="B95" s="642" t="s">
        <v>745</v>
      </c>
      <c r="C95" s="643"/>
      <c r="D95" s="643"/>
      <c r="E95" s="643"/>
      <c r="F95" s="644"/>
      <c r="G95" s="271" t="s">
        <v>817</v>
      </c>
      <c r="H95" s="272">
        <f t="shared" si="6"/>
        <v>0</v>
      </c>
      <c r="I95" s="272">
        <v>0</v>
      </c>
      <c r="J95" s="272">
        <v>0</v>
      </c>
      <c r="K95" s="268">
        <v>0</v>
      </c>
      <c r="L95" s="268">
        <v>0</v>
      </c>
      <c r="M95" s="268">
        <v>0</v>
      </c>
      <c r="N95" s="268">
        <v>3</v>
      </c>
      <c r="O95" s="272">
        <v>1</v>
      </c>
      <c r="P95" s="272">
        <v>0</v>
      </c>
      <c r="Q95" s="273">
        <v>0</v>
      </c>
      <c r="R95" s="273">
        <v>23150</v>
      </c>
    </row>
    <row r="96" spans="1:18" ht="27" customHeight="1" x14ac:dyDescent="0.25">
      <c r="A96" s="256">
        <v>28</v>
      </c>
      <c r="B96" s="649" t="s">
        <v>144</v>
      </c>
      <c r="C96" s="650"/>
      <c r="D96" s="650"/>
      <c r="E96" s="650"/>
      <c r="F96" s="651"/>
      <c r="G96" s="271" t="s">
        <v>725</v>
      </c>
      <c r="H96" s="272">
        <f t="shared" si="6"/>
        <v>0</v>
      </c>
      <c r="I96" s="272">
        <v>0</v>
      </c>
      <c r="J96" s="272">
        <v>0</v>
      </c>
      <c r="K96" s="268">
        <v>0</v>
      </c>
      <c r="L96" s="268">
        <v>0</v>
      </c>
      <c r="M96" s="268">
        <v>0</v>
      </c>
      <c r="N96" s="268">
        <v>1</v>
      </c>
      <c r="O96" s="272">
        <v>2</v>
      </c>
      <c r="P96" s="272">
        <v>0</v>
      </c>
      <c r="Q96" s="273">
        <v>0</v>
      </c>
      <c r="R96" s="273">
        <v>24500</v>
      </c>
    </row>
    <row r="97" spans="1:18" ht="20.25" customHeight="1" x14ac:dyDescent="0.25">
      <c r="A97" s="256">
        <v>29</v>
      </c>
      <c r="B97" s="642" t="s">
        <v>118</v>
      </c>
      <c r="C97" s="643"/>
      <c r="D97" s="643"/>
      <c r="E97" s="643"/>
      <c r="F97" s="644"/>
      <c r="G97" s="271" t="s">
        <v>727</v>
      </c>
      <c r="H97" s="272">
        <f t="shared" si="6"/>
        <v>0</v>
      </c>
      <c r="I97" s="272">
        <v>0</v>
      </c>
      <c r="J97" s="272">
        <v>0</v>
      </c>
      <c r="K97" s="268">
        <v>0</v>
      </c>
      <c r="L97" s="268">
        <v>0</v>
      </c>
      <c r="M97" s="268">
        <v>0</v>
      </c>
      <c r="N97" s="268">
        <v>2</v>
      </c>
      <c r="O97" s="272">
        <v>1</v>
      </c>
      <c r="P97" s="272">
        <v>0</v>
      </c>
      <c r="Q97" s="273">
        <v>0</v>
      </c>
      <c r="R97" s="273">
        <v>31700</v>
      </c>
    </row>
    <row r="98" spans="1:18" ht="27.75" customHeight="1" x14ac:dyDescent="0.25">
      <c r="A98" s="256">
        <v>30</v>
      </c>
      <c r="B98" s="642" t="s">
        <v>818</v>
      </c>
      <c r="C98" s="643"/>
      <c r="D98" s="643"/>
      <c r="E98" s="643"/>
      <c r="F98" s="644"/>
      <c r="G98" s="271" t="s">
        <v>819</v>
      </c>
      <c r="H98" s="272">
        <f t="shared" si="6"/>
        <v>0</v>
      </c>
      <c r="I98" s="272">
        <v>0</v>
      </c>
      <c r="J98" s="272">
        <v>0</v>
      </c>
      <c r="K98" s="268">
        <v>0</v>
      </c>
      <c r="L98" s="268">
        <v>0</v>
      </c>
      <c r="M98" s="268">
        <v>0</v>
      </c>
      <c r="N98" s="268">
        <v>5</v>
      </c>
      <c r="O98" s="272">
        <v>1</v>
      </c>
      <c r="P98" s="272">
        <v>0</v>
      </c>
      <c r="Q98" s="273">
        <v>0</v>
      </c>
      <c r="R98" s="273">
        <v>24275</v>
      </c>
    </row>
    <row r="99" spans="1:18" ht="42" customHeight="1" x14ac:dyDescent="0.25">
      <c r="A99" s="256">
        <v>31</v>
      </c>
      <c r="B99" s="645" t="s">
        <v>876</v>
      </c>
      <c r="C99" s="646"/>
      <c r="D99" s="646"/>
      <c r="E99" s="646"/>
      <c r="F99" s="647"/>
      <c r="G99" s="275" t="s">
        <v>877</v>
      </c>
      <c r="H99" s="272">
        <f t="shared" si="6"/>
        <v>0</v>
      </c>
      <c r="I99" s="272">
        <v>0</v>
      </c>
      <c r="J99" s="272">
        <v>0</v>
      </c>
      <c r="K99" s="268">
        <v>0</v>
      </c>
      <c r="L99" s="268">
        <v>0</v>
      </c>
      <c r="M99" s="268">
        <v>0</v>
      </c>
      <c r="N99" s="268">
        <v>0</v>
      </c>
      <c r="O99" s="272">
        <v>0</v>
      </c>
      <c r="P99" s="272">
        <v>0</v>
      </c>
      <c r="Q99" s="273">
        <v>0</v>
      </c>
      <c r="R99" s="273">
        <v>0</v>
      </c>
    </row>
    <row r="100" spans="1:18" ht="29.25" customHeight="1" x14ac:dyDescent="0.25">
      <c r="A100" s="256">
        <v>32</v>
      </c>
      <c r="B100" s="645" t="s">
        <v>878</v>
      </c>
      <c r="C100" s="646"/>
      <c r="D100" s="646"/>
      <c r="E100" s="646"/>
      <c r="F100" s="647"/>
      <c r="G100" s="275" t="s">
        <v>879</v>
      </c>
      <c r="H100" s="272">
        <f t="shared" si="6"/>
        <v>0</v>
      </c>
      <c r="I100" s="272">
        <v>0</v>
      </c>
      <c r="J100" s="272">
        <v>0</v>
      </c>
      <c r="K100" s="268">
        <v>0</v>
      </c>
      <c r="L100" s="268">
        <v>0</v>
      </c>
      <c r="M100" s="268">
        <v>0</v>
      </c>
      <c r="N100" s="268">
        <v>0</v>
      </c>
      <c r="O100" s="272">
        <v>0</v>
      </c>
      <c r="P100" s="272">
        <v>0</v>
      </c>
      <c r="Q100" s="273">
        <v>0</v>
      </c>
      <c r="R100" s="273">
        <v>0</v>
      </c>
    </row>
    <row r="101" spans="1:18" ht="27.75" customHeight="1" x14ac:dyDescent="0.25">
      <c r="A101" s="256">
        <v>33</v>
      </c>
      <c r="B101" s="645" t="s">
        <v>822</v>
      </c>
      <c r="C101" s="646"/>
      <c r="D101" s="646"/>
      <c r="E101" s="646"/>
      <c r="F101" s="647"/>
      <c r="G101" s="275" t="s">
        <v>880</v>
      </c>
      <c r="H101" s="272">
        <f t="shared" si="6"/>
        <v>0</v>
      </c>
      <c r="I101" s="272">
        <v>0</v>
      </c>
      <c r="J101" s="272">
        <v>0</v>
      </c>
      <c r="K101" s="268">
        <v>0</v>
      </c>
      <c r="L101" s="268">
        <v>0</v>
      </c>
      <c r="M101" s="268">
        <v>0</v>
      </c>
      <c r="N101" s="268">
        <v>0</v>
      </c>
      <c r="O101" s="272">
        <v>0</v>
      </c>
      <c r="P101" s="272">
        <v>0</v>
      </c>
      <c r="Q101" s="273">
        <v>0</v>
      </c>
      <c r="R101" s="273">
        <v>0</v>
      </c>
    </row>
    <row r="102" spans="1:18" ht="42" customHeight="1" x14ac:dyDescent="0.25">
      <c r="A102" s="256">
        <v>34</v>
      </c>
      <c r="B102" s="645" t="s">
        <v>826</v>
      </c>
      <c r="C102" s="646"/>
      <c r="D102" s="646"/>
      <c r="E102" s="646"/>
      <c r="F102" s="647"/>
      <c r="G102" s="275" t="s">
        <v>881</v>
      </c>
      <c r="H102" s="272">
        <f t="shared" si="6"/>
        <v>0</v>
      </c>
      <c r="I102" s="272">
        <v>0</v>
      </c>
      <c r="J102" s="272">
        <v>0</v>
      </c>
      <c r="K102" s="268">
        <v>0</v>
      </c>
      <c r="L102" s="268">
        <v>0</v>
      </c>
      <c r="M102" s="268">
        <v>0</v>
      </c>
      <c r="N102" s="268">
        <v>0</v>
      </c>
      <c r="O102" s="272">
        <v>0</v>
      </c>
      <c r="P102" s="272">
        <v>0</v>
      </c>
      <c r="Q102" s="273">
        <v>0</v>
      </c>
      <c r="R102" s="273">
        <v>0</v>
      </c>
    </row>
    <row r="103" spans="1:18" ht="42" customHeight="1" x14ac:dyDescent="0.25">
      <c r="A103" s="256">
        <v>35</v>
      </c>
      <c r="B103" s="645" t="s">
        <v>828</v>
      </c>
      <c r="C103" s="646"/>
      <c r="D103" s="646"/>
      <c r="E103" s="646"/>
      <c r="F103" s="647"/>
      <c r="G103" s="275" t="s">
        <v>882</v>
      </c>
      <c r="H103" s="272">
        <f t="shared" si="6"/>
        <v>0</v>
      </c>
      <c r="I103" s="272">
        <v>0</v>
      </c>
      <c r="J103" s="272">
        <v>0</v>
      </c>
      <c r="K103" s="268">
        <v>0</v>
      </c>
      <c r="L103" s="268">
        <v>0</v>
      </c>
      <c r="M103" s="268">
        <v>0</v>
      </c>
      <c r="N103" s="268">
        <v>0</v>
      </c>
      <c r="O103" s="272">
        <v>0</v>
      </c>
      <c r="P103" s="272">
        <v>0</v>
      </c>
      <c r="Q103" s="273">
        <v>0</v>
      </c>
      <c r="R103" s="273">
        <v>0</v>
      </c>
    </row>
    <row r="104" spans="1:18" ht="29.25" customHeight="1" x14ac:dyDescent="0.25">
      <c r="A104" s="253">
        <v>4</v>
      </c>
      <c r="B104" s="522" t="s">
        <v>158</v>
      </c>
      <c r="C104" s="523"/>
      <c r="D104" s="523"/>
      <c r="E104" s="523"/>
      <c r="F104" s="523"/>
      <c r="G104" s="524"/>
      <c r="H104" s="255">
        <f>H105+H106+H107+H108+H109+H110+H111+H112+H113+H114+H115+H116+H117+H118+H119+H120+H121+H122+H123+H124+H125+H126+H127+H128</f>
        <v>640</v>
      </c>
      <c r="I104" s="255">
        <f t="shared" ref="I104:P104" si="7">I105+I106+I107+I108+I109+I110+I111+I112+I113+I114+I115+I116+I117+I118+I119+I120+I121+I122+I123+I124+I125+I126+I127+I128</f>
        <v>520</v>
      </c>
      <c r="J104" s="255">
        <f t="shared" si="7"/>
        <v>120</v>
      </c>
      <c r="K104" s="135">
        <f t="shared" si="7"/>
        <v>240</v>
      </c>
      <c r="L104" s="135">
        <f t="shared" si="7"/>
        <v>412.5</v>
      </c>
      <c r="M104" s="135">
        <f t="shared" si="7"/>
        <v>74</v>
      </c>
      <c r="N104" s="135">
        <f t="shared" si="7"/>
        <v>806</v>
      </c>
      <c r="O104" s="255">
        <f t="shared" si="7"/>
        <v>856.5</v>
      </c>
      <c r="P104" s="255">
        <f t="shared" si="7"/>
        <v>3</v>
      </c>
      <c r="Q104" s="164">
        <v>37271.5</v>
      </c>
      <c r="R104" s="164">
        <v>22647.5</v>
      </c>
    </row>
    <row r="105" spans="1:18" ht="42.75" customHeight="1" x14ac:dyDescent="0.25">
      <c r="A105" s="272">
        <v>1</v>
      </c>
      <c r="B105" s="642" t="s">
        <v>159</v>
      </c>
      <c r="C105" s="643"/>
      <c r="D105" s="643"/>
      <c r="E105" s="643"/>
      <c r="F105" s="644"/>
      <c r="G105" s="271" t="s">
        <v>1005</v>
      </c>
      <c r="H105" s="272">
        <f>I105+J105</f>
        <v>590</v>
      </c>
      <c r="I105" s="272">
        <v>505</v>
      </c>
      <c r="J105" s="272">
        <v>85</v>
      </c>
      <c r="K105" s="268">
        <v>181</v>
      </c>
      <c r="L105" s="268">
        <v>324.5</v>
      </c>
      <c r="M105" s="268">
        <v>56</v>
      </c>
      <c r="N105" s="268">
        <v>646</v>
      </c>
      <c r="O105" s="272">
        <v>683.75</v>
      </c>
      <c r="P105" s="272">
        <v>2</v>
      </c>
      <c r="Q105" s="273">
        <v>37280</v>
      </c>
      <c r="R105" s="273">
        <v>22800</v>
      </c>
    </row>
    <row r="106" spans="1:18" ht="33.75" customHeight="1" x14ac:dyDescent="0.25">
      <c r="A106" s="272">
        <v>2</v>
      </c>
      <c r="B106" s="642" t="s">
        <v>160</v>
      </c>
      <c r="C106" s="643"/>
      <c r="D106" s="643"/>
      <c r="E106" s="643"/>
      <c r="F106" s="644"/>
      <c r="G106" s="271" t="s">
        <v>531</v>
      </c>
      <c r="H106" s="272">
        <f t="shared" ref="H106:H128" si="8">I106+J106</f>
        <v>25</v>
      </c>
      <c r="I106" s="272">
        <v>15</v>
      </c>
      <c r="J106" s="272">
        <v>10</v>
      </c>
      <c r="K106" s="268">
        <v>19</v>
      </c>
      <c r="L106" s="268">
        <v>25.5</v>
      </c>
      <c r="M106" s="268">
        <v>1</v>
      </c>
      <c r="N106" s="268">
        <v>43</v>
      </c>
      <c r="O106" s="272">
        <v>47.25</v>
      </c>
      <c r="P106" s="272">
        <v>0</v>
      </c>
      <c r="Q106" s="273">
        <v>38050</v>
      </c>
      <c r="R106" s="273">
        <v>23450</v>
      </c>
    </row>
    <row r="107" spans="1:18" ht="28.5" customHeight="1" x14ac:dyDescent="0.25">
      <c r="A107" s="272">
        <v>3</v>
      </c>
      <c r="B107" s="642" t="s">
        <v>161</v>
      </c>
      <c r="C107" s="643"/>
      <c r="D107" s="643"/>
      <c r="E107" s="643"/>
      <c r="F107" s="644"/>
      <c r="G107" s="271" t="s">
        <v>532</v>
      </c>
      <c r="H107" s="272">
        <f t="shared" si="8"/>
        <v>0</v>
      </c>
      <c r="I107" s="272">
        <v>0</v>
      </c>
      <c r="J107" s="272">
        <v>0</v>
      </c>
      <c r="K107" s="268">
        <v>6</v>
      </c>
      <c r="L107" s="268">
        <v>5.5</v>
      </c>
      <c r="M107" s="268">
        <v>0</v>
      </c>
      <c r="N107" s="268">
        <v>11</v>
      </c>
      <c r="O107" s="272">
        <v>10</v>
      </c>
      <c r="P107" s="272">
        <v>0</v>
      </c>
      <c r="Q107" s="273">
        <v>37200</v>
      </c>
      <c r="R107" s="273">
        <v>23400</v>
      </c>
    </row>
    <row r="108" spans="1:18" ht="32.25" customHeight="1" x14ac:dyDescent="0.25">
      <c r="A108" s="272">
        <v>4</v>
      </c>
      <c r="B108" s="642" t="s">
        <v>162</v>
      </c>
      <c r="C108" s="643"/>
      <c r="D108" s="643"/>
      <c r="E108" s="643"/>
      <c r="F108" s="644"/>
      <c r="G108" s="271" t="s">
        <v>533</v>
      </c>
      <c r="H108" s="272">
        <f t="shared" si="8"/>
        <v>0</v>
      </c>
      <c r="I108" s="272">
        <v>0</v>
      </c>
      <c r="J108" s="272">
        <v>0</v>
      </c>
      <c r="K108" s="268">
        <v>6</v>
      </c>
      <c r="L108" s="268">
        <v>7.5</v>
      </c>
      <c r="M108" s="268">
        <v>0</v>
      </c>
      <c r="N108" s="268">
        <v>10</v>
      </c>
      <c r="O108" s="272">
        <v>11</v>
      </c>
      <c r="P108" s="272">
        <v>0</v>
      </c>
      <c r="Q108" s="273">
        <v>37200</v>
      </c>
      <c r="R108" s="273">
        <v>23400</v>
      </c>
    </row>
    <row r="109" spans="1:18" ht="42.75" customHeight="1" x14ac:dyDescent="0.25">
      <c r="A109" s="272">
        <v>5</v>
      </c>
      <c r="B109" s="642" t="s">
        <v>163</v>
      </c>
      <c r="C109" s="643"/>
      <c r="D109" s="643"/>
      <c r="E109" s="643"/>
      <c r="F109" s="644"/>
      <c r="G109" s="271" t="s">
        <v>534</v>
      </c>
      <c r="H109" s="272">
        <f t="shared" si="8"/>
        <v>10</v>
      </c>
      <c r="I109" s="272">
        <v>0</v>
      </c>
      <c r="J109" s="272">
        <v>10</v>
      </c>
      <c r="K109" s="268">
        <v>6</v>
      </c>
      <c r="L109" s="268">
        <v>9</v>
      </c>
      <c r="M109" s="268">
        <v>0</v>
      </c>
      <c r="N109" s="268">
        <v>18</v>
      </c>
      <c r="O109" s="272">
        <v>16</v>
      </c>
      <c r="P109" s="272">
        <v>0</v>
      </c>
      <c r="Q109" s="273">
        <v>37200</v>
      </c>
      <c r="R109" s="273">
        <v>23400</v>
      </c>
    </row>
    <row r="110" spans="1:18" ht="42.75" customHeight="1" x14ac:dyDescent="0.25">
      <c r="A110" s="272">
        <v>6</v>
      </c>
      <c r="B110" s="642" t="s">
        <v>164</v>
      </c>
      <c r="C110" s="643"/>
      <c r="D110" s="643"/>
      <c r="E110" s="643"/>
      <c r="F110" s="644"/>
      <c r="G110" s="271" t="s">
        <v>535</v>
      </c>
      <c r="H110" s="272">
        <f t="shared" si="8"/>
        <v>5</v>
      </c>
      <c r="I110" s="272">
        <v>0</v>
      </c>
      <c r="J110" s="272">
        <v>5</v>
      </c>
      <c r="K110" s="268">
        <v>6</v>
      </c>
      <c r="L110" s="268">
        <v>7.5</v>
      </c>
      <c r="M110" s="268">
        <v>1</v>
      </c>
      <c r="N110" s="268">
        <v>11</v>
      </c>
      <c r="O110" s="272">
        <v>11</v>
      </c>
      <c r="P110" s="272">
        <v>0</v>
      </c>
      <c r="Q110" s="273">
        <v>37200</v>
      </c>
      <c r="R110" s="273">
        <v>23400</v>
      </c>
    </row>
    <row r="111" spans="1:18" ht="27.75" customHeight="1" x14ac:dyDescent="0.25">
      <c r="A111" s="272">
        <v>7</v>
      </c>
      <c r="B111" s="642" t="s">
        <v>165</v>
      </c>
      <c r="C111" s="643"/>
      <c r="D111" s="643"/>
      <c r="E111" s="643"/>
      <c r="F111" s="644"/>
      <c r="G111" s="271" t="s">
        <v>536</v>
      </c>
      <c r="H111" s="272">
        <f t="shared" si="8"/>
        <v>10</v>
      </c>
      <c r="I111" s="272">
        <v>0</v>
      </c>
      <c r="J111" s="272">
        <v>10</v>
      </c>
      <c r="K111" s="268">
        <v>6</v>
      </c>
      <c r="L111" s="268">
        <v>7.5</v>
      </c>
      <c r="M111" s="268">
        <v>0</v>
      </c>
      <c r="N111" s="268">
        <v>20</v>
      </c>
      <c r="O111" s="272">
        <v>19</v>
      </c>
      <c r="P111" s="272">
        <v>0</v>
      </c>
      <c r="Q111" s="273">
        <v>37200</v>
      </c>
      <c r="R111" s="273">
        <v>23400</v>
      </c>
    </row>
    <row r="112" spans="1:18" ht="42.75" customHeight="1" x14ac:dyDescent="0.25">
      <c r="A112" s="272">
        <v>8</v>
      </c>
      <c r="B112" s="642" t="s">
        <v>166</v>
      </c>
      <c r="C112" s="643"/>
      <c r="D112" s="643"/>
      <c r="E112" s="643"/>
      <c r="F112" s="644"/>
      <c r="G112" s="271" t="s">
        <v>167</v>
      </c>
      <c r="H112" s="272">
        <f t="shared" si="8"/>
        <v>0</v>
      </c>
      <c r="I112" s="272">
        <v>0</v>
      </c>
      <c r="J112" s="272">
        <v>0</v>
      </c>
      <c r="K112" s="268">
        <v>0</v>
      </c>
      <c r="L112" s="268">
        <v>0</v>
      </c>
      <c r="M112" s="268">
        <v>0</v>
      </c>
      <c r="N112" s="268">
        <v>3</v>
      </c>
      <c r="O112" s="272">
        <v>3</v>
      </c>
      <c r="P112" s="272">
        <v>0</v>
      </c>
      <c r="Q112" s="273">
        <v>0</v>
      </c>
      <c r="R112" s="273">
        <v>22370</v>
      </c>
    </row>
    <row r="113" spans="1:18" ht="42.75" customHeight="1" x14ac:dyDescent="0.25">
      <c r="A113" s="272">
        <v>9</v>
      </c>
      <c r="B113" s="642" t="s">
        <v>168</v>
      </c>
      <c r="C113" s="643"/>
      <c r="D113" s="643"/>
      <c r="E113" s="643"/>
      <c r="F113" s="644"/>
      <c r="G113" s="271" t="s">
        <v>169</v>
      </c>
      <c r="H113" s="272">
        <f t="shared" si="8"/>
        <v>0</v>
      </c>
      <c r="I113" s="272">
        <v>0</v>
      </c>
      <c r="J113" s="272">
        <v>0</v>
      </c>
      <c r="K113" s="268">
        <v>0</v>
      </c>
      <c r="L113" s="268">
        <v>0</v>
      </c>
      <c r="M113" s="268">
        <v>0</v>
      </c>
      <c r="N113" s="268">
        <v>3</v>
      </c>
      <c r="O113" s="272">
        <v>3</v>
      </c>
      <c r="P113" s="272">
        <v>0</v>
      </c>
      <c r="Q113" s="273">
        <v>0</v>
      </c>
      <c r="R113" s="273">
        <v>22370</v>
      </c>
    </row>
    <row r="114" spans="1:18" ht="31.5" customHeight="1" x14ac:dyDescent="0.25">
      <c r="A114" s="272">
        <v>10</v>
      </c>
      <c r="B114" s="642" t="s">
        <v>170</v>
      </c>
      <c r="C114" s="643"/>
      <c r="D114" s="643"/>
      <c r="E114" s="643"/>
      <c r="F114" s="644"/>
      <c r="G114" s="271" t="s">
        <v>944</v>
      </c>
      <c r="H114" s="272">
        <f t="shared" si="8"/>
        <v>0</v>
      </c>
      <c r="I114" s="272">
        <v>0</v>
      </c>
      <c r="J114" s="272">
        <v>0</v>
      </c>
      <c r="K114" s="268">
        <v>0</v>
      </c>
      <c r="L114" s="268">
        <v>3.5</v>
      </c>
      <c r="M114" s="268">
        <v>3</v>
      </c>
      <c r="N114" s="268">
        <v>1</v>
      </c>
      <c r="O114" s="272">
        <v>4</v>
      </c>
      <c r="P114" s="272">
        <v>0</v>
      </c>
      <c r="Q114" s="273">
        <v>0</v>
      </c>
      <c r="R114" s="273">
        <v>22370</v>
      </c>
    </row>
    <row r="115" spans="1:18" ht="30" customHeight="1" x14ac:dyDescent="0.25">
      <c r="A115" s="272">
        <v>11</v>
      </c>
      <c r="B115" s="642" t="s">
        <v>172</v>
      </c>
      <c r="C115" s="643"/>
      <c r="D115" s="643"/>
      <c r="E115" s="643"/>
      <c r="F115" s="644"/>
      <c r="G115" s="271" t="s">
        <v>965</v>
      </c>
      <c r="H115" s="272">
        <f t="shared" si="8"/>
        <v>0</v>
      </c>
      <c r="I115" s="272">
        <v>0</v>
      </c>
      <c r="J115" s="272">
        <v>0</v>
      </c>
      <c r="K115" s="268">
        <v>2</v>
      </c>
      <c r="L115" s="268">
        <v>3.5</v>
      </c>
      <c r="M115" s="268">
        <v>2</v>
      </c>
      <c r="N115" s="268">
        <v>3</v>
      </c>
      <c r="O115" s="272">
        <v>4</v>
      </c>
      <c r="P115" s="272">
        <v>0</v>
      </c>
      <c r="Q115" s="273">
        <v>37200</v>
      </c>
      <c r="R115" s="273">
        <v>22370</v>
      </c>
    </row>
    <row r="116" spans="1:18" ht="42.75" customHeight="1" x14ac:dyDescent="0.25">
      <c r="A116" s="272">
        <v>12</v>
      </c>
      <c r="B116" s="642" t="s">
        <v>174</v>
      </c>
      <c r="C116" s="643"/>
      <c r="D116" s="643"/>
      <c r="E116" s="643"/>
      <c r="F116" s="644"/>
      <c r="G116" s="271" t="s">
        <v>175</v>
      </c>
      <c r="H116" s="272">
        <f t="shared" si="8"/>
        <v>0</v>
      </c>
      <c r="I116" s="272">
        <v>0</v>
      </c>
      <c r="J116" s="272">
        <v>0</v>
      </c>
      <c r="K116" s="268">
        <v>0</v>
      </c>
      <c r="L116" s="268">
        <v>0</v>
      </c>
      <c r="M116" s="268">
        <v>0</v>
      </c>
      <c r="N116" s="268">
        <v>2</v>
      </c>
      <c r="O116" s="272">
        <v>3</v>
      </c>
      <c r="P116" s="272">
        <v>0</v>
      </c>
      <c r="Q116" s="273">
        <v>0</v>
      </c>
      <c r="R116" s="273">
        <v>22370</v>
      </c>
    </row>
    <row r="117" spans="1:18" ht="30" customHeight="1" x14ac:dyDescent="0.25">
      <c r="A117" s="272">
        <v>13</v>
      </c>
      <c r="B117" s="642" t="s">
        <v>176</v>
      </c>
      <c r="C117" s="643"/>
      <c r="D117" s="643"/>
      <c r="E117" s="643"/>
      <c r="F117" s="644"/>
      <c r="G117" s="271" t="s">
        <v>177</v>
      </c>
      <c r="H117" s="272">
        <f t="shared" si="8"/>
        <v>0</v>
      </c>
      <c r="I117" s="272">
        <v>0</v>
      </c>
      <c r="J117" s="272">
        <v>0</v>
      </c>
      <c r="K117" s="268">
        <v>0</v>
      </c>
      <c r="L117" s="268">
        <v>0</v>
      </c>
      <c r="M117" s="268">
        <v>0</v>
      </c>
      <c r="N117" s="268">
        <v>3</v>
      </c>
      <c r="O117" s="272">
        <v>3</v>
      </c>
      <c r="P117" s="272">
        <v>0</v>
      </c>
      <c r="Q117" s="273">
        <v>0</v>
      </c>
      <c r="R117" s="273">
        <v>22370</v>
      </c>
    </row>
    <row r="118" spans="1:18" ht="32.25" customHeight="1" x14ac:dyDescent="0.25">
      <c r="A118" s="272">
        <v>14</v>
      </c>
      <c r="B118" s="642" t="s">
        <v>178</v>
      </c>
      <c r="C118" s="643"/>
      <c r="D118" s="643"/>
      <c r="E118" s="643"/>
      <c r="F118" s="644"/>
      <c r="G118" s="271" t="s">
        <v>179</v>
      </c>
      <c r="H118" s="272">
        <f t="shared" si="8"/>
        <v>0</v>
      </c>
      <c r="I118" s="272">
        <v>0</v>
      </c>
      <c r="J118" s="272">
        <v>0</v>
      </c>
      <c r="K118" s="268">
        <v>0</v>
      </c>
      <c r="L118" s="268">
        <v>0</v>
      </c>
      <c r="M118" s="268">
        <v>0</v>
      </c>
      <c r="N118" s="268">
        <v>3</v>
      </c>
      <c r="O118" s="272">
        <v>3</v>
      </c>
      <c r="P118" s="272">
        <v>0</v>
      </c>
      <c r="Q118" s="273">
        <v>0</v>
      </c>
      <c r="R118" s="273">
        <v>22370</v>
      </c>
    </row>
    <row r="119" spans="1:18" ht="30.75" customHeight="1" x14ac:dyDescent="0.25">
      <c r="A119" s="272">
        <v>15</v>
      </c>
      <c r="B119" s="642" t="s">
        <v>180</v>
      </c>
      <c r="C119" s="643"/>
      <c r="D119" s="643"/>
      <c r="E119" s="643"/>
      <c r="F119" s="644"/>
      <c r="G119" s="271" t="s">
        <v>948</v>
      </c>
      <c r="H119" s="272">
        <f t="shared" si="8"/>
        <v>0</v>
      </c>
      <c r="I119" s="272">
        <v>0</v>
      </c>
      <c r="J119" s="272">
        <v>0</v>
      </c>
      <c r="K119" s="268">
        <v>1</v>
      </c>
      <c r="L119" s="268">
        <v>3.5</v>
      </c>
      <c r="M119" s="268">
        <v>2</v>
      </c>
      <c r="N119" s="268">
        <v>4</v>
      </c>
      <c r="O119" s="272">
        <v>5</v>
      </c>
      <c r="P119" s="272">
        <v>0</v>
      </c>
      <c r="Q119" s="273">
        <v>37200</v>
      </c>
      <c r="R119" s="273">
        <v>22370</v>
      </c>
    </row>
    <row r="120" spans="1:18" ht="30" customHeight="1" x14ac:dyDescent="0.25">
      <c r="A120" s="272">
        <v>16</v>
      </c>
      <c r="B120" s="642" t="s">
        <v>182</v>
      </c>
      <c r="C120" s="643"/>
      <c r="D120" s="643"/>
      <c r="E120" s="643"/>
      <c r="F120" s="644"/>
      <c r="G120" s="271" t="s">
        <v>949</v>
      </c>
      <c r="H120" s="272">
        <f t="shared" si="8"/>
        <v>0</v>
      </c>
      <c r="I120" s="272">
        <v>0</v>
      </c>
      <c r="J120" s="272">
        <v>0</v>
      </c>
      <c r="K120" s="268">
        <v>1</v>
      </c>
      <c r="L120" s="268">
        <v>4.5</v>
      </c>
      <c r="M120" s="268">
        <v>3</v>
      </c>
      <c r="N120" s="268">
        <v>5</v>
      </c>
      <c r="O120" s="272">
        <v>6</v>
      </c>
      <c r="P120" s="272">
        <v>0</v>
      </c>
      <c r="Q120" s="273">
        <v>37200</v>
      </c>
      <c r="R120" s="273">
        <v>22370</v>
      </c>
    </row>
    <row r="121" spans="1:18" ht="30.75" customHeight="1" x14ac:dyDescent="0.25">
      <c r="A121" s="272">
        <v>17</v>
      </c>
      <c r="B121" s="642" t="s">
        <v>946</v>
      </c>
      <c r="C121" s="643"/>
      <c r="D121" s="643"/>
      <c r="E121" s="643"/>
      <c r="F121" s="644"/>
      <c r="G121" s="271" t="s">
        <v>945</v>
      </c>
      <c r="H121" s="272">
        <f t="shared" si="8"/>
        <v>0</v>
      </c>
      <c r="I121" s="272">
        <v>0</v>
      </c>
      <c r="J121" s="272">
        <v>0</v>
      </c>
      <c r="K121" s="268">
        <v>2</v>
      </c>
      <c r="L121" s="268">
        <v>3.5</v>
      </c>
      <c r="M121" s="268">
        <v>1</v>
      </c>
      <c r="N121" s="268">
        <v>4</v>
      </c>
      <c r="O121" s="272">
        <v>3</v>
      </c>
      <c r="P121" s="272">
        <v>0</v>
      </c>
      <c r="Q121" s="273">
        <v>37200</v>
      </c>
      <c r="R121" s="273">
        <v>22370</v>
      </c>
    </row>
    <row r="122" spans="1:18" ht="42.75" customHeight="1" x14ac:dyDescent="0.25">
      <c r="A122" s="272">
        <v>18</v>
      </c>
      <c r="B122" s="642" t="s">
        <v>186</v>
      </c>
      <c r="C122" s="643"/>
      <c r="D122" s="643"/>
      <c r="E122" s="643"/>
      <c r="F122" s="644"/>
      <c r="G122" s="271" t="s">
        <v>947</v>
      </c>
      <c r="H122" s="272">
        <f t="shared" si="8"/>
        <v>0</v>
      </c>
      <c r="I122" s="272">
        <v>0</v>
      </c>
      <c r="J122" s="272">
        <v>0</v>
      </c>
      <c r="K122" s="268">
        <v>2</v>
      </c>
      <c r="L122" s="268">
        <v>3.5</v>
      </c>
      <c r="M122" s="268">
        <v>2</v>
      </c>
      <c r="N122" s="268">
        <v>3</v>
      </c>
      <c r="O122" s="272">
        <v>3</v>
      </c>
      <c r="P122" s="272">
        <v>1</v>
      </c>
      <c r="Q122" s="273">
        <v>37200</v>
      </c>
      <c r="R122" s="273">
        <v>22370</v>
      </c>
    </row>
    <row r="123" spans="1:18" ht="30" customHeight="1" x14ac:dyDescent="0.25">
      <c r="A123" s="272">
        <v>19</v>
      </c>
      <c r="B123" s="642" t="s">
        <v>188</v>
      </c>
      <c r="C123" s="643"/>
      <c r="D123" s="643"/>
      <c r="E123" s="643"/>
      <c r="F123" s="644"/>
      <c r="G123" s="271" t="s">
        <v>189</v>
      </c>
      <c r="H123" s="272">
        <f t="shared" si="8"/>
        <v>0</v>
      </c>
      <c r="I123" s="272">
        <v>0</v>
      </c>
      <c r="J123" s="272">
        <v>0</v>
      </c>
      <c r="K123" s="268">
        <v>0</v>
      </c>
      <c r="L123" s="268">
        <v>0</v>
      </c>
      <c r="M123" s="268">
        <v>0</v>
      </c>
      <c r="N123" s="268">
        <v>2</v>
      </c>
      <c r="O123" s="272">
        <v>3</v>
      </c>
      <c r="P123" s="272">
        <v>0</v>
      </c>
      <c r="Q123" s="273">
        <v>0</v>
      </c>
      <c r="R123" s="273">
        <v>22370</v>
      </c>
    </row>
    <row r="124" spans="1:18" ht="26.25" customHeight="1" x14ac:dyDescent="0.25">
      <c r="A124" s="272">
        <v>20</v>
      </c>
      <c r="B124" s="642" t="s">
        <v>190</v>
      </c>
      <c r="C124" s="643"/>
      <c r="D124" s="643"/>
      <c r="E124" s="643"/>
      <c r="F124" s="644"/>
      <c r="G124" s="271" t="s">
        <v>950</v>
      </c>
      <c r="H124" s="272">
        <f t="shared" si="8"/>
        <v>0</v>
      </c>
      <c r="I124" s="272">
        <v>0</v>
      </c>
      <c r="J124" s="272">
        <v>0</v>
      </c>
      <c r="K124" s="268">
        <v>2</v>
      </c>
      <c r="L124" s="268">
        <v>3.5</v>
      </c>
      <c r="M124" s="268">
        <v>3</v>
      </c>
      <c r="N124" s="268">
        <v>3</v>
      </c>
      <c r="O124" s="272">
        <v>3.5</v>
      </c>
      <c r="P124" s="272">
        <v>0</v>
      </c>
      <c r="Q124" s="273">
        <v>37200</v>
      </c>
      <c r="R124" s="273">
        <v>22370</v>
      </c>
    </row>
    <row r="125" spans="1:18" ht="29.25" customHeight="1" x14ac:dyDescent="0.25">
      <c r="A125" s="272">
        <v>21</v>
      </c>
      <c r="B125" s="642" t="s">
        <v>192</v>
      </c>
      <c r="C125" s="643"/>
      <c r="D125" s="643"/>
      <c r="E125" s="643"/>
      <c r="F125" s="644"/>
      <c r="G125" s="271" t="s">
        <v>193</v>
      </c>
      <c r="H125" s="272">
        <f t="shared" si="8"/>
        <v>0</v>
      </c>
      <c r="I125" s="272">
        <v>0</v>
      </c>
      <c r="J125" s="272">
        <v>0</v>
      </c>
      <c r="K125" s="268">
        <v>0</v>
      </c>
      <c r="L125" s="268">
        <v>0</v>
      </c>
      <c r="M125" s="268">
        <v>0</v>
      </c>
      <c r="N125" s="268">
        <v>1</v>
      </c>
      <c r="O125" s="272">
        <v>3</v>
      </c>
      <c r="P125" s="272">
        <v>0</v>
      </c>
      <c r="Q125" s="273">
        <v>0</v>
      </c>
      <c r="R125" s="273">
        <v>22370</v>
      </c>
    </row>
    <row r="126" spans="1:18" ht="27" customHeight="1" x14ac:dyDescent="0.25">
      <c r="A126" s="272">
        <v>22</v>
      </c>
      <c r="B126" s="642" t="s">
        <v>194</v>
      </c>
      <c r="C126" s="643"/>
      <c r="D126" s="643"/>
      <c r="E126" s="643"/>
      <c r="F126" s="644"/>
      <c r="G126" s="271" t="s">
        <v>195</v>
      </c>
      <c r="H126" s="272">
        <f t="shared" si="8"/>
        <v>0</v>
      </c>
      <c r="I126" s="272">
        <v>0</v>
      </c>
      <c r="J126" s="272">
        <v>0</v>
      </c>
      <c r="K126" s="268">
        <v>0</v>
      </c>
      <c r="L126" s="268">
        <v>0</v>
      </c>
      <c r="M126" s="268">
        <v>0</v>
      </c>
      <c r="N126" s="268">
        <v>1</v>
      </c>
      <c r="O126" s="272">
        <v>3</v>
      </c>
      <c r="P126" s="272">
        <v>0</v>
      </c>
      <c r="Q126" s="273">
        <v>0</v>
      </c>
      <c r="R126" s="273">
        <v>22370</v>
      </c>
    </row>
    <row r="127" spans="1:18" ht="42.75" customHeight="1" x14ac:dyDescent="0.25">
      <c r="A127" s="272">
        <v>23</v>
      </c>
      <c r="B127" s="642" t="s">
        <v>196</v>
      </c>
      <c r="C127" s="643"/>
      <c r="D127" s="643"/>
      <c r="E127" s="643"/>
      <c r="F127" s="644"/>
      <c r="G127" s="271" t="s">
        <v>197</v>
      </c>
      <c r="H127" s="272">
        <f t="shared" si="8"/>
        <v>0</v>
      </c>
      <c r="I127" s="272">
        <v>0</v>
      </c>
      <c r="J127" s="272">
        <v>0</v>
      </c>
      <c r="K127" s="268">
        <v>0</v>
      </c>
      <c r="L127" s="268">
        <v>0</v>
      </c>
      <c r="M127" s="268">
        <v>0</v>
      </c>
      <c r="N127" s="268">
        <v>2</v>
      </c>
      <c r="O127" s="272">
        <v>3</v>
      </c>
      <c r="P127" s="272">
        <v>0</v>
      </c>
      <c r="Q127" s="273">
        <v>0</v>
      </c>
      <c r="R127" s="273">
        <v>22370</v>
      </c>
    </row>
    <row r="128" spans="1:18" ht="30" customHeight="1" x14ac:dyDescent="0.25">
      <c r="A128" s="272">
        <v>24</v>
      </c>
      <c r="B128" s="642" t="s">
        <v>198</v>
      </c>
      <c r="C128" s="643"/>
      <c r="D128" s="643"/>
      <c r="E128" s="643"/>
      <c r="F128" s="644"/>
      <c r="G128" s="271" t="s">
        <v>199</v>
      </c>
      <c r="H128" s="272">
        <f t="shared" si="8"/>
        <v>0</v>
      </c>
      <c r="I128" s="272">
        <v>0</v>
      </c>
      <c r="J128" s="272">
        <v>0</v>
      </c>
      <c r="K128" s="268">
        <v>0</v>
      </c>
      <c r="L128" s="268">
        <v>0</v>
      </c>
      <c r="M128" s="268">
        <v>0</v>
      </c>
      <c r="N128" s="268">
        <v>4</v>
      </c>
      <c r="O128" s="272">
        <v>3</v>
      </c>
      <c r="P128" s="272">
        <v>0</v>
      </c>
      <c r="Q128" s="273">
        <v>0</v>
      </c>
      <c r="R128" s="273">
        <v>22370</v>
      </c>
    </row>
    <row r="129" spans="1:18" ht="35.25" customHeight="1" x14ac:dyDescent="0.25">
      <c r="A129" s="253">
        <v>5</v>
      </c>
      <c r="B129" s="522" t="s">
        <v>200</v>
      </c>
      <c r="C129" s="523"/>
      <c r="D129" s="523"/>
      <c r="E129" s="523"/>
      <c r="F129" s="523"/>
      <c r="G129" s="524"/>
      <c r="H129" s="255">
        <f>H130+H131+H132+H133+H134+H135+H136+H137+H138+H139+H140+H141+H142+H143+H144+H145+H146+H147</f>
        <v>305</v>
      </c>
      <c r="I129" s="255">
        <f t="shared" ref="I129:P129" si="9">I130+I131+I132+I133+I134+I135+I136+I137+I138+I139+I140+I141+I142+I143+I144+I145+I146+I147</f>
        <v>195</v>
      </c>
      <c r="J129" s="255">
        <f t="shared" si="9"/>
        <v>110</v>
      </c>
      <c r="K129" s="255">
        <f t="shared" si="9"/>
        <v>158</v>
      </c>
      <c r="L129" s="135">
        <f t="shared" si="9"/>
        <v>57</v>
      </c>
      <c r="M129" s="135">
        <f t="shared" si="9"/>
        <v>9</v>
      </c>
      <c r="N129" s="135">
        <f t="shared" si="9"/>
        <v>465</v>
      </c>
      <c r="O129" s="255">
        <f t="shared" si="9"/>
        <v>53</v>
      </c>
      <c r="P129" s="255">
        <f t="shared" si="9"/>
        <v>0</v>
      </c>
      <c r="Q129" s="164">
        <v>47716</v>
      </c>
      <c r="R129" s="164">
        <v>23858</v>
      </c>
    </row>
    <row r="130" spans="1:18" ht="43.5" customHeight="1" x14ac:dyDescent="0.25">
      <c r="A130" s="256">
        <v>1</v>
      </c>
      <c r="B130" s="642" t="s">
        <v>201</v>
      </c>
      <c r="C130" s="643"/>
      <c r="D130" s="643"/>
      <c r="E130" s="643"/>
      <c r="F130" s="644"/>
      <c r="G130" s="271" t="s">
        <v>1003</v>
      </c>
      <c r="H130" s="272">
        <f>I130+J130</f>
        <v>255</v>
      </c>
      <c r="I130" s="272">
        <v>195</v>
      </c>
      <c r="J130" s="272">
        <v>60</v>
      </c>
      <c r="K130" s="268">
        <v>108</v>
      </c>
      <c r="L130" s="268">
        <v>27</v>
      </c>
      <c r="M130" s="268">
        <v>4</v>
      </c>
      <c r="N130" s="268">
        <v>312</v>
      </c>
      <c r="O130" s="272">
        <v>24</v>
      </c>
      <c r="P130" s="272">
        <v>0</v>
      </c>
      <c r="Q130" s="273">
        <v>45900</v>
      </c>
      <c r="R130" s="273">
        <v>23320</v>
      </c>
    </row>
    <row r="131" spans="1:18" ht="33.75" customHeight="1" x14ac:dyDescent="0.25">
      <c r="A131" s="256">
        <v>2</v>
      </c>
      <c r="B131" s="642" t="s">
        <v>202</v>
      </c>
      <c r="C131" s="643"/>
      <c r="D131" s="643"/>
      <c r="E131" s="643"/>
      <c r="F131" s="644"/>
      <c r="G131" s="271" t="s">
        <v>538</v>
      </c>
      <c r="H131" s="272">
        <f t="shared" ref="H131:H147" si="10">I131+J131</f>
        <v>0</v>
      </c>
      <c r="I131" s="272">
        <v>0</v>
      </c>
      <c r="J131" s="272">
        <v>0</v>
      </c>
      <c r="K131" s="268">
        <v>8</v>
      </c>
      <c r="L131" s="268">
        <v>5</v>
      </c>
      <c r="M131" s="268">
        <v>2</v>
      </c>
      <c r="N131" s="268">
        <v>29</v>
      </c>
      <c r="O131" s="272">
        <v>6</v>
      </c>
      <c r="P131" s="272">
        <v>0</v>
      </c>
      <c r="Q131" s="273">
        <v>44770</v>
      </c>
      <c r="R131" s="273">
        <v>23460</v>
      </c>
    </row>
    <row r="132" spans="1:18" ht="29.25" customHeight="1" x14ac:dyDescent="0.25">
      <c r="A132" s="256">
        <v>3</v>
      </c>
      <c r="B132" s="642" t="s">
        <v>203</v>
      </c>
      <c r="C132" s="643"/>
      <c r="D132" s="643"/>
      <c r="E132" s="643"/>
      <c r="F132" s="644"/>
      <c r="G132" s="271" t="s">
        <v>539</v>
      </c>
      <c r="H132" s="272">
        <f t="shared" si="10"/>
        <v>0</v>
      </c>
      <c r="I132" s="272">
        <v>0</v>
      </c>
      <c r="J132" s="272">
        <v>0</v>
      </c>
      <c r="K132" s="268">
        <v>8</v>
      </c>
      <c r="L132" s="268">
        <v>4</v>
      </c>
      <c r="M132" s="268">
        <v>0</v>
      </c>
      <c r="N132" s="268">
        <v>18</v>
      </c>
      <c r="O132" s="272">
        <v>3</v>
      </c>
      <c r="P132" s="272">
        <v>0</v>
      </c>
      <c r="Q132" s="273">
        <v>44830</v>
      </c>
      <c r="R132" s="273">
        <v>23240</v>
      </c>
    </row>
    <row r="133" spans="1:18" ht="28.5" customHeight="1" x14ac:dyDescent="0.25">
      <c r="A133" s="256">
        <v>4</v>
      </c>
      <c r="B133" s="642" t="s">
        <v>1079</v>
      </c>
      <c r="C133" s="643"/>
      <c r="D133" s="643"/>
      <c r="E133" s="643"/>
      <c r="F133" s="644"/>
      <c r="G133" s="271" t="s">
        <v>540</v>
      </c>
      <c r="H133" s="272">
        <f t="shared" si="10"/>
        <v>15</v>
      </c>
      <c r="I133" s="272">
        <v>0</v>
      </c>
      <c r="J133" s="272">
        <v>15</v>
      </c>
      <c r="K133" s="268">
        <v>8</v>
      </c>
      <c r="L133" s="268">
        <v>4</v>
      </c>
      <c r="M133" s="268">
        <v>0</v>
      </c>
      <c r="N133" s="268">
        <v>27</v>
      </c>
      <c r="O133" s="272">
        <v>2</v>
      </c>
      <c r="P133" s="272">
        <v>0</v>
      </c>
      <c r="Q133" s="273">
        <v>44570</v>
      </c>
      <c r="R133" s="273">
        <v>23700</v>
      </c>
    </row>
    <row r="134" spans="1:18" ht="30" customHeight="1" x14ac:dyDescent="0.25">
      <c r="A134" s="256">
        <v>5</v>
      </c>
      <c r="B134" s="642" t="s">
        <v>205</v>
      </c>
      <c r="C134" s="643"/>
      <c r="D134" s="643"/>
      <c r="E134" s="643"/>
      <c r="F134" s="644"/>
      <c r="G134" s="271" t="s">
        <v>541</v>
      </c>
      <c r="H134" s="272">
        <f t="shared" si="10"/>
        <v>0</v>
      </c>
      <c r="I134" s="272">
        <v>0</v>
      </c>
      <c r="J134" s="272">
        <v>0</v>
      </c>
      <c r="K134" s="268">
        <v>7</v>
      </c>
      <c r="L134" s="268">
        <v>5</v>
      </c>
      <c r="M134" s="268">
        <v>0</v>
      </c>
      <c r="N134" s="268">
        <v>21</v>
      </c>
      <c r="O134" s="272">
        <v>3</v>
      </c>
      <c r="P134" s="287">
        <v>0</v>
      </c>
      <c r="Q134" s="273">
        <v>44842</v>
      </c>
      <c r="R134" s="273">
        <v>23670</v>
      </c>
    </row>
    <row r="135" spans="1:18" ht="28.5" customHeight="1" x14ac:dyDescent="0.25">
      <c r="A135" s="256">
        <v>6</v>
      </c>
      <c r="B135" s="642" t="s">
        <v>206</v>
      </c>
      <c r="C135" s="643"/>
      <c r="D135" s="643"/>
      <c r="E135" s="643"/>
      <c r="F135" s="644"/>
      <c r="G135" s="271" t="s">
        <v>542</v>
      </c>
      <c r="H135" s="272">
        <f t="shared" si="10"/>
        <v>15</v>
      </c>
      <c r="I135" s="272">
        <v>0</v>
      </c>
      <c r="J135" s="272">
        <v>15</v>
      </c>
      <c r="K135" s="268">
        <v>9</v>
      </c>
      <c r="L135" s="268">
        <v>3</v>
      </c>
      <c r="M135" s="268">
        <v>1</v>
      </c>
      <c r="N135" s="268">
        <v>20</v>
      </c>
      <c r="O135" s="272">
        <v>2</v>
      </c>
      <c r="P135" s="272">
        <v>0</v>
      </c>
      <c r="Q135" s="273">
        <v>44325</v>
      </c>
      <c r="R135" s="273">
        <v>23900</v>
      </c>
    </row>
    <row r="136" spans="1:18" ht="27.75" customHeight="1" x14ac:dyDescent="0.25">
      <c r="A136" s="256">
        <v>7</v>
      </c>
      <c r="B136" s="642" t="s">
        <v>207</v>
      </c>
      <c r="C136" s="643"/>
      <c r="D136" s="643"/>
      <c r="E136" s="643"/>
      <c r="F136" s="644"/>
      <c r="G136" s="271" t="s">
        <v>543</v>
      </c>
      <c r="H136" s="272">
        <f t="shared" si="10"/>
        <v>20</v>
      </c>
      <c r="I136" s="272">
        <v>0</v>
      </c>
      <c r="J136" s="272">
        <v>20</v>
      </c>
      <c r="K136" s="268">
        <v>8</v>
      </c>
      <c r="L136" s="268">
        <v>7</v>
      </c>
      <c r="M136" s="268">
        <v>1</v>
      </c>
      <c r="N136" s="268">
        <v>18</v>
      </c>
      <c r="O136" s="272">
        <v>10</v>
      </c>
      <c r="P136" s="272">
        <v>0</v>
      </c>
      <c r="Q136" s="273">
        <v>44800</v>
      </c>
      <c r="R136" s="273">
        <v>23730</v>
      </c>
    </row>
    <row r="137" spans="1:18" ht="31.5" customHeight="1" x14ac:dyDescent="0.25">
      <c r="A137" s="256">
        <v>8</v>
      </c>
      <c r="B137" s="642" t="s">
        <v>208</v>
      </c>
      <c r="C137" s="643"/>
      <c r="D137" s="643"/>
      <c r="E137" s="643"/>
      <c r="F137" s="644"/>
      <c r="G137" s="271" t="s">
        <v>544</v>
      </c>
      <c r="H137" s="272">
        <f t="shared" si="10"/>
        <v>0</v>
      </c>
      <c r="I137" s="272">
        <v>0</v>
      </c>
      <c r="J137" s="272">
        <v>0</v>
      </c>
      <c r="K137" s="268">
        <v>2</v>
      </c>
      <c r="L137" s="268">
        <v>2</v>
      </c>
      <c r="M137" s="268">
        <v>1</v>
      </c>
      <c r="N137" s="268">
        <v>10</v>
      </c>
      <c r="O137" s="272">
        <v>1</v>
      </c>
      <c r="P137" s="272">
        <v>0</v>
      </c>
      <c r="Q137" s="273">
        <v>43345</v>
      </c>
      <c r="R137" s="273">
        <v>23376</v>
      </c>
    </row>
    <row r="138" spans="1:18" ht="28.5" customHeight="1" x14ac:dyDescent="0.25">
      <c r="A138" s="256">
        <v>9</v>
      </c>
      <c r="B138" s="642" t="s">
        <v>209</v>
      </c>
      <c r="C138" s="643"/>
      <c r="D138" s="643"/>
      <c r="E138" s="643"/>
      <c r="F138" s="644"/>
      <c r="G138" s="271" t="s">
        <v>883</v>
      </c>
      <c r="H138" s="272">
        <f t="shared" si="10"/>
        <v>0</v>
      </c>
      <c r="I138" s="272">
        <v>0</v>
      </c>
      <c r="J138" s="272">
        <v>0</v>
      </c>
      <c r="K138" s="268">
        <v>0</v>
      </c>
      <c r="L138" s="268">
        <v>0</v>
      </c>
      <c r="M138" s="268">
        <v>0</v>
      </c>
      <c r="N138" s="268">
        <v>0</v>
      </c>
      <c r="O138" s="272">
        <v>0</v>
      </c>
      <c r="P138" s="272">
        <v>0</v>
      </c>
      <c r="Q138" s="273">
        <v>0</v>
      </c>
      <c r="R138" s="273">
        <v>0</v>
      </c>
    </row>
    <row r="139" spans="1:18" ht="27.75" customHeight="1" x14ac:dyDescent="0.25">
      <c r="A139" s="256">
        <v>10</v>
      </c>
      <c r="B139" s="642" t="s">
        <v>210</v>
      </c>
      <c r="C139" s="643"/>
      <c r="D139" s="643"/>
      <c r="E139" s="643"/>
      <c r="F139" s="644"/>
      <c r="G139" s="271" t="s">
        <v>884</v>
      </c>
      <c r="H139" s="272">
        <f t="shared" si="10"/>
        <v>0</v>
      </c>
      <c r="I139" s="272">
        <v>0</v>
      </c>
      <c r="J139" s="272">
        <v>0</v>
      </c>
      <c r="K139" s="268">
        <v>0</v>
      </c>
      <c r="L139" s="268">
        <v>0</v>
      </c>
      <c r="M139" s="268">
        <v>0</v>
      </c>
      <c r="N139" s="268">
        <v>1</v>
      </c>
      <c r="O139" s="272">
        <v>1</v>
      </c>
      <c r="P139" s="272">
        <v>0</v>
      </c>
      <c r="Q139" s="273">
        <v>0</v>
      </c>
      <c r="R139" s="273">
        <v>22985</v>
      </c>
    </row>
    <row r="140" spans="1:18" ht="46.5" customHeight="1" x14ac:dyDescent="0.25">
      <c r="A140" s="256">
        <v>11</v>
      </c>
      <c r="B140" s="642" t="s">
        <v>212</v>
      </c>
      <c r="C140" s="643"/>
      <c r="D140" s="643"/>
      <c r="E140" s="643"/>
      <c r="F140" s="644"/>
      <c r="G140" s="271" t="s">
        <v>213</v>
      </c>
      <c r="H140" s="272">
        <f t="shared" si="10"/>
        <v>0</v>
      </c>
      <c r="I140" s="272">
        <v>0</v>
      </c>
      <c r="J140" s="272">
        <v>0</v>
      </c>
      <c r="K140" s="268">
        <v>0</v>
      </c>
      <c r="L140" s="268">
        <v>0</v>
      </c>
      <c r="M140" s="268">
        <v>0</v>
      </c>
      <c r="N140" s="268">
        <v>1</v>
      </c>
      <c r="O140" s="272">
        <v>1</v>
      </c>
      <c r="P140" s="272">
        <v>0</v>
      </c>
      <c r="Q140" s="273">
        <v>0</v>
      </c>
      <c r="R140" s="273">
        <v>22340</v>
      </c>
    </row>
    <row r="141" spans="1:18" ht="30" customHeight="1" x14ac:dyDescent="0.25">
      <c r="A141" s="256">
        <v>12</v>
      </c>
      <c r="B141" s="642" t="s">
        <v>214</v>
      </c>
      <c r="C141" s="643"/>
      <c r="D141" s="643"/>
      <c r="E141" s="643"/>
      <c r="F141" s="644"/>
      <c r="G141" s="271" t="s">
        <v>885</v>
      </c>
      <c r="H141" s="272">
        <f t="shared" si="10"/>
        <v>0</v>
      </c>
      <c r="I141" s="272">
        <v>0</v>
      </c>
      <c r="J141" s="272">
        <v>0</v>
      </c>
      <c r="K141" s="268">
        <v>0</v>
      </c>
      <c r="L141" s="268">
        <v>0</v>
      </c>
      <c r="M141" s="268">
        <v>0</v>
      </c>
      <c r="N141" s="268">
        <v>0</v>
      </c>
      <c r="O141" s="272">
        <v>0</v>
      </c>
      <c r="P141" s="272">
        <v>0</v>
      </c>
      <c r="Q141" s="273">
        <v>0</v>
      </c>
      <c r="R141" s="273">
        <v>22740</v>
      </c>
    </row>
    <row r="142" spans="1:18" ht="30.75" customHeight="1" x14ac:dyDescent="0.25">
      <c r="A142" s="256">
        <v>13</v>
      </c>
      <c r="B142" s="642" t="s">
        <v>216</v>
      </c>
      <c r="C142" s="643"/>
      <c r="D142" s="643"/>
      <c r="E142" s="643"/>
      <c r="F142" s="644"/>
      <c r="G142" s="271" t="s">
        <v>217</v>
      </c>
      <c r="H142" s="272">
        <f t="shared" si="10"/>
        <v>0</v>
      </c>
      <c r="I142" s="272">
        <v>0</v>
      </c>
      <c r="J142" s="272">
        <v>0</v>
      </c>
      <c r="K142" s="268">
        <v>0</v>
      </c>
      <c r="L142" s="268">
        <v>0</v>
      </c>
      <c r="M142" s="268">
        <v>0</v>
      </c>
      <c r="N142" s="268">
        <v>2</v>
      </c>
      <c r="O142" s="272">
        <v>0</v>
      </c>
      <c r="P142" s="272">
        <v>0</v>
      </c>
      <c r="Q142" s="273">
        <v>0</v>
      </c>
      <c r="R142" s="273">
        <v>22647</v>
      </c>
    </row>
    <row r="143" spans="1:18" ht="31.5" customHeight="1" x14ac:dyDescent="0.25">
      <c r="A143" s="256">
        <v>14</v>
      </c>
      <c r="B143" s="642" t="s">
        <v>219</v>
      </c>
      <c r="C143" s="643"/>
      <c r="D143" s="643"/>
      <c r="E143" s="643"/>
      <c r="F143" s="644"/>
      <c r="G143" s="271" t="s">
        <v>220</v>
      </c>
      <c r="H143" s="272">
        <f t="shared" si="10"/>
        <v>0</v>
      </c>
      <c r="I143" s="272">
        <v>0</v>
      </c>
      <c r="J143" s="272">
        <v>0</v>
      </c>
      <c r="K143" s="268">
        <v>0</v>
      </c>
      <c r="L143" s="268">
        <v>0</v>
      </c>
      <c r="M143" s="268">
        <v>0</v>
      </c>
      <c r="N143" s="268">
        <v>2</v>
      </c>
      <c r="O143" s="272">
        <v>0</v>
      </c>
      <c r="P143" s="272">
        <v>0</v>
      </c>
      <c r="Q143" s="273">
        <v>0</v>
      </c>
      <c r="R143" s="273">
        <v>22754</v>
      </c>
    </row>
    <row r="144" spans="1:18" ht="27.75" customHeight="1" x14ac:dyDescent="0.25">
      <c r="A144" s="256">
        <v>15</v>
      </c>
      <c r="B144" s="642" t="s">
        <v>221</v>
      </c>
      <c r="C144" s="643"/>
      <c r="D144" s="643"/>
      <c r="E144" s="643"/>
      <c r="F144" s="644"/>
      <c r="G144" s="271" t="s">
        <v>970</v>
      </c>
      <c r="H144" s="272">
        <f t="shared" si="10"/>
        <v>0</v>
      </c>
      <c r="I144" s="272">
        <v>0</v>
      </c>
      <c r="J144" s="272">
        <v>0</v>
      </c>
      <c r="K144" s="268">
        <v>0</v>
      </c>
      <c r="L144" s="268">
        <v>0</v>
      </c>
      <c r="M144" s="268">
        <v>0</v>
      </c>
      <c r="N144" s="268">
        <v>1</v>
      </c>
      <c r="O144" s="272">
        <v>0</v>
      </c>
      <c r="P144" s="272">
        <v>0</v>
      </c>
      <c r="Q144" s="273">
        <v>0</v>
      </c>
      <c r="R144" s="273">
        <v>21845</v>
      </c>
    </row>
    <row r="145" spans="1:19" ht="32.25" customHeight="1" x14ac:dyDescent="0.25">
      <c r="A145" s="256">
        <v>16</v>
      </c>
      <c r="B145" s="642" t="s">
        <v>223</v>
      </c>
      <c r="C145" s="643"/>
      <c r="D145" s="643"/>
      <c r="E145" s="643"/>
      <c r="F145" s="644"/>
      <c r="G145" s="271" t="s">
        <v>224</v>
      </c>
      <c r="H145" s="272">
        <f t="shared" si="10"/>
        <v>0</v>
      </c>
      <c r="I145" s="272">
        <v>0</v>
      </c>
      <c r="J145" s="272">
        <v>0</v>
      </c>
      <c r="K145" s="268">
        <v>0</v>
      </c>
      <c r="L145" s="268">
        <v>0</v>
      </c>
      <c r="M145" s="268">
        <v>0</v>
      </c>
      <c r="N145" s="268">
        <v>2</v>
      </c>
      <c r="O145" s="272">
        <v>0</v>
      </c>
      <c r="P145" s="272">
        <v>0</v>
      </c>
      <c r="Q145" s="273">
        <v>0</v>
      </c>
      <c r="R145" s="273">
        <v>21734</v>
      </c>
    </row>
    <row r="146" spans="1:19" ht="31.5" customHeight="1" x14ac:dyDescent="0.25">
      <c r="A146" s="256">
        <v>17</v>
      </c>
      <c r="B146" s="642" t="s">
        <v>225</v>
      </c>
      <c r="C146" s="643"/>
      <c r="D146" s="643"/>
      <c r="E146" s="643"/>
      <c r="F146" s="644"/>
      <c r="G146" s="271" t="s">
        <v>226</v>
      </c>
      <c r="H146" s="272">
        <f t="shared" si="10"/>
        <v>0</v>
      </c>
      <c r="I146" s="272">
        <v>0</v>
      </c>
      <c r="J146" s="272">
        <v>0</v>
      </c>
      <c r="K146" s="268">
        <v>0</v>
      </c>
      <c r="L146" s="268">
        <v>0</v>
      </c>
      <c r="M146" s="268">
        <v>0</v>
      </c>
      <c r="N146" s="268">
        <v>1</v>
      </c>
      <c r="O146" s="272">
        <v>0</v>
      </c>
      <c r="P146" s="272">
        <v>0</v>
      </c>
      <c r="Q146" s="273">
        <v>0</v>
      </c>
      <c r="R146" s="273">
        <v>21475</v>
      </c>
    </row>
    <row r="147" spans="1:19" ht="29.25" customHeight="1" x14ac:dyDescent="0.25">
      <c r="A147" s="256">
        <v>18</v>
      </c>
      <c r="B147" s="648" t="s">
        <v>326</v>
      </c>
      <c r="C147" s="648"/>
      <c r="D147" s="648"/>
      <c r="E147" s="648"/>
      <c r="F147" s="648"/>
      <c r="G147" s="271" t="s">
        <v>886</v>
      </c>
      <c r="H147" s="272">
        <f t="shared" si="10"/>
        <v>0</v>
      </c>
      <c r="I147" s="272">
        <v>0</v>
      </c>
      <c r="J147" s="272">
        <v>0</v>
      </c>
      <c r="K147" s="268">
        <v>0</v>
      </c>
      <c r="L147" s="268">
        <v>0</v>
      </c>
      <c r="M147" s="268">
        <v>0</v>
      </c>
      <c r="N147" s="268">
        <v>0</v>
      </c>
      <c r="O147" s="272">
        <v>0</v>
      </c>
      <c r="P147" s="272">
        <v>0</v>
      </c>
      <c r="Q147" s="273">
        <v>0</v>
      </c>
      <c r="R147" s="273">
        <v>0</v>
      </c>
    </row>
    <row r="148" spans="1:19" ht="33.75" customHeight="1" x14ac:dyDescent="0.25">
      <c r="A148" s="253">
        <v>6</v>
      </c>
      <c r="B148" s="522" t="s">
        <v>227</v>
      </c>
      <c r="C148" s="523"/>
      <c r="D148" s="523"/>
      <c r="E148" s="523"/>
      <c r="F148" s="523"/>
      <c r="G148" s="524"/>
      <c r="H148" s="255">
        <f>H149+H150+H151+H152+H153+H154+H155+H156+H157+H158+H159+H160+H161+H162</f>
        <v>380</v>
      </c>
      <c r="I148" s="255">
        <f t="shared" ref="I148:P148" si="11">I149+I150+I151+I152+I153+I154+I155+I156+I157+I158+I159+I160+I161+I162</f>
        <v>220</v>
      </c>
      <c r="J148" s="255">
        <f t="shared" si="11"/>
        <v>160</v>
      </c>
      <c r="K148" s="135">
        <f t="shared" si="11"/>
        <v>119</v>
      </c>
      <c r="L148" s="135">
        <f t="shared" si="11"/>
        <v>88.75</v>
      </c>
      <c r="M148" s="135">
        <f t="shared" si="11"/>
        <v>17.25</v>
      </c>
      <c r="N148" s="135">
        <f t="shared" si="11"/>
        <v>433</v>
      </c>
      <c r="O148" s="255">
        <f t="shared" si="11"/>
        <v>74.5</v>
      </c>
      <c r="P148" s="255">
        <f t="shared" si="11"/>
        <v>0</v>
      </c>
      <c r="Q148" s="164">
        <v>47716</v>
      </c>
      <c r="R148" s="164">
        <v>23858</v>
      </c>
      <c r="S148" s="240"/>
    </row>
    <row r="149" spans="1:19" ht="41.25" customHeight="1" x14ac:dyDescent="0.25">
      <c r="A149" s="256">
        <v>1</v>
      </c>
      <c r="B149" s="642" t="s">
        <v>228</v>
      </c>
      <c r="C149" s="643"/>
      <c r="D149" s="643"/>
      <c r="E149" s="643"/>
      <c r="F149" s="644"/>
      <c r="G149" s="271" t="s">
        <v>1000</v>
      </c>
      <c r="H149" s="272">
        <f>I149+J149</f>
        <v>160</v>
      </c>
      <c r="I149" s="272">
        <v>130</v>
      </c>
      <c r="J149" s="272">
        <v>30</v>
      </c>
      <c r="K149" s="268">
        <v>58</v>
      </c>
      <c r="L149" s="268">
        <v>52.25</v>
      </c>
      <c r="M149" s="268">
        <v>10.75</v>
      </c>
      <c r="N149" s="268">
        <v>200</v>
      </c>
      <c r="O149" s="272">
        <v>42.25</v>
      </c>
      <c r="P149" s="272">
        <v>0</v>
      </c>
      <c r="Q149" s="273">
        <v>48713</v>
      </c>
      <c r="R149" s="273">
        <v>24342</v>
      </c>
    </row>
    <row r="150" spans="1:19" ht="29.25" customHeight="1" x14ac:dyDescent="0.25">
      <c r="A150" s="256">
        <v>2</v>
      </c>
      <c r="B150" s="642" t="s">
        <v>229</v>
      </c>
      <c r="C150" s="643"/>
      <c r="D150" s="643"/>
      <c r="E150" s="643"/>
      <c r="F150" s="644"/>
      <c r="G150" s="271" t="s">
        <v>974</v>
      </c>
      <c r="H150" s="272">
        <f t="shared" ref="H150:H162" si="12">I150+J150</f>
        <v>65</v>
      </c>
      <c r="I150" s="272">
        <v>25</v>
      </c>
      <c r="J150" s="272">
        <v>40</v>
      </c>
      <c r="K150" s="268">
        <v>20</v>
      </c>
      <c r="L150" s="268">
        <v>6.5</v>
      </c>
      <c r="M150" s="268">
        <v>0.5</v>
      </c>
      <c r="N150" s="268">
        <v>57</v>
      </c>
      <c r="O150" s="272">
        <v>7</v>
      </c>
      <c r="P150" s="272">
        <v>0</v>
      </c>
      <c r="Q150" s="273">
        <v>46525</v>
      </c>
      <c r="R150" s="273">
        <v>23418</v>
      </c>
    </row>
    <row r="151" spans="1:19" ht="30.75" customHeight="1" x14ac:dyDescent="0.25">
      <c r="A151" s="256">
        <v>3</v>
      </c>
      <c r="B151" s="642" t="s">
        <v>230</v>
      </c>
      <c r="C151" s="643"/>
      <c r="D151" s="643"/>
      <c r="E151" s="643"/>
      <c r="F151" s="644"/>
      <c r="G151" s="271" t="s">
        <v>973</v>
      </c>
      <c r="H151" s="272">
        <f t="shared" si="12"/>
        <v>25</v>
      </c>
      <c r="I151" s="272">
        <v>0</v>
      </c>
      <c r="J151" s="272">
        <v>25</v>
      </c>
      <c r="K151" s="268">
        <v>7</v>
      </c>
      <c r="L151" s="268">
        <v>7</v>
      </c>
      <c r="M151" s="268">
        <v>1.25</v>
      </c>
      <c r="N151" s="268">
        <v>28</v>
      </c>
      <c r="O151" s="272">
        <v>4.75</v>
      </c>
      <c r="P151" s="272">
        <v>0</v>
      </c>
      <c r="Q151" s="273">
        <v>46752</v>
      </c>
      <c r="R151" s="273">
        <v>23215</v>
      </c>
    </row>
    <row r="152" spans="1:19" ht="28.5" customHeight="1" x14ac:dyDescent="0.25">
      <c r="A152" s="256">
        <v>4</v>
      </c>
      <c r="B152" s="642" t="s">
        <v>231</v>
      </c>
      <c r="C152" s="643"/>
      <c r="D152" s="643"/>
      <c r="E152" s="643"/>
      <c r="F152" s="644"/>
      <c r="G152" s="271" t="s">
        <v>972</v>
      </c>
      <c r="H152" s="272">
        <f t="shared" si="12"/>
        <v>20</v>
      </c>
      <c r="I152" s="272">
        <v>10</v>
      </c>
      <c r="J152" s="272">
        <v>10</v>
      </c>
      <c r="K152" s="268">
        <v>6</v>
      </c>
      <c r="L152" s="268">
        <v>6.25</v>
      </c>
      <c r="M152" s="268">
        <v>1.5</v>
      </c>
      <c r="N152" s="268">
        <v>24</v>
      </c>
      <c r="O152" s="272">
        <v>7</v>
      </c>
      <c r="P152" s="272">
        <v>0</v>
      </c>
      <c r="Q152" s="273">
        <v>46610</v>
      </c>
      <c r="R152" s="273">
        <v>23422</v>
      </c>
    </row>
    <row r="153" spans="1:19" ht="39" customHeight="1" x14ac:dyDescent="0.25">
      <c r="A153" s="256">
        <v>5</v>
      </c>
      <c r="B153" s="652" t="s">
        <v>658</v>
      </c>
      <c r="C153" s="653"/>
      <c r="D153" s="653"/>
      <c r="E153" s="653"/>
      <c r="F153" s="654"/>
      <c r="G153" s="271" t="s">
        <v>887</v>
      </c>
      <c r="H153" s="272">
        <f t="shared" si="12"/>
        <v>110</v>
      </c>
      <c r="I153" s="272">
        <v>55</v>
      </c>
      <c r="J153" s="272">
        <v>55</v>
      </c>
      <c r="K153" s="268">
        <v>24</v>
      </c>
      <c r="L153" s="268">
        <v>12.5</v>
      </c>
      <c r="M153" s="268">
        <v>3.25</v>
      </c>
      <c r="N153" s="268">
        <v>91</v>
      </c>
      <c r="O153" s="272">
        <v>10</v>
      </c>
      <c r="P153" s="272">
        <v>0</v>
      </c>
      <c r="Q153" s="273">
        <v>47295</v>
      </c>
      <c r="R153" s="273">
        <v>23515</v>
      </c>
    </row>
    <row r="154" spans="1:19" ht="29.25" customHeight="1" x14ac:dyDescent="0.25">
      <c r="A154" s="256">
        <v>6</v>
      </c>
      <c r="B154" s="642" t="s">
        <v>232</v>
      </c>
      <c r="C154" s="643"/>
      <c r="D154" s="643"/>
      <c r="E154" s="643"/>
      <c r="F154" s="644"/>
      <c r="G154" s="271" t="s">
        <v>548</v>
      </c>
      <c r="H154" s="272">
        <f t="shared" si="12"/>
        <v>0</v>
      </c>
      <c r="I154" s="272">
        <v>0</v>
      </c>
      <c r="J154" s="272">
        <v>0</v>
      </c>
      <c r="K154" s="268">
        <v>4</v>
      </c>
      <c r="L154" s="268">
        <v>4.25</v>
      </c>
      <c r="M154" s="268">
        <v>0</v>
      </c>
      <c r="N154" s="268">
        <v>18</v>
      </c>
      <c r="O154" s="272">
        <v>2.5</v>
      </c>
      <c r="P154" s="272">
        <v>0</v>
      </c>
      <c r="Q154" s="273">
        <v>46415</v>
      </c>
      <c r="R154" s="273">
        <v>23388</v>
      </c>
    </row>
    <row r="155" spans="1:19" ht="27" customHeight="1" x14ac:dyDescent="0.25">
      <c r="A155" s="256">
        <v>7</v>
      </c>
      <c r="B155" s="642" t="s">
        <v>235</v>
      </c>
      <c r="C155" s="643"/>
      <c r="D155" s="643"/>
      <c r="E155" s="643"/>
      <c r="F155" s="644"/>
      <c r="G155" s="271" t="s">
        <v>236</v>
      </c>
      <c r="H155" s="272">
        <f t="shared" si="12"/>
        <v>0</v>
      </c>
      <c r="I155" s="272">
        <v>0</v>
      </c>
      <c r="J155" s="272">
        <v>0</v>
      </c>
      <c r="K155" s="268">
        <v>0</v>
      </c>
      <c r="L155" s="268">
        <v>0</v>
      </c>
      <c r="M155" s="268">
        <v>0</v>
      </c>
      <c r="N155" s="268">
        <v>3</v>
      </c>
      <c r="O155" s="272">
        <v>0</v>
      </c>
      <c r="P155" s="272">
        <v>0</v>
      </c>
      <c r="Q155" s="273">
        <v>0</v>
      </c>
      <c r="R155" s="273">
        <v>23303</v>
      </c>
    </row>
    <row r="156" spans="1:19" ht="28.5" customHeight="1" x14ac:dyDescent="0.25">
      <c r="A156" s="256">
        <v>8</v>
      </c>
      <c r="B156" s="642" t="s">
        <v>237</v>
      </c>
      <c r="C156" s="643"/>
      <c r="D156" s="643"/>
      <c r="E156" s="643"/>
      <c r="F156" s="644"/>
      <c r="G156" s="271" t="s">
        <v>238</v>
      </c>
      <c r="H156" s="272">
        <f t="shared" si="12"/>
        <v>0</v>
      </c>
      <c r="I156" s="272">
        <v>0</v>
      </c>
      <c r="J156" s="272">
        <v>0</v>
      </c>
      <c r="K156" s="268">
        <v>0</v>
      </c>
      <c r="L156" s="268">
        <v>0</v>
      </c>
      <c r="M156" s="268">
        <v>0</v>
      </c>
      <c r="N156" s="268">
        <v>3</v>
      </c>
      <c r="O156" s="272">
        <v>0</v>
      </c>
      <c r="P156" s="272">
        <v>0</v>
      </c>
      <c r="Q156" s="273">
        <v>0</v>
      </c>
      <c r="R156" s="273">
        <v>23426</v>
      </c>
    </row>
    <row r="157" spans="1:19" ht="75.75" customHeight="1" x14ac:dyDescent="0.25">
      <c r="A157" s="256">
        <v>9</v>
      </c>
      <c r="B157" s="642" t="s">
        <v>228</v>
      </c>
      <c r="C157" s="643"/>
      <c r="D157" s="643"/>
      <c r="E157" s="643"/>
      <c r="F157" s="644"/>
      <c r="G157" s="271" t="s">
        <v>971</v>
      </c>
      <c r="H157" s="272">
        <f t="shared" si="12"/>
        <v>0</v>
      </c>
      <c r="I157" s="272">
        <v>0</v>
      </c>
      <c r="J157" s="272">
        <v>0</v>
      </c>
      <c r="K157" s="268">
        <v>0</v>
      </c>
      <c r="L157" s="268">
        <v>0</v>
      </c>
      <c r="M157" s="268">
        <v>0</v>
      </c>
      <c r="N157" s="268">
        <v>1</v>
      </c>
      <c r="O157" s="272">
        <v>0</v>
      </c>
      <c r="P157" s="272">
        <v>0</v>
      </c>
      <c r="Q157" s="273">
        <v>0</v>
      </c>
      <c r="R157" s="273">
        <v>23352</v>
      </c>
    </row>
    <row r="158" spans="1:19" ht="42" customHeight="1" x14ac:dyDescent="0.25">
      <c r="A158" s="256">
        <v>10</v>
      </c>
      <c r="B158" s="642" t="s">
        <v>239</v>
      </c>
      <c r="C158" s="643"/>
      <c r="D158" s="643"/>
      <c r="E158" s="643"/>
      <c r="F158" s="644"/>
      <c r="G158" s="271" t="s">
        <v>240</v>
      </c>
      <c r="H158" s="272">
        <f t="shared" si="12"/>
        <v>0</v>
      </c>
      <c r="I158" s="272">
        <v>0</v>
      </c>
      <c r="J158" s="272">
        <v>0</v>
      </c>
      <c r="K158" s="268">
        <v>0</v>
      </c>
      <c r="L158" s="268">
        <v>0</v>
      </c>
      <c r="M158" s="268">
        <v>0</v>
      </c>
      <c r="N158" s="268">
        <v>2</v>
      </c>
      <c r="O158" s="272">
        <v>0</v>
      </c>
      <c r="P158" s="272">
        <v>0</v>
      </c>
      <c r="Q158" s="273">
        <v>0</v>
      </c>
      <c r="R158" s="273">
        <v>23212</v>
      </c>
    </row>
    <row r="159" spans="1:19" ht="27" customHeight="1" x14ac:dyDescent="0.25">
      <c r="A159" s="256">
        <v>11</v>
      </c>
      <c r="B159" s="642" t="s">
        <v>241</v>
      </c>
      <c r="C159" s="643"/>
      <c r="D159" s="643"/>
      <c r="E159" s="643"/>
      <c r="F159" s="644"/>
      <c r="G159" s="271" t="s">
        <v>242</v>
      </c>
      <c r="H159" s="272">
        <f t="shared" si="12"/>
        <v>0</v>
      </c>
      <c r="I159" s="272">
        <v>0</v>
      </c>
      <c r="J159" s="272">
        <v>0</v>
      </c>
      <c r="K159" s="268">
        <v>0</v>
      </c>
      <c r="L159" s="268">
        <v>0</v>
      </c>
      <c r="M159" s="268">
        <v>0</v>
      </c>
      <c r="N159" s="268">
        <v>1</v>
      </c>
      <c r="O159" s="272">
        <v>0</v>
      </c>
      <c r="P159" s="272">
        <v>0</v>
      </c>
      <c r="Q159" s="273">
        <v>0</v>
      </c>
      <c r="R159" s="273">
        <v>23305</v>
      </c>
    </row>
    <row r="160" spans="1:19" ht="42" customHeight="1" x14ac:dyDescent="0.25">
      <c r="A160" s="256">
        <v>12</v>
      </c>
      <c r="B160" s="652" t="s">
        <v>233</v>
      </c>
      <c r="C160" s="653"/>
      <c r="D160" s="653"/>
      <c r="E160" s="653"/>
      <c r="F160" s="654"/>
      <c r="G160" s="271" t="s">
        <v>888</v>
      </c>
      <c r="H160" s="272">
        <f t="shared" si="12"/>
        <v>0</v>
      </c>
      <c r="I160" s="272">
        <v>0</v>
      </c>
      <c r="J160" s="272">
        <v>0</v>
      </c>
      <c r="K160" s="268">
        <v>0</v>
      </c>
      <c r="L160" s="268">
        <v>0</v>
      </c>
      <c r="M160" s="268">
        <v>0</v>
      </c>
      <c r="N160" s="268">
        <v>3</v>
      </c>
      <c r="O160" s="272">
        <v>1</v>
      </c>
      <c r="P160" s="272">
        <v>0</v>
      </c>
      <c r="Q160" s="272">
        <v>0</v>
      </c>
      <c r="R160" s="272">
        <v>23215</v>
      </c>
    </row>
    <row r="161" spans="1:18" ht="35.25" customHeight="1" x14ac:dyDescent="0.25">
      <c r="A161" s="256">
        <v>13</v>
      </c>
      <c r="B161" s="652" t="s">
        <v>243</v>
      </c>
      <c r="C161" s="653"/>
      <c r="D161" s="653"/>
      <c r="E161" s="653"/>
      <c r="F161" s="654"/>
      <c r="G161" s="271" t="s">
        <v>889</v>
      </c>
      <c r="H161" s="272">
        <f t="shared" si="12"/>
        <v>0</v>
      </c>
      <c r="I161" s="272">
        <v>0</v>
      </c>
      <c r="J161" s="272">
        <v>0</v>
      </c>
      <c r="K161" s="268">
        <v>0</v>
      </c>
      <c r="L161" s="268">
        <v>0</v>
      </c>
      <c r="M161" s="268">
        <v>0</v>
      </c>
      <c r="N161" s="268">
        <v>2</v>
      </c>
      <c r="O161" s="272">
        <v>0</v>
      </c>
      <c r="P161" s="272">
        <v>0</v>
      </c>
      <c r="Q161" s="272">
        <v>0</v>
      </c>
      <c r="R161" s="272">
        <v>23180</v>
      </c>
    </row>
    <row r="162" spans="1:18" ht="41.25" customHeight="1" x14ac:dyDescent="0.25">
      <c r="A162" s="256">
        <v>14</v>
      </c>
      <c r="B162" s="652" t="s">
        <v>890</v>
      </c>
      <c r="C162" s="653"/>
      <c r="D162" s="653"/>
      <c r="E162" s="653"/>
      <c r="F162" s="654"/>
      <c r="G162" s="271" t="s">
        <v>891</v>
      </c>
      <c r="H162" s="272">
        <f t="shared" si="12"/>
        <v>0</v>
      </c>
      <c r="I162" s="272">
        <v>0</v>
      </c>
      <c r="J162" s="272">
        <v>0</v>
      </c>
      <c r="K162" s="268">
        <v>0</v>
      </c>
      <c r="L162" s="268">
        <v>0</v>
      </c>
      <c r="M162" s="268">
        <v>0</v>
      </c>
      <c r="N162" s="268">
        <v>0</v>
      </c>
      <c r="O162" s="272">
        <v>0</v>
      </c>
      <c r="P162" s="272">
        <v>0</v>
      </c>
      <c r="Q162" s="272">
        <v>0</v>
      </c>
      <c r="R162" s="272">
        <v>0</v>
      </c>
    </row>
    <row r="163" spans="1:18" ht="26.25" customHeight="1" x14ac:dyDescent="0.25">
      <c r="A163" s="253">
        <v>7</v>
      </c>
      <c r="B163" s="530" t="s">
        <v>247</v>
      </c>
      <c r="C163" s="531"/>
      <c r="D163" s="531"/>
      <c r="E163" s="531"/>
      <c r="F163" s="531"/>
      <c r="G163" s="532"/>
      <c r="H163" s="135">
        <f>H164+H165+H166+H167+H168+H169+H170+H171+H172+H173+H174+H175+H176+H177+H178+H179+H180+H181+H182+H183+H184+H185+H186+H187+H188+H189+H190+H191</f>
        <v>200</v>
      </c>
      <c r="I163" s="135">
        <f t="shared" ref="I163:O163" si="13">I164+I165+I166+I167+I168+I169+I170+I171+I172+I173+I174+I175+I176+I177+I178+I179+I180+I181+I182+I183+I184+I185+I186+I187+I188+I189+I190+I191</f>
        <v>130</v>
      </c>
      <c r="J163" s="135">
        <f t="shared" si="13"/>
        <v>70</v>
      </c>
      <c r="K163" s="135">
        <f t="shared" si="13"/>
        <v>76</v>
      </c>
      <c r="L163" s="135">
        <f t="shared" si="13"/>
        <v>54</v>
      </c>
      <c r="M163" s="135">
        <f t="shared" si="13"/>
        <v>15</v>
      </c>
      <c r="N163" s="135">
        <f t="shared" si="13"/>
        <v>247</v>
      </c>
      <c r="O163" s="135">
        <f t="shared" si="13"/>
        <v>30</v>
      </c>
      <c r="P163" s="135">
        <f>P164+P165+P166+P167+P168+P169+P170+P171+P172+P173+P174+P175+P176+P177+P178+P179+P180+P181+P182+P183+P184+P185+P186+P187+P188+P189+P190+P191</f>
        <v>9</v>
      </c>
      <c r="Q163" s="164">
        <v>47716</v>
      </c>
      <c r="R163" s="164">
        <v>23858</v>
      </c>
    </row>
    <row r="164" spans="1:18" ht="26.25" customHeight="1" x14ac:dyDescent="0.25">
      <c r="A164" s="272">
        <v>1</v>
      </c>
      <c r="B164" s="642" t="s">
        <v>248</v>
      </c>
      <c r="C164" s="643"/>
      <c r="D164" s="643"/>
      <c r="E164" s="643"/>
      <c r="F164" s="644"/>
      <c r="G164" s="271" t="s">
        <v>1011</v>
      </c>
      <c r="H164" s="272">
        <f>I164+J164</f>
        <v>185</v>
      </c>
      <c r="I164" s="272">
        <v>130</v>
      </c>
      <c r="J164" s="272">
        <v>55</v>
      </c>
      <c r="K164" s="268">
        <v>58</v>
      </c>
      <c r="L164" s="268">
        <v>47</v>
      </c>
      <c r="M164" s="268">
        <v>9</v>
      </c>
      <c r="N164" s="268">
        <v>144</v>
      </c>
      <c r="O164" s="272">
        <v>19</v>
      </c>
      <c r="P164" s="272">
        <v>4</v>
      </c>
      <c r="Q164" s="273">
        <v>51875</v>
      </c>
      <c r="R164" s="273">
        <v>23386</v>
      </c>
    </row>
    <row r="165" spans="1:18" ht="26.25" customHeight="1" x14ac:dyDescent="0.25">
      <c r="A165" s="272">
        <v>2</v>
      </c>
      <c r="B165" s="642" t="s">
        <v>249</v>
      </c>
      <c r="C165" s="643"/>
      <c r="D165" s="643"/>
      <c r="E165" s="643"/>
      <c r="F165" s="644"/>
      <c r="G165" s="271" t="s">
        <v>551</v>
      </c>
      <c r="H165" s="272">
        <f t="shared" ref="H165:H191" si="14">I165+J165</f>
        <v>0</v>
      </c>
      <c r="I165" s="272">
        <v>0</v>
      </c>
      <c r="J165" s="272">
        <v>0</v>
      </c>
      <c r="K165" s="268">
        <v>2</v>
      </c>
      <c r="L165" s="268">
        <v>2</v>
      </c>
      <c r="M165" s="268">
        <v>1</v>
      </c>
      <c r="N165" s="268">
        <v>13</v>
      </c>
      <c r="O165" s="272">
        <v>0</v>
      </c>
      <c r="P165" s="272">
        <v>0</v>
      </c>
      <c r="Q165" s="273">
        <v>31283</v>
      </c>
      <c r="R165" s="273">
        <v>20055</v>
      </c>
    </row>
    <row r="166" spans="1:18" ht="26.25" customHeight="1" x14ac:dyDescent="0.25">
      <c r="A166" s="272">
        <v>3</v>
      </c>
      <c r="B166" s="642" t="s">
        <v>250</v>
      </c>
      <c r="C166" s="643"/>
      <c r="D166" s="643"/>
      <c r="E166" s="643"/>
      <c r="F166" s="644"/>
      <c r="G166" s="271" t="s">
        <v>552</v>
      </c>
      <c r="H166" s="272">
        <f t="shared" si="14"/>
        <v>0</v>
      </c>
      <c r="I166" s="272">
        <v>0</v>
      </c>
      <c r="J166" s="272">
        <v>0</v>
      </c>
      <c r="K166" s="268">
        <v>2</v>
      </c>
      <c r="L166" s="268">
        <v>1</v>
      </c>
      <c r="M166" s="268">
        <v>1</v>
      </c>
      <c r="N166" s="268">
        <v>5</v>
      </c>
      <c r="O166" s="272">
        <v>2</v>
      </c>
      <c r="P166" s="272">
        <v>0</v>
      </c>
      <c r="Q166" s="273">
        <v>27058</v>
      </c>
      <c r="R166" s="273">
        <v>20334</v>
      </c>
    </row>
    <row r="167" spans="1:18" ht="26.25" customHeight="1" x14ac:dyDescent="0.25">
      <c r="A167" s="272">
        <v>4</v>
      </c>
      <c r="B167" s="642" t="s">
        <v>251</v>
      </c>
      <c r="C167" s="643"/>
      <c r="D167" s="643"/>
      <c r="E167" s="643"/>
      <c r="F167" s="644"/>
      <c r="G167" s="271" t="s">
        <v>553</v>
      </c>
      <c r="H167" s="272">
        <f t="shared" si="14"/>
        <v>0</v>
      </c>
      <c r="I167" s="272">
        <v>0</v>
      </c>
      <c r="J167" s="272">
        <v>0</v>
      </c>
      <c r="K167" s="268">
        <v>2</v>
      </c>
      <c r="L167" s="268">
        <v>0</v>
      </c>
      <c r="M167" s="268">
        <v>0</v>
      </c>
      <c r="N167" s="268">
        <v>14</v>
      </c>
      <c r="O167" s="272">
        <v>2</v>
      </c>
      <c r="P167" s="272">
        <v>1</v>
      </c>
      <c r="Q167" s="273">
        <v>40124</v>
      </c>
      <c r="R167" s="273">
        <v>18262</v>
      </c>
    </row>
    <row r="168" spans="1:18" ht="26.25" customHeight="1" x14ac:dyDescent="0.25">
      <c r="A168" s="272">
        <v>5</v>
      </c>
      <c r="B168" s="642" t="s">
        <v>252</v>
      </c>
      <c r="C168" s="643"/>
      <c r="D168" s="643"/>
      <c r="E168" s="643"/>
      <c r="F168" s="644"/>
      <c r="G168" s="271" t="s">
        <v>554</v>
      </c>
      <c r="H168" s="272">
        <f t="shared" si="14"/>
        <v>0</v>
      </c>
      <c r="I168" s="272">
        <v>0</v>
      </c>
      <c r="J168" s="272">
        <v>0</v>
      </c>
      <c r="K168" s="268">
        <v>1</v>
      </c>
      <c r="L168" s="268">
        <v>1</v>
      </c>
      <c r="M168" s="268">
        <v>1</v>
      </c>
      <c r="N168" s="268">
        <v>8</v>
      </c>
      <c r="O168" s="272">
        <v>1</v>
      </c>
      <c r="P168" s="272">
        <v>0</v>
      </c>
      <c r="Q168" s="273">
        <v>46977</v>
      </c>
      <c r="R168" s="273">
        <v>17177</v>
      </c>
    </row>
    <row r="169" spans="1:18" ht="26.25" customHeight="1" x14ac:dyDescent="0.25">
      <c r="A169" s="272">
        <v>6</v>
      </c>
      <c r="B169" s="642" t="s">
        <v>253</v>
      </c>
      <c r="C169" s="643"/>
      <c r="D169" s="643"/>
      <c r="E169" s="643"/>
      <c r="F169" s="644"/>
      <c r="G169" s="271" t="s">
        <v>555</v>
      </c>
      <c r="H169" s="272">
        <f t="shared" si="14"/>
        <v>5</v>
      </c>
      <c r="I169" s="272">
        <v>0</v>
      </c>
      <c r="J169" s="272">
        <v>5</v>
      </c>
      <c r="K169" s="268">
        <v>1</v>
      </c>
      <c r="L169" s="268">
        <v>1</v>
      </c>
      <c r="M169" s="268">
        <v>1</v>
      </c>
      <c r="N169" s="268">
        <v>6</v>
      </c>
      <c r="O169" s="272">
        <v>0</v>
      </c>
      <c r="P169" s="272">
        <v>0</v>
      </c>
      <c r="Q169" s="273">
        <v>23199</v>
      </c>
      <c r="R169" s="273">
        <v>25532</v>
      </c>
    </row>
    <row r="170" spans="1:18" ht="26.25" customHeight="1" x14ac:dyDescent="0.25">
      <c r="A170" s="272">
        <v>7</v>
      </c>
      <c r="B170" s="642" t="s">
        <v>254</v>
      </c>
      <c r="C170" s="643"/>
      <c r="D170" s="643"/>
      <c r="E170" s="643"/>
      <c r="F170" s="644"/>
      <c r="G170" s="271" t="s">
        <v>556</v>
      </c>
      <c r="H170" s="272">
        <f t="shared" si="14"/>
        <v>10</v>
      </c>
      <c r="I170" s="272">
        <v>0</v>
      </c>
      <c r="J170" s="272">
        <v>10</v>
      </c>
      <c r="K170" s="268">
        <v>3</v>
      </c>
      <c r="L170" s="268">
        <v>0</v>
      </c>
      <c r="M170" s="268">
        <v>0</v>
      </c>
      <c r="N170" s="268">
        <v>18</v>
      </c>
      <c r="O170" s="272">
        <v>0</v>
      </c>
      <c r="P170" s="272">
        <v>0</v>
      </c>
      <c r="Q170" s="273">
        <v>36658</v>
      </c>
      <c r="R170" s="273">
        <v>22163</v>
      </c>
    </row>
    <row r="171" spans="1:18" ht="26.25" customHeight="1" x14ac:dyDescent="0.25">
      <c r="A171" s="272">
        <v>8</v>
      </c>
      <c r="B171" s="642" t="s">
        <v>255</v>
      </c>
      <c r="C171" s="643"/>
      <c r="D171" s="643"/>
      <c r="E171" s="643"/>
      <c r="F171" s="644"/>
      <c r="G171" s="271" t="s">
        <v>557</v>
      </c>
      <c r="H171" s="272">
        <f t="shared" si="14"/>
        <v>0</v>
      </c>
      <c r="I171" s="272">
        <v>0</v>
      </c>
      <c r="J171" s="272">
        <v>0</v>
      </c>
      <c r="K171" s="268">
        <v>4</v>
      </c>
      <c r="L171" s="268">
        <v>0</v>
      </c>
      <c r="M171" s="268">
        <v>0</v>
      </c>
      <c r="N171" s="268">
        <v>11</v>
      </c>
      <c r="O171" s="272">
        <v>0</v>
      </c>
      <c r="P171" s="272">
        <v>0</v>
      </c>
      <c r="Q171" s="273">
        <v>36536</v>
      </c>
      <c r="R171" s="273">
        <v>28997</v>
      </c>
    </row>
    <row r="172" spans="1:18" ht="26.25" customHeight="1" x14ac:dyDescent="0.25">
      <c r="A172" s="272">
        <v>9</v>
      </c>
      <c r="B172" s="642" t="s">
        <v>690</v>
      </c>
      <c r="C172" s="643"/>
      <c r="D172" s="643"/>
      <c r="E172" s="643"/>
      <c r="F172" s="644"/>
      <c r="G172" s="271" t="s">
        <v>558</v>
      </c>
      <c r="H172" s="272">
        <f t="shared" si="14"/>
        <v>0</v>
      </c>
      <c r="I172" s="272">
        <v>0</v>
      </c>
      <c r="J172" s="272">
        <v>0</v>
      </c>
      <c r="K172" s="268">
        <v>2</v>
      </c>
      <c r="L172" s="268">
        <v>1</v>
      </c>
      <c r="M172" s="268">
        <v>1</v>
      </c>
      <c r="N172" s="268">
        <v>10</v>
      </c>
      <c r="O172" s="272">
        <v>0</v>
      </c>
      <c r="P172" s="272">
        <v>0</v>
      </c>
      <c r="Q172" s="273">
        <v>33393</v>
      </c>
      <c r="R172" s="273">
        <v>24537</v>
      </c>
    </row>
    <row r="173" spans="1:18" ht="26.25" customHeight="1" x14ac:dyDescent="0.25">
      <c r="A173" s="272">
        <v>10</v>
      </c>
      <c r="B173" s="642" t="s">
        <v>256</v>
      </c>
      <c r="C173" s="643"/>
      <c r="D173" s="643"/>
      <c r="E173" s="643"/>
      <c r="F173" s="644"/>
      <c r="G173" s="271" t="s">
        <v>559</v>
      </c>
      <c r="H173" s="272">
        <f t="shared" si="14"/>
        <v>0</v>
      </c>
      <c r="I173" s="272">
        <v>0</v>
      </c>
      <c r="J173" s="272">
        <v>0</v>
      </c>
      <c r="K173" s="268">
        <v>1</v>
      </c>
      <c r="L173" s="268">
        <v>1</v>
      </c>
      <c r="M173" s="268">
        <v>1</v>
      </c>
      <c r="N173" s="268">
        <v>2</v>
      </c>
      <c r="O173" s="272">
        <v>2</v>
      </c>
      <c r="P173" s="272">
        <v>2</v>
      </c>
      <c r="Q173" s="273">
        <v>34253</v>
      </c>
      <c r="R173" s="273">
        <v>29005</v>
      </c>
    </row>
    <row r="174" spans="1:18" ht="26.25" customHeight="1" x14ac:dyDescent="0.25">
      <c r="A174" s="272">
        <v>11</v>
      </c>
      <c r="B174" s="642" t="s">
        <v>269</v>
      </c>
      <c r="C174" s="643"/>
      <c r="D174" s="643"/>
      <c r="E174" s="643"/>
      <c r="F174" s="644"/>
      <c r="G174" s="271" t="s">
        <v>270</v>
      </c>
      <c r="H174" s="272">
        <f t="shared" si="14"/>
        <v>0</v>
      </c>
      <c r="I174" s="272">
        <v>0</v>
      </c>
      <c r="J174" s="272">
        <v>0</v>
      </c>
      <c r="K174" s="268">
        <v>0</v>
      </c>
      <c r="L174" s="268">
        <v>0</v>
      </c>
      <c r="M174" s="268">
        <v>0</v>
      </c>
      <c r="N174" s="268">
        <v>1</v>
      </c>
      <c r="O174" s="272">
        <v>1</v>
      </c>
      <c r="P174" s="272">
        <v>1</v>
      </c>
      <c r="Q174" s="273">
        <v>0</v>
      </c>
      <c r="R174" s="273">
        <v>17260</v>
      </c>
    </row>
    <row r="175" spans="1:18" ht="26.25" customHeight="1" x14ac:dyDescent="0.25">
      <c r="A175" s="272">
        <v>12</v>
      </c>
      <c r="B175" s="642" t="s">
        <v>271</v>
      </c>
      <c r="C175" s="643"/>
      <c r="D175" s="643"/>
      <c r="E175" s="643"/>
      <c r="F175" s="644"/>
      <c r="G175" s="271" t="s">
        <v>272</v>
      </c>
      <c r="H175" s="272">
        <f t="shared" si="14"/>
        <v>0</v>
      </c>
      <c r="I175" s="272">
        <v>0</v>
      </c>
      <c r="J175" s="272">
        <v>0</v>
      </c>
      <c r="K175" s="268">
        <v>0</v>
      </c>
      <c r="L175" s="268">
        <v>0</v>
      </c>
      <c r="M175" s="268">
        <v>0</v>
      </c>
      <c r="N175" s="268">
        <v>3</v>
      </c>
      <c r="O175" s="272">
        <v>1</v>
      </c>
      <c r="P175" s="272">
        <v>0</v>
      </c>
      <c r="Q175" s="273">
        <v>0</v>
      </c>
      <c r="R175" s="273">
        <v>19500</v>
      </c>
    </row>
    <row r="176" spans="1:18" ht="26.25" customHeight="1" x14ac:dyDescent="0.25">
      <c r="A176" s="272">
        <v>13</v>
      </c>
      <c r="B176" s="642" t="s">
        <v>273</v>
      </c>
      <c r="C176" s="643"/>
      <c r="D176" s="643"/>
      <c r="E176" s="643"/>
      <c r="F176" s="644"/>
      <c r="G176" s="271" t="s">
        <v>274</v>
      </c>
      <c r="H176" s="272">
        <f t="shared" si="14"/>
        <v>0</v>
      </c>
      <c r="I176" s="272">
        <v>0</v>
      </c>
      <c r="J176" s="272">
        <v>0</v>
      </c>
      <c r="K176" s="268">
        <v>0</v>
      </c>
      <c r="L176" s="268">
        <v>0</v>
      </c>
      <c r="M176" s="268">
        <v>0</v>
      </c>
      <c r="N176" s="268">
        <v>0</v>
      </c>
      <c r="O176" s="272">
        <v>1</v>
      </c>
      <c r="P176" s="272">
        <v>1</v>
      </c>
      <c r="Q176" s="273">
        <v>0</v>
      </c>
      <c r="R176" s="273">
        <v>0</v>
      </c>
    </row>
    <row r="177" spans="1:18" ht="26.25" customHeight="1" x14ac:dyDescent="0.25">
      <c r="A177" s="272">
        <v>14</v>
      </c>
      <c r="B177" s="642" t="s">
        <v>275</v>
      </c>
      <c r="C177" s="643"/>
      <c r="D177" s="643"/>
      <c r="E177" s="643"/>
      <c r="F177" s="644"/>
      <c r="G177" s="271" t="s">
        <v>276</v>
      </c>
      <c r="H177" s="272">
        <f t="shared" si="14"/>
        <v>0</v>
      </c>
      <c r="I177" s="272">
        <v>0</v>
      </c>
      <c r="J177" s="272">
        <v>0</v>
      </c>
      <c r="K177" s="268">
        <v>0</v>
      </c>
      <c r="L177" s="268">
        <v>0</v>
      </c>
      <c r="M177" s="268">
        <v>0</v>
      </c>
      <c r="N177" s="268">
        <v>1</v>
      </c>
      <c r="O177" s="272">
        <v>0</v>
      </c>
      <c r="P177" s="272">
        <v>0</v>
      </c>
      <c r="Q177" s="273">
        <v>0</v>
      </c>
      <c r="R177" s="273">
        <v>22852</v>
      </c>
    </row>
    <row r="178" spans="1:18" ht="26.25" customHeight="1" x14ac:dyDescent="0.25">
      <c r="A178" s="272">
        <v>15</v>
      </c>
      <c r="B178" s="642" t="s">
        <v>277</v>
      </c>
      <c r="C178" s="643"/>
      <c r="D178" s="643"/>
      <c r="E178" s="643"/>
      <c r="F178" s="644"/>
      <c r="G178" s="271" t="s">
        <v>278</v>
      </c>
      <c r="H178" s="272">
        <f t="shared" si="14"/>
        <v>0</v>
      </c>
      <c r="I178" s="272">
        <v>0</v>
      </c>
      <c r="J178" s="272">
        <v>0</v>
      </c>
      <c r="K178" s="268">
        <v>0</v>
      </c>
      <c r="L178" s="268">
        <v>0</v>
      </c>
      <c r="M178" s="268">
        <v>0</v>
      </c>
      <c r="N178" s="268">
        <v>0</v>
      </c>
      <c r="O178" s="272">
        <v>1</v>
      </c>
      <c r="P178" s="272">
        <v>0</v>
      </c>
      <c r="Q178" s="273">
        <v>0</v>
      </c>
      <c r="R178" s="273">
        <v>0</v>
      </c>
    </row>
    <row r="179" spans="1:18" ht="26.25" customHeight="1" x14ac:dyDescent="0.25">
      <c r="A179" s="272">
        <v>16</v>
      </c>
      <c r="B179" s="642" t="s">
        <v>279</v>
      </c>
      <c r="C179" s="643"/>
      <c r="D179" s="643"/>
      <c r="E179" s="643"/>
      <c r="F179" s="644"/>
      <c r="G179" s="271" t="s">
        <v>280</v>
      </c>
      <c r="H179" s="272">
        <f t="shared" si="14"/>
        <v>0</v>
      </c>
      <c r="I179" s="272">
        <v>0</v>
      </c>
      <c r="J179" s="272">
        <v>0</v>
      </c>
      <c r="K179" s="268">
        <v>0</v>
      </c>
      <c r="L179" s="268">
        <v>0</v>
      </c>
      <c r="M179" s="268">
        <v>0</v>
      </c>
      <c r="N179" s="268">
        <v>2</v>
      </c>
      <c r="O179" s="272">
        <v>0</v>
      </c>
      <c r="P179" s="272">
        <v>0</v>
      </c>
      <c r="Q179" s="273">
        <v>0</v>
      </c>
      <c r="R179" s="273">
        <v>20796</v>
      </c>
    </row>
    <row r="180" spans="1:18" ht="26.25" customHeight="1" x14ac:dyDescent="0.25">
      <c r="A180" s="272">
        <v>17</v>
      </c>
      <c r="B180" s="642" t="s">
        <v>281</v>
      </c>
      <c r="C180" s="643"/>
      <c r="D180" s="643"/>
      <c r="E180" s="643"/>
      <c r="F180" s="644"/>
      <c r="G180" s="271" t="s">
        <v>282</v>
      </c>
      <c r="H180" s="272">
        <f t="shared" si="14"/>
        <v>0</v>
      </c>
      <c r="I180" s="272">
        <v>0</v>
      </c>
      <c r="J180" s="272">
        <v>0</v>
      </c>
      <c r="K180" s="268">
        <v>0</v>
      </c>
      <c r="L180" s="268">
        <v>0</v>
      </c>
      <c r="M180" s="268">
        <v>0</v>
      </c>
      <c r="N180" s="268">
        <v>4</v>
      </c>
      <c r="O180" s="272">
        <v>0</v>
      </c>
      <c r="P180" s="272">
        <v>0</v>
      </c>
      <c r="Q180" s="273">
        <v>0</v>
      </c>
      <c r="R180" s="273">
        <v>21215</v>
      </c>
    </row>
    <row r="181" spans="1:18" ht="26.25" customHeight="1" x14ac:dyDescent="0.25">
      <c r="A181" s="272">
        <v>18</v>
      </c>
      <c r="B181" s="642" t="s">
        <v>283</v>
      </c>
      <c r="C181" s="643"/>
      <c r="D181" s="643"/>
      <c r="E181" s="643"/>
      <c r="F181" s="644"/>
      <c r="G181" s="271" t="s">
        <v>284</v>
      </c>
      <c r="H181" s="272">
        <f t="shared" si="14"/>
        <v>0</v>
      </c>
      <c r="I181" s="272">
        <v>0</v>
      </c>
      <c r="J181" s="272">
        <v>0</v>
      </c>
      <c r="K181" s="268">
        <v>0</v>
      </c>
      <c r="L181" s="268">
        <v>0</v>
      </c>
      <c r="M181" s="268">
        <v>0</v>
      </c>
      <c r="N181" s="268">
        <v>4</v>
      </c>
      <c r="O181" s="272">
        <v>0</v>
      </c>
      <c r="P181" s="272">
        <v>0</v>
      </c>
      <c r="Q181" s="273">
        <v>0</v>
      </c>
      <c r="R181" s="273">
        <v>21872</v>
      </c>
    </row>
    <row r="182" spans="1:18" ht="26.25" customHeight="1" x14ac:dyDescent="0.25">
      <c r="A182" s="272">
        <v>19</v>
      </c>
      <c r="B182" s="642" t="s">
        <v>285</v>
      </c>
      <c r="C182" s="643"/>
      <c r="D182" s="643"/>
      <c r="E182" s="643"/>
      <c r="F182" s="644"/>
      <c r="G182" s="271" t="s">
        <v>286</v>
      </c>
      <c r="H182" s="272">
        <f t="shared" si="14"/>
        <v>0</v>
      </c>
      <c r="I182" s="272">
        <v>0</v>
      </c>
      <c r="J182" s="272">
        <v>0</v>
      </c>
      <c r="K182" s="268">
        <v>0</v>
      </c>
      <c r="L182" s="268">
        <v>0</v>
      </c>
      <c r="M182" s="268">
        <v>0</v>
      </c>
      <c r="N182" s="268">
        <v>1</v>
      </c>
      <c r="O182" s="272">
        <v>0</v>
      </c>
      <c r="P182" s="272">
        <v>0</v>
      </c>
      <c r="Q182" s="273">
        <v>0</v>
      </c>
      <c r="R182" s="273">
        <v>21172</v>
      </c>
    </row>
    <row r="183" spans="1:18" ht="26.25" customHeight="1" x14ac:dyDescent="0.25">
      <c r="A183" s="272">
        <v>20</v>
      </c>
      <c r="B183" s="648" t="s">
        <v>265</v>
      </c>
      <c r="C183" s="648"/>
      <c r="D183" s="648"/>
      <c r="E183" s="648"/>
      <c r="F183" s="648"/>
      <c r="G183" s="284" t="s">
        <v>892</v>
      </c>
      <c r="H183" s="272">
        <f t="shared" si="14"/>
        <v>0</v>
      </c>
      <c r="I183" s="272">
        <v>0</v>
      </c>
      <c r="J183" s="272">
        <v>0</v>
      </c>
      <c r="K183" s="268">
        <v>0</v>
      </c>
      <c r="L183" s="268">
        <v>0</v>
      </c>
      <c r="M183" s="268">
        <v>0</v>
      </c>
      <c r="N183" s="268">
        <v>0</v>
      </c>
      <c r="O183" s="272">
        <v>0</v>
      </c>
      <c r="P183" s="272">
        <v>0</v>
      </c>
      <c r="Q183" s="273">
        <v>0</v>
      </c>
      <c r="R183" s="273">
        <v>0</v>
      </c>
    </row>
    <row r="184" spans="1:18" ht="26.25" customHeight="1" x14ac:dyDescent="0.25">
      <c r="A184" s="272">
        <v>21</v>
      </c>
      <c r="B184" s="648" t="s">
        <v>257</v>
      </c>
      <c r="C184" s="648"/>
      <c r="D184" s="648"/>
      <c r="E184" s="648"/>
      <c r="F184" s="648"/>
      <c r="G184" s="284" t="s">
        <v>893</v>
      </c>
      <c r="H184" s="272">
        <f t="shared" si="14"/>
        <v>0</v>
      </c>
      <c r="I184" s="272">
        <v>0</v>
      </c>
      <c r="J184" s="272">
        <v>0</v>
      </c>
      <c r="K184" s="268">
        <v>0</v>
      </c>
      <c r="L184" s="268">
        <v>0</v>
      </c>
      <c r="M184" s="268">
        <v>0</v>
      </c>
      <c r="N184" s="268">
        <v>0</v>
      </c>
      <c r="O184" s="272">
        <v>0</v>
      </c>
      <c r="P184" s="272">
        <v>0</v>
      </c>
      <c r="Q184" s="273">
        <v>0</v>
      </c>
      <c r="R184" s="273">
        <v>0</v>
      </c>
    </row>
    <row r="185" spans="1:18" ht="26.25" customHeight="1" x14ac:dyDescent="0.25">
      <c r="A185" s="272">
        <v>22</v>
      </c>
      <c r="B185" s="648" t="s">
        <v>894</v>
      </c>
      <c r="C185" s="648"/>
      <c r="D185" s="648"/>
      <c r="E185" s="648"/>
      <c r="F185" s="648"/>
      <c r="G185" s="284" t="s">
        <v>895</v>
      </c>
      <c r="H185" s="272">
        <f t="shared" si="14"/>
        <v>0</v>
      </c>
      <c r="I185" s="272">
        <v>0</v>
      </c>
      <c r="J185" s="272">
        <v>0</v>
      </c>
      <c r="K185" s="268">
        <v>0</v>
      </c>
      <c r="L185" s="268">
        <v>0</v>
      </c>
      <c r="M185" s="268">
        <v>0</v>
      </c>
      <c r="N185" s="268">
        <v>0</v>
      </c>
      <c r="O185" s="272">
        <v>0</v>
      </c>
      <c r="P185" s="272">
        <v>0</v>
      </c>
      <c r="Q185" s="273">
        <v>0</v>
      </c>
      <c r="R185" s="273">
        <v>0</v>
      </c>
    </row>
    <row r="186" spans="1:18" ht="26.25" customHeight="1" x14ac:dyDescent="0.25">
      <c r="A186" s="272">
        <v>23</v>
      </c>
      <c r="B186" s="648" t="s">
        <v>896</v>
      </c>
      <c r="C186" s="648"/>
      <c r="D186" s="648"/>
      <c r="E186" s="648"/>
      <c r="F186" s="648"/>
      <c r="G186" s="284" t="s">
        <v>897</v>
      </c>
      <c r="H186" s="272">
        <f t="shared" si="14"/>
        <v>0</v>
      </c>
      <c r="I186" s="272">
        <v>0</v>
      </c>
      <c r="J186" s="272">
        <v>0</v>
      </c>
      <c r="K186" s="268">
        <v>0</v>
      </c>
      <c r="L186" s="268">
        <v>0</v>
      </c>
      <c r="M186" s="268">
        <v>0</v>
      </c>
      <c r="N186" s="268">
        <v>0</v>
      </c>
      <c r="O186" s="272">
        <v>0</v>
      </c>
      <c r="P186" s="272">
        <v>0</v>
      </c>
      <c r="Q186" s="273">
        <v>0</v>
      </c>
      <c r="R186" s="273">
        <v>0</v>
      </c>
    </row>
    <row r="187" spans="1:18" ht="26.25" customHeight="1" x14ac:dyDescent="0.25">
      <c r="A187" s="272">
        <v>24</v>
      </c>
      <c r="B187" s="648" t="s">
        <v>267</v>
      </c>
      <c r="C187" s="648"/>
      <c r="D187" s="648"/>
      <c r="E187" s="648"/>
      <c r="F187" s="648"/>
      <c r="G187" s="284" t="s">
        <v>898</v>
      </c>
      <c r="H187" s="272">
        <f>I187+J187</f>
        <v>0</v>
      </c>
      <c r="I187" s="272">
        <v>0</v>
      </c>
      <c r="J187" s="272">
        <v>0</v>
      </c>
      <c r="K187" s="268">
        <v>0</v>
      </c>
      <c r="L187" s="268">
        <v>0</v>
      </c>
      <c r="M187" s="268">
        <v>0</v>
      </c>
      <c r="N187" s="268">
        <v>0</v>
      </c>
      <c r="O187" s="272">
        <v>0</v>
      </c>
      <c r="P187" s="272">
        <v>0</v>
      </c>
      <c r="Q187" s="273">
        <v>0</v>
      </c>
      <c r="R187" s="273">
        <v>0</v>
      </c>
    </row>
    <row r="188" spans="1:18" ht="26.25" customHeight="1" x14ac:dyDescent="0.25">
      <c r="A188" s="272">
        <v>25</v>
      </c>
      <c r="B188" s="648" t="s">
        <v>263</v>
      </c>
      <c r="C188" s="648"/>
      <c r="D188" s="648"/>
      <c r="E188" s="648"/>
      <c r="F188" s="648"/>
      <c r="G188" s="284" t="s">
        <v>899</v>
      </c>
      <c r="H188" s="272">
        <f t="shared" si="14"/>
        <v>0</v>
      </c>
      <c r="I188" s="272">
        <v>0</v>
      </c>
      <c r="J188" s="272">
        <v>0</v>
      </c>
      <c r="K188" s="268">
        <v>0</v>
      </c>
      <c r="L188" s="268">
        <v>0</v>
      </c>
      <c r="M188" s="268">
        <v>0</v>
      </c>
      <c r="N188" s="268">
        <v>0</v>
      </c>
      <c r="O188" s="272">
        <v>0</v>
      </c>
      <c r="P188" s="272">
        <v>0</v>
      </c>
      <c r="Q188" s="273">
        <v>0</v>
      </c>
      <c r="R188" s="273">
        <v>0</v>
      </c>
    </row>
    <row r="189" spans="1:18" ht="26.25" customHeight="1" x14ac:dyDescent="0.25">
      <c r="A189" s="272">
        <v>26</v>
      </c>
      <c r="B189" s="648" t="s">
        <v>259</v>
      </c>
      <c r="C189" s="648"/>
      <c r="D189" s="648"/>
      <c r="E189" s="648"/>
      <c r="F189" s="648"/>
      <c r="G189" s="284" t="s">
        <v>900</v>
      </c>
      <c r="H189" s="272">
        <f t="shared" si="14"/>
        <v>0</v>
      </c>
      <c r="I189" s="272">
        <v>0</v>
      </c>
      <c r="J189" s="272">
        <v>0</v>
      </c>
      <c r="K189" s="268">
        <v>0</v>
      </c>
      <c r="L189" s="268">
        <v>0</v>
      </c>
      <c r="M189" s="268">
        <v>0</v>
      </c>
      <c r="N189" s="268">
        <v>0</v>
      </c>
      <c r="O189" s="272">
        <v>0</v>
      </c>
      <c r="P189" s="272">
        <v>0</v>
      </c>
      <c r="Q189" s="273">
        <v>0</v>
      </c>
      <c r="R189" s="273">
        <v>0</v>
      </c>
    </row>
    <row r="190" spans="1:18" ht="26.25" customHeight="1" x14ac:dyDescent="0.25">
      <c r="A190" s="272">
        <v>27</v>
      </c>
      <c r="B190" s="648" t="s">
        <v>901</v>
      </c>
      <c r="C190" s="648"/>
      <c r="D190" s="648"/>
      <c r="E190" s="648"/>
      <c r="F190" s="648"/>
      <c r="G190" s="284" t="s">
        <v>902</v>
      </c>
      <c r="H190" s="272">
        <f t="shared" si="14"/>
        <v>0</v>
      </c>
      <c r="I190" s="272">
        <v>0</v>
      </c>
      <c r="J190" s="272">
        <v>0</v>
      </c>
      <c r="K190" s="268">
        <v>0</v>
      </c>
      <c r="L190" s="268">
        <v>0</v>
      </c>
      <c r="M190" s="268">
        <v>0</v>
      </c>
      <c r="N190" s="268">
        <v>0</v>
      </c>
      <c r="O190" s="272">
        <v>0</v>
      </c>
      <c r="P190" s="272">
        <v>0</v>
      </c>
      <c r="Q190" s="273">
        <v>0</v>
      </c>
      <c r="R190" s="273">
        <v>0</v>
      </c>
    </row>
    <row r="191" spans="1:18" ht="26.25" customHeight="1" x14ac:dyDescent="0.25">
      <c r="A191" s="272">
        <v>28</v>
      </c>
      <c r="B191" s="648" t="s">
        <v>903</v>
      </c>
      <c r="C191" s="648"/>
      <c r="D191" s="648"/>
      <c r="E191" s="648"/>
      <c r="F191" s="648"/>
      <c r="G191" s="284" t="s">
        <v>904</v>
      </c>
      <c r="H191" s="272">
        <f t="shared" si="14"/>
        <v>0</v>
      </c>
      <c r="I191" s="272">
        <v>0</v>
      </c>
      <c r="J191" s="272">
        <v>0</v>
      </c>
      <c r="K191" s="268">
        <v>0</v>
      </c>
      <c r="L191" s="268">
        <v>0</v>
      </c>
      <c r="M191" s="268">
        <v>0</v>
      </c>
      <c r="N191" s="268">
        <v>0</v>
      </c>
      <c r="O191" s="272">
        <v>0</v>
      </c>
      <c r="P191" s="272">
        <v>0</v>
      </c>
      <c r="Q191" s="273">
        <v>0</v>
      </c>
      <c r="R191" s="273">
        <v>0</v>
      </c>
    </row>
    <row r="192" spans="1:18" ht="25.5" customHeight="1" x14ac:dyDescent="0.25">
      <c r="A192" s="253">
        <v>8</v>
      </c>
      <c r="B192" s="522" t="s">
        <v>287</v>
      </c>
      <c r="C192" s="523"/>
      <c r="D192" s="523"/>
      <c r="E192" s="523"/>
      <c r="F192" s="523"/>
      <c r="G192" s="524"/>
      <c r="H192" s="255">
        <f>H193+H194+H195+H196+H197+H198+H199+H200+H201+H202+H203+H204+H205+H206+H207+H208+H209+H210+H211+H212+H213+H214+H215+H216+H217+H218+H219+H220+H221+H222+H223+H224+H225+H226+H227+H228+H229+H230+H231+H232+H233+H234+H235+H236+H237+H238+H239+H240</f>
        <v>220</v>
      </c>
      <c r="I192" s="255">
        <f t="shared" ref="I192:P192" si="15">I193+I194+I195+I196+I197+I198+I199+I200+I201+I202+I203+I204+I205+I206+I207+I208+I209+I210+I211+I212+I213+I214+I215+I216+I217+I218+I219+I220+I221+I222+I223+I224+I225+I226+I227+I228+I229+I230+I231+I232+I233+I234+I235+I236+I237+I238+I239+I240</f>
        <v>150</v>
      </c>
      <c r="J192" s="255">
        <f t="shared" si="15"/>
        <v>70</v>
      </c>
      <c r="K192" s="135">
        <f t="shared" si="15"/>
        <v>78</v>
      </c>
      <c r="L192" s="135">
        <f>L193+L194+L195+L196+L197+L198+L199+L200+L201+L202+L203+L204+L205+L206+L207+L208+L209+L210+L211+L212+L213+L214+L215+L216+L217+L218+L219+L220+L221+L222+L223+L224+L225+L226+L227+L228+L229+L230+L231+L232+L233+L234+L235+L236+L237+L238+L239+L240</f>
        <v>6</v>
      </c>
      <c r="M192" s="135">
        <f t="shared" si="15"/>
        <v>4</v>
      </c>
      <c r="N192" s="135">
        <f t="shared" si="15"/>
        <v>281</v>
      </c>
      <c r="O192" s="255">
        <f t="shared" si="15"/>
        <v>0</v>
      </c>
      <c r="P192" s="255">
        <f t="shared" si="15"/>
        <v>0</v>
      </c>
      <c r="Q192" s="165">
        <v>44947.199999999997</v>
      </c>
      <c r="R192" s="165">
        <v>22476.400000000001</v>
      </c>
    </row>
    <row r="193" spans="1:18" ht="33" customHeight="1" x14ac:dyDescent="0.25">
      <c r="A193" s="272">
        <v>1</v>
      </c>
      <c r="B193" s="642" t="s">
        <v>837</v>
      </c>
      <c r="C193" s="643"/>
      <c r="D193" s="643"/>
      <c r="E193" s="643"/>
      <c r="F193" s="644"/>
      <c r="G193" s="271" t="s">
        <v>1010</v>
      </c>
      <c r="H193" s="272">
        <f>I193+J193</f>
        <v>117</v>
      </c>
      <c r="I193" s="272">
        <v>117</v>
      </c>
      <c r="J193" s="272">
        <v>0</v>
      </c>
      <c r="K193" s="268">
        <v>57</v>
      </c>
      <c r="L193" s="268">
        <v>2</v>
      </c>
      <c r="M193" s="268">
        <v>2</v>
      </c>
      <c r="N193" s="268">
        <v>165</v>
      </c>
      <c r="O193" s="272">
        <v>0</v>
      </c>
      <c r="P193" s="272">
        <v>0</v>
      </c>
      <c r="Q193" s="273">
        <v>44947.199999999997</v>
      </c>
      <c r="R193" s="273">
        <v>22476.400000000001</v>
      </c>
    </row>
    <row r="194" spans="1:18" ht="33" customHeight="1" x14ac:dyDescent="0.25">
      <c r="A194" s="272">
        <v>2</v>
      </c>
      <c r="B194" s="642" t="s">
        <v>299</v>
      </c>
      <c r="C194" s="643"/>
      <c r="D194" s="643"/>
      <c r="E194" s="643"/>
      <c r="F194" s="644"/>
      <c r="G194" s="271" t="s">
        <v>561</v>
      </c>
      <c r="H194" s="272">
        <f t="shared" ref="H194:H240" si="16">I194+J194</f>
        <v>33</v>
      </c>
      <c r="I194" s="272">
        <v>18</v>
      </c>
      <c r="J194" s="272">
        <v>15</v>
      </c>
      <c r="K194" s="268">
        <v>6</v>
      </c>
      <c r="L194" s="268">
        <v>1</v>
      </c>
      <c r="M194" s="268">
        <v>0</v>
      </c>
      <c r="N194" s="268">
        <v>18</v>
      </c>
      <c r="O194" s="272">
        <v>0</v>
      </c>
      <c r="P194" s="272">
        <v>0</v>
      </c>
      <c r="Q194" s="273">
        <v>44947.199999999997</v>
      </c>
      <c r="R194" s="273">
        <v>22476.400000000001</v>
      </c>
    </row>
    <row r="195" spans="1:18" ht="33" customHeight="1" x14ac:dyDescent="0.25">
      <c r="A195" s="272">
        <v>3</v>
      </c>
      <c r="B195" s="642" t="s">
        <v>323</v>
      </c>
      <c r="C195" s="643"/>
      <c r="D195" s="643"/>
      <c r="E195" s="643"/>
      <c r="F195" s="644"/>
      <c r="G195" s="271" t="s">
        <v>562</v>
      </c>
      <c r="H195" s="272">
        <f t="shared" si="16"/>
        <v>25</v>
      </c>
      <c r="I195" s="272">
        <v>0</v>
      </c>
      <c r="J195" s="272">
        <v>25</v>
      </c>
      <c r="K195" s="268">
        <v>7</v>
      </c>
      <c r="L195" s="268">
        <v>1</v>
      </c>
      <c r="M195" s="268">
        <v>0</v>
      </c>
      <c r="N195" s="268">
        <v>16</v>
      </c>
      <c r="O195" s="272">
        <v>0</v>
      </c>
      <c r="P195" s="272">
        <v>0</v>
      </c>
      <c r="Q195" s="273">
        <v>44947.199999999997</v>
      </c>
      <c r="R195" s="273">
        <v>22476.400000000001</v>
      </c>
    </row>
    <row r="196" spans="1:18" ht="33" customHeight="1" x14ac:dyDescent="0.25">
      <c r="A196" s="272">
        <v>4</v>
      </c>
      <c r="B196" s="642" t="s">
        <v>338</v>
      </c>
      <c r="C196" s="643"/>
      <c r="D196" s="643"/>
      <c r="E196" s="643"/>
      <c r="F196" s="644"/>
      <c r="G196" s="271" t="s">
        <v>563</v>
      </c>
      <c r="H196" s="272">
        <f t="shared" si="16"/>
        <v>45</v>
      </c>
      <c r="I196" s="272">
        <v>15</v>
      </c>
      <c r="J196" s="272">
        <v>30</v>
      </c>
      <c r="K196" s="268">
        <v>5</v>
      </c>
      <c r="L196" s="268">
        <v>1</v>
      </c>
      <c r="M196" s="268">
        <v>1</v>
      </c>
      <c r="N196" s="268">
        <v>21</v>
      </c>
      <c r="O196" s="272">
        <v>0</v>
      </c>
      <c r="P196" s="272">
        <v>0</v>
      </c>
      <c r="Q196" s="273">
        <v>44947.199999999997</v>
      </c>
      <c r="R196" s="273">
        <v>22476.400000000001</v>
      </c>
    </row>
    <row r="197" spans="1:18" ht="33" customHeight="1" x14ac:dyDescent="0.25">
      <c r="A197" s="272">
        <v>5</v>
      </c>
      <c r="B197" s="642" t="s">
        <v>310</v>
      </c>
      <c r="C197" s="643"/>
      <c r="D197" s="643"/>
      <c r="E197" s="643"/>
      <c r="F197" s="644"/>
      <c r="G197" s="271" t="s">
        <v>564</v>
      </c>
      <c r="H197" s="272">
        <f t="shared" si="16"/>
        <v>0</v>
      </c>
      <c r="I197" s="272">
        <v>0</v>
      </c>
      <c r="J197" s="272">
        <v>0</v>
      </c>
      <c r="K197" s="268">
        <v>2</v>
      </c>
      <c r="L197" s="268">
        <v>0</v>
      </c>
      <c r="M197" s="268">
        <v>0</v>
      </c>
      <c r="N197" s="268">
        <v>8</v>
      </c>
      <c r="O197" s="272">
        <v>0</v>
      </c>
      <c r="P197" s="272">
        <v>0</v>
      </c>
      <c r="Q197" s="273">
        <v>44947.199999999997</v>
      </c>
      <c r="R197" s="273">
        <v>22476.400000000001</v>
      </c>
    </row>
    <row r="198" spans="1:18" ht="33" customHeight="1" x14ac:dyDescent="0.25">
      <c r="A198" s="272">
        <v>6</v>
      </c>
      <c r="B198" s="642" t="s">
        <v>332</v>
      </c>
      <c r="C198" s="643"/>
      <c r="D198" s="643"/>
      <c r="E198" s="643"/>
      <c r="F198" s="644"/>
      <c r="G198" s="271" t="s">
        <v>565</v>
      </c>
      <c r="H198" s="272">
        <f t="shared" si="16"/>
        <v>0</v>
      </c>
      <c r="I198" s="272">
        <v>0</v>
      </c>
      <c r="J198" s="272">
        <v>0</v>
      </c>
      <c r="K198" s="268">
        <v>1</v>
      </c>
      <c r="L198" s="268">
        <v>1</v>
      </c>
      <c r="M198" s="268">
        <v>1</v>
      </c>
      <c r="N198" s="268">
        <v>8</v>
      </c>
      <c r="O198" s="272">
        <v>0</v>
      </c>
      <c r="P198" s="272">
        <v>0</v>
      </c>
      <c r="Q198" s="273">
        <v>44947.199999999997</v>
      </c>
      <c r="R198" s="273">
        <v>22476.400000000001</v>
      </c>
    </row>
    <row r="199" spans="1:18" ht="33" customHeight="1" x14ac:dyDescent="0.25">
      <c r="A199" s="272">
        <v>7</v>
      </c>
      <c r="B199" s="642" t="s">
        <v>288</v>
      </c>
      <c r="C199" s="643"/>
      <c r="D199" s="643"/>
      <c r="E199" s="643"/>
      <c r="F199" s="644"/>
      <c r="G199" s="271" t="s">
        <v>289</v>
      </c>
      <c r="H199" s="272">
        <f t="shared" si="16"/>
        <v>0</v>
      </c>
      <c r="I199" s="272">
        <v>0</v>
      </c>
      <c r="J199" s="272">
        <v>0</v>
      </c>
      <c r="K199" s="268">
        <v>0</v>
      </c>
      <c r="L199" s="268">
        <v>0</v>
      </c>
      <c r="M199" s="268">
        <v>0</v>
      </c>
      <c r="N199" s="268">
        <v>2</v>
      </c>
      <c r="O199" s="272">
        <v>0</v>
      </c>
      <c r="P199" s="272">
        <v>0</v>
      </c>
      <c r="Q199" s="273">
        <v>0</v>
      </c>
      <c r="R199" s="273" t="s">
        <v>1046</v>
      </c>
    </row>
    <row r="200" spans="1:18" ht="33" customHeight="1" x14ac:dyDescent="0.25">
      <c r="A200" s="272">
        <v>8</v>
      </c>
      <c r="B200" s="642" t="s">
        <v>206</v>
      </c>
      <c r="C200" s="643"/>
      <c r="D200" s="643"/>
      <c r="E200" s="643"/>
      <c r="F200" s="644"/>
      <c r="G200" s="271" t="s">
        <v>290</v>
      </c>
      <c r="H200" s="272">
        <f t="shared" si="16"/>
        <v>0</v>
      </c>
      <c r="I200" s="272">
        <v>0</v>
      </c>
      <c r="J200" s="272">
        <v>0</v>
      </c>
      <c r="K200" s="268">
        <v>0</v>
      </c>
      <c r="L200" s="268">
        <v>0</v>
      </c>
      <c r="M200" s="268">
        <v>0</v>
      </c>
      <c r="N200" s="268">
        <v>1</v>
      </c>
      <c r="O200" s="272">
        <v>0</v>
      </c>
      <c r="P200" s="272">
        <v>0</v>
      </c>
      <c r="Q200" s="273">
        <v>0</v>
      </c>
      <c r="R200" s="273">
        <v>22476.400000000001</v>
      </c>
    </row>
    <row r="201" spans="1:18" ht="33" customHeight="1" x14ac:dyDescent="0.25">
      <c r="A201" s="272">
        <v>9</v>
      </c>
      <c r="B201" s="642" t="s">
        <v>291</v>
      </c>
      <c r="C201" s="643"/>
      <c r="D201" s="643"/>
      <c r="E201" s="643"/>
      <c r="F201" s="644"/>
      <c r="G201" s="271" t="s">
        <v>292</v>
      </c>
      <c r="H201" s="272">
        <f t="shared" si="16"/>
        <v>0</v>
      </c>
      <c r="I201" s="272">
        <v>0</v>
      </c>
      <c r="J201" s="272">
        <v>0</v>
      </c>
      <c r="K201" s="268">
        <v>0</v>
      </c>
      <c r="L201" s="268">
        <v>0</v>
      </c>
      <c r="M201" s="268">
        <v>0</v>
      </c>
      <c r="N201" s="268">
        <v>0</v>
      </c>
      <c r="O201" s="272">
        <v>0</v>
      </c>
      <c r="P201" s="272">
        <v>0</v>
      </c>
      <c r="Q201" s="273">
        <v>0</v>
      </c>
      <c r="R201" s="273">
        <v>0</v>
      </c>
    </row>
    <row r="202" spans="1:18" ht="33" customHeight="1" x14ac:dyDescent="0.25">
      <c r="A202" s="272">
        <v>10</v>
      </c>
      <c r="B202" s="642" t="s">
        <v>293</v>
      </c>
      <c r="C202" s="643"/>
      <c r="D202" s="643"/>
      <c r="E202" s="643"/>
      <c r="F202" s="644"/>
      <c r="G202" s="271" t="s">
        <v>294</v>
      </c>
      <c r="H202" s="272">
        <f t="shared" si="16"/>
        <v>0</v>
      </c>
      <c r="I202" s="272">
        <v>0</v>
      </c>
      <c r="J202" s="272">
        <v>0</v>
      </c>
      <c r="K202" s="268">
        <v>0</v>
      </c>
      <c r="L202" s="268">
        <v>0</v>
      </c>
      <c r="M202" s="268">
        <v>0</v>
      </c>
      <c r="N202" s="268">
        <v>2</v>
      </c>
      <c r="O202" s="272">
        <v>0</v>
      </c>
      <c r="P202" s="272">
        <v>0</v>
      </c>
      <c r="Q202" s="273">
        <v>0</v>
      </c>
      <c r="R202" s="273">
        <v>22476.400000000001</v>
      </c>
    </row>
    <row r="203" spans="1:18" ht="33" customHeight="1" x14ac:dyDescent="0.25">
      <c r="A203" s="272">
        <v>11</v>
      </c>
      <c r="B203" s="642" t="s">
        <v>295</v>
      </c>
      <c r="C203" s="643"/>
      <c r="D203" s="643"/>
      <c r="E203" s="643"/>
      <c r="F203" s="644"/>
      <c r="G203" s="271" t="s">
        <v>296</v>
      </c>
      <c r="H203" s="272">
        <f t="shared" si="16"/>
        <v>0</v>
      </c>
      <c r="I203" s="272">
        <v>0</v>
      </c>
      <c r="J203" s="272">
        <v>0</v>
      </c>
      <c r="K203" s="268">
        <v>0</v>
      </c>
      <c r="L203" s="268">
        <v>0</v>
      </c>
      <c r="M203" s="268">
        <v>0</v>
      </c>
      <c r="N203" s="268">
        <v>1</v>
      </c>
      <c r="O203" s="272">
        <v>0</v>
      </c>
      <c r="P203" s="272">
        <v>0</v>
      </c>
      <c r="Q203" s="273">
        <v>0</v>
      </c>
      <c r="R203" s="273">
        <v>22476.400000000001</v>
      </c>
    </row>
    <row r="204" spans="1:18" ht="33" customHeight="1" x14ac:dyDescent="0.25">
      <c r="A204" s="272">
        <v>12</v>
      </c>
      <c r="B204" s="642" t="s">
        <v>297</v>
      </c>
      <c r="C204" s="643"/>
      <c r="D204" s="643"/>
      <c r="E204" s="643"/>
      <c r="F204" s="644"/>
      <c r="G204" s="271" t="s">
        <v>298</v>
      </c>
      <c r="H204" s="272">
        <f t="shared" si="16"/>
        <v>0</v>
      </c>
      <c r="I204" s="272">
        <v>0</v>
      </c>
      <c r="J204" s="272">
        <v>0</v>
      </c>
      <c r="K204" s="268">
        <v>0</v>
      </c>
      <c r="L204" s="268">
        <v>0</v>
      </c>
      <c r="M204" s="268">
        <v>0</v>
      </c>
      <c r="N204" s="268">
        <v>1</v>
      </c>
      <c r="O204" s="272">
        <v>0</v>
      </c>
      <c r="P204" s="272">
        <v>0</v>
      </c>
      <c r="Q204" s="273">
        <v>0</v>
      </c>
      <c r="R204" s="273">
        <v>22476.400000000001</v>
      </c>
    </row>
    <row r="205" spans="1:18" ht="33" customHeight="1" x14ac:dyDescent="0.25">
      <c r="A205" s="272">
        <v>13</v>
      </c>
      <c r="B205" s="642" t="s">
        <v>300</v>
      </c>
      <c r="C205" s="643"/>
      <c r="D205" s="643"/>
      <c r="E205" s="643"/>
      <c r="F205" s="644"/>
      <c r="G205" s="271" t="s">
        <v>301</v>
      </c>
      <c r="H205" s="272">
        <f t="shared" si="16"/>
        <v>0</v>
      </c>
      <c r="I205" s="272">
        <v>0</v>
      </c>
      <c r="J205" s="272">
        <v>0</v>
      </c>
      <c r="K205" s="268">
        <v>0</v>
      </c>
      <c r="L205" s="268">
        <v>0</v>
      </c>
      <c r="M205" s="268">
        <v>0</v>
      </c>
      <c r="N205" s="268">
        <v>3</v>
      </c>
      <c r="O205" s="272">
        <v>0</v>
      </c>
      <c r="P205" s="272">
        <v>0</v>
      </c>
      <c r="Q205" s="273">
        <v>0</v>
      </c>
      <c r="R205" s="273">
        <v>22476.400000000001</v>
      </c>
    </row>
    <row r="206" spans="1:18" ht="33" customHeight="1" x14ac:dyDescent="0.25">
      <c r="A206" s="272">
        <v>14</v>
      </c>
      <c r="B206" s="642" t="s">
        <v>302</v>
      </c>
      <c r="C206" s="643"/>
      <c r="D206" s="643"/>
      <c r="E206" s="643"/>
      <c r="F206" s="644"/>
      <c r="G206" s="271" t="s">
        <v>303</v>
      </c>
      <c r="H206" s="272">
        <f t="shared" si="16"/>
        <v>0</v>
      </c>
      <c r="I206" s="272">
        <v>0</v>
      </c>
      <c r="J206" s="272">
        <v>0</v>
      </c>
      <c r="K206" s="268">
        <v>0</v>
      </c>
      <c r="L206" s="268">
        <v>0</v>
      </c>
      <c r="M206" s="268">
        <v>0</v>
      </c>
      <c r="N206" s="268">
        <v>1</v>
      </c>
      <c r="O206" s="272">
        <v>0</v>
      </c>
      <c r="P206" s="272">
        <v>0</v>
      </c>
      <c r="Q206" s="273">
        <v>0</v>
      </c>
      <c r="R206" s="273">
        <v>22476.400000000001</v>
      </c>
    </row>
    <row r="207" spans="1:18" ht="33" customHeight="1" x14ac:dyDescent="0.25">
      <c r="A207" s="272">
        <v>15</v>
      </c>
      <c r="B207" s="642" t="s">
        <v>304</v>
      </c>
      <c r="C207" s="643"/>
      <c r="D207" s="643"/>
      <c r="E207" s="643"/>
      <c r="F207" s="644"/>
      <c r="G207" s="271" t="s">
        <v>305</v>
      </c>
      <c r="H207" s="272">
        <f t="shared" si="16"/>
        <v>0</v>
      </c>
      <c r="I207" s="272">
        <v>0</v>
      </c>
      <c r="J207" s="272">
        <v>0</v>
      </c>
      <c r="K207" s="268">
        <v>0</v>
      </c>
      <c r="L207" s="268">
        <v>0</v>
      </c>
      <c r="M207" s="268">
        <v>0</v>
      </c>
      <c r="N207" s="268">
        <v>2</v>
      </c>
      <c r="O207" s="272">
        <v>0</v>
      </c>
      <c r="P207" s="272">
        <v>0</v>
      </c>
      <c r="Q207" s="273">
        <v>0</v>
      </c>
      <c r="R207" s="273">
        <v>22476.400000000001</v>
      </c>
    </row>
    <row r="208" spans="1:18" ht="33" customHeight="1" x14ac:dyDescent="0.25">
      <c r="A208" s="272">
        <v>16</v>
      </c>
      <c r="B208" s="642" t="s">
        <v>306</v>
      </c>
      <c r="C208" s="643"/>
      <c r="D208" s="643"/>
      <c r="E208" s="643"/>
      <c r="F208" s="644"/>
      <c r="G208" s="271" t="s">
        <v>307</v>
      </c>
      <c r="H208" s="272">
        <f t="shared" si="16"/>
        <v>0</v>
      </c>
      <c r="I208" s="272">
        <v>0</v>
      </c>
      <c r="J208" s="272">
        <v>0</v>
      </c>
      <c r="K208" s="268">
        <v>0</v>
      </c>
      <c r="L208" s="268">
        <v>0</v>
      </c>
      <c r="M208" s="268">
        <v>0</v>
      </c>
      <c r="N208" s="268">
        <v>1</v>
      </c>
      <c r="O208" s="272">
        <v>0</v>
      </c>
      <c r="P208" s="272">
        <v>0</v>
      </c>
      <c r="Q208" s="273">
        <v>0</v>
      </c>
      <c r="R208" s="273">
        <v>22476.400000000001</v>
      </c>
    </row>
    <row r="209" spans="1:18" ht="33" customHeight="1" x14ac:dyDescent="0.25">
      <c r="A209" s="272">
        <v>17</v>
      </c>
      <c r="B209" s="642" t="s">
        <v>308</v>
      </c>
      <c r="C209" s="643"/>
      <c r="D209" s="643"/>
      <c r="E209" s="643"/>
      <c r="F209" s="644"/>
      <c r="G209" s="271" t="s">
        <v>309</v>
      </c>
      <c r="H209" s="272">
        <f t="shared" si="16"/>
        <v>0</v>
      </c>
      <c r="I209" s="272">
        <v>0</v>
      </c>
      <c r="J209" s="272">
        <v>0</v>
      </c>
      <c r="K209" s="268">
        <v>0</v>
      </c>
      <c r="L209" s="268">
        <v>0</v>
      </c>
      <c r="M209" s="268">
        <v>0</v>
      </c>
      <c r="N209" s="268">
        <v>1</v>
      </c>
      <c r="O209" s="272">
        <v>0</v>
      </c>
      <c r="P209" s="272">
        <v>0</v>
      </c>
      <c r="Q209" s="273">
        <v>0</v>
      </c>
      <c r="R209" s="273">
        <v>22476.400000000001</v>
      </c>
    </row>
    <row r="210" spans="1:18" ht="33" customHeight="1" x14ac:dyDescent="0.25">
      <c r="A210" s="272">
        <v>18</v>
      </c>
      <c r="B210" s="642" t="s">
        <v>311</v>
      </c>
      <c r="C210" s="643"/>
      <c r="D210" s="643"/>
      <c r="E210" s="643"/>
      <c r="F210" s="644"/>
      <c r="G210" s="271" t="s">
        <v>312</v>
      </c>
      <c r="H210" s="272">
        <f t="shared" si="16"/>
        <v>0</v>
      </c>
      <c r="I210" s="272">
        <v>0</v>
      </c>
      <c r="J210" s="272">
        <v>0</v>
      </c>
      <c r="K210" s="268">
        <v>0</v>
      </c>
      <c r="L210" s="268">
        <v>0</v>
      </c>
      <c r="M210" s="268">
        <v>0</v>
      </c>
      <c r="N210" s="268">
        <v>1</v>
      </c>
      <c r="O210" s="272">
        <v>0</v>
      </c>
      <c r="P210" s="272">
        <v>0</v>
      </c>
      <c r="Q210" s="273">
        <v>0</v>
      </c>
      <c r="R210" s="273">
        <v>22476.400000000001</v>
      </c>
    </row>
    <row r="211" spans="1:18" ht="33" customHeight="1" x14ac:dyDescent="0.25">
      <c r="A211" s="272">
        <v>19</v>
      </c>
      <c r="B211" s="642" t="s">
        <v>313</v>
      </c>
      <c r="C211" s="643"/>
      <c r="D211" s="643"/>
      <c r="E211" s="643"/>
      <c r="F211" s="644"/>
      <c r="G211" s="271" t="s">
        <v>314</v>
      </c>
      <c r="H211" s="272">
        <f t="shared" si="16"/>
        <v>0</v>
      </c>
      <c r="I211" s="272">
        <v>0</v>
      </c>
      <c r="J211" s="272">
        <v>0</v>
      </c>
      <c r="K211" s="268">
        <v>0</v>
      </c>
      <c r="L211" s="268">
        <v>0</v>
      </c>
      <c r="M211" s="268">
        <v>0</v>
      </c>
      <c r="N211" s="268">
        <v>0</v>
      </c>
      <c r="O211" s="272">
        <v>0</v>
      </c>
      <c r="P211" s="272">
        <v>0</v>
      </c>
      <c r="Q211" s="273">
        <v>0</v>
      </c>
      <c r="R211" s="273">
        <v>22476.400000000001</v>
      </c>
    </row>
    <row r="212" spans="1:18" ht="33" customHeight="1" x14ac:dyDescent="0.25">
      <c r="A212" s="272">
        <v>20</v>
      </c>
      <c r="B212" s="642" t="s">
        <v>315</v>
      </c>
      <c r="C212" s="643"/>
      <c r="D212" s="643"/>
      <c r="E212" s="643"/>
      <c r="F212" s="644"/>
      <c r="G212" s="271" t="s">
        <v>316</v>
      </c>
      <c r="H212" s="272">
        <f t="shared" si="16"/>
        <v>0</v>
      </c>
      <c r="I212" s="272">
        <v>0</v>
      </c>
      <c r="J212" s="272">
        <v>0</v>
      </c>
      <c r="K212" s="268">
        <v>0</v>
      </c>
      <c r="L212" s="268">
        <v>0</v>
      </c>
      <c r="M212" s="268">
        <v>0</v>
      </c>
      <c r="N212" s="268">
        <v>1</v>
      </c>
      <c r="O212" s="272">
        <v>0</v>
      </c>
      <c r="P212" s="272">
        <v>0</v>
      </c>
      <c r="Q212" s="273">
        <v>0</v>
      </c>
      <c r="R212" s="273">
        <v>22476.400000000001</v>
      </c>
    </row>
    <row r="213" spans="1:18" ht="33" customHeight="1" x14ac:dyDescent="0.25">
      <c r="A213" s="272">
        <v>21</v>
      </c>
      <c r="B213" s="642" t="s">
        <v>317</v>
      </c>
      <c r="C213" s="643"/>
      <c r="D213" s="643"/>
      <c r="E213" s="643"/>
      <c r="F213" s="644"/>
      <c r="G213" s="271" t="s">
        <v>318</v>
      </c>
      <c r="H213" s="272">
        <f t="shared" si="16"/>
        <v>0</v>
      </c>
      <c r="I213" s="272">
        <v>0</v>
      </c>
      <c r="J213" s="272">
        <v>0</v>
      </c>
      <c r="K213" s="268">
        <v>0</v>
      </c>
      <c r="L213" s="268">
        <v>0</v>
      </c>
      <c r="M213" s="268">
        <v>0</v>
      </c>
      <c r="N213" s="268">
        <v>1</v>
      </c>
      <c r="O213" s="272">
        <v>0</v>
      </c>
      <c r="P213" s="272">
        <v>0</v>
      </c>
      <c r="Q213" s="273">
        <v>0</v>
      </c>
      <c r="R213" s="273">
        <v>22476.400000000001</v>
      </c>
    </row>
    <row r="214" spans="1:18" ht="33" customHeight="1" x14ac:dyDescent="0.25">
      <c r="A214" s="272">
        <v>22</v>
      </c>
      <c r="B214" s="642" t="s">
        <v>319</v>
      </c>
      <c r="C214" s="643"/>
      <c r="D214" s="643"/>
      <c r="E214" s="643"/>
      <c r="F214" s="644"/>
      <c r="G214" s="271" t="s">
        <v>320</v>
      </c>
      <c r="H214" s="272">
        <f t="shared" si="16"/>
        <v>0</v>
      </c>
      <c r="I214" s="272">
        <v>0</v>
      </c>
      <c r="J214" s="272">
        <v>0</v>
      </c>
      <c r="K214" s="268">
        <v>0</v>
      </c>
      <c r="L214" s="268">
        <v>0</v>
      </c>
      <c r="M214" s="268">
        <v>0</v>
      </c>
      <c r="N214" s="268">
        <v>2</v>
      </c>
      <c r="O214" s="272">
        <v>0</v>
      </c>
      <c r="P214" s="272">
        <v>0</v>
      </c>
      <c r="Q214" s="273">
        <v>0</v>
      </c>
      <c r="R214" s="273">
        <v>22476.400000000001</v>
      </c>
    </row>
    <row r="215" spans="1:18" ht="33" customHeight="1" x14ac:dyDescent="0.25">
      <c r="A215" s="272">
        <v>23</v>
      </c>
      <c r="B215" s="642" t="s">
        <v>321</v>
      </c>
      <c r="C215" s="643"/>
      <c r="D215" s="643"/>
      <c r="E215" s="643"/>
      <c r="F215" s="644"/>
      <c r="G215" s="271" t="s">
        <v>322</v>
      </c>
      <c r="H215" s="272">
        <f t="shared" si="16"/>
        <v>0</v>
      </c>
      <c r="I215" s="272">
        <v>0</v>
      </c>
      <c r="J215" s="272">
        <v>0</v>
      </c>
      <c r="K215" s="268">
        <v>0</v>
      </c>
      <c r="L215" s="268">
        <v>0</v>
      </c>
      <c r="M215" s="268">
        <v>0</v>
      </c>
      <c r="N215" s="268">
        <v>2</v>
      </c>
      <c r="O215" s="272">
        <v>0</v>
      </c>
      <c r="P215" s="272">
        <v>0</v>
      </c>
      <c r="Q215" s="273">
        <v>0</v>
      </c>
      <c r="R215" s="273">
        <v>22476.400000000001</v>
      </c>
    </row>
    <row r="216" spans="1:18" ht="33" customHeight="1" x14ac:dyDescent="0.25">
      <c r="A216" s="272">
        <v>24</v>
      </c>
      <c r="B216" s="642" t="s">
        <v>324</v>
      </c>
      <c r="C216" s="643"/>
      <c r="D216" s="643"/>
      <c r="E216" s="643"/>
      <c r="F216" s="644"/>
      <c r="G216" s="271" t="s">
        <v>325</v>
      </c>
      <c r="H216" s="272">
        <f t="shared" si="16"/>
        <v>0</v>
      </c>
      <c r="I216" s="272">
        <v>0</v>
      </c>
      <c r="J216" s="272">
        <v>0</v>
      </c>
      <c r="K216" s="268">
        <v>0</v>
      </c>
      <c r="L216" s="268">
        <v>0</v>
      </c>
      <c r="M216" s="268">
        <v>0</v>
      </c>
      <c r="N216" s="268">
        <v>1</v>
      </c>
      <c r="O216" s="272">
        <v>0</v>
      </c>
      <c r="P216" s="272">
        <v>0</v>
      </c>
      <c r="Q216" s="273">
        <v>0</v>
      </c>
      <c r="R216" s="273">
        <v>22476.400000000001</v>
      </c>
    </row>
    <row r="217" spans="1:18" ht="33" customHeight="1" x14ac:dyDescent="0.25">
      <c r="A217" s="272">
        <v>25</v>
      </c>
      <c r="B217" s="642" t="s">
        <v>326</v>
      </c>
      <c r="C217" s="643"/>
      <c r="D217" s="643"/>
      <c r="E217" s="643"/>
      <c r="F217" s="644"/>
      <c r="G217" s="271" t="s">
        <v>327</v>
      </c>
      <c r="H217" s="272">
        <f t="shared" si="16"/>
        <v>0</v>
      </c>
      <c r="I217" s="272">
        <v>0</v>
      </c>
      <c r="J217" s="272">
        <v>0</v>
      </c>
      <c r="K217" s="268">
        <v>0</v>
      </c>
      <c r="L217" s="268">
        <v>0</v>
      </c>
      <c r="M217" s="268">
        <v>0</v>
      </c>
      <c r="N217" s="268">
        <v>2</v>
      </c>
      <c r="O217" s="272">
        <v>0</v>
      </c>
      <c r="P217" s="272">
        <v>0</v>
      </c>
      <c r="Q217" s="273">
        <v>0</v>
      </c>
      <c r="R217" s="273">
        <v>22476.400000000001</v>
      </c>
    </row>
    <row r="218" spans="1:18" ht="33" customHeight="1" x14ac:dyDescent="0.25">
      <c r="A218" s="272">
        <v>26</v>
      </c>
      <c r="B218" s="642" t="s">
        <v>330</v>
      </c>
      <c r="C218" s="643"/>
      <c r="D218" s="643"/>
      <c r="E218" s="643"/>
      <c r="F218" s="644"/>
      <c r="G218" s="271" t="s">
        <v>331</v>
      </c>
      <c r="H218" s="272">
        <f t="shared" si="16"/>
        <v>0</v>
      </c>
      <c r="I218" s="272">
        <v>0</v>
      </c>
      <c r="J218" s="272">
        <v>0</v>
      </c>
      <c r="K218" s="268">
        <v>0</v>
      </c>
      <c r="L218" s="268">
        <v>0</v>
      </c>
      <c r="M218" s="268">
        <v>0</v>
      </c>
      <c r="N218" s="268">
        <v>1</v>
      </c>
      <c r="O218" s="272">
        <v>0</v>
      </c>
      <c r="P218" s="272">
        <v>0</v>
      </c>
      <c r="Q218" s="273">
        <v>0</v>
      </c>
      <c r="R218" s="273">
        <v>22476.400000000001</v>
      </c>
    </row>
    <row r="219" spans="1:18" ht="33" customHeight="1" x14ac:dyDescent="0.25">
      <c r="A219" s="272">
        <v>27</v>
      </c>
      <c r="B219" s="642" t="s">
        <v>333</v>
      </c>
      <c r="C219" s="643"/>
      <c r="D219" s="643"/>
      <c r="E219" s="643"/>
      <c r="F219" s="644"/>
      <c r="G219" s="271" t="s">
        <v>334</v>
      </c>
      <c r="H219" s="272">
        <f t="shared" si="16"/>
        <v>0</v>
      </c>
      <c r="I219" s="272">
        <v>0</v>
      </c>
      <c r="J219" s="272">
        <v>0</v>
      </c>
      <c r="K219" s="268">
        <v>0</v>
      </c>
      <c r="L219" s="268">
        <v>0</v>
      </c>
      <c r="M219" s="268">
        <v>0</v>
      </c>
      <c r="N219" s="268">
        <v>1</v>
      </c>
      <c r="O219" s="272">
        <v>0</v>
      </c>
      <c r="P219" s="272">
        <v>0</v>
      </c>
      <c r="Q219" s="273">
        <v>0</v>
      </c>
      <c r="R219" s="273">
        <v>22476.400000000001</v>
      </c>
    </row>
    <row r="220" spans="1:18" ht="33" customHeight="1" x14ac:dyDescent="0.25">
      <c r="A220" s="272">
        <v>28</v>
      </c>
      <c r="B220" s="642" t="s">
        <v>336</v>
      </c>
      <c r="C220" s="643"/>
      <c r="D220" s="643"/>
      <c r="E220" s="643"/>
      <c r="F220" s="644"/>
      <c r="G220" s="271" t="s">
        <v>337</v>
      </c>
      <c r="H220" s="272">
        <f t="shared" si="16"/>
        <v>0</v>
      </c>
      <c r="I220" s="272">
        <v>0</v>
      </c>
      <c r="J220" s="272">
        <v>0</v>
      </c>
      <c r="K220" s="268">
        <v>0</v>
      </c>
      <c r="L220" s="268">
        <v>0</v>
      </c>
      <c r="M220" s="268">
        <v>0</v>
      </c>
      <c r="N220" s="268">
        <v>1</v>
      </c>
      <c r="O220" s="272">
        <v>0</v>
      </c>
      <c r="P220" s="272">
        <v>0</v>
      </c>
      <c r="Q220" s="273">
        <v>0</v>
      </c>
      <c r="R220" s="273">
        <v>22476.400000000001</v>
      </c>
    </row>
    <row r="221" spans="1:18" ht="33" customHeight="1" x14ac:dyDescent="0.25">
      <c r="A221" s="272">
        <v>29</v>
      </c>
      <c r="B221" s="642" t="s">
        <v>339</v>
      </c>
      <c r="C221" s="643"/>
      <c r="D221" s="643"/>
      <c r="E221" s="643"/>
      <c r="F221" s="644"/>
      <c r="G221" s="271" t="s">
        <v>340</v>
      </c>
      <c r="H221" s="272">
        <f t="shared" si="16"/>
        <v>0</v>
      </c>
      <c r="I221" s="272">
        <v>0</v>
      </c>
      <c r="J221" s="272">
        <v>0</v>
      </c>
      <c r="K221" s="268">
        <v>0</v>
      </c>
      <c r="L221" s="268">
        <v>0</v>
      </c>
      <c r="M221" s="268">
        <v>0</v>
      </c>
      <c r="N221" s="268">
        <v>2</v>
      </c>
      <c r="O221" s="272">
        <v>0</v>
      </c>
      <c r="P221" s="272">
        <v>0</v>
      </c>
      <c r="Q221" s="273">
        <v>0</v>
      </c>
      <c r="R221" s="273">
        <v>22476.400000000001</v>
      </c>
    </row>
    <row r="222" spans="1:18" ht="33" customHeight="1" x14ac:dyDescent="0.25">
      <c r="A222" s="272">
        <v>30</v>
      </c>
      <c r="B222" s="642" t="s">
        <v>341</v>
      </c>
      <c r="C222" s="643"/>
      <c r="D222" s="643"/>
      <c r="E222" s="643"/>
      <c r="F222" s="644"/>
      <c r="G222" s="271" t="s">
        <v>342</v>
      </c>
      <c r="H222" s="272">
        <f t="shared" si="16"/>
        <v>0</v>
      </c>
      <c r="I222" s="272">
        <v>0</v>
      </c>
      <c r="J222" s="272">
        <v>0</v>
      </c>
      <c r="K222" s="268">
        <v>0</v>
      </c>
      <c r="L222" s="268">
        <v>0</v>
      </c>
      <c r="M222" s="268">
        <v>0</v>
      </c>
      <c r="N222" s="268">
        <v>1</v>
      </c>
      <c r="O222" s="272">
        <v>0</v>
      </c>
      <c r="P222" s="272">
        <v>0</v>
      </c>
      <c r="Q222" s="273">
        <v>0</v>
      </c>
      <c r="R222" s="273">
        <v>22476.400000000001</v>
      </c>
    </row>
    <row r="223" spans="1:18" ht="33" customHeight="1" x14ac:dyDescent="0.25">
      <c r="A223" s="272">
        <v>31</v>
      </c>
      <c r="B223" s="642" t="s">
        <v>343</v>
      </c>
      <c r="C223" s="643"/>
      <c r="D223" s="643"/>
      <c r="E223" s="643"/>
      <c r="F223" s="644"/>
      <c r="G223" s="271" t="s">
        <v>344</v>
      </c>
      <c r="H223" s="272">
        <f t="shared" si="16"/>
        <v>0</v>
      </c>
      <c r="I223" s="272">
        <v>0</v>
      </c>
      <c r="J223" s="272">
        <v>0</v>
      </c>
      <c r="K223" s="268">
        <v>0</v>
      </c>
      <c r="L223" s="268">
        <v>0</v>
      </c>
      <c r="M223" s="268">
        <v>0</v>
      </c>
      <c r="N223" s="268">
        <v>1</v>
      </c>
      <c r="O223" s="272">
        <v>0</v>
      </c>
      <c r="P223" s="272">
        <v>0</v>
      </c>
      <c r="Q223" s="273">
        <v>0</v>
      </c>
      <c r="R223" s="273">
        <v>22476.400000000001</v>
      </c>
    </row>
    <row r="224" spans="1:18" ht="33" customHeight="1" x14ac:dyDescent="0.25">
      <c r="A224" s="272">
        <v>32</v>
      </c>
      <c r="B224" s="642" t="s">
        <v>345</v>
      </c>
      <c r="C224" s="643"/>
      <c r="D224" s="643"/>
      <c r="E224" s="643"/>
      <c r="F224" s="644"/>
      <c r="G224" s="271" t="s">
        <v>346</v>
      </c>
      <c r="H224" s="272">
        <f t="shared" si="16"/>
        <v>0</v>
      </c>
      <c r="I224" s="272">
        <v>0</v>
      </c>
      <c r="J224" s="272">
        <v>0</v>
      </c>
      <c r="K224" s="268">
        <v>0</v>
      </c>
      <c r="L224" s="268">
        <v>0</v>
      </c>
      <c r="M224" s="268">
        <v>0</v>
      </c>
      <c r="N224" s="268">
        <v>2</v>
      </c>
      <c r="O224" s="272">
        <v>0</v>
      </c>
      <c r="P224" s="272">
        <v>0</v>
      </c>
      <c r="Q224" s="273">
        <v>0</v>
      </c>
      <c r="R224" s="273">
        <v>22476.400000000001</v>
      </c>
    </row>
    <row r="225" spans="1:18" ht="33" customHeight="1" x14ac:dyDescent="0.25">
      <c r="A225" s="272">
        <v>33</v>
      </c>
      <c r="B225" s="642" t="s">
        <v>347</v>
      </c>
      <c r="C225" s="643"/>
      <c r="D225" s="643"/>
      <c r="E225" s="643"/>
      <c r="F225" s="644"/>
      <c r="G225" s="271" t="s">
        <v>348</v>
      </c>
      <c r="H225" s="272">
        <f t="shared" si="16"/>
        <v>0</v>
      </c>
      <c r="I225" s="272">
        <v>0</v>
      </c>
      <c r="J225" s="272">
        <v>0</v>
      </c>
      <c r="K225" s="268">
        <v>0</v>
      </c>
      <c r="L225" s="268">
        <v>0</v>
      </c>
      <c r="M225" s="268">
        <v>0</v>
      </c>
      <c r="N225" s="268">
        <v>1</v>
      </c>
      <c r="O225" s="272">
        <v>0</v>
      </c>
      <c r="P225" s="272">
        <v>0</v>
      </c>
      <c r="Q225" s="273">
        <v>0</v>
      </c>
      <c r="R225" s="273">
        <v>22476.400000000001</v>
      </c>
    </row>
    <row r="226" spans="1:18" ht="33" customHeight="1" x14ac:dyDescent="0.25">
      <c r="A226" s="272">
        <v>34</v>
      </c>
      <c r="B226" s="642" t="s">
        <v>349</v>
      </c>
      <c r="C226" s="643"/>
      <c r="D226" s="643"/>
      <c r="E226" s="643"/>
      <c r="F226" s="644"/>
      <c r="G226" s="271" t="s">
        <v>350</v>
      </c>
      <c r="H226" s="272">
        <f t="shared" si="16"/>
        <v>0</v>
      </c>
      <c r="I226" s="272">
        <v>0</v>
      </c>
      <c r="J226" s="272">
        <v>0</v>
      </c>
      <c r="K226" s="268">
        <v>0</v>
      </c>
      <c r="L226" s="268">
        <v>0</v>
      </c>
      <c r="M226" s="268">
        <v>0</v>
      </c>
      <c r="N226" s="268">
        <v>1</v>
      </c>
      <c r="O226" s="272">
        <v>0</v>
      </c>
      <c r="P226" s="272">
        <v>0</v>
      </c>
      <c r="Q226" s="273">
        <v>0</v>
      </c>
      <c r="R226" s="273">
        <v>22476.400000000001</v>
      </c>
    </row>
    <row r="227" spans="1:18" ht="33" customHeight="1" x14ac:dyDescent="0.25">
      <c r="A227" s="272">
        <v>35</v>
      </c>
      <c r="B227" s="642" t="s">
        <v>351</v>
      </c>
      <c r="C227" s="643"/>
      <c r="D227" s="643"/>
      <c r="E227" s="643"/>
      <c r="F227" s="644"/>
      <c r="G227" s="271" t="s">
        <v>352</v>
      </c>
      <c r="H227" s="272">
        <f t="shared" si="16"/>
        <v>0</v>
      </c>
      <c r="I227" s="272">
        <v>0</v>
      </c>
      <c r="J227" s="272">
        <v>0</v>
      </c>
      <c r="K227" s="268">
        <v>0</v>
      </c>
      <c r="L227" s="268">
        <v>0</v>
      </c>
      <c r="M227" s="268">
        <v>0</v>
      </c>
      <c r="N227" s="268">
        <v>1</v>
      </c>
      <c r="O227" s="272">
        <v>0</v>
      </c>
      <c r="P227" s="272">
        <v>0</v>
      </c>
      <c r="Q227" s="273">
        <v>0</v>
      </c>
      <c r="R227" s="273">
        <v>22476.400000000001</v>
      </c>
    </row>
    <row r="228" spans="1:18" ht="33" customHeight="1" x14ac:dyDescent="0.25">
      <c r="A228" s="272">
        <v>36</v>
      </c>
      <c r="B228" s="642" t="s">
        <v>204</v>
      </c>
      <c r="C228" s="643"/>
      <c r="D228" s="643"/>
      <c r="E228" s="643"/>
      <c r="F228" s="644"/>
      <c r="G228" s="271" t="s">
        <v>353</v>
      </c>
      <c r="H228" s="272">
        <f t="shared" si="16"/>
        <v>0</v>
      </c>
      <c r="I228" s="272">
        <v>0</v>
      </c>
      <c r="J228" s="272">
        <v>0</v>
      </c>
      <c r="K228" s="268">
        <v>0</v>
      </c>
      <c r="L228" s="268">
        <v>0</v>
      </c>
      <c r="M228" s="268">
        <v>0</v>
      </c>
      <c r="N228" s="268">
        <v>1</v>
      </c>
      <c r="O228" s="272">
        <v>0</v>
      </c>
      <c r="P228" s="272">
        <v>0</v>
      </c>
      <c r="Q228" s="273">
        <v>0</v>
      </c>
      <c r="R228" s="273">
        <v>22476.400000000001</v>
      </c>
    </row>
    <row r="229" spans="1:18" ht="33" customHeight="1" x14ac:dyDescent="0.25">
      <c r="A229" s="272">
        <v>37</v>
      </c>
      <c r="B229" s="642" t="s">
        <v>354</v>
      </c>
      <c r="C229" s="643"/>
      <c r="D229" s="643"/>
      <c r="E229" s="643"/>
      <c r="F229" s="644"/>
      <c r="G229" s="271" t="s">
        <v>355</v>
      </c>
      <c r="H229" s="272">
        <f t="shared" si="16"/>
        <v>0</v>
      </c>
      <c r="I229" s="272">
        <v>0</v>
      </c>
      <c r="J229" s="272">
        <v>0</v>
      </c>
      <c r="K229" s="268">
        <v>0</v>
      </c>
      <c r="L229" s="268">
        <v>0</v>
      </c>
      <c r="M229" s="268">
        <v>0</v>
      </c>
      <c r="N229" s="268">
        <v>1</v>
      </c>
      <c r="O229" s="272">
        <v>0</v>
      </c>
      <c r="P229" s="272">
        <v>0</v>
      </c>
      <c r="Q229" s="273">
        <v>0</v>
      </c>
      <c r="R229" s="273">
        <v>22476.400000000001</v>
      </c>
    </row>
    <row r="230" spans="1:18" ht="33" customHeight="1" x14ac:dyDescent="0.25">
      <c r="A230" s="272">
        <v>38</v>
      </c>
      <c r="B230" s="642" t="s">
        <v>356</v>
      </c>
      <c r="C230" s="643"/>
      <c r="D230" s="643"/>
      <c r="E230" s="643"/>
      <c r="F230" s="644"/>
      <c r="G230" s="271" t="s">
        <v>357</v>
      </c>
      <c r="H230" s="272">
        <f t="shared" si="16"/>
        <v>0</v>
      </c>
      <c r="I230" s="272">
        <v>0</v>
      </c>
      <c r="J230" s="272">
        <v>0</v>
      </c>
      <c r="K230" s="268">
        <v>0</v>
      </c>
      <c r="L230" s="268">
        <v>0</v>
      </c>
      <c r="M230" s="268">
        <v>0</v>
      </c>
      <c r="N230" s="268">
        <v>1</v>
      </c>
      <c r="O230" s="272">
        <v>0</v>
      </c>
      <c r="P230" s="272">
        <v>0</v>
      </c>
      <c r="Q230" s="273">
        <v>0</v>
      </c>
      <c r="R230" s="273">
        <v>22476.400000000001</v>
      </c>
    </row>
    <row r="231" spans="1:18" ht="33" customHeight="1" x14ac:dyDescent="0.25">
      <c r="A231" s="272">
        <v>39</v>
      </c>
      <c r="B231" s="642" t="s">
        <v>358</v>
      </c>
      <c r="C231" s="643"/>
      <c r="D231" s="643"/>
      <c r="E231" s="643"/>
      <c r="F231" s="644"/>
      <c r="G231" s="271" t="s">
        <v>359</v>
      </c>
      <c r="H231" s="272">
        <f t="shared" si="16"/>
        <v>0</v>
      </c>
      <c r="I231" s="272">
        <v>0</v>
      </c>
      <c r="J231" s="272">
        <v>0</v>
      </c>
      <c r="K231" s="268">
        <v>0</v>
      </c>
      <c r="L231" s="268">
        <v>0</v>
      </c>
      <c r="M231" s="268">
        <v>0</v>
      </c>
      <c r="N231" s="268">
        <v>2</v>
      </c>
      <c r="O231" s="272">
        <v>0</v>
      </c>
      <c r="P231" s="272">
        <v>0</v>
      </c>
      <c r="Q231" s="273">
        <v>0</v>
      </c>
      <c r="R231" s="273">
        <v>22476.400000000001</v>
      </c>
    </row>
    <row r="232" spans="1:18" ht="33" customHeight="1" x14ac:dyDescent="0.25">
      <c r="A232" s="272">
        <v>40</v>
      </c>
      <c r="B232" s="642" t="s">
        <v>360</v>
      </c>
      <c r="C232" s="643"/>
      <c r="D232" s="643"/>
      <c r="E232" s="643"/>
      <c r="F232" s="644"/>
      <c r="G232" s="271" t="s">
        <v>361</v>
      </c>
      <c r="H232" s="272">
        <f t="shared" si="16"/>
        <v>0</v>
      </c>
      <c r="I232" s="272">
        <v>0</v>
      </c>
      <c r="J232" s="272">
        <v>0</v>
      </c>
      <c r="K232" s="268">
        <v>0</v>
      </c>
      <c r="L232" s="268">
        <v>0</v>
      </c>
      <c r="M232" s="268">
        <v>0</v>
      </c>
      <c r="N232" s="268">
        <v>1</v>
      </c>
      <c r="O232" s="272">
        <v>0</v>
      </c>
      <c r="P232" s="272">
        <v>0</v>
      </c>
      <c r="Q232" s="273">
        <v>0</v>
      </c>
      <c r="R232" s="273">
        <v>22476.400000000001</v>
      </c>
    </row>
    <row r="233" spans="1:18" ht="33" customHeight="1" x14ac:dyDescent="0.25">
      <c r="A233" s="272">
        <v>41</v>
      </c>
      <c r="B233" s="642" t="s">
        <v>362</v>
      </c>
      <c r="C233" s="643"/>
      <c r="D233" s="643"/>
      <c r="E233" s="643"/>
      <c r="F233" s="644"/>
      <c r="G233" s="271" t="s">
        <v>363</v>
      </c>
      <c r="H233" s="272">
        <f t="shared" si="16"/>
        <v>0</v>
      </c>
      <c r="I233" s="272">
        <v>0</v>
      </c>
      <c r="J233" s="272">
        <v>0</v>
      </c>
      <c r="K233" s="268">
        <v>0</v>
      </c>
      <c r="L233" s="268">
        <v>0</v>
      </c>
      <c r="M233" s="268">
        <v>0</v>
      </c>
      <c r="N233" s="268">
        <v>1</v>
      </c>
      <c r="O233" s="272">
        <v>0</v>
      </c>
      <c r="P233" s="272">
        <v>0</v>
      </c>
      <c r="Q233" s="273">
        <v>0</v>
      </c>
      <c r="R233" s="273">
        <v>22476.400000000001</v>
      </c>
    </row>
    <row r="234" spans="1:18" ht="33" customHeight="1" x14ac:dyDescent="0.25">
      <c r="A234" s="272">
        <v>42</v>
      </c>
      <c r="B234" s="642" t="s">
        <v>364</v>
      </c>
      <c r="C234" s="643"/>
      <c r="D234" s="643"/>
      <c r="E234" s="643"/>
      <c r="F234" s="644"/>
      <c r="G234" s="271" t="s">
        <v>365</v>
      </c>
      <c r="H234" s="272">
        <f t="shared" si="16"/>
        <v>0</v>
      </c>
      <c r="I234" s="272">
        <v>0</v>
      </c>
      <c r="J234" s="272">
        <v>0</v>
      </c>
      <c r="K234" s="268">
        <v>0</v>
      </c>
      <c r="L234" s="268">
        <v>0</v>
      </c>
      <c r="M234" s="268">
        <v>0</v>
      </c>
      <c r="N234" s="268">
        <v>1</v>
      </c>
      <c r="O234" s="272">
        <v>0</v>
      </c>
      <c r="P234" s="272">
        <v>0</v>
      </c>
      <c r="Q234" s="273">
        <v>0</v>
      </c>
      <c r="R234" s="273">
        <v>22476.400000000001</v>
      </c>
    </row>
    <row r="235" spans="1:18" ht="33" customHeight="1" x14ac:dyDescent="0.25">
      <c r="A235" s="272">
        <v>43</v>
      </c>
      <c r="B235" s="648" t="s">
        <v>905</v>
      </c>
      <c r="C235" s="648"/>
      <c r="D235" s="648"/>
      <c r="E235" s="648"/>
      <c r="F235" s="648"/>
      <c r="G235" s="275" t="s">
        <v>906</v>
      </c>
      <c r="H235" s="272">
        <f t="shared" si="16"/>
        <v>0</v>
      </c>
      <c r="I235" s="272">
        <v>0</v>
      </c>
      <c r="J235" s="272">
        <v>0</v>
      </c>
      <c r="K235" s="268">
        <v>0</v>
      </c>
      <c r="L235" s="268">
        <v>0</v>
      </c>
      <c r="M235" s="268">
        <v>0</v>
      </c>
      <c r="N235" s="268">
        <v>0</v>
      </c>
      <c r="O235" s="272">
        <v>0</v>
      </c>
      <c r="P235" s="272">
        <v>0</v>
      </c>
      <c r="Q235" s="273">
        <v>0</v>
      </c>
      <c r="R235" s="273">
        <v>0</v>
      </c>
    </row>
    <row r="236" spans="1:18" ht="33" customHeight="1" x14ac:dyDescent="0.25">
      <c r="A236" s="272">
        <v>44</v>
      </c>
      <c r="B236" s="648" t="s">
        <v>907</v>
      </c>
      <c r="C236" s="648"/>
      <c r="D236" s="648"/>
      <c r="E236" s="648"/>
      <c r="F236" s="648"/>
      <c r="G236" s="275" t="s">
        <v>1023</v>
      </c>
      <c r="H236" s="272">
        <f t="shared" si="16"/>
        <v>0</v>
      </c>
      <c r="I236" s="272">
        <v>0</v>
      </c>
      <c r="J236" s="272">
        <v>0</v>
      </c>
      <c r="K236" s="268">
        <v>0</v>
      </c>
      <c r="L236" s="268">
        <v>0</v>
      </c>
      <c r="M236" s="268">
        <v>0</v>
      </c>
      <c r="N236" s="268">
        <v>0</v>
      </c>
      <c r="O236" s="272">
        <v>0</v>
      </c>
      <c r="P236" s="272">
        <v>0</v>
      </c>
      <c r="Q236" s="273">
        <v>0</v>
      </c>
      <c r="R236" s="273">
        <v>0</v>
      </c>
    </row>
    <row r="237" spans="1:18" ht="33" customHeight="1" x14ac:dyDescent="0.25">
      <c r="A237" s="272">
        <v>45</v>
      </c>
      <c r="B237" s="648" t="s">
        <v>909</v>
      </c>
      <c r="C237" s="648"/>
      <c r="D237" s="648"/>
      <c r="E237" s="648"/>
      <c r="F237" s="648"/>
      <c r="G237" s="275" t="s">
        <v>910</v>
      </c>
      <c r="H237" s="272">
        <f t="shared" si="16"/>
        <v>0</v>
      </c>
      <c r="I237" s="272">
        <v>0</v>
      </c>
      <c r="J237" s="272">
        <v>0</v>
      </c>
      <c r="K237" s="268">
        <v>0</v>
      </c>
      <c r="L237" s="268">
        <v>0</v>
      </c>
      <c r="M237" s="268">
        <v>0</v>
      </c>
      <c r="N237" s="268">
        <v>0</v>
      </c>
      <c r="O237" s="272">
        <v>0</v>
      </c>
      <c r="P237" s="272">
        <v>0</v>
      </c>
      <c r="Q237" s="273">
        <v>0</v>
      </c>
      <c r="R237" s="273">
        <v>0</v>
      </c>
    </row>
    <row r="238" spans="1:18" ht="33" customHeight="1" x14ac:dyDescent="0.25">
      <c r="A238" s="272">
        <v>46</v>
      </c>
      <c r="B238" s="648" t="s">
        <v>911</v>
      </c>
      <c r="C238" s="648"/>
      <c r="D238" s="648"/>
      <c r="E238" s="648"/>
      <c r="F238" s="648"/>
      <c r="G238" s="275" t="s">
        <v>912</v>
      </c>
      <c r="H238" s="272">
        <f t="shared" si="16"/>
        <v>0</v>
      </c>
      <c r="I238" s="272">
        <v>0</v>
      </c>
      <c r="J238" s="272">
        <v>0</v>
      </c>
      <c r="K238" s="268">
        <v>0</v>
      </c>
      <c r="L238" s="268">
        <v>0</v>
      </c>
      <c r="M238" s="268">
        <v>0</v>
      </c>
      <c r="N238" s="268">
        <v>0</v>
      </c>
      <c r="O238" s="272">
        <v>0</v>
      </c>
      <c r="P238" s="272">
        <v>0</v>
      </c>
      <c r="Q238" s="273">
        <v>0</v>
      </c>
      <c r="R238" s="273">
        <v>0</v>
      </c>
    </row>
    <row r="239" spans="1:18" ht="33" customHeight="1" x14ac:dyDescent="0.25">
      <c r="A239" s="272">
        <v>47</v>
      </c>
      <c r="B239" s="648" t="s">
        <v>913</v>
      </c>
      <c r="C239" s="648"/>
      <c r="D239" s="648"/>
      <c r="E239" s="648"/>
      <c r="F239" s="648"/>
      <c r="G239" s="275" t="s">
        <v>914</v>
      </c>
      <c r="H239" s="272">
        <f t="shared" si="16"/>
        <v>0</v>
      </c>
      <c r="I239" s="272">
        <v>0</v>
      </c>
      <c r="J239" s="272">
        <v>0</v>
      </c>
      <c r="K239" s="268">
        <v>0</v>
      </c>
      <c r="L239" s="268">
        <v>0</v>
      </c>
      <c r="M239" s="268">
        <v>0</v>
      </c>
      <c r="N239" s="268">
        <v>0</v>
      </c>
      <c r="O239" s="272">
        <v>0</v>
      </c>
      <c r="P239" s="272">
        <v>0</v>
      </c>
      <c r="Q239" s="273">
        <v>0</v>
      </c>
      <c r="R239" s="273">
        <v>0</v>
      </c>
    </row>
    <row r="240" spans="1:18" ht="33" customHeight="1" x14ac:dyDescent="0.25">
      <c r="A240" s="272">
        <v>48</v>
      </c>
      <c r="B240" s="648" t="s">
        <v>916</v>
      </c>
      <c r="C240" s="648"/>
      <c r="D240" s="648"/>
      <c r="E240" s="648"/>
      <c r="F240" s="648"/>
      <c r="G240" s="275" t="s">
        <v>915</v>
      </c>
      <c r="H240" s="272">
        <f t="shared" si="16"/>
        <v>0</v>
      </c>
      <c r="I240" s="272">
        <v>0</v>
      </c>
      <c r="J240" s="272">
        <v>0</v>
      </c>
      <c r="K240" s="268">
        <v>0</v>
      </c>
      <c r="L240" s="268">
        <v>0</v>
      </c>
      <c r="M240" s="268">
        <v>0</v>
      </c>
      <c r="N240" s="268">
        <v>0</v>
      </c>
      <c r="O240" s="272">
        <v>0</v>
      </c>
      <c r="P240" s="272">
        <v>0</v>
      </c>
      <c r="Q240" s="273">
        <v>0</v>
      </c>
      <c r="R240" s="273">
        <v>0</v>
      </c>
    </row>
    <row r="241" spans="1:18" ht="24" customHeight="1" x14ac:dyDescent="0.25">
      <c r="A241" s="283">
        <v>9</v>
      </c>
      <c r="B241" s="522" t="s">
        <v>366</v>
      </c>
      <c r="C241" s="523"/>
      <c r="D241" s="523"/>
      <c r="E241" s="523"/>
      <c r="F241" s="523"/>
      <c r="G241" s="524"/>
      <c r="H241" s="255">
        <f>H242+H243</f>
        <v>85</v>
      </c>
      <c r="I241" s="255">
        <f t="shared" ref="I241:P241" si="17">I242+I243</f>
        <v>30</v>
      </c>
      <c r="J241" s="255">
        <f t="shared" si="17"/>
        <v>55</v>
      </c>
      <c r="K241" s="135">
        <f t="shared" si="17"/>
        <v>37</v>
      </c>
      <c r="L241" s="135">
        <f t="shared" si="17"/>
        <v>2</v>
      </c>
      <c r="M241" s="135">
        <f t="shared" si="17"/>
        <v>2</v>
      </c>
      <c r="N241" s="135">
        <f t="shared" si="17"/>
        <v>98</v>
      </c>
      <c r="O241" s="255">
        <f t="shared" si="17"/>
        <v>2</v>
      </c>
      <c r="P241" s="255">
        <f t="shared" si="17"/>
        <v>2</v>
      </c>
      <c r="Q241" s="164">
        <v>47717</v>
      </c>
      <c r="R241" s="164">
        <v>23858</v>
      </c>
    </row>
    <row r="242" spans="1:18" ht="40.5" customHeight="1" x14ac:dyDescent="0.25">
      <c r="A242" s="272">
        <v>1</v>
      </c>
      <c r="B242" s="642" t="s">
        <v>367</v>
      </c>
      <c r="C242" s="643"/>
      <c r="D242" s="643"/>
      <c r="E242" s="643"/>
      <c r="F242" s="644"/>
      <c r="G242" s="271" t="s">
        <v>1017</v>
      </c>
      <c r="H242" s="272">
        <v>65</v>
      </c>
      <c r="I242" s="272">
        <v>30</v>
      </c>
      <c r="J242" s="272">
        <v>35</v>
      </c>
      <c r="K242" s="268">
        <v>28</v>
      </c>
      <c r="L242" s="268">
        <v>2</v>
      </c>
      <c r="M242" s="268">
        <v>2</v>
      </c>
      <c r="N242" s="268">
        <v>64</v>
      </c>
      <c r="O242" s="272">
        <v>1</v>
      </c>
      <c r="P242" s="272">
        <v>1</v>
      </c>
      <c r="Q242" s="273">
        <v>47717</v>
      </c>
      <c r="R242" s="273">
        <v>23858</v>
      </c>
    </row>
    <row r="243" spans="1:18" ht="40.5" customHeight="1" x14ac:dyDescent="0.25">
      <c r="A243" s="272">
        <v>2</v>
      </c>
      <c r="B243" s="642" t="s">
        <v>368</v>
      </c>
      <c r="C243" s="643"/>
      <c r="D243" s="643"/>
      <c r="E243" s="643"/>
      <c r="F243" s="644"/>
      <c r="G243" s="271" t="s">
        <v>567</v>
      </c>
      <c r="H243" s="272">
        <v>20</v>
      </c>
      <c r="I243" s="272">
        <v>0</v>
      </c>
      <c r="J243" s="272">
        <v>20</v>
      </c>
      <c r="K243" s="268">
        <v>9</v>
      </c>
      <c r="L243" s="268">
        <v>0</v>
      </c>
      <c r="M243" s="268">
        <v>0</v>
      </c>
      <c r="N243" s="268">
        <v>34</v>
      </c>
      <c r="O243" s="272">
        <v>1</v>
      </c>
      <c r="P243" s="272">
        <v>1</v>
      </c>
      <c r="Q243" s="273">
        <v>47717</v>
      </c>
      <c r="R243" s="273">
        <v>23858</v>
      </c>
    </row>
    <row r="244" spans="1:18" ht="27" customHeight="1" x14ac:dyDescent="0.25">
      <c r="A244" s="253">
        <v>10</v>
      </c>
      <c r="B244" s="522" t="s">
        <v>372</v>
      </c>
      <c r="C244" s="523"/>
      <c r="D244" s="523"/>
      <c r="E244" s="523"/>
      <c r="F244" s="523"/>
      <c r="G244" s="524"/>
      <c r="H244" s="255">
        <f>H245+H246+H247+H248+H249+H250+H251+H252+H253+H254+H255+H256+H257+H258</f>
        <v>475</v>
      </c>
      <c r="I244" s="255">
        <f t="shared" ref="I244:P244" si="18">I245+I246+I247+I248+I249+I250+I251+I252+I253+I254+I255+I256+I257+I258</f>
        <v>370</v>
      </c>
      <c r="J244" s="255">
        <f t="shared" si="18"/>
        <v>105</v>
      </c>
      <c r="K244" s="135">
        <f t="shared" si="18"/>
        <v>198</v>
      </c>
      <c r="L244" s="135">
        <f t="shared" si="18"/>
        <v>25</v>
      </c>
      <c r="M244" s="135">
        <f t="shared" si="18"/>
        <v>10</v>
      </c>
      <c r="N244" s="135">
        <f t="shared" si="18"/>
        <v>597</v>
      </c>
      <c r="O244" s="255">
        <f t="shared" si="18"/>
        <v>0</v>
      </c>
      <c r="P244" s="255">
        <f t="shared" si="18"/>
        <v>0</v>
      </c>
      <c r="Q244" s="164">
        <v>47716.4</v>
      </c>
      <c r="R244" s="164">
        <v>23858.1</v>
      </c>
    </row>
    <row r="245" spans="1:18" ht="59.25" customHeight="1" x14ac:dyDescent="0.25">
      <c r="A245" s="272">
        <v>1</v>
      </c>
      <c r="B245" s="642" t="s">
        <v>373</v>
      </c>
      <c r="C245" s="643"/>
      <c r="D245" s="643"/>
      <c r="E245" s="643"/>
      <c r="F245" s="644"/>
      <c r="G245" s="271" t="s">
        <v>1006</v>
      </c>
      <c r="H245" s="272">
        <f>I245+J245</f>
        <v>370</v>
      </c>
      <c r="I245" s="272">
        <v>340</v>
      </c>
      <c r="J245" s="272">
        <v>30</v>
      </c>
      <c r="K245" s="268">
        <v>151</v>
      </c>
      <c r="L245" s="268">
        <v>21</v>
      </c>
      <c r="M245" s="268">
        <v>8</v>
      </c>
      <c r="N245" s="268">
        <v>447</v>
      </c>
      <c r="O245" s="272">
        <v>0</v>
      </c>
      <c r="P245" s="272">
        <v>0</v>
      </c>
      <c r="Q245" s="273">
        <v>45736</v>
      </c>
      <c r="R245" s="273">
        <v>26513</v>
      </c>
    </row>
    <row r="246" spans="1:18" ht="33" customHeight="1" x14ac:dyDescent="0.25">
      <c r="A246" s="272">
        <v>2</v>
      </c>
      <c r="B246" s="642" t="s">
        <v>374</v>
      </c>
      <c r="C246" s="643"/>
      <c r="D246" s="643"/>
      <c r="E246" s="643"/>
      <c r="F246" s="644"/>
      <c r="G246" s="271" t="s">
        <v>569</v>
      </c>
      <c r="H246" s="272">
        <f t="shared" ref="H246:H258" si="19">I246+J246</f>
        <v>20</v>
      </c>
      <c r="I246" s="272">
        <v>10</v>
      </c>
      <c r="J246" s="272">
        <v>10</v>
      </c>
      <c r="K246" s="268">
        <v>11</v>
      </c>
      <c r="L246" s="268">
        <v>0</v>
      </c>
      <c r="M246" s="268">
        <v>0</v>
      </c>
      <c r="N246" s="268">
        <v>28</v>
      </c>
      <c r="O246" s="272">
        <v>0</v>
      </c>
      <c r="P246" s="272">
        <v>0</v>
      </c>
      <c r="Q246" s="273">
        <v>35094</v>
      </c>
      <c r="R246" s="273">
        <v>20669</v>
      </c>
    </row>
    <row r="247" spans="1:18" ht="33" customHeight="1" x14ac:dyDescent="0.25">
      <c r="A247" s="272">
        <v>3</v>
      </c>
      <c r="B247" s="642" t="s">
        <v>375</v>
      </c>
      <c r="C247" s="643"/>
      <c r="D247" s="643"/>
      <c r="E247" s="643"/>
      <c r="F247" s="644"/>
      <c r="G247" s="271" t="s">
        <v>570</v>
      </c>
      <c r="H247" s="272">
        <f t="shared" si="19"/>
        <v>20</v>
      </c>
      <c r="I247" s="272">
        <v>10</v>
      </c>
      <c r="J247" s="272">
        <v>10</v>
      </c>
      <c r="K247" s="268">
        <v>9</v>
      </c>
      <c r="L247" s="268">
        <v>0</v>
      </c>
      <c r="M247" s="268">
        <v>0</v>
      </c>
      <c r="N247" s="268">
        <v>26</v>
      </c>
      <c r="O247" s="272">
        <v>0</v>
      </c>
      <c r="P247" s="272">
        <v>0</v>
      </c>
      <c r="Q247" s="273">
        <v>48625</v>
      </c>
      <c r="R247" s="273">
        <v>21738</v>
      </c>
    </row>
    <row r="248" spans="1:18" ht="33" customHeight="1" x14ac:dyDescent="0.25">
      <c r="A248" s="272">
        <v>4</v>
      </c>
      <c r="B248" s="642" t="s">
        <v>376</v>
      </c>
      <c r="C248" s="643"/>
      <c r="D248" s="643"/>
      <c r="E248" s="643"/>
      <c r="F248" s="644"/>
      <c r="G248" s="271" t="s">
        <v>571</v>
      </c>
      <c r="H248" s="272">
        <f t="shared" si="19"/>
        <v>20</v>
      </c>
      <c r="I248" s="272">
        <v>10</v>
      </c>
      <c r="J248" s="272">
        <v>10</v>
      </c>
      <c r="K248" s="268">
        <v>8</v>
      </c>
      <c r="L248" s="268">
        <v>0</v>
      </c>
      <c r="M248" s="268">
        <v>0</v>
      </c>
      <c r="N248" s="268">
        <v>33</v>
      </c>
      <c r="O248" s="272">
        <v>0</v>
      </c>
      <c r="P248" s="272">
        <v>0</v>
      </c>
      <c r="Q248" s="273">
        <v>36166</v>
      </c>
      <c r="R248" s="273">
        <v>21641</v>
      </c>
    </row>
    <row r="249" spans="1:18" ht="44.25" customHeight="1" x14ac:dyDescent="0.25">
      <c r="A249" s="272">
        <v>5</v>
      </c>
      <c r="B249" s="642" t="s">
        <v>377</v>
      </c>
      <c r="C249" s="643"/>
      <c r="D249" s="643"/>
      <c r="E249" s="643"/>
      <c r="F249" s="644"/>
      <c r="G249" s="271" t="s">
        <v>572</v>
      </c>
      <c r="H249" s="272">
        <f t="shared" si="19"/>
        <v>0</v>
      </c>
      <c r="I249" s="272">
        <v>0</v>
      </c>
      <c r="J249" s="272">
        <v>0</v>
      </c>
      <c r="K249" s="268">
        <v>4</v>
      </c>
      <c r="L249" s="268">
        <v>0</v>
      </c>
      <c r="M249" s="268">
        <v>0</v>
      </c>
      <c r="N249" s="268">
        <v>11</v>
      </c>
      <c r="O249" s="272">
        <v>0</v>
      </c>
      <c r="P249" s="272">
        <v>0</v>
      </c>
      <c r="Q249" s="273">
        <v>46472</v>
      </c>
      <c r="R249" s="273">
        <v>31910</v>
      </c>
    </row>
    <row r="250" spans="1:18" ht="32.25" customHeight="1" x14ac:dyDescent="0.25">
      <c r="A250" s="272">
        <v>6</v>
      </c>
      <c r="B250" s="642" t="s">
        <v>378</v>
      </c>
      <c r="C250" s="643"/>
      <c r="D250" s="643"/>
      <c r="E250" s="643"/>
      <c r="F250" s="644"/>
      <c r="G250" s="271" t="s">
        <v>573</v>
      </c>
      <c r="H250" s="272">
        <f t="shared" si="19"/>
        <v>15</v>
      </c>
      <c r="I250" s="272">
        <v>0</v>
      </c>
      <c r="J250" s="272">
        <v>15</v>
      </c>
      <c r="K250" s="268">
        <v>2</v>
      </c>
      <c r="L250" s="268">
        <v>0</v>
      </c>
      <c r="M250" s="268">
        <v>0</v>
      </c>
      <c r="N250" s="268">
        <v>10</v>
      </c>
      <c r="O250" s="272">
        <v>0</v>
      </c>
      <c r="P250" s="272">
        <v>0</v>
      </c>
      <c r="Q250" s="273">
        <v>20767</v>
      </c>
      <c r="R250" s="273">
        <v>26303</v>
      </c>
    </row>
    <row r="251" spans="1:18" ht="20.25" customHeight="1" x14ac:dyDescent="0.25">
      <c r="A251" s="272">
        <v>7</v>
      </c>
      <c r="B251" s="642" t="s">
        <v>379</v>
      </c>
      <c r="C251" s="643"/>
      <c r="D251" s="643"/>
      <c r="E251" s="643"/>
      <c r="F251" s="644"/>
      <c r="G251" s="271" t="s">
        <v>574</v>
      </c>
      <c r="H251" s="272">
        <f t="shared" si="19"/>
        <v>15</v>
      </c>
      <c r="I251" s="272">
        <v>0</v>
      </c>
      <c r="J251" s="272">
        <v>15</v>
      </c>
      <c r="K251" s="268">
        <v>5</v>
      </c>
      <c r="L251" s="268">
        <v>1</v>
      </c>
      <c r="M251" s="268">
        <v>0</v>
      </c>
      <c r="N251" s="268">
        <v>7</v>
      </c>
      <c r="O251" s="272">
        <v>0</v>
      </c>
      <c r="P251" s="272">
        <v>0</v>
      </c>
      <c r="Q251" s="273">
        <v>25822</v>
      </c>
      <c r="R251" s="273">
        <v>22028</v>
      </c>
    </row>
    <row r="252" spans="1:18" ht="31.5" customHeight="1" x14ac:dyDescent="0.25">
      <c r="A252" s="272">
        <v>8</v>
      </c>
      <c r="B252" s="642" t="s">
        <v>380</v>
      </c>
      <c r="C252" s="643"/>
      <c r="D252" s="643"/>
      <c r="E252" s="643"/>
      <c r="F252" s="644"/>
      <c r="G252" s="271" t="s">
        <v>575</v>
      </c>
      <c r="H252" s="272">
        <f t="shared" si="19"/>
        <v>0</v>
      </c>
      <c r="I252" s="272">
        <v>0</v>
      </c>
      <c r="J252" s="272">
        <v>0</v>
      </c>
      <c r="K252" s="268">
        <v>3</v>
      </c>
      <c r="L252" s="268">
        <v>1</v>
      </c>
      <c r="M252" s="268">
        <v>0</v>
      </c>
      <c r="N252" s="268">
        <v>7</v>
      </c>
      <c r="O252" s="272">
        <v>0</v>
      </c>
      <c r="P252" s="272">
        <v>0</v>
      </c>
      <c r="Q252" s="273">
        <v>50208</v>
      </c>
      <c r="R252" s="273">
        <v>15940</v>
      </c>
    </row>
    <row r="253" spans="1:18" ht="44.25" customHeight="1" x14ac:dyDescent="0.25">
      <c r="A253" s="272">
        <v>9</v>
      </c>
      <c r="B253" s="642" t="s">
        <v>381</v>
      </c>
      <c r="C253" s="643"/>
      <c r="D253" s="643"/>
      <c r="E253" s="643"/>
      <c r="F253" s="644"/>
      <c r="G253" s="271" t="s">
        <v>576</v>
      </c>
      <c r="H253" s="272">
        <f t="shared" si="19"/>
        <v>0</v>
      </c>
      <c r="I253" s="272">
        <v>0</v>
      </c>
      <c r="J253" s="272">
        <v>0</v>
      </c>
      <c r="K253" s="268">
        <v>3</v>
      </c>
      <c r="L253" s="268">
        <v>1</v>
      </c>
      <c r="M253" s="268">
        <v>1</v>
      </c>
      <c r="N253" s="268">
        <v>10</v>
      </c>
      <c r="O253" s="272">
        <v>0</v>
      </c>
      <c r="P253" s="272">
        <v>0</v>
      </c>
      <c r="Q253" s="273">
        <v>43094</v>
      </c>
      <c r="R253" s="273">
        <v>20589</v>
      </c>
    </row>
    <row r="254" spans="1:18" ht="30" customHeight="1" x14ac:dyDescent="0.25">
      <c r="A254" s="272">
        <v>10</v>
      </c>
      <c r="B254" s="642" t="s">
        <v>382</v>
      </c>
      <c r="C254" s="643"/>
      <c r="D254" s="643"/>
      <c r="E254" s="643"/>
      <c r="F254" s="644"/>
      <c r="G254" s="271" t="s">
        <v>577</v>
      </c>
      <c r="H254" s="272">
        <f t="shared" si="19"/>
        <v>15</v>
      </c>
      <c r="I254" s="272">
        <v>0</v>
      </c>
      <c r="J254" s="272">
        <v>15</v>
      </c>
      <c r="K254" s="268">
        <v>2</v>
      </c>
      <c r="L254" s="268">
        <v>1</v>
      </c>
      <c r="M254" s="268">
        <v>1</v>
      </c>
      <c r="N254" s="268">
        <v>10</v>
      </c>
      <c r="O254" s="272">
        <v>0</v>
      </c>
      <c r="P254" s="272">
        <v>0</v>
      </c>
      <c r="Q254" s="273">
        <v>37369</v>
      </c>
      <c r="R254" s="273">
        <v>22031</v>
      </c>
    </row>
    <row r="255" spans="1:18" ht="32.25" customHeight="1" x14ac:dyDescent="0.25">
      <c r="A255" s="272">
        <v>11</v>
      </c>
      <c r="B255" s="642" t="s">
        <v>383</v>
      </c>
      <c r="C255" s="643"/>
      <c r="D255" s="643"/>
      <c r="E255" s="643"/>
      <c r="F255" s="644"/>
      <c r="G255" s="271" t="s">
        <v>384</v>
      </c>
      <c r="H255" s="272">
        <f t="shared" si="19"/>
        <v>0</v>
      </c>
      <c r="I255" s="272">
        <v>0</v>
      </c>
      <c r="J255" s="272">
        <v>0</v>
      </c>
      <c r="K255" s="268">
        <v>0</v>
      </c>
      <c r="L255" s="268">
        <v>0</v>
      </c>
      <c r="M255" s="268">
        <v>0</v>
      </c>
      <c r="N255" s="268">
        <v>2</v>
      </c>
      <c r="O255" s="272">
        <v>0</v>
      </c>
      <c r="P255" s="272">
        <v>0</v>
      </c>
      <c r="Q255" s="273">
        <v>0</v>
      </c>
      <c r="R255" s="273">
        <v>25865</v>
      </c>
    </row>
    <row r="256" spans="1:18" ht="30.75" customHeight="1" x14ac:dyDescent="0.25">
      <c r="A256" s="272">
        <v>12</v>
      </c>
      <c r="B256" s="642" t="s">
        <v>385</v>
      </c>
      <c r="C256" s="643"/>
      <c r="D256" s="643"/>
      <c r="E256" s="643"/>
      <c r="F256" s="644"/>
      <c r="G256" s="271" t="s">
        <v>386</v>
      </c>
      <c r="H256" s="272">
        <f t="shared" si="19"/>
        <v>0</v>
      </c>
      <c r="I256" s="272">
        <v>0</v>
      </c>
      <c r="J256" s="272">
        <v>0</v>
      </c>
      <c r="K256" s="268">
        <v>0</v>
      </c>
      <c r="L256" s="268">
        <v>0</v>
      </c>
      <c r="M256" s="268">
        <v>0</v>
      </c>
      <c r="N256" s="268">
        <v>4</v>
      </c>
      <c r="O256" s="272">
        <v>0</v>
      </c>
      <c r="P256" s="272">
        <v>0</v>
      </c>
      <c r="Q256" s="273">
        <v>0</v>
      </c>
      <c r="R256" s="273">
        <v>17898</v>
      </c>
    </row>
    <row r="257" spans="1:19" ht="30.75" customHeight="1" x14ac:dyDescent="0.25">
      <c r="A257" s="272">
        <v>13</v>
      </c>
      <c r="B257" s="642" t="s">
        <v>387</v>
      </c>
      <c r="C257" s="643"/>
      <c r="D257" s="643"/>
      <c r="E257" s="643"/>
      <c r="F257" s="644"/>
      <c r="G257" s="271" t="s">
        <v>388</v>
      </c>
      <c r="H257" s="272">
        <f t="shared" si="19"/>
        <v>0</v>
      </c>
      <c r="I257" s="272">
        <v>0</v>
      </c>
      <c r="J257" s="272">
        <v>0</v>
      </c>
      <c r="K257" s="268">
        <v>0</v>
      </c>
      <c r="L257" s="268">
        <v>0</v>
      </c>
      <c r="M257" s="268">
        <v>0</v>
      </c>
      <c r="N257" s="268">
        <v>1</v>
      </c>
      <c r="O257" s="272">
        <v>0</v>
      </c>
      <c r="P257" s="272">
        <v>0</v>
      </c>
      <c r="Q257" s="273">
        <v>0</v>
      </c>
      <c r="R257" s="273">
        <v>26336</v>
      </c>
    </row>
    <row r="258" spans="1:19" ht="39.75" customHeight="1" x14ac:dyDescent="0.25">
      <c r="A258" s="272">
        <v>14</v>
      </c>
      <c r="B258" s="642" t="s">
        <v>389</v>
      </c>
      <c r="C258" s="643"/>
      <c r="D258" s="643"/>
      <c r="E258" s="643"/>
      <c r="F258" s="644"/>
      <c r="G258" s="271" t="s">
        <v>390</v>
      </c>
      <c r="H258" s="272">
        <f t="shared" si="19"/>
        <v>0</v>
      </c>
      <c r="I258" s="272">
        <v>0</v>
      </c>
      <c r="J258" s="272">
        <v>0</v>
      </c>
      <c r="K258" s="268">
        <v>0</v>
      </c>
      <c r="L258" s="268">
        <v>0</v>
      </c>
      <c r="M258" s="268">
        <v>0</v>
      </c>
      <c r="N258" s="268">
        <v>1</v>
      </c>
      <c r="O258" s="272">
        <v>0</v>
      </c>
      <c r="P258" s="272">
        <v>0</v>
      </c>
      <c r="Q258" s="273">
        <v>0</v>
      </c>
      <c r="R258" s="273">
        <v>0</v>
      </c>
    </row>
    <row r="259" spans="1:19" ht="24.75" customHeight="1" x14ac:dyDescent="0.25">
      <c r="A259" s="253">
        <v>11</v>
      </c>
      <c r="B259" s="522" t="s">
        <v>391</v>
      </c>
      <c r="C259" s="523"/>
      <c r="D259" s="523"/>
      <c r="E259" s="523"/>
      <c r="F259" s="523"/>
      <c r="G259" s="524"/>
      <c r="H259" s="255">
        <f>H260+H261+H262+H263+H264+H265+H266+H267+H268+H269</f>
        <v>350</v>
      </c>
      <c r="I259" s="255">
        <f t="shared" ref="I259:P259" si="20">I260+I261+I262+I263+I264+I265+I266+I267+I268+I269</f>
        <v>260</v>
      </c>
      <c r="J259" s="255">
        <f>J260+J261+J262+J263+J264+J265+J266+J267+J268+J269</f>
        <v>90</v>
      </c>
      <c r="K259" s="135">
        <f t="shared" si="20"/>
        <v>204</v>
      </c>
      <c r="L259" s="135">
        <f t="shared" si="20"/>
        <v>44</v>
      </c>
      <c r="M259" s="135">
        <f t="shared" si="20"/>
        <v>9</v>
      </c>
      <c r="N259" s="135">
        <f t="shared" si="20"/>
        <v>586</v>
      </c>
      <c r="O259" s="255">
        <f t="shared" si="20"/>
        <v>0</v>
      </c>
      <c r="P259" s="255">
        <f t="shared" si="20"/>
        <v>0</v>
      </c>
      <c r="Q259" s="164">
        <v>47716</v>
      </c>
      <c r="R259" s="164">
        <v>23858</v>
      </c>
      <c r="S259" s="240"/>
    </row>
    <row r="260" spans="1:19" ht="33.75" customHeight="1" x14ac:dyDescent="0.25">
      <c r="A260" s="256">
        <v>1</v>
      </c>
      <c r="B260" s="642" t="s">
        <v>392</v>
      </c>
      <c r="C260" s="643"/>
      <c r="D260" s="643"/>
      <c r="E260" s="643"/>
      <c r="F260" s="644"/>
      <c r="G260" s="271" t="s">
        <v>1002</v>
      </c>
      <c r="H260" s="272">
        <f>I260+J260</f>
        <v>305</v>
      </c>
      <c r="I260" s="272">
        <v>235</v>
      </c>
      <c r="J260" s="272">
        <v>70</v>
      </c>
      <c r="K260" s="268">
        <v>141</v>
      </c>
      <c r="L260" s="268">
        <v>38</v>
      </c>
      <c r="M260" s="268">
        <v>4</v>
      </c>
      <c r="N260" s="268">
        <v>421</v>
      </c>
      <c r="O260" s="272">
        <v>0</v>
      </c>
      <c r="P260" s="272">
        <v>0</v>
      </c>
      <c r="Q260" s="273">
        <v>47716</v>
      </c>
      <c r="R260" s="273">
        <v>23858</v>
      </c>
    </row>
    <row r="261" spans="1:19" ht="33.75" customHeight="1" x14ac:dyDescent="0.25">
      <c r="A261" s="256">
        <v>2</v>
      </c>
      <c r="B261" s="642" t="s">
        <v>393</v>
      </c>
      <c r="C261" s="643"/>
      <c r="D261" s="643"/>
      <c r="E261" s="643"/>
      <c r="F261" s="644"/>
      <c r="G261" s="271" t="s">
        <v>579</v>
      </c>
      <c r="H261" s="272">
        <f t="shared" ref="H261:H269" si="21">I261+J261</f>
        <v>45</v>
      </c>
      <c r="I261" s="272">
        <v>25</v>
      </c>
      <c r="J261" s="272">
        <v>20</v>
      </c>
      <c r="K261" s="268">
        <v>10</v>
      </c>
      <c r="L261" s="268">
        <v>1</v>
      </c>
      <c r="M261" s="268">
        <v>0</v>
      </c>
      <c r="N261" s="268">
        <v>27</v>
      </c>
      <c r="O261" s="272">
        <v>0</v>
      </c>
      <c r="P261" s="272">
        <v>0</v>
      </c>
      <c r="Q261" s="273">
        <v>47716</v>
      </c>
      <c r="R261" s="273">
        <v>23858</v>
      </c>
    </row>
    <row r="262" spans="1:19" ht="31.5" customHeight="1" x14ac:dyDescent="0.25">
      <c r="A262" s="256">
        <v>3</v>
      </c>
      <c r="B262" s="642" t="s">
        <v>394</v>
      </c>
      <c r="C262" s="643"/>
      <c r="D262" s="643"/>
      <c r="E262" s="643"/>
      <c r="F262" s="644"/>
      <c r="G262" s="271" t="s">
        <v>580</v>
      </c>
      <c r="H262" s="272">
        <f t="shared" si="21"/>
        <v>0</v>
      </c>
      <c r="I262" s="272">
        <v>0</v>
      </c>
      <c r="J262" s="272">
        <v>0</v>
      </c>
      <c r="K262" s="268">
        <v>12</v>
      </c>
      <c r="L262" s="268">
        <v>1</v>
      </c>
      <c r="M262" s="268">
        <v>1</v>
      </c>
      <c r="N262" s="268">
        <v>41</v>
      </c>
      <c r="O262" s="272">
        <v>0</v>
      </c>
      <c r="P262" s="272">
        <v>0</v>
      </c>
      <c r="Q262" s="273">
        <v>47716</v>
      </c>
      <c r="R262" s="273">
        <v>23858</v>
      </c>
    </row>
    <row r="263" spans="1:19" ht="31.5" customHeight="1" x14ac:dyDescent="0.25">
      <c r="A263" s="256">
        <v>4</v>
      </c>
      <c r="B263" s="642" t="s">
        <v>395</v>
      </c>
      <c r="C263" s="643"/>
      <c r="D263" s="643"/>
      <c r="E263" s="643"/>
      <c r="F263" s="644"/>
      <c r="G263" s="271" t="s">
        <v>581</v>
      </c>
      <c r="H263" s="272">
        <f t="shared" si="21"/>
        <v>0</v>
      </c>
      <c r="I263" s="272">
        <v>0</v>
      </c>
      <c r="J263" s="272">
        <v>0</v>
      </c>
      <c r="K263" s="268">
        <v>4</v>
      </c>
      <c r="L263" s="268">
        <v>1</v>
      </c>
      <c r="M263" s="268">
        <v>1</v>
      </c>
      <c r="N263" s="268">
        <v>10</v>
      </c>
      <c r="O263" s="272">
        <v>0</v>
      </c>
      <c r="P263" s="272">
        <v>0</v>
      </c>
      <c r="Q263" s="273">
        <v>47716</v>
      </c>
      <c r="R263" s="273">
        <v>23858</v>
      </c>
    </row>
    <row r="264" spans="1:19" ht="31.5" customHeight="1" x14ac:dyDescent="0.25">
      <c r="A264" s="256">
        <v>5</v>
      </c>
      <c r="B264" s="642" t="s">
        <v>396</v>
      </c>
      <c r="C264" s="643"/>
      <c r="D264" s="643"/>
      <c r="E264" s="643"/>
      <c r="F264" s="644"/>
      <c r="G264" s="271" t="s">
        <v>582</v>
      </c>
      <c r="H264" s="272">
        <f t="shared" si="21"/>
        <v>0</v>
      </c>
      <c r="I264" s="272">
        <v>0</v>
      </c>
      <c r="J264" s="272">
        <v>0</v>
      </c>
      <c r="K264" s="268">
        <v>10</v>
      </c>
      <c r="L264" s="268">
        <v>2</v>
      </c>
      <c r="M264" s="268">
        <v>2</v>
      </c>
      <c r="N264" s="268">
        <v>17</v>
      </c>
      <c r="O264" s="272">
        <v>0</v>
      </c>
      <c r="P264" s="272">
        <v>0</v>
      </c>
      <c r="Q264" s="273">
        <v>47716</v>
      </c>
      <c r="R264" s="273">
        <v>23858</v>
      </c>
    </row>
    <row r="265" spans="1:19" ht="40.5" customHeight="1" x14ac:dyDescent="0.25">
      <c r="A265" s="256">
        <v>6</v>
      </c>
      <c r="B265" s="642" t="s">
        <v>397</v>
      </c>
      <c r="C265" s="643"/>
      <c r="D265" s="643"/>
      <c r="E265" s="643"/>
      <c r="F265" s="644"/>
      <c r="G265" s="271" t="s">
        <v>583</v>
      </c>
      <c r="H265" s="272">
        <f t="shared" si="21"/>
        <v>0</v>
      </c>
      <c r="I265" s="272">
        <v>0</v>
      </c>
      <c r="J265" s="272">
        <v>0</v>
      </c>
      <c r="K265" s="268">
        <v>4</v>
      </c>
      <c r="L265" s="268">
        <v>1</v>
      </c>
      <c r="M265" s="268">
        <v>1</v>
      </c>
      <c r="N265" s="268">
        <v>13</v>
      </c>
      <c r="O265" s="272">
        <v>0</v>
      </c>
      <c r="P265" s="272">
        <v>0</v>
      </c>
      <c r="Q265" s="273">
        <v>47716</v>
      </c>
      <c r="R265" s="273">
        <v>23858</v>
      </c>
    </row>
    <row r="266" spans="1:19" ht="40.5" customHeight="1" x14ac:dyDescent="0.25">
      <c r="A266" s="256">
        <v>7</v>
      </c>
      <c r="B266" s="642" t="s">
        <v>398</v>
      </c>
      <c r="C266" s="643"/>
      <c r="D266" s="643"/>
      <c r="E266" s="643"/>
      <c r="F266" s="644"/>
      <c r="G266" s="271" t="s">
        <v>584</v>
      </c>
      <c r="H266" s="272">
        <f t="shared" si="21"/>
        <v>0</v>
      </c>
      <c r="I266" s="272">
        <v>0</v>
      </c>
      <c r="J266" s="272">
        <v>0</v>
      </c>
      <c r="K266" s="268">
        <v>10</v>
      </c>
      <c r="L266" s="268">
        <v>0</v>
      </c>
      <c r="M266" s="268">
        <v>0</v>
      </c>
      <c r="N266" s="268">
        <v>29</v>
      </c>
      <c r="O266" s="272">
        <v>0</v>
      </c>
      <c r="P266" s="272">
        <v>0</v>
      </c>
      <c r="Q266" s="273">
        <v>47716</v>
      </c>
      <c r="R266" s="273">
        <v>23858</v>
      </c>
    </row>
    <row r="267" spans="1:19" ht="40.5" customHeight="1" x14ac:dyDescent="0.25">
      <c r="A267" s="256">
        <v>8</v>
      </c>
      <c r="B267" s="642" t="s">
        <v>399</v>
      </c>
      <c r="C267" s="643"/>
      <c r="D267" s="643"/>
      <c r="E267" s="643"/>
      <c r="F267" s="644"/>
      <c r="G267" s="271" t="s">
        <v>585</v>
      </c>
      <c r="H267" s="272">
        <f t="shared" si="21"/>
        <v>0</v>
      </c>
      <c r="I267" s="272">
        <v>0</v>
      </c>
      <c r="J267" s="272">
        <v>0</v>
      </c>
      <c r="K267" s="268">
        <v>8</v>
      </c>
      <c r="L267" s="268">
        <v>0</v>
      </c>
      <c r="M267" s="268">
        <v>0</v>
      </c>
      <c r="N267" s="268">
        <v>14</v>
      </c>
      <c r="O267" s="272">
        <v>0</v>
      </c>
      <c r="P267" s="272">
        <v>0</v>
      </c>
      <c r="Q267" s="273">
        <v>47716</v>
      </c>
      <c r="R267" s="273">
        <v>23858</v>
      </c>
    </row>
    <row r="268" spans="1:19" ht="40.5" customHeight="1" x14ac:dyDescent="0.25">
      <c r="A268" s="256">
        <v>9</v>
      </c>
      <c r="B268" s="642" t="s">
        <v>400</v>
      </c>
      <c r="C268" s="643"/>
      <c r="D268" s="643"/>
      <c r="E268" s="643"/>
      <c r="F268" s="644"/>
      <c r="G268" s="271" t="s">
        <v>586</v>
      </c>
      <c r="H268" s="272">
        <f t="shared" si="21"/>
        <v>0</v>
      </c>
      <c r="I268" s="272">
        <v>0</v>
      </c>
      <c r="J268" s="272">
        <v>0</v>
      </c>
      <c r="K268" s="268">
        <v>5</v>
      </c>
      <c r="L268" s="268">
        <v>0</v>
      </c>
      <c r="M268" s="268">
        <v>0</v>
      </c>
      <c r="N268" s="268">
        <v>12</v>
      </c>
      <c r="O268" s="272">
        <v>0</v>
      </c>
      <c r="P268" s="272">
        <v>0</v>
      </c>
      <c r="Q268" s="273">
        <v>47716</v>
      </c>
      <c r="R268" s="273">
        <v>23858</v>
      </c>
    </row>
    <row r="269" spans="1:19" ht="40.5" customHeight="1" x14ac:dyDescent="0.25">
      <c r="A269" s="256">
        <v>10</v>
      </c>
      <c r="B269" s="642" t="s">
        <v>401</v>
      </c>
      <c r="C269" s="643"/>
      <c r="D269" s="643"/>
      <c r="E269" s="643"/>
      <c r="F269" s="644"/>
      <c r="G269" s="271" t="s">
        <v>402</v>
      </c>
      <c r="H269" s="272">
        <f t="shared" si="21"/>
        <v>0</v>
      </c>
      <c r="I269" s="272">
        <v>0</v>
      </c>
      <c r="J269" s="272">
        <v>0</v>
      </c>
      <c r="K269" s="268">
        <v>0</v>
      </c>
      <c r="L269" s="268">
        <v>0</v>
      </c>
      <c r="M269" s="268">
        <v>0</v>
      </c>
      <c r="N269" s="268">
        <v>2</v>
      </c>
      <c r="O269" s="272">
        <v>0</v>
      </c>
      <c r="P269" s="272">
        <v>0</v>
      </c>
      <c r="Q269" s="273">
        <v>0</v>
      </c>
      <c r="R269" s="273">
        <v>23858</v>
      </c>
    </row>
    <row r="270" spans="1:19" ht="24.75" customHeight="1" x14ac:dyDescent="0.25">
      <c r="A270" s="253">
        <v>12</v>
      </c>
      <c r="B270" s="522" t="s">
        <v>403</v>
      </c>
      <c r="C270" s="523"/>
      <c r="D270" s="523"/>
      <c r="E270" s="523"/>
      <c r="F270" s="523"/>
      <c r="G270" s="524"/>
      <c r="H270" s="255">
        <f>H272+H273+H274+H275+H276+H277+H278+H279+H280+H281+H282+H283+H284+H285+H286+H287+H288+H289+H290+H291+H292+H293+H294+H295+H297+H298+H299+H300+H301+H302+H303+H304+H305+H307+H308+H309+H310+H311</f>
        <v>105</v>
      </c>
      <c r="I270" s="255">
        <f t="shared" ref="I270:P270" si="22">I272+I273+I274+I275+I276+I277+I278+I279+I280+I281+I282+I283+I284+I285+I286+I287+I288+I289+I290+I291+I292+I293+I294+I295+I297+I298+I299+I301+I302+I303+I304+I305+I307+I308+I309+I310+I311</f>
        <v>65</v>
      </c>
      <c r="J270" s="255">
        <f t="shared" si="22"/>
        <v>40</v>
      </c>
      <c r="K270" s="135">
        <f t="shared" si="22"/>
        <v>45</v>
      </c>
      <c r="L270" s="135">
        <f t="shared" si="22"/>
        <v>12</v>
      </c>
      <c r="M270" s="135">
        <f t="shared" si="22"/>
        <v>4</v>
      </c>
      <c r="N270" s="135">
        <f t="shared" si="22"/>
        <v>102</v>
      </c>
      <c r="O270" s="255">
        <f t="shared" si="22"/>
        <v>20</v>
      </c>
      <c r="P270" s="255">
        <f t="shared" si="22"/>
        <v>4</v>
      </c>
      <c r="Q270" s="164">
        <v>47718</v>
      </c>
      <c r="R270" s="164">
        <v>23858</v>
      </c>
    </row>
    <row r="271" spans="1:19" ht="20.25" customHeight="1" x14ac:dyDescent="0.25">
      <c r="A271" s="253">
        <v>1</v>
      </c>
      <c r="B271" s="525" t="s">
        <v>430</v>
      </c>
      <c r="C271" s="526"/>
      <c r="D271" s="526"/>
      <c r="E271" s="526"/>
      <c r="F271" s="527"/>
      <c r="G271" s="137"/>
      <c r="H271" s="525"/>
      <c r="I271" s="526"/>
      <c r="J271" s="526"/>
      <c r="K271" s="526"/>
      <c r="L271" s="526"/>
      <c r="M271" s="526"/>
      <c r="N271" s="526"/>
      <c r="O271" s="526"/>
      <c r="P271" s="526"/>
      <c r="Q271" s="526"/>
      <c r="R271" s="527"/>
    </row>
    <row r="272" spans="1:19" ht="36.75" customHeight="1" x14ac:dyDescent="0.25">
      <c r="A272" s="256">
        <v>1</v>
      </c>
      <c r="B272" s="642" t="s">
        <v>430</v>
      </c>
      <c r="C272" s="643"/>
      <c r="D272" s="643"/>
      <c r="E272" s="643"/>
      <c r="F272" s="644"/>
      <c r="G272" s="271" t="s">
        <v>1009</v>
      </c>
      <c r="H272" s="272">
        <f>I272+J272</f>
        <v>95</v>
      </c>
      <c r="I272" s="272">
        <v>65</v>
      </c>
      <c r="J272" s="272">
        <v>30</v>
      </c>
      <c r="K272" s="268">
        <v>41</v>
      </c>
      <c r="L272" s="268">
        <v>6</v>
      </c>
      <c r="M272" s="268">
        <v>0</v>
      </c>
      <c r="N272" s="268">
        <v>68</v>
      </c>
      <c r="O272" s="272">
        <v>2</v>
      </c>
      <c r="P272" s="272">
        <v>0</v>
      </c>
      <c r="Q272" s="273">
        <v>50258</v>
      </c>
      <c r="R272" s="273">
        <v>23150</v>
      </c>
    </row>
    <row r="273" spans="1:19" ht="27" customHeight="1" x14ac:dyDescent="0.25">
      <c r="A273" s="256">
        <v>2</v>
      </c>
      <c r="B273" s="642" t="s">
        <v>431</v>
      </c>
      <c r="C273" s="643"/>
      <c r="D273" s="643"/>
      <c r="E273" s="643"/>
      <c r="F273" s="644"/>
      <c r="G273" s="271" t="s">
        <v>432</v>
      </c>
      <c r="H273" s="272">
        <f t="shared" ref="H273:H295" si="23">I273+J273</f>
        <v>0</v>
      </c>
      <c r="I273" s="272">
        <v>0</v>
      </c>
      <c r="J273" s="272">
        <v>0</v>
      </c>
      <c r="K273" s="268">
        <v>0</v>
      </c>
      <c r="L273" s="268">
        <v>0</v>
      </c>
      <c r="M273" s="268">
        <v>0</v>
      </c>
      <c r="N273" s="268">
        <v>1</v>
      </c>
      <c r="O273" s="272">
        <v>0</v>
      </c>
      <c r="P273" s="272">
        <v>0</v>
      </c>
      <c r="Q273" s="273">
        <v>0</v>
      </c>
      <c r="R273" s="273">
        <v>27360</v>
      </c>
    </row>
    <row r="274" spans="1:19" ht="48" customHeight="1" x14ac:dyDescent="0.25">
      <c r="A274" s="256">
        <v>3</v>
      </c>
      <c r="B274" s="642" t="s">
        <v>433</v>
      </c>
      <c r="C274" s="643"/>
      <c r="D274" s="643"/>
      <c r="E274" s="643"/>
      <c r="F274" s="644"/>
      <c r="G274" s="271" t="s">
        <v>434</v>
      </c>
      <c r="H274" s="272">
        <f t="shared" si="23"/>
        <v>0</v>
      </c>
      <c r="I274" s="272">
        <v>0</v>
      </c>
      <c r="J274" s="272">
        <v>0</v>
      </c>
      <c r="K274" s="268">
        <v>0</v>
      </c>
      <c r="L274" s="268">
        <v>0</v>
      </c>
      <c r="M274" s="268">
        <v>0</v>
      </c>
      <c r="N274" s="268">
        <v>1</v>
      </c>
      <c r="O274" s="272">
        <v>0</v>
      </c>
      <c r="P274" s="272">
        <v>0</v>
      </c>
      <c r="Q274" s="273">
        <v>0</v>
      </c>
      <c r="R274" s="273">
        <v>42155</v>
      </c>
    </row>
    <row r="275" spans="1:19" ht="44.25" customHeight="1" x14ac:dyDescent="0.25">
      <c r="A275" s="256">
        <v>4</v>
      </c>
      <c r="B275" s="642" t="s">
        <v>435</v>
      </c>
      <c r="C275" s="643"/>
      <c r="D275" s="643"/>
      <c r="E275" s="643"/>
      <c r="F275" s="644"/>
      <c r="G275" s="271" t="s">
        <v>436</v>
      </c>
      <c r="H275" s="272">
        <f t="shared" si="23"/>
        <v>0</v>
      </c>
      <c r="I275" s="272">
        <v>0</v>
      </c>
      <c r="J275" s="272">
        <v>0</v>
      </c>
      <c r="K275" s="268">
        <v>0</v>
      </c>
      <c r="L275" s="268">
        <v>0</v>
      </c>
      <c r="M275" s="268">
        <v>0</v>
      </c>
      <c r="N275" s="268">
        <v>1</v>
      </c>
      <c r="O275" s="272">
        <v>0</v>
      </c>
      <c r="P275" s="272">
        <v>0</v>
      </c>
      <c r="Q275" s="273">
        <v>0</v>
      </c>
      <c r="R275" s="273">
        <v>37085</v>
      </c>
    </row>
    <row r="276" spans="1:19" ht="33.75" customHeight="1" x14ac:dyDescent="0.25">
      <c r="A276" s="256">
        <v>5</v>
      </c>
      <c r="B276" s="642" t="s">
        <v>439</v>
      </c>
      <c r="C276" s="643"/>
      <c r="D276" s="643"/>
      <c r="E276" s="643"/>
      <c r="F276" s="644"/>
      <c r="G276" s="271" t="s">
        <v>440</v>
      </c>
      <c r="H276" s="272">
        <f t="shared" si="23"/>
        <v>0</v>
      </c>
      <c r="I276" s="272">
        <v>0</v>
      </c>
      <c r="J276" s="272">
        <v>0</v>
      </c>
      <c r="K276" s="268">
        <v>0</v>
      </c>
      <c r="L276" s="268">
        <v>0</v>
      </c>
      <c r="M276" s="268">
        <v>0</v>
      </c>
      <c r="N276" s="268">
        <v>1</v>
      </c>
      <c r="O276" s="272">
        <v>0</v>
      </c>
      <c r="P276" s="272">
        <v>0</v>
      </c>
      <c r="Q276" s="273">
        <v>0</v>
      </c>
      <c r="R276" s="273">
        <v>20960</v>
      </c>
    </row>
    <row r="277" spans="1:19" ht="22.5" customHeight="1" x14ac:dyDescent="0.25">
      <c r="A277" s="256">
        <v>6</v>
      </c>
      <c r="B277" s="642" t="s">
        <v>443</v>
      </c>
      <c r="C277" s="643"/>
      <c r="D277" s="643"/>
      <c r="E277" s="643"/>
      <c r="F277" s="644"/>
      <c r="G277" s="271" t="s">
        <v>444</v>
      </c>
      <c r="H277" s="272">
        <f t="shared" si="23"/>
        <v>0</v>
      </c>
      <c r="I277" s="272">
        <v>0</v>
      </c>
      <c r="J277" s="272">
        <v>0</v>
      </c>
      <c r="K277" s="268">
        <v>0</v>
      </c>
      <c r="L277" s="268">
        <v>0</v>
      </c>
      <c r="M277" s="268">
        <v>0</v>
      </c>
      <c r="N277" s="268">
        <v>1</v>
      </c>
      <c r="O277" s="272">
        <v>0</v>
      </c>
      <c r="P277" s="272">
        <v>0</v>
      </c>
      <c r="Q277" s="273">
        <v>0</v>
      </c>
      <c r="R277" s="273">
        <v>32699</v>
      </c>
    </row>
    <row r="278" spans="1:19" ht="48" customHeight="1" x14ac:dyDescent="0.25">
      <c r="A278" s="256">
        <v>7</v>
      </c>
      <c r="B278" s="642" t="s">
        <v>445</v>
      </c>
      <c r="C278" s="643"/>
      <c r="D278" s="643"/>
      <c r="E278" s="643"/>
      <c r="F278" s="644"/>
      <c r="G278" s="271" t="s">
        <v>446</v>
      </c>
      <c r="H278" s="272">
        <f t="shared" si="23"/>
        <v>0</v>
      </c>
      <c r="I278" s="272">
        <v>0</v>
      </c>
      <c r="J278" s="272">
        <v>0</v>
      </c>
      <c r="K278" s="268">
        <v>0</v>
      </c>
      <c r="L278" s="268">
        <v>0</v>
      </c>
      <c r="M278" s="268">
        <v>0</v>
      </c>
      <c r="N278" s="268">
        <v>1</v>
      </c>
      <c r="O278" s="272">
        <v>0</v>
      </c>
      <c r="P278" s="272">
        <v>0</v>
      </c>
      <c r="Q278" s="273">
        <v>0</v>
      </c>
      <c r="R278" s="273">
        <v>27960</v>
      </c>
    </row>
    <row r="279" spans="1:19" ht="36" customHeight="1" x14ac:dyDescent="0.25">
      <c r="A279" s="256">
        <v>8</v>
      </c>
      <c r="B279" s="642" t="s">
        <v>447</v>
      </c>
      <c r="C279" s="643"/>
      <c r="D279" s="643"/>
      <c r="E279" s="643"/>
      <c r="F279" s="644"/>
      <c r="G279" s="271" t="s">
        <v>448</v>
      </c>
      <c r="H279" s="272">
        <f t="shared" si="23"/>
        <v>0</v>
      </c>
      <c r="I279" s="272">
        <v>0</v>
      </c>
      <c r="J279" s="272">
        <v>0</v>
      </c>
      <c r="K279" s="268">
        <v>0</v>
      </c>
      <c r="L279" s="268">
        <v>0</v>
      </c>
      <c r="M279" s="268">
        <v>0</v>
      </c>
      <c r="N279" s="268">
        <v>2</v>
      </c>
      <c r="O279" s="272">
        <v>0</v>
      </c>
      <c r="P279" s="272">
        <v>0</v>
      </c>
      <c r="Q279" s="273">
        <v>0</v>
      </c>
      <c r="R279" s="273">
        <v>17195</v>
      </c>
    </row>
    <row r="280" spans="1:19" ht="36" customHeight="1" x14ac:dyDescent="0.25">
      <c r="A280" s="256">
        <v>9</v>
      </c>
      <c r="B280" s="642" t="s">
        <v>449</v>
      </c>
      <c r="C280" s="643"/>
      <c r="D280" s="643"/>
      <c r="E280" s="643"/>
      <c r="F280" s="644"/>
      <c r="G280" s="271" t="s">
        <v>450</v>
      </c>
      <c r="H280" s="272">
        <f t="shared" si="23"/>
        <v>0</v>
      </c>
      <c r="I280" s="272">
        <v>0</v>
      </c>
      <c r="J280" s="272">
        <v>0</v>
      </c>
      <c r="K280" s="268">
        <v>0</v>
      </c>
      <c r="L280" s="268">
        <v>0</v>
      </c>
      <c r="M280" s="268">
        <v>0</v>
      </c>
      <c r="N280" s="268">
        <v>1</v>
      </c>
      <c r="O280" s="272">
        <v>0</v>
      </c>
      <c r="P280" s="272">
        <v>0</v>
      </c>
      <c r="Q280" s="273">
        <v>0</v>
      </c>
      <c r="R280" s="273">
        <v>19650</v>
      </c>
    </row>
    <row r="281" spans="1:19" ht="36" customHeight="1" x14ac:dyDescent="0.25">
      <c r="A281" s="256">
        <v>10</v>
      </c>
      <c r="B281" s="642" t="s">
        <v>451</v>
      </c>
      <c r="C281" s="643"/>
      <c r="D281" s="643"/>
      <c r="E281" s="643"/>
      <c r="F281" s="644"/>
      <c r="G281" s="271" t="s">
        <v>452</v>
      </c>
      <c r="H281" s="272">
        <f t="shared" si="23"/>
        <v>0</v>
      </c>
      <c r="I281" s="272">
        <v>0</v>
      </c>
      <c r="J281" s="272">
        <v>0</v>
      </c>
      <c r="K281" s="268">
        <v>0</v>
      </c>
      <c r="L281" s="268">
        <v>0</v>
      </c>
      <c r="M281" s="268">
        <v>0</v>
      </c>
      <c r="N281" s="268">
        <v>1</v>
      </c>
      <c r="O281" s="272">
        <v>0</v>
      </c>
      <c r="P281" s="272">
        <v>0</v>
      </c>
      <c r="Q281" s="273">
        <v>0</v>
      </c>
      <c r="R281" s="273">
        <v>20960</v>
      </c>
    </row>
    <row r="282" spans="1:19" ht="36" customHeight="1" x14ac:dyDescent="0.25">
      <c r="A282" s="256">
        <v>11</v>
      </c>
      <c r="B282" s="642" t="s">
        <v>453</v>
      </c>
      <c r="C282" s="643"/>
      <c r="D282" s="643"/>
      <c r="E282" s="643"/>
      <c r="F282" s="644"/>
      <c r="G282" s="271" t="s">
        <v>454</v>
      </c>
      <c r="H282" s="272">
        <f t="shared" si="23"/>
        <v>0</v>
      </c>
      <c r="I282" s="272">
        <v>0</v>
      </c>
      <c r="J282" s="272">
        <v>0</v>
      </c>
      <c r="K282" s="268">
        <v>0</v>
      </c>
      <c r="L282" s="268">
        <v>0</v>
      </c>
      <c r="M282" s="268">
        <v>0</v>
      </c>
      <c r="N282" s="268">
        <v>1</v>
      </c>
      <c r="O282" s="272">
        <v>0</v>
      </c>
      <c r="P282" s="272">
        <v>0</v>
      </c>
      <c r="Q282" s="273">
        <v>0</v>
      </c>
      <c r="R282" s="273">
        <v>0</v>
      </c>
      <c r="S282" s="240"/>
    </row>
    <row r="283" spans="1:19" ht="36" customHeight="1" x14ac:dyDescent="0.25">
      <c r="A283" s="256">
        <v>12</v>
      </c>
      <c r="B283" s="642" t="s">
        <v>457</v>
      </c>
      <c r="C283" s="643"/>
      <c r="D283" s="643"/>
      <c r="E283" s="643"/>
      <c r="F283" s="644"/>
      <c r="G283" s="271" t="s">
        <v>458</v>
      </c>
      <c r="H283" s="272">
        <f t="shared" si="23"/>
        <v>0</v>
      </c>
      <c r="I283" s="272">
        <v>0</v>
      </c>
      <c r="J283" s="272">
        <v>0</v>
      </c>
      <c r="K283" s="268">
        <v>0</v>
      </c>
      <c r="L283" s="268">
        <v>0</v>
      </c>
      <c r="M283" s="268">
        <v>0</v>
      </c>
      <c r="N283" s="268">
        <v>1</v>
      </c>
      <c r="O283" s="272">
        <v>0</v>
      </c>
      <c r="P283" s="272">
        <v>0</v>
      </c>
      <c r="Q283" s="273">
        <v>0</v>
      </c>
      <c r="R283" s="273">
        <v>20960</v>
      </c>
    </row>
    <row r="284" spans="1:19" ht="36" customHeight="1" x14ac:dyDescent="0.25">
      <c r="A284" s="256">
        <v>13</v>
      </c>
      <c r="B284" s="642" t="s">
        <v>459</v>
      </c>
      <c r="C284" s="643"/>
      <c r="D284" s="643"/>
      <c r="E284" s="643"/>
      <c r="F284" s="644"/>
      <c r="G284" s="271" t="s">
        <v>460</v>
      </c>
      <c r="H284" s="272">
        <f t="shared" si="23"/>
        <v>0</v>
      </c>
      <c r="I284" s="272">
        <v>0</v>
      </c>
      <c r="J284" s="272">
        <v>0</v>
      </c>
      <c r="K284" s="268">
        <v>0</v>
      </c>
      <c r="L284" s="268">
        <v>0</v>
      </c>
      <c r="M284" s="268">
        <v>0</v>
      </c>
      <c r="N284" s="268">
        <v>1</v>
      </c>
      <c r="O284" s="272">
        <v>0</v>
      </c>
      <c r="P284" s="272">
        <v>0</v>
      </c>
      <c r="Q284" s="273">
        <v>0</v>
      </c>
      <c r="R284" s="273">
        <v>19650</v>
      </c>
      <c r="S284" s="240"/>
    </row>
    <row r="285" spans="1:19" ht="47.25" customHeight="1" x14ac:dyDescent="0.25">
      <c r="A285" s="256">
        <v>14</v>
      </c>
      <c r="B285" s="642" t="s">
        <v>461</v>
      </c>
      <c r="C285" s="643"/>
      <c r="D285" s="643"/>
      <c r="E285" s="643"/>
      <c r="F285" s="644"/>
      <c r="G285" s="271" t="s">
        <v>462</v>
      </c>
      <c r="H285" s="272">
        <f t="shared" si="23"/>
        <v>0</v>
      </c>
      <c r="I285" s="272">
        <v>0</v>
      </c>
      <c r="J285" s="272">
        <v>0</v>
      </c>
      <c r="K285" s="268">
        <v>0</v>
      </c>
      <c r="L285" s="268">
        <v>0</v>
      </c>
      <c r="M285" s="268">
        <v>0</v>
      </c>
      <c r="N285" s="268">
        <v>1</v>
      </c>
      <c r="O285" s="272">
        <v>0</v>
      </c>
      <c r="P285" s="272">
        <v>0</v>
      </c>
      <c r="Q285" s="273">
        <v>0</v>
      </c>
      <c r="R285" s="273">
        <v>27360</v>
      </c>
    </row>
    <row r="286" spans="1:19" ht="33" customHeight="1" x14ac:dyDescent="0.25">
      <c r="A286" s="256">
        <v>15</v>
      </c>
      <c r="B286" s="648" t="s">
        <v>934</v>
      </c>
      <c r="C286" s="648"/>
      <c r="D286" s="648"/>
      <c r="E286" s="648"/>
      <c r="F286" s="648"/>
      <c r="G286" s="291" t="s">
        <v>935</v>
      </c>
      <c r="H286" s="272">
        <f t="shared" si="23"/>
        <v>0</v>
      </c>
      <c r="I286" s="272">
        <v>0</v>
      </c>
      <c r="J286" s="272">
        <v>0</v>
      </c>
      <c r="K286" s="268">
        <v>0</v>
      </c>
      <c r="L286" s="268">
        <v>0</v>
      </c>
      <c r="M286" s="268">
        <v>0</v>
      </c>
      <c r="N286" s="268">
        <v>1</v>
      </c>
      <c r="O286" s="272">
        <v>0</v>
      </c>
      <c r="P286" s="272">
        <v>0</v>
      </c>
      <c r="Q286" s="273">
        <v>0</v>
      </c>
      <c r="R286" s="273">
        <v>52672</v>
      </c>
    </row>
    <row r="287" spans="1:19" ht="29.25" customHeight="1" x14ac:dyDescent="0.25">
      <c r="A287" s="256">
        <v>16</v>
      </c>
      <c r="B287" s="648" t="s">
        <v>455</v>
      </c>
      <c r="C287" s="648"/>
      <c r="D287" s="648"/>
      <c r="E287" s="648"/>
      <c r="F287" s="648"/>
      <c r="G287" s="291" t="s">
        <v>917</v>
      </c>
      <c r="H287" s="272">
        <f t="shared" si="23"/>
        <v>0</v>
      </c>
      <c r="I287" s="272">
        <v>0</v>
      </c>
      <c r="J287" s="272">
        <v>0</v>
      </c>
      <c r="K287" s="268">
        <v>0</v>
      </c>
      <c r="L287" s="268">
        <v>0</v>
      </c>
      <c r="M287" s="268">
        <v>0</v>
      </c>
      <c r="N287" s="268">
        <v>0</v>
      </c>
      <c r="O287" s="272">
        <v>0</v>
      </c>
      <c r="P287" s="272">
        <v>0</v>
      </c>
      <c r="Q287" s="273">
        <v>0</v>
      </c>
      <c r="R287" s="273">
        <v>0</v>
      </c>
    </row>
    <row r="288" spans="1:19" ht="30.75" customHeight="1" x14ac:dyDescent="0.25">
      <c r="A288" s="256">
        <v>17</v>
      </c>
      <c r="B288" s="648" t="s">
        <v>918</v>
      </c>
      <c r="C288" s="648"/>
      <c r="D288" s="648"/>
      <c r="E288" s="648"/>
      <c r="F288" s="648"/>
      <c r="G288" s="291" t="s">
        <v>919</v>
      </c>
      <c r="H288" s="272">
        <f t="shared" si="23"/>
        <v>0</v>
      </c>
      <c r="I288" s="272">
        <v>0</v>
      </c>
      <c r="J288" s="272">
        <v>0</v>
      </c>
      <c r="K288" s="268">
        <v>0</v>
      </c>
      <c r="L288" s="268">
        <v>0</v>
      </c>
      <c r="M288" s="268">
        <v>0</v>
      </c>
      <c r="N288" s="268">
        <v>0</v>
      </c>
      <c r="O288" s="272">
        <v>0</v>
      </c>
      <c r="P288" s="272">
        <v>0</v>
      </c>
      <c r="Q288" s="273">
        <v>0</v>
      </c>
      <c r="R288" s="273">
        <v>0</v>
      </c>
    </row>
    <row r="289" spans="1:18" ht="47.25" customHeight="1" x14ac:dyDescent="0.25">
      <c r="A289" s="256">
        <v>18</v>
      </c>
      <c r="B289" s="648" t="s">
        <v>920</v>
      </c>
      <c r="C289" s="648"/>
      <c r="D289" s="648"/>
      <c r="E289" s="648"/>
      <c r="F289" s="648"/>
      <c r="G289" s="291" t="s">
        <v>1022</v>
      </c>
      <c r="H289" s="272">
        <f t="shared" si="23"/>
        <v>0</v>
      </c>
      <c r="I289" s="272">
        <v>0</v>
      </c>
      <c r="J289" s="272">
        <v>0</v>
      </c>
      <c r="K289" s="268">
        <v>0</v>
      </c>
      <c r="L289" s="268">
        <v>0</v>
      </c>
      <c r="M289" s="268">
        <v>0</v>
      </c>
      <c r="N289" s="268">
        <v>0</v>
      </c>
      <c r="O289" s="272">
        <v>0</v>
      </c>
      <c r="P289" s="272">
        <v>0</v>
      </c>
      <c r="Q289" s="273">
        <v>0</v>
      </c>
      <c r="R289" s="273">
        <v>0</v>
      </c>
    </row>
    <row r="290" spans="1:18" ht="31.5" customHeight="1" x14ac:dyDescent="0.25">
      <c r="A290" s="256">
        <v>19</v>
      </c>
      <c r="B290" s="648" t="s">
        <v>922</v>
      </c>
      <c r="C290" s="648"/>
      <c r="D290" s="648"/>
      <c r="E290" s="648"/>
      <c r="F290" s="648"/>
      <c r="G290" s="291" t="s">
        <v>923</v>
      </c>
      <c r="H290" s="272">
        <f t="shared" si="23"/>
        <v>0</v>
      </c>
      <c r="I290" s="272">
        <v>0</v>
      </c>
      <c r="J290" s="272">
        <v>0</v>
      </c>
      <c r="K290" s="268">
        <v>0</v>
      </c>
      <c r="L290" s="268">
        <v>0</v>
      </c>
      <c r="M290" s="268">
        <v>0</v>
      </c>
      <c r="N290" s="268">
        <v>0</v>
      </c>
      <c r="O290" s="272">
        <v>0</v>
      </c>
      <c r="P290" s="272">
        <v>0</v>
      </c>
      <c r="Q290" s="273">
        <v>0</v>
      </c>
      <c r="R290" s="273">
        <v>0</v>
      </c>
    </row>
    <row r="291" spans="1:18" ht="35.25" customHeight="1" x14ac:dyDescent="0.25">
      <c r="A291" s="256">
        <v>20</v>
      </c>
      <c r="B291" s="648" t="s">
        <v>924</v>
      </c>
      <c r="C291" s="648"/>
      <c r="D291" s="648"/>
      <c r="E291" s="648"/>
      <c r="F291" s="648"/>
      <c r="G291" s="291" t="s">
        <v>925</v>
      </c>
      <c r="H291" s="272">
        <f t="shared" si="23"/>
        <v>0</v>
      </c>
      <c r="I291" s="272">
        <v>0</v>
      </c>
      <c r="J291" s="272">
        <v>0</v>
      </c>
      <c r="K291" s="268">
        <v>0</v>
      </c>
      <c r="L291" s="268">
        <v>0</v>
      </c>
      <c r="M291" s="268">
        <v>0</v>
      </c>
      <c r="N291" s="268">
        <v>0</v>
      </c>
      <c r="O291" s="272">
        <v>0</v>
      </c>
      <c r="P291" s="272">
        <v>0</v>
      </c>
      <c r="Q291" s="273">
        <v>0</v>
      </c>
      <c r="R291" s="273">
        <v>0</v>
      </c>
    </row>
    <row r="292" spans="1:18" ht="35.25" customHeight="1" x14ac:dyDescent="0.25">
      <c r="A292" s="256">
        <v>21</v>
      </c>
      <c r="B292" s="648" t="s">
        <v>926</v>
      </c>
      <c r="C292" s="648"/>
      <c r="D292" s="648"/>
      <c r="E292" s="648"/>
      <c r="F292" s="648"/>
      <c r="G292" s="291" t="s">
        <v>927</v>
      </c>
      <c r="H292" s="272">
        <f t="shared" si="23"/>
        <v>0</v>
      </c>
      <c r="I292" s="272">
        <v>0</v>
      </c>
      <c r="J292" s="272">
        <v>0</v>
      </c>
      <c r="K292" s="268">
        <v>0</v>
      </c>
      <c r="L292" s="268">
        <v>0</v>
      </c>
      <c r="M292" s="268">
        <v>0</v>
      </c>
      <c r="N292" s="268">
        <v>0</v>
      </c>
      <c r="O292" s="272">
        <v>0</v>
      </c>
      <c r="P292" s="272">
        <v>0</v>
      </c>
      <c r="Q292" s="273">
        <v>0</v>
      </c>
      <c r="R292" s="273">
        <v>0</v>
      </c>
    </row>
    <row r="293" spans="1:18" ht="35.25" customHeight="1" x14ac:dyDescent="0.25">
      <c r="A293" s="256">
        <v>22</v>
      </c>
      <c r="B293" s="648" t="s">
        <v>928</v>
      </c>
      <c r="C293" s="648"/>
      <c r="D293" s="648"/>
      <c r="E293" s="648"/>
      <c r="F293" s="648"/>
      <c r="G293" s="291" t="s">
        <v>929</v>
      </c>
      <c r="H293" s="272">
        <f t="shared" si="23"/>
        <v>0</v>
      </c>
      <c r="I293" s="272">
        <v>0</v>
      </c>
      <c r="J293" s="272">
        <v>0</v>
      </c>
      <c r="K293" s="268">
        <v>0</v>
      </c>
      <c r="L293" s="268">
        <v>0</v>
      </c>
      <c r="M293" s="268">
        <v>0</v>
      </c>
      <c r="N293" s="268">
        <v>0</v>
      </c>
      <c r="O293" s="272">
        <v>0</v>
      </c>
      <c r="P293" s="272">
        <v>0</v>
      </c>
      <c r="Q293" s="273">
        <v>0</v>
      </c>
      <c r="R293" s="273">
        <v>0</v>
      </c>
    </row>
    <row r="294" spans="1:18" ht="35.25" customHeight="1" x14ac:dyDescent="0.25">
      <c r="A294" s="256">
        <v>23</v>
      </c>
      <c r="B294" s="648" t="s">
        <v>930</v>
      </c>
      <c r="C294" s="648"/>
      <c r="D294" s="648"/>
      <c r="E294" s="648"/>
      <c r="F294" s="648"/>
      <c r="G294" s="291" t="s">
        <v>931</v>
      </c>
      <c r="H294" s="272">
        <f t="shared" si="23"/>
        <v>0</v>
      </c>
      <c r="I294" s="272">
        <v>0</v>
      </c>
      <c r="J294" s="272">
        <v>0</v>
      </c>
      <c r="K294" s="268">
        <v>0</v>
      </c>
      <c r="L294" s="268">
        <v>0</v>
      </c>
      <c r="M294" s="268">
        <v>0</v>
      </c>
      <c r="N294" s="268">
        <v>0</v>
      </c>
      <c r="O294" s="272">
        <v>0</v>
      </c>
      <c r="P294" s="272">
        <v>0</v>
      </c>
      <c r="Q294" s="273">
        <v>0</v>
      </c>
      <c r="R294" s="273">
        <v>0</v>
      </c>
    </row>
    <row r="295" spans="1:18" ht="35.25" customHeight="1" x14ac:dyDescent="0.25">
      <c r="A295" s="256">
        <v>24</v>
      </c>
      <c r="B295" s="648" t="s">
        <v>932</v>
      </c>
      <c r="C295" s="648"/>
      <c r="D295" s="648"/>
      <c r="E295" s="648"/>
      <c r="F295" s="648"/>
      <c r="G295" s="291" t="s">
        <v>933</v>
      </c>
      <c r="H295" s="272">
        <f t="shared" si="23"/>
        <v>0</v>
      </c>
      <c r="I295" s="272">
        <v>0</v>
      </c>
      <c r="J295" s="272">
        <v>0</v>
      </c>
      <c r="K295" s="268">
        <v>0</v>
      </c>
      <c r="L295" s="268">
        <v>0</v>
      </c>
      <c r="M295" s="268">
        <v>0</v>
      </c>
      <c r="N295" s="268">
        <v>0</v>
      </c>
      <c r="O295" s="272">
        <v>0</v>
      </c>
      <c r="P295" s="272">
        <v>0</v>
      </c>
      <c r="Q295" s="273">
        <v>0</v>
      </c>
      <c r="R295" s="273">
        <v>0</v>
      </c>
    </row>
    <row r="296" spans="1:18" ht="18.75" customHeight="1" x14ac:dyDescent="0.25">
      <c r="A296" s="253">
        <v>2</v>
      </c>
      <c r="B296" s="525" t="s">
        <v>404</v>
      </c>
      <c r="C296" s="526"/>
      <c r="D296" s="526"/>
      <c r="E296" s="526"/>
      <c r="F296" s="526"/>
      <c r="G296" s="527"/>
      <c r="H296" s="525"/>
      <c r="I296" s="526"/>
      <c r="J296" s="526"/>
      <c r="K296" s="526"/>
      <c r="L296" s="526"/>
      <c r="M296" s="526"/>
      <c r="N296" s="526"/>
      <c r="O296" s="526"/>
      <c r="P296" s="526"/>
      <c r="Q296" s="526"/>
      <c r="R296" s="527"/>
    </row>
    <row r="297" spans="1:18" ht="35.25" customHeight="1" x14ac:dyDescent="0.25">
      <c r="A297" s="256">
        <v>1</v>
      </c>
      <c r="B297" s="642" t="s">
        <v>404</v>
      </c>
      <c r="C297" s="643"/>
      <c r="D297" s="643"/>
      <c r="E297" s="643"/>
      <c r="F297" s="644"/>
      <c r="G297" s="271" t="s">
        <v>587</v>
      </c>
      <c r="H297" s="272">
        <f>I297+J297</f>
        <v>10</v>
      </c>
      <c r="I297" s="272">
        <v>0</v>
      </c>
      <c r="J297" s="272">
        <v>10</v>
      </c>
      <c r="K297" s="268">
        <v>3</v>
      </c>
      <c r="L297" s="268">
        <v>4</v>
      </c>
      <c r="M297" s="268">
        <v>2</v>
      </c>
      <c r="N297" s="268">
        <v>10</v>
      </c>
      <c r="O297" s="272">
        <v>5</v>
      </c>
      <c r="P297" s="272">
        <v>1</v>
      </c>
      <c r="Q297" s="273">
        <v>47041</v>
      </c>
      <c r="R297" s="273">
        <v>20697</v>
      </c>
    </row>
    <row r="298" spans="1:18" ht="35.25" customHeight="1" x14ac:dyDescent="0.25">
      <c r="A298" s="256">
        <v>2</v>
      </c>
      <c r="B298" s="642" t="s">
        <v>405</v>
      </c>
      <c r="C298" s="643"/>
      <c r="D298" s="643"/>
      <c r="E298" s="643"/>
      <c r="F298" s="644"/>
      <c r="G298" s="271" t="s">
        <v>406</v>
      </c>
      <c r="H298" s="272">
        <f t="shared" ref="H298:H305" si="24">I298+J298</f>
        <v>0</v>
      </c>
      <c r="I298" s="272">
        <v>0</v>
      </c>
      <c r="J298" s="272">
        <v>0</v>
      </c>
      <c r="K298" s="268">
        <v>0</v>
      </c>
      <c r="L298" s="268">
        <v>0</v>
      </c>
      <c r="M298" s="268">
        <v>0</v>
      </c>
      <c r="N298" s="268">
        <v>1</v>
      </c>
      <c r="O298" s="272">
        <v>0</v>
      </c>
      <c r="P298" s="272">
        <v>0</v>
      </c>
      <c r="Q298" s="273">
        <v>0</v>
      </c>
      <c r="R298" s="273">
        <v>18043</v>
      </c>
    </row>
    <row r="299" spans="1:18" ht="35.25" customHeight="1" x14ac:dyDescent="0.25">
      <c r="A299" s="256">
        <v>3</v>
      </c>
      <c r="B299" s="642" t="s">
        <v>415</v>
      </c>
      <c r="C299" s="643"/>
      <c r="D299" s="643"/>
      <c r="E299" s="643"/>
      <c r="F299" s="644"/>
      <c r="G299" s="271" t="s">
        <v>416</v>
      </c>
      <c r="H299" s="272">
        <f t="shared" si="24"/>
        <v>0</v>
      </c>
      <c r="I299" s="272">
        <v>0</v>
      </c>
      <c r="J299" s="272">
        <v>0</v>
      </c>
      <c r="K299" s="268">
        <v>0</v>
      </c>
      <c r="L299" s="268">
        <v>0</v>
      </c>
      <c r="M299" s="268">
        <v>0</v>
      </c>
      <c r="N299" s="268">
        <v>1</v>
      </c>
      <c r="O299" s="272">
        <v>0</v>
      </c>
      <c r="P299" s="272">
        <v>0</v>
      </c>
      <c r="Q299" s="273">
        <v>0</v>
      </c>
      <c r="R299" s="273">
        <v>22532</v>
      </c>
    </row>
    <row r="300" spans="1:18" ht="33.75" customHeight="1" x14ac:dyDescent="0.25">
      <c r="A300" s="256"/>
      <c r="B300" s="645" t="s">
        <v>419</v>
      </c>
      <c r="C300" s="646"/>
      <c r="D300" s="646"/>
      <c r="E300" s="646"/>
      <c r="F300" s="647"/>
      <c r="G300" s="291" t="s">
        <v>996</v>
      </c>
      <c r="H300" s="272">
        <f t="shared" si="24"/>
        <v>0</v>
      </c>
      <c r="I300" s="272">
        <v>0</v>
      </c>
      <c r="J300" s="272">
        <v>0</v>
      </c>
      <c r="K300" s="268">
        <v>0</v>
      </c>
      <c r="L300" s="268">
        <v>0</v>
      </c>
      <c r="M300" s="268">
        <v>0</v>
      </c>
      <c r="N300" s="268">
        <v>0</v>
      </c>
      <c r="O300" s="272">
        <v>0</v>
      </c>
      <c r="P300" s="272">
        <v>0</v>
      </c>
      <c r="Q300" s="273">
        <v>0</v>
      </c>
      <c r="R300" s="273">
        <v>0</v>
      </c>
    </row>
    <row r="301" spans="1:18" ht="33.75" customHeight="1" x14ac:dyDescent="0.25">
      <c r="A301" s="256">
        <v>4</v>
      </c>
      <c r="B301" s="655" t="s">
        <v>936</v>
      </c>
      <c r="C301" s="655"/>
      <c r="D301" s="655"/>
      <c r="E301" s="655"/>
      <c r="F301" s="655"/>
      <c r="G301" s="271" t="s">
        <v>937</v>
      </c>
      <c r="H301" s="272">
        <f>I301+J301</f>
        <v>0</v>
      </c>
      <c r="I301" s="272">
        <v>0</v>
      </c>
      <c r="J301" s="272">
        <v>0</v>
      </c>
      <c r="K301" s="268">
        <v>0</v>
      </c>
      <c r="L301" s="268">
        <v>0</v>
      </c>
      <c r="M301" s="268">
        <v>0</v>
      </c>
      <c r="N301" s="268">
        <v>0</v>
      </c>
      <c r="O301" s="272">
        <v>1</v>
      </c>
      <c r="P301" s="272">
        <v>0</v>
      </c>
      <c r="Q301" s="273">
        <v>0</v>
      </c>
      <c r="R301" s="273">
        <v>0</v>
      </c>
    </row>
    <row r="302" spans="1:18" ht="33.75" customHeight="1" x14ac:dyDescent="0.25">
      <c r="A302" s="256">
        <v>5</v>
      </c>
      <c r="B302" s="655" t="s">
        <v>417</v>
      </c>
      <c r="C302" s="655"/>
      <c r="D302" s="655"/>
      <c r="E302" s="655"/>
      <c r="F302" s="655"/>
      <c r="G302" s="271" t="s">
        <v>938</v>
      </c>
      <c r="H302" s="272">
        <f t="shared" si="24"/>
        <v>0</v>
      </c>
      <c r="I302" s="272">
        <v>0</v>
      </c>
      <c r="J302" s="272">
        <v>0</v>
      </c>
      <c r="K302" s="268">
        <v>0</v>
      </c>
      <c r="L302" s="268">
        <v>0</v>
      </c>
      <c r="M302" s="268">
        <v>0</v>
      </c>
      <c r="N302" s="268">
        <v>0</v>
      </c>
      <c r="O302" s="272">
        <v>1</v>
      </c>
      <c r="P302" s="272">
        <v>0</v>
      </c>
      <c r="Q302" s="273">
        <v>0</v>
      </c>
      <c r="R302" s="273">
        <v>0</v>
      </c>
    </row>
    <row r="303" spans="1:18" ht="33" customHeight="1" x14ac:dyDescent="0.25">
      <c r="A303" s="256">
        <v>6</v>
      </c>
      <c r="B303" s="655" t="s">
        <v>411</v>
      </c>
      <c r="C303" s="655"/>
      <c r="D303" s="655"/>
      <c r="E303" s="655"/>
      <c r="F303" s="655"/>
      <c r="G303" s="271" t="s">
        <v>995</v>
      </c>
      <c r="H303" s="272">
        <f t="shared" si="24"/>
        <v>0</v>
      </c>
      <c r="I303" s="272">
        <v>0</v>
      </c>
      <c r="J303" s="272">
        <v>0</v>
      </c>
      <c r="K303" s="268">
        <v>0</v>
      </c>
      <c r="L303" s="268">
        <v>0</v>
      </c>
      <c r="M303" s="268">
        <v>0</v>
      </c>
      <c r="N303" s="268">
        <v>0</v>
      </c>
      <c r="O303" s="272">
        <v>1</v>
      </c>
      <c r="P303" s="272">
        <v>0</v>
      </c>
      <c r="Q303" s="273">
        <v>0</v>
      </c>
      <c r="R303" s="273">
        <v>0</v>
      </c>
    </row>
    <row r="304" spans="1:18" ht="19.5" customHeight="1" x14ac:dyDescent="0.25">
      <c r="A304" s="256">
        <v>7</v>
      </c>
      <c r="B304" s="655" t="s">
        <v>407</v>
      </c>
      <c r="C304" s="655"/>
      <c r="D304" s="655"/>
      <c r="E304" s="655"/>
      <c r="F304" s="655"/>
      <c r="G304" s="271" t="s">
        <v>940</v>
      </c>
      <c r="H304" s="272">
        <f t="shared" si="24"/>
        <v>0</v>
      </c>
      <c r="I304" s="272">
        <v>0</v>
      </c>
      <c r="J304" s="272">
        <v>0</v>
      </c>
      <c r="K304" s="268">
        <v>0</v>
      </c>
      <c r="L304" s="268">
        <v>0</v>
      </c>
      <c r="M304" s="268">
        <v>0</v>
      </c>
      <c r="N304" s="268">
        <v>0</v>
      </c>
      <c r="O304" s="272">
        <v>1</v>
      </c>
      <c r="P304" s="272">
        <v>0</v>
      </c>
      <c r="Q304" s="273">
        <v>0</v>
      </c>
      <c r="R304" s="273">
        <v>0</v>
      </c>
    </row>
    <row r="305" spans="1:18" ht="33" customHeight="1" x14ac:dyDescent="0.25">
      <c r="A305" s="256">
        <v>8</v>
      </c>
      <c r="B305" s="655" t="s">
        <v>421</v>
      </c>
      <c r="C305" s="655"/>
      <c r="D305" s="655"/>
      <c r="E305" s="655"/>
      <c r="F305" s="655"/>
      <c r="G305" s="271" t="s">
        <v>941</v>
      </c>
      <c r="H305" s="272">
        <f t="shared" si="24"/>
        <v>0</v>
      </c>
      <c r="I305" s="272">
        <v>0</v>
      </c>
      <c r="J305" s="272">
        <v>0</v>
      </c>
      <c r="K305" s="268">
        <v>0</v>
      </c>
      <c r="L305" s="268">
        <v>0</v>
      </c>
      <c r="M305" s="268">
        <v>0</v>
      </c>
      <c r="N305" s="268">
        <v>0</v>
      </c>
      <c r="O305" s="272">
        <v>1</v>
      </c>
      <c r="P305" s="272">
        <v>0</v>
      </c>
      <c r="Q305" s="273">
        <v>0</v>
      </c>
      <c r="R305" s="273">
        <v>0</v>
      </c>
    </row>
    <row r="306" spans="1:18" ht="17.25" customHeight="1" x14ac:dyDescent="0.25">
      <c r="A306" s="253">
        <v>3</v>
      </c>
      <c r="B306" s="525" t="s">
        <v>423</v>
      </c>
      <c r="C306" s="526"/>
      <c r="D306" s="526"/>
      <c r="E306" s="526"/>
      <c r="F306" s="526"/>
      <c r="G306" s="527"/>
      <c r="H306" s="525"/>
      <c r="I306" s="526"/>
      <c r="J306" s="526"/>
      <c r="K306" s="526"/>
      <c r="L306" s="526"/>
      <c r="M306" s="526"/>
      <c r="N306" s="526"/>
      <c r="O306" s="526"/>
      <c r="P306" s="526"/>
      <c r="Q306" s="526"/>
      <c r="R306" s="527"/>
    </row>
    <row r="307" spans="1:18" ht="60.75" customHeight="1" x14ac:dyDescent="0.25">
      <c r="A307" s="256">
        <v>1</v>
      </c>
      <c r="B307" s="645" t="s">
        <v>423</v>
      </c>
      <c r="C307" s="646"/>
      <c r="D307" s="646"/>
      <c r="E307" s="646"/>
      <c r="F307" s="647"/>
      <c r="G307" s="291" t="s">
        <v>588</v>
      </c>
      <c r="H307" s="272">
        <f>I307+J307</f>
        <v>0</v>
      </c>
      <c r="I307" s="272">
        <v>0</v>
      </c>
      <c r="J307" s="272">
        <v>0</v>
      </c>
      <c r="K307" s="268">
        <v>1</v>
      </c>
      <c r="L307" s="268">
        <v>2</v>
      </c>
      <c r="M307" s="268">
        <v>2</v>
      </c>
      <c r="N307" s="268">
        <v>5</v>
      </c>
      <c r="O307" s="272">
        <v>4</v>
      </c>
      <c r="P307" s="272">
        <v>1</v>
      </c>
      <c r="Q307" s="273">
        <v>44200</v>
      </c>
      <c r="R307" s="273">
        <v>27943</v>
      </c>
    </row>
    <row r="308" spans="1:18" ht="23.25" customHeight="1" x14ac:dyDescent="0.25">
      <c r="A308" s="256">
        <v>3</v>
      </c>
      <c r="B308" s="645" t="s">
        <v>424</v>
      </c>
      <c r="C308" s="646"/>
      <c r="D308" s="646"/>
      <c r="E308" s="646"/>
      <c r="F308" s="647"/>
      <c r="G308" s="291" t="s">
        <v>589</v>
      </c>
      <c r="H308" s="272">
        <f t="shared" ref="H308:H311" si="25">I308+J308</f>
        <v>0</v>
      </c>
      <c r="I308" s="272">
        <v>0</v>
      </c>
      <c r="J308" s="272">
        <v>0</v>
      </c>
      <c r="K308" s="268">
        <v>0</v>
      </c>
      <c r="L308" s="268">
        <v>0</v>
      </c>
      <c r="M308" s="268">
        <v>0</v>
      </c>
      <c r="N308" s="268">
        <v>1</v>
      </c>
      <c r="O308" s="272">
        <v>2</v>
      </c>
      <c r="P308" s="272">
        <v>2</v>
      </c>
      <c r="Q308" s="273">
        <v>0</v>
      </c>
      <c r="R308" s="273">
        <v>17920</v>
      </c>
    </row>
    <row r="309" spans="1:18" ht="36" customHeight="1" x14ac:dyDescent="0.25">
      <c r="A309" s="256">
        <v>3</v>
      </c>
      <c r="B309" s="645" t="s">
        <v>427</v>
      </c>
      <c r="C309" s="646"/>
      <c r="D309" s="646"/>
      <c r="E309" s="646"/>
      <c r="F309" s="647"/>
      <c r="G309" s="291" t="s">
        <v>428</v>
      </c>
      <c r="H309" s="272">
        <f t="shared" si="25"/>
        <v>0</v>
      </c>
      <c r="I309" s="272">
        <v>0</v>
      </c>
      <c r="J309" s="272">
        <v>0</v>
      </c>
      <c r="K309" s="268">
        <v>0</v>
      </c>
      <c r="L309" s="268">
        <v>0</v>
      </c>
      <c r="M309" s="268">
        <v>0</v>
      </c>
      <c r="N309" s="268">
        <v>0</v>
      </c>
      <c r="O309" s="272">
        <v>1</v>
      </c>
      <c r="P309" s="272">
        <v>0</v>
      </c>
      <c r="Q309" s="273">
        <v>0</v>
      </c>
      <c r="R309" s="273">
        <v>0</v>
      </c>
    </row>
    <row r="310" spans="1:18" ht="36" customHeight="1" x14ac:dyDescent="0.25">
      <c r="A310" s="256">
        <v>4</v>
      </c>
      <c r="B310" s="645" t="s">
        <v>423</v>
      </c>
      <c r="C310" s="646"/>
      <c r="D310" s="646"/>
      <c r="E310" s="646"/>
      <c r="F310" s="647"/>
      <c r="G310" s="291" t="s">
        <v>429</v>
      </c>
      <c r="H310" s="272">
        <f t="shared" si="25"/>
        <v>0</v>
      </c>
      <c r="I310" s="272">
        <v>0</v>
      </c>
      <c r="J310" s="272">
        <v>0</v>
      </c>
      <c r="K310" s="268">
        <v>0</v>
      </c>
      <c r="L310" s="268">
        <v>0</v>
      </c>
      <c r="M310" s="268">
        <v>0</v>
      </c>
      <c r="N310" s="268">
        <v>1</v>
      </c>
      <c r="O310" s="272">
        <v>0</v>
      </c>
      <c r="P310" s="272">
        <v>0</v>
      </c>
      <c r="Q310" s="273">
        <v>0</v>
      </c>
      <c r="R310" s="273">
        <v>36825</v>
      </c>
    </row>
    <row r="311" spans="1:18" ht="36" customHeight="1" x14ac:dyDescent="0.25">
      <c r="A311" s="256">
        <v>5</v>
      </c>
      <c r="B311" s="645" t="s">
        <v>942</v>
      </c>
      <c r="C311" s="646"/>
      <c r="D311" s="646"/>
      <c r="E311" s="646"/>
      <c r="F311" s="646"/>
      <c r="G311" s="291" t="s">
        <v>943</v>
      </c>
      <c r="H311" s="272">
        <f t="shared" si="25"/>
        <v>0</v>
      </c>
      <c r="I311" s="272">
        <v>0</v>
      </c>
      <c r="J311" s="272">
        <v>0</v>
      </c>
      <c r="K311" s="268">
        <v>0</v>
      </c>
      <c r="L311" s="268">
        <v>0</v>
      </c>
      <c r="M311" s="268">
        <v>0</v>
      </c>
      <c r="N311" s="268">
        <v>0</v>
      </c>
      <c r="O311" s="272">
        <v>1</v>
      </c>
      <c r="P311" s="272">
        <v>0</v>
      </c>
      <c r="Q311" s="273">
        <v>0</v>
      </c>
      <c r="R311" s="273">
        <v>0</v>
      </c>
    </row>
    <row r="312" spans="1:18" ht="21" customHeight="1" x14ac:dyDescent="0.25">
      <c r="A312" s="253">
        <v>13</v>
      </c>
      <c r="B312" s="522" t="s">
        <v>463</v>
      </c>
      <c r="C312" s="523"/>
      <c r="D312" s="523"/>
      <c r="E312" s="523"/>
      <c r="F312" s="523"/>
      <c r="G312" s="524"/>
      <c r="H312" s="255">
        <f>H313+H314+H315+H316+H317+H318+H319+H320+H321+H322+H323+H324+H325+H326+H327+H328+H329+H330+H331+H332+H334</f>
        <v>240</v>
      </c>
      <c r="I312" s="255">
        <f t="shared" ref="I312:P312" si="26">I313+I314+I315+I316+I317+I318+I319+I320+I321+I322+I323+I324+I325+I326+I327+I328+I329+I330+I331+I332+I334</f>
        <v>160</v>
      </c>
      <c r="J312" s="255">
        <f t="shared" si="26"/>
        <v>80</v>
      </c>
      <c r="K312" s="135">
        <f t="shared" si="26"/>
        <v>104</v>
      </c>
      <c r="L312" s="135">
        <f t="shared" si="26"/>
        <v>10</v>
      </c>
      <c r="M312" s="135">
        <f t="shared" si="26"/>
        <v>10</v>
      </c>
      <c r="N312" s="135">
        <f t="shared" si="26"/>
        <v>327</v>
      </c>
      <c r="O312" s="255">
        <f t="shared" si="26"/>
        <v>6</v>
      </c>
      <c r="P312" s="255">
        <f t="shared" si="26"/>
        <v>6</v>
      </c>
      <c r="Q312" s="164">
        <v>48206.1</v>
      </c>
      <c r="R312" s="164">
        <v>23932.6</v>
      </c>
    </row>
    <row r="313" spans="1:18" ht="39" customHeight="1" x14ac:dyDescent="0.25">
      <c r="A313" s="256">
        <v>1</v>
      </c>
      <c r="B313" s="642" t="s">
        <v>464</v>
      </c>
      <c r="C313" s="643"/>
      <c r="D313" s="643"/>
      <c r="E313" s="643"/>
      <c r="F313" s="644"/>
      <c r="G313" s="271" t="s">
        <v>1004</v>
      </c>
      <c r="H313" s="272">
        <f>I313+J313</f>
        <v>160</v>
      </c>
      <c r="I313" s="272">
        <v>140</v>
      </c>
      <c r="J313" s="272">
        <v>20</v>
      </c>
      <c r="K313" s="268">
        <v>77</v>
      </c>
      <c r="L313" s="268">
        <v>3</v>
      </c>
      <c r="M313" s="268">
        <v>3</v>
      </c>
      <c r="N313" s="268">
        <v>203</v>
      </c>
      <c r="O313" s="272">
        <v>2</v>
      </c>
      <c r="P313" s="272">
        <v>2</v>
      </c>
      <c r="Q313" s="273">
        <v>48206.1</v>
      </c>
      <c r="R313" s="273">
        <v>23932.6</v>
      </c>
    </row>
    <row r="314" spans="1:18" ht="45" customHeight="1" x14ac:dyDescent="0.25">
      <c r="A314" s="256">
        <v>2</v>
      </c>
      <c r="B314" s="642" t="s">
        <v>465</v>
      </c>
      <c r="C314" s="643"/>
      <c r="D314" s="643"/>
      <c r="E314" s="643"/>
      <c r="F314" s="644"/>
      <c r="G314" s="271" t="s">
        <v>951</v>
      </c>
      <c r="H314" s="272">
        <f t="shared" ref="H314:H334" si="27">I314+J314</f>
        <v>40</v>
      </c>
      <c r="I314" s="272">
        <v>10</v>
      </c>
      <c r="J314" s="272">
        <v>30</v>
      </c>
      <c r="K314" s="268">
        <v>5</v>
      </c>
      <c r="L314" s="268">
        <v>3</v>
      </c>
      <c r="M314" s="268">
        <v>3</v>
      </c>
      <c r="N314" s="268">
        <v>29</v>
      </c>
      <c r="O314" s="272">
        <v>1</v>
      </c>
      <c r="P314" s="272">
        <v>1</v>
      </c>
      <c r="Q314" s="273">
        <v>48046.3</v>
      </c>
      <c r="R314" s="273">
        <v>23812</v>
      </c>
    </row>
    <row r="315" spans="1:18" ht="45" customHeight="1" x14ac:dyDescent="0.25">
      <c r="A315" s="256">
        <v>3</v>
      </c>
      <c r="B315" s="642" t="s">
        <v>466</v>
      </c>
      <c r="C315" s="643"/>
      <c r="D315" s="643"/>
      <c r="E315" s="643"/>
      <c r="F315" s="644"/>
      <c r="G315" s="271" t="s">
        <v>593</v>
      </c>
      <c r="H315" s="272">
        <f t="shared" si="27"/>
        <v>40</v>
      </c>
      <c r="I315" s="272">
        <v>10</v>
      </c>
      <c r="J315" s="272">
        <v>30</v>
      </c>
      <c r="K315" s="268">
        <v>12</v>
      </c>
      <c r="L315" s="268">
        <v>2</v>
      </c>
      <c r="M315" s="268">
        <v>2</v>
      </c>
      <c r="N315" s="268">
        <v>34</v>
      </c>
      <c r="O315" s="272">
        <v>0</v>
      </c>
      <c r="P315" s="272">
        <v>0</v>
      </c>
      <c r="Q315" s="273">
        <v>47975</v>
      </c>
      <c r="R315" s="273">
        <v>23803</v>
      </c>
    </row>
    <row r="316" spans="1:18" ht="45" customHeight="1" x14ac:dyDescent="0.25">
      <c r="A316" s="256">
        <v>4</v>
      </c>
      <c r="B316" s="642" t="s">
        <v>467</v>
      </c>
      <c r="C316" s="643"/>
      <c r="D316" s="643"/>
      <c r="E316" s="643"/>
      <c r="F316" s="644"/>
      <c r="G316" s="271" t="s">
        <v>594</v>
      </c>
      <c r="H316" s="272">
        <f t="shared" si="27"/>
        <v>0</v>
      </c>
      <c r="I316" s="272">
        <v>0</v>
      </c>
      <c r="J316" s="272">
        <v>0</v>
      </c>
      <c r="K316" s="268">
        <v>7</v>
      </c>
      <c r="L316" s="268">
        <v>1</v>
      </c>
      <c r="M316" s="268">
        <v>1</v>
      </c>
      <c r="N316" s="268">
        <v>9</v>
      </c>
      <c r="O316" s="272">
        <v>0</v>
      </c>
      <c r="P316" s="272">
        <v>0</v>
      </c>
      <c r="Q316" s="273">
        <v>47934</v>
      </c>
      <c r="R316" s="273">
        <v>23840</v>
      </c>
    </row>
    <row r="317" spans="1:18" ht="45" customHeight="1" x14ac:dyDescent="0.25">
      <c r="A317" s="256">
        <v>5</v>
      </c>
      <c r="B317" s="642" t="s">
        <v>468</v>
      </c>
      <c r="C317" s="643"/>
      <c r="D317" s="643"/>
      <c r="E317" s="643"/>
      <c r="F317" s="644"/>
      <c r="G317" s="271" t="s">
        <v>595</v>
      </c>
      <c r="H317" s="272">
        <f t="shared" si="27"/>
        <v>0</v>
      </c>
      <c r="I317" s="272">
        <v>0</v>
      </c>
      <c r="J317" s="272">
        <v>0</v>
      </c>
      <c r="K317" s="268">
        <v>3</v>
      </c>
      <c r="L317" s="268">
        <v>1</v>
      </c>
      <c r="M317" s="268">
        <v>1</v>
      </c>
      <c r="N317" s="268">
        <v>13</v>
      </c>
      <c r="O317" s="272">
        <v>0</v>
      </c>
      <c r="P317" s="272">
        <v>0</v>
      </c>
      <c r="Q317" s="273">
        <v>47924</v>
      </c>
      <c r="R317" s="273">
        <v>23831</v>
      </c>
    </row>
    <row r="318" spans="1:18" ht="33" customHeight="1" x14ac:dyDescent="0.25">
      <c r="A318" s="256">
        <v>6</v>
      </c>
      <c r="B318" s="642" t="s">
        <v>469</v>
      </c>
      <c r="C318" s="643"/>
      <c r="D318" s="643"/>
      <c r="E318" s="643"/>
      <c r="F318" s="644"/>
      <c r="G318" s="271" t="s">
        <v>596</v>
      </c>
      <c r="H318" s="272">
        <f t="shared" si="27"/>
        <v>0</v>
      </c>
      <c r="I318" s="272">
        <v>0</v>
      </c>
      <c r="J318" s="272">
        <v>0</v>
      </c>
      <c r="K318" s="268">
        <v>0</v>
      </c>
      <c r="L318" s="268">
        <v>0</v>
      </c>
      <c r="M318" s="268">
        <v>0</v>
      </c>
      <c r="N318" s="268">
        <v>3</v>
      </c>
      <c r="O318" s="272">
        <v>0</v>
      </c>
      <c r="P318" s="272">
        <v>0</v>
      </c>
      <c r="Q318" s="273">
        <v>0</v>
      </c>
      <c r="R318" s="273">
        <v>23835</v>
      </c>
    </row>
    <row r="319" spans="1:18" ht="45" customHeight="1" x14ac:dyDescent="0.25">
      <c r="A319" s="256">
        <v>7</v>
      </c>
      <c r="B319" s="642" t="s">
        <v>470</v>
      </c>
      <c r="C319" s="643"/>
      <c r="D319" s="643"/>
      <c r="E319" s="643"/>
      <c r="F319" s="644"/>
      <c r="G319" s="271" t="s">
        <v>471</v>
      </c>
      <c r="H319" s="272">
        <f t="shared" si="27"/>
        <v>0</v>
      </c>
      <c r="I319" s="272">
        <v>0</v>
      </c>
      <c r="J319" s="272">
        <v>0</v>
      </c>
      <c r="K319" s="268">
        <v>0</v>
      </c>
      <c r="L319" s="268">
        <v>0</v>
      </c>
      <c r="M319" s="268">
        <v>0</v>
      </c>
      <c r="N319" s="268">
        <v>1</v>
      </c>
      <c r="O319" s="272">
        <v>1</v>
      </c>
      <c r="P319" s="272">
        <v>1</v>
      </c>
      <c r="Q319" s="273">
        <v>0</v>
      </c>
      <c r="R319" s="273">
        <v>23835</v>
      </c>
    </row>
    <row r="320" spans="1:18" ht="45" customHeight="1" x14ac:dyDescent="0.25">
      <c r="A320" s="256">
        <v>8</v>
      </c>
      <c r="B320" s="642" t="s">
        <v>472</v>
      </c>
      <c r="C320" s="643"/>
      <c r="D320" s="643"/>
      <c r="E320" s="643"/>
      <c r="F320" s="644"/>
      <c r="G320" s="271" t="s">
        <v>473</v>
      </c>
      <c r="H320" s="272">
        <f t="shared" si="27"/>
        <v>0</v>
      </c>
      <c r="I320" s="272">
        <v>0</v>
      </c>
      <c r="J320" s="272">
        <v>0</v>
      </c>
      <c r="K320" s="268">
        <v>0</v>
      </c>
      <c r="L320" s="268">
        <v>0</v>
      </c>
      <c r="M320" s="268">
        <v>0</v>
      </c>
      <c r="N320" s="268">
        <v>4</v>
      </c>
      <c r="O320" s="272">
        <v>0</v>
      </c>
      <c r="P320" s="272">
        <v>0</v>
      </c>
      <c r="Q320" s="273">
        <v>0</v>
      </c>
      <c r="R320" s="273">
        <v>23835</v>
      </c>
    </row>
    <row r="321" spans="1:18" ht="29.25" customHeight="1" x14ac:dyDescent="0.25">
      <c r="A321" s="256">
        <v>9</v>
      </c>
      <c r="B321" s="642" t="s">
        <v>474</v>
      </c>
      <c r="C321" s="643"/>
      <c r="D321" s="643"/>
      <c r="E321" s="643"/>
      <c r="F321" s="644"/>
      <c r="G321" s="271" t="s">
        <v>475</v>
      </c>
      <c r="H321" s="272">
        <f t="shared" si="27"/>
        <v>0</v>
      </c>
      <c r="I321" s="272">
        <v>0</v>
      </c>
      <c r="J321" s="272">
        <v>0</v>
      </c>
      <c r="K321" s="268">
        <v>0</v>
      </c>
      <c r="L321" s="268">
        <v>0</v>
      </c>
      <c r="M321" s="268">
        <v>0</v>
      </c>
      <c r="N321" s="268">
        <v>3</v>
      </c>
      <c r="O321" s="272">
        <v>1</v>
      </c>
      <c r="P321" s="272">
        <v>1</v>
      </c>
      <c r="Q321" s="273">
        <v>0</v>
      </c>
      <c r="R321" s="273">
        <v>23835</v>
      </c>
    </row>
    <row r="322" spans="1:18" ht="34.5" customHeight="1" x14ac:dyDescent="0.25">
      <c r="A322" s="256">
        <v>10</v>
      </c>
      <c r="B322" s="642" t="s">
        <v>476</v>
      </c>
      <c r="C322" s="643"/>
      <c r="D322" s="643"/>
      <c r="E322" s="643"/>
      <c r="F322" s="644"/>
      <c r="G322" s="271" t="s">
        <v>477</v>
      </c>
      <c r="H322" s="272">
        <f t="shared" si="27"/>
        <v>0</v>
      </c>
      <c r="I322" s="272">
        <v>0</v>
      </c>
      <c r="J322" s="272">
        <v>0</v>
      </c>
      <c r="K322" s="268">
        <v>0</v>
      </c>
      <c r="L322" s="268">
        <v>0</v>
      </c>
      <c r="M322" s="268">
        <v>0</v>
      </c>
      <c r="N322" s="268">
        <v>1</v>
      </c>
      <c r="O322" s="272">
        <v>0</v>
      </c>
      <c r="P322" s="272">
        <v>0</v>
      </c>
      <c r="Q322" s="273">
        <v>0</v>
      </c>
      <c r="R322" s="273">
        <v>23835</v>
      </c>
    </row>
    <row r="323" spans="1:18" ht="45" customHeight="1" x14ac:dyDescent="0.25">
      <c r="A323" s="256">
        <v>11</v>
      </c>
      <c r="B323" s="642" t="s">
        <v>478</v>
      </c>
      <c r="C323" s="643"/>
      <c r="D323" s="643"/>
      <c r="E323" s="643"/>
      <c r="F323" s="644"/>
      <c r="G323" s="271" t="s">
        <v>479</v>
      </c>
      <c r="H323" s="272">
        <f t="shared" si="27"/>
        <v>0</v>
      </c>
      <c r="I323" s="272">
        <v>0</v>
      </c>
      <c r="J323" s="272">
        <v>0</v>
      </c>
      <c r="K323" s="268">
        <v>0</v>
      </c>
      <c r="L323" s="268">
        <v>0</v>
      </c>
      <c r="M323" s="268">
        <v>0</v>
      </c>
      <c r="N323" s="268">
        <v>4</v>
      </c>
      <c r="O323" s="272">
        <v>0</v>
      </c>
      <c r="P323" s="272">
        <v>0</v>
      </c>
      <c r="Q323" s="273">
        <v>0</v>
      </c>
      <c r="R323" s="273">
        <v>23835</v>
      </c>
    </row>
    <row r="324" spans="1:18" ht="45.75" customHeight="1" x14ac:dyDescent="0.25">
      <c r="A324" s="256">
        <v>12</v>
      </c>
      <c r="B324" s="642" t="s">
        <v>480</v>
      </c>
      <c r="C324" s="643"/>
      <c r="D324" s="643"/>
      <c r="E324" s="643"/>
      <c r="F324" s="644"/>
      <c r="G324" s="271" t="s">
        <v>481</v>
      </c>
      <c r="H324" s="272">
        <f t="shared" si="27"/>
        <v>0</v>
      </c>
      <c r="I324" s="272">
        <v>0</v>
      </c>
      <c r="J324" s="272">
        <v>0</v>
      </c>
      <c r="K324" s="268">
        <v>0</v>
      </c>
      <c r="L324" s="268">
        <v>0</v>
      </c>
      <c r="M324" s="268">
        <v>0</v>
      </c>
      <c r="N324" s="268">
        <v>4</v>
      </c>
      <c r="O324" s="272">
        <v>0</v>
      </c>
      <c r="P324" s="272">
        <v>0</v>
      </c>
      <c r="Q324" s="273">
        <v>0</v>
      </c>
      <c r="R324" s="273">
        <v>23835</v>
      </c>
    </row>
    <row r="325" spans="1:18" ht="45.75" customHeight="1" x14ac:dyDescent="0.25">
      <c r="A325" s="256">
        <v>13</v>
      </c>
      <c r="B325" s="642" t="s">
        <v>482</v>
      </c>
      <c r="C325" s="643"/>
      <c r="D325" s="643"/>
      <c r="E325" s="643"/>
      <c r="F325" s="644"/>
      <c r="G325" s="271" t="s">
        <v>483</v>
      </c>
      <c r="H325" s="272">
        <f t="shared" si="27"/>
        <v>0</v>
      </c>
      <c r="I325" s="272">
        <v>0</v>
      </c>
      <c r="J325" s="272">
        <v>0</v>
      </c>
      <c r="K325" s="268">
        <v>0</v>
      </c>
      <c r="L325" s="268">
        <v>0</v>
      </c>
      <c r="M325" s="268">
        <v>0</v>
      </c>
      <c r="N325" s="268">
        <v>2</v>
      </c>
      <c r="O325" s="272">
        <v>0</v>
      </c>
      <c r="P325" s="272">
        <v>0</v>
      </c>
      <c r="Q325" s="273">
        <v>0</v>
      </c>
      <c r="R325" s="273">
        <v>23835</v>
      </c>
    </row>
    <row r="326" spans="1:18" ht="45.75" customHeight="1" x14ac:dyDescent="0.25">
      <c r="A326" s="256">
        <v>14</v>
      </c>
      <c r="B326" s="642" t="s">
        <v>484</v>
      </c>
      <c r="C326" s="643"/>
      <c r="D326" s="643"/>
      <c r="E326" s="643"/>
      <c r="F326" s="644"/>
      <c r="G326" s="271" t="s">
        <v>497</v>
      </c>
      <c r="H326" s="272">
        <f t="shared" si="27"/>
        <v>0</v>
      </c>
      <c r="I326" s="272">
        <v>0</v>
      </c>
      <c r="J326" s="272">
        <v>0</v>
      </c>
      <c r="K326" s="268">
        <v>0</v>
      </c>
      <c r="L326" s="268">
        <v>0</v>
      </c>
      <c r="M326" s="268">
        <v>0</v>
      </c>
      <c r="N326" s="268">
        <v>1</v>
      </c>
      <c r="O326" s="272">
        <v>1</v>
      </c>
      <c r="P326" s="272">
        <v>1</v>
      </c>
      <c r="Q326" s="273">
        <v>0</v>
      </c>
      <c r="R326" s="273">
        <v>23835</v>
      </c>
    </row>
    <row r="327" spans="1:18" ht="45.75" customHeight="1" x14ac:dyDescent="0.25">
      <c r="A327" s="256">
        <v>15</v>
      </c>
      <c r="B327" s="642" t="s">
        <v>485</v>
      </c>
      <c r="C327" s="643"/>
      <c r="D327" s="643"/>
      <c r="E327" s="643"/>
      <c r="F327" s="644"/>
      <c r="G327" s="271" t="s">
        <v>486</v>
      </c>
      <c r="H327" s="272">
        <f t="shared" si="27"/>
        <v>0</v>
      </c>
      <c r="I327" s="272">
        <v>0</v>
      </c>
      <c r="J327" s="272">
        <v>0</v>
      </c>
      <c r="K327" s="268">
        <v>0</v>
      </c>
      <c r="L327" s="268">
        <v>0</v>
      </c>
      <c r="M327" s="268">
        <v>0</v>
      </c>
      <c r="N327" s="268">
        <v>4</v>
      </c>
      <c r="O327" s="272">
        <v>0</v>
      </c>
      <c r="P327" s="272">
        <v>0</v>
      </c>
      <c r="Q327" s="273">
        <v>0</v>
      </c>
      <c r="R327" s="273">
        <v>23835</v>
      </c>
    </row>
    <row r="328" spans="1:18" ht="45.75" customHeight="1" x14ac:dyDescent="0.25">
      <c r="A328" s="256">
        <v>16</v>
      </c>
      <c r="B328" s="642" t="s">
        <v>487</v>
      </c>
      <c r="C328" s="643"/>
      <c r="D328" s="643"/>
      <c r="E328" s="643"/>
      <c r="F328" s="644"/>
      <c r="G328" s="271" t="s">
        <v>862</v>
      </c>
      <c r="H328" s="272">
        <f t="shared" si="27"/>
        <v>0</v>
      </c>
      <c r="I328" s="272">
        <v>0</v>
      </c>
      <c r="J328" s="272">
        <v>0</v>
      </c>
      <c r="K328" s="268">
        <v>0</v>
      </c>
      <c r="L328" s="268">
        <v>0</v>
      </c>
      <c r="M328" s="268">
        <v>0</v>
      </c>
      <c r="N328" s="268">
        <v>2</v>
      </c>
      <c r="O328" s="272">
        <v>0</v>
      </c>
      <c r="P328" s="272">
        <v>0</v>
      </c>
      <c r="Q328" s="273">
        <v>0</v>
      </c>
      <c r="R328" s="273">
        <v>23835</v>
      </c>
    </row>
    <row r="329" spans="1:18" ht="45.75" customHeight="1" x14ac:dyDescent="0.25">
      <c r="A329" s="256">
        <v>17</v>
      </c>
      <c r="B329" s="642" t="s">
        <v>489</v>
      </c>
      <c r="C329" s="643"/>
      <c r="D329" s="643"/>
      <c r="E329" s="643"/>
      <c r="F329" s="644"/>
      <c r="G329" s="271" t="s">
        <v>490</v>
      </c>
      <c r="H329" s="272">
        <f t="shared" si="27"/>
        <v>0</v>
      </c>
      <c r="I329" s="272">
        <v>0</v>
      </c>
      <c r="J329" s="272">
        <v>0</v>
      </c>
      <c r="K329" s="268">
        <v>0</v>
      </c>
      <c r="L329" s="268">
        <v>0</v>
      </c>
      <c r="M329" s="268">
        <v>0</v>
      </c>
      <c r="N329" s="268">
        <v>4</v>
      </c>
      <c r="O329" s="272">
        <v>0</v>
      </c>
      <c r="P329" s="272">
        <v>0</v>
      </c>
      <c r="Q329" s="273">
        <v>0</v>
      </c>
      <c r="R329" s="273">
        <v>23835</v>
      </c>
    </row>
    <row r="330" spans="1:18" ht="45.75" customHeight="1" x14ac:dyDescent="0.25">
      <c r="A330" s="256">
        <v>18</v>
      </c>
      <c r="B330" s="642" t="s">
        <v>491</v>
      </c>
      <c r="C330" s="643"/>
      <c r="D330" s="643"/>
      <c r="E330" s="643"/>
      <c r="F330" s="644"/>
      <c r="G330" s="271" t="s">
        <v>492</v>
      </c>
      <c r="H330" s="272">
        <f t="shared" si="27"/>
        <v>0</v>
      </c>
      <c r="I330" s="272">
        <v>0</v>
      </c>
      <c r="J330" s="272">
        <v>0</v>
      </c>
      <c r="K330" s="268">
        <v>0</v>
      </c>
      <c r="L330" s="268">
        <v>0</v>
      </c>
      <c r="M330" s="268">
        <v>0</v>
      </c>
      <c r="N330" s="268">
        <v>4</v>
      </c>
      <c r="O330" s="272">
        <v>0</v>
      </c>
      <c r="P330" s="272">
        <v>0</v>
      </c>
      <c r="Q330" s="273">
        <v>0</v>
      </c>
      <c r="R330" s="273">
        <v>23835</v>
      </c>
    </row>
    <row r="331" spans="1:18" ht="46.5" customHeight="1" x14ac:dyDescent="0.25">
      <c r="A331" s="256">
        <v>19</v>
      </c>
      <c r="B331" s="642" t="s">
        <v>493</v>
      </c>
      <c r="C331" s="643"/>
      <c r="D331" s="643"/>
      <c r="E331" s="643"/>
      <c r="F331" s="644"/>
      <c r="G331" s="271" t="s">
        <v>494</v>
      </c>
      <c r="H331" s="272">
        <f t="shared" si="27"/>
        <v>0</v>
      </c>
      <c r="I331" s="272">
        <v>0</v>
      </c>
      <c r="J331" s="272">
        <v>0</v>
      </c>
      <c r="K331" s="268">
        <v>0</v>
      </c>
      <c r="L331" s="268">
        <v>0</v>
      </c>
      <c r="M331" s="268">
        <v>0</v>
      </c>
      <c r="N331" s="268">
        <v>1</v>
      </c>
      <c r="O331" s="272">
        <v>0</v>
      </c>
      <c r="P331" s="272">
        <v>0</v>
      </c>
      <c r="Q331" s="273">
        <v>0</v>
      </c>
      <c r="R331" s="273">
        <v>23835</v>
      </c>
    </row>
    <row r="332" spans="1:18" ht="46.5" customHeight="1" x14ac:dyDescent="0.25">
      <c r="A332" s="256">
        <v>20</v>
      </c>
      <c r="B332" s="642" t="s">
        <v>495</v>
      </c>
      <c r="C332" s="643"/>
      <c r="D332" s="643"/>
      <c r="E332" s="643"/>
      <c r="F332" s="644"/>
      <c r="G332" s="271" t="s">
        <v>496</v>
      </c>
      <c r="H332" s="272">
        <f t="shared" si="27"/>
        <v>0</v>
      </c>
      <c r="I332" s="272">
        <v>0</v>
      </c>
      <c r="J332" s="272">
        <v>0</v>
      </c>
      <c r="K332" s="268">
        <v>0</v>
      </c>
      <c r="L332" s="268">
        <v>0</v>
      </c>
      <c r="M332" s="268">
        <v>0</v>
      </c>
      <c r="N332" s="268">
        <v>1</v>
      </c>
      <c r="O332" s="272">
        <v>0</v>
      </c>
      <c r="P332" s="272">
        <v>0</v>
      </c>
      <c r="Q332" s="273">
        <v>0</v>
      </c>
      <c r="R332" s="273">
        <v>23835</v>
      </c>
    </row>
    <row r="333" spans="1:18" ht="46.5" customHeight="1" x14ac:dyDescent="0.25">
      <c r="A333" s="256">
        <v>21</v>
      </c>
      <c r="B333" s="645" t="s">
        <v>952</v>
      </c>
      <c r="C333" s="646"/>
      <c r="D333" s="646"/>
      <c r="E333" s="646"/>
      <c r="F333" s="647"/>
      <c r="G333" s="286" t="s">
        <v>953</v>
      </c>
      <c r="H333" s="272">
        <f t="shared" si="27"/>
        <v>0</v>
      </c>
      <c r="I333" s="272">
        <v>0</v>
      </c>
      <c r="J333" s="272">
        <v>0</v>
      </c>
      <c r="K333" s="268">
        <v>0</v>
      </c>
      <c r="L333" s="268">
        <v>0</v>
      </c>
      <c r="M333" s="268">
        <v>0</v>
      </c>
      <c r="N333" s="268">
        <v>0</v>
      </c>
      <c r="O333" s="272">
        <v>0</v>
      </c>
      <c r="P333" s="272">
        <v>0</v>
      </c>
      <c r="Q333" s="272">
        <v>0</v>
      </c>
      <c r="R333" s="272">
        <v>0</v>
      </c>
    </row>
    <row r="334" spans="1:18" ht="46.5" customHeight="1" x14ac:dyDescent="0.25">
      <c r="A334" s="256">
        <v>22</v>
      </c>
      <c r="B334" s="645" t="s">
        <v>954</v>
      </c>
      <c r="C334" s="646"/>
      <c r="D334" s="646"/>
      <c r="E334" s="646"/>
      <c r="F334" s="647"/>
      <c r="G334" s="286" t="s">
        <v>955</v>
      </c>
      <c r="H334" s="272">
        <f t="shared" si="27"/>
        <v>0</v>
      </c>
      <c r="I334" s="272">
        <v>0</v>
      </c>
      <c r="J334" s="272">
        <v>0</v>
      </c>
      <c r="K334" s="268">
        <v>0</v>
      </c>
      <c r="L334" s="268">
        <v>0</v>
      </c>
      <c r="M334" s="268">
        <v>0</v>
      </c>
      <c r="N334" s="268">
        <v>0</v>
      </c>
      <c r="O334" s="272">
        <v>0</v>
      </c>
      <c r="P334" s="272">
        <v>0</v>
      </c>
      <c r="Q334" s="272">
        <v>0</v>
      </c>
      <c r="R334" s="272">
        <v>0</v>
      </c>
    </row>
    <row r="335" spans="1:18" ht="30" customHeight="1" x14ac:dyDescent="0.25">
      <c r="A335" s="575" t="s">
        <v>654</v>
      </c>
      <c r="B335" s="575"/>
      <c r="C335" s="575"/>
      <c r="D335" s="575"/>
      <c r="E335" s="575"/>
      <c r="F335" s="575"/>
      <c r="G335" s="575"/>
      <c r="H335" s="255">
        <f>I335+J335</f>
        <v>3835</v>
      </c>
      <c r="I335" s="255">
        <f t="shared" ref="I335:P335" si="28">I25+I40+I68+I104+I129+I148+I163+I192+I241+I244+I259+I270+I312</f>
        <v>2570</v>
      </c>
      <c r="J335" s="255">
        <f t="shared" si="28"/>
        <v>1265</v>
      </c>
      <c r="K335" s="135">
        <f t="shared" si="28"/>
        <v>1612</v>
      </c>
      <c r="L335" s="135">
        <f t="shared" si="28"/>
        <v>875.25</v>
      </c>
      <c r="M335" s="135">
        <f t="shared" si="28"/>
        <v>166.25</v>
      </c>
      <c r="N335" s="135">
        <f t="shared" si="28"/>
        <v>4847</v>
      </c>
      <c r="O335" s="255">
        <f t="shared" si="28"/>
        <v>1232</v>
      </c>
      <c r="P335" s="255">
        <f t="shared" si="28"/>
        <v>28</v>
      </c>
      <c r="Q335" s="134"/>
      <c r="R335" s="134"/>
    </row>
    <row r="336" spans="1:18" ht="33.75" customHeight="1" x14ac:dyDescent="0.25">
      <c r="A336" s="266">
        <v>14</v>
      </c>
      <c r="B336" s="656" t="s">
        <v>597</v>
      </c>
      <c r="C336" s="657"/>
      <c r="D336" s="657"/>
      <c r="E336" s="657"/>
      <c r="F336" s="658"/>
      <c r="G336" s="263" t="s">
        <v>598</v>
      </c>
      <c r="H336" s="266">
        <f>I336+J336</f>
        <v>180</v>
      </c>
      <c r="I336" s="267">
        <v>125</v>
      </c>
      <c r="J336" s="267">
        <v>55</v>
      </c>
      <c r="K336" s="268">
        <v>100</v>
      </c>
      <c r="L336" s="268">
        <v>5</v>
      </c>
      <c r="M336" s="268">
        <v>0</v>
      </c>
      <c r="N336" s="268">
        <v>224</v>
      </c>
      <c r="O336" s="267">
        <v>3</v>
      </c>
      <c r="P336" s="267">
        <v>0</v>
      </c>
      <c r="Q336" s="267">
        <v>47716.3</v>
      </c>
      <c r="R336" s="269">
        <v>23858.1</v>
      </c>
    </row>
    <row r="337" spans="1:20" ht="28.5" customHeight="1" x14ac:dyDescent="0.25">
      <c r="A337" s="579" t="s">
        <v>859</v>
      </c>
      <c r="B337" s="579"/>
      <c r="C337" s="579"/>
      <c r="D337" s="579"/>
      <c r="E337" s="579"/>
      <c r="F337" s="579"/>
      <c r="G337" s="579"/>
      <c r="H337" s="579"/>
      <c r="I337" s="579"/>
      <c r="J337" s="579"/>
      <c r="K337" s="579"/>
      <c r="L337" s="579"/>
      <c r="M337" s="579"/>
      <c r="N337" s="579"/>
      <c r="O337" s="579"/>
      <c r="P337" s="579"/>
      <c r="Q337" s="579"/>
      <c r="R337" s="579"/>
    </row>
    <row r="338" spans="1:20" ht="61.5" customHeight="1" x14ac:dyDescent="0.25">
      <c r="A338" s="93">
        <v>1</v>
      </c>
      <c r="B338" s="659" t="s">
        <v>599</v>
      </c>
      <c r="C338" s="660"/>
      <c r="D338" s="660"/>
      <c r="E338" s="660"/>
      <c r="F338" s="661"/>
      <c r="G338" s="263" t="s">
        <v>1051</v>
      </c>
      <c r="H338" s="267">
        <f>I338+J338</f>
        <v>720</v>
      </c>
      <c r="I338" s="267">
        <v>700</v>
      </c>
      <c r="J338" s="267">
        <v>20</v>
      </c>
      <c r="K338" s="268">
        <v>199</v>
      </c>
      <c r="L338" s="268">
        <v>0</v>
      </c>
      <c r="M338" s="268">
        <v>0</v>
      </c>
      <c r="N338" s="268">
        <v>391</v>
      </c>
      <c r="O338" s="267">
        <v>0</v>
      </c>
      <c r="P338" s="267">
        <v>0</v>
      </c>
      <c r="Q338" s="269">
        <v>47716</v>
      </c>
      <c r="R338" s="269">
        <v>23858</v>
      </c>
    </row>
    <row r="339" spans="1:20" ht="57" x14ac:dyDescent="0.25">
      <c r="A339" s="93">
        <v>2</v>
      </c>
      <c r="B339" s="659" t="s">
        <v>601</v>
      </c>
      <c r="C339" s="660"/>
      <c r="D339" s="660"/>
      <c r="E339" s="660"/>
      <c r="F339" s="661"/>
      <c r="G339" s="263" t="s">
        <v>1052</v>
      </c>
      <c r="H339" s="267">
        <f t="shared" ref="H339:H358" si="29">I339+J339</f>
        <v>485</v>
      </c>
      <c r="I339" s="267">
        <v>485</v>
      </c>
      <c r="J339" s="267">
        <v>0</v>
      </c>
      <c r="K339" s="268">
        <v>195</v>
      </c>
      <c r="L339" s="268">
        <v>0</v>
      </c>
      <c r="M339" s="268">
        <v>0</v>
      </c>
      <c r="N339" s="268">
        <v>319</v>
      </c>
      <c r="O339" s="267">
        <v>0</v>
      </c>
      <c r="P339" s="267">
        <v>0</v>
      </c>
      <c r="Q339" s="269">
        <v>47870.8</v>
      </c>
      <c r="R339" s="269">
        <v>23876.6</v>
      </c>
    </row>
    <row r="340" spans="1:20" ht="42.75" x14ac:dyDescent="0.25">
      <c r="A340" s="267">
        <v>3</v>
      </c>
      <c r="B340" s="659" t="s">
        <v>631</v>
      </c>
      <c r="C340" s="660"/>
      <c r="D340" s="660"/>
      <c r="E340" s="660"/>
      <c r="F340" s="661"/>
      <c r="G340" s="263" t="s">
        <v>1053</v>
      </c>
      <c r="H340" s="267">
        <f t="shared" si="29"/>
        <v>510</v>
      </c>
      <c r="I340" s="267">
        <v>480</v>
      </c>
      <c r="J340" s="267">
        <v>30</v>
      </c>
      <c r="K340" s="268">
        <v>119</v>
      </c>
      <c r="L340" s="268">
        <v>129</v>
      </c>
      <c r="M340" s="268">
        <v>2</v>
      </c>
      <c r="N340" s="268">
        <v>312</v>
      </c>
      <c r="O340" s="267">
        <v>148</v>
      </c>
      <c r="P340" s="267">
        <v>6</v>
      </c>
      <c r="Q340" s="269">
        <v>61025</v>
      </c>
      <c r="R340" s="269">
        <v>26433</v>
      </c>
    </row>
    <row r="341" spans="1:20" ht="28.5" x14ac:dyDescent="0.25">
      <c r="A341" s="93">
        <v>4</v>
      </c>
      <c r="B341" s="659" t="s">
        <v>601</v>
      </c>
      <c r="C341" s="660"/>
      <c r="D341" s="660"/>
      <c r="E341" s="660"/>
      <c r="F341" s="661"/>
      <c r="G341" s="263" t="s">
        <v>1054</v>
      </c>
      <c r="H341" s="263">
        <f t="shared" si="29"/>
        <v>340</v>
      </c>
      <c r="I341" s="263">
        <v>340</v>
      </c>
      <c r="J341" s="263">
        <v>0</v>
      </c>
      <c r="K341" s="264">
        <v>103</v>
      </c>
      <c r="L341" s="264">
        <v>0</v>
      </c>
      <c r="M341" s="264">
        <v>0</v>
      </c>
      <c r="N341" s="264">
        <v>202</v>
      </c>
      <c r="O341" s="263">
        <v>0</v>
      </c>
      <c r="P341" s="263">
        <v>0</v>
      </c>
      <c r="Q341" s="292" t="s">
        <v>1102</v>
      </c>
      <c r="R341" s="292" t="s">
        <v>1103</v>
      </c>
    </row>
    <row r="342" spans="1:20" ht="42.75" x14ac:dyDescent="0.25">
      <c r="A342" s="93">
        <v>5</v>
      </c>
      <c r="B342" s="659" t="s">
        <v>614</v>
      </c>
      <c r="C342" s="660"/>
      <c r="D342" s="660"/>
      <c r="E342" s="660"/>
      <c r="F342" s="661"/>
      <c r="G342" s="263" t="s">
        <v>606</v>
      </c>
      <c r="H342" s="263">
        <f t="shared" si="29"/>
        <v>305</v>
      </c>
      <c r="I342" s="263">
        <v>290</v>
      </c>
      <c r="J342" s="263">
        <v>15</v>
      </c>
      <c r="K342" s="264">
        <v>105</v>
      </c>
      <c r="L342" s="264">
        <v>25</v>
      </c>
      <c r="M342" s="264">
        <v>0</v>
      </c>
      <c r="N342" s="264">
        <v>252</v>
      </c>
      <c r="O342" s="263">
        <v>37</v>
      </c>
      <c r="P342" s="263">
        <v>0</v>
      </c>
      <c r="Q342" s="265">
        <v>49179.199999999997</v>
      </c>
      <c r="R342" s="265">
        <v>24217.9</v>
      </c>
      <c r="S342" s="240"/>
    </row>
    <row r="343" spans="1:20" ht="71.25" x14ac:dyDescent="0.25">
      <c r="A343" s="93">
        <v>6</v>
      </c>
      <c r="B343" s="659" t="s">
        <v>601</v>
      </c>
      <c r="C343" s="660"/>
      <c r="D343" s="660"/>
      <c r="E343" s="660"/>
      <c r="F343" s="661"/>
      <c r="G343" s="263" t="s">
        <v>1055</v>
      </c>
      <c r="H343" s="263">
        <f t="shared" si="29"/>
        <v>221</v>
      </c>
      <c r="I343" s="263">
        <v>215</v>
      </c>
      <c r="J343" s="263">
        <v>6</v>
      </c>
      <c r="K343" s="264">
        <v>96</v>
      </c>
      <c r="L343" s="264">
        <v>8</v>
      </c>
      <c r="M343" s="264">
        <v>8</v>
      </c>
      <c r="N343" s="264">
        <v>276</v>
      </c>
      <c r="O343" s="263">
        <v>0</v>
      </c>
      <c r="P343" s="263">
        <v>0</v>
      </c>
      <c r="Q343" s="265">
        <v>40674.5</v>
      </c>
      <c r="R343" s="265">
        <v>24895.8</v>
      </c>
    </row>
    <row r="344" spans="1:20" ht="99.75" x14ac:dyDescent="0.25">
      <c r="A344" s="93">
        <v>7</v>
      </c>
      <c r="B344" s="659" t="s">
        <v>609</v>
      </c>
      <c r="C344" s="660"/>
      <c r="D344" s="660"/>
      <c r="E344" s="660"/>
      <c r="F344" s="661"/>
      <c r="G344" s="263" t="s">
        <v>610</v>
      </c>
      <c r="H344" s="263">
        <f t="shared" si="29"/>
        <v>330</v>
      </c>
      <c r="I344" s="263">
        <v>315</v>
      </c>
      <c r="J344" s="263">
        <v>15</v>
      </c>
      <c r="K344" s="264">
        <v>38</v>
      </c>
      <c r="L344" s="264">
        <v>75</v>
      </c>
      <c r="M344" s="264">
        <v>0</v>
      </c>
      <c r="N344" s="264">
        <v>121</v>
      </c>
      <c r="O344" s="263">
        <v>87</v>
      </c>
      <c r="P344" s="263">
        <v>1</v>
      </c>
      <c r="Q344" s="285">
        <v>57733.599999999999</v>
      </c>
      <c r="R344" s="285">
        <v>31759.200000000001</v>
      </c>
    </row>
    <row r="345" spans="1:20" ht="85.5" x14ac:dyDescent="0.25">
      <c r="A345" s="93">
        <v>8</v>
      </c>
      <c r="B345" s="659" t="s">
        <v>609</v>
      </c>
      <c r="C345" s="660"/>
      <c r="D345" s="660"/>
      <c r="E345" s="660"/>
      <c r="F345" s="661"/>
      <c r="G345" s="263" t="s">
        <v>612</v>
      </c>
      <c r="H345" s="263">
        <f t="shared" si="29"/>
        <v>80</v>
      </c>
      <c r="I345" s="263">
        <v>70</v>
      </c>
      <c r="J345" s="263">
        <v>10</v>
      </c>
      <c r="K345" s="264">
        <v>15</v>
      </c>
      <c r="L345" s="264">
        <v>15</v>
      </c>
      <c r="M345" s="264">
        <v>10</v>
      </c>
      <c r="N345" s="264">
        <v>19</v>
      </c>
      <c r="O345" s="263">
        <v>2</v>
      </c>
      <c r="P345" s="263">
        <v>1</v>
      </c>
      <c r="Q345" s="265">
        <v>55741.7</v>
      </c>
      <c r="R345" s="265">
        <v>32567.3</v>
      </c>
    </row>
    <row r="346" spans="1:20" ht="86.25" customHeight="1" x14ac:dyDescent="0.25">
      <c r="A346" s="93">
        <v>9</v>
      </c>
      <c r="B346" s="659" t="s">
        <v>631</v>
      </c>
      <c r="C346" s="660"/>
      <c r="D346" s="660"/>
      <c r="E346" s="660"/>
      <c r="F346" s="661"/>
      <c r="G346" s="263" t="s">
        <v>613</v>
      </c>
      <c r="H346" s="263">
        <f t="shared" si="29"/>
        <v>90</v>
      </c>
      <c r="I346" s="263">
        <v>90</v>
      </c>
      <c r="J346" s="263">
        <v>0</v>
      </c>
      <c r="K346" s="264">
        <v>44</v>
      </c>
      <c r="L346" s="264">
        <v>0</v>
      </c>
      <c r="M346" s="264">
        <v>0</v>
      </c>
      <c r="N346" s="264">
        <v>48</v>
      </c>
      <c r="O346" s="263">
        <v>0</v>
      </c>
      <c r="P346" s="263">
        <v>0</v>
      </c>
      <c r="Q346" s="265">
        <v>52608.9</v>
      </c>
      <c r="R346" s="265">
        <v>24583.3</v>
      </c>
    </row>
    <row r="347" spans="1:20" ht="86.25" customHeight="1" x14ac:dyDescent="0.35">
      <c r="A347" s="93">
        <v>10</v>
      </c>
      <c r="B347" s="659" t="s">
        <v>599</v>
      </c>
      <c r="C347" s="660"/>
      <c r="D347" s="660"/>
      <c r="E347" s="660"/>
      <c r="F347" s="661"/>
      <c r="G347" s="263" t="s">
        <v>615</v>
      </c>
      <c r="H347" s="263">
        <f t="shared" si="29"/>
        <v>320</v>
      </c>
      <c r="I347" s="263">
        <v>280</v>
      </c>
      <c r="J347" s="263">
        <v>40</v>
      </c>
      <c r="K347" s="264">
        <v>91</v>
      </c>
      <c r="L347" s="264">
        <v>0</v>
      </c>
      <c r="M347" s="264">
        <v>0</v>
      </c>
      <c r="N347" s="264">
        <v>208</v>
      </c>
      <c r="O347" s="263">
        <v>0</v>
      </c>
      <c r="P347" s="263">
        <v>0</v>
      </c>
      <c r="Q347" s="265">
        <v>55412</v>
      </c>
      <c r="R347" s="265">
        <v>26687</v>
      </c>
      <c r="S347" s="270"/>
      <c r="T347" s="270"/>
    </row>
    <row r="348" spans="1:20" ht="96" customHeight="1" x14ac:dyDescent="0.25">
      <c r="A348" s="93">
        <v>11</v>
      </c>
      <c r="B348" s="659" t="s">
        <v>609</v>
      </c>
      <c r="C348" s="660"/>
      <c r="D348" s="660"/>
      <c r="E348" s="660"/>
      <c r="F348" s="661"/>
      <c r="G348" s="263" t="s">
        <v>616</v>
      </c>
      <c r="H348" s="263">
        <f t="shared" si="29"/>
        <v>35</v>
      </c>
      <c r="I348" s="263">
        <v>25</v>
      </c>
      <c r="J348" s="263">
        <v>10</v>
      </c>
      <c r="K348" s="264">
        <v>25</v>
      </c>
      <c r="L348" s="264">
        <v>15</v>
      </c>
      <c r="M348" s="264">
        <v>9</v>
      </c>
      <c r="N348" s="264">
        <v>32</v>
      </c>
      <c r="O348" s="263">
        <v>16</v>
      </c>
      <c r="P348" s="263">
        <v>1</v>
      </c>
      <c r="Q348" s="265">
        <v>82076.800000000003</v>
      </c>
      <c r="R348" s="265">
        <v>43453.1</v>
      </c>
    </row>
    <row r="349" spans="1:20" ht="28.5" x14ac:dyDescent="0.25">
      <c r="A349" s="93">
        <v>12</v>
      </c>
      <c r="B349" s="659" t="s">
        <v>599</v>
      </c>
      <c r="C349" s="660"/>
      <c r="D349" s="660"/>
      <c r="E349" s="660"/>
      <c r="F349" s="661"/>
      <c r="G349" s="263" t="s">
        <v>1068</v>
      </c>
      <c r="H349" s="263">
        <f t="shared" si="29"/>
        <v>210</v>
      </c>
      <c r="I349" s="263">
        <v>210</v>
      </c>
      <c r="J349" s="263">
        <v>0</v>
      </c>
      <c r="K349" s="264">
        <v>32</v>
      </c>
      <c r="L349" s="264">
        <v>18</v>
      </c>
      <c r="M349" s="264">
        <v>0</v>
      </c>
      <c r="N349" s="264">
        <v>96</v>
      </c>
      <c r="O349" s="263">
        <v>13</v>
      </c>
      <c r="P349" s="263">
        <v>0</v>
      </c>
      <c r="Q349" s="265">
        <v>47630</v>
      </c>
      <c r="R349" s="265">
        <v>23852</v>
      </c>
    </row>
    <row r="350" spans="1:20" ht="18.75" customHeight="1" x14ac:dyDescent="0.25">
      <c r="A350" s="93">
        <v>13</v>
      </c>
      <c r="B350" s="659" t="s">
        <v>609</v>
      </c>
      <c r="C350" s="660"/>
      <c r="D350" s="660"/>
      <c r="E350" s="660"/>
      <c r="F350" s="661"/>
      <c r="G350" s="263" t="s">
        <v>1069</v>
      </c>
      <c r="H350" s="263">
        <f t="shared" si="29"/>
        <v>120</v>
      </c>
      <c r="I350" s="263">
        <v>120</v>
      </c>
      <c r="J350" s="263">
        <v>0</v>
      </c>
      <c r="K350" s="264">
        <v>13</v>
      </c>
      <c r="L350" s="264">
        <v>0</v>
      </c>
      <c r="M350" s="264">
        <v>0</v>
      </c>
      <c r="N350" s="264">
        <v>76</v>
      </c>
      <c r="O350" s="263">
        <v>0</v>
      </c>
      <c r="P350" s="263">
        <v>0</v>
      </c>
      <c r="Q350" s="265">
        <v>59483.5</v>
      </c>
      <c r="R350" s="265">
        <v>27244.9</v>
      </c>
    </row>
    <row r="351" spans="1:20" x14ac:dyDescent="0.25">
      <c r="A351" s="267">
        <v>14</v>
      </c>
      <c r="B351" s="659" t="s">
        <v>609</v>
      </c>
      <c r="C351" s="660"/>
      <c r="D351" s="660"/>
      <c r="E351" s="660"/>
      <c r="F351" s="661"/>
      <c r="G351" s="263" t="s">
        <v>1070</v>
      </c>
      <c r="H351" s="263">
        <f t="shared" si="29"/>
        <v>130</v>
      </c>
      <c r="I351" s="263">
        <v>115</v>
      </c>
      <c r="J351" s="263">
        <v>15</v>
      </c>
      <c r="K351" s="264">
        <v>18</v>
      </c>
      <c r="L351" s="264">
        <v>0</v>
      </c>
      <c r="M351" s="264">
        <v>0</v>
      </c>
      <c r="N351" s="264">
        <v>51</v>
      </c>
      <c r="O351" s="263">
        <v>0</v>
      </c>
      <c r="P351" s="263">
        <v>0</v>
      </c>
      <c r="Q351" s="265">
        <v>47780</v>
      </c>
      <c r="R351" s="265">
        <v>24400</v>
      </c>
    </row>
    <row r="352" spans="1:20" ht="28.5" x14ac:dyDescent="0.25">
      <c r="A352" s="93">
        <v>15</v>
      </c>
      <c r="B352" s="659" t="s">
        <v>660</v>
      </c>
      <c r="C352" s="660"/>
      <c r="D352" s="660"/>
      <c r="E352" s="660"/>
      <c r="F352" s="661"/>
      <c r="G352" s="263" t="s">
        <v>1058</v>
      </c>
      <c r="H352" s="263">
        <f t="shared" si="29"/>
        <v>190</v>
      </c>
      <c r="I352" s="263">
        <v>180</v>
      </c>
      <c r="J352" s="263">
        <v>10</v>
      </c>
      <c r="K352" s="264">
        <v>4</v>
      </c>
      <c r="L352" s="264">
        <v>12.75</v>
      </c>
      <c r="M352" s="264">
        <v>11.25</v>
      </c>
      <c r="N352" s="264">
        <v>41</v>
      </c>
      <c r="O352" s="263">
        <v>55.75</v>
      </c>
      <c r="P352" s="263">
        <v>51.25</v>
      </c>
      <c r="Q352" s="265">
        <v>57825</v>
      </c>
      <c r="R352" s="265">
        <v>24165</v>
      </c>
    </row>
    <row r="353" spans="1:19" ht="28.5" x14ac:dyDescent="0.25">
      <c r="A353" s="93">
        <v>16</v>
      </c>
      <c r="B353" s="659" t="s">
        <v>661</v>
      </c>
      <c r="C353" s="660"/>
      <c r="D353" s="660"/>
      <c r="E353" s="660"/>
      <c r="F353" s="661"/>
      <c r="G353" s="263" t="s">
        <v>1057</v>
      </c>
      <c r="H353" s="263">
        <f t="shared" si="29"/>
        <v>230</v>
      </c>
      <c r="I353" s="263">
        <v>210</v>
      </c>
      <c r="J353" s="263">
        <v>20</v>
      </c>
      <c r="K353" s="264">
        <v>14</v>
      </c>
      <c r="L353" s="264">
        <v>4</v>
      </c>
      <c r="M353" s="264">
        <v>0</v>
      </c>
      <c r="N353" s="264">
        <v>80</v>
      </c>
      <c r="O353" s="263">
        <v>5</v>
      </c>
      <c r="P353" s="263">
        <v>0</v>
      </c>
      <c r="Q353" s="265">
        <v>67192.899999999994</v>
      </c>
      <c r="R353" s="265">
        <v>37950.699999999997</v>
      </c>
    </row>
    <row r="354" spans="1:19" ht="28.5" x14ac:dyDescent="0.25">
      <c r="A354" s="267">
        <v>17</v>
      </c>
      <c r="B354" s="659" t="s">
        <v>662</v>
      </c>
      <c r="C354" s="660"/>
      <c r="D354" s="660"/>
      <c r="E354" s="660"/>
      <c r="F354" s="661"/>
      <c r="G354" s="263" t="s">
        <v>1059</v>
      </c>
      <c r="H354" s="263">
        <f t="shared" si="29"/>
        <v>150</v>
      </c>
      <c r="I354" s="263">
        <v>150</v>
      </c>
      <c r="J354" s="263">
        <v>0</v>
      </c>
      <c r="K354" s="264">
        <v>6</v>
      </c>
      <c r="L354" s="264">
        <v>15</v>
      </c>
      <c r="M354" s="264">
        <v>0</v>
      </c>
      <c r="N354" s="264">
        <v>17</v>
      </c>
      <c r="O354" s="263">
        <v>4</v>
      </c>
      <c r="P354" s="263">
        <v>0</v>
      </c>
      <c r="Q354" s="265">
        <v>56667</v>
      </c>
      <c r="R354" s="265">
        <v>32925</v>
      </c>
    </row>
    <row r="355" spans="1:19" ht="85.5" x14ac:dyDescent="0.25">
      <c r="A355" s="93">
        <v>18</v>
      </c>
      <c r="B355" s="659" t="s">
        <v>607</v>
      </c>
      <c r="C355" s="660"/>
      <c r="D355" s="660"/>
      <c r="E355" s="660"/>
      <c r="F355" s="661"/>
      <c r="G355" s="263" t="s">
        <v>623</v>
      </c>
      <c r="H355" s="263">
        <f t="shared" si="29"/>
        <v>40</v>
      </c>
      <c r="I355" s="263">
        <v>0</v>
      </c>
      <c r="J355" s="263">
        <v>40</v>
      </c>
      <c r="K355" s="264">
        <v>18</v>
      </c>
      <c r="L355" s="264">
        <v>1.5</v>
      </c>
      <c r="M355" s="264">
        <v>1.5</v>
      </c>
      <c r="N355" s="264">
        <v>23</v>
      </c>
      <c r="O355" s="263">
        <v>0</v>
      </c>
      <c r="P355" s="263">
        <v>0</v>
      </c>
      <c r="Q355" s="290">
        <v>48800</v>
      </c>
      <c r="R355" s="288" t="s">
        <v>979</v>
      </c>
    </row>
    <row r="356" spans="1:19" ht="95.25" customHeight="1" x14ac:dyDescent="0.25">
      <c r="A356" s="93">
        <v>19</v>
      </c>
      <c r="B356" s="659" t="s">
        <v>601</v>
      </c>
      <c r="C356" s="660"/>
      <c r="D356" s="660"/>
      <c r="E356" s="660"/>
      <c r="F356" s="661"/>
      <c r="G356" s="263" t="s">
        <v>624</v>
      </c>
      <c r="H356" s="263">
        <f t="shared" si="29"/>
        <v>0</v>
      </c>
      <c r="I356" s="263">
        <v>0</v>
      </c>
      <c r="J356" s="263">
        <v>0</v>
      </c>
      <c r="K356" s="264">
        <v>46</v>
      </c>
      <c r="L356" s="264">
        <v>0</v>
      </c>
      <c r="M356" s="264">
        <v>0</v>
      </c>
      <c r="N356" s="264">
        <v>81</v>
      </c>
      <c r="O356" s="263">
        <v>0</v>
      </c>
      <c r="P356" s="263">
        <v>0</v>
      </c>
      <c r="Q356" s="288" t="s">
        <v>1099</v>
      </c>
      <c r="R356" s="288" t="s">
        <v>1100</v>
      </c>
    </row>
    <row r="357" spans="1:19" ht="114" x14ac:dyDescent="0.25">
      <c r="A357" s="93">
        <v>20</v>
      </c>
      <c r="B357" s="659" t="s">
        <v>625</v>
      </c>
      <c r="C357" s="660"/>
      <c r="D357" s="660"/>
      <c r="E357" s="660"/>
      <c r="F357" s="661"/>
      <c r="G357" s="263" t="s">
        <v>626</v>
      </c>
      <c r="H357" s="263">
        <f t="shared" si="29"/>
        <v>0</v>
      </c>
      <c r="I357" s="263">
        <v>0</v>
      </c>
      <c r="J357" s="263">
        <v>0</v>
      </c>
      <c r="K357" s="264">
        <v>38</v>
      </c>
      <c r="L357" s="264">
        <v>46</v>
      </c>
      <c r="M357" s="264">
        <v>0</v>
      </c>
      <c r="N357" s="264">
        <v>65</v>
      </c>
      <c r="O357" s="263">
        <v>67</v>
      </c>
      <c r="P357" s="263">
        <v>0</v>
      </c>
      <c r="Q357" s="265">
        <v>47716</v>
      </c>
      <c r="R357" s="265">
        <v>23858</v>
      </c>
    </row>
    <row r="358" spans="1:19" ht="114" x14ac:dyDescent="0.25">
      <c r="A358" s="267">
        <v>21</v>
      </c>
      <c r="B358" s="659" t="s">
        <v>601</v>
      </c>
      <c r="C358" s="660"/>
      <c r="D358" s="660"/>
      <c r="E358" s="660"/>
      <c r="F358" s="661"/>
      <c r="G358" s="263" t="s">
        <v>648</v>
      </c>
      <c r="H358" s="263">
        <f t="shared" si="29"/>
        <v>6</v>
      </c>
      <c r="I358" s="263">
        <v>0</v>
      </c>
      <c r="J358" s="263">
        <v>6</v>
      </c>
      <c r="K358" s="264">
        <v>10</v>
      </c>
      <c r="L358" s="264">
        <v>7</v>
      </c>
      <c r="M358" s="264">
        <v>2</v>
      </c>
      <c r="N358" s="264">
        <v>25</v>
      </c>
      <c r="O358" s="263">
        <v>10</v>
      </c>
      <c r="P358" s="263">
        <v>0</v>
      </c>
      <c r="Q358" s="265">
        <v>47910</v>
      </c>
      <c r="R358" s="265">
        <v>25061</v>
      </c>
    </row>
    <row r="359" spans="1:19" ht="45" customHeight="1" x14ac:dyDescent="0.25">
      <c r="A359" s="513" t="s">
        <v>645</v>
      </c>
      <c r="B359" s="513"/>
      <c r="C359" s="513"/>
      <c r="D359" s="513"/>
      <c r="E359" s="513"/>
      <c r="F359" s="513"/>
      <c r="G359" s="513"/>
      <c r="H359" s="159">
        <f>I359+J359</f>
        <v>4512</v>
      </c>
      <c r="I359" s="159">
        <f>I338+I339+I340+I341+I342+I343+I344+I345+I346+I347+I348+I349+I350+I351+I352+I353+I354+I355+I356+I357+I358</f>
        <v>4275</v>
      </c>
      <c r="J359" s="159">
        <f t="shared" ref="J359:P359" si="30">J338+J339+J340+J341+J342+J343+J344+J345+J346+J347+J348+J349+J350+J351+J352+J353+J354+J355+J356+J357+J358</f>
        <v>237</v>
      </c>
      <c r="K359" s="135">
        <f t="shared" si="30"/>
        <v>1229</v>
      </c>
      <c r="L359" s="135">
        <f t="shared" si="30"/>
        <v>371.25</v>
      </c>
      <c r="M359" s="135">
        <f t="shared" si="30"/>
        <v>43.75</v>
      </c>
      <c r="N359" s="135">
        <f t="shared" si="30"/>
        <v>2735</v>
      </c>
      <c r="O359" s="254">
        <f t="shared" si="30"/>
        <v>444.75</v>
      </c>
      <c r="P359" s="254">
        <f t="shared" si="30"/>
        <v>60.25</v>
      </c>
      <c r="Q359" s="156"/>
      <c r="R359" s="156"/>
    </row>
    <row r="360" spans="1:19" ht="27" customHeight="1" x14ac:dyDescent="0.25">
      <c r="A360" s="579" t="s">
        <v>860</v>
      </c>
      <c r="B360" s="579"/>
      <c r="C360" s="579"/>
      <c r="D360" s="579"/>
      <c r="E360" s="579"/>
      <c r="F360" s="579"/>
      <c r="G360" s="579"/>
      <c r="H360" s="579"/>
      <c r="I360" s="579"/>
      <c r="J360" s="579"/>
      <c r="K360" s="579"/>
      <c r="L360" s="579"/>
      <c r="M360" s="579"/>
      <c r="N360" s="579"/>
      <c r="O360" s="579"/>
      <c r="P360" s="579"/>
      <c r="Q360" s="579"/>
      <c r="R360" s="579"/>
    </row>
    <row r="361" spans="1:19" ht="33.75" customHeight="1" x14ac:dyDescent="0.25">
      <c r="A361" s="93">
        <v>1</v>
      </c>
      <c r="B361" s="482" t="s">
        <v>601</v>
      </c>
      <c r="C361" s="483"/>
      <c r="D361" s="483"/>
      <c r="E361" s="483"/>
      <c r="F361" s="484"/>
      <c r="G361" s="92" t="s">
        <v>1060</v>
      </c>
      <c r="H361" s="93">
        <f>I361+J361</f>
        <v>245</v>
      </c>
      <c r="I361" s="161">
        <v>180</v>
      </c>
      <c r="J361" s="161">
        <v>65</v>
      </c>
      <c r="K361" s="168">
        <v>47</v>
      </c>
      <c r="L361" s="168">
        <v>6</v>
      </c>
      <c r="M361" s="168">
        <v>0</v>
      </c>
      <c r="N361" s="168">
        <v>104</v>
      </c>
      <c r="O361" s="161">
        <v>0</v>
      </c>
      <c r="P361" s="161">
        <v>0</v>
      </c>
      <c r="Q361" s="169">
        <v>47549</v>
      </c>
      <c r="R361" s="169">
        <v>27280.9</v>
      </c>
      <c r="S361" s="240"/>
    </row>
    <row r="362" spans="1:19" ht="28.5" x14ac:dyDescent="0.25">
      <c r="A362" s="93">
        <v>2</v>
      </c>
      <c r="B362" s="659" t="s">
        <v>614</v>
      </c>
      <c r="C362" s="660"/>
      <c r="D362" s="660"/>
      <c r="E362" s="660"/>
      <c r="F362" s="661"/>
      <c r="G362" s="263" t="s">
        <v>1061</v>
      </c>
      <c r="H362" s="267">
        <f t="shared" ref="H362:H384" si="31">I362+J362</f>
        <v>215</v>
      </c>
      <c r="I362" s="267">
        <v>185</v>
      </c>
      <c r="J362" s="267">
        <v>30</v>
      </c>
      <c r="K362" s="268">
        <v>76</v>
      </c>
      <c r="L362" s="268">
        <v>37</v>
      </c>
      <c r="M362" s="268">
        <v>5</v>
      </c>
      <c r="N362" s="268">
        <v>172</v>
      </c>
      <c r="O362" s="267">
        <v>40</v>
      </c>
      <c r="P362" s="267">
        <v>0</v>
      </c>
      <c r="Q362" s="269">
        <v>48000</v>
      </c>
      <c r="R362" s="269">
        <v>23858</v>
      </c>
    </row>
    <row r="363" spans="1:19" ht="28.5" x14ac:dyDescent="0.25">
      <c r="A363" s="93">
        <v>3</v>
      </c>
      <c r="B363" s="659" t="s">
        <v>631</v>
      </c>
      <c r="C363" s="660"/>
      <c r="D363" s="660"/>
      <c r="E363" s="660"/>
      <c r="F363" s="661"/>
      <c r="G363" s="263" t="s">
        <v>1062</v>
      </c>
      <c r="H363" s="267">
        <f t="shared" si="31"/>
        <v>310</v>
      </c>
      <c r="I363" s="267">
        <v>265</v>
      </c>
      <c r="J363" s="267">
        <v>45</v>
      </c>
      <c r="K363" s="268">
        <v>66</v>
      </c>
      <c r="L363" s="268">
        <v>2</v>
      </c>
      <c r="M363" s="268">
        <v>0</v>
      </c>
      <c r="N363" s="268">
        <v>187</v>
      </c>
      <c r="O363" s="267">
        <v>0</v>
      </c>
      <c r="P363" s="267">
        <v>0</v>
      </c>
      <c r="Q363" s="269">
        <v>49441</v>
      </c>
      <c r="R363" s="269">
        <v>25353</v>
      </c>
    </row>
    <row r="364" spans="1:19" ht="28.5" x14ac:dyDescent="0.25">
      <c r="A364" s="267">
        <v>4</v>
      </c>
      <c r="B364" s="659" t="s">
        <v>601</v>
      </c>
      <c r="C364" s="660"/>
      <c r="D364" s="660"/>
      <c r="E364" s="660"/>
      <c r="F364" s="661"/>
      <c r="G364" s="263" t="s">
        <v>1063</v>
      </c>
      <c r="H364" s="267">
        <f t="shared" si="31"/>
        <v>345</v>
      </c>
      <c r="I364" s="267">
        <v>305</v>
      </c>
      <c r="J364" s="267">
        <v>40</v>
      </c>
      <c r="K364" s="268">
        <v>86</v>
      </c>
      <c r="L364" s="268">
        <v>0</v>
      </c>
      <c r="M364" s="268">
        <v>0</v>
      </c>
      <c r="N364" s="268">
        <v>196</v>
      </c>
      <c r="O364" s="267">
        <v>0</v>
      </c>
      <c r="P364" s="267">
        <v>0</v>
      </c>
      <c r="Q364" s="269">
        <v>47716</v>
      </c>
      <c r="R364" s="269">
        <v>23858</v>
      </c>
    </row>
    <row r="365" spans="1:19" ht="28.5" x14ac:dyDescent="0.25">
      <c r="A365" s="93">
        <v>5</v>
      </c>
      <c r="B365" s="659" t="s">
        <v>614</v>
      </c>
      <c r="C365" s="660"/>
      <c r="D365" s="660"/>
      <c r="E365" s="660"/>
      <c r="F365" s="661"/>
      <c r="G365" s="263" t="s">
        <v>1064</v>
      </c>
      <c r="H365" s="267">
        <f t="shared" si="31"/>
        <v>160</v>
      </c>
      <c r="I365" s="267">
        <v>130</v>
      </c>
      <c r="J365" s="267">
        <v>30</v>
      </c>
      <c r="K365" s="268">
        <v>48</v>
      </c>
      <c r="L365" s="268">
        <v>18.5</v>
      </c>
      <c r="M365" s="268">
        <v>0</v>
      </c>
      <c r="N365" s="268">
        <v>96</v>
      </c>
      <c r="O365" s="267">
        <v>50.25</v>
      </c>
      <c r="P365" s="267">
        <v>0</v>
      </c>
      <c r="Q365" s="269">
        <v>50007.6</v>
      </c>
      <c r="R365" s="269">
        <v>24138.2</v>
      </c>
      <c r="S365" s="240"/>
    </row>
    <row r="366" spans="1:19" ht="28.5" customHeight="1" x14ac:dyDescent="0.25">
      <c r="A366" s="93">
        <v>6</v>
      </c>
      <c r="B366" s="659" t="s">
        <v>631</v>
      </c>
      <c r="C366" s="660"/>
      <c r="D366" s="660"/>
      <c r="E366" s="660"/>
      <c r="F366" s="661"/>
      <c r="G366" s="263" t="s">
        <v>1065</v>
      </c>
      <c r="H366" s="267">
        <f t="shared" si="31"/>
        <v>145</v>
      </c>
      <c r="I366" s="267">
        <v>130</v>
      </c>
      <c r="J366" s="267">
        <v>15</v>
      </c>
      <c r="K366" s="268">
        <v>53</v>
      </c>
      <c r="L366" s="268">
        <v>1.5</v>
      </c>
      <c r="M366" s="268">
        <v>1.5</v>
      </c>
      <c r="N366" s="268">
        <v>90</v>
      </c>
      <c r="O366" s="267">
        <v>1</v>
      </c>
      <c r="P366" s="267">
        <v>1</v>
      </c>
      <c r="Q366" s="269">
        <v>48010</v>
      </c>
      <c r="R366" s="269">
        <v>23981</v>
      </c>
      <c r="S366" s="240"/>
    </row>
    <row r="367" spans="1:19" ht="99.75" x14ac:dyDescent="0.25">
      <c r="A367" s="93">
        <v>7</v>
      </c>
      <c r="B367" s="659" t="s">
        <v>694</v>
      </c>
      <c r="C367" s="660"/>
      <c r="D367" s="660"/>
      <c r="E367" s="660"/>
      <c r="F367" s="661"/>
      <c r="G367" s="263" t="s">
        <v>671</v>
      </c>
      <c r="H367" s="267">
        <f t="shared" si="31"/>
        <v>135</v>
      </c>
      <c r="I367" s="267">
        <v>120</v>
      </c>
      <c r="J367" s="267">
        <v>15</v>
      </c>
      <c r="K367" s="268">
        <v>11</v>
      </c>
      <c r="L367" s="268">
        <v>2</v>
      </c>
      <c r="M367" s="268">
        <v>2</v>
      </c>
      <c r="N367" s="268">
        <v>26</v>
      </c>
      <c r="O367" s="267">
        <v>0</v>
      </c>
      <c r="P367" s="267">
        <v>0</v>
      </c>
      <c r="Q367" s="269">
        <v>47716</v>
      </c>
      <c r="R367" s="269">
        <v>27969.599999999999</v>
      </c>
      <c r="S367" s="240"/>
    </row>
    <row r="368" spans="1:19" ht="42.75" x14ac:dyDescent="0.25">
      <c r="A368" s="267">
        <v>8</v>
      </c>
      <c r="B368" s="659" t="s">
        <v>601</v>
      </c>
      <c r="C368" s="660"/>
      <c r="D368" s="660"/>
      <c r="E368" s="660"/>
      <c r="F368" s="661"/>
      <c r="G368" s="263" t="s">
        <v>672</v>
      </c>
      <c r="H368" s="267">
        <f t="shared" si="31"/>
        <v>20</v>
      </c>
      <c r="I368" s="267">
        <v>0</v>
      </c>
      <c r="J368" s="267">
        <v>20</v>
      </c>
      <c r="K368" s="268">
        <v>36</v>
      </c>
      <c r="L368" s="268">
        <v>37</v>
      </c>
      <c r="M368" s="268"/>
      <c r="N368" s="268">
        <v>48</v>
      </c>
      <c r="O368" s="267">
        <v>63</v>
      </c>
      <c r="P368" s="267">
        <v>0</v>
      </c>
      <c r="Q368" s="269">
        <v>44974.2</v>
      </c>
      <c r="R368" s="269">
        <v>22564.3</v>
      </c>
    </row>
    <row r="369" spans="1:18" ht="42.75" x14ac:dyDescent="0.25">
      <c r="A369" s="267">
        <v>9</v>
      </c>
      <c r="B369" s="659" t="s">
        <v>614</v>
      </c>
      <c r="C369" s="660"/>
      <c r="D369" s="660"/>
      <c r="E369" s="660"/>
      <c r="F369" s="661"/>
      <c r="G369" s="263" t="s">
        <v>673</v>
      </c>
      <c r="H369" s="267">
        <f t="shared" si="31"/>
        <v>30</v>
      </c>
      <c r="I369" s="267">
        <v>0</v>
      </c>
      <c r="J369" s="267">
        <v>30</v>
      </c>
      <c r="K369" s="268">
        <v>65</v>
      </c>
      <c r="L369" s="268">
        <v>0</v>
      </c>
      <c r="M369" s="268">
        <v>1</v>
      </c>
      <c r="N369" s="268">
        <v>70</v>
      </c>
      <c r="O369" s="267">
        <v>0</v>
      </c>
      <c r="P369" s="267">
        <v>1</v>
      </c>
      <c r="Q369" s="269">
        <v>50826.1</v>
      </c>
      <c r="R369" s="269">
        <v>24172.5</v>
      </c>
    </row>
    <row r="370" spans="1:18" ht="42.75" x14ac:dyDescent="0.25">
      <c r="A370" s="267">
        <v>10</v>
      </c>
      <c r="B370" s="659" t="s">
        <v>601</v>
      </c>
      <c r="C370" s="660"/>
      <c r="D370" s="660"/>
      <c r="E370" s="660"/>
      <c r="F370" s="661"/>
      <c r="G370" s="263" t="s">
        <v>674</v>
      </c>
      <c r="H370" s="267">
        <f t="shared" si="31"/>
        <v>30</v>
      </c>
      <c r="I370" s="267">
        <v>0</v>
      </c>
      <c r="J370" s="267">
        <v>30</v>
      </c>
      <c r="K370" s="268">
        <v>42</v>
      </c>
      <c r="L370" s="268">
        <v>0</v>
      </c>
      <c r="M370" s="268">
        <v>0</v>
      </c>
      <c r="N370" s="268">
        <v>56</v>
      </c>
      <c r="O370" s="267">
        <v>0</v>
      </c>
      <c r="P370" s="267">
        <v>0</v>
      </c>
      <c r="Q370" s="269">
        <v>47789</v>
      </c>
      <c r="R370" s="269">
        <v>23892</v>
      </c>
    </row>
    <row r="371" spans="1:18" ht="42.75" x14ac:dyDescent="0.25">
      <c r="A371" s="267">
        <v>11</v>
      </c>
      <c r="B371" s="659" t="s">
        <v>601</v>
      </c>
      <c r="C371" s="660"/>
      <c r="D371" s="660"/>
      <c r="E371" s="660"/>
      <c r="F371" s="661"/>
      <c r="G371" s="263" t="s">
        <v>675</v>
      </c>
      <c r="H371" s="267">
        <f t="shared" si="31"/>
        <v>30</v>
      </c>
      <c r="I371" s="267">
        <v>0</v>
      </c>
      <c r="J371" s="267">
        <v>30</v>
      </c>
      <c r="K371" s="268">
        <v>42</v>
      </c>
      <c r="L371" s="268">
        <v>0</v>
      </c>
      <c r="M371" s="268">
        <v>0</v>
      </c>
      <c r="N371" s="268">
        <v>56</v>
      </c>
      <c r="O371" s="267">
        <v>0</v>
      </c>
      <c r="P371" s="267">
        <v>0</v>
      </c>
      <c r="Q371" s="269">
        <v>47716</v>
      </c>
      <c r="R371" s="269">
        <v>24559</v>
      </c>
    </row>
    <row r="372" spans="1:18" ht="42.75" x14ac:dyDescent="0.25">
      <c r="A372" s="93">
        <v>12</v>
      </c>
      <c r="B372" s="659" t="s">
        <v>611</v>
      </c>
      <c r="C372" s="660"/>
      <c r="D372" s="660"/>
      <c r="E372" s="660"/>
      <c r="F372" s="661"/>
      <c r="G372" s="263" t="s">
        <v>676</v>
      </c>
      <c r="H372" s="267">
        <f t="shared" si="31"/>
        <v>20</v>
      </c>
      <c r="I372" s="267">
        <v>0</v>
      </c>
      <c r="J372" s="267">
        <v>20</v>
      </c>
      <c r="K372" s="268">
        <v>48</v>
      </c>
      <c r="L372" s="268">
        <v>0</v>
      </c>
      <c r="M372" s="268">
        <v>0</v>
      </c>
      <c r="N372" s="268">
        <v>60</v>
      </c>
      <c r="O372" s="267">
        <v>0</v>
      </c>
      <c r="P372" s="267">
        <v>0</v>
      </c>
      <c r="Q372" s="269">
        <v>51358</v>
      </c>
      <c r="R372" s="269">
        <v>24400</v>
      </c>
    </row>
    <row r="373" spans="1:18" ht="42.75" x14ac:dyDescent="0.25">
      <c r="A373" s="267">
        <v>13</v>
      </c>
      <c r="B373" s="659" t="s">
        <v>631</v>
      </c>
      <c r="C373" s="660"/>
      <c r="D373" s="660"/>
      <c r="E373" s="660"/>
      <c r="F373" s="661"/>
      <c r="G373" s="263" t="s">
        <v>677</v>
      </c>
      <c r="H373" s="267">
        <f t="shared" si="31"/>
        <v>20</v>
      </c>
      <c r="I373" s="267">
        <v>0</v>
      </c>
      <c r="J373" s="267">
        <v>20</v>
      </c>
      <c r="K373" s="268">
        <v>35</v>
      </c>
      <c r="L373" s="268">
        <v>0</v>
      </c>
      <c r="M373" s="268">
        <v>0</v>
      </c>
      <c r="N373" s="268">
        <v>49</v>
      </c>
      <c r="O373" s="267">
        <v>0</v>
      </c>
      <c r="P373" s="267">
        <v>0</v>
      </c>
      <c r="Q373" s="269">
        <v>47717.9</v>
      </c>
      <c r="R373" s="269">
        <v>23974.799999999999</v>
      </c>
    </row>
    <row r="374" spans="1:18" ht="42.75" x14ac:dyDescent="0.25">
      <c r="A374" s="267">
        <v>14</v>
      </c>
      <c r="B374" s="659" t="s">
        <v>601</v>
      </c>
      <c r="C374" s="660"/>
      <c r="D374" s="660"/>
      <c r="E374" s="660"/>
      <c r="F374" s="661"/>
      <c r="G374" s="263" t="s">
        <v>678</v>
      </c>
      <c r="H374" s="267">
        <f t="shared" si="31"/>
        <v>20</v>
      </c>
      <c r="I374" s="267">
        <v>0</v>
      </c>
      <c r="J374" s="267">
        <v>20</v>
      </c>
      <c r="K374" s="268">
        <v>56</v>
      </c>
      <c r="L374" s="268">
        <v>0</v>
      </c>
      <c r="M374" s="268">
        <v>0</v>
      </c>
      <c r="N374" s="268">
        <v>91</v>
      </c>
      <c r="O374" s="267">
        <v>0</v>
      </c>
      <c r="P374" s="267">
        <v>0</v>
      </c>
      <c r="Q374" s="277" t="s">
        <v>1085</v>
      </c>
      <c r="R374" s="267">
        <v>25103</v>
      </c>
    </row>
    <row r="375" spans="1:18" ht="57" x14ac:dyDescent="0.25">
      <c r="A375" s="93">
        <v>15</v>
      </c>
      <c r="B375" s="659" t="s">
        <v>601</v>
      </c>
      <c r="C375" s="660"/>
      <c r="D375" s="660"/>
      <c r="E375" s="660"/>
      <c r="F375" s="661"/>
      <c r="G375" s="263" t="s">
        <v>679</v>
      </c>
      <c r="H375" s="267">
        <f t="shared" si="31"/>
        <v>10</v>
      </c>
      <c r="I375" s="267">
        <v>0</v>
      </c>
      <c r="J375" s="267">
        <v>10</v>
      </c>
      <c r="K375" s="268">
        <v>59</v>
      </c>
      <c r="L375" s="268">
        <v>10</v>
      </c>
      <c r="M375" s="268">
        <v>3</v>
      </c>
      <c r="N375" s="268">
        <v>106</v>
      </c>
      <c r="O375" s="267">
        <v>6</v>
      </c>
      <c r="P375" s="267">
        <v>3</v>
      </c>
      <c r="Q375" s="269">
        <v>47749</v>
      </c>
      <c r="R375" s="269">
        <v>26016</v>
      </c>
    </row>
    <row r="376" spans="1:18" ht="57" x14ac:dyDescent="0.25">
      <c r="A376" s="93">
        <v>16</v>
      </c>
      <c r="B376" s="659" t="s">
        <v>601</v>
      </c>
      <c r="C376" s="660"/>
      <c r="D376" s="660"/>
      <c r="E376" s="660"/>
      <c r="F376" s="661"/>
      <c r="G376" s="263" t="s">
        <v>680</v>
      </c>
      <c r="H376" s="267">
        <f t="shared" si="31"/>
        <v>10</v>
      </c>
      <c r="I376" s="267">
        <v>0</v>
      </c>
      <c r="J376" s="267">
        <v>10</v>
      </c>
      <c r="K376" s="268">
        <v>38</v>
      </c>
      <c r="L376" s="268">
        <v>0</v>
      </c>
      <c r="M376" s="268">
        <v>0</v>
      </c>
      <c r="N376" s="268">
        <v>60</v>
      </c>
      <c r="O376" s="267">
        <v>0</v>
      </c>
      <c r="P376" s="267">
        <v>0</v>
      </c>
      <c r="Q376" s="269">
        <v>48403</v>
      </c>
      <c r="R376" s="269">
        <v>26664.9</v>
      </c>
    </row>
    <row r="377" spans="1:18" ht="57" x14ac:dyDescent="0.25">
      <c r="A377" s="93">
        <v>17</v>
      </c>
      <c r="B377" s="659" t="s">
        <v>611</v>
      </c>
      <c r="C377" s="660"/>
      <c r="D377" s="660"/>
      <c r="E377" s="660"/>
      <c r="F377" s="661"/>
      <c r="G377" s="263" t="s">
        <v>681</v>
      </c>
      <c r="H377" s="267">
        <f t="shared" si="31"/>
        <v>10</v>
      </c>
      <c r="I377" s="267">
        <v>0</v>
      </c>
      <c r="J377" s="267">
        <v>10</v>
      </c>
      <c r="K377" s="268">
        <v>17</v>
      </c>
      <c r="L377" s="268">
        <v>47</v>
      </c>
      <c r="M377" s="268">
        <v>7</v>
      </c>
      <c r="N377" s="268">
        <v>27</v>
      </c>
      <c r="O377" s="267">
        <v>77</v>
      </c>
      <c r="P377" s="267">
        <v>1</v>
      </c>
      <c r="Q377" s="269">
        <v>51218.5</v>
      </c>
      <c r="R377" s="269">
        <v>25729.7</v>
      </c>
    </row>
    <row r="378" spans="1:18" ht="57" x14ac:dyDescent="0.25">
      <c r="A378" s="93">
        <v>18</v>
      </c>
      <c r="B378" s="659" t="s">
        <v>631</v>
      </c>
      <c r="C378" s="660"/>
      <c r="D378" s="660"/>
      <c r="E378" s="660"/>
      <c r="F378" s="661"/>
      <c r="G378" s="263" t="s">
        <v>682</v>
      </c>
      <c r="H378" s="267">
        <f t="shared" si="31"/>
        <v>10</v>
      </c>
      <c r="I378" s="267">
        <v>0</v>
      </c>
      <c r="J378" s="267">
        <v>10</v>
      </c>
      <c r="K378" s="268">
        <v>32</v>
      </c>
      <c r="L378" s="268">
        <v>16</v>
      </c>
      <c r="M378" s="268">
        <v>5</v>
      </c>
      <c r="N378" s="268">
        <v>56</v>
      </c>
      <c r="O378" s="267">
        <v>10</v>
      </c>
      <c r="P378" s="267">
        <v>3</v>
      </c>
      <c r="Q378" s="269">
        <v>49771</v>
      </c>
      <c r="R378" s="269">
        <v>25232</v>
      </c>
    </row>
    <row r="379" spans="1:18" ht="57" x14ac:dyDescent="0.25">
      <c r="A379" s="93">
        <v>19</v>
      </c>
      <c r="B379" s="659" t="s">
        <v>631</v>
      </c>
      <c r="C379" s="660"/>
      <c r="D379" s="660"/>
      <c r="E379" s="660"/>
      <c r="F379" s="661"/>
      <c r="G379" s="263" t="s">
        <v>988</v>
      </c>
      <c r="H379" s="267">
        <f t="shared" si="31"/>
        <v>0</v>
      </c>
      <c r="I379" s="267">
        <v>0</v>
      </c>
      <c r="J379" s="267">
        <v>0</v>
      </c>
      <c r="K379" s="268">
        <v>34</v>
      </c>
      <c r="L379" s="268">
        <v>0</v>
      </c>
      <c r="M379" s="268">
        <v>0</v>
      </c>
      <c r="N379" s="268">
        <v>38</v>
      </c>
      <c r="O379" s="267">
        <v>0</v>
      </c>
      <c r="P379" s="267">
        <v>0</v>
      </c>
      <c r="Q379" s="269">
        <v>47816.5</v>
      </c>
      <c r="R379" s="269">
        <v>23858</v>
      </c>
    </row>
    <row r="380" spans="1:18" ht="42.75" x14ac:dyDescent="0.25">
      <c r="A380" s="93">
        <v>20</v>
      </c>
      <c r="B380" s="659" t="s">
        <v>614</v>
      </c>
      <c r="C380" s="660"/>
      <c r="D380" s="660"/>
      <c r="E380" s="660"/>
      <c r="F380" s="661"/>
      <c r="G380" s="263" t="s">
        <v>1073</v>
      </c>
      <c r="H380" s="267">
        <f t="shared" si="31"/>
        <v>0</v>
      </c>
      <c r="I380" s="267">
        <v>0</v>
      </c>
      <c r="J380" s="267">
        <v>0</v>
      </c>
      <c r="K380" s="268">
        <v>22</v>
      </c>
      <c r="L380" s="268">
        <v>18</v>
      </c>
      <c r="M380" s="268">
        <v>0</v>
      </c>
      <c r="N380" s="268">
        <v>26</v>
      </c>
      <c r="O380" s="267">
        <v>18</v>
      </c>
      <c r="P380" s="267">
        <v>1</v>
      </c>
      <c r="Q380" s="269">
        <v>47716</v>
      </c>
      <c r="R380" s="269">
        <v>23858</v>
      </c>
    </row>
    <row r="381" spans="1:18" ht="71.25" x14ac:dyDescent="0.25">
      <c r="A381" s="93">
        <v>21</v>
      </c>
      <c r="B381" s="659" t="s">
        <v>614</v>
      </c>
      <c r="C381" s="660"/>
      <c r="D381" s="660"/>
      <c r="E381" s="660"/>
      <c r="F381" s="661"/>
      <c r="G381" s="263" t="s">
        <v>685</v>
      </c>
      <c r="H381" s="267">
        <f t="shared" si="31"/>
        <v>0</v>
      </c>
      <c r="I381" s="267">
        <v>0</v>
      </c>
      <c r="J381" s="267">
        <v>0</v>
      </c>
      <c r="K381" s="268">
        <v>19</v>
      </c>
      <c r="L381" s="268">
        <v>0</v>
      </c>
      <c r="M381" s="268">
        <v>0</v>
      </c>
      <c r="N381" s="268">
        <v>21</v>
      </c>
      <c r="O381" s="267">
        <v>1</v>
      </c>
      <c r="P381" s="267">
        <v>0</v>
      </c>
      <c r="Q381" s="269">
        <v>47719.5</v>
      </c>
      <c r="R381" s="269">
        <v>23859.9</v>
      </c>
    </row>
    <row r="382" spans="1:18" ht="85.5" x14ac:dyDescent="0.25">
      <c r="A382" s="93">
        <v>22</v>
      </c>
      <c r="B382" s="659" t="s">
        <v>601</v>
      </c>
      <c r="C382" s="660"/>
      <c r="D382" s="660"/>
      <c r="E382" s="660"/>
      <c r="F382" s="661"/>
      <c r="G382" s="263" t="s">
        <v>975</v>
      </c>
      <c r="H382" s="267">
        <f t="shared" si="31"/>
        <v>0</v>
      </c>
      <c r="I382" s="267">
        <v>0</v>
      </c>
      <c r="J382" s="267">
        <v>0</v>
      </c>
      <c r="K382" s="268">
        <v>4</v>
      </c>
      <c r="L382" s="268">
        <v>29</v>
      </c>
      <c r="M382" s="268">
        <v>0</v>
      </c>
      <c r="N382" s="268">
        <v>23</v>
      </c>
      <c r="O382" s="267">
        <v>29</v>
      </c>
      <c r="P382" s="267">
        <v>0</v>
      </c>
      <c r="Q382" s="269">
        <v>47716</v>
      </c>
      <c r="R382" s="269">
        <v>24970</v>
      </c>
    </row>
    <row r="383" spans="1:18" ht="21.75" customHeight="1" x14ac:dyDescent="0.25">
      <c r="A383" s="93">
        <v>23</v>
      </c>
      <c r="B383" s="659" t="s">
        <v>601</v>
      </c>
      <c r="C383" s="660"/>
      <c r="D383" s="660"/>
      <c r="E383" s="660"/>
      <c r="F383" s="661"/>
      <c r="G383" s="263" t="s">
        <v>1072</v>
      </c>
      <c r="H383" s="267">
        <f t="shared" si="31"/>
        <v>10</v>
      </c>
      <c r="I383" s="267">
        <v>0</v>
      </c>
      <c r="J383" s="267">
        <v>10</v>
      </c>
      <c r="K383" s="268">
        <v>25</v>
      </c>
      <c r="L383" s="268">
        <v>1</v>
      </c>
      <c r="M383" s="268">
        <v>1</v>
      </c>
      <c r="N383" s="268">
        <v>42</v>
      </c>
      <c r="O383" s="267">
        <v>0</v>
      </c>
      <c r="P383" s="267">
        <v>0</v>
      </c>
      <c r="Q383" s="267">
        <v>47716.14</v>
      </c>
      <c r="R383" s="277" t="s">
        <v>1049</v>
      </c>
    </row>
    <row r="384" spans="1:18" ht="27.75" customHeight="1" x14ac:dyDescent="0.25">
      <c r="A384" s="93">
        <v>24</v>
      </c>
      <c r="B384" s="659" t="s">
        <v>601</v>
      </c>
      <c r="C384" s="660"/>
      <c r="D384" s="660"/>
      <c r="E384" s="660"/>
      <c r="F384" s="661"/>
      <c r="G384" s="263" t="s">
        <v>1071</v>
      </c>
      <c r="H384" s="267">
        <f t="shared" si="31"/>
        <v>0</v>
      </c>
      <c r="I384" s="267">
        <v>0</v>
      </c>
      <c r="J384" s="267">
        <v>0</v>
      </c>
      <c r="K384" s="268">
        <v>17</v>
      </c>
      <c r="L384" s="268">
        <v>106.75</v>
      </c>
      <c r="M384" s="268">
        <v>22</v>
      </c>
      <c r="N384" s="268">
        <v>301</v>
      </c>
      <c r="O384" s="267">
        <v>90</v>
      </c>
      <c r="P384" s="267">
        <v>0</v>
      </c>
      <c r="Q384" s="269">
        <v>49985.7</v>
      </c>
      <c r="R384" s="269">
        <v>24730.2</v>
      </c>
    </row>
    <row r="385" spans="1:18" ht="27" customHeight="1" x14ac:dyDescent="0.25">
      <c r="A385" s="513" t="s">
        <v>646</v>
      </c>
      <c r="B385" s="513"/>
      <c r="C385" s="513"/>
      <c r="D385" s="513"/>
      <c r="E385" s="513"/>
      <c r="F385" s="513"/>
      <c r="G385" s="513"/>
      <c r="H385" s="254">
        <f>I385+J385</f>
        <v>1775</v>
      </c>
      <c r="I385" s="254">
        <f t="shared" ref="I385:P385" si="32">I361+I362+I363+I364+I365+I366+I367+I368+I369+I370+I371+I372+I373+I374+I375+I376+I377+I378+I379+I380+I381+I382+I383+I384</f>
        <v>1315</v>
      </c>
      <c r="J385" s="254">
        <f t="shared" si="32"/>
        <v>460</v>
      </c>
      <c r="K385" s="135">
        <f t="shared" si="32"/>
        <v>978</v>
      </c>
      <c r="L385" s="135">
        <f t="shared" si="32"/>
        <v>331.75</v>
      </c>
      <c r="M385" s="135">
        <f t="shared" si="32"/>
        <v>47.5</v>
      </c>
      <c r="N385" s="135">
        <f t="shared" si="32"/>
        <v>2001</v>
      </c>
      <c r="O385" s="254">
        <f t="shared" si="32"/>
        <v>385.25</v>
      </c>
      <c r="P385" s="254">
        <f t="shared" si="32"/>
        <v>10</v>
      </c>
      <c r="Q385" s="156"/>
      <c r="R385" s="156"/>
    </row>
    <row r="386" spans="1:18" ht="27.75" customHeight="1" x14ac:dyDescent="0.25">
      <c r="A386" s="513" t="s">
        <v>644</v>
      </c>
      <c r="B386" s="513"/>
      <c r="C386" s="513"/>
      <c r="D386" s="513"/>
      <c r="E386" s="513"/>
      <c r="F386" s="513"/>
      <c r="G386" s="513"/>
      <c r="H386" s="159">
        <f>I386+J386</f>
        <v>10302</v>
      </c>
      <c r="I386" s="159">
        <f>I385+I359+I336+I335</f>
        <v>8285</v>
      </c>
      <c r="J386" s="159">
        <f t="shared" ref="J386:P386" si="33">J335+J359+J336+J385</f>
        <v>2017</v>
      </c>
      <c r="K386" s="135">
        <f t="shared" si="33"/>
        <v>3919</v>
      </c>
      <c r="L386" s="135">
        <f t="shared" si="33"/>
        <v>1583.25</v>
      </c>
      <c r="M386" s="135">
        <f t="shared" si="33"/>
        <v>257.5</v>
      </c>
      <c r="N386" s="135">
        <f t="shared" si="33"/>
        <v>9807</v>
      </c>
      <c r="O386" s="254">
        <f t="shared" si="33"/>
        <v>2065</v>
      </c>
      <c r="P386" s="254">
        <f t="shared" si="33"/>
        <v>98.25</v>
      </c>
      <c r="Q386" s="156"/>
      <c r="R386" s="156"/>
    </row>
    <row r="387" spans="1:18" x14ac:dyDescent="0.25">
      <c r="A387" s="251"/>
      <c r="B387" s="35"/>
      <c r="C387" s="35"/>
      <c r="D387" s="35"/>
      <c r="E387" s="35"/>
      <c r="F387" s="35"/>
      <c r="G387" s="35"/>
      <c r="H387" s="251"/>
      <c r="I387" s="251"/>
      <c r="J387" s="251"/>
      <c r="K387" s="185"/>
      <c r="L387" s="185"/>
      <c r="M387" s="185"/>
      <c r="N387" s="185"/>
      <c r="O387" s="251"/>
      <c r="P387" s="251"/>
      <c r="Q387" s="96"/>
      <c r="R387" s="96"/>
    </row>
    <row r="388" spans="1:18" x14ac:dyDescent="0.25">
      <c r="A388" s="485" t="s">
        <v>643</v>
      </c>
      <c r="B388" s="485"/>
      <c r="C388" s="485"/>
      <c r="D388" s="485"/>
      <c r="E388" s="485"/>
      <c r="F388" s="485"/>
      <c r="G388" s="485"/>
      <c r="H388" s="485"/>
      <c r="I388" s="485"/>
      <c r="J388" s="485"/>
      <c r="K388" s="185"/>
      <c r="L388" s="185"/>
      <c r="M388" s="185"/>
      <c r="N388" s="185"/>
      <c r="O388" s="251"/>
      <c r="P388" s="251"/>
      <c r="Q388" s="96"/>
      <c r="R388" s="96"/>
    </row>
    <row r="389" spans="1:18" x14ac:dyDescent="0.25">
      <c r="A389" s="487" t="s">
        <v>649</v>
      </c>
      <c r="B389" s="487" t="s">
        <v>22</v>
      </c>
      <c r="C389" s="487"/>
      <c r="D389" s="487"/>
      <c r="E389" s="487"/>
      <c r="F389" s="487"/>
      <c r="G389" s="487" t="s">
        <v>23</v>
      </c>
      <c r="H389" s="487" t="s">
        <v>10</v>
      </c>
      <c r="I389" s="487"/>
      <c r="J389" s="487"/>
      <c r="K389" s="600" t="s">
        <v>27</v>
      </c>
      <c r="L389" s="600"/>
      <c r="M389" s="600"/>
      <c r="N389" s="487" t="s">
        <v>652</v>
      </c>
      <c r="O389" s="487"/>
      <c r="P389" s="97"/>
      <c r="Q389" s="485"/>
      <c r="R389" s="485"/>
    </row>
    <row r="390" spans="1:18" x14ac:dyDescent="0.25">
      <c r="A390" s="487"/>
      <c r="B390" s="487"/>
      <c r="C390" s="487"/>
      <c r="D390" s="487"/>
      <c r="E390" s="487"/>
      <c r="F390" s="487"/>
      <c r="G390" s="487"/>
      <c r="H390" s="488" t="s">
        <v>653</v>
      </c>
      <c r="I390" s="487" t="s">
        <v>29</v>
      </c>
      <c r="J390" s="487"/>
      <c r="K390" s="601" t="s">
        <v>25</v>
      </c>
      <c r="L390" s="600" t="s">
        <v>30</v>
      </c>
      <c r="M390" s="600"/>
      <c r="N390" s="601" t="s">
        <v>10</v>
      </c>
      <c r="O390" s="488" t="s">
        <v>27</v>
      </c>
      <c r="P390" s="97"/>
      <c r="Q390" s="489"/>
      <c r="R390" s="489"/>
    </row>
    <row r="391" spans="1:18" ht="31.5" customHeight="1" x14ac:dyDescent="0.25">
      <c r="A391" s="487"/>
      <c r="B391" s="487"/>
      <c r="C391" s="487"/>
      <c r="D391" s="487"/>
      <c r="E391" s="487"/>
      <c r="F391" s="487"/>
      <c r="G391" s="487"/>
      <c r="H391" s="488"/>
      <c r="I391" s="488" t="s">
        <v>26</v>
      </c>
      <c r="J391" s="488" t="s">
        <v>9</v>
      </c>
      <c r="K391" s="601"/>
      <c r="L391" s="601" t="s">
        <v>26</v>
      </c>
      <c r="M391" s="601" t="s">
        <v>9</v>
      </c>
      <c r="N391" s="601"/>
      <c r="O391" s="488"/>
      <c r="P391" s="98"/>
      <c r="Q391" s="489"/>
      <c r="R391" s="489"/>
    </row>
    <row r="392" spans="1:18" ht="31.5" customHeight="1" x14ac:dyDescent="0.25">
      <c r="A392" s="487"/>
      <c r="B392" s="487"/>
      <c r="C392" s="487"/>
      <c r="D392" s="487"/>
      <c r="E392" s="487"/>
      <c r="F392" s="487"/>
      <c r="G392" s="487"/>
      <c r="H392" s="488"/>
      <c r="I392" s="488"/>
      <c r="J392" s="488"/>
      <c r="K392" s="601"/>
      <c r="L392" s="601"/>
      <c r="M392" s="601"/>
      <c r="N392" s="601"/>
      <c r="O392" s="488"/>
      <c r="P392" s="98"/>
      <c r="Q392" s="489"/>
      <c r="R392" s="489"/>
    </row>
    <row r="393" spans="1:18" ht="96" customHeight="1" x14ac:dyDescent="0.25">
      <c r="A393" s="93">
        <v>1</v>
      </c>
      <c r="B393" s="662" t="s">
        <v>614</v>
      </c>
      <c r="C393" s="663"/>
      <c r="D393" s="663"/>
      <c r="E393" s="663"/>
      <c r="F393" s="664"/>
      <c r="G393" s="267" t="s">
        <v>637</v>
      </c>
      <c r="H393" s="267">
        <v>22</v>
      </c>
      <c r="I393" s="267">
        <v>0</v>
      </c>
      <c r="J393" s="267">
        <v>2</v>
      </c>
      <c r="K393" s="268">
        <v>19</v>
      </c>
      <c r="L393" s="268">
        <v>0</v>
      </c>
      <c r="M393" s="268">
        <v>2</v>
      </c>
      <c r="N393" s="276">
        <v>57727</v>
      </c>
      <c r="O393" s="269">
        <v>31900</v>
      </c>
      <c r="P393" s="99"/>
      <c r="Q393" s="100"/>
      <c r="R393" s="100"/>
    </row>
    <row r="394" spans="1:18" ht="84.75" customHeight="1" x14ac:dyDescent="0.25">
      <c r="A394" s="267">
        <v>2</v>
      </c>
      <c r="B394" s="662" t="s">
        <v>614</v>
      </c>
      <c r="C394" s="663"/>
      <c r="D394" s="663"/>
      <c r="E394" s="663"/>
      <c r="F394" s="664"/>
      <c r="G394" s="267" t="s">
        <v>639</v>
      </c>
      <c r="H394" s="267">
        <v>3</v>
      </c>
      <c r="I394" s="267">
        <v>0</v>
      </c>
      <c r="J394" s="267">
        <v>0</v>
      </c>
      <c r="K394" s="268">
        <v>2</v>
      </c>
      <c r="L394" s="268">
        <v>1</v>
      </c>
      <c r="M394" s="268">
        <v>1</v>
      </c>
      <c r="N394" s="276">
        <v>48500</v>
      </c>
      <c r="O394" s="269">
        <v>26500</v>
      </c>
      <c r="P394" s="289"/>
      <c r="Q394" s="100"/>
      <c r="R394" s="100"/>
    </row>
    <row r="395" spans="1:18" ht="71.25" hidden="1" x14ac:dyDescent="0.25">
      <c r="A395" s="93">
        <v>4</v>
      </c>
      <c r="B395" s="501" t="s">
        <v>601</v>
      </c>
      <c r="C395" s="502"/>
      <c r="D395" s="502"/>
      <c r="E395" s="502"/>
      <c r="F395" s="503"/>
      <c r="G395" s="93" t="s">
        <v>641</v>
      </c>
      <c r="H395" s="161"/>
      <c r="I395" s="161"/>
      <c r="J395" s="161"/>
      <c r="K395" s="168"/>
      <c r="L395" s="168"/>
      <c r="M395" s="168"/>
      <c r="N395" s="186"/>
      <c r="O395" s="169"/>
      <c r="P395" s="99"/>
      <c r="Q395" s="100"/>
      <c r="R395" s="100"/>
    </row>
    <row r="396" spans="1:18" ht="77.25" customHeight="1" x14ac:dyDescent="0.25">
      <c r="A396" s="93">
        <v>3</v>
      </c>
      <c r="B396" s="662" t="s">
        <v>614</v>
      </c>
      <c r="C396" s="663"/>
      <c r="D396" s="663"/>
      <c r="E396" s="663"/>
      <c r="F396" s="664"/>
      <c r="G396" s="267" t="s">
        <v>627</v>
      </c>
      <c r="H396" s="267">
        <v>9</v>
      </c>
      <c r="I396" s="267">
        <v>36</v>
      </c>
      <c r="J396" s="267">
        <v>0</v>
      </c>
      <c r="K396" s="268">
        <v>26</v>
      </c>
      <c r="L396" s="268">
        <v>33.25</v>
      </c>
      <c r="M396" s="268">
        <v>0</v>
      </c>
      <c r="N396" s="276">
        <v>47716</v>
      </c>
      <c r="O396" s="269">
        <v>23858</v>
      </c>
      <c r="P396" s="99"/>
      <c r="Q396" s="100"/>
      <c r="R396" s="100"/>
    </row>
    <row r="397" spans="1:18" x14ac:dyDescent="0.25">
      <c r="A397" s="93">
        <v>4</v>
      </c>
      <c r="B397" s="662" t="s">
        <v>601</v>
      </c>
      <c r="C397" s="663"/>
      <c r="D397" s="663"/>
      <c r="E397" s="663"/>
      <c r="F397" s="664"/>
      <c r="G397" s="267" t="s">
        <v>1080</v>
      </c>
      <c r="H397" s="267">
        <v>7</v>
      </c>
      <c r="I397" s="267">
        <v>0</v>
      </c>
      <c r="J397" s="267">
        <v>0</v>
      </c>
      <c r="K397" s="268">
        <v>29</v>
      </c>
      <c r="L397" s="268">
        <v>0</v>
      </c>
      <c r="M397" s="268">
        <v>0</v>
      </c>
      <c r="N397" s="276">
        <v>58647</v>
      </c>
      <c r="O397" s="269">
        <v>39499</v>
      </c>
      <c r="P397" s="99"/>
      <c r="Q397" s="100"/>
      <c r="R397" s="100"/>
    </row>
    <row r="398" spans="1:18" ht="26.25" customHeight="1" x14ac:dyDescent="0.25">
      <c r="A398" s="510" t="s">
        <v>689</v>
      </c>
      <c r="B398" s="511"/>
      <c r="C398" s="511"/>
      <c r="D398" s="511"/>
      <c r="E398" s="511"/>
      <c r="F398" s="511"/>
      <c r="G398" s="512"/>
      <c r="H398" s="254">
        <f>H393+H394+H395+H396+H397</f>
        <v>41</v>
      </c>
      <c r="I398" s="254">
        <f t="shared" ref="I398:M398" si="34">I393+I394+I395+I396+I397</f>
        <v>36</v>
      </c>
      <c r="J398" s="254">
        <f t="shared" si="34"/>
        <v>2</v>
      </c>
      <c r="K398" s="135">
        <f t="shared" si="34"/>
        <v>76</v>
      </c>
      <c r="L398" s="135">
        <f t="shared" si="34"/>
        <v>34.25</v>
      </c>
      <c r="M398" s="135">
        <f t="shared" si="34"/>
        <v>3</v>
      </c>
      <c r="N398" s="136">
        <f>(N393+N394+N395+N396+N397)/4</f>
        <v>53147.5</v>
      </c>
      <c r="O398" s="156">
        <f>(O393+O394+O395+O396+O397)/4</f>
        <v>30439.25</v>
      </c>
      <c r="P398" s="251"/>
      <c r="Q398" s="96"/>
      <c r="R398" s="96"/>
    </row>
    <row r="399" spans="1:18" x14ac:dyDescent="0.25">
      <c r="A399" s="251"/>
      <c r="B399" s="251"/>
      <c r="C399" s="251"/>
      <c r="D399" s="251"/>
      <c r="E399" s="251"/>
      <c r="F399" s="251"/>
      <c r="G399" s="251"/>
      <c r="H399" s="251"/>
      <c r="I399" s="251"/>
      <c r="J399" s="251"/>
      <c r="K399" s="185"/>
      <c r="L399" s="185"/>
      <c r="M399" s="185"/>
      <c r="N399" s="185"/>
      <c r="O399" s="251"/>
      <c r="P399" s="251"/>
      <c r="Q399" s="96"/>
      <c r="R399" s="96"/>
    </row>
    <row r="400" spans="1:18" x14ac:dyDescent="0.25">
      <c r="A400" s="490" t="s">
        <v>643</v>
      </c>
      <c r="B400" s="491"/>
      <c r="C400" s="491"/>
      <c r="D400" s="491"/>
      <c r="E400" s="491"/>
      <c r="F400" s="491"/>
      <c r="G400" s="491"/>
      <c r="H400" s="491"/>
      <c r="I400" s="491"/>
      <c r="J400" s="491"/>
      <c r="K400" s="187"/>
      <c r="L400" s="187"/>
      <c r="M400" s="187"/>
      <c r="N400" s="187"/>
      <c r="O400" s="99"/>
      <c r="P400" s="99"/>
      <c r="Q400" s="99"/>
      <c r="R400" s="99"/>
    </row>
    <row r="401" spans="1:18" ht="72" customHeight="1" x14ac:dyDescent="0.25">
      <c r="A401" s="93"/>
      <c r="B401" s="576" t="s">
        <v>22</v>
      </c>
      <c r="C401" s="577"/>
      <c r="D401" s="577"/>
      <c r="E401" s="577"/>
      <c r="F401" s="578"/>
      <c r="G401" s="252" t="s">
        <v>23</v>
      </c>
      <c r="H401" s="252" t="s">
        <v>635</v>
      </c>
      <c r="I401" s="252" t="s">
        <v>636</v>
      </c>
      <c r="J401" s="252" t="s">
        <v>28</v>
      </c>
      <c r="K401" s="187"/>
      <c r="L401" s="187"/>
      <c r="M401" s="187"/>
      <c r="N401" s="187"/>
      <c r="O401" s="99"/>
      <c r="P401" s="99"/>
      <c r="Q401" s="99"/>
      <c r="R401" s="99"/>
    </row>
    <row r="402" spans="1:18" ht="42.75" x14ac:dyDescent="0.25">
      <c r="A402" s="93">
        <v>1</v>
      </c>
      <c r="B402" s="662" t="s">
        <v>601</v>
      </c>
      <c r="C402" s="663"/>
      <c r="D402" s="663"/>
      <c r="E402" s="663"/>
      <c r="F402" s="664"/>
      <c r="G402" s="267" t="s">
        <v>845</v>
      </c>
      <c r="H402" s="267">
        <v>249</v>
      </c>
      <c r="I402" s="267">
        <v>2</v>
      </c>
      <c r="J402" s="269">
        <v>20570</v>
      </c>
      <c r="K402" s="187"/>
      <c r="L402" s="187"/>
      <c r="M402" s="187"/>
      <c r="N402" s="187"/>
      <c r="O402" s="99"/>
      <c r="P402" s="99"/>
      <c r="Q402" s="99"/>
      <c r="R402" s="99"/>
    </row>
    <row r="403" spans="1:18" ht="28.5" customHeight="1" x14ac:dyDescent="0.25">
      <c r="A403" s="93">
        <v>2</v>
      </c>
      <c r="B403" s="662" t="s">
        <v>614</v>
      </c>
      <c r="C403" s="663"/>
      <c r="D403" s="663"/>
      <c r="E403" s="663"/>
      <c r="F403" s="664"/>
      <c r="G403" s="267" t="s">
        <v>1076</v>
      </c>
      <c r="H403" s="267">
        <v>41</v>
      </c>
      <c r="I403" s="267">
        <v>1</v>
      </c>
      <c r="J403" s="269">
        <v>26851.200000000001</v>
      </c>
      <c r="K403" s="187"/>
      <c r="L403" s="187"/>
      <c r="M403" s="187"/>
      <c r="N403" s="187"/>
      <c r="O403" s="99"/>
      <c r="P403" s="99"/>
      <c r="Q403" s="99"/>
      <c r="R403" s="99"/>
    </row>
    <row r="404" spans="1:18" ht="71.25" x14ac:dyDescent="0.25">
      <c r="A404" s="93">
        <v>3</v>
      </c>
      <c r="B404" s="662" t="s">
        <v>601</v>
      </c>
      <c r="C404" s="663"/>
      <c r="D404" s="663"/>
      <c r="E404" s="663"/>
      <c r="F404" s="664"/>
      <c r="G404" s="267" t="s">
        <v>641</v>
      </c>
      <c r="H404" s="267">
        <v>245</v>
      </c>
      <c r="I404" s="267">
        <v>0</v>
      </c>
      <c r="J404" s="269">
        <v>20800</v>
      </c>
      <c r="K404" s="187"/>
      <c r="L404" s="187"/>
      <c r="M404" s="187"/>
      <c r="N404" s="187"/>
      <c r="O404" s="99"/>
      <c r="P404" s="99"/>
      <c r="Q404" s="99"/>
      <c r="R404" s="99"/>
    </row>
    <row r="405" spans="1:18" ht="60" x14ac:dyDescent="0.25">
      <c r="A405" s="93">
        <v>4</v>
      </c>
      <c r="B405" s="501" t="s">
        <v>609</v>
      </c>
      <c r="C405" s="502"/>
      <c r="D405" s="502"/>
      <c r="E405" s="502"/>
      <c r="F405" s="503"/>
      <c r="G405" s="148" t="s">
        <v>688</v>
      </c>
      <c r="H405" s="93"/>
      <c r="I405" s="93"/>
      <c r="J405" s="94"/>
      <c r="K405" s="187"/>
      <c r="L405" s="187"/>
      <c r="M405" s="187"/>
      <c r="N405" s="187"/>
      <c r="O405" s="99"/>
      <c r="P405" s="99"/>
      <c r="Q405" s="99"/>
      <c r="R405" s="99"/>
    </row>
    <row r="406" spans="1:18" ht="26.25" customHeight="1" x14ac:dyDescent="0.25">
      <c r="A406" s="510" t="s">
        <v>689</v>
      </c>
      <c r="B406" s="511"/>
      <c r="C406" s="511"/>
      <c r="D406" s="511"/>
      <c r="E406" s="511"/>
      <c r="F406" s="511"/>
      <c r="G406" s="512"/>
      <c r="H406" s="255">
        <f>H402+H403+H404+H405</f>
        <v>535</v>
      </c>
      <c r="I406" s="255">
        <f>I402+I403+I404+I405</f>
        <v>3</v>
      </c>
      <c r="J406" s="160">
        <f>(J402+J403+J404+J405)/3</f>
        <v>22740.399999999998</v>
      </c>
      <c r="K406" s="187"/>
      <c r="L406" s="187"/>
      <c r="M406" s="187"/>
      <c r="N406" s="187"/>
      <c r="O406" s="101"/>
      <c r="P406" s="101"/>
      <c r="Q406" s="101"/>
      <c r="R406" s="101"/>
    </row>
    <row r="407" spans="1:18" ht="72.75" customHeight="1" x14ac:dyDescent="0.25">
      <c r="B407" s="131"/>
      <c r="C407" s="131"/>
      <c r="D407" s="131"/>
      <c r="E407" s="131"/>
      <c r="F407" s="131"/>
      <c r="G407" s="131"/>
      <c r="H407" s="131"/>
      <c r="I407" s="131"/>
      <c r="J407" s="131"/>
      <c r="K407" s="188"/>
      <c r="L407" s="188"/>
      <c r="M407" s="188"/>
      <c r="N407" s="188"/>
      <c r="O407" s="131"/>
    </row>
    <row r="408" spans="1:18" ht="72.75" customHeight="1" x14ac:dyDescent="0.25">
      <c r="B408" s="131"/>
      <c r="C408" s="131"/>
      <c r="D408" s="131"/>
      <c r="E408" s="131"/>
      <c r="F408" s="131"/>
      <c r="G408" s="131"/>
      <c r="H408" s="131"/>
      <c r="I408" s="131"/>
      <c r="J408" s="131"/>
      <c r="K408" s="188"/>
      <c r="L408" s="188"/>
      <c r="M408" s="188"/>
      <c r="N408" s="188"/>
      <c r="O408" s="131"/>
    </row>
  </sheetData>
  <mergeCells count="454">
    <mergeCell ref="A406:G406"/>
    <mergeCell ref="A400:J400"/>
    <mergeCell ref="B401:F401"/>
    <mergeCell ref="B402:F402"/>
    <mergeCell ref="B403:F403"/>
    <mergeCell ref="B404:F404"/>
    <mergeCell ref="B405:F405"/>
    <mergeCell ref="B393:F393"/>
    <mergeCell ref="B394:F394"/>
    <mergeCell ref="B395:F395"/>
    <mergeCell ref="B396:F396"/>
    <mergeCell ref="B397:F397"/>
    <mergeCell ref="A398:G398"/>
    <mergeCell ref="N389:O389"/>
    <mergeCell ref="Q389:R389"/>
    <mergeCell ref="H390:H392"/>
    <mergeCell ref="I390:J390"/>
    <mergeCell ref="K390:K392"/>
    <mergeCell ref="L390:M390"/>
    <mergeCell ref="N390:N392"/>
    <mergeCell ref="O390:O392"/>
    <mergeCell ref="Q390:Q392"/>
    <mergeCell ref="R390:R392"/>
    <mergeCell ref="A388:J388"/>
    <mergeCell ref="A389:A392"/>
    <mergeCell ref="B389:F392"/>
    <mergeCell ref="G389:G392"/>
    <mergeCell ref="H389:J389"/>
    <mergeCell ref="K389:M389"/>
    <mergeCell ref="I391:I392"/>
    <mergeCell ref="J391:J392"/>
    <mergeCell ref="L391:L392"/>
    <mergeCell ref="M391:M392"/>
    <mergeCell ref="B381:F381"/>
    <mergeCell ref="B382:F382"/>
    <mergeCell ref="B383:F383"/>
    <mergeCell ref="B384:F384"/>
    <mergeCell ref="A385:G385"/>
    <mergeCell ref="A386:G386"/>
    <mergeCell ref="B375:F375"/>
    <mergeCell ref="B376:F376"/>
    <mergeCell ref="B377:F377"/>
    <mergeCell ref="B378:F378"/>
    <mergeCell ref="B379:F379"/>
    <mergeCell ref="B380:F380"/>
    <mergeCell ref="B369:F369"/>
    <mergeCell ref="B370:F370"/>
    <mergeCell ref="B371:F371"/>
    <mergeCell ref="B372:F372"/>
    <mergeCell ref="B373:F373"/>
    <mergeCell ref="B374:F374"/>
    <mergeCell ref="B363:F363"/>
    <mergeCell ref="B364:F364"/>
    <mergeCell ref="B365:F365"/>
    <mergeCell ref="B366:F366"/>
    <mergeCell ref="B367:F367"/>
    <mergeCell ref="B368:F368"/>
    <mergeCell ref="B357:F357"/>
    <mergeCell ref="B358:F358"/>
    <mergeCell ref="A359:G359"/>
    <mergeCell ref="A360:R360"/>
    <mergeCell ref="B361:F361"/>
    <mergeCell ref="B362:F362"/>
    <mergeCell ref="B351:F351"/>
    <mergeCell ref="B352:F352"/>
    <mergeCell ref="B353:F353"/>
    <mergeCell ref="B354:F354"/>
    <mergeCell ref="B355:F355"/>
    <mergeCell ref="B356:F356"/>
    <mergeCell ref="B345:F345"/>
    <mergeCell ref="B346:F346"/>
    <mergeCell ref="B347:F347"/>
    <mergeCell ref="B348:F348"/>
    <mergeCell ref="B349:F349"/>
    <mergeCell ref="B350:F350"/>
    <mergeCell ref="B339:F339"/>
    <mergeCell ref="B340:F340"/>
    <mergeCell ref="B341:F341"/>
    <mergeCell ref="B342:F342"/>
    <mergeCell ref="B343:F343"/>
    <mergeCell ref="B344:F344"/>
    <mergeCell ref="B333:F333"/>
    <mergeCell ref="B334:F334"/>
    <mergeCell ref="A335:G335"/>
    <mergeCell ref="B336:F336"/>
    <mergeCell ref="A337:R337"/>
    <mergeCell ref="B338:F338"/>
    <mergeCell ref="B327:F327"/>
    <mergeCell ref="B328:F328"/>
    <mergeCell ref="B329:F329"/>
    <mergeCell ref="B330:F330"/>
    <mergeCell ref="B331:F331"/>
    <mergeCell ref="B332:F332"/>
    <mergeCell ref="B321:F321"/>
    <mergeCell ref="B322:F322"/>
    <mergeCell ref="B323:F323"/>
    <mergeCell ref="B324:F324"/>
    <mergeCell ref="B325:F325"/>
    <mergeCell ref="B326:F326"/>
    <mergeCell ref="B315:F315"/>
    <mergeCell ref="B316:F316"/>
    <mergeCell ref="B317:F317"/>
    <mergeCell ref="B318:F318"/>
    <mergeCell ref="B319:F319"/>
    <mergeCell ref="B320:F320"/>
    <mergeCell ref="B309:F309"/>
    <mergeCell ref="B310:F310"/>
    <mergeCell ref="B311:F311"/>
    <mergeCell ref="B312:G312"/>
    <mergeCell ref="B313:F313"/>
    <mergeCell ref="B314:F314"/>
    <mergeCell ref="B304:F304"/>
    <mergeCell ref="B305:F305"/>
    <mergeCell ref="B306:G306"/>
    <mergeCell ref="H306:R306"/>
    <mergeCell ref="B307:F307"/>
    <mergeCell ref="B308:F308"/>
    <mergeCell ref="B298:F298"/>
    <mergeCell ref="B299:F299"/>
    <mergeCell ref="B300:F300"/>
    <mergeCell ref="B301:F301"/>
    <mergeCell ref="B302:F302"/>
    <mergeCell ref="B303:F303"/>
    <mergeCell ref="B293:F293"/>
    <mergeCell ref="B294:F294"/>
    <mergeCell ref="B295:F295"/>
    <mergeCell ref="B296:G296"/>
    <mergeCell ref="H296:R296"/>
    <mergeCell ref="B297:F297"/>
    <mergeCell ref="B287:F287"/>
    <mergeCell ref="B288:F288"/>
    <mergeCell ref="B289:F289"/>
    <mergeCell ref="B290:F290"/>
    <mergeCell ref="B291:F291"/>
    <mergeCell ref="B292:F292"/>
    <mergeCell ref="B281:F281"/>
    <mergeCell ref="B282:F282"/>
    <mergeCell ref="B283:F283"/>
    <mergeCell ref="B284:F284"/>
    <mergeCell ref="B285:F285"/>
    <mergeCell ref="B286:F286"/>
    <mergeCell ref="B275:F275"/>
    <mergeCell ref="B276:F276"/>
    <mergeCell ref="B277:F277"/>
    <mergeCell ref="B278:F278"/>
    <mergeCell ref="B279:F279"/>
    <mergeCell ref="B280:F280"/>
    <mergeCell ref="B270:G270"/>
    <mergeCell ref="B271:F271"/>
    <mergeCell ref="H271:R271"/>
    <mergeCell ref="B272:F272"/>
    <mergeCell ref="B273:F273"/>
    <mergeCell ref="B274:F274"/>
    <mergeCell ref="B264:F264"/>
    <mergeCell ref="B265:F265"/>
    <mergeCell ref="B266:F266"/>
    <mergeCell ref="B267:F267"/>
    <mergeCell ref="B268:F268"/>
    <mergeCell ref="B269:F269"/>
    <mergeCell ref="B258:F258"/>
    <mergeCell ref="B259:G259"/>
    <mergeCell ref="B260:F260"/>
    <mergeCell ref="B261:F261"/>
    <mergeCell ref="B262:F262"/>
    <mergeCell ref="B263:F263"/>
    <mergeCell ref="B252:F252"/>
    <mergeCell ref="B253:F253"/>
    <mergeCell ref="B254:F254"/>
    <mergeCell ref="B255:F255"/>
    <mergeCell ref="B256:F256"/>
    <mergeCell ref="B257:F257"/>
    <mergeCell ref="B246:F246"/>
    <mergeCell ref="B247:F247"/>
    <mergeCell ref="B248:F248"/>
    <mergeCell ref="B249:F249"/>
    <mergeCell ref="B250:F250"/>
    <mergeCell ref="B251:F251"/>
    <mergeCell ref="B240:F240"/>
    <mergeCell ref="B241:G241"/>
    <mergeCell ref="B242:F242"/>
    <mergeCell ref="B243:F243"/>
    <mergeCell ref="B244:G244"/>
    <mergeCell ref="B245:F245"/>
    <mergeCell ref="B234:F234"/>
    <mergeCell ref="B235:F235"/>
    <mergeCell ref="B236:F236"/>
    <mergeCell ref="B237:F237"/>
    <mergeCell ref="B238:F238"/>
    <mergeCell ref="B239:F239"/>
    <mergeCell ref="B228:F228"/>
    <mergeCell ref="B229:F229"/>
    <mergeCell ref="B230:F230"/>
    <mergeCell ref="B231:F231"/>
    <mergeCell ref="B232:F232"/>
    <mergeCell ref="B233:F233"/>
    <mergeCell ref="B222:F222"/>
    <mergeCell ref="B223:F223"/>
    <mergeCell ref="B224:F224"/>
    <mergeCell ref="B225:F225"/>
    <mergeCell ref="B226:F226"/>
    <mergeCell ref="B227:F227"/>
    <mergeCell ref="B216:F216"/>
    <mergeCell ref="B217:F217"/>
    <mergeCell ref="B218:F218"/>
    <mergeCell ref="B219:F219"/>
    <mergeCell ref="B220:F220"/>
    <mergeCell ref="B221:F221"/>
    <mergeCell ref="B210:F210"/>
    <mergeCell ref="B211:F211"/>
    <mergeCell ref="B212:F212"/>
    <mergeCell ref="B213:F213"/>
    <mergeCell ref="B214:F214"/>
    <mergeCell ref="B215:F215"/>
    <mergeCell ref="B204:F204"/>
    <mergeCell ref="B205:F205"/>
    <mergeCell ref="B206:F206"/>
    <mergeCell ref="B207:F207"/>
    <mergeCell ref="B208:F208"/>
    <mergeCell ref="B209:F209"/>
    <mergeCell ref="B198:F198"/>
    <mergeCell ref="B199:F199"/>
    <mergeCell ref="B200:F200"/>
    <mergeCell ref="B201:F201"/>
    <mergeCell ref="B202:F202"/>
    <mergeCell ref="B203:F203"/>
    <mergeCell ref="B192:G192"/>
    <mergeCell ref="B193:F193"/>
    <mergeCell ref="B194:F194"/>
    <mergeCell ref="B195:F195"/>
    <mergeCell ref="B196:F196"/>
    <mergeCell ref="B197:F197"/>
    <mergeCell ref="B186:F186"/>
    <mergeCell ref="B187:F187"/>
    <mergeCell ref="B188:F188"/>
    <mergeCell ref="B189:F189"/>
    <mergeCell ref="B190:F190"/>
    <mergeCell ref="B191:F191"/>
    <mergeCell ref="B180:F180"/>
    <mergeCell ref="B181:F181"/>
    <mergeCell ref="B182:F182"/>
    <mergeCell ref="B183:F183"/>
    <mergeCell ref="B184:F184"/>
    <mergeCell ref="B185:F185"/>
    <mergeCell ref="B174:F174"/>
    <mergeCell ref="B175:F175"/>
    <mergeCell ref="B176:F176"/>
    <mergeCell ref="B177:F177"/>
    <mergeCell ref="B178:F178"/>
    <mergeCell ref="B179:F179"/>
    <mergeCell ref="B168:F168"/>
    <mergeCell ref="B169:F169"/>
    <mergeCell ref="B170:F170"/>
    <mergeCell ref="B171:F171"/>
    <mergeCell ref="B172:F172"/>
    <mergeCell ref="B173:F173"/>
    <mergeCell ref="B162:F162"/>
    <mergeCell ref="B163:G163"/>
    <mergeCell ref="B164:F164"/>
    <mergeCell ref="B165:F165"/>
    <mergeCell ref="B166:F166"/>
    <mergeCell ref="B167:F167"/>
    <mergeCell ref="B156:F156"/>
    <mergeCell ref="B157:F157"/>
    <mergeCell ref="B158:F158"/>
    <mergeCell ref="B159:F159"/>
    <mergeCell ref="B160:F160"/>
    <mergeCell ref="B161:F161"/>
    <mergeCell ref="B150:F150"/>
    <mergeCell ref="B151:F151"/>
    <mergeCell ref="B152:F152"/>
    <mergeCell ref="B153:F153"/>
    <mergeCell ref="B154:F154"/>
    <mergeCell ref="B155:F155"/>
    <mergeCell ref="B144:F144"/>
    <mergeCell ref="B145:F145"/>
    <mergeCell ref="B146:F146"/>
    <mergeCell ref="B147:F147"/>
    <mergeCell ref="B148:G148"/>
    <mergeCell ref="B149:F149"/>
    <mergeCell ref="B138:F138"/>
    <mergeCell ref="B139:F139"/>
    <mergeCell ref="B140:F140"/>
    <mergeCell ref="B141:F141"/>
    <mergeCell ref="B142:F142"/>
    <mergeCell ref="B143:F143"/>
    <mergeCell ref="B132:F132"/>
    <mergeCell ref="B133:F133"/>
    <mergeCell ref="B134:F134"/>
    <mergeCell ref="B135:F135"/>
    <mergeCell ref="B136:F136"/>
    <mergeCell ref="B137:F137"/>
    <mergeCell ref="B126:F126"/>
    <mergeCell ref="B127:F127"/>
    <mergeCell ref="B128:F128"/>
    <mergeCell ref="B129:G129"/>
    <mergeCell ref="B130:F130"/>
    <mergeCell ref="B131:F131"/>
    <mergeCell ref="B120:F120"/>
    <mergeCell ref="B121:F121"/>
    <mergeCell ref="B122:F122"/>
    <mergeCell ref="B123:F123"/>
    <mergeCell ref="B124:F124"/>
    <mergeCell ref="B125:F125"/>
    <mergeCell ref="B114:F114"/>
    <mergeCell ref="B115:F115"/>
    <mergeCell ref="B116:F116"/>
    <mergeCell ref="B117:F117"/>
    <mergeCell ref="B118:F118"/>
    <mergeCell ref="B119:F119"/>
    <mergeCell ref="B108:F108"/>
    <mergeCell ref="B109:F109"/>
    <mergeCell ref="B110:F110"/>
    <mergeCell ref="B111:F111"/>
    <mergeCell ref="B112:F112"/>
    <mergeCell ref="B113:F113"/>
    <mergeCell ref="B102:F102"/>
    <mergeCell ref="B103:F103"/>
    <mergeCell ref="B104:G104"/>
    <mergeCell ref="B105:F105"/>
    <mergeCell ref="B106:F106"/>
    <mergeCell ref="B107:F107"/>
    <mergeCell ref="B96:F96"/>
    <mergeCell ref="B97:F97"/>
    <mergeCell ref="B98:F98"/>
    <mergeCell ref="B99:F99"/>
    <mergeCell ref="B100:F100"/>
    <mergeCell ref="B101:F101"/>
    <mergeCell ref="B90:F90"/>
    <mergeCell ref="B91:F91"/>
    <mergeCell ref="B92:F92"/>
    <mergeCell ref="B93:F93"/>
    <mergeCell ref="B94:F94"/>
    <mergeCell ref="B95:F95"/>
    <mergeCell ref="B84:F84"/>
    <mergeCell ref="B85:F85"/>
    <mergeCell ref="B86:F86"/>
    <mergeCell ref="B87:F87"/>
    <mergeCell ref="B88:F88"/>
    <mergeCell ref="B89:F89"/>
    <mergeCell ref="B78:F78"/>
    <mergeCell ref="B79:F79"/>
    <mergeCell ref="B80:F80"/>
    <mergeCell ref="B81:F81"/>
    <mergeCell ref="B82:F82"/>
    <mergeCell ref="B83:F83"/>
    <mergeCell ref="B72:F72"/>
    <mergeCell ref="B73:F73"/>
    <mergeCell ref="B74:F74"/>
    <mergeCell ref="B75:F75"/>
    <mergeCell ref="B76:F76"/>
    <mergeCell ref="B77:F77"/>
    <mergeCell ref="B66:F66"/>
    <mergeCell ref="B67:F67"/>
    <mergeCell ref="B68:G68"/>
    <mergeCell ref="B69:F69"/>
    <mergeCell ref="B70:F70"/>
    <mergeCell ref="B71:F71"/>
    <mergeCell ref="B60:F60"/>
    <mergeCell ref="B61:F61"/>
    <mergeCell ref="B62:F62"/>
    <mergeCell ref="B63:F63"/>
    <mergeCell ref="B64:F64"/>
    <mergeCell ref="B65:F65"/>
    <mergeCell ref="B54:F54"/>
    <mergeCell ref="B55:F55"/>
    <mergeCell ref="B56:F56"/>
    <mergeCell ref="B57:F57"/>
    <mergeCell ref="B58:F58"/>
    <mergeCell ref="B59:F59"/>
    <mergeCell ref="B48:F48"/>
    <mergeCell ref="B49:F49"/>
    <mergeCell ref="B50:F50"/>
    <mergeCell ref="B51:F51"/>
    <mergeCell ref="B52:F52"/>
    <mergeCell ref="B53:F53"/>
    <mergeCell ref="B42:F42"/>
    <mergeCell ref="B43:F43"/>
    <mergeCell ref="B44:F44"/>
    <mergeCell ref="B45:F45"/>
    <mergeCell ref="B46:F46"/>
    <mergeCell ref="B47:F47"/>
    <mergeCell ref="B36:F36"/>
    <mergeCell ref="B37:F37"/>
    <mergeCell ref="B38:F38"/>
    <mergeCell ref="B39:F39"/>
    <mergeCell ref="B40:G40"/>
    <mergeCell ref="B41:F41"/>
    <mergeCell ref="B30:F30"/>
    <mergeCell ref="B31:F31"/>
    <mergeCell ref="B32:F32"/>
    <mergeCell ref="B33:F33"/>
    <mergeCell ref="B34:F34"/>
    <mergeCell ref="B35:F35"/>
    <mergeCell ref="A24:R24"/>
    <mergeCell ref="B25:G25"/>
    <mergeCell ref="B26:F26"/>
    <mergeCell ref="B27:F27"/>
    <mergeCell ref="B28:F28"/>
    <mergeCell ref="B29:F29"/>
    <mergeCell ref="L3:M3"/>
    <mergeCell ref="N3:N17"/>
    <mergeCell ref="O3:P3"/>
    <mergeCell ref="Q3:Q17"/>
    <mergeCell ref="R3:R17"/>
    <mergeCell ref="L4:L17"/>
    <mergeCell ref="M4:M17"/>
    <mergeCell ref="O4:O17"/>
    <mergeCell ref="P4:P17"/>
    <mergeCell ref="B18:G18"/>
    <mergeCell ref="A19:R19"/>
    <mergeCell ref="A20:A23"/>
    <mergeCell ref="B20:F23"/>
    <mergeCell ref="G20:G23"/>
    <mergeCell ref="H20:J20"/>
    <mergeCell ref="K20:M20"/>
    <mergeCell ref="N20:P20"/>
    <mergeCell ref="Q20:R20"/>
    <mergeCell ref="O21:P21"/>
    <mergeCell ref="Q21:Q23"/>
    <mergeCell ref="R21:R23"/>
    <mergeCell ref="L22:L23"/>
    <mergeCell ref="M22:M23"/>
    <mergeCell ref="O22:O23"/>
    <mergeCell ref="P22:P23"/>
    <mergeCell ref="H21:H23"/>
    <mergeCell ref="I21:I23"/>
    <mergeCell ref="J21:J23"/>
    <mergeCell ref="K21:K23"/>
    <mergeCell ref="L21:M21"/>
    <mergeCell ref="N21:N23"/>
    <mergeCell ref="A1:R1"/>
    <mergeCell ref="A2:A4"/>
    <mergeCell ref="B2:G4"/>
    <mergeCell ref="H2:J2"/>
    <mergeCell ref="K2:M2"/>
    <mergeCell ref="N2:P2"/>
    <mergeCell ref="Q2:R2"/>
    <mergeCell ref="H3:H17"/>
    <mergeCell ref="I3:I17"/>
    <mergeCell ref="J3:J17"/>
    <mergeCell ref="B11:G11"/>
    <mergeCell ref="B12:G12"/>
    <mergeCell ref="B13:G13"/>
    <mergeCell ref="B14:G14"/>
    <mergeCell ref="B15:G15"/>
    <mergeCell ref="B16:G16"/>
    <mergeCell ref="B5:G5"/>
    <mergeCell ref="B6:G6"/>
    <mergeCell ref="B7:G7"/>
    <mergeCell ref="B8:G8"/>
    <mergeCell ref="B9:G9"/>
    <mergeCell ref="B10:G10"/>
    <mergeCell ref="B17:G17"/>
    <mergeCell ref="K3:K17"/>
  </mergeCells>
  <pageMargins left="0.7" right="0.7" top="0.75" bottom="0.75" header="0.3" footer="0.3"/>
  <pageSetup paperSize="9" orientation="portrait" horizontalDpi="0" verticalDpi="0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T408"/>
  <sheetViews>
    <sheetView topLeftCell="A41" zoomScaleNormal="100" workbookViewId="0">
      <selection activeCell="S17" sqref="S17"/>
    </sheetView>
  </sheetViews>
  <sheetFormatPr defaultColWidth="13.42578125" defaultRowHeight="15" x14ac:dyDescent="0.25"/>
  <cols>
    <col min="1" max="1" width="6.7109375" style="312" customWidth="1"/>
    <col min="2" max="4" width="13.42578125" style="240"/>
    <col min="5" max="7" width="13.42578125" style="240" customWidth="1"/>
    <col min="8" max="10" width="10.42578125" style="240" customWidth="1"/>
    <col min="11" max="11" width="10.42578125" style="314" customWidth="1"/>
    <col min="12" max="13" width="11.5703125" style="314" customWidth="1"/>
    <col min="14" max="14" width="9.28515625" style="314" customWidth="1"/>
    <col min="15" max="16" width="11.7109375" style="240" customWidth="1"/>
    <col min="17" max="18" width="10.28515625" style="240" customWidth="1"/>
    <col min="19" max="19" width="9.5703125" style="240" customWidth="1"/>
    <col min="20" max="20" width="9.7109375" style="240" customWidth="1"/>
    <col min="21" max="16384" width="13.42578125" style="240"/>
  </cols>
  <sheetData>
    <row r="1" spans="1:18" ht="42.75" customHeight="1" x14ac:dyDescent="0.25">
      <c r="A1" s="696" t="s">
        <v>1104</v>
      </c>
      <c r="B1" s="696"/>
      <c r="C1" s="696"/>
      <c r="D1" s="696"/>
      <c r="E1" s="696"/>
      <c r="F1" s="696"/>
      <c r="G1" s="696"/>
      <c r="H1" s="696"/>
      <c r="I1" s="696"/>
      <c r="J1" s="696"/>
      <c r="K1" s="696"/>
      <c r="L1" s="696"/>
      <c r="M1" s="696"/>
      <c r="N1" s="696"/>
      <c r="O1" s="696"/>
      <c r="P1" s="696"/>
      <c r="Q1" s="696"/>
      <c r="R1" s="696"/>
    </row>
    <row r="2" spans="1:18" ht="55.5" customHeight="1" x14ac:dyDescent="0.25">
      <c r="A2" s="697"/>
      <c r="B2" s="673" t="s">
        <v>0</v>
      </c>
      <c r="C2" s="673"/>
      <c r="D2" s="673"/>
      <c r="E2" s="673"/>
      <c r="F2" s="673"/>
      <c r="G2" s="673"/>
      <c r="H2" s="673" t="s">
        <v>1</v>
      </c>
      <c r="I2" s="673"/>
      <c r="J2" s="673"/>
      <c r="K2" s="671" t="s">
        <v>2</v>
      </c>
      <c r="L2" s="671"/>
      <c r="M2" s="671"/>
      <c r="N2" s="673" t="s">
        <v>3</v>
      </c>
      <c r="O2" s="673"/>
      <c r="P2" s="673"/>
      <c r="Q2" s="673" t="s">
        <v>5</v>
      </c>
      <c r="R2" s="673"/>
    </row>
    <row r="3" spans="1:18" ht="30" customHeight="1" x14ac:dyDescent="0.25">
      <c r="A3" s="697"/>
      <c r="B3" s="673"/>
      <c r="C3" s="673"/>
      <c r="D3" s="673"/>
      <c r="E3" s="673"/>
      <c r="F3" s="673"/>
      <c r="G3" s="673"/>
      <c r="H3" s="683" t="s">
        <v>6</v>
      </c>
      <c r="I3" s="683" t="s">
        <v>7</v>
      </c>
      <c r="J3" s="683" t="s">
        <v>8</v>
      </c>
      <c r="K3" s="680" t="s">
        <v>17</v>
      </c>
      <c r="L3" s="671" t="s">
        <v>4</v>
      </c>
      <c r="M3" s="671"/>
      <c r="N3" s="680" t="s">
        <v>20</v>
      </c>
      <c r="O3" s="673" t="s">
        <v>4</v>
      </c>
      <c r="P3" s="673"/>
      <c r="Q3" s="683" t="s">
        <v>10</v>
      </c>
      <c r="R3" s="683" t="s">
        <v>11</v>
      </c>
    </row>
    <row r="4" spans="1:18" ht="9.75" hidden="1" customHeight="1" x14ac:dyDescent="0.25">
      <c r="A4" s="697"/>
      <c r="B4" s="673"/>
      <c r="C4" s="673"/>
      <c r="D4" s="673"/>
      <c r="E4" s="673"/>
      <c r="F4" s="673"/>
      <c r="G4" s="673"/>
      <c r="H4" s="683"/>
      <c r="I4" s="683"/>
      <c r="J4" s="683"/>
      <c r="K4" s="681"/>
      <c r="L4" s="670" t="s">
        <v>18</v>
      </c>
      <c r="M4" s="670" t="s">
        <v>19</v>
      </c>
      <c r="N4" s="681"/>
      <c r="O4" s="683" t="s">
        <v>21</v>
      </c>
      <c r="P4" s="683" t="s">
        <v>19</v>
      </c>
      <c r="Q4" s="683"/>
      <c r="R4" s="683"/>
    </row>
    <row r="5" spans="1:18" ht="25.5" customHeight="1" x14ac:dyDescent="0.25">
      <c r="A5" s="272"/>
      <c r="B5" s="704" t="s">
        <v>1016</v>
      </c>
      <c r="C5" s="704"/>
      <c r="D5" s="704"/>
      <c r="E5" s="704"/>
      <c r="F5" s="704"/>
      <c r="G5" s="704"/>
      <c r="H5" s="683"/>
      <c r="I5" s="683"/>
      <c r="J5" s="683"/>
      <c r="K5" s="681"/>
      <c r="L5" s="670"/>
      <c r="M5" s="670"/>
      <c r="N5" s="681"/>
      <c r="O5" s="683"/>
      <c r="P5" s="683"/>
      <c r="Q5" s="683"/>
      <c r="R5" s="683"/>
    </row>
    <row r="6" spans="1:18" ht="25.5" customHeight="1" x14ac:dyDescent="0.25">
      <c r="A6" s="272"/>
      <c r="B6" s="704" t="s">
        <v>12</v>
      </c>
      <c r="C6" s="704"/>
      <c r="D6" s="704"/>
      <c r="E6" s="704"/>
      <c r="F6" s="704"/>
      <c r="G6" s="704"/>
      <c r="H6" s="683"/>
      <c r="I6" s="683"/>
      <c r="J6" s="683"/>
      <c r="K6" s="681"/>
      <c r="L6" s="670"/>
      <c r="M6" s="670"/>
      <c r="N6" s="681"/>
      <c r="O6" s="683"/>
      <c r="P6" s="683"/>
      <c r="Q6" s="683"/>
      <c r="R6" s="683"/>
    </row>
    <row r="7" spans="1:18" ht="30" customHeight="1" x14ac:dyDescent="0.25">
      <c r="A7" s="272"/>
      <c r="B7" s="704" t="s">
        <v>656</v>
      </c>
      <c r="C7" s="704"/>
      <c r="D7" s="704"/>
      <c r="E7" s="704"/>
      <c r="F7" s="704"/>
      <c r="G7" s="704"/>
      <c r="H7" s="683"/>
      <c r="I7" s="683"/>
      <c r="J7" s="683"/>
      <c r="K7" s="681"/>
      <c r="L7" s="670"/>
      <c r="M7" s="670"/>
      <c r="N7" s="681"/>
      <c r="O7" s="683"/>
      <c r="P7" s="683"/>
      <c r="Q7" s="683"/>
      <c r="R7" s="683"/>
    </row>
    <row r="8" spans="1:18" ht="29.25" customHeight="1" x14ac:dyDescent="0.25">
      <c r="A8" s="272"/>
      <c r="B8" s="704" t="s">
        <v>840</v>
      </c>
      <c r="C8" s="704"/>
      <c r="D8" s="704"/>
      <c r="E8" s="704"/>
      <c r="F8" s="704"/>
      <c r="G8" s="704"/>
      <c r="H8" s="683"/>
      <c r="I8" s="683"/>
      <c r="J8" s="683"/>
      <c r="K8" s="681"/>
      <c r="L8" s="670"/>
      <c r="M8" s="670"/>
      <c r="N8" s="681"/>
      <c r="O8" s="683"/>
      <c r="P8" s="683"/>
      <c r="Q8" s="683"/>
      <c r="R8" s="683"/>
    </row>
    <row r="9" spans="1:18" ht="27" customHeight="1" x14ac:dyDescent="0.25">
      <c r="A9" s="272"/>
      <c r="B9" s="698" t="s">
        <v>13</v>
      </c>
      <c r="C9" s="699"/>
      <c r="D9" s="699"/>
      <c r="E9" s="699"/>
      <c r="F9" s="699"/>
      <c r="G9" s="699"/>
      <c r="H9" s="683"/>
      <c r="I9" s="683"/>
      <c r="J9" s="683"/>
      <c r="K9" s="681"/>
      <c r="L9" s="670"/>
      <c r="M9" s="670"/>
      <c r="N9" s="681"/>
      <c r="O9" s="683"/>
      <c r="P9" s="683"/>
      <c r="Q9" s="683"/>
      <c r="R9" s="683"/>
    </row>
    <row r="10" spans="1:18" ht="27.75" customHeight="1" x14ac:dyDescent="0.25">
      <c r="A10" s="272"/>
      <c r="B10" s="698" t="s">
        <v>14</v>
      </c>
      <c r="C10" s="699"/>
      <c r="D10" s="699"/>
      <c r="E10" s="699"/>
      <c r="F10" s="699"/>
      <c r="G10" s="699"/>
      <c r="H10" s="683"/>
      <c r="I10" s="683"/>
      <c r="J10" s="683"/>
      <c r="K10" s="681"/>
      <c r="L10" s="670"/>
      <c r="M10" s="670"/>
      <c r="N10" s="681"/>
      <c r="O10" s="683"/>
      <c r="P10" s="683"/>
      <c r="Q10" s="683"/>
      <c r="R10" s="683"/>
    </row>
    <row r="11" spans="1:18" ht="25.5" customHeight="1" x14ac:dyDescent="0.25">
      <c r="A11" s="272"/>
      <c r="B11" s="698" t="s">
        <v>853</v>
      </c>
      <c r="C11" s="699"/>
      <c r="D11" s="699"/>
      <c r="E11" s="699"/>
      <c r="F11" s="699"/>
      <c r="G11" s="699"/>
      <c r="H11" s="683"/>
      <c r="I11" s="683"/>
      <c r="J11" s="683"/>
      <c r="K11" s="681"/>
      <c r="L11" s="670"/>
      <c r="M11" s="670"/>
      <c r="N11" s="681"/>
      <c r="O11" s="683"/>
      <c r="P11" s="683"/>
      <c r="Q11" s="683"/>
      <c r="R11" s="683"/>
    </row>
    <row r="12" spans="1:18" ht="29.25" customHeight="1" x14ac:dyDescent="0.25">
      <c r="A12" s="272"/>
      <c r="B12" s="698" t="s">
        <v>957</v>
      </c>
      <c r="C12" s="699"/>
      <c r="D12" s="699"/>
      <c r="E12" s="699"/>
      <c r="F12" s="699"/>
      <c r="G12" s="699"/>
      <c r="H12" s="683"/>
      <c r="I12" s="683"/>
      <c r="J12" s="683"/>
      <c r="K12" s="681"/>
      <c r="L12" s="670"/>
      <c r="M12" s="670"/>
      <c r="N12" s="681"/>
      <c r="O12" s="683"/>
      <c r="P12" s="683"/>
      <c r="Q12" s="683"/>
      <c r="R12" s="683"/>
    </row>
    <row r="13" spans="1:18" ht="24.75" customHeight="1" x14ac:dyDescent="0.25">
      <c r="A13" s="272"/>
      <c r="B13" s="698" t="s">
        <v>841</v>
      </c>
      <c r="C13" s="699"/>
      <c r="D13" s="699"/>
      <c r="E13" s="699"/>
      <c r="F13" s="699"/>
      <c r="G13" s="699"/>
      <c r="H13" s="683"/>
      <c r="I13" s="683"/>
      <c r="J13" s="683"/>
      <c r="K13" s="681"/>
      <c r="L13" s="670"/>
      <c r="M13" s="670"/>
      <c r="N13" s="681"/>
      <c r="O13" s="683"/>
      <c r="P13" s="683"/>
      <c r="Q13" s="683"/>
      <c r="R13" s="683"/>
    </row>
    <row r="14" spans="1:18" ht="27" customHeight="1" x14ac:dyDescent="0.25">
      <c r="A14" s="272"/>
      <c r="B14" s="700" t="s">
        <v>834</v>
      </c>
      <c r="C14" s="701"/>
      <c r="D14" s="701"/>
      <c r="E14" s="701"/>
      <c r="F14" s="701"/>
      <c r="G14" s="701"/>
      <c r="H14" s="683"/>
      <c r="I14" s="683"/>
      <c r="J14" s="683"/>
      <c r="K14" s="681"/>
      <c r="L14" s="670"/>
      <c r="M14" s="670"/>
      <c r="N14" s="681"/>
      <c r="O14" s="683"/>
      <c r="P14" s="683"/>
      <c r="Q14" s="683"/>
      <c r="R14" s="683"/>
    </row>
    <row r="15" spans="1:18" ht="26.25" customHeight="1" x14ac:dyDescent="0.25">
      <c r="A15" s="272"/>
      <c r="B15" s="700" t="s">
        <v>959</v>
      </c>
      <c r="C15" s="701"/>
      <c r="D15" s="701"/>
      <c r="E15" s="701"/>
      <c r="F15" s="701"/>
      <c r="G15" s="702"/>
      <c r="H15" s="683"/>
      <c r="I15" s="683"/>
      <c r="J15" s="683"/>
      <c r="K15" s="681"/>
      <c r="L15" s="670"/>
      <c r="M15" s="670"/>
      <c r="N15" s="681"/>
      <c r="O15" s="683"/>
      <c r="P15" s="683"/>
      <c r="Q15" s="683"/>
      <c r="R15" s="683"/>
    </row>
    <row r="16" spans="1:18" ht="29.25" customHeight="1" x14ac:dyDescent="0.25">
      <c r="A16" s="272"/>
      <c r="B16" s="703" t="s">
        <v>1081</v>
      </c>
      <c r="C16" s="703"/>
      <c r="D16" s="703"/>
      <c r="E16" s="703"/>
      <c r="F16" s="703"/>
      <c r="G16" s="703"/>
      <c r="H16" s="683"/>
      <c r="I16" s="683"/>
      <c r="J16" s="683"/>
      <c r="K16" s="681"/>
      <c r="L16" s="670"/>
      <c r="M16" s="670"/>
      <c r="N16" s="681"/>
      <c r="O16" s="683"/>
      <c r="P16" s="683"/>
      <c r="Q16" s="683"/>
      <c r="R16" s="683"/>
    </row>
    <row r="17" spans="1:18" ht="25.5" customHeight="1" x14ac:dyDescent="0.25">
      <c r="A17" s="272"/>
      <c r="B17" s="698" t="s">
        <v>969</v>
      </c>
      <c r="C17" s="699"/>
      <c r="D17" s="699"/>
      <c r="E17" s="699"/>
      <c r="F17" s="699"/>
      <c r="G17" s="699"/>
      <c r="H17" s="683"/>
      <c r="I17" s="683"/>
      <c r="J17" s="683"/>
      <c r="K17" s="682"/>
      <c r="L17" s="670"/>
      <c r="M17" s="670"/>
      <c r="N17" s="682"/>
      <c r="O17" s="683"/>
      <c r="P17" s="683"/>
      <c r="Q17" s="683"/>
      <c r="R17" s="683"/>
    </row>
    <row r="18" spans="1:18" ht="30" customHeight="1" x14ac:dyDescent="0.25">
      <c r="A18" s="272"/>
      <c r="B18" s="642"/>
      <c r="C18" s="643"/>
      <c r="D18" s="643"/>
      <c r="E18" s="643"/>
      <c r="F18" s="643"/>
      <c r="G18" s="643"/>
      <c r="H18" s="315">
        <f>H386</f>
        <v>10302</v>
      </c>
      <c r="I18" s="315">
        <f>I386</f>
        <v>8285</v>
      </c>
      <c r="J18" s="315">
        <f>J386</f>
        <v>2017</v>
      </c>
      <c r="K18" s="316">
        <f>K25+K40+K68+K104+K129+K148+K163+K192+K241+K244+K259+K270+K312+K336+K359+K385+H398</f>
        <v>4004</v>
      </c>
      <c r="L18" s="317">
        <f t="shared" ref="L18:P18" si="0">L386+I398</f>
        <v>1547.5</v>
      </c>
      <c r="M18" s="317">
        <f t="shared" si="0"/>
        <v>215.25</v>
      </c>
      <c r="N18" s="316">
        <f>N25+N40+N68+N104+N129+N148+N163+N192+N241+N244+N259+N270+N312+N336+N359+N385+K398</f>
        <v>9919</v>
      </c>
      <c r="O18" s="310">
        <f t="shared" si="0"/>
        <v>2023</v>
      </c>
      <c r="P18" s="310">
        <f t="shared" si="0"/>
        <v>112</v>
      </c>
      <c r="Q18" s="318" t="s">
        <v>1082</v>
      </c>
      <c r="R18" s="318" t="s">
        <v>1083</v>
      </c>
    </row>
    <row r="19" spans="1:18" ht="17.25" customHeight="1" x14ac:dyDescent="0.25">
      <c r="A19" s="684" t="s">
        <v>1105</v>
      </c>
      <c r="B19" s="685"/>
      <c r="C19" s="685"/>
      <c r="D19" s="685"/>
      <c r="E19" s="685"/>
      <c r="F19" s="685"/>
      <c r="G19" s="685"/>
      <c r="H19" s="685"/>
      <c r="I19" s="685"/>
      <c r="J19" s="685"/>
      <c r="K19" s="685"/>
      <c r="L19" s="685"/>
      <c r="M19" s="685"/>
      <c r="N19" s="685"/>
      <c r="O19" s="685"/>
      <c r="P19" s="685"/>
      <c r="Q19" s="685"/>
      <c r="R19" s="686"/>
    </row>
    <row r="20" spans="1:18" x14ac:dyDescent="0.25">
      <c r="A20" s="673" t="s">
        <v>649</v>
      </c>
      <c r="B20" s="687" t="s">
        <v>22</v>
      </c>
      <c r="C20" s="688"/>
      <c r="D20" s="688"/>
      <c r="E20" s="688"/>
      <c r="F20" s="689"/>
      <c r="G20" s="673" t="s">
        <v>23</v>
      </c>
      <c r="H20" s="673" t="s">
        <v>24</v>
      </c>
      <c r="I20" s="673"/>
      <c r="J20" s="673"/>
      <c r="K20" s="671" t="s">
        <v>10</v>
      </c>
      <c r="L20" s="671"/>
      <c r="M20" s="671"/>
      <c r="N20" s="673" t="s">
        <v>27</v>
      </c>
      <c r="O20" s="673"/>
      <c r="P20" s="673"/>
      <c r="Q20" s="673" t="s">
        <v>652</v>
      </c>
      <c r="R20" s="673"/>
    </row>
    <row r="21" spans="1:18" ht="69.75" customHeight="1" x14ac:dyDescent="0.25">
      <c r="A21" s="673"/>
      <c r="B21" s="690"/>
      <c r="C21" s="691"/>
      <c r="D21" s="691"/>
      <c r="E21" s="691"/>
      <c r="F21" s="692"/>
      <c r="G21" s="673"/>
      <c r="H21" s="683" t="s">
        <v>6</v>
      </c>
      <c r="I21" s="683" t="s">
        <v>650</v>
      </c>
      <c r="J21" s="683" t="s">
        <v>651</v>
      </c>
      <c r="K21" s="670" t="s">
        <v>653</v>
      </c>
      <c r="L21" s="671" t="s">
        <v>29</v>
      </c>
      <c r="M21" s="671"/>
      <c r="N21" s="670" t="s">
        <v>25</v>
      </c>
      <c r="O21" s="673" t="s">
        <v>30</v>
      </c>
      <c r="P21" s="673"/>
      <c r="Q21" s="683" t="s">
        <v>10</v>
      </c>
      <c r="R21" s="683" t="s">
        <v>27</v>
      </c>
    </row>
    <row r="22" spans="1:18" ht="100.5" customHeight="1" x14ac:dyDescent="0.25">
      <c r="A22" s="673"/>
      <c r="B22" s="690"/>
      <c r="C22" s="691"/>
      <c r="D22" s="691"/>
      <c r="E22" s="691"/>
      <c r="F22" s="692"/>
      <c r="G22" s="673"/>
      <c r="H22" s="683"/>
      <c r="I22" s="683"/>
      <c r="J22" s="683"/>
      <c r="K22" s="670"/>
      <c r="L22" s="670" t="s">
        <v>26</v>
      </c>
      <c r="M22" s="670" t="s">
        <v>9</v>
      </c>
      <c r="N22" s="670"/>
      <c r="O22" s="683" t="s">
        <v>26</v>
      </c>
      <c r="P22" s="683" t="s">
        <v>9</v>
      </c>
      <c r="Q22" s="683"/>
      <c r="R22" s="683"/>
    </row>
    <row r="23" spans="1:18" ht="81.75" customHeight="1" x14ac:dyDescent="0.25">
      <c r="A23" s="673"/>
      <c r="B23" s="693"/>
      <c r="C23" s="694"/>
      <c r="D23" s="694"/>
      <c r="E23" s="694"/>
      <c r="F23" s="695"/>
      <c r="G23" s="673"/>
      <c r="H23" s="683"/>
      <c r="I23" s="683"/>
      <c r="J23" s="683"/>
      <c r="K23" s="670"/>
      <c r="L23" s="670"/>
      <c r="M23" s="670"/>
      <c r="N23" s="670"/>
      <c r="O23" s="683"/>
      <c r="P23" s="683"/>
      <c r="Q23" s="683"/>
      <c r="R23" s="683"/>
    </row>
    <row r="24" spans="1:18" ht="33" customHeight="1" x14ac:dyDescent="0.25">
      <c r="A24" s="671" t="s">
        <v>647</v>
      </c>
      <c r="B24" s="671"/>
      <c r="C24" s="671"/>
      <c r="D24" s="671"/>
      <c r="E24" s="671"/>
      <c r="F24" s="671"/>
      <c r="G24" s="671"/>
      <c r="H24" s="671"/>
      <c r="I24" s="671"/>
      <c r="J24" s="671"/>
      <c r="K24" s="671"/>
      <c r="L24" s="671"/>
      <c r="M24" s="671"/>
      <c r="N24" s="671"/>
      <c r="O24" s="671"/>
      <c r="P24" s="671"/>
      <c r="Q24" s="671"/>
      <c r="R24" s="671"/>
    </row>
    <row r="25" spans="1:18" ht="26.25" customHeight="1" x14ac:dyDescent="0.25">
      <c r="A25" s="283">
        <v>1</v>
      </c>
      <c r="B25" s="674" t="s">
        <v>31</v>
      </c>
      <c r="C25" s="675"/>
      <c r="D25" s="675"/>
      <c r="E25" s="675"/>
      <c r="F25" s="675"/>
      <c r="G25" s="676"/>
      <c r="H25" s="283">
        <f>H26+H27+H28+H29+H30+H31+H32+H33+H34+H35+H36+H37+H38+H39</f>
        <v>260</v>
      </c>
      <c r="I25" s="283">
        <f t="shared" ref="I25:P25" si="1">I26+I27+I28+I29+I30+I31+I32+I33+I34+I35+I36+I37+I38+I39</f>
        <v>150</v>
      </c>
      <c r="J25" s="283">
        <f t="shared" si="1"/>
        <v>110</v>
      </c>
      <c r="K25" s="297">
        <f t="shared" si="1"/>
        <v>82</v>
      </c>
      <c r="L25" s="297">
        <f t="shared" si="1"/>
        <v>86</v>
      </c>
      <c r="M25" s="297">
        <f t="shared" si="1"/>
        <v>3</v>
      </c>
      <c r="N25" s="297">
        <f t="shared" si="1"/>
        <v>254</v>
      </c>
      <c r="O25" s="283">
        <f t="shared" si="1"/>
        <v>72</v>
      </c>
      <c r="P25" s="283">
        <f t="shared" si="1"/>
        <v>7</v>
      </c>
      <c r="Q25" s="298">
        <v>47716</v>
      </c>
      <c r="R25" s="298">
        <v>23858</v>
      </c>
    </row>
    <row r="26" spans="1:18" ht="59.25" customHeight="1" x14ac:dyDescent="0.25">
      <c r="A26" s="272">
        <v>1</v>
      </c>
      <c r="B26" s="642" t="s">
        <v>32</v>
      </c>
      <c r="C26" s="643"/>
      <c r="D26" s="643"/>
      <c r="E26" s="643"/>
      <c r="F26" s="644"/>
      <c r="G26" s="295" t="s">
        <v>1007</v>
      </c>
      <c r="H26" s="272">
        <f>I26+J26</f>
        <v>190</v>
      </c>
      <c r="I26" s="272">
        <v>140</v>
      </c>
      <c r="J26" s="272">
        <v>50</v>
      </c>
      <c r="K26" s="268">
        <v>68</v>
      </c>
      <c r="L26" s="268">
        <v>42</v>
      </c>
      <c r="M26" s="268">
        <v>2</v>
      </c>
      <c r="N26" s="268">
        <v>159</v>
      </c>
      <c r="O26" s="272">
        <v>56</v>
      </c>
      <c r="P26" s="272">
        <v>6</v>
      </c>
      <c r="Q26" s="273">
        <v>47716</v>
      </c>
      <c r="R26" s="273">
        <v>23858</v>
      </c>
    </row>
    <row r="27" spans="1:18" ht="38.25" customHeight="1" x14ac:dyDescent="0.25">
      <c r="A27" s="272">
        <v>2</v>
      </c>
      <c r="B27" s="642" t="s">
        <v>33</v>
      </c>
      <c r="C27" s="643"/>
      <c r="D27" s="643"/>
      <c r="E27" s="643"/>
      <c r="F27" s="644"/>
      <c r="G27" s="295" t="s">
        <v>505</v>
      </c>
      <c r="H27" s="272">
        <f t="shared" ref="H27:H39" si="2">I27+J27</f>
        <v>55</v>
      </c>
      <c r="I27" s="272">
        <v>10</v>
      </c>
      <c r="J27" s="272">
        <v>45</v>
      </c>
      <c r="K27" s="268">
        <v>6</v>
      </c>
      <c r="L27" s="268">
        <v>15</v>
      </c>
      <c r="M27" s="268">
        <v>0</v>
      </c>
      <c r="N27" s="268">
        <v>41</v>
      </c>
      <c r="O27" s="272">
        <v>3</v>
      </c>
      <c r="P27" s="272">
        <v>0</v>
      </c>
      <c r="Q27" s="273">
        <v>47716</v>
      </c>
      <c r="R27" s="273">
        <v>23858</v>
      </c>
    </row>
    <row r="28" spans="1:18" ht="32.25" customHeight="1" x14ac:dyDescent="0.25">
      <c r="A28" s="272">
        <v>3</v>
      </c>
      <c r="B28" s="642" t="s">
        <v>34</v>
      </c>
      <c r="C28" s="643"/>
      <c r="D28" s="643"/>
      <c r="E28" s="643"/>
      <c r="F28" s="644"/>
      <c r="G28" s="295" t="s">
        <v>506</v>
      </c>
      <c r="H28" s="272">
        <f t="shared" si="2"/>
        <v>0</v>
      </c>
      <c r="I28" s="272">
        <v>0</v>
      </c>
      <c r="J28" s="272">
        <v>0</v>
      </c>
      <c r="K28" s="268">
        <v>2</v>
      </c>
      <c r="L28" s="268">
        <v>8</v>
      </c>
      <c r="M28" s="268">
        <v>0</v>
      </c>
      <c r="N28" s="268">
        <v>11</v>
      </c>
      <c r="O28" s="272">
        <v>5</v>
      </c>
      <c r="P28" s="272">
        <v>0</v>
      </c>
      <c r="Q28" s="273">
        <v>47716</v>
      </c>
      <c r="R28" s="273">
        <v>23858</v>
      </c>
    </row>
    <row r="29" spans="1:18" ht="37.5" customHeight="1" x14ac:dyDescent="0.25">
      <c r="A29" s="272">
        <v>4</v>
      </c>
      <c r="B29" s="642" t="s">
        <v>35</v>
      </c>
      <c r="C29" s="643"/>
      <c r="D29" s="643"/>
      <c r="E29" s="643"/>
      <c r="F29" s="644"/>
      <c r="G29" s="295" t="s">
        <v>499</v>
      </c>
      <c r="H29" s="272">
        <f t="shared" si="2"/>
        <v>0</v>
      </c>
      <c r="I29" s="272">
        <v>0</v>
      </c>
      <c r="J29" s="272">
        <v>0</v>
      </c>
      <c r="K29" s="268">
        <v>1</v>
      </c>
      <c r="L29" s="268">
        <v>9</v>
      </c>
      <c r="M29" s="268">
        <v>1</v>
      </c>
      <c r="N29" s="268">
        <v>10</v>
      </c>
      <c r="O29" s="272">
        <v>0</v>
      </c>
      <c r="P29" s="272">
        <v>0</v>
      </c>
      <c r="Q29" s="273">
        <v>47716</v>
      </c>
      <c r="R29" s="273">
        <v>23858</v>
      </c>
    </row>
    <row r="30" spans="1:18" ht="33.75" customHeight="1" x14ac:dyDescent="0.25">
      <c r="A30" s="272">
        <v>5</v>
      </c>
      <c r="B30" s="642" t="s">
        <v>36</v>
      </c>
      <c r="C30" s="643"/>
      <c r="D30" s="643"/>
      <c r="E30" s="643"/>
      <c r="F30" s="644"/>
      <c r="G30" s="295" t="s">
        <v>507</v>
      </c>
      <c r="H30" s="272">
        <f t="shared" si="2"/>
        <v>10</v>
      </c>
      <c r="I30" s="272">
        <v>0</v>
      </c>
      <c r="J30" s="272">
        <v>10</v>
      </c>
      <c r="K30" s="268">
        <v>1</v>
      </c>
      <c r="L30" s="268">
        <v>5</v>
      </c>
      <c r="M30" s="268">
        <v>0</v>
      </c>
      <c r="N30" s="268">
        <v>7</v>
      </c>
      <c r="O30" s="272">
        <v>0</v>
      </c>
      <c r="P30" s="272">
        <v>0</v>
      </c>
      <c r="Q30" s="273">
        <v>47716</v>
      </c>
      <c r="R30" s="273">
        <v>23858</v>
      </c>
    </row>
    <row r="31" spans="1:18" ht="31.5" customHeight="1" x14ac:dyDescent="0.25">
      <c r="A31" s="272">
        <v>6</v>
      </c>
      <c r="B31" s="642" t="s">
        <v>37</v>
      </c>
      <c r="C31" s="643"/>
      <c r="D31" s="643"/>
      <c r="E31" s="643"/>
      <c r="F31" s="644"/>
      <c r="G31" s="295" t="s">
        <v>500</v>
      </c>
      <c r="H31" s="272">
        <f t="shared" si="2"/>
        <v>5</v>
      </c>
      <c r="I31" s="272">
        <v>0</v>
      </c>
      <c r="J31" s="272">
        <v>5</v>
      </c>
      <c r="K31" s="268">
        <v>2</v>
      </c>
      <c r="L31" s="268">
        <v>2</v>
      </c>
      <c r="M31" s="268">
        <v>0</v>
      </c>
      <c r="N31" s="268">
        <v>6</v>
      </c>
      <c r="O31" s="272">
        <v>1</v>
      </c>
      <c r="P31" s="272">
        <v>0</v>
      </c>
      <c r="Q31" s="273">
        <v>47716</v>
      </c>
      <c r="R31" s="273">
        <v>23858</v>
      </c>
    </row>
    <row r="32" spans="1:18" ht="30" customHeight="1" x14ac:dyDescent="0.25">
      <c r="A32" s="272">
        <v>7</v>
      </c>
      <c r="B32" s="642" t="s">
        <v>38</v>
      </c>
      <c r="C32" s="643"/>
      <c r="D32" s="643"/>
      <c r="E32" s="643"/>
      <c r="F32" s="644"/>
      <c r="G32" s="295" t="s">
        <v>501</v>
      </c>
      <c r="H32" s="272">
        <f t="shared" si="2"/>
        <v>0</v>
      </c>
      <c r="I32" s="272">
        <v>0</v>
      </c>
      <c r="J32" s="272">
        <v>0</v>
      </c>
      <c r="K32" s="268">
        <v>1</v>
      </c>
      <c r="L32" s="268">
        <v>3</v>
      </c>
      <c r="M32" s="268">
        <v>0</v>
      </c>
      <c r="N32" s="268">
        <v>5</v>
      </c>
      <c r="O32" s="272">
        <v>2</v>
      </c>
      <c r="P32" s="272">
        <v>1</v>
      </c>
      <c r="Q32" s="273">
        <v>47716</v>
      </c>
      <c r="R32" s="273">
        <v>23858</v>
      </c>
    </row>
    <row r="33" spans="1:18" ht="25.5" customHeight="1" x14ac:dyDescent="0.25">
      <c r="A33" s="272">
        <v>8</v>
      </c>
      <c r="B33" s="642" t="s">
        <v>44</v>
      </c>
      <c r="C33" s="643"/>
      <c r="D33" s="643"/>
      <c r="E33" s="643"/>
      <c r="F33" s="644"/>
      <c r="G33" s="295" t="s">
        <v>502</v>
      </c>
      <c r="H33" s="272">
        <f t="shared" si="2"/>
        <v>0</v>
      </c>
      <c r="I33" s="272">
        <v>0</v>
      </c>
      <c r="J33" s="272">
        <v>0</v>
      </c>
      <c r="K33" s="268">
        <v>1</v>
      </c>
      <c r="L33" s="268">
        <v>1</v>
      </c>
      <c r="M33" s="268">
        <v>0</v>
      </c>
      <c r="N33" s="268">
        <v>2</v>
      </c>
      <c r="O33" s="272">
        <v>2</v>
      </c>
      <c r="P33" s="272">
        <v>0</v>
      </c>
      <c r="Q33" s="273">
        <v>47716</v>
      </c>
      <c r="R33" s="273">
        <v>23858</v>
      </c>
    </row>
    <row r="34" spans="1:18" ht="21.75" customHeight="1" x14ac:dyDescent="0.25">
      <c r="A34" s="272">
        <v>9</v>
      </c>
      <c r="B34" s="642" t="s">
        <v>45</v>
      </c>
      <c r="C34" s="643"/>
      <c r="D34" s="643"/>
      <c r="E34" s="643"/>
      <c r="F34" s="644"/>
      <c r="G34" s="295" t="s">
        <v>503</v>
      </c>
      <c r="H34" s="272">
        <f t="shared" si="2"/>
        <v>0</v>
      </c>
      <c r="I34" s="272">
        <v>0</v>
      </c>
      <c r="J34" s="272">
        <v>0</v>
      </c>
      <c r="K34" s="268">
        <v>0</v>
      </c>
      <c r="L34" s="268">
        <v>1</v>
      </c>
      <c r="M34" s="268">
        <v>0</v>
      </c>
      <c r="N34" s="268">
        <v>2</v>
      </c>
      <c r="O34" s="272">
        <v>2</v>
      </c>
      <c r="P34" s="272">
        <v>0</v>
      </c>
      <c r="Q34" s="273">
        <v>0</v>
      </c>
      <c r="R34" s="273">
        <v>23858</v>
      </c>
    </row>
    <row r="35" spans="1:18" ht="37.5" customHeight="1" x14ac:dyDescent="0.25">
      <c r="A35" s="272">
        <v>10</v>
      </c>
      <c r="B35" s="642" t="s">
        <v>42</v>
      </c>
      <c r="C35" s="643"/>
      <c r="D35" s="643"/>
      <c r="E35" s="643"/>
      <c r="F35" s="644"/>
      <c r="G35" s="295" t="s">
        <v>53</v>
      </c>
      <c r="H35" s="272">
        <f t="shared" si="2"/>
        <v>0</v>
      </c>
      <c r="I35" s="272">
        <v>0</v>
      </c>
      <c r="J35" s="272">
        <v>0</v>
      </c>
      <c r="K35" s="268">
        <v>0</v>
      </c>
      <c r="L35" s="268">
        <v>0</v>
      </c>
      <c r="M35" s="268">
        <v>0</v>
      </c>
      <c r="N35" s="268">
        <v>4</v>
      </c>
      <c r="O35" s="272">
        <v>0</v>
      </c>
      <c r="P35" s="272">
        <v>0</v>
      </c>
      <c r="Q35" s="273">
        <v>0</v>
      </c>
      <c r="R35" s="273">
        <v>23858</v>
      </c>
    </row>
    <row r="36" spans="1:18" ht="47.25" customHeight="1" x14ac:dyDescent="0.25">
      <c r="A36" s="272">
        <v>11</v>
      </c>
      <c r="B36" s="642" t="s">
        <v>43</v>
      </c>
      <c r="C36" s="643"/>
      <c r="D36" s="643"/>
      <c r="E36" s="643"/>
      <c r="F36" s="644"/>
      <c r="G36" s="295" t="s">
        <v>49</v>
      </c>
      <c r="H36" s="272">
        <f t="shared" si="2"/>
        <v>0</v>
      </c>
      <c r="I36" s="272">
        <v>0</v>
      </c>
      <c r="J36" s="272">
        <v>0</v>
      </c>
      <c r="K36" s="268">
        <v>0</v>
      </c>
      <c r="L36" s="268">
        <v>0</v>
      </c>
      <c r="M36" s="268">
        <v>0</v>
      </c>
      <c r="N36" s="268">
        <v>2</v>
      </c>
      <c r="O36" s="272">
        <v>0</v>
      </c>
      <c r="P36" s="272">
        <v>0</v>
      </c>
      <c r="Q36" s="273">
        <v>0</v>
      </c>
      <c r="R36" s="273">
        <v>23858</v>
      </c>
    </row>
    <row r="37" spans="1:18" ht="55.5" customHeight="1" x14ac:dyDescent="0.25">
      <c r="A37" s="272">
        <v>12</v>
      </c>
      <c r="B37" s="642" t="s">
        <v>32</v>
      </c>
      <c r="C37" s="643"/>
      <c r="D37" s="643"/>
      <c r="E37" s="643"/>
      <c r="F37" s="644"/>
      <c r="G37" s="295" t="s">
        <v>863</v>
      </c>
      <c r="H37" s="272">
        <f t="shared" si="2"/>
        <v>0</v>
      </c>
      <c r="I37" s="272">
        <v>0</v>
      </c>
      <c r="J37" s="272">
        <v>0</v>
      </c>
      <c r="K37" s="268">
        <v>0</v>
      </c>
      <c r="L37" s="268">
        <v>0</v>
      </c>
      <c r="M37" s="268">
        <v>0</v>
      </c>
      <c r="N37" s="268">
        <v>1</v>
      </c>
      <c r="O37" s="272">
        <v>1</v>
      </c>
      <c r="P37" s="272">
        <v>0</v>
      </c>
      <c r="Q37" s="273">
        <v>0</v>
      </c>
      <c r="R37" s="273">
        <v>23858</v>
      </c>
    </row>
    <row r="38" spans="1:18" ht="28.5" customHeight="1" x14ac:dyDescent="0.25">
      <c r="A38" s="272">
        <v>13</v>
      </c>
      <c r="B38" s="642" t="s">
        <v>41</v>
      </c>
      <c r="C38" s="643"/>
      <c r="D38" s="643"/>
      <c r="E38" s="643"/>
      <c r="F38" s="644"/>
      <c r="G38" s="295" t="s">
        <v>52</v>
      </c>
      <c r="H38" s="272">
        <f t="shared" si="2"/>
        <v>0</v>
      </c>
      <c r="I38" s="272">
        <v>0</v>
      </c>
      <c r="J38" s="272">
        <v>0</v>
      </c>
      <c r="K38" s="268">
        <v>0</v>
      </c>
      <c r="L38" s="268">
        <v>0</v>
      </c>
      <c r="M38" s="268">
        <v>0</v>
      </c>
      <c r="N38" s="268">
        <v>3</v>
      </c>
      <c r="O38" s="272">
        <v>0</v>
      </c>
      <c r="P38" s="272">
        <v>0</v>
      </c>
      <c r="Q38" s="273">
        <v>0</v>
      </c>
      <c r="R38" s="273">
        <v>23858</v>
      </c>
    </row>
    <row r="39" spans="1:18" ht="27" customHeight="1" x14ac:dyDescent="0.25">
      <c r="A39" s="272">
        <v>14</v>
      </c>
      <c r="B39" s="645" t="s">
        <v>39</v>
      </c>
      <c r="C39" s="646"/>
      <c r="D39" s="646"/>
      <c r="E39" s="646"/>
      <c r="F39" s="647"/>
      <c r="G39" s="295" t="s">
        <v>1074</v>
      </c>
      <c r="H39" s="272">
        <f t="shared" si="2"/>
        <v>0</v>
      </c>
      <c r="I39" s="272">
        <v>0</v>
      </c>
      <c r="J39" s="272">
        <v>0</v>
      </c>
      <c r="K39" s="268">
        <v>0</v>
      </c>
      <c r="L39" s="268">
        <v>0</v>
      </c>
      <c r="M39" s="268">
        <v>0</v>
      </c>
      <c r="N39" s="268">
        <v>1</v>
      </c>
      <c r="O39" s="272">
        <v>0</v>
      </c>
      <c r="P39" s="272">
        <v>0</v>
      </c>
      <c r="Q39" s="273">
        <v>0</v>
      </c>
      <c r="R39" s="273">
        <v>23858</v>
      </c>
    </row>
    <row r="40" spans="1:18" ht="28.5" customHeight="1" x14ac:dyDescent="0.25">
      <c r="A40" s="283">
        <v>2</v>
      </c>
      <c r="B40" s="674" t="s">
        <v>54</v>
      </c>
      <c r="C40" s="675"/>
      <c r="D40" s="675"/>
      <c r="E40" s="675"/>
      <c r="F40" s="675"/>
      <c r="G40" s="676"/>
      <c r="H40" s="283">
        <f>H41+H42+H43+H44+H45+H46+H47+H48+H49+H50+H51+H52+H53+H54+H55+H56+H57+H58+H59+H60+H61+H62+H63+H64+H65+H66+H67</f>
        <v>175</v>
      </c>
      <c r="I40" s="283">
        <f t="shared" ref="I40:P40" si="3">I41+I42+I43+I44+I45+I46+I47+I48+I49+I50+I51+I52+I53+I54+I55+I56+I57+I58+I59+I60+I61+I62+I63+I64+I65+I66+I67</f>
        <v>120</v>
      </c>
      <c r="J40" s="283">
        <f t="shared" si="3"/>
        <v>55</v>
      </c>
      <c r="K40" s="297">
        <f t="shared" si="3"/>
        <v>62</v>
      </c>
      <c r="L40" s="297">
        <f t="shared" si="3"/>
        <v>29</v>
      </c>
      <c r="M40" s="297">
        <f t="shared" si="3"/>
        <v>7</v>
      </c>
      <c r="N40" s="297">
        <f t="shared" si="3"/>
        <v>171</v>
      </c>
      <c r="O40" s="283">
        <f t="shared" si="3"/>
        <v>36</v>
      </c>
      <c r="P40" s="283">
        <f t="shared" si="3"/>
        <v>0</v>
      </c>
      <c r="Q40" s="298">
        <v>24330</v>
      </c>
      <c r="R40" s="298">
        <v>16927</v>
      </c>
    </row>
    <row r="41" spans="1:18" ht="34.5" customHeight="1" x14ac:dyDescent="0.25">
      <c r="A41" s="272">
        <v>1</v>
      </c>
      <c r="B41" s="642" t="s">
        <v>55</v>
      </c>
      <c r="C41" s="643"/>
      <c r="D41" s="643"/>
      <c r="E41" s="643"/>
      <c r="F41" s="644"/>
      <c r="G41" s="295" t="s">
        <v>1001</v>
      </c>
      <c r="H41" s="272">
        <f t="shared" ref="H41:H67" si="4">I41+J41</f>
        <v>110</v>
      </c>
      <c r="I41" s="272">
        <v>85</v>
      </c>
      <c r="J41" s="272">
        <v>25</v>
      </c>
      <c r="K41" s="268">
        <v>47</v>
      </c>
      <c r="L41" s="268">
        <v>25</v>
      </c>
      <c r="M41" s="268">
        <v>7</v>
      </c>
      <c r="N41" s="268">
        <v>90</v>
      </c>
      <c r="O41" s="272">
        <v>29</v>
      </c>
      <c r="P41" s="272">
        <v>0</v>
      </c>
      <c r="Q41" s="273">
        <v>47860</v>
      </c>
      <c r="R41" s="273">
        <v>23864</v>
      </c>
    </row>
    <row r="42" spans="1:18" ht="43.5" customHeight="1" x14ac:dyDescent="0.25">
      <c r="A42" s="272">
        <v>2</v>
      </c>
      <c r="B42" s="642" t="s">
        <v>56</v>
      </c>
      <c r="C42" s="643"/>
      <c r="D42" s="643"/>
      <c r="E42" s="643"/>
      <c r="F42" s="644"/>
      <c r="G42" s="295" t="s">
        <v>509</v>
      </c>
      <c r="H42" s="272">
        <f t="shared" si="4"/>
        <v>50</v>
      </c>
      <c r="I42" s="272">
        <v>30</v>
      </c>
      <c r="J42" s="272">
        <v>20</v>
      </c>
      <c r="K42" s="268">
        <v>10</v>
      </c>
      <c r="L42" s="268">
        <v>0</v>
      </c>
      <c r="M42" s="268">
        <v>0</v>
      </c>
      <c r="N42" s="268">
        <v>33</v>
      </c>
      <c r="O42" s="272">
        <v>0</v>
      </c>
      <c r="P42" s="272">
        <v>0</v>
      </c>
      <c r="Q42" s="273">
        <v>46456</v>
      </c>
      <c r="R42" s="273">
        <v>22735</v>
      </c>
    </row>
    <row r="43" spans="1:18" ht="30.75" customHeight="1" x14ac:dyDescent="0.25">
      <c r="A43" s="272">
        <v>3</v>
      </c>
      <c r="B43" s="642" t="s">
        <v>57</v>
      </c>
      <c r="C43" s="643"/>
      <c r="D43" s="643"/>
      <c r="E43" s="643"/>
      <c r="F43" s="644"/>
      <c r="G43" s="295" t="s">
        <v>510</v>
      </c>
      <c r="H43" s="272">
        <f t="shared" si="4"/>
        <v>15</v>
      </c>
      <c r="I43" s="272">
        <v>5</v>
      </c>
      <c r="J43" s="272">
        <v>10</v>
      </c>
      <c r="K43" s="268">
        <v>2</v>
      </c>
      <c r="L43" s="268">
        <v>3</v>
      </c>
      <c r="M43" s="268">
        <v>0</v>
      </c>
      <c r="N43" s="268">
        <v>16</v>
      </c>
      <c r="O43" s="272">
        <v>0</v>
      </c>
      <c r="P43" s="272">
        <v>0</v>
      </c>
      <c r="Q43" s="273">
        <v>45641</v>
      </c>
      <c r="R43" s="273">
        <v>21888</v>
      </c>
    </row>
    <row r="44" spans="1:18" ht="37.5" customHeight="1" x14ac:dyDescent="0.25">
      <c r="A44" s="272">
        <v>4</v>
      </c>
      <c r="B44" s="642" t="s">
        <v>58</v>
      </c>
      <c r="C44" s="643"/>
      <c r="D44" s="643"/>
      <c r="E44" s="643"/>
      <c r="F44" s="644"/>
      <c r="G44" s="295" t="s">
        <v>511</v>
      </c>
      <c r="H44" s="272">
        <f t="shared" si="4"/>
        <v>0</v>
      </c>
      <c r="I44" s="272">
        <v>0</v>
      </c>
      <c r="J44" s="272">
        <v>0</v>
      </c>
      <c r="K44" s="268">
        <v>1</v>
      </c>
      <c r="L44" s="268">
        <v>0</v>
      </c>
      <c r="M44" s="268">
        <v>0</v>
      </c>
      <c r="N44" s="268">
        <v>6</v>
      </c>
      <c r="O44" s="272">
        <v>0</v>
      </c>
      <c r="P44" s="272">
        <v>0</v>
      </c>
      <c r="Q44" s="273">
        <v>18750</v>
      </c>
      <c r="R44" s="273">
        <v>20023</v>
      </c>
    </row>
    <row r="45" spans="1:18" ht="30.75" customHeight="1" x14ac:dyDescent="0.25">
      <c r="A45" s="272">
        <v>5</v>
      </c>
      <c r="B45" s="642" t="s">
        <v>59</v>
      </c>
      <c r="C45" s="643"/>
      <c r="D45" s="643"/>
      <c r="E45" s="643"/>
      <c r="F45" s="644"/>
      <c r="G45" s="295" t="s">
        <v>512</v>
      </c>
      <c r="H45" s="272">
        <f t="shared" si="4"/>
        <v>0</v>
      </c>
      <c r="I45" s="272">
        <v>0</v>
      </c>
      <c r="J45" s="272">
        <v>0</v>
      </c>
      <c r="K45" s="268">
        <v>1</v>
      </c>
      <c r="L45" s="268">
        <v>0</v>
      </c>
      <c r="M45" s="268">
        <v>0</v>
      </c>
      <c r="N45" s="274">
        <v>6</v>
      </c>
      <c r="O45" s="272">
        <v>0</v>
      </c>
      <c r="P45" s="272">
        <v>0</v>
      </c>
      <c r="Q45" s="273">
        <v>45725</v>
      </c>
      <c r="R45" s="273">
        <v>18906</v>
      </c>
    </row>
    <row r="46" spans="1:18" ht="30" customHeight="1" x14ac:dyDescent="0.25">
      <c r="A46" s="272">
        <v>6</v>
      </c>
      <c r="B46" s="642" t="s">
        <v>60</v>
      </c>
      <c r="C46" s="643"/>
      <c r="D46" s="643"/>
      <c r="E46" s="643"/>
      <c r="F46" s="644"/>
      <c r="G46" s="295" t="s">
        <v>513</v>
      </c>
      <c r="H46" s="272">
        <f t="shared" si="4"/>
        <v>0</v>
      </c>
      <c r="I46" s="272">
        <v>0</v>
      </c>
      <c r="J46" s="272">
        <v>0</v>
      </c>
      <c r="K46" s="268">
        <v>1</v>
      </c>
      <c r="L46" s="268">
        <v>1</v>
      </c>
      <c r="M46" s="268">
        <v>0</v>
      </c>
      <c r="N46" s="268">
        <v>6</v>
      </c>
      <c r="O46" s="272">
        <v>0</v>
      </c>
      <c r="P46" s="272">
        <v>0</v>
      </c>
      <c r="Q46" s="273">
        <v>44500</v>
      </c>
      <c r="R46" s="273">
        <v>19987</v>
      </c>
    </row>
    <row r="47" spans="1:18" ht="42.75" customHeight="1" x14ac:dyDescent="0.25">
      <c r="A47" s="272">
        <v>7</v>
      </c>
      <c r="B47" s="642" t="s">
        <v>61</v>
      </c>
      <c r="C47" s="643"/>
      <c r="D47" s="643"/>
      <c r="E47" s="643"/>
      <c r="F47" s="644"/>
      <c r="G47" s="295" t="s">
        <v>962</v>
      </c>
      <c r="H47" s="272">
        <f t="shared" si="4"/>
        <v>0</v>
      </c>
      <c r="I47" s="272">
        <v>0</v>
      </c>
      <c r="J47" s="272">
        <v>0</v>
      </c>
      <c r="K47" s="268">
        <v>0</v>
      </c>
      <c r="L47" s="268">
        <v>0</v>
      </c>
      <c r="M47" s="268">
        <v>0</v>
      </c>
      <c r="N47" s="268">
        <v>1</v>
      </c>
      <c r="O47" s="272">
        <v>0</v>
      </c>
      <c r="P47" s="272">
        <v>0</v>
      </c>
      <c r="Q47" s="273">
        <v>0</v>
      </c>
      <c r="R47" s="273">
        <v>11280</v>
      </c>
    </row>
    <row r="48" spans="1:18" ht="45.75" customHeight="1" x14ac:dyDescent="0.25">
      <c r="A48" s="272">
        <v>8</v>
      </c>
      <c r="B48" s="642" t="s">
        <v>86</v>
      </c>
      <c r="C48" s="643"/>
      <c r="D48" s="643"/>
      <c r="E48" s="643"/>
      <c r="F48" s="644"/>
      <c r="G48" s="295" t="s">
        <v>759</v>
      </c>
      <c r="H48" s="272">
        <f t="shared" si="4"/>
        <v>0</v>
      </c>
      <c r="I48" s="272">
        <v>0</v>
      </c>
      <c r="J48" s="272">
        <v>0</v>
      </c>
      <c r="K48" s="268">
        <v>0</v>
      </c>
      <c r="L48" s="268">
        <v>0</v>
      </c>
      <c r="M48" s="268">
        <v>0</v>
      </c>
      <c r="N48" s="268">
        <v>1</v>
      </c>
      <c r="O48" s="272">
        <v>0</v>
      </c>
      <c r="P48" s="272">
        <v>0</v>
      </c>
      <c r="Q48" s="273">
        <v>0</v>
      </c>
      <c r="R48" s="273">
        <v>16733</v>
      </c>
    </row>
    <row r="49" spans="1:18" ht="29.25" customHeight="1" x14ac:dyDescent="0.25">
      <c r="A49" s="272">
        <v>9</v>
      </c>
      <c r="B49" s="642" t="s">
        <v>72</v>
      </c>
      <c r="C49" s="643"/>
      <c r="D49" s="643"/>
      <c r="E49" s="643"/>
      <c r="F49" s="644"/>
      <c r="G49" s="295" t="s">
        <v>963</v>
      </c>
      <c r="H49" s="272">
        <f t="shared" si="4"/>
        <v>0</v>
      </c>
      <c r="I49" s="272">
        <v>0</v>
      </c>
      <c r="J49" s="272">
        <v>0</v>
      </c>
      <c r="K49" s="268">
        <v>0</v>
      </c>
      <c r="L49" s="268">
        <v>0</v>
      </c>
      <c r="M49" s="268">
        <v>0</v>
      </c>
      <c r="N49" s="268">
        <v>1</v>
      </c>
      <c r="O49" s="272">
        <v>0</v>
      </c>
      <c r="P49" s="272">
        <v>0</v>
      </c>
      <c r="Q49" s="273">
        <v>0</v>
      </c>
      <c r="R49" s="273">
        <v>22750</v>
      </c>
    </row>
    <row r="50" spans="1:18" ht="32.25" customHeight="1" x14ac:dyDescent="0.25">
      <c r="A50" s="272">
        <v>10</v>
      </c>
      <c r="B50" s="642" t="s">
        <v>395</v>
      </c>
      <c r="C50" s="643"/>
      <c r="D50" s="643"/>
      <c r="E50" s="643"/>
      <c r="F50" s="644"/>
      <c r="G50" s="295" t="s">
        <v>964</v>
      </c>
      <c r="H50" s="272">
        <f t="shared" si="4"/>
        <v>0</v>
      </c>
      <c r="I50" s="272">
        <v>0</v>
      </c>
      <c r="J50" s="272">
        <v>0</v>
      </c>
      <c r="K50" s="268">
        <v>0</v>
      </c>
      <c r="L50" s="268">
        <v>0</v>
      </c>
      <c r="M50" s="268">
        <v>0</v>
      </c>
      <c r="N50" s="268">
        <v>1</v>
      </c>
      <c r="O50" s="272">
        <v>0</v>
      </c>
      <c r="P50" s="272">
        <v>0</v>
      </c>
      <c r="Q50" s="273">
        <v>0</v>
      </c>
      <c r="R50" s="273">
        <v>13635</v>
      </c>
    </row>
    <row r="51" spans="1:18" ht="30" customHeight="1" x14ac:dyDescent="0.25">
      <c r="A51" s="272">
        <v>11</v>
      </c>
      <c r="B51" s="642" t="s">
        <v>299</v>
      </c>
      <c r="C51" s="643"/>
      <c r="D51" s="643"/>
      <c r="E51" s="643"/>
      <c r="F51" s="644"/>
      <c r="G51" s="295" t="s">
        <v>762</v>
      </c>
      <c r="H51" s="272">
        <f t="shared" si="4"/>
        <v>0</v>
      </c>
      <c r="I51" s="272">
        <v>0</v>
      </c>
      <c r="J51" s="272">
        <v>0</v>
      </c>
      <c r="K51" s="268">
        <v>0</v>
      </c>
      <c r="L51" s="268">
        <v>0</v>
      </c>
      <c r="M51" s="268">
        <v>0</v>
      </c>
      <c r="N51" s="268">
        <v>1</v>
      </c>
      <c r="O51" s="272">
        <v>0</v>
      </c>
      <c r="P51" s="272">
        <v>0</v>
      </c>
      <c r="Q51" s="273">
        <v>0</v>
      </c>
      <c r="R51" s="273">
        <v>11500</v>
      </c>
    </row>
    <row r="52" spans="1:18" ht="23.25" customHeight="1" x14ac:dyDescent="0.25">
      <c r="A52" s="272">
        <v>12</v>
      </c>
      <c r="B52" s="642" t="s">
        <v>763</v>
      </c>
      <c r="C52" s="643"/>
      <c r="D52" s="643"/>
      <c r="E52" s="643"/>
      <c r="F52" s="644"/>
      <c r="G52" s="295" t="s">
        <v>764</v>
      </c>
      <c r="H52" s="272">
        <f t="shared" si="4"/>
        <v>0</v>
      </c>
      <c r="I52" s="272">
        <v>0</v>
      </c>
      <c r="J52" s="272">
        <v>0</v>
      </c>
      <c r="K52" s="268">
        <v>0</v>
      </c>
      <c r="L52" s="268">
        <v>0</v>
      </c>
      <c r="M52" s="268">
        <v>0</v>
      </c>
      <c r="N52" s="268">
        <v>1</v>
      </c>
      <c r="O52" s="272">
        <v>0</v>
      </c>
      <c r="P52" s="272">
        <v>0</v>
      </c>
      <c r="Q52" s="273">
        <v>0</v>
      </c>
      <c r="R52" s="273">
        <v>12625</v>
      </c>
    </row>
    <row r="53" spans="1:18" ht="30" customHeight="1" x14ac:dyDescent="0.25">
      <c r="A53" s="272">
        <v>13</v>
      </c>
      <c r="B53" s="642" t="s">
        <v>765</v>
      </c>
      <c r="C53" s="643"/>
      <c r="D53" s="643"/>
      <c r="E53" s="643"/>
      <c r="F53" s="644"/>
      <c r="G53" s="295" t="s">
        <v>766</v>
      </c>
      <c r="H53" s="272">
        <f t="shared" si="4"/>
        <v>0</v>
      </c>
      <c r="I53" s="272">
        <v>0</v>
      </c>
      <c r="J53" s="272">
        <v>0</v>
      </c>
      <c r="K53" s="268">
        <v>0</v>
      </c>
      <c r="L53" s="268">
        <v>0</v>
      </c>
      <c r="M53" s="268">
        <v>0</v>
      </c>
      <c r="N53" s="268">
        <v>1</v>
      </c>
      <c r="O53" s="272">
        <v>0</v>
      </c>
      <c r="P53" s="272">
        <v>0</v>
      </c>
      <c r="Q53" s="273">
        <v>0</v>
      </c>
      <c r="R53" s="273">
        <v>12625</v>
      </c>
    </row>
    <row r="54" spans="1:18" ht="28.5" customHeight="1" x14ac:dyDescent="0.25">
      <c r="A54" s="272">
        <v>14</v>
      </c>
      <c r="B54" s="642" t="s">
        <v>767</v>
      </c>
      <c r="C54" s="643"/>
      <c r="D54" s="643"/>
      <c r="E54" s="643"/>
      <c r="F54" s="644"/>
      <c r="G54" s="295" t="s">
        <v>768</v>
      </c>
      <c r="H54" s="272">
        <f t="shared" si="4"/>
        <v>0</v>
      </c>
      <c r="I54" s="272">
        <v>0</v>
      </c>
      <c r="J54" s="272">
        <v>0</v>
      </c>
      <c r="K54" s="268">
        <v>0</v>
      </c>
      <c r="L54" s="268">
        <v>0</v>
      </c>
      <c r="M54" s="268">
        <v>0</v>
      </c>
      <c r="N54" s="268">
        <v>0</v>
      </c>
      <c r="O54" s="272">
        <v>1</v>
      </c>
      <c r="P54" s="272">
        <v>0</v>
      </c>
      <c r="Q54" s="273">
        <v>0</v>
      </c>
      <c r="R54" s="273">
        <v>0</v>
      </c>
    </row>
    <row r="55" spans="1:18" ht="30" customHeight="1" x14ac:dyDescent="0.25">
      <c r="A55" s="272">
        <v>15</v>
      </c>
      <c r="B55" s="642" t="s">
        <v>769</v>
      </c>
      <c r="C55" s="643"/>
      <c r="D55" s="643"/>
      <c r="E55" s="643"/>
      <c r="F55" s="644"/>
      <c r="G55" s="295" t="s">
        <v>770</v>
      </c>
      <c r="H55" s="272">
        <f t="shared" si="4"/>
        <v>0</v>
      </c>
      <c r="I55" s="272">
        <v>0</v>
      </c>
      <c r="J55" s="272">
        <v>0</v>
      </c>
      <c r="K55" s="268">
        <v>0</v>
      </c>
      <c r="L55" s="268">
        <v>0</v>
      </c>
      <c r="M55" s="268">
        <v>0</v>
      </c>
      <c r="N55" s="268">
        <v>1</v>
      </c>
      <c r="O55" s="272">
        <v>0</v>
      </c>
      <c r="P55" s="272">
        <v>0</v>
      </c>
      <c r="Q55" s="273">
        <v>0</v>
      </c>
      <c r="R55" s="273">
        <v>12625</v>
      </c>
    </row>
    <row r="56" spans="1:18" ht="32.25" customHeight="1" x14ac:dyDescent="0.25">
      <c r="A56" s="272">
        <v>16</v>
      </c>
      <c r="B56" s="642" t="s">
        <v>78</v>
      </c>
      <c r="C56" s="643"/>
      <c r="D56" s="643"/>
      <c r="E56" s="643"/>
      <c r="F56" s="644"/>
      <c r="G56" s="295" t="s">
        <v>79</v>
      </c>
      <c r="H56" s="272">
        <f t="shared" si="4"/>
        <v>0</v>
      </c>
      <c r="I56" s="272">
        <v>0</v>
      </c>
      <c r="J56" s="272">
        <v>0</v>
      </c>
      <c r="K56" s="268">
        <v>0</v>
      </c>
      <c r="L56" s="268">
        <v>0</v>
      </c>
      <c r="M56" s="268">
        <v>0</v>
      </c>
      <c r="N56" s="268">
        <v>1</v>
      </c>
      <c r="O56" s="272">
        <v>0</v>
      </c>
      <c r="P56" s="272">
        <v>0</v>
      </c>
      <c r="Q56" s="273">
        <v>0</v>
      </c>
      <c r="R56" s="273">
        <v>14243</v>
      </c>
    </row>
    <row r="57" spans="1:18" ht="43.5" customHeight="1" x14ac:dyDescent="0.25">
      <c r="A57" s="272">
        <v>17</v>
      </c>
      <c r="B57" s="642" t="s">
        <v>82</v>
      </c>
      <c r="C57" s="643"/>
      <c r="D57" s="643"/>
      <c r="E57" s="643"/>
      <c r="F57" s="644"/>
      <c r="G57" s="295" t="s">
        <v>771</v>
      </c>
      <c r="H57" s="272">
        <f t="shared" si="4"/>
        <v>0</v>
      </c>
      <c r="I57" s="272">
        <v>0</v>
      </c>
      <c r="J57" s="272">
        <v>0</v>
      </c>
      <c r="K57" s="268">
        <v>0</v>
      </c>
      <c r="L57" s="268">
        <v>0</v>
      </c>
      <c r="M57" s="268">
        <v>0</v>
      </c>
      <c r="N57" s="268">
        <v>1</v>
      </c>
      <c r="O57" s="272">
        <v>0</v>
      </c>
      <c r="P57" s="272">
        <v>0</v>
      </c>
      <c r="Q57" s="273">
        <v>0</v>
      </c>
      <c r="R57" s="273">
        <v>14733</v>
      </c>
    </row>
    <row r="58" spans="1:18" ht="46.5" customHeight="1" x14ac:dyDescent="0.25">
      <c r="A58" s="272">
        <v>18</v>
      </c>
      <c r="B58" s="642" t="s">
        <v>772</v>
      </c>
      <c r="C58" s="643"/>
      <c r="D58" s="643"/>
      <c r="E58" s="643"/>
      <c r="F58" s="644"/>
      <c r="G58" s="295" t="s">
        <v>773</v>
      </c>
      <c r="H58" s="272">
        <f t="shared" si="4"/>
        <v>0</v>
      </c>
      <c r="I58" s="272">
        <v>0</v>
      </c>
      <c r="J58" s="272">
        <v>0</v>
      </c>
      <c r="K58" s="268">
        <v>0</v>
      </c>
      <c r="L58" s="268">
        <v>0</v>
      </c>
      <c r="M58" s="268">
        <v>0</v>
      </c>
      <c r="N58" s="268">
        <v>1</v>
      </c>
      <c r="O58" s="272">
        <v>0</v>
      </c>
      <c r="P58" s="272">
        <v>0</v>
      </c>
      <c r="Q58" s="273">
        <v>0</v>
      </c>
      <c r="R58" s="273">
        <v>17320</v>
      </c>
    </row>
    <row r="59" spans="1:18" ht="43.5" customHeight="1" x14ac:dyDescent="0.25">
      <c r="A59" s="272">
        <v>19</v>
      </c>
      <c r="B59" s="642" t="s">
        <v>774</v>
      </c>
      <c r="C59" s="643"/>
      <c r="D59" s="643"/>
      <c r="E59" s="643"/>
      <c r="F59" s="644"/>
      <c r="G59" s="295" t="s">
        <v>775</v>
      </c>
      <c r="H59" s="272">
        <f t="shared" si="4"/>
        <v>0</v>
      </c>
      <c r="I59" s="272">
        <v>0</v>
      </c>
      <c r="J59" s="272">
        <v>0</v>
      </c>
      <c r="K59" s="268">
        <v>0</v>
      </c>
      <c r="L59" s="268">
        <v>0</v>
      </c>
      <c r="M59" s="268">
        <v>0</v>
      </c>
      <c r="N59" s="268">
        <v>1</v>
      </c>
      <c r="O59" s="272">
        <v>0</v>
      </c>
      <c r="P59" s="272">
        <v>0</v>
      </c>
      <c r="Q59" s="273">
        <v>0</v>
      </c>
      <c r="R59" s="273">
        <v>14733</v>
      </c>
    </row>
    <row r="60" spans="1:18" ht="32.25" customHeight="1" x14ac:dyDescent="0.25">
      <c r="A60" s="272">
        <v>20</v>
      </c>
      <c r="B60" s="642" t="s">
        <v>776</v>
      </c>
      <c r="C60" s="643"/>
      <c r="D60" s="643"/>
      <c r="E60" s="643"/>
      <c r="F60" s="644"/>
      <c r="G60" s="295" t="s">
        <v>777</v>
      </c>
      <c r="H60" s="272">
        <f t="shared" si="4"/>
        <v>0</v>
      </c>
      <c r="I60" s="272">
        <v>0</v>
      </c>
      <c r="J60" s="272">
        <v>0</v>
      </c>
      <c r="K60" s="268">
        <v>0</v>
      </c>
      <c r="L60" s="268">
        <v>0</v>
      </c>
      <c r="M60" s="268">
        <v>0</v>
      </c>
      <c r="N60" s="268">
        <v>1</v>
      </c>
      <c r="O60" s="272">
        <v>0</v>
      </c>
      <c r="P60" s="272">
        <v>0</v>
      </c>
      <c r="Q60" s="273">
        <v>0</v>
      </c>
      <c r="R60" s="273">
        <v>11280</v>
      </c>
    </row>
    <row r="61" spans="1:18" ht="41.25" customHeight="1" x14ac:dyDescent="0.25">
      <c r="A61" s="272">
        <v>21</v>
      </c>
      <c r="B61" s="642" t="s">
        <v>778</v>
      </c>
      <c r="C61" s="643"/>
      <c r="D61" s="643"/>
      <c r="E61" s="643"/>
      <c r="F61" s="644"/>
      <c r="G61" s="295" t="s">
        <v>779</v>
      </c>
      <c r="H61" s="272">
        <f t="shared" si="4"/>
        <v>0</v>
      </c>
      <c r="I61" s="272">
        <v>0</v>
      </c>
      <c r="J61" s="272">
        <v>0</v>
      </c>
      <c r="K61" s="268">
        <v>0</v>
      </c>
      <c r="L61" s="268">
        <v>0</v>
      </c>
      <c r="M61" s="268">
        <v>0</v>
      </c>
      <c r="N61" s="268">
        <v>1</v>
      </c>
      <c r="O61" s="272">
        <v>0</v>
      </c>
      <c r="P61" s="272">
        <v>0</v>
      </c>
      <c r="Q61" s="273">
        <v>0</v>
      </c>
      <c r="R61" s="273">
        <v>11280</v>
      </c>
    </row>
    <row r="62" spans="1:18" ht="30.75" customHeight="1" x14ac:dyDescent="0.25">
      <c r="A62" s="272">
        <v>22</v>
      </c>
      <c r="B62" s="648" t="s">
        <v>66</v>
      </c>
      <c r="C62" s="648"/>
      <c r="D62" s="648"/>
      <c r="E62" s="648"/>
      <c r="F62" s="648"/>
      <c r="G62" s="296" t="s">
        <v>865</v>
      </c>
      <c r="H62" s="272">
        <f t="shared" si="4"/>
        <v>0</v>
      </c>
      <c r="I62" s="272">
        <v>0</v>
      </c>
      <c r="J62" s="272">
        <v>0</v>
      </c>
      <c r="K62" s="268">
        <v>0</v>
      </c>
      <c r="L62" s="268">
        <v>0</v>
      </c>
      <c r="M62" s="268">
        <v>0</v>
      </c>
      <c r="N62" s="268">
        <v>0</v>
      </c>
      <c r="O62" s="272">
        <v>1</v>
      </c>
      <c r="P62" s="272">
        <v>0</v>
      </c>
      <c r="Q62" s="272">
        <v>0</v>
      </c>
      <c r="R62" s="272">
        <v>0</v>
      </c>
    </row>
    <row r="63" spans="1:18" ht="45" customHeight="1" x14ac:dyDescent="0.25">
      <c r="A63" s="272">
        <v>23</v>
      </c>
      <c r="B63" s="648" t="s">
        <v>866</v>
      </c>
      <c r="C63" s="648"/>
      <c r="D63" s="648"/>
      <c r="E63" s="648"/>
      <c r="F63" s="648"/>
      <c r="G63" s="296" t="s">
        <v>867</v>
      </c>
      <c r="H63" s="272">
        <f t="shared" si="4"/>
        <v>0</v>
      </c>
      <c r="I63" s="272">
        <v>0</v>
      </c>
      <c r="J63" s="272">
        <v>0</v>
      </c>
      <c r="K63" s="268">
        <v>0</v>
      </c>
      <c r="L63" s="268">
        <v>0</v>
      </c>
      <c r="M63" s="268">
        <v>0</v>
      </c>
      <c r="N63" s="268">
        <v>0</v>
      </c>
      <c r="O63" s="272">
        <v>1</v>
      </c>
      <c r="P63" s="272">
        <v>0</v>
      </c>
      <c r="Q63" s="272">
        <v>0</v>
      </c>
      <c r="R63" s="272">
        <v>0</v>
      </c>
    </row>
    <row r="64" spans="1:18" ht="43.5" customHeight="1" x14ac:dyDescent="0.25">
      <c r="A64" s="272">
        <v>24</v>
      </c>
      <c r="B64" s="648" t="s">
        <v>868</v>
      </c>
      <c r="C64" s="648"/>
      <c r="D64" s="648"/>
      <c r="E64" s="648"/>
      <c r="F64" s="648"/>
      <c r="G64" s="296" t="s">
        <v>869</v>
      </c>
      <c r="H64" s="272">
        <f t="shared" si="4"/>
        <v>0</v>
      </c>
      <c r="I64" s="272">
        <v>0</v>
      </c>
      <c r="J64" s="272">
        <v>0</v>
      </c>
      <c r="K64" s="268">
        <v>0</v>
      </c>
      <c r="L64" s="268">
        <v>0</v>
      </c>
      <c r="M64" s="268">
        <v>0</v>
      </c>
      <c r="N64" s="268">
        <v>0</v>
      </c>
      <c r="O64" s="272">
        <v>1</v>
      </c>
      <c r="P64" s="272">
        <v>0</v>
      </c>
      <c r="Q64" s="272">
        <v>0</v>
      </c>
      <c r="R64" s="272">
        <v>0</v>
      </c>
    </row>
    <row r="65" spans="1:18" ht="33" customHeight="1" x14ac:dyDescent="0.25">
      <c r="A65" s="272">
        <v>25</v>
      </c>
      <c r="B65" s="648" t="s">
        <v>870</v>
      </c>
      <c r="C65" s="648"/>
      <c r="D65" s="648"/>
      <c r="E65" s="648"/>
      <c r="F65" s="648"/>
      <c r="G65" s="296" t="s">
        <v>871</v>
      </c>
      <c r="H65" s="272">
        <f t="shared" si="4"/>
        <v>0</v>
      </c>
      <c r="I65" s="272">
        <v>0</v>
      </c>
      <c r="J65" s="272">
        <v>0</v>
      </c>
      <c r="K65" s="268">
        <v>0</v>
      </c>
      <c r="L65" s="268">
        <v>0</v>
      </c>
      <c r="M65" s="268">
        <v>0</v>
      </c>
      <c r="N65" s="268">
        <v>0</v>
      </c>
      <c r="O65" s="272">
        <v>1</v>
      </c>
      <c r="P65" s="272">
        <v>0</v>
      </c>
      <c r="Q65" s="272">
        <v>0</v>
      </c>
      <c r="R65" s="272">
        <v>0</v>
      </c>
    </row>
    <row r="66" spans="1:18" ht="30.75" customHeight="1" x14ac:dyDescent="0.25">
      <c r="A66" s="272">
        <v>26</v>
      </c>
      <c r="B66" s="648" t="s">
        <v>872</v>
      </c>
      <c r="C66" s="648"/>
      <c r="D66" s="648"/>
      <c r="E66" s="648"/>
      <c r="F66" s="648"/>
      <c r="G66" s="296" t="s">
        <v>873</v>
      </c>
      <c r="H66" s="272">
        <f t="shared" si="4"/>
        <v>0</v>
      </c>
      <c r="I66" s="272">
        <v>0</v>
      </c>
      <c r="J66" s="272">
        <v>0</v>
      </c>
      <c r="K66" s="268">
        <v>0</v>
      </c>
      <c r="L66" s="268">
        <v>0</v>
      </c>
      <c r="M66" s="268">
        <v>0</v>
      </c>
      <c r="N66" s="268">
        <v>0</v>
      </c>
      <c r="O66" s="272">
        <v>1</v>
      </c>
      <c r="P66" s="272">
        <v>0</v>
      </c>
      <c r="Q66" s="272">
        <v>0</v>
      </c>
      <c r="R66" s="272">
        <v>0</v>
      </c>
    </row>
    <row r="67" spans="1:18" ht="21" customHeight="1" x14ac:dyDescent="0.25">
      <c r="A67" s="272">
        <v>27</v>
      </c>
      <c r="B67" s="648" t="s">
        <v>874</v>
      </c>
      <c r="C67" s="648"/>
      <c r="D67" s="648"/>
      <c r="E67" s="648"/>
      <c r="F67" s="648"/>
      <c r="G67" s="296" t="s">
        <v>875</v>
      </c>
      <c r="H67" s="272">
        <f t="shared" si="4"/>
        <v>0</v>
      </c>
      <c r="I67" s="272">
        <v>0</v>
      </c>
      <c r="J67" s="272">
        <v>0</v>
      </c>
      <c r="K67" s="268">
        <v>0</v>
      </c>
      <c r="L67" s="268">
        <v>0</v>
      </c>
      <c r="M67" s="268">
        <v>0</v>
      </c>
      <c r="N67" s="268">
        <v>0</v>
      </c>
      <c r="O67" s="272">
        <v>1</v>
      </c>
      <c r="P67" s="272">
        <v>0</v>
      </c>
      <c r="Q67" s="272">
        <v>0</v>
      </c>
      <c r="R67" s="272">
        <v>0</v>
      </c>
    </row>
    <row r="68" spans="1:18" ht="35.25" customHeight="1" x14ac:dyDescent="0.25">
      <c r="A68" s="283">
        <v>3</v>
      </c>
      <c r="B68" s="674" t="s">
        <v>103</v>
      </c>
      <c r="C68" s="675"/>
      <c r="D68" s="675"/>
      <c r="E68" s="675"/>
      <c r="F68" s="675"/>
      <c r="G68" s="676"/>
      <c r="H68" s="283">
        <f>H69+H70+H71+H72+H73+H74+H75+H76+H77+H78+H79+H80+H81+H82+H83+H84+H85+H86+H87+H88+H89+H90+H91+H92+H93+H94+H95+H96+H97+H98+H99+H100+H101+H102+H103</f>
        <v>400</v>
      </c>
      <c r="I68" s="283">
        <f t="shared" ref="I68:P68" si="5">I69+I70+I71+I72+I73+I74+I75+I76+I77+I78+I79+I80+I81+I82+I83+I84+I85+I86+I87+I88+I89+I90+I91+I92+I93+I94+I95+I96+I97+I98+I99+I100+I101+I102+I103</f>
        <v>200</v>
      </c>
      <c r="J68" s="283">
        <f t="shared" si="5"/>
        <v>200</v>
      </c>
      <c r="K68" s="297">
        <f t="shared" si="5"/>
        <v>214</v>
      </c>
      <c r="L68" s="297">
        <f t="shared" si="5"/>
        <v>16</v>
      </c>
      <c r="M68" s="297">
        <f t="shared" si="5"/>
        <v>0</v>
      </c>
      <c r="N68" s="297">
        <f t="shared" si="5"/>
        <v>488</v>
      </c>
      <c r="O68" s="283">
        <f t="shared" si="5"/>
        <v>2</v>
      </c>
      <c r="P68" s="283">
        <f t="shared" si="5"/>
        <v>0</v>
      </c>
      <c r="Q68" s="298">
        <v>47720</v>
      </c>
      <c r="R68" s="298">
        <v>25369</v>
      </c>
    </row>
    <row r="69" spans="1:18" ht="42" customHeight="1" x14ac:dyDescent="0.25">
      <c r="A69" s="272">
        <v>1</v>
      </c>
      <c r="B69" s="642" t="s">
        <v>150</v>
      </c>
      <c r="C69" s="643"/>
      <c r="D69" s="643"/>
      <c r="E69" s="643"/>
      <c r="F69" s="644"/>
      <c r="G69" s="295" t="s">
        <v>1008</v>
      </c>
      <c r="H69" s="272">
        <f>I69+J69</f>
        <v>160</v>
      </c>
      <c r="I69" s="272">
        <v>150</v>
      </c>
      <c r="J69" s="272">
        <v>10</v>
      </c>
      <c r="K69" s="268">
        <v>79</v>
      </c>
      <c r="L69" s="268">
        <v>16</v>
      </c>
      <c r="M69" s="268">
        <v>0</v>
      </c>
      <c r="N69" s="268">
        <v>137</v>
      </c>
      <c r="O69" s="272">
        <v>0</v>
      </c>
      <c r="P69" s="272">
        <v>0</v>
      </c>
      <c r="Q69" s="273">
        <v>41302.9</v>
      </c>
      <c r="R69" s="273">
        <v>27411.599999999999</v>
      </c>
    </row>
    <row r="70" spans="1:18" ht="42" customHeight="1" x14ac:dyDescent="0.25">
      <c r="A70" s="272">
        <v>2</v>
      </c>
      <c r="B70" s="642" t="s">
        <v>844</v>
      </c>
      <c r="C70" s="643"/>
      <c r="D70" s="643"/>
      <c r="E70" s="643"/>
      <c r="F70" s="644"/>
      <c r="G70" s="295" t="s">
        <v>704</v>
      </c>
      <c r="H70" s="272">
        <f t="shared" ref="H70:H103" si="6">I70+J70</f>
        <v>30</v>
      </c>
      <c r="I70" s="272">
        <v>10</v>
      </c>
      <c r="J70" s="272">
        <v>20</v>
      </c>
      <c r="K70" s="268">
        <v>16</v>
      </c>
      <c r="L70" s="268">
        <v>0</v>
      </c>
      <c r="M70" s="268">
        <v>0</v>
      </c>
      <c r="N70" s="268">
        <v>47</v>
      </c>
      <c r="O70" s="272">
        <v>2</v>
      </c>
      <c r="P70" s="272">
        <v>0</v>
      </c>
      <c r="Q70" s="273">
        <v>43076.9</v>
      </c>
      <c r="R70" s="273">
        <v>26934.2</v>
      </c>
    </row>
    <row r="71" spans="1:18" ht="30" customHeight="1" x14ac:dyDescent="0.25">
      <c r="A71" s="272">
        <v>3</v>
      </c>
      <c r="B71" s="642" t="s">
        <v>729</v>
      </c>
      <c r="C71" s="643"/>
      <c r="D71" s="643"/>
      <c r="E71" s="643"/>
      <c r="F71" s="644"/>
      <c r="G71" s="295" t="s">
        <v>706</v>
      </c>
      <c r="H71" s="272">
        <f t="shared" si="6"/>
        <v>20</v>
      </c>
      <c r="I71" s="272">
        <v>0</v>
      </c>
      <c r="J71" s="272">
        <v>20</v>
      </c>
      <c r="K71" s="268">
        <v>10</v>
      </c>
      <c r="L71" s="268"/>
      <c r="M71" s="268">
        <v>0</v>
      </c>
      <c r="N71" s="268">
        <v>22</v>
      </c>
      <c r="O71" s="272">
        <v>0</v>
      </c>
      <c r="P71" s="272">
        <v>0</v>
      </c>
      <c r="Q71" s="273">
        <v>40000</v>
      </c>
      <c r="R71" s="273">
        <v>26421.1</v>
      </c>
    </row>
    <row r="72" spans="1:18" ht="27" customHeight="1" x14ac:dyDescent="0.25">
      <c r="A72" s="272">
        <v>4</v>
      </c>
      <c r="B72" s="642" t="s">
        <v>104</v>
      </c>
      <c r="C72" s="643"/>
      <c r="D72" s="643"/>
      <c r="E72" s="643"/>
      <c r="F72" s="644"/>
      <c r="G72" s="295" t="s">
        <v>516</v>
      </c>
      <c r="H72" s="272">
        <f t="shared" si="6"/>
        <v>25</v>
      </c>
      <c r="I72" s="272">
        <v>10</v>
      </c>
      <c r="J72" s="272">
        <v>15</v>
      </c>
      <c r="K72" s="268">
        <v>13</v>
      </c>
      <c r="L72" s="268">
        <v>0</v>
      </c>
      <c r="M72" s="268">
        <v>0</v>
      </c>
      <c r="N72" s="268">
        <v>36</v>
      </c>
      <c r="O72" s="272">
        <v>0</v>
      </c>
      <c r="P72" s="272">
        <v>0</v>
      </c>
      <c r="Q72" s="273">
        <v>43500</v>
      </c>
      <c r="R72" s="273">
        <v>25735.3</v>
      </c>
    </row>
    <row r="73" spans="1:18" ht="42" customHeight="1" x14ac:dyDescent="0.25">
      <c r="A73" s="272">
        <v>5</v>
      </c>
      <c r="B73" s="642" t="s">
        <v>797</v>
      </c>
      <c r="C73" s="643"/>
      <c r="D73" s="643"/>
      <c r="E73" s="643"/>
      <c r="F73" s="644"/>
      <c r="G73" s="295" t="s">
        <v>520</v>
      </c>
      <c r="H73" s="272">
        <f t="shared" si="6"/>
        <v>20</v>
      </c>
      <c r="I73" s="272">
        <v>10</v>
      </c>
      <c r="J73" s="272">
        <v>10</v>
      </c>
      <c r="K73" s="268">
        <v>9</v>
      </c>
      <c r="L73" s="268">
        <v>0</v>
      </c>
      <c r="M73" s="268">
        <v>0</v>
      </c>
      <c r="N73" s="268">
        <v>23</v>
      </c>
      <c r="O73" s="272">
        <v>0</v>
      </c>
      <c r="P73" s="272">
        <v>0</v>
      </c>
      <c r="Q73" s="273">
        <v>43177.8</v>
      </c>
      <c r="R73" s="273">
        <v>26000</v>
      </c>
    </row>
    <row r="74" spans="1:18" ht="42" customHeight="1" x14ac:dyDescent="0.25">
      <c r="A74" s="272">
        <v>6</v>
      </c>
      <c r="B74" s="642" t="s">
        <v>798</v>
      </c>
      <c r="C74" s="643"/>
      <c r="D74" s="643"/>
      <c r="E74" s="643"/>
      <c r="F74" s="644"/>
      <c r="G74" s="295" t="s">
        <v>517</v>
      </c>
      <c r="H74" s="272">
        <f t="shared" si="6"/>
        <v>25</v>
      </c>
      <c r="I74" s="272">
        <v>10</v>
      </c>
      <c r="J74" s="272">
        <v>15</v>
      </c>
      <c r="K74" s="268">
        <v>11</v>
      </c>
      <c r="L74" s="268">
        <v>0</v>
      </c>
      <c r="M74" s="268">
        <v>0</v>
      </c>
      <c r="N74" s="268">
        <v>19</v>
      </c>
      <c r="O74" s="272">
        <v>0</v>
      </c>
      <c r="P74" s="272">
        <v>0</v>
      </c>
      <c r="Q74" s="273">
        <v>45200</v>
      </c>
      <c r="R74" s="273">
        <v>28000</v>
      </c>
    </row>
    <row r="75" spans="1:18" ht="27.75" customHeight="1" x14ac:dyDescent="0.25">
      <c r="A75" s="272">
        <v>7</v>
      </c>
      <c r="B75" s="642" t="s">
        <v>108</v>
      </c>
      <c r="C75" s="643"/>
      <c r="D75" s="643"/>
      <c r="E75" s="643"/>
      <c r="F75" s="644"/>
      <c r="G75" s="295" t="s">
        <v>707</v>
      </c>
      <c r="H75" s="272">
        <f t="shared" si="6"/>
        <v>25</v>
      </c>
      <c r="I75" s="272">
        <v>10</v>
      </c>
      <c r="J75" s="272">
        <v>15</v>
      </c>
      <c r="K75" s="268">
        <v>17</v>
      </c>
      <c r="L75" s="268">
        <v>0</v>
      </c>
      <c r="M75" s="268">
        <v>0</v>
      </c>
      <c r="N75" s="268">
        <v>49</v>
      </c>
      <c r="O75" s="272">
        <v>0</v>
      </c>
      <c r="P75" s="272">
        <v>0</v>
      </c>
      <c r="Q75" s="273">
        <v>41675.9</v>
      </c>
      <c r="R75" s="273">
        <v>25365.9</v>
      </c>
    </row>
    <row r="76" spans="1:18" ht="42" customHeight="1" x14ac:dyDescent="0.25">
      <c r="A76" s="272">
        <v>8</v>
      </c>
      <c r="B76" s="642" t="s">
        <v>800</v>
      </c>
      <c r="C76" s="643"/>
      <c r="D76" s="643"/>
      <c r="E76" s="643"/>
      <c r="F76" s="644"/>
      <c r="G76" s="295" t="s">
        <v>799</v>
      </c>
      <c r="H76" s="272">
        <f t="shared" si="6"/>
        <v>20</v>
      </c>
      <c r="I76" s="272">
        <v>0</v>
      </c>
      <c r="J76" s="272">
        <v>20</v>
      </c>
      <c r="K76" s="268">
        <v>6</v>
      </c>
      <c r="L76" s="268">
        <v>0</v>
      </c>
      <c r="M76" s="268">
        <v>0</v>
      </c>
      <c r="N76" s="268">
        <v>17</v>
      </c>
      <c r="O76" s="272">
        <v>0</v>
      </c>
      <c r="P76" s="272">
        <v>0</v>
      </c>
      <c r="Q76" s="273">
        <v>41250</v>
      </c>
      <c r="R76" s="273">
        <v>25833.3</v>
      </c>
    </row>
    <row r="77" spans="1:18" ht="42" customHeight="1" x14ac:dyDescent="0.25">
      <c r="A77" s="272">
        <v>9</v>
      </c>
      <c r="B77" s="642" t="s">
        <v>801</v>
      </c>
      <c r="C77" s="643"/>
      <c r="D77" s="643"/>
      <c r="E77" s="643"/>
      <c r="F77" s="644"/>
      <c r="G77" s="295" t="s">
        <v>802</v>
      </c>
      <c r="H77" s="272">
        <f t="shared" si="6"/>
        <v>10</v>
      </c>
      <c r="I77" s="272">
        <v>0</v>
      </c>
      <c r="J77" s="272">
        <v>10</v>
      </c>
      <c r="K77" s="268">
        <v>4</v>
      </c>
      <c r="L77" s="268">
        <v>0</v>
      </c>
      <c r="M77" s="268">
        <v>0</v>
      </c>
      <c r="N77" s="268">
        <v>10</v>
      </c>
      <c r="O77" s="272">
        <v>0</v>
      </c>
      <c r="P77" s="272">
        <v>0</v>
      </c>
      <c r="Q77" s="273">
        <v>41666.699999999997</v>
      </c>
      <c r="R77" s="273">
        <v>23437.5</v>
      </c>
    </row>
    <row r="78" spans="1:18" ht="30" customHeight="1" x14ac:dyDescent="0.25">
      <c r="A78" s="272">
        <v>10</v>
      </c>
      <c r="B78" s="642" t="s">
        <v>114</v>
      </c>
      <c r="C78" s="643"/>
      <c r="D78" s="643"/>
      <c r="E78" s="643"/>
      <c r="F78" s="644"/>
      <c r="G78" s="295" t="s">
        <v>709</v>
      </c>
      <c r="H78" s="272">
        <f t="shared" si="6"/>
        <v>30</v>
      </c>
      <c r="I78" s="272">
        <v>0</v>
      </c>
      <c r="J78" s="272">
        <v>30</v>
      </c>
      <c r="K78" s="268">
        <v>11</v>
      </c>
      <c r="L78" s="268">
        <v>0</v>
      </c>
      <c r="M78" s="268">
        <v>0</v>
      </c>
      <c r="N78" s="268">
        <v>18</v>
      </c>
      <c r="O78" s="272">
        <v>0</v>
      </c>
      <c r="P78" s="272">
        <v>0</v>
      </c>
      <c r="Q78" s="273">
        <v>43200</v>
      </c>
      <c r="R78" s="273">
        <v>26072.2</v>
      </c>
    </row>
    <row r="79" spans="1:18" ht="42" customHeight="1" x14ac:dyDescent="0.25">
      <c r="A79" s="272">
        <v>11</v>
      </c>
      <c r="B79" s="642" t="s">
        <v>803</v>
      </c>
      <c r="C79" s="643"/>
      <c r="D79" s="643"/>
      <c r="E79" s="643"/>
      <c r="F79" s="644"/>
      <c r="G79" s="295" t="s">
        <v>525</v>
      </c>
      <c r="H79" s="272">
        <f t="shared" si="6"/>
        <v>10</v>
      </c>
      <c r="I79" s="272">
        <v>0</v>
      </c>
      <c r="J79" s="272">
        <v>10</v>
      </c>
      <c r="K79" s="268">
        <v>9</v>
      </c>
      <c r="L79" s="268">
        <v>0</v>
      </c>
      <c r="M79" s="268">
        <v>0</v>
      </c>
      <c r="N79" s="268">
        <v>17</v>
      </c>
      <c r="O79" s="272">
        <v>0</v>
      </c>
      <c r="P79" s="272">
        <v>0</v>
      </c>
      <c r="Q79" s="273">
        <v>41285.699999999997</v>
      </c>
      <c r="R79" s="273">
        <v>25000</v>
      </c>
    </row>
    <row r="80" spans="1:18" ht="29.25" customHeight="1" x14ac:dyDescent="0.25">
      <c r="A80" s="272">
        <v>12</v>
      </c>
      <c r="B80" s="642" t="s">
        <v>804</v>
      </c>
      <c r="C80" s="643"/>
      <c r="D80" s="643"/>
      <c r="E80" s="643"/>
      <c r="F80" s="644"/>
      <c r="G80" s="295" t="s">
        <v>526</v>
      </c>
      <c r="H80" s="272">
        <f t="shared" si="6"/>
        <v>0</v>
      </c>
      <c r="I80" s="272">
        <v>0</v>
      </c>
      <c r="J80" s="272">
        <v>0</v>
      </c>
      <c r="K80" s="268">
        <v>4</v>
      </c>
      <c r="L80" s="268">
        <v>0</v>
      </c>
      <c r="M80" s="268">
        <v>0</v>
      </c>
      <c r="N80" s="268">
        <v>12</v>
      </c>
      <c r="O80" s="272">
        <v>0</v>
      </c>
      <c r="P80" s="272">
        <v>0</v>
      </c>
      <c r="Q80" s="273">
        <v>43000</v>
      </c>
      <c r="R80" s="273">
        <v>25833.3</v>
      </c>
    </row>
    <row r="81" spans="1:18" ht="42" customHeight="1" x14ac:dyDescent="0.25">
      <c r="A81" s="272">
        <v>13</v>
      </c>
      <c r="B81" s="642" t="s">
        <v>805</v>
      </c>
      <c r="C81" s="643"/>
      <c r="D81" s="643"/>
      <c r="E81" s="643"/>
      <c r="F81" s="644"/>
      <c r="G81" s="295" t="s">
        <v>806</v>
      </c>
      <c r="H81" s="272">
        <f t="shared" si="6"/>
        <v>10</v>
      </c>
      <c r="I81" s="272">
        <v>0</v>
      </c>
      <c r="J81" s="272">
        <v>10</v>
      </c>
      <c r="K81" s="268">
        <v>6</v>
      </c>
      <c r="L81" s="268">
        <v>0</v>
      </c>
      <c r="M81" s="268">
        <v>0</v>
      </c>
      <c r="N81" s="268">
        <v>12</v>
      </c>
      <c r="O81" s="272">
        <v>0</v>
      </c>
      <c r="P81" s="272">
        <v>0</v>
      </c>
      <c r="Q81" s="273">
        <v>41250</v>
      </c>
      <c r="R81" s="273">
        <v>28100</v>
      </c>
    </row>
    <row r="82" spans="1:18" ht="42" customHeight="1" x14ac:dyDescent="0.25">
      <c r="A82" s="272">
        <v>14</v>
      </c>
      <c r="B82" s="642" t="s">
        <v>807</v>
      </c>
      <c r="C82" s="643"/>
      <c r="D82" s="643"/>
      <c r="E82" s="643"/>
      <c r="F82" s="644"/>
      <c r="G82" s="295" t="s">
        <v>808</v>
      </c>
      <c r="H82" s="272">
        <f t="shared" si="6"/>
        <v>5</v>
      </c>
      <c r="I82" s="272">
        <v>0</v>
      </c>
      <c r="J82" s="272">
        <v>5</v>
      </c>
      <c r="K82" s="268">
        <v>8</v>
      </c>
      <c r="L82" s="268">
        <v>0</v>
      </c>
      <c r="M82" s="268">
        <v>0</v>
      </c>
      <c r="N82" s="268">
        <v>10</v>
      </c>
      <c r="O82" s="272">
        <v>0</v>
      </c>
      <c r="P82" s="272">
        <v>0</v>
      </c>
      <c r="Q82" s="273">
        <v>42500</v>
      </c>
      <c r="R82" s="273">
        <v>26000</v>
      </c>
    </row>
    <row r="83" spans="1:18" ht="28.5" customHeight="1" x14ac:dyDescent="0.25">
      <c r="A83" s="272">
        <v>15</v>
      </c>
      <c r="B83" s="642" t="s">
        <v>809</v>
      </c>
      <c r="C83" s="643"/>
      <c r="D83" s="643"/>
      <c r="E83" s="643"/>
      <c r="F83" s="644"/>
      <c r="G83" s="295" t="s">
        <v>810</v>
      </c>
      <c r="H83" s="272">
        <f t="shared" si="6"/>
        <v>10</v>
      </c>
      <c r="I83" s="272">
        <v>0</v>
      </c>
      <c r="J83" s="272">
        <v>10</v>
      </c>
      <c r="K83" s="268">
        <v>11</v>
      </c>
      <c r="L83" s="268">
        <v>0</v>
      </c>
      <c r="M83" s="268">
        <v>0</v>
      </c>
      <c r="N83" s="268">
        <v>19</v>
      </c>
      <c r="O83" s="272">
        <v>0</v>
      </c>
      <c r="P83" s="272">
        <v>0</v>
      </c>
      <c r="Q83" s="273">
        <v>41090.9</v>
      </c>
      <c r="R83" s="273">
        <v>26000</v>
      </c>
    </row>
    <row r="84" spans="1:18" ht="42" customHeight="1" x14ac:dyDescent="0.25">
      <c r="A84" s="272">
        <v>16</v>
      </c>
      <c r="B84" s="642" t="s">
        <v>749</v>
      </c>
      <c r="C84" s="643"/>
      <c r="D84" s="643"/>
      <c r="E84" s="643"/>
      <c r="F84" s="644"/>
      <c r="G84" s="295" t="s">
        <v>748</v>
      </c>
      <c r="H84" s="272">
        <f t="shared" si="6"/>
        <v>0</v>
      </c>
      <c r="I84" s="272">
        <v>0</v>
      </c>
      <c r="J84" s="272">
        <v>0</v>
      </c>
      <c r="K84" s="268">
        <v>0</v>
      </c>
      <c r="L84" s="268">
        <v>0</v>
      </c>
      <c r="M84" s="268">
        <v>0</v>
      </c>
      <c r="N84" s="268">
        <v>0</v>
      </c>
      <c r="O84" s="272"/>
      <c r="P84" s="272">
        <v>0</v>
      </c>
      <c r="Q84" s="273">
        <v>0</v>
      </c>
      <c r="R84" s="273">
        <v>0</v>
      </c>
    </row>
    <row r="85" spans="1:18" ht="30" customHeight="1" x14ac:dyDescent="0.25">
      <c r="A85" s="272">
        <v>17</v>
      </c>
      <c r="B85" s="642" t="s">
        <v>137</v>
      </c>
      <c r="C85" s="643"/>
      <c r="D85" s="643"/>
      <c r="E85" s="643"/>
      <c r="F85" s="644"/>
      <c r="G85" s="295" t="s">
        <v>811</v>
      </c>
      <c r="H85" s="272">
        <f t="shared" si="6"/>
        <v>0</v>
      </c>
      <c r="I85" s="272">
        <v>0</v>
      </c>
      <c r="J85" s="272">
        <v>0</v>
      </c>
      <c r="K85" s="268">
        <v>0</v>
      </c>
      <c r="L85" s="268">
        <v>0</v>
      </c>
      <c r="M85" s="268">
        <v>0</v>
      </c>
      <c r="N85" s="268">
        <v>3</v>
      </c>
      <c r="O85" s="272">
        <v>0</v>
      </c>
      <c r="P85" s="272">
        <v>0</v>
      </c>
      <c r="Q85" s="273">
        <v>0</v>
      </c>
      <c r="R85" s="273">
        <v>26666.7</v>
      </c>
    </row>
    <row r="86" spans="1:18" ht="42" customHeight="1" x14ac:dyDescent="0.25">
      <c r="A86" s="272">
        <v>18</v>
      </c>
      <c r="B86" s="642" t="s">
        <v>741</v>
      </c>
      <c r="C86" s="643"/>
      <c r="D86" s="643"/>
      <c r="E86" s="643"/>
      <c r="F86" s="644"/>
      <c r="G86" s="295" t="s">
        <v>716</v>
      </c>
      <c r="H86" s="272">
        <f t="shared" si="6"/>
        <v>0</v>
      </c>
      <c r="I86" s="272">
        <v>0</v>
      </c>
      <c r="J86" s="272">
        <v>0</v>
      </c>
      <c r="K86" s="268">
        <v>0</v>
      </c>
      <c r="L86" s="268">
        <v>0</v>
      </c>
      <c r="M86" s="268">
        <v>0</v>
      </c>
      <c r="N86" s="268">
        <v>4</v>
      </c>
      <c r="O86" s="272">
        <v>0</v>
      </c>
      <c r="P86" s="272">
        <v>0</v>
      </c>
      <c r="Q86" s="273">
        <v>0</v>
      </c>
      <c r="R86" s="273">
        <v>23500</v>
      </c>
    </row>
    <row r="87" spans="1:18" ht="29.25" customHeight="1" x14ac:dyDescent="0.25">
      <c r="A87" s="272">
        <v>19</v>
      </c>
      <c r="B87" s="642" t="s">
        <v>742</v>
      </c>
      <c r="C87" s="643"/>
      <c r="D87" s="643"/>
      <c r="E87" s="643"/>
      <c r="F87" s="644"/>
      <c r="G87" s="295" t="s">
        <v>717</v>
      </c>
      <c r="H87" s="272">
        <f t="shared" si="6"/>
        <v>0</v>
      </c>
      <c r="I87" s="272">
        <v>0</v>
      </c>
      <c r="J87" s="272">
        <v>0</v>
      </c>
      <c r="K87" s="268">
        <v>0</v>
      </c>
      <c r="L87" s="268">
        <v>0</v>
      </c>
      <c r="M87" s="268">
        <v>0</v>
      </c>
      <c r="N87" s="268">
        <v>3</v>
      </c>
      <c r="O87" s="272">
        <v>0</v>
      </c>
      <c r="P87" s="272">
        <v>0</v>
      </c>
      <c r="Q87" s="273">
        <v>0</v>
      </c>
      <c r="R87" s="273">
        <v>26500</v>
      </c>
    </row>
    <row r="88" spans="1:18" ht="29.25" customHeight="1" x14ac:dyDescent="0.25">
      <c r="A88" s="272">
        <v>20</v>
      </c>
      <c r="B88" s="642" t="s">
        <v>812</v>
      </c>
      <c r="C88" s="643"/>
      <c r="D88" s="643"/>
      <c r="E88" s="643"/>
      <c r="F88" s="644"/>
      <c r="G88" s="295" t="s">
        <v>813</v>
      </c>
      <c r="H88" s="272">
        <f t="shared" si="6"/>
        <v>0</v>
      </c>
      <c r="I88" s="272">
        <v>0</v>
      </c>
      <c r="J88" s="272">
        <v>0</v>
      </c>
      <c r="K88" s="268">
        <v>0</v>
      </c>
      <c r="L88" s="268">
        <v>0</v>
      </c>
      <c r="M88" s="268">
        <v>0</v>
      </c>
      <c r="N88" s="268">
        <v>3</v>
      </c>
      <c r="O88" s="272">
        <v>0</v>
      </c>
      <c r="P88" s="272">
        <v>0</v>
      </c>
      <c r="Q88" s="273">
        <v>0</v>
      </c>
      <c r="R88" s="273">
        <v>23000</v>
      </c>
    </row>
    <row r="89" spans="1:18" ht="42" customHeight="1" x14ac:dyDescent="0.25">
      <c r="A89" s="272">
        <v>21</v>
      </c>
      <c r="B89" s="642" t="s">
        <v>120</v>
      </c>
      <c r="C89" s="643"/>
      <c r="D89" s="643"/>
      <c r="E89" s="643"/>
      <c r="F89" s="644"/>
      <c r="G89" s="295" t="s">
        <v>814</v>
      </c>
      <c r="H89" s="272">
        <f t="shared" si="6"/>
        <v>0</v>
      </c>
      <c r="I89" s="272">
        <v>0</v>
      </c>
      <c r="J89" s="272">
        <v>0</v>
      </c>
      <c r="K89" s="268">
        <v>0</v>
      </c>
      <c r="L89" s="268">
        <v>0</v>
      </c>
      <c r="M89" s="268">
        <v>0</v>
      </c>
      <c r="N89" s="268">
        <v>5</v>
      </c>
      <c r="O89" s="272">
        <v>0</v>
      </c>
      <c r="P89" s="272">
        <v>0</v>
      </c>
      <c r="Q89" s="273">
        <v>0</v>
      </c>
      <c r="R89" s="273">
        <v>26000</v>
      </c>
    </row>
    <row r="90" spans="1:18" ht="31.5" customHeight="1" x14ac:dyDescent="0.25">
      <c r="A90" s="272">
        <v>22</v>
      </c>
      <c r="B90" s="642" t="s">
        <v>130</v>
      </c>
      <c r="C90" s="643"/>
      <c r="D90" s="643"/>
      <c r="E90" s="643"/>
      <c r="F90" s="644"/>
      <c r="G90" s="295" t="s">
        <v>713</v>
      </c>
      <c r="H90" s="272">
        <f t="shared" si="6"/>
        <v>0</v>
      </c>
      <c r="I90" s="272">
        <v>0</v>
      </c>
      <c r="J90" s="272">
        <v>0</v>
      </c>
      <c r="K90" s="268">
        <v>0</v>
      </c>
      <c r="L90" s="268">
        <v>0</v>
      </c>
      <c r="M90" s="268">
        <v>0</v>
      </c>
      <c r="N90" s="268">
        <v>2</v>
      </c>
      <c r="O90" s="272">
        <v>0</v>
      </c>
      <c r="P90" s="272">
        <v>0</v>
      </c>
      <c r="Q90" s="273">
        <v>0</v>
      </c>
      <c r="R90" s="273">
        <v>28000</v>
      </c>
    </row>
    <row r="91" spans="1:18" ht="30.75" customHeight="1" x14ac:dyDescent="0.25">
      <c r="A91" s="272">
        <v>23</v>
      </c>
      <c r="B91" s="642" t="s">
        <v>134</v>
      </c>
      <c r="C91" s="643"/>
      <c r="D91" s="643"/>
      <c r="E91" s="643"/>
      <c r="F91" s="644"/>
      <c r="G91" s="295" t="s">
        <v>718</v>
      </c>
      <c r="H91" s="272">
        <f t="shared" si="6"/>
        <v>0</v>
      </c>
      <c r="I91" s="272">
        <v>0</v>
      </c>
      <c r="J91" s="272">
        <v>0</v>
      </c>
      <c r="K91" s="268">
        <v>0</v>
      </c>
      <c r="L91" s="268">
        <v>0</v>
      </c>
      <c r="M91" s="268">
        <v>0</v>
      </c>
      <c r="N91" s="268">
        <v>3</v>
      </c>
      <c r="O91" s="272">
        <v>0</v>
      </c>
      <c r="P91" s="272">
        <v>0</v>
      </c>
      <c r="Q91" s="273">
        <v>0</v>
      </c>
      <c r="R91" s="273">
        <v>23000</v>
      </c>
    </row>
    <row r="92" spans="1:18" ht="30" customHeight="1" x14ac:dyDescent="0.25">
      <c r="A92" s="272">
        <v>24</v>
      </c>
      <c r="B92" s="642" t="s">
        <v>733</v>
      </c>
      <c r="C92" s="643"/>
      <c r="D92" s="643"/>
      <c r="E92" s="643"/>
      <c r="F92" s="644"/>
      <c r="G92" s="295" t="s">
        <v>721</v>
      </c>
      <c r="H92" s="272">
        <f t="shared" si="6"/>
        <v>0</v>
      </c>
      <c r="I92" s="272">
        <v>0</v>
      </c>
      <c r="J92" s="272">
        <v>0</v>
      </c>
      <c r="K92" s="268">
        <v>0</v>
      </c>
      <c r="L92" s="268">
        <v>0</v>
      </c>
      <c r="M92" s="268">
        <v>0</v>
      </c>
      <c r="N92" s="268">
        <v>1</v>
      </c>
      <c r="O92" s="272">
        <v>0</v>
      </c>
      <c r="P92" s="272">
        <v>0</v>
      </c>
      <c r="Q92" s="273">
        <v>0</v>
      </c>
      <c r="R92" s="273">
        <v>27800</v>
      </c>
    </row>
    <row r="93" spans="1:18" ht="29.25" customHeight="1" x14ac:dyDescent="0.25">
      <c r="A93" s="272">
        <v>25</v>
      </c>
      <c r="B93" s="642" t="s">
        <v>815</v>
      </c>
      <c r="C93" s="643"/>
      <c r="D93" s="643"/>
      <c r="E93" s="643"/>
      <c r="F93" s="644"/>
      <c r="G93" s="295" t="s">
        <v>133</v>
      </c>
      <c r="H93" s="272">
        <f t="shared" si="6"/>
        <v>0</v>
      </c>
      <c r="I93" s="272">
        <v>0</v>
      </c>
      <c r="J93" s="272">
        <v>0</v>
      </c>
      <c r="K93" s="268">
        <v>0</v>
      </c>
      <c r="L93" s="268">
        <v>0</v>
      </c>
      <c r="M93" s="268">
        <v>0</v>
      </c>
      <c r="N93" s="268">
        <v>2</v>
      </c>
      <c r="O93" s="272">
        <v>0</v>
      </c>
      <c r="P93" s="272">
        <v>0</v>
      </c>
      <c r="Q93" s="273">
        <v>0</v>
      </c>
      <c r="R93" s="273">
        <v>23350</v>
      </c>
    </row>
    <row r="94" spans="1:18" ht="42" customHeight="1" x14ac:dyDescent="0.25">
      <c r="A94" s="272">
        <v>26</v>
      </c>
      <c r="B94" s="642" t="s">
        <v>816</v>
      </c>
      <c r="C94" s="643"/>
      <c r="D94" s="643"/>
      <c r="E94" s="643"/>
      <c r="F94" s="644"/>
      <c r="G94" s="295" t="s">
        <v>723</v>
      </c>
      <c r="H94" s="272">
        <f t="shared" si="6"/>
        <v>0</v>
      </c>
      <c r="I94" s="272">
        <v>0</v>
      </c>
      <c r="J94" s="272">
        <v>0</v>
      </c>
      <c r="K94" s="268">
        <v>0</v>
      </c>
      <c r="L94" s="268">
        <v>0</v>
      </c>
      <c r="M94" s="268">
        <v>0</v>
      </c>
      <c r="N94" s="268">
        <v>2</v>
      </c>
      <c r="O94" s="272">
        <v>0</v>
      </c>
      <c r="P94" s="272">
        <v>0</v>
      </c>
      <c r="Q94" s="273">
        <v>0</v>
      </c>
      <c r="R94" s="273">
        <v>27500</v>
      </c>
    </row>
    <row r="95" spans="1:18" ht="29.25" customHeight="1" x14ac:dyDescent="0.25">
      <c r="A95" s="272">
        <v>27</v>
      </c>
      <c r="B95" s="642" t="s">
        <v>745</v>
      </c>
      <c r="C95" s="643"/>
      <c r="D95" s="643"/>
      <c r="E95" s="643"/>
      <c r="F95" s="644"/>
      <c r="G95" s="295" t="s">
        <v>817</v>
      </c>
      <c r="H95" s="272">
        <f t="shared" si="6"/>
        <v>0</v>
      </c>
      <c r="I95" s="272">
        <v>0</v>
      </c>
      <c r="J95" s="272">
        <v>0</v>
      </c>
      <c r="K95" s="268">
        <v>0</v>
      </c>
      <c r="L95" s="268">
        <v>0</v>
      </c>
      <c r="M95" s="268">
        <v>0</v>
      </c>
      <c r="N95" s="268">
        <v>3</v>
      </c>
      <c r="O95" s="272">
        <v>0</v>
      </c>
      <c r="P95" s="272">
        <v>0</v>
      </c>
      <c r="Q95" s="273">
        <v>0</v>
      </c>
      <c r="R95" s="273">
        <v>26000</v>
      </c>
    </row>
    <row r="96" spans="1:18" ht="27" customHeight="1" x14ac:dyDescent="0.25">
      <c r="A96" s="272">
        <v>28</v>
      </c>
      <c r="B96" s="649" t="s">
        <v>144</v>
      </c>
      <c r="C96" s="650"/>
      <c r="D96" s="650"/>
      <c r="E96" s="650"/>
      <c r="F96" s="651"/>
      <c r="G96" s="295" t="s">
        <v>725</v>
      </c>
      <c r="H96" s="272">
        <f t="shared" si="6"/>
        <v>0</v>
      </c>
      <c r="I96" s="272">
        <v>0</v>
      </c>
      <c r="J96" s="272">
        <v>0</v>
      </c>
      <c r="K96" s="268">
        <v>0</v>
      </c>
      <c r="L96" s="268">
        <v>0</v>
      </c>
      <c r="M96" s="268">
        <v>0</v>
      </c>
      <c r="N96" s="268">
        <v>1</v>
      </c>
      <c r="O96" s="272">
        <v>0</v>
      </c>
      <c r="P96" s="272">
        <v>0</v>
      </c>
      <c r="Q96" s="273">
        <v>0</v>
      </c>
      <c r="R96" s="273"/>
    </row>
    <row r="97" spans="1:18" ht="20.25" customHeight="1" x14ac:dyDescent="0.25">
      <c r="A97" s="272">
        <v>29</v>
      </c>
      <c r="B97" s="642" t="s">
        <v>118</v>
      </c>
      <c r="C97" s="643"/>
      <c r="D97" s="643"/>
      <c r="E97" s="643"/>
      <c r="F97" s="644"/>
      <c r="G97" s="295" t="s">
        <v>727</v>
      </c>
      <c r="H97" s="272">
        <f t="shared" si="6"/>
        <v>0</v>
      </c>
      <c r="I97" s="272">
        <v>0</v>
      </c>
      <c r="J97" s="272">
        <v>0</v>
      </c>
      <c r="K97" s="268">
        <v>0</v>
      </c>
      <c r="L97" s="268">
        <v>0</v>
      </c>
      <c r="M97" s="268">
        <v>0</v>
      </c>
      <c r="N97" s="268">
        <v>3</v>
      </c>
      <c r="O97" s="272">
        <v>0</v>
      </c>
      <c r="P97" s="272">
        <v>0</v>
      </c>
      <c r="Q97" s="273">
        <v>0</v>
      </c>
      <c r="R97" s="273">
        <v>26333.3</v>
      </c>
    </row>
    <row r="98" spans="1:18" ht="27.75" customHeight="1" x14ac:dyDescent="0.25">
      <c r="A98" s="272">
        <v>30</v>
      </c>
      <c r="B98" s="642" t="s">
        <v>818</v>
      </c>
      <c r="C98" s="643"/>
      <c r="D98" s="643"/>
      <c r="E98" s="643"/>
      <c r="F98" s="644"/>
      <c r="G98" s="295" t="s">
        <v>819</v>
      </c>
      <c r="H98" s="272">
        <f t="shared" si="6"/>
        <v>0</v>
      </c>
      <c r="I98" s="272">
        <v>0</v>
      </c>
      <c r="J98" s="272">
        <v>0</v>
      </c>
      <c r="K98" s="268">
        <v>0</v>
      </c>
      <c r="L98" s="268">
        <v>0</v>
      </c>
      <c r="M98" s="268">
        <v>0</v>
      </c>
      <c r="N98" s="268">
        <v>5</v>
      </c>
      <c r="O98" s="272">
        <v>0</v>
      </c>
      <c r="P98" s="272">
        <v>0</v>
      </c>
      <c r="Q98" s="273">
        <v>0</v>
      </c>
      <c r="R98" s="273">
        <v>26000</v>
      </c>
    </row>
    <row r="99" spans="1:18" ht="42" customHeight="1" x14ac:dyDescent="0.25">
      <c r="A99" s="272">
        <v>31</v>
      </c>
      <c r="B99" s="645" t="s">
        <v>876</v>
      </c>
      <c r="C99" s="646"/>
      <c r="D99" s="646"/>
      <c r="E99" s="646"/>
      <c r="F99" s="647"/>
      <c r="G99" s="296" t="s">
        <v>877</v>
      </c>
      <c r="H99" s="272">
        <f t="shared" si="6"/>
        <v>0</v>
      </c>
      <c r="I99" s="272">
        <v>0</v>
      </c>
      <c r="J99" s="272">
        <v>0</v>
      </c>
      <c r="K99" s="268">
        <v>0</v>
      </c>
      <c r="L99" s="268">
        <v>0</v>
      </c>
      <c r="M99" s="268">
        <v>0</v>
      </c>
      <c r="N99" s="268">
        <v>0</v>
      </c>
      <c r="O99" s="272">
        <v>0</v>
      </c>
      <c r="P99" s="272">
        <v>0</v>
      </c>
      <c r="Q99" s="273">
        <v>0</v>
      </c>
      <c r="R99" s="273">
        <v>0</v>
      </c>
    </row>
    <row r="100" spans="1:18" ht="29.25" customHeight="1" x14ac:dyDescent="0.25">
      <c r="A100" s="272">
        <v>32</v>
      </c>
      <c r="B100" s="645" t="s">
        <v>878</v>
      </c>
      <c r="C100" s="646"/>
      <c r="D100" s="646"/>
      <c r="E100" s="646"/>
      <c r="F100" s="647"/>
      <c r="G100" s="296" t="s">
        <v>879</v>
      </c>
      <c r="H100" s="272">
        <f t="shared" si="6"/>
        <v>0</v>
      </c>
      <c r="I100" s="272">
        <v>0</v>
      </c>
      <c r="J100" s="272">
        <v>0</v>
      </c>
      <c r="K100" s="268">
        <v>0</v>
      </c>
      <c r="L100" s="268">
        <v>0</v>
      </c>
      <c r="M100" s="268">
        <v>0</v>
      </c>
      <c r="N100" s="268">
        <v>0</v>
      </c>
      <c r="O100" s="272">
        <v>0</v>
      </c>
      <c r="P100" s="272">
        <v>0</v>
      </c>
      <c r="Q100" s="273">
        <v>0</v>
      </c>
      <c r="R100" s="273">
        <v>0</v>
      </c>
    </row>
    <row r="101" spans="1:18" ht="27.75" customHeight="1" x14ac:dyDescent="0.25">
      <c r="A101" s="272">
        <v>33</v>
      </c>
      <c r="B101" s="645" t="s">
        <v>822</v>
      </c>
      <c r="C101" s="646"/>
      <c r="D101" s="646"/>
      <c r="E101" s="646"/>
      <c r="F101" s="647"/>
      <c r="G101" s="296" t="s">
        <v>880</v>
      </c>
      <c r="H101" s="272">
        <f t="shared" si="6"/>
        <v>0</v>
      </c>
      <c r="I101" s="272">
        <v>0</v>
      </c>
      <c r="J101" s="272">
        <v>0</v>
      </c>
      <c r="K101" s="268">
        <v>0</v>
      </c>
      <c r="L101" s="268">
        <v>0</v>
      </c>
      <c r="M101" s="268">
        <v>0</v>
      </c>
      <c r="N101" s="268">
        <v>0</v>
      </c>
      <c r="O101" s="272">
        <v>0</v>
      </c>
      <c r="P101" s="272">
        <v>0</v>
      </c>
      <c r="Q101" s="273">
        <v>0</v>
      </c>
      <c r="R101" s="273">
        <v>0</v>
      </c>
    </row>
    <row r="102" spans="1:18" ht="42" customHeight="1" x14ac:dyDescent="0.25">
      <c r="A102" s="272">
        <v>34</v>
      </c>
      <c r="B102" s="645" t="s">
        <v>826</v>
      </c>
      <c r="C102" s="646"/>
      <c r="D102" s="646"/>
      <c r="E102" s="646"/>
      <c r="F102" s="647"/>
      <c r="G102" s="296" t="s">
        <v>881</v>
      </c>
      <c r="H102" s="272">
        <f t="shared" si="6"/>
        <v>0</v>
      </c>
      <c r="I102" s="272">
        <v>0</v>
      </c>
      <c r="J102" s="272">
        <v>0</v>
      </c>
      <c r="K102" s="268">
        <v>0</v>
      </c>
      <c r="L102" s="268">
        <v>0</v>
      </c>
      <c r="M102" s="268">
        <v>0</v>
      </c>
      <c r="N102" s="268">
        <v>0</v>
      </c>
      <c r="O102" s="272">
        <v>0</v>
      </c>
      <c r="P102" s="272">
        <v>0</v>
      </c>
      <c r="Q102" s="273">
        <v>0</v>
      </c>
      <c r="R102" s="273">
        <v>0</v>
      </c>
    </row>
    <row r="103" spans="1:18" ht="42" customHeight="1" x14ac:dyDescent="0.25">
      <c r="A103" s="272">
        <v>35</v>
      </c>
      <c r="B103" s="645" t="s">
        <v>828</v>
      </c>
      <c r="C103" s="646"/>
      <c r="D103" s="646"/>
      <c r="E103" s="646"/>
      <c r="F103" s="647"/>
      <c r="G103" s="296" t="s">
        <v>882</v>
      </c>
      <c r="H103" s="272">
        <f t="shared" si="6"/>
        <v>0</v>
      </c>
      <c r="I103" s="272">
        <v>0</v>
      </c>
      <c r="J103" s="272">
        <v>0</v>
      </c>
      <c r="K103" s="268">
        <v>0</v>
      </c>
      <c r="L103" s="268">
        <v>0</v>
      </c>
      <c r="M103" s="268">
        <v>0</v>
      </c>
      <c r="N103" s="268">
        <v>0</v>
      </c>
      <c r="O103" s="272">
        <v>0</v>
      </c>
      <c r="P103" s="272">
        <v>0</v>
      </c>
      <c r="Q103" s="273">
        <v>0</v>
      </c>
      <c r="R103" s="273">
        <v>0</v>
      </c>
    </row>
    <row r="104" spans="1:18" ht="29.25" customHeight="1" x14ac:dyDescent="0.25">
      <c r="A104" s="283">
        <v>4</v>
      </c>
      <c r="B104" s="674" t="s">
        <v>158</v>
      </c>
      <c r="C104" s="675"/>
      <c r="D104" s="675"/>
      <c r="E104" s="675"/>
      <c r="F104" s="675"/>
      <c r="G104" s="676"/>
      <c r="H104" s="283">
        <f>H105+H106+H107+H108+H109+H110+H111+H112+H113+H114+H115+H116+H117+H118+H119+H120+H121+H122+H123+H124+H125+H126+H127+H128</f>
        <v>640</v>
      </c>
      <c r="I104" s="283">
        <f t="shared" ref="I104:P104" si="7">I105+I106+I107+I108+I109+I110+I111+I112+I113+I114+I115+I116+I117+I118+I119+I120+I121+I122+I123+I124+I125+I126+I127+I128</f>
        <v>520</v>
      </c>
      <c r="J104" s="283">
        <f t="shared" si="7"/>
        <v>120</v>
      </c>
      <c r="K104" s="297">
        <f t="shared" si="7"/>
        <v>249</v>
      </c>
      <c r="L104" s="297">
        <f t="shared" si="7"/>
        <v>415.5</v>
      </c>
      <c r="M104" s="297">
        <f t="shared" si="7"/>
        <v>62</v>
      </c>
      <c r="N104" s="297">
        <f t="shared" si="7"/>
        <v>808</v>
      </c>
      <c r="O104" s="283">
        <f t="shared" si="7"/>
        <v>860.5</v>
      </c>
      <c r="P104" s="283">
        <f t="shared" si="7"/>
        <v>2</v>
      </c>
      <c r="Q104" s="298">
        <v>37266.400000000001</v>
      </c>
      <c r="R104" s="298">
        <v>22647.5</v>
      </c>
    </row>
    <row r="105" spans="1:18" ht="42.75" customHeight="1" x14ac:dyDescent="0.25">
      <c r="A105" s="272">
        <v>1</v>
      </c>
      <c r="B105" s="642" t="s">
        <v>159</v>
      </c>
      <c r="C105" s="643"/>
      <c r="D105" s="643"/>
      <c r="E105" s="643"/>
      <c r="F105" s="644"/>
      <c r="G105" s="295" t="s">
        <v>1005</v>
      </c>
      <c r="H105" s="272">
        <f>I105+J105</f>
        <v>590</v>
      </c>
      <c r="I105" s="272">
        <v>505</v>
      </c>
      <c r="J105" s="272">
        <v>85</v>
      </c>
      <c r="K105" s="268">
        <v>190</v>
      </c>
      <c r="L105" s="268">
        <v>326.5</v>
      </c>
      <c r="M105" s="268">
        <v>49</v>
      </c>
      <c r="N105" s="268">
        <v>641</v>
      </c>
      <c r="O105" s="272">
        <v>686.75</v>
      </c>
      <c r="P105" s="272">
        <v>2</v>
      </c>
      <c r="Q105" s="273">
        <v>37280</v>
      </c>
      <c r="R105" s="273">
        <v>22800</v>
      </c>
    </row>
    <row r="106" spans="1:18" ht="33.75" customHeight="1" x14ac:dyDescent="0.25">
      <c r="A106" s="272">
        <v>2</v>
      </c>
      <c r="B106" s="642" t="s">
        <v>160</v>
      </c>
      <c r="C106" s="643"/>
      <c r="D106" s="643"/>
      <c r="E106" s="643"/>
      <c r="F106" s="644"/>
      <c r="G106" s="295" t="s">
        <v>531</v>
      </c>
      <c r="H106" s="272">
        <f t="shared" ref="H106:H128" si="8">I106+J106</f>
        <v>25</v>
      </c>
      <c r="I106" s="272">
        <v>15</v>
      </c>
      <c r="J106" s="272">
        <v>10</v>
      </c>
      <c r="K106" s="268">
        <v>19</v>
      </c>
      <c r="L106" s="268">
        <v>25.5</v>
      </c>
      <c r="M106" s="268">
        <v>1</v>
      </c>
      <c r="N106" s="268">
        <v>43</v>
      </c>
      <c r="O106" s="272">
        <v>47.25</v>
      </c>
      <c r="P106" s="272">
        <v>0</v>
      </c>
      <c r="Q106" s="273">
        <v>38050</v>
      </c>
      <c r="R106" s="273">
        <v>23450</v>
      </c>
    </row>
    <row r="107" spans="1:18" ht="28.5" customHeight="1" x14ac:dyDescent="0.25">
      <c r="A107" s="272">
        <v>3</v>
      </c>
      <c r="B107" s="642" t="s">
        <v>161</v>
      </c>
      <c r="C107" s="643"/>
      <c r="D107" s="643"/>
      <c r="E107" s="643"/>
      <c r="F107" s="644"/>
      <c r="G107" s="295" t="s">
        <v>532</v>
      </c>
      <c r="H107" s="272">
        <f t="shared" si="8"/>
        <v>0</v>
      </c>
      <c r="I107" s="272">
        <v>0</v>
      </c>
      <c r="J107" s="272">
        <v>0</v>
      </c>
      <c r="K107" s="268">
        <v>6</v>
      </c>
      <c r="L107" s="268">
        <v>6.5</v>
      </c>
      <c r="M107" s="268">
        <v>0</v>
      </c>
      <c r="N107" s="268">
        <v>12</v>
      </c>
      <c r="O107" s="272">
        <v>10</v>
      </c>
      <c r="P107" s="272">
        <v>0</v>
      </c>
      <c r="Q107" s="273">
        <v>37200</v>
      </c>
      <c r="R107" s="273">
        <v>23400</v>
      </c>
    </row>
    <row r="108" spans="1:18" ht="32.25" customHeight="1" x14ac:dyDescent="0.25">
      <c r="A108" s="272">
        <v>4</v>
      </c>
      <c r="B108" s="642" t="s">
        <v>162</v>
      </c>
      <c r="C108" s="643"/>
      <c r="D108" s="643"/>
      <c r="E108" s="643"/>
      <c r="F108" s="644"/>
      <c r="G108" s="295" t="s">
        <v>533</v>
      </c>
      <c r="H108" s="272">
        <f t="shared" si="8"/>
        <v>0</v>
      </c>
      <c r="I108" s="272">
        <v>0</v>
      </c>
      <c r="J108" s="272">
        <v>0</v>
      </c>
      <c r="K108" s="268">
        <v>6</v>
      </c>
      <c r="L108" s="268">
        <v>7.5</v>
      </c>
      <c r="M108" s="268">
        <v>0</v>
      </c>
      <c r="N108" s="268">
        <v>10</v>
      </c>
      <c r="O108" s="272">
        <v>11</v>
      </c>
      <c r="P108" s="272">
        <v>0</v>
      </c>
      <c r="Q108" s="273">
        <v>37200</v>
      </c>
      <c r="R108" s="273">
        <v>23400</v>
      </c>
    </row>
    <row r="109" spans="1:18" ht="42.75" customHeight="1" x14ac:dyDescent="0.25">
      <c r="A109" s="272">
        <v>5</v>
      </c>
      <c r="B109" s="642" t="s">
        <v>163</v>
      </c>
      <c r="C109" s="643"/>
      <c r="D109" s="643"/>
      <c r="E109" s="643"/>
      <c r="F109" s="644"/>
      <c r="G109" s="295" t="s">
        <v>534</v>
      </c>
      <c r="H109" s="272">
        <f t="shared" si="8"/>
        <v>10</v>
      </c>
      <c r="I109" s="272">
        <v>0</v>
      </c>
      <c r="J109" s="272">
        <v>10</v>
      </c>
      <c r="K109" s="268">
        <v>5</v>
      </c>
      <c r="L109" s="268">
        <v>9</v>
      </c>
      <c r="M109" s="268">
        <v>0</v>
      </c>
      <c r="N109" s="268">
        <v>18</v>
      </c>
      <c r="O109" s="272">
        <v>16</v>
      </c>
      <c r="P109" s="272">
        <v>0</v>
      </c>
      <c r="Q109" s="273">
        <v>37200</v>
      </c>
      <c r="R109" s="273">
        <v>23400</v>
      </c>
    </row>
    <row r="110" spans="1:18" ht="42.75" customHeight="1" x14ac:dyDescent="0.25">
      <c r="A110" s="272">
        <v>6</v>
      </c>
      <c r="B110" s="642" t="s">
        <v>164</v>
      </c>
      <c r="C110" s="643"/>
      <c r="D110" s="643"/>
      <c r="E110" s="643"/>
      <c r="F110" s="644"/>
      <c r="G110" s="295" t="s">
        <v>535</v>
      </c>
      <c r="H110" s="272">
        <f t="shared" si="8"/>
        <v>5</v>
      </c>
      <c r="I110" s="272">
        <v>0</v>
      </c>
      <c r="J110" s="272">
        <v>5</v>
      </c>
      <c r="K110" s="268">
        <v>5</v>
      </c>
      <c r="L110" s="268">
        <v>7.5</v>
      </c>
      <c r="M110" s="268">
        <v>1</v>
      </c>
      <c r="N110" s="268">
        <v>11</v>
      </c>
      <c r="O110" s="272">
        <v>11</v>
      </c>
      <c r="P110" s="272">
        <v>0</v>
      </c>
      <c r="Q110" s="273">
        <v>37200</v>
      </c>
      <c r="R110" s="273">
        <v>23400</v>
      </c>
    </row>
    <row r="111" spans="1:18" ht="27.75" customHeight="1" x14ac:dyDescent="0.25">
      <c r="A111" s="272">
        <v>7</v>
      </c>
      <c r="B111" s="642" t="s">
        <v>165</v>
      </c>
      <c r="C111" s="643"/>
      <c r="D111" s="643"/>
      <c r="E111" s="643"/>
      <c r="F111" s="644"/>
      <c r="G111" s="295" t="s">
        <v>536</v>
      </c>
      <c r="H111" s="272">
        <f t="shared" si="8"/>
        <v>10</v>
      </c>
      <c r="I111" s="272">
        <v>0</v>
      </c>
      <c r="J111" s="272">
        <v>10</v>
      </c>
      <c r="K111" s="268">
        <v>6</v>
      </c>
      <c r="L111" s="268">
        <v>7.5</v>
      </c>
      <c r="M111" s="268">
        <v>0</v>
      </c>
      <c r="N111" s="268">
        <v>20</v>
      </c>
      <c r="O111" s="272">
        <v>19</v>
      </c>
      <c r="P111" s="272">
        <v>0</v>
      </c>
      <c r="Q111" s="273">
        <v>37200</v>
      </c>
      <c r="R111" s="273">
        <v>23400</v>
      </c>
    </row>
    <row r="112" spans="1:18" ht="42.75" customHeight="1" x14ac:dyDescent="0.25">
      <c r="A112" s="272">
        <v>8</v>
      </c>
      <c r="B112" s="642" t="s">
        <v>166</v>
      </c>
      <c r="C112" s="643"/>
      <c r="D112" s="643"/>
      <c r="E112" s="643"/>
      <c r="F112" s="644"/>
      <c r="G112" s="295" t="s">
        <v>167</v>
      </c>
      <c r="H112" s="272">
        <f t="shared" si="8"/>
        <v>0</v>
      </c>
      <c r="I112" s="272">
        <v>0</v>
      </c>
      <c r="J112" s="272">
        <v>0</v>
      </c>
      <c r="K112" s="268">
        <v>0</v>
      </c>
      <c r="L112" s="268">
        <v>0</v>
      </c>
      <c r="M112" s="268">
        <v>0</v>
      </c>
      <c r="N112" s="268">
        <v>3</v>
      </c>
      <c r="O112" s="272">
        <v>3</v>
      </c>
      <c r="P112" s="272">
        <v>0</v>
      </c>
      <c r="Q112" s="273">
        <v>0</v>
      </c>
      <c r="R112" s="273">
        <v>22370</v>
      </c>
    </row>
    <row r="113" spans="1:18" ht="42.75" customHeight="1" x14ac:dyDescent="0.25">
      <c r="A113" s="272">
        <v>9</v>
      </c>
      <c r="B113" s="642" t="s">
        <v>168</v>
      </c>
      <c r="C113" s="643"/>
      <c r="D113" s="643"/>
      <c r="E113" s="643"/>
      <c r="F113" s="644"/>
      <c r="G113" s="295" t="s">
        <v>169</v>
      </c>
      <c r="H113" s="272">
        <f t="shared" si="8"/>
        <v>0</v>
      </c>
      <c r="I113" s="272">
        <v>0</v>
      </c>
      <c r="J113" s="272">
        <v>0</v>
      </c>
      <c r="K113" s="268">
        <v>0</v>
      </c>
      <c r="L113" s="268">
        <v>0</v>
      </c>
      <c r="M113" s="268">
        <v>0</v>
      </c>
      <c r="N113" s="268">
        <v>3</v>
      </c>
      <c r="O113" s="272">
        <v>3</v>
      </c>
      <c r="P113" s="272">
        <v>0</v>
      </c>
      <c r="Q113" s="273">
        <v>0</v>
      </c>
      <c r="R113" s="273">
        <v>22370</v>
      </c>
    </row>
    <row r="114" spans="1:18" ht="31.5" customHeight="1" x14ac:dyDescent="0.25">
      <c r="A114" s="272">
        <v>10</v>
      </c>
      <c r="B114" s="642" t="s">
        <v>170</v>
      </c>
      <c r="C114" s="643"/>
      <c r="D114" s="643"/>
      <c r="E114" s="643"/>
      <c r="F114" s="644"/>
      <c r="G114" s="295" t="s">
        <v>944</v>
      </c>
      <c r="H114" s="272">
        <f t="shared" si="8"/>
        <v>0</v>
      </c>
      <c r="I114" s="272">
        <v>0</v>
      </c>
      <c r="J114" s="272">
        <v>0</v>
      </c>
      <c r="K114" s="268">
        <v>1</v>
      </c>
      <c r="L114" s="268">
        <v>3.5</v>
      </c>
      <c r="M114" s="268">
        <v>2</v>
      </c>
      <c r="N114" s="268">
        <v>2</v>
      </c>
      <c r="O114" s="272">
        <v>4</v>
      </c>
      <c r="P114" s="272">
        <v>0</v>
      </c>
      <c r="Q114" s="273">
        <v>37200</v>
      </c>
      <c r="R114" s="273">
        <v>22370</v>
      </c>
    </row>
    <row r="115" spans="1:18" ht="30" customHeight="1" x14ac:dyDescent="0.25">
      <c r="A115" s="272">
        <v>11</v>
      </c>
      <c r="B115" s="642" t="s">
        <v>172</v>
      </c>
      <c r="C115" s="643"/>
      <c r="D115" s="643"/>
      <c r="E115" s="643"/>
      <c r="F115" s="644"/>
      <c r="G115" s="295" t="s">
        <v>965</v>
      </c>
      <c r="H115" s="272">
        <f t="shared" si="8"/>
        <v>0</v>
      </c>
      <c r="I115" s="272">
        <v>0</v>
      </c>
      <c r="J115" s="272">
        <v>0</v>
      </c>
      <c r="K115" s="268">
        <v>2</v>
      </c>
      <c r="L115" s="268">
        <v>3.5</v>
      </c>
      <c r="M115" s="268">
        <v>1</v>
      </c>
      <c r="N115" s="268">
        <v>3</v>
      </c>
      <c r="O115" s="272">
        <v>4</v>
      </c>
      <c r="P115" s="272">
        <v>0</v>
      </c>
      <c r="Q115" s="273">
        <v>37200</v>
      </c>
      <c r="R115" s="273">
        <v>22370</v>
      </c>
    </row>
    <row r="116" spans="1:18" ht="42.75" customHeight="1" x14ac:dyDescent="0.25">
      <c r="A116" s="272">
        <v>12</v>
      </c>
      <c r="B116" s="642" t="s">
        <v>174</v>
      </c>
      <c r="C116" s="643"/>
      <c r="D116" s="643"/>
      <c r="E116" s="643"/>
      <c r="F116" s="644"/>
      <c r="G116" s="295" t="s">
        <v>175</v>
      </c>
      <c r="H116" s="272">
        <f t="shared" si="8"/>
        <v>0</v>
      </c>
      <c r="I116" s="272">
        <v>0</v>
      </c>
      <c r="J116" s="272">
        <v>0</v>
      </c>
      <c r="K116" s="268">
        <v>0</v>
      </c>
      <c r="L116" s="268">
        <v>0</v>
      </c>
      <c r="M116" s="268">
        <v>0</v>
      </c>
      <c r="N116" s="268">
        <v>3</v>
      </c>
      <c r="O116" s="272">
        <v>3</v>
      </c>
      <c r="P116" s="272">
        <v>0</v>
      </c>
      <c r="Q116" s="273">
        <v>0</v>
      </c>
      <c r="R116" s="273">
        <v>22370</v>
      </c>
    </row>
    <row r="117" spans="1:18" ht="30" customHeight="1" x14ac:dyDescent="0.25">
      <c r="A117" s="272">
        <v>13</v>
      </c>
      <c r="B117" s="642" t="s">
        <v>176</v>
      </c>
      <c r="C117" s="643"/>
      <c r="D117" s="643"/>
      <c r="E117" s="643"/>
      <c r="F117" s="644"/>
      <c r="G117" s="295" t="s">
        <v>177</v>
      </c>
      <c r="H117" s="272">
        <f t="shared" si="8"/>
        <v>0</v>
      </c>
      <c r="I117" s="272">
        <v>0</v>
      </c>
      <c r="J117" s="272">
        <v>0</v>
      </c>
      <c r="K117" s="268">
        <v>0</v>
      </c>
      <c r="L117" s="268">
        <v>0</v>
      </c>
      <c r="M117" s="268">
        <v>0</v>
      </c>
      <c r="N117" s="268">
        <v>3</v>
      </c>
      <c r="O117" s="272">
        <v>3</v>
      </c>
      <c r="P117" s="272">
        <v>0</v>
      </c>
      <c r="Q117" s="273">
        <v>0</v>
      </c>
      <c r="R117" s="273">
        <v>22370</v>
      </c>
    </row>
    <row r="118" spans="1:18" ht="32.25" customHeight="1" x14ac:dyDescent="0.25">
      <c r="A118" s="272">
        <v>14</v>
      </c>
      <c r="B118" s="642" t="s">
        <v>178</v>
      </c>
      <c r="C118" s="643"/>
      <c r="D118" s="643"/>
      <c r="E118" s="643"/>
      <c r="F118" s="644"/>
      <c r="G118" s="295" t="s">
        <v>179</v>
      </c>
      <c r="H118" s="272">
        <f t="shared" si="8"/>
        <v>0</v>
      </c>
      <c r="I118" s="272">
        <v>0</v>
      </c>
      <c r="J118" s="272">
        <v>0</v>
      </c>
      <c r="K118" s="268">
        <v>0</v>
      </c>
      <c r="L118" s="268">
        <v>0</v>
      </c>
      <c r="M118" s="268">
        <v>0</v>
      </c>
      <c r="N118" s="268">
        <v>1</v>
      </c>
      <c r="O118" s="272">
        <v>3</v>
      </c>
      <c r="P118" s="272">
        <v>0</v>
      </c>
      <c r="Q118" s="273">
        <v>0</v>
      </c>
      <c r="R118" s="273">
        <v>22370</v>
      </c>
    </row>
    <row r="119" spans="1:18" ht="30.75" customHeight="1" x14ac:dyDescent="0.25">
      <c r="A119" s="272">
        <v>15</v>
      </c>
      <c r="B119" s="642" t="s">
        <v>180</v>
      </c>
      <c r="C119" s="643"/>
      <c r="D119" s="643"/>
      <c r="E119" s="643"/>
      <c r="F119" s="644"/>
      <c r="G119" s="295" t="s">
        <v>948</v>
      </c>
      <c r="H119" s="272">
        <f t="shared" si="8"/>
        <v>0</v>
      </c>
      <c r="I119" s="272">
        <v>0</v>
      </c>
      <c r="J119" s="272">
        <v>0</v>
      </c>
      <c r="K119" s="268">
        <v>1</v>
      </c>
      <c r="L119" s="268">
        <v>3.5</v>
      </c>
      <c r="M119" s="268">
        <v>2</v>
      </c>
      <c r="N119" s="268">
        <v>4</v>
      </c>
      <c r="O119" s="272">
        <v>5</v>
      </c>
      <c r="P119" s="272">
        <v>0</v>
      </c>
      <c r="Q119" s="273">
        <v>37200</v>
      </c>
      <c r="R119" s="273">
        <v>22370</v>
      </c>
    </row>
    <row r="120" spans="1:18" ht="30" customHeight="1" x14ac:dyDescent="0.25">
      <c r="A120" s="272">
        <v>16</v>
      </c>
      <c r="B120" s="642" t="s">
        <v>182</v>
      </c>
      <c r="C120" s="643"/>
      <c r="D120" s="643"/>
      <c r="E120" s="643"/>
      <c r="F120" s="644"/>
      <c r="G120" s="295" t="s">
        <v>949</v>
      </c>
      <c r="H120" s="272">
        <f t="shared" si="8"/>
        <v>0</v>
      </c>
      <c r="I120" s="272">
        <v>0</v>
      </c>
      <c r="J120" s="272">
        <v>0</v>
      </c>
      <c r="K120" s="268">
        <v>1</v>
      </c>
      <c r="L120" s="268">
        <v>4.5</v>
      </c>
      <c r="M120" s="268">
        <v>3</v>
      </c>
      <c r="N120" s="268">
        <v>5</v>
      </c>
      <c r="O120" s="272">
        <v>6</v>
      </c>
      <c r="P120" s="272">
        <v>0</v>
      </c>
      <c r="Q120" s="273">
        <v>37200</v>
      </c>
      <c r="R120" s="273">
        <v>22370</v>
      </c>
    </row>
    <row r="121" spans="1:18" ht="30.75" customHeight="1" x14ac:dyDescent="0.25">
      <c r="A121" s="272">
        <v>17</v>
      </c>
      <c r="B121" s="642" t="s">
        <v>946</v>
      </c>
      <c r="C121" s="643"/>
      <c r="D121" s="643"/>
      <c r="E121" s="643"/>
      <c r="F121" s="644"/>
      <c r="G121" s="295" t="s">
        <v>945</v>
      </c>
      <c r="H121" s="272">
        <f t="shared" si="8"/>
        <v>0</v>
      </c>
      <c r="I121" s="272">
        <v>0</v>
      </c>
      <c r="J121" s="272">
        <v>0</v>
      </c>
      <c r="K121" s="268">
        <v>3</v>
      </c>
      <c r="L121" s="268">
        <v>3.5</v>
      </c>
      <c r="M121" s="268">
        <v>0</v>
      </c>
      <c r="N121" s="268">
        <v>4</v>
      </c>
      <c r="O121" s="272">
        <v>4</v>
      </c>
      <c r="P121" s="272">
        <v>0</v>
      </c>
      <c r="Q121" s="273">
        <v>37200</v>
      </c>
      <c r="R121" s="273">
        <v>22370</v>
      </c>
    </row>
    <row r="122" spans="1:18" ht="42.75" customHeight="1" x14ac:dyDescent="0.25">
      <c r="A122" s="272">
        <v>18</v>
      </c>
      <c r="B122" s="642" t="s">
        <v>186</v>
      </c>
      <c r="C122" s="643"/>
      <c r="D122" s="643"/>
      <c r="E122" s="643"/>
      <c r="F122" s="644"/>
      <c r="G122" s="295" t="s">
        <v>947</v>
      </c>
      <c r="H122" s="272">
        <f t="shared" si="8"/>
        <v>0</v>
      </c>
      <c r="I122" s="272">
        <v>0</v>
      </c>
      <c r="J122" s="272">
        <v>0</v>
      </c>
      <c r="K122" s="268">
        <v>2</v>
      </c>
      <c r="L122" s="268">
        <v>3.5</v>
      </c>
      <c r="M122" s="268">
        <v>2</v>
      </c>
      <c r="N122" s="268">
        <v>4</v>
      </c>
      <c r="O122" s="272">
        <v>3</v>
      </c>
      <c r="P122" s="272">
        <v>0</v>
      </c>
      <c r="Q122" s="273">
        <v>37200</v>
      </c>
      <c r="R122" s="273">
        <v>22370</v>
      </c>
    </row>
    <row r="123" spans="1:18" ht="30" customHeight="1" x14ac:dyDescent="0.25">
      <c r="A123" s="272">
        <v>19</v>
      </c>
      <c r="B123" s="642" t="s">
        <v>188</v>
      </c>
      <c r="C123" s="643"/>
      <c r="D123" s="643"/>
      <c r="E123" s="643"/>
      <c r="F123" s="644"/>
      <c r="G123" s="295" t="s">
        <v>189</v>
      </c>
      <c r="H123" s="272">
        <f t="shared" si="8"/>
        <v>0</v>
      </c>
      <c r="I123" s="272">
        <v>0</v>
      </c>
      <c r="J123" s="272">
        <v>0</v>
      </c>
      <c r="K123" s="268">
        <v>0</v>
      </c>
      <c r="L123" s="268">
        <v>0</v>
      </c>
      <c r="M123" s="268">
        <v>0</v>
      </c>
      <c r="N123" s="268">
        <v>3</v>
      </c>
      <c r="O123" s="272">
        <v>3</v>
      </c>
      <c r="P123" s="272">
        <v>0</v>
      </c>
      <c r="Q123" s="273">
        <v>0</v>
      </c>
      <c r="R123" s="273">
        <v>22370</v>
      </c>
    </row>
    <row r="124" spans="1:18" ht="26.25" customHeight="1" x14ac:dyDescent="0.25">
      <c r="A124" s="272">
        <v>20</v>
      </c>
      <c r="B124" s="642" t="s">
        <v>190</v>
      </c>
      <c r="C124" s="643"/>
      <c r="D124" s="643"/>
      <c r="E124" s="643"/>
      <c r="F124" s="644"/>
      <c r="G124" s="295" t="s">
        <v>950</v>
      </c>
      <c r="H124" s="272">
        <f t="shared" si="8"/>
        <v>0</v>
      </c>
      <c r="I124" s="272">
        <v>0</v>
      </c>
      <c r="J124" s="272">
        <v>0</v>
      </c>
      <c r="K124" s="268">
        <v>2</v>
      </c>
      <c r="L124" s="268">
        <v>3.5</v>
      </c>
      <c r="M124" s="268">
        <v>1</v>
      </c>
      <c r="N124" s="268">
        <v>4</v>
      </c>
      <c r="O124" s="272">
        <v>3.5</v>
      </c>
      <c r="P124" s="272">
        <v>0</v>
      </c>
      <c r="Q124" s="273">
        <v>37200</v>
      </c>
      <c r="R124" s="273">
        <v>22370</v>
      </c>
    </row>
    <row r="125" spans="1:18" ht="29.25" customHeight="1" x14ac:dyDescent="0.25">
      <c r="A125" s="272">
        <v>21</v>
      </c>
      <c r="B125" s="642" t="s">
        <v>192</v>
      </c>
      <c r="C125" s="643"/>
      <c r="D125" s="643"/>
      <c r="E125" s="643"/>
      <c r="F125" s="644"/>
      <c r="G125" s="295" t="s">
        <v>193</v>
      </c>
      <c r="H125" s="272">
        <f t="shared" si="8"/>
        <v>0</v>
      </c>
      <c r="I125" s="272">
        <v>0</v>
      </c>
      <c r="J125" s="272">
        <v>0</v>
      </c>
      <c r="K125" s="268">
        <v>0</v>
      </c>
      <c r="L125" s="268">
        <v>0</v>
      </c>
      <c r="M125" s="268">
        <v>0</v>
      </c>
      <c r="N125" s="268">
        <v>1</v>
      </c>
      <c r="O125" s="272">
        <v>3</v>
      </c>
      <c r="P125" s="272">
        <v>0</v>
      </c>
      <c r="Q125" s="273">
        <v>0</v>
      </c>
      <c r="R125" s="273">
        <v>22370</v>
      </c>
    </row>
    <row r="126" spans="1:18" ht="27" customHeight="1" x14ac:dyDescent="0.25">
      <c r="A126" s="272">
        <v>22</v>
      </c>
      <c r="B126" s="642" t="s">
        <v>194</v>
      </c>
      <c r="C126" s="643"/>
      <c r="D126" s="643"/>
      <c r="E126" s="643"/>
      <c r="F126" s="644"/>
      <c r="G126" s="295" t="s">
        <v>195</v>
      </c>
      <c r="H126" s="272">
        <f t="shared" si="8"/>
        <v>0</v>
      </c>
      <c r="I126" s="272">
        <v>0</v>
      </c>
      <c r="J126" s="272">
        <v>0</v>
      </c>
      <c r="K126" s="268">
        <v>0</v>
      </c>
      <c r="L126" s="268">
        <v>0</v>
      </c>
      <c r="M126" s="268">
        <v>0</v>
      </c>
      <c r="N126" s="268">
        <v>4</v>
      </c>
      <c r="O126" s="272">
        <v>3</v>
      </c>
      <c r="P126" s="272">
        <v>0</v>
      </c>
      <c r="Q126" s="273">
        <v>0</v>
      </c>
      <c r="R126" s="273">
        <v>22370</v>
      </c>
    </row>
    <row r="127" spans="1:18" ht="42.75" customHeight="1" x14ac:dyDescent="0.25">
      <c r="A127" s="272">
        <v>23</v>
      </c>
      <c r="B127" s="642" t="s">
        <v>196</v>
      </c>
      <c r="C127" s="643"/>
      <c r="D127" s="643"/>
      <c r="E127" s="643"/>
      <c r="F127" s="644"/>
      <c r="G127" s="295" t="s">
        <v>197</v>
      </c>
      <c r="H127" s="272">
        <f t="shared" si="8"/>
        <v>0</v>
      </c>
      <c r="I127" s="272">
        <v>0</v>
      </c>
      <c r="J127" s="272">
        <v>0</v>
      </c>
      <c r="K127" s="268">
        <v>0</v>
      </c>
      <c r="L127" s="268">
        <v>0</v>
      </c>
      <c r="M127" s="268">
        <v>0</v>
      </c>
      <c r="N127" s="268">
        <v>2</v>
      </c>
      <c r="O127" s="272">
        <v>3</v>
      </c>
      <c r="P127" s="272">
        <v>0</v>
      </c>
      <c r="Q127" s="273">
        <v>0</v>
      </c>
      <c r="R127" s="273">
        <v>22370</v>
      </c>
    </row>
    <row r="128" spans="1:18" ht="30" customHeight="1" x14ac:dyDescent="0.25">
      <c r="A128" s="272">
        <v>24</v>
      </c>
      <c r="B128" s="642" t="s">
        <v>198</v>
      </c>
      <c r="C128" s="643"/>
      <c r="D128" s="643"/>
      <c r="E128" s="643"/>
      <c r="F128" s="644"/>
      <c r="G128" s="295" t="s">
        <v>199</v>
      </c>
      <c r="H128" s="272">
        <f t="shared" si="8"/>
        <v>0</v>
      </c>
      <c r="I128" s="272">
        <v>0</v>
      </c>
      <c r="J128" s="272">
        <v>0</v>
      </c>
      <c r="K128" s="268">
        <v>0</v>
      </c>
      <c r="L128" s="268">
        <v>0</v>
      </c>
      <c r="M128" s="268">
        <v>0</v>
      </c>
      <c r="N128" s="268">
        <v>4</v>
      </c>
      <c r="O128" s="272">
        <v>3</v>
      </c>
      <c r="P128" s="272">
        <v>0</v>
      </c>
      <c r="Q128" s="273">
        <v>0</v>
      </c>
      <c r="R128" s="273">
        <v>22370</v>
      </c>
    </row>
    <row r="129" spans="1:18" ht="35.25" customHeight="1" x14ac:dyDescent="0.25">
      <c r="A129" s="283">
        <v>5</v>
      </c>
      <c r="B129" s="674" t="s">
        <v>200</v>
      </c>
      <c r="C129" s="675"/>
      <c r="D129" s="675"/>
      <c r="E129" s="675"/>
      <c r="F129" s="675"/>
      <c r="G129" s="676"/>
      <c r="H129" s="283">
        <f>H130+H131+H132+H133+H134+H135+H136+H137+H138+H139+H140+H141+H142+H143+H144+H145+H146+H147</f>
        <v>305</v>
      </c>
      <c r="I129" s="283">
        <f t="shared" ref="I129:P129" si="9">I130+I131+I132+I133+I134+I135+I136+I137+I138+I139+I140+I141+I142+I143+I144+I145+I146+I147</f>
        <v>195</v>
      </c>
      <c r="J129" s="283">
        <f t="shared" si="9"/>
        <v>110</v>
      </c>
      <c r="K129" s="283">
        <f t="shared" si="9"/>
        <v>159</v>
      </c>
      <c r="L129" s="297">
        <f t="shared" si="9"/>
        <v>57</v>
      </c>
      <c r="M129" s="297">
        <f t="shared" si="9"/>
        <v>11</v>
      </c>
      <c r="N129" s="297">
        <f t="shared" si="9"/>
        <v>463</v>
      </c>
      <c r="O129" s="283">
        <f t="shared" si="9"/>
        <v>53</v>
      </c>
      <c r="P129" s="283">
        <f t="shared" si="9"/>
        <v>0</v>
      </c>
      <c r="Q129" s="298">
        <v>47716</v>
      </c>
      <c r="R129" s="298">
        <v>23858</v>
      </c>
    </row>
    <row r="130" spans="1:18" ht="43.5" customHeight="1" x14ac:dyDescent="0.25">
      <c r="A130" s="272">
        <v>1</v>
      </c>
      <c r="B130" s="642" t="s">
        <v>201</v>
      </c>
      <c r="C130" s="643"/>
      <c r="D130" s="643"/>
      <c r="E130" s="643"/>
      <c r="F130" s="644"/>
      <c r="G130" s="295" t="s">
        <v>1003</v>
      </c>
      <c r="H130" s="272">
        <f>I130+J130</f>
        <v>255</v>
      </c>
      <c r="I130" s="272">
        <v>195</v>
      </c>
      <c r="J130" s="272">
        <v>60</v>
      </c>
      <c r="K130" s="268">
        <v>112</v>
      </c>
      <c r="L130" s="268">
        <v>27</v>
      </c>
      <c r="M130" s="268">
        <v>6</v>
      </c>
      <c r="N130" s="268">
        <v>310</v>
      </c>
      <c r="O130" s="272">
        <v>24</v>
      </c>
      <c r="P130" s="272">
        <v>0</v>
      </c>
      <c r="Q130" s="273">
        <v>45730</v>
      </c>
      <c r="R130" s="273">
        <v>23540</v>
      </c>
    </row>
    <row r="131" spans="1:18" ht="33.75" customHeight="1" x14ac:dyDescent="0.25">
      <c r="A131" s="272">
        <v>2</v>
      </c>
      <c r="B131" s="642" t="s">
        <v>202</v>
      </c>
      <c r="C131" s="643"/>
      <c r="D131" s="643"/>
      <c r="E131" s="643"/>
      <c r="F131" s="644"/>
      <c r="G131" s="295" t="s">
        <v>538</v>
      </c>
      <c r="H131" s="272">
        <f t="shared" ref="H131:H147" si="10">I131+J131</f>
        <v>0</v>
      </c>
      <c r="I131" s="272">
        <v>0</v>
      </c>
      <c r="J131" s="272">
        <v>0</v>
      </c>
      <c r="K131" s="268">
        <v>5</v>
      </c>
      <c r="L131" s="268">
        <v>5</v>
      </c>
      <c r="M131" s="268">
        <v>2</v>
      </c>
      <c r="N131" s="268">
        <v>29</v>
      </c>
      <c r="O131" s="272">
        <v>6</v>
      </c>
      <c r="P131" s="272">
        <v>0</v>
      </c>
      <c r="Q131" s="273">
        <v>44945</v>
      </c>
      <c r="R131" s="273">
        <v>23600</v>
      </c>
    </row>
    <row r="132" spans="1:18" ht="29.25" customHeight="1" x14ac:dyDescent="0.25">
      <c r="A132" s="272">
        <v>3</v>
      </c>
      <c r="B132" s="642" t="s">
        <v>203</v>
      </c>
      <c r="C132" s="643"/>
      <c r="D132" s="643"/>
      <c r="E132" s="643"/>
      <c r="F132" s="644"/>
      <c r="G132" s="295" t="s">
        <v>539</v>
      </c>
      <c r="H132" s="272">
        <f t="shared" si="10"/>
        <v>0</v>
      </c>
      <c r="I132" s="272">
        <v>0</v>
      </c>
      <c r="J132" s="272">
        <v>0</v>
      </c>
      <c r="K132" s="268">
        <v>8</v>
      </c>
      <c r="L132" s="268">
        <v>4</v>
      </c>
      <c r="M132" s="268">
        <v>0</v>
      </c>
      <c r="N132" s="268">
        <v>18</v>
      </c>
      <c r="O132" s="272">
        <v>3</v>
      </c>
      <c r="P132" s="272">
        <v>0</v>
      </c>
      <c r="Q132" s="273">
        <v>44870</v>
      </c>
      <c r="R132" s="273">
        <v>23425</v>
      </c>
    </row>
    <row r="133" spans="1:18" ht="28.5" customHeight="1" x14ac:dyDescent="0.25">
      <c r="A133" s="272">
        <v>4</v>
      </c>
      <c r="B133" s="642" t="s">
        <v>1079</v>
      </c>
      <c r="C133" s="643"/>
      <c r="D133" s="643"/>
      <c r="E133" s="643"/>
      <c r="F133" s="644"/>
      <c r="G133" s="295" t="s">
        <v>540</v>
      </c>
      <c r="H133" s="272">
        <f t="shared" si="10"/>
        <v>15</v>
      </c>
      <c r="I133" s="272">
        <v>0</v>
      </c>
      <c r="J133" s="272">
        <v>15</v>
      </c>
      <c r="K133" s="268">
        <v>8</v>
      </c>
      <c r="L133" s="268">
        <v>4</v>
      </c>
      <c r="M133" s="268">
        <v>0</v>
      </c>
      <c r="N133" s="268">
        <v>27</v>
      </c>
      <c r="O133" s="272">
        <v>2</v>
      </c>
      <c r="P133" s="272">
        <v>0</v>
      </c>
      <c r="Q133" s="273">
        <v>44690</v>
      </c>
      <c r="R133" s="273">
        <v>23600</v>
      </c>
    </row>
    <row r="134" spans="1:18" ht="30" customHeight="1" x14ac:dyDescent="0.25">
      <c r="A134" s="272">
        <v>5</v>
      </c>
      <c r="B134" s="642" t="s">
        <v>205</v>
      </c>
      <c r="C134" s="643"/>
      <c r="D134" s="643"/>
      <c r="E134" s="643"/>
      <c r="F134" s="644"/>
      <c r="G134" s="295" t="s">
        <v>541</v>
      </c>
      <c r="H134" s="272">
        <f t="shared" si="10"/>
        <v>0</v>
      </c>
      <c r="I134" s="272">
        <v>0</v>
      </c>
      <c r="J134" s="272">
        <v>0</v>
      </c>
      <c r="K134" s="268">
        <v>7</v>
      </c>
      <c r="L134" s="268">
        <v>5</v>
      </c>
      <c r="M134" s="268">
        <v>0</v>
      </c>
      <c r="N134" s="268">
        <v>21</v>
      </c>
      <c r="O134" s="272">
        <v>3</v>
      </c>
      <c r="P134" s="287">
        <v>0</v>
      </c>
      <c r="Q134" s="273">
        <v>44980</v>
      </c>
      <c r="R134" s="273">
        <v>23630</v>
      </c>
    </row>
    <row r="135" spans="1:18" ht="28.5" customHeight="1" x14ac:dyDescent="0.25">
      <c r="A135" s="272">
        <v>6</v>
      </c>
      <c r="B135" s="642" t="s">
        <v>206</v>
      </c>
      <c r="C135" s="643"/>
      <c r="D135" s="643"/>
      <c r="E135" s="643"/>
      <c r="F135" s="644"/>
      <c r="G135" s="295" t="s">
        <v>542</v>
      </c>
      <c r="H135" s="272">
        <f t="shared" si="10"/>
        <v>15</v>
      </c>
      <c r="I135" s="272">
        <v>0</v>
      </c>
      <c r="J135" s="272">
        <v>15</v>
      </c>
      <c r="K135" s="268">
        <v>9</v>
      </c>
      <c r="L135" s="268">
        <v>3</v>
      </c>
      <c r="M135" s="268">
        <v>1</v>
      </c>
      <c r="N135" s="268">
        <v>20</v>
      </c>
      <c r="O135" s="272">
        <v>2</v>
      </c>
      <c r="P135" s="272">
        <v>0</v>
      </c>
      <c r="Q135" s="273">
        <v>44700</v>
      </c>
      <c r="R135" s="273">
        <v>23850</v>
      </c>
    </row>
    <row r="136" spans="1:18" ht="27.75" customHeight="1" x14ac:dyDescent="0.25">
      <c r="A136" s="272">
        <v>7</v>
      </c>
      <c r="B136" s="642" t="s">
        <v>207</v>
      </c>
      <c r="C136" s="643"/>
      <c r="D136" s="643"/>
      <c r="E136" s="643"/>
      <c r="F136" s="644"/>
      <c r="G136" s="295" t="s">
        <v>543</v>
      </c>
      <c r="H136" s="272">
        <f t="shared" si="10"/>
        <v>20</v>
      </c>
      <c r="I136" s="272">
        <v>0</v>
      </c>
      <c r="J136" s="272">
        <v>20</v>
      </c>
      <c r="K136" s="268">
        <v>8</v>
      </c>
      <c r="L136" s="268">
        <v>7</v>
      </c>
      <c r="M136" s="268">
        <v>1</v>
      </c>
      <c r="N136" s="268">
        <v>18</v>
      </c>
      <c r="O136" s="272">
        <v>10</v>
      </c>
      <c r="P136" s="272">
        <v>0</v>
      </c>
      <c r="Q136" s="273">
        <v>44570</v>
      </c>
      <c r="R136" s="273">
        <v>23770</v>
      </c>
    </row>
    <row r="137" spans="1:18" ht="31.5" customHeight="1" x14ac:dyDescent="0.25">
      <c r="A137" s="272">
        <v>8</v>
      </c>
      <c r="B137" s="642" t="s">
        <v>208</v>
      </c>
      <c r="C137" s="643"/>
      <c r="D137" s="643"/>
      <c r="E137" s="643"/>
      <c r="F137" s="644"/>
      <c r="G137" s="295" t="s">
        <v>544</v>
      </c>
      <c r="H137" s="272">
        <f t="shared" si="10"/>
        <v>0</v>
      </c>
      <c r="I137" s="272">
        <v>0</v>
      </c>
      <c r="J137" s="272">
        <v>0</v>
      </c>
      <c r="K137" s="268">
        <v>2</v>
      </c>
      <c r="L137" s="268">
        <v>2</v>
      </c>
      <c r="M137" s="268">
        <v>1</v>
      </c>
      <c r="N137" s="268">
        <v>10</v>
      </c>
      <c r="O137" s="272">
        <v>1</v>
      </c>
      <c r="P137" s="272">
        <v>0</v>
      </c>
      <c r="Q137" s="273">
        <v>43345</v>
      </c>
      <c r="R137" s="273">
        <v>23376</v>
      </c>
    </row>
    <row r="138" spans="1:18" ht="28.5" customHeight="1" x14ac:dyDescent="0.25">
      <c r="A138" s="272">
        <v>9</v>
      </c>
      <c r="B138" s="642" t="s">
        <v>209</v>
      </c>
      <c r="C138" s="643"/>
      <c r="D138" s="643"/>
      <c r="E138" s="643"/>
      <c r="F138" s="644"/>
      <c r="G138" s="295" t="s">
        <v>883</v>
      </c>
      <c r="H138" s="272">
        <f t="shared" si="10"/>
        <v>0</v>
      </c>
      <c r="I138" s="272">
        <v>0</v>
      </c>
      <c r="J138" s="272">
        <v>0</v>
      </c>
      <c r="K138" s="268">
        <v>0</v>
      </c>
      <c r="L138" s="268">
        <v>0</v>
      </c>
      <c r="M138" s="268">
        <v>0</v>
      </c>
      <c r="N138" s="268">
        <v>0</v>
      </c>
      <c r="O138" s="272">
        <v>0</v>
      </c>
      <c r="P138" s="272">
        <v>0</v>
      </c>
      <c r="Q138" s="273">
        <v>0</v>
      </c>
      <c r="R138" s="273">
        <v>0</v>
      </c>
    </row>
    <row r="139" spans="1:18" ht="27.75" customHeight="1" x14ac:dyDescent="0.25">
      <c r="A139" s="272">
        <v>10</v>
      </c>
      <c r="B139" s="642" t="s">
        <v>210</v>
      </c>
      <c r="C139" s="643"/>
      <c r="D139" s="643"/>
      <c r="E139" s="643"/>
      <c r="F139" s="644"/>
      <c r="G139" s="295" t="s">
        <v>884</v>
      </c>
      <c r="H139" s="272">
        <f t="shared" si="10"/>
        <v>0</v>
      </c>
      <c r="I139" s="272">
        <v>0</v>
      </c>
      <c r="J139" s="272">
        <v>0</v>
      </c>
      <c r="K139" s="268">
        <v>0</v>
      </c>
      <c r="L139" s="268">
        <v>0</v>
      </c>
      <c r="M139" s="268">
        <v>0</v>
      </c>
      <c r="N139" s="268">
        <v>1</v>
      </c>
      <c r="O139" s="272">
        <v>1</v>
      </c>
      <c r="P139" s="272">
        <v>0</v>
      </c>
      <c r="Q139" s="273">
        <v>0</v>
      </c>
      <c r="R139" s="273">
        <v>22985</v>
      </c>
    </row>
    <row r="140" spans="1:18" ht="46.5" customHeight="1" x14ac:dyDescent="0.25">
      <c r="A140" s="272">
        <v>11</v>
      </c>
      <c r="B140" s="642" t="s">
        <v>212</v>
      </c>
      <c r="C140" s="643"/>
      <c r="D140" s="643"/>
      <c r="E140" s="643"/>
      <c r="F140" s="644"/>
      <c r="G140" s="295" t="s">
        <v>213</v>
      </c>
      <c r="H140" s="272">
        <f t="shared" si="10"/>
        <v>0</v>
      </c>
      <c r="I140" s="272">
        <v>0</v>
      </c>
      <c r="J140" s="272">
        <v>0</v>
      </c>
      <c r="K140" s="268">
        <v>0</v>
      </c>
      <c r="L140" s="268">
        <v>0</v>
      </c>
      <c r="M140" s="268">
        <v>0</v>
      </c>
      <c r="N140" s="268">
        <v>1</v>
      </c>
      <c r="O140" s="272">
        <v>1</v>
      </c>
      <c r="P140" s="272">
        <v>0</v>
      </c>
      <c r="Q140" s="273">
        <v>0</v>
      </c>
      <c r="R140" s="273">
        <v>22340</v>
      </c>
    </row>
    <row r="141" spans="1:18" ht="30" customHeight="1" x14ac:dyDescent="0.25">
      <c r="A141" s="272">
        <v>12</v>
      </c>
      <c r="B141" s="642" t="s">
        <v>214</v>
      </c>
      <c r="C141" s="643"/>
      <c r="D141" s="643"/>
      <c r="E141" s="643"/>
      <c r="F141" s="644"/>
      <c r="G141" s="295" t="s">
        <v>885</v>
      </c>
      <c r="H141" s="272">
        <f t="shared" si="10"/>
        <v>0</v>
      </c>
      <c r="I141" s="272">
        <v>0</v>
      </c>
      <c r="J141" s="272">
        <v>0</v>
      </c>
      <c r="K141" s="268">
        <v>0</v>
      </c>
      <c r="L141" s="268">
        <v>0</v>
      </c>
      <c r="M141" s="268">
        <v>0</v>
      </c>
      <c r="N141" s="268">
        <v>0</v>
      </c>
      <c r="O141" s="272">
        <v>0</v>
      </c>
      <c r="P141" s="272">
        <v>0</v>
      </c>
      <c r="Q141" s="273">
        <v>0</v>
      </c>
      <c r="R141" s="273">
        <v>22740</v>
      </c>
    </row>
    <row r="142" spans="1:18" ht="30.75" customHeight="1" x14ac:dyDescent="0.25">
      <c r="A142" s="272">
        <v>13</v>
      </c>
      <c r="B142" s="642" t="s">
        <v>216</v>
      </c>
      <c r="C142" s="643"/>
      <c r="D142" s="643"/>
      <c r="E142" s="643"/>
      <c r="F142" s="644"/>
      <c r="G142" s="295" t="s">
        <v>217</v>
      </c>
      <c r="H142" s="272">
        <f t="shared" si="10"/>
        <v>0</v>
      </c>
      <c r="I142" s="272">
        <v>0</v>
      </c>
      <c r="J142" s="272">
        <v>0</v>
      </c>
      <c r="K142" s="268">
        <v>0</v>
      </c>
      <c r="L142" s="268">
        <v>0</v>
      </c>
      <c r="M142" s="268">
        <v>0</v>
      </c>
      <c r="N142" s="268">
        <v>2</v>
      </c>
      <c r="O142" s="272">
        <v>0</v>
      </c>
      <c r="P142" s="272">
        <v>0</v>
      </c>
      <c r="Q142" s="273">
        <v>0</v>
      </c>
      <c r="R142" s="273">
        <v>22647</v>
      </c>
    </row>
    <row r="143" spans="1:18" ht="31.5" customHeight="1" x14ac:dyDescent="0.25">
      <c r="A143" s="272">
        <v>14</v>
      </c>
      <c r="B143" s="642" t="s">
        <v>219</v>
      </c>
      <c r="C143" s="643"/>
      <c r="D143" s="643"/>
      <c r="E143" s="643"/>
      <c r="F143" s="644"/>
      <c r="G143" s="295" t="s">
        <v>220</v>
      </c>
      <c r="H143" s="272">
        <f t="shared" si="10"/>
        <v>0</v>
      </c>
      <c r="I143" s="272">
        <v>0</v>
      </c>
      <c r="J143" s="272">
        <v>0</v>
      </c>
      <c r="K143" s="268">
        <v>0</v>
      </c>
      <c r="L143" s="268">
        <v>0</v>
      </c>
      <c r="M143" s="268">
        <v>0</v>
      </c>
      <c r="N143" s="268">
        <v>2</v>
      </c>
      <c r="O143" s="272">
        <v>0</v>
      </c>
      <c r="P143" s="272">
        <v>0</v>
      </c>
      <c r="Q143" s="273">
        <v>0</v>
      </c>
      <c r="R143" s="273">
        <v>22754</v>
      </c>
    </row>
    <row r="144" spans="1:18" ht="27.75" customHeight="1" x14ac:dyDescent="0.25">
      <c r="A144" s="272">
        <v>15</v>
      </c>
      <c r="B144" s="642" t="s">
        <v>221</v>
      </c>
      <c r="C144" s="643"/>
      <c r="D144" s="643"/>
      <c r="E144" s="643"/>
      <c r="F144" s="644"/>
      <c r="G144" s="295" t="s">
        <v>970</v>
      </c>
      <c r="H144" s="272">
        <f t="shared" si="10"/>
        <v>0</v>
      </c>
      <c r="I144" s="272">
        <v>0</v>
      </c>
      <c r="J144" s="272">
        <v>0</v>
      </c>
      <c r="K144" s="268">
        <v>0</v>
      </c>
      <c r="L144" s="268">
        <v>0</v>
      </c>
      <c r="M144" s="268">
        <v>0</v>
      </c>
      <c r="N144" s="268">
        <v>1</v>
      </c>
      <c r="O144" s="272">
        <v>0</v>
      </c>
      <c r="P144" s="272">
        <v>0</v>
      </c>
      <c r="Q144" s="273">
        <v>0</v>
      </c>
      <c r="R144" s="273">
        <v>21845</v>
      </c>
    </row>
    <row r="145" spans="1:18" ht="32.25" customHeight="1" x14ac:dyDescent="0.25">
      <c r="A145" s="272">
        <v>16</v>
      </c>
      <c r="B145" s="642" t="s">
        <v>223</v>
      </c>
      <c r="C145" s="643"/>
      <c r="D145" s="643"/>
      <c r="E145" s="643"/>
      <c r="F145" s="644"/>
      <c r="G145" s="295" t="s">
        <v>224</v>
      </c>
      <c r="H145" s="272">
        <f t="shared" si="10"/>
        <v>0</v>
      </c>
      <c r="I145" s="272">
        <v>0</v>
      </c>
      <c r="J145" s="272">
        <v>0</v>
      </c>
      <c r="K145" s="268">
        <v>0</v>
      </c>
      <c r="L145" s="268">
        <v>0</v>
      </c>
      <c r="M145" s="268">
        <v>0</v>
      </c>
      <c r="N145" s="268">
        <v>2</v>
      </c>
      <c r="O145" s="272">
        <v>0</v>
      </c>
      <c r="P145" s="272">
        <v>0</v>
      </c>
      <c r="Q145" s="273">
        <v>0</v>
      </c>
      <c r="R145" s="273">
        <v>21734</v>
      </c>
    </row>
    <row r="146" spans="1:18" ht="31.5" customHeight="1" x14ac:dyDescent="0.25">
      <c r="A146" s="272">
        <v>17</v>
      </c>
      <c r="B146" s="642" t="s">
        <v>225</v>
      </c>
      <c r="C146" s="643"/>
      <c r="D146" s="643"/>
      <c r="E146" s="643"/>
      <c r="F146" s="644"/>
      <c r="G146" s="295" t="s">
        <v>226</v>
      </c>
      <c r="H146" s="272">
        <f t="shared" si="10"/>
        <v>0</v>
      </c>
      <c r="I146" s="272">
        <v>0</v>
      </c>
      <c r="J146" s="272">
        <v>0</v>
      </c>
      <c r="K146" s="268">
        <v>0</v>
      </c>
      <c r="L146" s="268">
        <v>0</v>
      </c>
      <c r="M146" s="268">
        <v>0</v>
      </c>
      <c r="N146" s="268">
        <v>1</v>
      </c>
      <c r="O146" s="272">
        <v>0</v>
      </c>
      <c r="P146" s="272">
        <v>0</v>
      </c>
      <c r="Q146" s="273">
        <v>0</v>
      </c>
      <c r="R146" s="273">
        <v>21475</v>
      </c>
    </row>
    <row r="147" spans="1:18" ht="29.25" customHeight="1" x14ac:dyDescent="0.25">
      <c r="A147" s="272">
        <v>18</v>
      </c>
      <c r="B147" s="648" t="s">
        <v>326</v>
      </c>
      <c r="C147" s="648"/>
      <c r="D147" s="648"/>
      <c r="E147" s="648"/>
      <c r="F147" s="648"/>
      <c r="G147" s="295" t="s">
        <v>886</v>
      </c>
      <c r="H147" s="272">
        <f t="shared" si="10"/>
        <v>0</v>
      </c>
      <c r="I147" s="272">
        <v>0</v>
      </c>
      <c r="J147" s="272">
        <v>0</v>
      </c>
      <c r="K147" s="268">
        <v>0</v>
      </c>
      <c r="L147" s="268">
        <v>0</v>
      </c>
      <c r="M147" s="268">
        <v>0</v>
      </c>
      <c r="N147" s="268">
        <v>0</v>
      </c>
      <c r="O147" s="272">
        <v>0</v>
      </c>
      <c r="P147" s="272">
        <v>0</v>
      </c>
      <c r="Q147" s="273">
        <v>0</v>
      </c>
      <c r="R147" s="273">
        <v>0</v>
      </c>
    </row>
    <row r="148" spans="1:18" ht="33.75" customHeight="1" x14ac:dyDescent="0.25">
      <c r="A148" s="283">
        <v>6</v>
      </c>
      <c r="B148" s="674" t="s">
        <v>227</v>
      </c>
      <c r="C148" s="675"/>
      <c r="D148" s="675"/>
      <c r="E148" s="675"/>
      <c r="F148" s="675"/>
      <c r="G148" s="676"/>
      <c r="H148" s="283">
        <f>H149+H150+H151+H152+H153+H154+H155+H156+H157+H158+H159+H160+H161+H162</f>
        <v>380</v>
      </c>
      <c r="I148" s="283">
        <f t="shared" ref="I148:P148" si="11">I149+I150+I151+I152+I153+I154+I155+I156+I157+I158+I159+I160+I161+I162</f>
        <v>220</v>
      </c>
      <c r="J148" s="283">
        <f t="shared" si="11"/>
        <v>160</v>
      </c>
      <c r="K148" s="297">
        <f t="shared" si="11"/>
        <v>121</v>
      </c>
      <c r="L148" s="297">
        <f t="shared" si="11"/>
        <v>85.5</v>
      </c>
      <c r="M148" s="297">
        <f t="shared" si="11"/>
        <v>17.25</v>
      </c>
      <c r="N148" s="297">
        <f t="shared" si="11"/>
        <v>435</v>
      </c>
      <c r="O148" s="283">
        <f t="shared" si="11"/>
        <v>74.5</v>
      </c>
      <c r="P148" s="283">
        <f t="shared" si="11"/>
        <v>0</v>
      </c>
      <c r="Q148" s="298">
        <v>47716</v>
      </c>
      <c r="R148" s="298">
        <v>23858</v>
      </c>
    </row>
    <row r="149" spans="1:18" ht="41.25" customHeight="1" x14ac:dyDescent="0.25">
      <c r="A149" s="272">
        <v>1</v>
      </c>
      <c r="B149" s="642" t="s">
        <v>228</v>
      </c>
      <c r="C149" s="643"/>
      <c r="D149" s="643"/>
      <c r="E149" s="643"/>
      <c r="F149" s="644"/>
      <c r="G149" s="295" t="s">
        <v>1000</v>
      </c>
      <c r="H149" s="272">
        <f>I149+J149</f>
        <v>160</v>
      </c>
      <c r="I149" s="272">
        <v>130</v>
      </c>
      <c r="J149" s="272">
        <v>30</v>
      </c>
      <c r="K149" s="268">
        <v>57</v>
      </c>
      <c r="L149" s="268">
        <v>49.75</v>
      </c>
      <c r="M149" s="268">
        <v>10.75</v>
      </c>
      <c r="N149" s="268">
        <v>200</v>
      </c>
      <c r="O149" s="272">
        <v>42.25</v>
      </c>
      <c r="P149" s="272">
        <v>0</v>
      </c>
      <c r="Q149" s="273">
        <v>48708</v>
      </c>
      <c r="R149" s="273">
        <v>24319</v>
      </c>
    </row>
    <row r="150" spans="1:18" ht="29.25" customHeight="1" x14ac:dyDescent="0.25">
      <c r="A150" s="272">
        <v>2</v>
      </c>
      <c r="B150" s="642" t="s">
        <v>229</v>
      </c>
      <c r="C150" s="643"/>
      <c r="D150" s="643"/>
      <c r="E150" s="643"/>
      <c r="F150" s="644"/>
      <c r="G150" s="295" t="s">
        <v>974</v>
      </c>
      <c r="H150" s="272">
        <f t="shared" ref="H150:H162" si="12">I150+J150</f>
        <v>65</v>
      </c>
      <c r="I150" s="272">
        <v>25</v>
      </c>
      <c r="J150" s="272">
        <v>40</v>
      </c>
      <c r="K150" s="268">
        <v>21</v>
      </c>
      <c r="L150" s="268">
        <v>6.5</v>
      </c>
      <c r="M150" s="268">
        <v>0.5</v>
      </c>
      <c r="N150" s="268">
        <v>57</v>
      </c>
      <c r="O150" s="272">
        <v>7</v>
      </c>
      <c r="P150" s="272">
        <v>0</v>
      </c>
      <c r="Q150" s="273">
        <v>46498</v>
      </c>
      <c r="R150" s="273">
        <v>21452</v>
      </c>
    </row>
    <row r="151" spans="1:18" ht="30.75" customHeight="1" x14ac:dyDescent="0.25">
      <c r="A151" s="272">
        <v>3</v>
      </c>
      <c r="B151" s="642" t="s">
        <v>230</v>
      </c>
      <c r="C151" s="643"/>
      <c r="D151" s="643"/>
      <c r="E151" s="643"/>
      <c r="F151" s="644"/>
      <c r="G151" s="295" t="s">
        <v>973</v>
      </c>
      <c r="H151" s="272">
        <f t="shared" si="12"/>
        <v>25</v>
      </c>
      <c r="I151" s="272">
        <v>0</v>
      </c>
      <c r="J151" s="272">
        <v>25</v>
      </c>
      <c r="K151" s="268">
        <v>7</v>
      </c>
      <c r="L151" s="268">
        <v>7</v>
      </c>
      <c r="M151" s="268">
        <v>1.25</v>
      </c>
      <c r="N151" s="268">
        <v>28</v>
      </c>
      <c r="O151" s="272">
        <v>4.75</v>
      </c>
      <c r="P151" s="272">
        <v>0</v>
      </c>
      <c r="Q151" s="273">
        <v>46722</v>
      </c>
      <c r="R151" s="273">
        <v>23301</v>
      </c>
    </row>
    <row r="152" spans="1:18" ht="28.5" customHeight="1" x14ac:dyDescent="0.25">
      <c r="A152" s="272">
        <v>4</v>
      </c>
      <c r="B152" s="642" t="s">
        <v>231</v>
      </c>
      <c r="C152" s="643"/>
      <c r="D152" s="643"/>
      <c r="E152" s="643"/>
      <c r="F152" s="644"/>
      <c r="G152" s="295" t="s">
        <v>972</v>
      </c>
      <c r="H152" s="272">
        <f t="shared" si="12"/>
        <v>20</v>
      </c>
      <c r="I152" s="272">
        <v>10</v>
      </c>
      <c r="J152" s="272">
        <v>10</v>
      </c>
      <c r="K152" s="268">
        <v>6</v>
      </c>
      <c r="L152" s="268">
        <v>6.25</v>
      </c>
      <c r="M152" s="268">
        <v>1.5</v>
      </c>
      <c r="N152" s="268">
        <v>24</v>
      </c>
      <c r="O152" s="272">
        <v>7</v>
      </c>
      <c r="P152" s="272">
        <v>0</v>
      </c>
      <c r="Q152" s="273">
        <v>46615</v>
      </c>
      <c r="R152" s="273">
        <v>23482</v>
      </c>
    </row>
    <row r="153" spans="1:18" ht="39" customHeight="1" x14ac:dyDescent="0.25">
      <c r="A153" s="272">
        <v>5</v>
      </c>
      <c r="B153" s="652" t="s">
        <v>658</v>
      </c>
      <c r="C153" s="653"/>
      <c r="D153" s="653"/>
      <c r="E153" s="653"/>
      <c r="F153" s="654"/>
      <c r="G153" s="295" t="s">
        <v>887</v>
      </c>
      <c r="H153" s="272">
        <f t="shared" si="12"/>
        <v>110</v>
      </c>
      <c r="I153" s="272">
        <v>55</v>
      </c>
      <c r="J153" s="272">
        <v>55</v>
      </c>
      <c r="K153" s="268">
        <v>26</v>
      </c>
      <c r="L153" s="268">
        <v>11.75</v>
      </c>
      <c r="M153" s="268">
        <v>3.25</v>
      </c>
      <c r="N153" s="268">
        <v>92</v>
      </c>
      <c r="O153" s="272">
        <v>10</v>
      </c>
      <c r="P153" s="272">
        <v>0</v>
      </c>
      <c r="Q153" s="273">
        <v>47305</v>
      </c>
      <c r="R153" s="273">
        <v>23482</v>
      </c>
    </row>
    <row r="154" spans="1:18" ht="29.25" customHeight="1" x14ac:dyDescent="0.25">
      <c r="A154" s="272">
        <v>6</v>
      </c>
      <c r="B154" s="642" t="s">
        <v>232</v>
      </c>
      <c r="C154" s="643"/>
      <c r="D154" s="643"/>
      <c r="E154" s="643"/>
      <c r="F154" s="644"/>
      <c r="G154" s="295" t="s">
        <v>548</v>
      </c>
      <c r="H154" s="272">
        <f t="shared" si="12"/>
        <v>0</v>
      </c>
      <c r="I154" s="272">
        <v>0</v>
      </c>
      <c r="J154" s="272">
        <v>0</v>
      </c>
      <c r="K154" s="268">
        <v>4</v>
      </c>
      <c r="L154" s="268">
        <v>4.25</v>
      </c>
      <c r="M154" s="268">
        <v>0</v>
      </c>
      <c r="N154" s="268">
        <v>18</v>
      </c>
      <c r="O154" s="272">
        <v>2.5</v>
      </c>
      <c r="P154" s="272">
        <v>0</v>
      </c>
      <c r="Q154" s="273">
        <v>46408</v>
      </c>
      <c r="R154" s="273">
        <v>23377</v>
      </c>
    </row>
    <row r="155" spans="1:18" ht="27" customHeight="1" x14ac:dyDescent="0.25">
      <c r="A155" s="272">
        <v>7</v>
      </c>
      <c r="B155" s="642" t="s">
        <v>235</v>
      </c>
      <c r="C155" s="643"/>
      <c r="D155" s="643"/>
      <c r="E155" s="643"/>
      <c r="F155" s="644"/>
      <c r="G155" s="295" t="s">
        <v>236</v>
      </c>
      <c r="H155" s="272">
        <f t="shared" si="12"/>
        <v>0</v>
      </c>
      <c r="I155" s="272">
        <v>0</v>
      </c>
      <c r="J155" s="272">
        <v>0</v>
      </c>
      <c r="K155" s="268">
        <v>0</v>
      </c>
      <c r="L155" s="268">
        <v>0</v>
      </c>
      <c r="M155" s="268">
        <v>0</v>
      </c>
      <c r="N155" s="268">
        <v>3</v>
      </c>
      <c r="O155" s="272">
        <v>0</v>
      </c>
      <c r="P155" s="272">
        <v>0</v>
      </c>
      <c r="Q155" s="273">
        <v>0</v>
      </c>
      <c r="R155" s="273">
        <v>23986</v>
      </c>
    </row>
    <row r="156" spans="1:18" ht="28.5" customHeight="1" x14ac:dyDescent="0.25">
      <c r="A156" s="272">
        <v>8</v>
      </c>
      <c r="B156" s="642" t="s">
        <v>237</v>
      </c>
      <c r="C156" s="643"/>
      <c r="D156" s="643"/>
      <c r="E156" s="643"/>
      <c r="F156" s="644"/>
      <c r="G156" s="295" t="s">
        <v>238</v>
      </c>
      <c r="H156" s="272">
        <f t="shared" si="12"/>
        <v>0</v>
      </c>
      <c r="I156" s="272">
        <v>0</v>
      </c>
      <c r="J156" s="272">
        <v>0</v>
      </c>
      <c r="K156" s="268">
        <v>0</v>
      </c>
      <c r="L156" s="268">
        <v>0</v>
      </c>
      <c r="M156" s="268">
        <v>0</v>
      </c>
      <c r="N156" s="268">
        <v>3</v>
      </c>
      <c r="O156" s="272">
        <v>0</v>
      </c>
      <c r="P156" s="272">
        <v>0</v>
      </c>
      <c r="Q156" s="273">
        <v>0</v>
      </c>
      <c r="R156" s="273">
        <v>23417</v>
      </c>
    </row>
    <row r="157" spans="1:18" ht="75.75" customHeight="1" x14ac:dyDescent="0.25">
      <c r="A157" s="272">
        <v>9</v>
      </c>
      <c r="B157" s="642" t="s">
        <v>228</v>
      </c>
      <c r="C157" s="643"/>
      <c r="D157" s="643"/>
      <c r="E157" s="643"/>
      <c r="F157" s="644"/>
      <c r="G157" s="295" t="s">
        <v>971</v>
      </c>
      <c r="H157" s="272">
        <f t="shared" si="12"/>
        <v>0</v>
      </c>
      <c r="I157" s="272">
        <v>0</v>
      </c>
      <c r="J157" s="272">
        <v>0</v>
      </c>
      <c r="K157" s="268">
        <v>0</v>
      </c>
      <c r="L157" s="268">
        <v>0</v>
      </c>
      <c r="M157" s="268">
        <v>0</v>
      </c>
      <c r="N157" s="268">
        <v>1</v>
      </c>
      <c r="O157" s="272">
        <v>0</v>
      </c>
      <c r="P157" s="272">
        <v>0</v>
      </c>
      <c r="Q157" s="273">
        <v>0</v>
      </c>
      <c r="R157" s="273">
        <v>23388</v>
      </c>
    </row>
    <row r="158" spans="1:18" ht="42" customHeight="1" x14ac:dyDescent="0.25">
      <c r="A158" s="272">
        <v>10</v>
      </c>
      <c r="B158" s="642" t="s">
        <v>239</v>
      </c>
      <c r="C158" s="643"/>
      <c r="D158" s="643"/>
      <c r="E158" s="643"/>
      <c r="F158" s="644"/>
      <c r="G158" s="295" t="s">
        <v>240</v>
      </c>
      <c r="H158" s="272">
        <f t="shared" si="12"/>
        <v>0</v>
      </c>
      <c r="I158" s="272">
        <v>0</v>
      </c>
      <c r="J158" s="272">
        <v>0</v>
      </c>
      <c r="K158" s="268">
        <v>0</v>
      </c>
      <c r="L158" s="268">
        <v>0</v>
      </c>
      <c r="M158" s="268">
        <v>0</v>
      </c>
      <c r="N158" s="268">
        <v>2</v>
      </c>
      <c r="O158" s="272">
        <v>0</v>
      </c>
      <c r="P158" s="272">
        <v>0</v>
      </c>
      <c r="Q158" s="273">
        <v>0</v>
      </c>
      <c r="R158" s="273">
        <v>23208</v>
      </c>
    </row>
    <row r="159" spans="1:18" ht="27" customHeight="1" x14ac:dyDescent="0.25">
      <c r="A159" s="272">
        <v>11</v>
      </c>
      <c r="B159" s="642" t="s">
        <v>241</v>
      </c>
      <c r="C159" s="643"/>
      <c r="D159" s="643"/>
      <c r="E159" s="643"/>
      <c r="F159" s="644"/>
      <c r="G159" s="295" t="s">
        <v>242</v>
      </c>
      <c r="H159" s="272">
        <f t="shared" si="12"/>
        <v>0</v>
      </c>
      <c r="I159" s="272">
        <v>0</v>
      </c>
      <c r="J159" s="272">
        <v>0</v>
      </c>
      <c r="K159" s="268">
        <v>0</v>
      </c>
      <c r="L159" s="268">
        <v>0</v>
      </c>
      <c r="M159" s="268">
        <v>0</v>
      </c>
      <c r="N159" s="268">
        <v>2</v>
      </c>
      <c r="O159" s="272">
        <v>0</v>
      </c>
      <c r="P159" s="272">
        <v>0</v>
      </c>
      <c r="Q159" s="273">
        <v>0</v>
      </c>
      <c r="R159" s="273">
        <v>23285</v>
      </c>
    </row>
    <row r="160" spans="1:18" ht="42" customHeight="1" x14ac:dyDescent="0.25">
      <c r="A160" s="272">
        <v>12</v>
      </c>
      <c r="B160" s="652" t="s">
        <v>233</v>
      </c>
      <c r="C160" s="653"/>
      <c r="D160" s="653"/>
      <c r="E160" s="653"/>
      <c r="F160" s="654"/>
      <c r="G160" s="295" t="s">
        <v>1137</v>
      </c>
      <c r="H160" s="272">
        <f t="shared" si="12"/>
        <v>0</v>
      </c>
      <c r="I160" s="272">
        <v>0</v>
      </c>
      <c r="J160" s="272">
        <v>0</v>
      </c>
      <c r="K160" s="268">
        <v>0</v>
      </c>
      <c r="L160" s="268">
        <v>0</v>
      </c>
      <c r="M160" s="268">
        <v>0</v>
      </c>
      <c r="N160" s="268">
        <v>3</v>
      </c>
      <c r="O160" s="272">
        <v>1</v>
      </c>
      <c r="P160" s="272">
        <v>0</v>
      </c>
      <c r="Q160" s="272">
        <v>0</v>
      </c>
      <c r="R160" s="272">
        <v>23215</v>
      </c>
    </row>
    <row r="161" spans="1:18" ht="35.25" customHeight="1" x14ac:dyDescent="0.25">
      <c r="A161" s="272">
        <v>13</v>
      </c>
      <c r="B161" s="652" t="s">
        <v>243</v>
      </c>
      <c r="C161" s="653"/>
      <c r="D161" s="653"/>
      <c r="E161" s="653"/>
      <c r="F161" s="654"/>
      <c r="G161" s="295" t="s">
        <v>1138</v>
      </c>
      <c r="H161" s="272">
        <f t="shared" si="12"/>
        <v>0</v>
      </c>
      <c r="I161" s="272">
        <v>0</v>
      </c>
      <c r="J161" s="272">
        <v>0</v>
      </c>
      <c r="K161" s="268">
        <v>0</v>
      </c>
      <c r="L161" s="268">
        <v>0</v>
      </c>
      <c r="M161" s="268">
        <v>0</v>
      </c>
      <c r="N161" s="268">
        <v>2</v>
      </c>
      <c r="O161" s="272">
        <v>0</v>
      </c>
      <c r="P161" s="272">
        <v>0</v>
      </c>
      <c r="Q161" s="272">
        <v>0</v>
      </c>
      <c r="R161" s="272">
        <v>23180</v>
      </c>
    </row>
    <row r="162" spans="1:18" ht="41.25" customHeight="1" x14ac:dyDescent="0.25">
      <c r="A162" s="272">
        <v>14</v>
      </c>
      <c r="B162" s="652" t="s">
        <v>890</v>
      </c>
      <c r="C162" s="653"/>
      <c r="D162" s="653"/>
      <c r="E162" s="653"/>
      <c r="F162" s="654"/>
      <c r="G162" s="295" t="s">
        <v>891</v>
      </c>
      <c r="H162" s="272">
        <f t="shared" si="12"/>
        <v>0</v>
      </c>
      <c r="I162" s="272">
        <v>0</v>
      </c>
      <c r="J162" s="272">
        <v>0</v>
      </c>
      <c r="K162" s="268">
        <v>0</v>
      </c>
      <c r="L162" s="268">
        <v>0</v>
      </c>
      <c r="M162" s="268">
        <v>0</v>
      </c>
      <c r="N162" s="268">
        <v>0</v>
      </c>
      <c r="O162" s="272">
        <v>0</v>
      </c>
      <c r="P162" s="272">
        <v>0</v>
      </c>
      <c r="Q162" s="272">
        <v>0</v>
      </c>
      <c r="R162" s="272">
        <v>0</v>
      </c>
    </row>
    <row r="163" spans="1:18" ht="26.25" customHeight="1" x14ac:dyDescent="0.25">
      <c r="A163" s="283">
        <v>7</v>
      </c>
      <c r="B163" s="677" t="s">
        <v>247</v>
      </c>
      <c r="C163" s="678"/>
      <c r="D163" s="678"/>
      <c r="E163" s="678"/>
      <c r="F163" s="678"/>
      <c r="G163" s="679"/>
      <c r="H163" s="297">
        <f>H164+H165+H166+H167+H168+H169+H170+H171+H172+H173+H174+H175+H176+H177+H178+H179+H180+H181+H182+H183+H184+H185+H186+H187+H188+H189+H190+H191</f>
        <v>200</v>
      </c>
      <c r="I163" s="297">
        <f t="shared" ref="I163:O163" si="13">I164+I165+I166+I167+I168+I169+I170+I171+I172+I173+I174+I175+I176+I177+I178+I179+I180+I181+I182+I183+I184+I185+I186+I187+I188+I189+I190+I191</f>
        <v>130</v>
      </c>
      <c r="J163" s="297">
        <f t="shared" si="13"/>
        <v>70</v>
      </c>
      <c r="K163" s="297">
        <f t="shared" si="13"/>
        <v>77</v>
      </c>
      <c r="L163" s="297">
        <f t="shared" si="13"/>
        <v>54</v>
      </c>
      <c r="M163" s="297">
        <f t="shared" si="13"/>
        <v>15</v>
      </c>
      <c r="N163" s="297">
        <f t="shared" si="13"/>
        <v>250</v>
      </c>
      <c r="O163" s="297">
        <f t="shared" si="13"/>
        <v>30</v>
      </c>
      <c r="P163" s="297">
        <f>P164+P165+P166+P167+P168+P169+P170+P171+P172+P173+P174+P175+P176+P177+P178+P179+P180+P181+P182+P183+P184+P185+P186+P187+P188+P189+P190+P191</f>
        <v>9</v>
      </c>
      <c r="Q163" s="298">
        <v>47716</v>
      </c>
      <c r="R163" s="298">
        <v>23858</v>
      </c>
    </row>
    <row r="164" spans="1:18" ht="26.25" customHeight="1" x14ac:dyDescent="0.25">
      <c r="A164" s="272">
        <v>1</v>
      </c>
      <c r="B164" s="642" t="s">
        <v>248</v>
      </c>
      <c r="C164" s="643"/>
      <c r="D164" s="643"/>
      <c r="E164" s="643"/>
      <c r="F164" s="644"/>
      <c r="G164" s="295" t="s">
        <v>1011</v>
      </c>
      <c r="H164" s="272">
        <f>I164+J164</f>
        <v>185</v>
      </c>
      <c r="I164" s="272">
        <v>130</v>
      </c>
      <c r="J164" s="272">
        <v>55</v>
      </c>
      <c r="K164" s="268">
        <v>58</v>
      </c>
      <c r="L164" s="268">
        <v>47</v>
      </c>
      <c r="M164" s="268">
        <v>9</v>
      </c>
      <c r="N164" s="268">
        <v>145</v>
      </c>
      <c r="O164" s="272">
        <v>19</v>
      </c>
      <c r="P164" s="272">
        <v>4</v>
      </c>
      <c r="Q164" s="273">
        <v>46374</v>
      </c>
      <c r="R164" s="273">
        <v>20902</v>
      </c>
    </row>
    <row r="165" spans="1:18" ht="26.25" customHeight="1" x14ac:dyDescent="0.25">
      <c r="A165" s="272">
        <v>2</v>
      </c>
      <c r="B165" s="642" t="s">
        <v>249</v>
      </c>
      <c r="C165" s="643"/>
      <c r="D165" s="643"/>
      <c r="E165" s="643"/>
      <c r="F165" s="644"/>
      <c r="G165" s="295" t="s">
        <v>551</v>
      </c>
      <c r="H165" s="272">
        <f t="shared" ref="H165:H191" si="14">I165+J165</f>
        <v>0</v>
      </c>
      <c r="I165" s="272">
        <v>0</v>
      </c>
      <c r="J165" s="272">
        <v>0</v>
      </c>
      <c r="K165" s="268">
        <v>2</v>
      </c>
      <c r="L165" s="268">
        <v>2</v>
      </c>
      <c r="M165" s="268">
        <v>1</v>
      </c>
      <c r="N165" s="268">
        <v>13</v>
      </c>
      <c r="O165" s="272">
        <v>0</v>
      </c>
      <c r="P165" s="272">
        <v>0</v>
      </c>
      <c r="Q165" s="273">
        <v>32442</v>
      </c>
      <c r="R165" s="273">
        <v>17827</v>
      </c>
    </row>
    <row r="166" spans="1:18" ht="26.25" customHeight="1" x14ac:dyDescent="0.25">
      <c r="A166" s="272">
        <v>3</v>
      </c>
      <c r="B166" s="642" t="s">
        <v>250</v>
      </c>
      <c r="C166" s="643"/>
      <c r="D166" s="643"/>
      <c r="E166" s="643"/>
      <c r="F166" s="644"/>
      <c r="G166" s="295" t="s">
        <v>552</v>
      </c>
      <c r="H166" s="272">
        <f t="shared" si="14"/>
        <v>0</v>
      </c>
      <c r="I166" s="272">
        <v>0</v>
      </c>
      <c r="J166" s="272">
        <v>0</v>
      </c>
      <c r="K166" s="268">
        <v>2</v>
      </c>
      <c r="L166" s="268">
        <v>1</v>
      </c>
      <c r="M166" s="268">
        <v>1</v>
      </c>
      <c r="N166" s="268">
        <v>6</v>
      </c>
      <c r="O166" s="272">
        <v>2</v>
      </c>
      <c r="P166" s="272">
        <v>0</v>
      </c>
      <c r="Q166" s="273">
        <v>25317</v>
      </c>
      <c r="R166" s="273">
        <v>18075</v>
      </c>
    </row>
    <row r="167" spans="1:18" ht="26.25" customHeight="1" x14ac:dyDescent="0.25">
      <c r="A167" s="272">
        <v>4</v>
      </c>
      <c r="B167" s="642" t="s">
        <v>251</v>
      </c>
      <c r="C167" s="643"/>
      <c r="D167" s="643"/>
      <c r="E167" s="643"/>
      <c r="F167" s="644"/>
      <c r="G167" s="295" t="s">
        <v>553</v>
      </c>
      <c r="H167" s="272">
        <f t="shared" si="14"/>
        <v>0</v>
      </c>
      <c r="I167" s="272">
        <v>0</v>
      </c>
      <c r="J167" s="272">
        <v>0</v>
      </c>
      <c r="K167" s="268">
        <v>2</v>
      </c>
      <c r="L167" s="268">
        <v>0</v>
      </c>
      <c r="M167" s="268">
        <v>0</v>
      </c>
      <c r="N167" s="268">
        <v>14</v>
      </c>
      <c r="O167" s="272">
        <v>2</v>
      </c>
      <c r="P167" s="272">
        <v>1</v>
      </c>
      <c r="Q167" s="273">
        <v>35666</v>
      </c>
      <c r="R167" s="273">
        <v>16233</v>
      </c>
    </row>
    <row r="168" spans="1:18" ht="26.25" customHeight="1" x14ac:dyDescent="0.25">
      <c r="A168" s="272">
        <v>5</v>
      </c>
      <c r="B168" s="642" t="s">
        <v>252</v>
      </c>
      <c r="C168" s="643"/>
      <c r="D168" s="643"/>
      <c r="E168" s="643"/>
      <c r="F168" s="644"/>
      <c r="G168" s="295" t="s">
        <v>554</v>
      </c>
      <c r="H168" s="272">
        <f t="shared" si="14"/>
        <v>0</v>
      </c>
      <c r="I168" s="272">
        <v>0</v>
      </c>
      <c r="J168" s="272">
        <v>0</v>
      </c>
      <c r="K168" s="268">
        <v>2</v>
      </c>
      <c r="L168" s="268">
        <v>1</v>
      </c>
      <c r="M168" s="268">
        <v>1</v>
      </c>
      <c r="N168" s="268">
        <v>8</v>
      </c>
      <c r="O168" s="272">
        <v>1</v>
      </c>
      <c r="P168" s="272">
        <v>0</v>
      </c>
      <c r="Q168" s="273">
        <v>37961</v>
      </c>
      <c r="R168" s="273">
        <v>15269</v>
      </c>
    </row>
    <row r="169" spans="1:18" ht="26.25" customHeight="1" x14ac:dyDescent="0.25">
      <c r="A169" s="272">
        <v>6</v>
      </c>
      <c r="B169" s="642" t="s">
        <v>253</v>
      </c>
      <c r="C169" s="643"/>
      <c r="D169" s="643"/>
      <c r="E169" s="643"/>
      <c r="F169" s="644"/>
      <c r="G169" s="295" t="s">
        <v>555</v>
      </c>
      <c r="H169" s="272">
        <f t="shared" si="14"/>
        <v>5</v>
      </c>
      <c r="I169" s="272">
        <v>0</v>
      </c>
      <c r="J169" s="272">
        <v>5</v>
      </c>
      <c r="K169" s="268">
        <v>1</v>
      </c>
      <c r="L169" s="268">
        <v>1</v>
      </c>
      <c r="M169" s="268">
        <v>1</v>
      </c>
      <c r="N169" s="268">
        <v>6</v>
      </c>
      <c r="O169" s="272">
        <v>0</v>
      </c>
      <c r="P169" s="272">
        <v>0</v>
      </c>
      <c r="Q169" s="273">
        <v>20622</v>
      </c>
      <c r="R169" s="273">
        <v>22695</v>
      </c>
    </row>
    <row r="170" spans="1:18" ht="26.25" customHeight="1" x14ac:dyDescent="0.25">
      <c r="A170" s="272">
        <v>7</v>
      </c>
      <c r="B170" s="642" t="s">
        <v>254</v>
      </c>
      <c r="C170" s="643"/>
      <c r="D170" s="643"/>
      <c r="E170" s="643"/>
      <c r="F170" s="644"/>
      <c r="G170" s="295" t="s">
        <v>556</v>
      </c>
      <c r="H170" s="272">
        <f t="shared" si="14"/>
        <v>10</v>
      </c>
      <c r="I170" s="272">
        <v>0</v>
      </c>
      <c r="J170" s="272">
        <v>10</v>
      </c>
      <c r="K170" s="268">
        <v>3</v>
      </c>
      <c r="L170" s="268">
        <v>0</v>
      </c>
      <c r="M170" s="268">
        <v>0</v>
      </c>
      <c r="N170" s="268">
        <v>18</v>
      </c>
      <c r="O170" s="272">
        <v>0</v>
      </c>
      <c r="P170" s="272">
        <v>0</v>
      </c>
      <c r="Q170" s="273">
        <v>32585</v>
      </c>
      <c r="R170" s="273">
        <v>19700</v>
      </c>
    </row>
    <row r="171" spans="1:18" ht="26.25" customHeight="1" x14ac:dyDescent="0.25">
      <c r="A171" s="272">
        <v>8</v>
      </c>
      <c r="B171" s="642" t="s">
        <v>255</v>
      </c>
      <c r="C171" s="643"/>
      <c r="D171" s="643"/>
      <c r="E171" s="643"/>
      <c r="F171" s="644"/>
      <c r="G171" s="295" t="s">
        <v>557</v>
      </c>
      <c r="H171" s="272">
        <f t="shared" si="14"/>
        <v>0</v>
      </c>
      <c r="I171" s="272">
        <v>0</v>
      </c>
      <c r="J171" s="272">
        <v>0</v>
      </c>
      <c r="K171" s="268">
        <v>4</v>
      </c>
      <c r="L171" s="268">
        <v>0</v>
      </c>
      <c r="M171" s="268">
        <v>0</v>
      </c>
      <c r="N171" s="268">
        <v>11</v>
      </c>
      <c r="O171" s="272">
        <v>0</v>
      </c>
      <c r="P171" s="272">
        <v>0</v>
      </c>
      <c r="Q171" s="273">
        <v>32477</v>
      </c>
      <c r="R171" s="273">
        <v>25775</v>
      </c>
    </row>
    <row r="172" spans="1:18" ht="26.25" customHeight="1" x14ac:dyDescent="0.25">
      <c r="A172" s="272">
        <v>9</v>
      </c>
      <c r="B172" s="642" t="s">
        <v>690</v>
      </c>
      <c r="C172" s="643"/>
      <c r="D172" s="643"/>
      <c r="E172" s="643"/>
      <c r="F172" s="644"/>
      <c r="G172" s="295" t="s">
        <v>558</v>
      </c>
      <c r="H172" s="272">
        <f t="shared" si="14"/>
        <v>0</v>
      </c>
      <c r="I172" s="272">
        <v>0</v>
      </c>
      <c r="J172" s="272">
        <v>0</v>
      </c>
      <c r="K172" s="268">
        <v>2</v>
      </c>
      <c r="L172" s="268">
        <v>1</v>
      </c>
      <c r="M172" s="268">
        <v>1</v>
      </c>
      <c r="N172" s="268">
        <v>10</v>
      </c>
      <c r="O172" s="272">
        <v>0</v>
      </c>
      <c r="P172" s="272">
        <v>0</v>
      </c>
      <c r="Q172" s="273">
        <v>29682</v>
      </c>
      <c r="R172" s="273">
        <v>21810</v>
      </c>
    </row>
    <row r="173" spans="1:18" ht="26.25" customHeight="1" x14ac:dyDescent="0.25">
      <c r="A173" s="272">
        <v>10</v>
      </c>
      <c r="B173" s="642" t="s">
        <v>256</v>
      </c>
      <c r="C173" s="643"/>
      <c r="D173" s="643"/>
      <c r="E173" s="643"/>
      <c r="F173" s="644"/>
      <c r="G173" s="295" t="s">
        <v>559</v>
      </c>
      <c r="H173" s="272">
        <f t="shared" si="14"/>
        <v>0</v>
      </c>
      <c r="I173" s="272">
        <v>0</v>
      </c>
      <c r="J173" s="272">
        <v>0</v>
      </c>
      <c r="K173" s="268">
        <v>1</v>
      </c>
      <c r="L173" s="268">
        <v>1</v>
      </c>
      <c r="M173" s="268">
        <v>1</v>
      </c>
      <c r="N173" s="268">
        <v>3</v>
      </c>
      <c r="O173" s="272">
        <v>2</v>
      </c>
      <c r="P173" s="272">
        <v>2</v>
      </c>
      <c r="Q173" s="273">
        <v>30477</v>
      </c>
      <c r="R173" s="273">
        <v>34461</v>
      </c>
    </row>
    <row r="174" spans="1:18" ht="26.25" customHeight="1" x14ac:dyDescent="0.25">
      <c r="A174" s="272">
        <v>11</v>
      </c>
      <c r="B174" s="642" t="s">
        <v>269</v>
      </c>
      <c r="C174" s="643"/>
      <c r="D174" s="643"/>
      <c r="E174" s="643"/>
      <c r="F174" s="644"/>
      <c r="G174" s="295" t="s">
        <v>270</v>
      </c>
      <c r="H174" s="272">
        <f t="shared" si="14"/>
        <v>0</v>
      </c>
      <c r="I174" s="272">
        <v>0</v>
      </c>
      <c r="J174" s="272">
        <v>0</v>
      </c>
      <c r="K174" s="268">
        <v>0</v>
      </c>
      <c r="L174" s="268">
        <v>0</v>
      </c>
      <c r="M174" s="268">
        <v>0</v>
      </c>
      <c r="N174" s="268">
        <v>1</v>
      </c>
      <c r="O174" s="272">
        <v>1</v>
      </c>
      <c r="P174" s="272">
        <v>1</v>
      </c>
      <c r="Q174" s="273">
        <v>0</v>
      </c>
      <c r="R174" s="273">
        <v>15342</v>
      </c>
    </row>
    <row r="175" spans="1:18" ht="26.25" customHeight="1" x14ac:dyDescent="0.25">
      <c r="A175" s="272">
        <v>12</v>
      </c>
      <c r="B175" s="642" t="s">
        <v>271</v>
      </c>
      <c r="C175" s="643"/>
      <c r="D175" s="643"/>
      <c r="E175" s="643"/>
      <c r="F175" s="644"/>
      <c r="G175" s="295" t="s">
        <v>272</v>
      </c>
      <c r="H175" s="272">
        <f t="shared" si="14"/>
        <v>0</v>
      </c>
      <c r="I175" s="272">
        <v>0</v>
      </c>
      <c r="J175" s="272">
        <v>0</v>
      </c>
      <c r="K175" s="268">
        <v>0</v>
      </c>
      <c r="L175" s="268">
        <v>0</v>
      </c>
      <c r="M175" s="268">
        <v>0</v>
      </c>
      <c r="N175" s="268">
        <v>3</v>
      </c>
      <c r="O175" s="272">
        <v>1</v>
      </c>
      <c r="P175" s="272">
        <v>0</v>
      </c>
      <c r="Q175" s="273">
        <v>0</v>
      </c>
      <c r="R175" s="273">
        <v>17333</v>
      </c>
    </row>
    <row r="176" spans="1:18" ht="26.25" customHeight="1" x14ac:dyDescent="0.25">
      <c r="A176" s="272">
        <v>13</v>
      </c>
      <c r="B176" s="642" t="s">
        <v>273</v>
      </c>
      <c r="C176" s="643"/>
      <c r="D176" s="643"/>
      <c r="E176" s="643"/>
      <c r="F176" s="644"/>
      <c r="G176" s="295" t="s">
        <v>274</v>
      </c>
      <c r="H176" s="272">
        <f t="shared" si="14"/>
        <v>0</v>
      </c>
      <c r="I176" s="272">
        <v>0</v>
      </c>
      <c r="J176" s="272">
        <v>0</v>
      </c>
      <c r="K176" s="268">
        <v>0</v>
      </c>
      <c r="L176" s="268">
        <v>0</v>
      </c>
      <c r="M176" s="268">
        <v>0</v>
      </c>
      <c r="N176" s="268">
        <v>0</v>
      </c>
      <c r="O176" s="272">
        <v>1</v>
      </c>
      <c r="P176" s="272">
        <v>1</v>
      </c>
      <c r="Q176" s="273">
        <v>0</v>
      </c>
      <c r="R176" s="273">
        <v>0</v>
      </c>
    </row>
    <row r="177" spans="1:18" ht="26.25" customHeight="1" x14ac:dyDescent="0.25">
      <c r="A177" s="272">
        <v>14</v>
      </c>
      <c r="B177" s="642" t="s">
        <v>275</v>
      </c>
      <c r="C177" s="643"/>
      <c r="D177" s="643"/>
      <c r="E177" s="643"/>
      <c r="F177" s="644"/>
      <c r="G177" s="295" t="s">
        <v>276</v>
      </c>
      <c r="H177" s="272">
        <f t="shared" si="14"/>
        <v>0</v>
      </c>
      <c r="I177" s="272">
        <v>0</v>
      </c>
      <c r="J177" s="272">
        <v>0</v>
      </c>
      <c r="K177" s="268">
        <v>0</v>
      </c>
      <c r="L177" s="268">
        <v>0</v>
      </c>
      <c r="M177" s="268">
        <v>0</v>
      </c>
      <c r="N177" s="268">
        <v>1</v>
      </c>
      <c r="O177" s="272">
        <v>0</v>
      </c>
      <c r="P177" s="272">
        <v>0</v>
      </c>
      <c r="Q177" s="273">
        <v>0</v>
      </c>
      <c r="R177" s="273">
        <v>20313</v>
      </c>
    </row>
    <row r="178" spans="1:18" ht="26.25" customHeight="1" x14ac:dyDescent="0.25">
      <c r="A178" s="272">
        <v>15</v>
      </c>
      <c r="B178" s="642" t="s">
        <v>277</v>
      </c>
      <c r="C178" s="643"/>
      <c r="D178" s="643"/>
      <c r="E178" s="643"/>
      <c r="F178" s="644"/>
      <c r="G178" s="295" t="s">
        <v>278</v>
      </c>
      <c r="H178" s="272">
        <f t="shared" si="14"/>
        <v>0</v>
      </c>
      <c r="I178" s="272">
        <v>0</v>
      </c>
      <c r="J178" s="272">
        <v>0</v>
      </c>
      <c r="K178" s="268">
        <v>0</v>
      </c>
      <c r="L178" s="268">
        <v>0</v>
      </c>
      <c r="M178" s="268">
        <v>0</v>
      </c>
      <c r="N178" s="268">
        <v>0</v>
      </c>
      <c r="O178" s="272">
        <v>1</v>
      </c>
      <c r="P178" s="272">
        <v>0</v>
      </c>
      <c r="Q178" s="273">
        <v>0</v>
      </c>
      <c r="R178" s="273">
        <v>0</v>
      </c>
    </row>
    <row r="179" spans="1:18" ht="26.25" customHeight="1" x14ac:dyDescent="0.25">
      <c r="A179" s="272">
        <v>16</v>
      </c>
      <c r="B179" s="642" t="s">
        <v>279</v>
      </c>
      <c r="C179" s="643"/>
      <c r="D179" s="643"/>
      <c r="E179" s="643"/>
      <c r="F179" s="644"/>
      <c r="G179" s="295" t="s">
        <v>280</v>
      </c>
      <c r="H179" s="272">
        <f t="shared" si="14"/>
        <v>0</v>
      </c>
      <c r="I179" s="272">
        <v>0</v>
      </c>
      <c r="J179" s="272">
        <v>0</v>
      </c>
      <c r="K179" s="268">
        <v>0</v>
      </c>
      <c r="L179" s="268">
        <v>0</v>
      </c>
      <c r="M179" s="268">
        <v>0</v>
      </c>
      <c r="N179" s="268">
        <v>2</v>
      </c>
      <c r="O179" s="272">
        <v>0</v>
      </c>
      <c r="P179" s="272">
        <v>0</v>
      </c>
      <c r="Q179" s="273">
        <v>0</v>
      </c>
      <c r="R179" s="273">
        <v>18486</v>
      </c>
    </row>
    <row r="180" spans="1:18" ht="26.25" customHeight="1" x14ac:dyDescent="0.25">
      <c r="A180" s="272">
        <v>17</v>
      </c>
      <c r="B180" s="642" t="s">
        <v>281</v>
      </c>
      <c r="C180" s="643"/>
      <c r="D180" s="643"/>
      <c r="E180" s="643"/>
      <c r="F180" s="644"/>
      <c r="G180" s="295" t="s">
        <v>282</v>
      </c>
      <c r="H180" s="272">
        <f t="shared" si="14"/>
        <v>0</v>
      </c>
      <c r="I180" s="272">
        <v>0</v>
      </c>
      <c r="J180" s="272">
        <v>0</v>
      </c>
      <c r="K180" s="268">
        <v>0</v>
      </c>
      <c r="L180" s="268">
        <v>0</v>
      </c>
      <c r="M180" s="268">
        <v>0</v>
      </c>
      <c r="N180" s="268">
        <v>4</v>
      </c>
      <c r="O180" s="272">
        <v>0</v>
      </c>
      <c r="P180" s="272">
        <v>0</v>
      </c>
      <c r="Q180" s="273">
        <v>0</v>
      </c>
      <c r="R180" s="273">
        <v>18858</v>
      </c>
    </row>
    <row r="181" spans="1:18" ht="26.25" customHeight="1" x14ac:dyDescent="0.25">
      <c r="A181" s="272">
        <v>18</v>
      </c>
      <c r="B181" s="642" t="s">
        <v>283</v>
      </c>
      <c r="C181" s="643"/>
      <c r="D181" s="643"/>
      <c r="E181" s="643"/>
      <c r="F181" s="644"/>
      <c r="G181" s="295" t="s">
        <v>284</v>
      </c>
      <c r="H181" s="272">
        <f t="shared" si="14"/>
        <v>0</v>
      </c>
      <c r="I181" s="272">
        <v>0</v>
      </c>
      <c r="J181" s="272">
        <v>0</v>
      </c>
      <c r="K181" s="268">
        <v>0</v>
      </c>
      <c r="L181" s="268">
        <v>0</v>
      </c>
      <c r="M181" s="268">
        <v>0</v>
      </c>
      <c r="N181" s="268">
        <v>4</v>
      </c>
      <c r="O181" s="272">
        <v>0</v>
      </c>
      <c r="P181" s="272">
        <v>0</v>
      </c>
      <c r="Q181" s="273">
        <v>0</v>
      </c>
      <c r="R181" s="273">
        <v>19442</v>
      </c>
    </row>
    <row r="182" spans="1:18" ht="26.25" customHeight="1" x14ac:dyDescent="0.25">
      <c r="A182" s="272">
        <v>19</v>
      </c>
      <c r="B182" s="642" t="s">
        <v>285</v>
      </c>
      <c r="C182" s="643"/>
      <c r="D182" s="643"/>
      <c r="E182" s="643"/>
      <c r="F182" s="644"/>
      <c r="G182" s="295" t="s">
        <v>286</v>
      </c>
      <c r="H182" s="272">
        <f t="shared" si="14"/>
        <v>0</v>
      </c>
      <c r="I182" s="272">
        <v>0</v>
      </c>
      <c r="J182" s="272">
        <v>0</v>
      </c>
      <c r="K182" s="268">
        <v>0</v>
      </c>
      <c r="L182" s="268">
        <v>0</v>
      </c>
      <c r="M182" s="268">
        <v>0</v>
      </c>
      <c r="N182" s="268">
        <v>1</v>
      </c>
      <c r="O182" s="272">
        <v>0</v>
      </c>
      <c r="P182" s="272">
        <v>0</v>
      </c>
      <c r="Q182" s="273">
        <v>0</v>
      </c>
      <c r="R182" s="273">
        <v>18819</v>
      </c>
    </row>
    <row r="183" spans="1:18" ht="26.25" customHeight="1" x14ac:dyDescent="0.25">
      <c r="A183" s="272">
        <v>20</v>
      </c>
      <c r="B183" s="648" t="s">
        <v>265</v>
      </c>
      <c r="C183" s="648"/>
      <c r="D183" s="648"/>
      <c r="E183" s="648"/>
      <c r="F183" s="648"/>
      <c r="G183" s="296" t="s">
        <v>892</v>
      </c>
      <c r="H183" s="272">
        <f t="shared" si="14"/>
        <v>0</v>
      </c>
      <c r="I183" s="272">
        <v>0</v>
      </c>
      <c r="J183" s="272">
        <v>0</v>
      </c>
      <c r="K183" s="268">
        <v>0</v>
      </c>
      <c r="L183" s="268">
        <v>0</v>
      </c>
      <c r="M183" s="268">
        <v>0</v>
      </c>
      <c r="N183" s="268">
        <v>0</v>
      </c>
      <c r="O183" s="272">
        <v>0</v>
      </c>
      <c r="P183" s="272">
        <v>0</v>
      </c>
      <c r="Q183" s="273">
        <v>0</v>
      </c>
      <c r="R183" s="273">
        <v>0</v>
      </c>
    </row>
    <row r="184" spans="1:18" ht="26.25" customHeight="1" x14ac:dyDescent="0.25">
      <c r="A184" s="272">
        <v>21</v>
      </c>
      <c r="B184" s="648" t="s">
        <v>257</v>
      </c>
      <c r="C184" s="648"/>
      <c r="D184" s="648"/>
      <c r="E184" s="648"/>
      <c r="F184" s="648"/>
      <c r="G184" s="296" t="s">
        <v>893</v>
      </c>
      <c r="H184" s="272">
        <f t="shared" si="14"/>
        <v>0</v>
      </c>
      <c r="I184" s="272">
        <v>0</v>
      </c>
      <c r="J184" s="272">
        <v>0</v>
      </c>
      <c r="K184" s="268">
        <v>0</v>
      </c>
      <c r="L184" s="268">
        <v>0</v>
      </c>
      <c r="M184" s="268">
        <v>0</v>
      </c>
      <c r="N184" s="268">
        <v>0</v>
      </c>
      <c r="O184" s="272">
        <v>0</v>
      </c>
      <c r="P184" s="272">
        <v>0</v>
      </c>
      <c r="Q184" s="273">
        <v>0</v>
      </c>
      <c r="R184" s="273">
        <v>0</v>
      </c>
    </row>
    <row r="185" spans="1:18" ht="26.25" customHeight="1" x14ac:dyDescent="0.25">
      <c r="A185" s="272">
        <v>22</v>
      </c>
      <c r="B185" s="648" t="s">
        <v>894</v>
      </c>
      <c r="C185" s="648"/>
      <c r="D185" s="648"/>
      <c r="E185" s="648"/>
      <c r="F185" s="648"/>
      <c r="G185" s="296" t="s">
        <v>895</v>
      </c>
      <c r="H185" s="272">
        <f t="shared" si="14"/>
        <v>0</v>
      </c>
      <c r="I185" s="272">
        <v>0</v>
      </c>
      <c r="J185" s="272">
        <v>0</v>
      </c>
      <c r="K185" s="268">
        <v>0</v>
      </c>
      <c r="L185" s="268">
        <v>0</v>
      </c>
      <c r="M185" s="268">
        <v>0</v>
      </c>
      <c r="N185" s="268">
        <v>0</v>
      </c>
      <c r="O185" s="272">
        <v>0</v>
      </c>
      <c r="P185" s="272">
        <v>0</v>
      </c>
      <c r="Q185" s="273">
        <v>0</v>
      </c>
      <c r="R185" s="273">
        <v>0</v>
      </c>
    </row>
    <row r="186" spans="1:18" ht="26.25" customHeight="1" x14ac:dyDescent="0.25">
      <c r="A186" s="272">
        <v>23</v>
      </c>
      <c r="B186" s="648" t="s">
        <v>896</v>
      </c>
      <c r="C186" s="648"/>
      <c r="D186" s="648"/>
      <c r="E186" s="648"/>
      <c r="F186" s="648"/>
      <c r="G186" s="296" t="s">
        <v>897</v>
      </c>
      <c r="H186" s="272">
        <f t="shared" si="14"/>
        <v>0</v>
      </c>
      <c r="I186" s="272">
        <v>0</v>
      </c>
      <c r="J186" s="272">
        <v>0</v>
      </c>
      <c r="K186" s="268">
        <v>0</v>
      </c>
      <c r="L186" s="268">
        <v>0</v>
      </c>
      <c r="M186" s="268">
        <v>0</v>
      </c>
      <c r="N186" s="268">
        <v>0</v>
      </c>
      <c r="O186" s="272">
        <v>0</v>
      </c>
      <c r="P186" s="272">
        <v>0</v>
      </c>
      <c r="Q186" s="273">
        <v>0</v>
      </c>
      <c r="R186" s="273">
        <v>0</v>
      </c>
    </row>
    <row r="187" spans="1:18" ht="26.25" customHeight="1" x14ac:dyDescent="0.25">
      <c r="A187" s="272">
        <v>24</v>
      </c>
      <c r="B187" s="648" t="s">
        <v>267</v>
      </c>
      <c r="C187" s="648"/>
      <c r="D187" s="648"/>
      <c r="E187" s="648"/>
      <c r="F187" s="648"/>
      <c r="G187" s="296" t="s">
        <v>898</v>
      </c>
      <c r="H187" s="272">
        <f>I187+J187</f>
        <v>0</v>
      </c>
      <c r="I187" s="272">
        <v>0</v>
      </c>
      <c r="J187" s="272">
        <v>0</v>
      </c>
      <c r="K187" s="268">
        <v>0</v>
      </c>
      <c r="L187" s="268">
        <v>0</v>
      </c>
      <c r="M187" s="268">
        <v>0</v>
      </c>
      <c r="N187" s="268">
        <v>0</v>
      </c>
      <c r="O187" s="272">
        <v>0</v>
      </c>
      <c r="P187" s="272">
        <v>0</v>
      </c>
      <c r="Q187" s="273">
        <v>0</v>
      </c>
      <c r="R187" s="273">
        <v>0</v>
      </c>
    </row>
    <row r="188" spans="1:18" ht="26.25" customHeight="1" x14ac:dyDescent="0.25">
      <c r="A188" s="272">
        <v>25</v>
      </c>
      <c r="B188" s="648" t="s">
        <v>263</v>
      </c>
      <c r="C188" s="648"/>
      <c r="D188" s="648"/>
      <c r="E188" s="648"/>
      <c r="F188" s="648"/>
      <c r="G188" s="296" t="s">
        <v>899</v>
      </c>
      <c r="H188" s="272">
        <f t="shared" si="14"/>
        <v>0</v>
      </c>
      <c r="I188" s="272">
        <v>0</v>
      </c>
      <c r="J188" s="272">
        <v>0</v>
      </c>
      <c r="K188" s="268">
        <v>0</v>
      </c>
      <c r="L188" s="268">
        <v>0</v>
      </c>
      <c r="M188" s="268">
        <v>0</v>
      </c>
      <c r="N188" s="268">
        <v>0</v>
      </c>
      <c r="O188" s="272">
        <v>0</v>
      </c>
      <c r="P188" s="272">
        <v>0</v>
      </c>
      <c r="Q188" s="273">
        <v>0</v>
      </c>
      <c r="R188" s="273">
        <v>0</v>
      </c>
    </row>
    <row r="189" spans="1:18" ht="26.25" customHeight="1" x14ac:dyDescent="0.25">
      <c r="A189" s="272">
        <v>26</v>
      </c>
      <c r="B189" s="648" t="s">
        <v>259</v>
      </c>
      <c r="C189" s="648"/>
      <c r="D189" s="648"/>
      <c r="E189" s="648"/>
      <c r="F189" s="648"/>
      <c r="G189" s="296" t="s">
        <v>900</v>
      </c>
      <c r="H189" s="272">
        <f t="shared" si="14"/>
        <v>0</v>
      </c>
      <c r="I189" s="272">
        <v>0</v>
      </c>
      <c r="J189" s="272">
        <v>0</v>
      </c>
      <c r="K189" s="268">
        <v>0</v>
      </c>
      <c r="L189" s="268">
        <v>0</v>
      </c>
      <c r="M189" s="268">
        <v>0</v>
      </c>
      <c r="N189" s="268">
        <v>0</v>
      </c>
      <c r="O189" s="272">
        <v>0</v>
      </c>
      <c r="P189" s="272">
        <v>0</v>
      </c>
      <c r="Q189" s="273">
        <v>0</v>
      </c>
      <c r="R189" s="273">
        <v>0</v>
      </c>
    </row>
    <row r="190" spans="1:18" ht="26.25" customHeight="1" x14ac:dyDescent="0.25">
      <c r="A190" s="272">
        <v>27</v>
      </c>
      <c r="B190" s="648" t="s">
        <v>901</v>
      </c>
      <c r="C190" s="648"/>
      <c r="D190" s="648"/>
      <c r="E190" s="648"/>
      <c r="F190" s="648"/>
      <c r="G190" s="296" t="s">
        <v>902</v>
      </c>
      <c r="H190" s="272">
        <f t="shared" si="14"/>
        <v>0</v>
      </c>
      <c r="I190" s="272">
        <v>0</v>
      </c>
      <c r="J190" s="272">
        <v>0</v>
      </c>
      <c r="K190" s="268">
        <v>0</v>
      </c>
      <c r="L190" s="268">
        <v>0</v>
      </c>
      <c r="M190" s="268">
        <v>0</v>
      </c>
      <c r="N190" s="268">
        <v>0</v>
      </c>
      <c r="O190" s="272">
        <v>0</v>
      </c>
      <c r="P190" s="272">
        <v>0</v>
      </c>
      <c r="Q190" s="273">
        <v>0</v>
      </c>
      <c r="R190" s="273">
        <v>0</v>
      </c>
    </row>
    <row r="191" spans="1:18" ht="26.25" customHeight="1" x14ac:dyDescent="0.25">
      <c r="A191" s="272">
        <v>28</v>
      </c>
      <c r="B191" s="648" t="s">
        <v>903</v>
      </c>
      <c r="C191" s="648"/>
      <c r="D191" s="648"/>
      <c r="E191" s="648"/>
      <c r="F191" s="648"/>
      <c r="G191" s="296" t="s">
        <v>904</v>
      </c>
      <c r="H191" s="272">
        <f t="shared" si="14"/>
        <v>0</v>
      </c>
      <c r="I191" s="272">
        <v>0</v>
      </c>
      <c r="J191" s="272">
        <v>0</v>
      </c>
      <c r="K191" s="268">
        <v>0</v>
      </c>
      <c r="L191" s="268">
        <v>0</v>
      </c>
      <c r="M191" s="268">
        <v>0</v>
      </c>
      <c r="N191" s="268">
        <v>0</v>
      </c>
      <c r="O191" s="272">
        <v>0</v>
      </c>
      <c r="P191" s="272">
        <v>0</v>
      </c>
      <c r="Q191" s="273">
        <v>0</v>
      </c>
      <c r="R191" s="273">
        <v>0</v>
      </c>
    </row>
    <row r="192" spans="1:18" ht="25.5" customHeight="1" x14ac:dyDescent="0.25">
      <c r="A192" s="283">
        <v>8</v>
      </c>
      <c r="B192" s="674" t="s">
        <v>287</v>
      </c>
      <c r="C192" s="675"/>
      <c r="D192" s="675"/>
      <c r="E192" s="675"/>
      <c r="F192" s="675"/>
      <c r="G192" s="676"/>
      <c r="H192" s="283">
        <f>H193+H194+H195+H196+H197+H198+H199+H200+H201+H202+H203+H204+H205+H206+H207+H208+H209+H210+H211+H212+H213+H214+H215+H216+H217+H218+H219+H220+H221+H222+H223+H224+H225+H226+H227+H228+H229+H230+H231+H232+H233+H234+H235+H236+H237+H238+H239+H240</f>
        <v>220</v>
      </c>
      <c r="I192" s="283">
        <f t="shared" ref="I192:P192" si="15">I193+I194+I195+I196+I197+I198+I199+I200+I201+I202+I203+I204+I205+I206+I207+I208+I209+I210+I211+I212+I213+I214+I215+I216+I217+I218+I219+I220+I221+I222+I223+I224+I225+I226+I227+I228+I229+I230+I231+I232+I233+I234+I235+I236+I237+I238+I239+I240</f>
        <v>150</v>
      </c>
      <c r="J192" s="283">
        <f t="shared" si="15"/>
        <v>70</v>
      </c>
      <c r="K192" s="297">
        <f t="shared" si="15"/>
        <v>85</v>
      </c>
      <c r="L192" s="297">
        <f>L193+L194+L195+L196+L197+L198+L199+L200+L201+L202+L203+L204+L205+L206+L207+L208+L209+L210+L211+L212+L213+L214+L215+L216+L217+L218+L219+L220+L221+L222+L223+L224+L225+L226+L227+L228+L229+L230+L231+L232+L233+L234+L235+L236+L237+L238+L239+L240</f>
        <v>6</v>
      </c>
      <c r="M192" s="297">
        <f t="shared" si="15"/>
        <v>4</v>
      </c>
      <c r="N192" s="297">
        <f t="shared" si="15"/>
        <v>278</v>
      </c>
      <c r="O192" s="283">
        <f t="shared" si="15"/>
        <v>0</v>
      </c>
      <c r="P192" s="283">
        <f t="shared" si="15"/>
        <v>0</v>
      </c>
      <c r="Q192" s="299">
        <v>44947.199999999997</v>
      </c>
      <c r="R192" s="299">
        <v>22476.400000000001</v>
      </c>
    </row>
    <row r="193" spans="1:18" ht="33" customHeight="1" x14ac:dyDescent="0.25">
      <c r="A193" s="272">
        <v>1</v>
      </c>
      <c r="B193" s="642" t="s">
        <v>837</v>
      </c>
      <c r="C193" s="643"/>
      <c r="D193" s="643"/>
      <c r="E193" s="643"/>
      <c r="F193" s="644"/>
      <c r="G193" s="295" t="s">
        <v>1010</v>
      </c>
      <c r="H193" s="272">
        <f>I193+J193</f>
        <v>117</v>
      </c>
      <c r="I193" s="272">
        <v>117</v>
      </c>
      <c r="J193" s="272">
        <v>0</v>
      </c>
      <c r="K193" s="268">
        <v>61</v>
      </c>
      <c r="L193" s="268">
        <v>2</v>
      </c>
      <c r="M193" s="268">
        <v>2</v>
      </c>
      <c r="N193" s="268">
        <v>162</v>
      </c>
      <c r="O193" s="272">
        <v>0</v>
      </c>
      <c r="P193" s="272">
        <v>0</v>
      </c>
      <c r="Q193" s="273">
        <v>44947.199999999997</v>
      </c>
      <c r="R193" s="273">
        <v>22476.400000000001</v>
      </c>
    </row>
    <row r="194" spans="1:18" ht="33" customHeight="1" x14ac:dyDescent="0.25">
      <c r="A194" s="272">
        <v>2</v>
      </c>
      <c r="B194" s="642" t="s">
        <v>299</v>
      </c>
      <c r="C194" s="643"/>
      <c r="D194" s="643"/>
      <c r="E194" s="643"/>
      <c r="F194" s="644"/>
      <c r="G194" s="295" t="s">
        <v>561</v>
      </c>
      <c r="H194" s="272">
        <f t="shared" ref="H194:H240" si="16">I194+J194</f>
        <v>33</v>
      </c>
      <c r="I194" s="272">
        <v>18</v>
      </c>
      <c r="J194" s="272">
        <v>15</v>
      </c>
      <c r="K194" s="268">
        <v>6</v>
      </c>
      <c r="L194" s="268">
        <v>1</v>
      </c>
      <c r="M194" s="268">
        <v>0</v>
      </c>
      <c r="N194" s="268">
        <v>18</v>
      </c>
      <c r="O194" s="272">
        <v>0</v>
      </c>
      <c r="P194" s="272">
        <v>0</v>
      </c>
      <c r="Q194" s="273">
        <v>44947.199999999997</v>
      </c>
      <c r="R194" s="273">
        <v>22476.400000000001</v>
      </c>
    </row>
    <row r="195" spans="1:18" ht="33" customHeight="1" x14ac:dyDescent="0.25">
      <c r="A195" s="272">
        <v>3</v>
      </c>
      <c r="B195" s="642" t="s">
        <v>323</v>
      </c>
      <c r="C195" s="643"/>
      <c r="D195" s="643"/>
      <c r="E195" s="643"/>
      <c r="F195" s="644"/>
      <c r="G195" s="295" t="s">
        <v>562</v>
      </c>
      <c r="H195" s="272">
        <f t="shared" si="16"/>
        <v>25</v>
      </c>
      <c r="I195" s="272">
        <v>0</v>
      </c>
      <c r="J195" s="272">
        <v>25</v>
      </c>
      <c r="K195" s="268">
        <v>8</v>
      </c>
      <c r="L195" s="268">
        <v>1</v>
      </c>
      <c r="M195" s="268">
        <v>0</v>
      </c>
      <c r="N195" s="268">
        <v>16</v>
      </c>
      <c r="O195" s="272">
        <v>0</v>
      </c>
      <c r="P195" s="272">
        <v>0</v>
      </c>
      <c r="Q195" s="273">
        <v>44947.199999999997</v>
      </c>
      <c r="R195" s="273">
        <v>22476.400000000001</v>
      </c>
    </row>
    <row r="196" spans="1:18" ht="33" customHeight="1" x14ac:dyDescent="0.25">
      <c r="A196" s="272">
        <v>4</v>
      </c>
      <c r="B196" s="642" t="s">
        <v>338</v>
      </c>
      <c r="C196" s="643"/>
      <c r="D196" s="643"/>
      <c r="E196" s="643"/>
      <c r="F196" s="644"/>
      <c r="G196" s="295" t="s">
        <v>563</v>
      </c>
      <c r="H196" s="272">
        <f t="shared" si="16"/>
        <v>45</v>
      </c>
      <c r="I196" s="272">
        <v>15</v>
      </c>
      <c r="J196" s="272">
        <v>30</v>
      </c>
      <c r="K196" s="268">
        <v>6</v>
      </c>
      <c r="L196" s="268">
        <v>1</v>
      </c>
      <c r="M196" s="268">
        <v>1</v>
      </c>
      <c r="N196" s="268">
        <v>21</v>
      </c>
      <c r="O196" s="272">
        <v>0</v>
      </c>
      <c r="P196" s="272">
        <v>0</v>
      </c>
      <c r="Q196" s="273">
        <v>44947.199999999997</v>
      </c>
      <c r="R196" s="273">
        <v>22476.400000000001</v>
      </c>
    </row>
    <row r="197" spans="1:18" ht="33" customHeight="1" x14ac:dyDescent="0.25">
      <c r="A197" s="272">
        <v>5</v>
      </c>
      <c r="B197" s="642" t="s">
        <v>310</v>
      </c>
      <c r="C197" s="643"/>
      <c r="D197" s="643"/>
      <c r="E197" s="643"/>
      <c r="F197" s="644"/>
      <c r="G197" s="295" t="s">
        <v>564</v>
      </c>
      <c r="H197" s="272">
        <f t="shared" si="16"/>
        <v>0</v>
      </c>
      <c r="I197" s="272">
        <v>0</v>
      </c>
      <c r="J197" s="272">
        <v>0</v>
      </c>
      <c r="K197" s="268">
        <v>2</v>
      </c>
      <c r="L197" s="268">
        <v>0</v>
      </c>
      <c r="M197" s="268">
        <v>0</v>
      </c>
      <c r="N197" s="268">
        <v>8</v>
      </c>
      <c r="O197" s="272">
        <v>0</v>
      </c>
      <c r="P197" s="272">
        <v>0</v>
      </c>
      <c r="Q197" s="273">
        <v>44947.199999999997</v>
      </c>
      <c r="R197" s="273">
        <v>22476.400000000001</v>
      </c>
    </row>
    <row r="198" spans="1:18" ht="33" customHeight="1" x14ac:dyDescent="0.25">
      <c r="A198" s="272">
        <v>6</v>
      </c>
      <c r="B198" s="642" t="s">
        <v>332</v>
      </c>
      <c r="C198" s="643"/>
      <c r="D198" s="643"/>
      <c r="E198" s="643"/>
      <c r="F198" s="644"/>
      <c r="G198" s="295" t="s">
        <v>565</v>
      </c>
      <c r="H198" s="272">
        <f t="shared" si="16"/>
        <v>0</v>
      </c>
      <c r="I198" s="272">
        <v>0</v>
      </c>
      <c r="J198" s="272">
        <v>0</v>
      </c>
      <c r="K198" s="268">
        <v>2</v>
      </c>
      <c r="L198" s="268">
        <v>1</v>
      </c>
      <c r="M198" s="268">
        <v>1</v>
      </c>
      <c r="N198" s="268">
        <v>8</v>
      </c>
      <c r="O198" s="272">
        <v>0</v>
      </c>
      <c r="P198" s="272">
        <v>0</v>
      </c>
      <c r="Q198" s="273">
        <v>44947.199999999997</v>
      </c>
      <c r="R198" s="273">
        <v>22476.400000000001</v>
      </c>
    </row>
    <row r="199" spans="1:18" ht="33" customHeight="1" x14ac:dyDescent="0.25">
      <c r="A199" s="272">
        <v>7</v>
      </c>
      <c r="B199" s="642" t="s">
        <v>288</v>
      </c>
      <c r="C199" s="643"/>
      <c r="D199" s="643"/>
      <c r="E199" s="643"/>
      <c r="F199" s="644"/>
      <c r="G199" s="295" t="s">
        <v>289</v>
      </c>
      <c r="H199" s="272">
        <f t="shared" si="16"/>
        <v>0</v>
      </c>
      <c r="I199" s="272">
        <v>0</v>
      </c>
      <c r="J199" s="272">
        <v>0</v>
      </c>
      <c r="K199" s="268">
        <v>0</v>
      </c>
      <c r="L199" s="268">
        <v>0</v>
      </c>
      <c r="M199" s="268">
        <v>0</v>
      </c>
      <c r="N199" s="268">
        <v>2</v>
      </c>
      <c r="O199" s="272">
        <v>0</v>
      </c>
      <c r="P199" s="272">
        <v>0</v>
      </c>
      <c r="Q199" s="273">
        <v>0</v>
      </c>
      <c r="R199" s="273" t="s">
        <v>1046</v>
      </c>
    </row>
    <row r="200" spans="1:18" ht="33" customHeight="1" x14ac:dyDescent="0.25">
      <c r="A200" s="272">
        <v>8</v>
      </c>
      <c r="B200" s="642" t="s">
        <v>206</v>
      </c>
      <c r="C200" s="643"/>
      <c r="D200" s="643"/>
      <c r="E200" s="643"/>
      <c r="F200" s="644"/>
      <c r="G200" s="295" t="s">
        <v>290</v>
      </c>
      <c r="H200" s="272">
        <f t="shared" si="16"/>
        <v>0</v>
      </c>
      <c r="I200" s="272">
        <v>0</v>
      </c>
      <c r="J200" s="272">
        <v>0</v>
      </c>
      <c r="K200" s="268">
        <v>0</v>
      </c>
      <c r="L200" s="268">
        <v>0</v>
      </c>
      <c r="M200" s="268">
        <v>0</v>
      </c>
      <c r="N200" s="268">
        <v>1</v>
      </c>
      <c r="O200" s="272">
        <v>0</v>
      </c>
      <c r="P200" s="272">
        <v>0</v>
      </c>
      <c r="Q200" s="273">
        <v>0</v>
      </c>
      <c r="R200" s="273">
        <v>22476.400000000001</v>
      </c>
    </row>
    <row r="201" spans="1:18" ht="33" customHeight="1" x14ac:dyDescent="0.25">
      <c r="A201" s="272">
        <v>9</v>
      </c>
      <c r="B201" s="642" t="s">
        <v>291</v>
      </c>
      <c r="C201" s="643"/>
      <c r="D201" s="643"/>
      <c r="E201" s="643"/>
      <c r="F201" s="644"/>
      <c r="G201" s="295" t="s">
        <v>292</v>
      </c>
      <c r="H201" s="272">
        <f t="shared" si="16"/>
        <v>0</v>
      </c>
      <c r="I201" s="272">
        <v>0</v>
      </c>
      <c r="J201" s="272">
        <v>0</v>
      </c>
      <c r="K201" s="268">
        <v>0</v>
      </c>
      <c r="L201" s="268">
        <v>0</v>
      </c>
      <c r="M201" s="268">
        <v>0</v>
      </c>
      <c r="N201" s="268">
        <v>0</v>
      </c>
      <c r="O201" s="272">
        <v>0</v>
      </c>
      <c r="P201" s="272">
        <v>0</v>
      </c>
      <c r="Q201" s="273">
        <v>0</v>
      </c>
      <c r="R201" s="273">
        <v>0</v>
      </c>
    </row>
    <row r="202" spans="1:18" ht="33" customHeight="1" x14ac:dyDescent="0.25">
      <c r="A202" s="272">
        <v>10</v>
      </c>
      <c r="B202" s="642" t="s">
        <v>293</v>
      </c>
      <c r="C202" s="643"/>
      <c r="D202" s="643"/>
      <c r="E202" s="643"/>
      <c r="F202" s="644"/>
      <c r="G202" s="295" t="s">
        <v>294</v>
      </c>
      <c r="H202" s="272">
        <f t="shared" si="16"/>
        <v>0</v>
      </c>
      <c r="I202" s="272">
        <v>0</v>
      </c>
      <c r="J202" s="272">
        <v>0</v>
      </c>
      <c r="K202" s="268">
        <v>0</v>
      </c>
      <c r="L202" s="268">
        <v>0</v>
      </c>
      <c r="M202" s="268">
        <v>0</v>
      </c>
      <c r="N202" s="268">
        <v>2</v>
      </c>
      <c r="O202" s="272">
        <v>0</v>
      </c>
      <c r="P202" s="272">
        <v>0</v>
      </c>
      <c r="Q202" s="273">
        <v>0</v>
      </c>
      <c r="R202" s="273">
        <v>22476.400000000001</v>
      </c>
    </row>
    <row r="203" spans="1:18" ht="33" customHeight="1" x14ac:dyDescent="0.25">
      <c r="A203" s="272">
        <v>11</v>
      </c>
      <c r="B203" s="642" t="s">
        <v>295</v>
      </c>
      <c r="C203" s="643"/>
      <c r="D203" s="643"/>
      <c r="E203" s="643"/>
      <c r="F203" s="644"/>
      <c r="G203" s="295" t="s">
        <v>296</v>
      </c>
      <c r="H203" s="272">
        <f t="shared" si="16"/>
        <v>0</v>
      </c>
      <c r="I203" s="272">
        <v>0</v>
      </c>
      <c r="J203" s="272">
        <v>0</v>
      </c>
      <c r="K203" s="268">
        <v>0</v>
      </c>
      <c r="L203" s="268">
        <v>0</v>
      </c>
      <c r="M203" s="268">
        <v>0</v>
      </c>
      <c r="N203" s="268">
        <v>1</v>
      </c>
      <c r="O203" s="272">
        <v>0</v>
      </c>
      <c r="P203" s="272">
        <v>0</v>
      </c>
      <c r="Q203" s="273">
        <v>0</v>
      </c>
      <c r="R203" s="273">
        <v>22476.400000000001</v>
      </c>
    </row>
    <row r="204" spans="1:18" ht="33" customHeight="1" x14ac:dyDescent="0.25">
      <c r="A204" s="272">
        <v>12</v>
      </c>
      <c r="B204" s="642" t="s">
        <v>297</v>
      </c>
      <c r="C204" s="643"/>
      <c r="D204" s="643"/>
      <c r="E204" s="643"/>
      <c r="F204" s="644"/>
      <c r="G204" s="295" t="s">
        <v>298</v>
      </c>
      <c r="H204" s="272">
        <f t="shared" si="16"/>
        <v>0</v>
      </c>
      <c r="I204" s="272">
        <v>0</v>
      </c>
      <c r="J204" s="272">
        <v>0</v>
      </c>
      <c r="K204" s="268">
        <v>0</v>
      </c>
      <c r="L204" s="268">
        <v>0</v>
      </c>
      <c r="M204" s="268">
        <v>0</v>
      </c>
      <c r="N204" s="268">
        <v>1</v>
      </c>
      <c r="O204" s="272">
        <v>0</v>
      </c>
      <c r="P204" s="272">
        <v>0</v>
      </c>
      <c r="Q204" s="273">
        <v>0</v>
      </c>
      <c r="R204" s="273">
        <v>22476.400000000001</v>
      </c>
    </row>
    <row r="205" spans="1:18" ht="33" customHeight="1" x14ac:dyDescent="0.25">
      <c r="A205" s="272">
        <v>13</v>
      </c>
      <c r="B205" s="642" t="s">
        <v>300</v>
      </c>
      <c r="C205" s="643"/>
      <c r="D205" s="643"/>
      <c r="E205" s="643"/>
      <c r="F205" s="644"/>
      <c r="G205" s="295" t="s">
        <v>301</v>
      </c>
      <c r="H205" s="272">
        <f t="shared" si="16"/>
        <v>0</v>
      </c>
      <c r="I205" s="272">
        <v>0</v>
      </c>
      <c r="J205" s="272">
        <v>0</v>
      </c>
      <c r="K205" s="268">
        <v>0</v>
      </c>
      <c r="L205" s="268">
        <v>0</v>
      </c>
      <c r="M205" s="268">
        <v>0</v>
      </c>
      <c r="N205" s="268">
        <v>3</v>
      </c>
      <c r="O205" s="272">
        <v>0</v>
      </c>
      <c r="P205" s="272">
        <v>0</v>
      </c>
      <c r="Q205" s="273">
        <v>0</v>
      </c>
      <c r="R205" s="273">
        <v>22476.400000000001</v>
      </c>
    </row>
    <row r="206" spans="1:18" ht="33" customHeight="1" x14ac:dyDescent="0.25">
      <c r="A206" s="272">
        <v>14</v>
      </c>
      <c r="B206" s="642" t="s">
        <v>302</v>
      </c>
      <c r="C206" s="643"/>
      <c r="D206" s="643"/>
      <c r="E206" s="643"/>
      <c r="F206" s="644"/>
      <c r="G206" s="295" t="s">
        <v>303</v>
      </c>
      <c r="H206" s="272">
        <f t="shared" si="16"/>
        <v>0</v>
      </c>
      <c r="I206" s="272">
        <v>0</v>
      </c>
      <c r="J206" s="272">
        <v>0</v>
      </c>
      <c r="K206" s="268">
        <v>0</v>
      </c>
      <c r="L206" s="268">
        <v>0</v>
      </c>
      <c r="M206" s="268">
        <v>0</v>
      </c>
      <c r="N206" s="268">
        <v>1</v>
      </c>
      <c r="O206" s="272">
        <v>0</v>
      </c>
      <c r="P206" s="272">
        <v>0</v>
      </c>
      <c r="Q206" s="273">
        <v>0</v>
      </c>
      <c r="R206" s="273">
        <v>22476.400000000001</v>
      </c>
    </row>
    <row r="207" spans="1:18" ht="33" customHeight="1" x14ac:dyDescent="0.25">
      <c r="A207" s="272">
        <v>15</v>
      </c>
      <c r="B207" s="642" t="s">
        <v>304</v>
      </c>
      <c r="C207" s="643"/>
      <c r="D207" s="643"/>
      <c r="E207" s="643"/>
      <c r="F207" s="644"/>
      <c r="G207" s="295" t="s">
        <v>305</v>
      </c>
      <c r="H207" s="272">
        <f t="shared" si="16"/>
        <v>0</v>
      </c>
      <c r="I207" s="272">
        <v>0</v>
      </c>
      <c r="J207" s="272">
        <v>0</v>
      </c>
      <c r="K207" s="268">
        <v>0</v>
      </c>
      <c r="L207" s="268">
        <v>0</v>
      </c>
      <c r="M207" s="268">
        <v>0</v>
      </c>
      <c r="N207" s="268">
        <v>2</v>
      </c>
      <c r="O207" s="272">
        <v>0</v>
      </c>
      <c r="P207" s="272">
        <v>0</v>
      </c>
      <c r="Q207" s="273">
        <v>0</v>
      </c>
      <c r="R207" s="273">
        <v>22476.400000000001</v>
      </c>
    </row>
    <row r="208" spans="1:18" ht="33" customHeight="1" x14ac:dyDescent="0.25">
      <c r="A208" s="272">
        <v>16</v>
      </c>
      <c r="B208" s="642" t="s">
        <v>306</v>
      </c>
      <c r="C208" s="643"/>
      <c r="D208" s="643"/>
      <c r="E208" s="643"/>
      <c r="F208" s="644"/>
      <c r="G208" s="295" t="s">
        <v>307</v>
      </c>
      <c r="H208" s="272">
        <f t="shared" si="16"/>
        <v>0</v>
      </c>
      <c r="I208" s="272">
        <v>0</v>
      </c>
      <c r="J208" s="272">
        <v>0</v>
      </c>
      <c r="K208" s="268">
        <v>0</v>
      </c>
      <c r="L208" s="268">
        <v>0</v>
      </c>
      <c r="M208" s="268">
        <v>0</v>
      </c>
      <c r="N208" s="268">
        <v>1</v>
      </c>
      <c r="O208" s="272">
        <v>0</v>
      </c>
      <c r="P208" s="272">
        <v>0</v>
      </c>
      <c r="Q208" s="273">
        <v>0</v>
      </c>
      <c r="R208" s="273">
        <v>22476.400000000001</v>
      </c>
    </row>
    <row r="209" spans="1:18" ht="33" customHeight="1" x14ac:dyDescent="0.25">
      <c r="A209" s="272">
        <v>17</v>
      </c>
      <c r="B209" s="642" t="s">
        <v>308</v>
      </c>
      <c r="C209" s="643"/>
      <c r="D209" s="643"/>
      <c r="E209" s="643"/>
      <c r="F209" s="644"/>
      <c r="G209" s="295" t="s">
        <v>309</v>
      </c>
      <c r="H209" s="272">
        <f t="shared" si="16"/>
        <v>0</v>
      </c>
      <c r="I209" s="272">
        <v>0</v>
      </c>
      <c r="J209" s="272">
        <v>0</v>
      </c>
      <c r="K209" s="268">
        <v>0</v>
      </c>
      <c r="L209" s="268">
        <v>0</v>
      </c>
      <c r="M209" s="268">
        <v>0</v>
      </c>
      <c r="N209" s="268">
        <v>1</v>
      </c>
      <c r="O209" s="272">
        <v>0</v>
      </c>
      <c r="P209" s="272">
        <v>0</v>
      </c>
      <c r="Q209" s="273">
        <v>0</v>
      </c>
      <c r="R209" s="273">
        <v>22476.400000000001</v>
      </c>
    </row>
    <row r="210" spans="1:18" ht="33" customHeight="1" x14ac:dyDescent="0.25">
      <c r="A210" s="272">
        <v>18</v>
      </c>
      <c r="B210" s="642" t="s">
        <v>311</v>
      </c>
      <c r="C210" s="643"/>
      <c r="D210" s="643"/>
      <c r="E210" s="643"/>
      <c r="F210" s="644"/>
      <c r="G210" s="295" t="s">
        <v>312</v>
      </c>
      <c r="H210" s="272">
        <f t="shared" si="16"/>
        <v>0</v>
      </c>
      <c r="I210" s="272">
        <v>0</v>
      </c>
      <c r="J210" s="272">
        <v>0</v>
      </c>
      <c r="K210" s="268">
        <v>0</v>
      </c>
      <c r="L210" s="268">
        <v>0</v>
      </c>
      <c r="M210" s="268">
        <v>0</v>
      </c>
      <c r="N210" s="268">
        <v>1</v>
      </c>
      <c r="O210" s="272">
        <v>0</v>
      </c>
      <c r="P210" s="272">
        <v>0</v>
      </c>
      <c r="Q210" s="273">
        <v>0</v>
      </c>
      <c r="R210" s="273">
        <v>22476.400000000001</v>
      </c>
    </row>
    <row r="211" spans="1:18" ht="33" customHeight="1" x14ac:dyDescent="0.25">
      <c r="A211" s="272">
        <v>19</v>
      </c>
      <c r="B211" s="642" t="s">
        <v>313</v>
      </c>
      <c r="C211" s="643"/>
      <c r="D211" s="643"/>
      <c r="E211" s="643"/>
      <c r="F211" s="644"/>
      <c r="G211" s="295" t="s">
        <v>314</v>
      </c>
      <c r="H211" s="272">
        <f t="shared" si="16"/>
        <v>0</v>
      </c>
      <c r="I211" s="272">
        <v>0</v>
      </c>
      <c r="J211" s="272">
        <v>0</v>
      </c>
      <c r="K211" s="268">
        <v>0</v>
      </c>
      <c r="L211" s="268">
        <v>0</v>
      </c>
      <c r="M211" s="268">
        <v>0</v>
      </c>
      <c r="N211" s="268">
        <v>0</v>
      </c>
      <c r="O211" s="272">
        <v>0</v>
      </c>
      <c r="P211" s="272">
        <v>0</v>
      </c>
      <c r="Q211" s="273">
        <v>0</v>
      </c>
      <c r="R211" s="273">
        <v>22476.400000000001</v>
      </c>
    </row>
    <row r="212" spans="1:18" ht="33" customHeight="1" x14ac:dyDescent="0.25">
      <c r="A212" s="272">
        <v>20</v>
      </c>
      <c r="B212" s="642" t="s">
        <v>315</v>
      </c>
      <c r="C212" s="643"/>
      <c r="D212" s="643"/>
      <c r="E212" s="643"/>
      <c r="F212" s="644"/>
      <c r="G212" s="295" t="s">
        <v>316</v>
      </c>
      <c r="H212" s="272">
        <f t="shared" si="16"/>
        <v>0</v>
      </c>
      <c r="I212" s="272">
        <v>0</v>
      </c>
      <c r="J212" s="272">
        <v>0</v>
      </c>
      <c r="K212" s="268">
        <v>0</v>
      </c>
      <c r="L212" s="268">
        <v>0</v>
      </c>
      <c r="M212" s="268">
        <v>0</v>
      </c>
      <c r="N212" s="268">
        <v>1</v>
      </c>
      <c r="O212" s="272">
        <v>0</v>
      </c>
      <c r="P212" s="272">
        <v>0</v>
      </c>
      <c r="Q212" s="273">
        <v>0</v>
      </c>
      <c r="R212" s="273">
        <v>22476.400000000001</v>
      </c>
    </row>
    <row r="213" spans="1:18" ht="33" customHeight="1" x14ac:dyDescent="0.25">
      <c r="A213" s="272">
        <v>21</v>
      </c>
      <c r="B213" s="642" t="s">
        <v>317</v>
      </c>
      <c r="C213" s="643"/>
      <c r="D213" s="643"/>
      <c r="E213" s="643"/>
      <c r="F213" s="644"/>
      <c r="G213" s="295" t="s">
        <v>318</v>
      </c>
      <c r="H213" s="272">
        <f t="shared" si="16"/>
        <v>0</v>
      </c>
      <c r="I213" s="272">
        <v>0</v>
      </c>
      <c r="J213" s="272">
        <v>0</v>
      </c>
      <c r="K213" s="268">
        <v>0</v>
      </c>
      <c r="L213" s="268">
        <v>0</v>
      </c>
      <c r="M213" s="268">
        <v>0</v>
      </c>
      <c r="N213" s="268">
        <v>1</v>
      </c>
      <c r="O213" s="272">
        <v>0</v>
      </c>
      <c r="P213" s="272">
        <v>0</v>
      </c>
      <c r="Q213" s="273">
        <v>0</v>
      </c>
      <c r="R213" s="273">
        <v>22476.400000000001</v>
      </c>
    </row>
    <row r="214" spans="1:18" ht="33" customHeight="1" x14ac:dyDescent="0.25">
      <c r="A214" s="272">
        <v>22</v>
      </c>
      <c r="B214" s="642" t="s">
        <v>319</v>
      </c>
      <c r="C214" s="643"/>
      <c r="D214" s="643"/>
      <c r="E214" s="643"/>
      <c r="F214" s="644"/>
      <c r="G214" s="295" t="s">
        <v>320</v>
      </c>
      <c r="H214" s="272">
        <f t="shared" si="16"/>
        <v>0</v>
      </c>
      <c r="I214" s="272">
        <v>0</v>
      </c>
      <c r="J214" s="272">
        <v>0</v>
      </c>
      <c r="K214" s="268">
        <v>0</v>
      </c>
      <c r="L214" s="268">
        <v>0</v>
      </c>
      <c r="M214" s="268">
        <v>0</v>
      </c>
      <c r="N214" s="268">
        <v>2</v>
      </c>
      <c r="O214" s="272">
        <v>0</v>
      </c>
      <c r="P214" s="272">
        <v>0</v>
      </c>
      <c r="Q214" s="273">
        <v>0</v>
      </c>
      <c r="R214" s="273">
        <v>22476.400000000001</v>
      </c>
    </row>
    <row r="215" spans="1:18" ht="33" customHeight="1" x14ac:dyDescent="0.25">
      <c r="A215" s="272">
        <v>23</v>
      </c>
      <c r="B215" s="642" t="s">
        <v>321</v>
      </c>
      <c r="C215" s="643"/>
      <c r="D215" s="643"/>
      <c r="E215" s="643"/>
      <c r="F215" s="644"/>
      <c r="G215" s="295" t="s">
        <v>322</v>
      </c>
      <c r="H215" s="272">
        <f t="shared" si="16"/>
        <v>0</v>
      </c>
      <c r="I215" s="272">
        <v>0</v>
      </c>
      <c r="J215" s="272">
        <v>0</v>
      </c>
      <c r="K215" s="268">
        <v>0</v>
      </c>
      <c r="L215" s="268">
        <v>0</v>
      </c>
      <c r="M215" s="268">
        <v>0</v>
      </c>
      <c r="N215" s="268">
        <v>2</v>
      </c>
      <c r="O215" s="272">
        <v>0</v>
      </c>
      <c r="P215" s="272">
        <v>0</v>
      </c>
      <c r="Q215" s="273">
        <v>0</v>
      </c>
      <c r="R215" s="273">
        <v>22476.400000000001</v>
      </c>
    </row>
    <row r="216" spans="1:18" ht="33" customHeight="1" x14ac:dyDescent="0.25">
      <c r="A216" s="272">
        <v>24</v>
      </c>
      <c r="B216" s="642" t="s">
        <v>324</v>
      </c>
      <c r="C216" s="643"/>
      <c r="D216" s="643"/>
      <c r="E216" s="643"/>
      <c r="F216" s="644"/>
      <c r="G216" s="295" t="s">
        <v>325</v>
      </c>
      <c r="H216" s="272">
        <f t="shared" si="16"/>
        <v>0</v>
      </c>
      <c r="I216" s="272">
        <v>0</v>
      </c>
      <c r="J216" s="272">
        <v>0</v>
      </c>
      <c r="K216" s="268">
        <v>0</v>
      </c>
      <c r="L216" s="268">
        <v>0</v>
      </c>
      <c r="M216" s="268">
        <v>0</v>
      </c>
      <c r="N216" s="268">
        <v>1</v>
      </c>
      <c r="O216" s="272">
        <v>0</v>
      </c>
      <c r="P216" s="272">
        <v>0</v>
      </c>
      <c r="Q216" s="273">
        <v>0</v>
      </c>
      <c r="R216" s="273">
        <v>22476.400000000001</v>
      </c>
    </row>
    <row r="217" spans="1:18" ht="33" customHeight="1" x14ac:dyDescent="0.25">
      <c r="A217" s="272">
        <v>25</v>
      </c>
      <c r="B217" s="642" t="s">
        <v>326</v>
      </c>
      <c r="C217" s="643"/>
      <c r="D217" s="643"/>
      <c r="E217" s="643"/>
      <c r="F217" s="644"/>
      <c r="G217" s="295" t="s">
        <v>327</v>
      </c>
      <c r="H217" s="272">
        <f t="shared" si="16"/>
        <v>0</v>
      </c>
      <c r="I217" s="272">
        <v>0</v>
      </c>
      <c r="J217" s="272">
        <v>0</v>
      </c>
      <c r="K217" s="268">
        <v>0</v>
      </c>
      <c r="L217" s="268">
        <v>0</v>
      </c>
      <c r="M217" s="268">
        <v>0</v>
      </c>
      <c r="N217" s="268">
        <v>2</v>
      </c>
      <c r="O217" s="272">
        <v>0</v>
      </c>
      <c r="P217" s="272">
        <v>0</v>
      </c>
      <c r="Q217" s="273">
        <v>0</v>
      </c>
      <c r="R217" s="273">
        <v>22476.400000000001</v>
      </c>
    </row>
    <row r="218" spans="1:18" ht="33" customHeight="1" x14ac:dyDescent="0.25">
      <c r="A218" s="272">
        <v>26</v>
      </c>
      <c r="B218" s="642" t="s">
        <v>330</v>
      </c>
      <c r="C218" s="643"/>
      <c r="D218" s="643"/>
      <c r="E218" s="643"/>
      <c r="F218" s="644"/>
      <c r="G218" s="295" t="s">
        <v>331</v>
      </c>
      <c r="H218" s="272">
        <f t="shared" si="16"/>
        <v>0</v>
      </c>
      <c r="I218" s="272">
        <v>0</v>
      </c>
      <c r="J218" s="272">
        <v>0</v>
      </c>
      <c r="K218" s="268">
        <v>0</v>
      </c>
      <c r="L218" s="268">
        <v>0</v>
      </c>
      <c r="M218" s="268">
        <v>0</v>
      </c>
      <c r="N218" s="268">
        <v>1</v>
      </c>
      <c r="O218" s="272">
        <v>0</v>
      </c>
      <c r="P218" s="272">
        <v>0</v>
      </c>
      <c r="Q218" s="273">
        <v>0</v>
      </c>
      <c r="R218" s="273">
        <v>22476.400000000001</v>
      </c>
    </row>
    <row r="219" spans="1:18" ht="33" customHeight="1" x14ac:dyDescent="0.25">
      <c r="A219" s="272">
        <v>27</v>
      </c>
      <c r="B219" s="642" t="s">
        <v>333</v>
      </c>
      <c r="C219" s="643"/>
      <c r="D219" s="643"/>
      <c r="E219" s="643"/>
      <c r="F219" s="644"/>
      <c r="G219" s="295" t="s">
        <v>334</v>
      </c>
      <c r="H219" s="272">
        <f t="shared" si="16"/>
        <v>0</v>
      </c>
      <c r="I219" s="272">
        <v>0</v>
      </c>
      <c r="J219" s="272">
        <v>0</v>
      </c>
      <c r="K219" s="268">
        <v>0</v>
      </c>
      <c r="L219" s="268">
        <v>0</v>
      </c>
      <c r="M219" s="268">
        <v>0</v>
      </c>
      <c r="N219" s="268">
        <v>1</v>
      </c>
      <c r="O219" s="272">
        <v>0</v>
      </c>
      <c r="P219" s="272">
        <v>0</v>
      </c>
      <c r="Q219" s="273">
        <v>0</v>
      </c>
      <c r="R219" s="273">
        <v>22476.400000000001</v>
      </c>
    </row>
    <row r="220" spans="1:18" ht="33" customHeight="1" x14ac:dyDescent="0.25">
      <c r="A220" s="272">
        <v>28</v>
      </c>
      <c r="B220" s="642" t="s">
        <v>336</v>
      </c>
      <c r="C220" s="643"/>
      <c r="D220" s="643"/>
      <c r="E220" s="643"/>
      <c r="F220" s="644"/>
      <c r="G220" s="295" t="s">
        <v>337</v>
      </c>
      <c r="H220" s="272">
        <f t="shared" si="16"/>
        <v>0</v>
      </c>
      <c r="I220" s="272">
        <v>0</v>
      </c>
      <c r="J220" s="272">
        <v>0</v>
      </c>
      <c r="K220" s="268">
        <v>0</v>
      </c>
      <c r="L220" s="268">
        <v>0</v>
      </c>
      <c r="M220" s="268">
        <v>0</v>
      </c>
      <c r="N220" s="268">
        <v>1</v>
      </c>
      <c r="O220" s="272">
        <v>0</v>
      </c>
      <c r="P220" s="272">
        <v>0</v>
      </c>
      <c r="Q220" s="273">
        <v>0</v>
      </c>
      <c r="R220" s="273">
        <v>22476.400000000001</v>
      </c>
    </row>
    <row r="221" spans="1:18" ht="33" customHeight="1" x14ac:dyDescent="0.25">
      <c r="A221" s="272">
        <v>29</v>
      </c>
      <c r="B221" s="642" t="s">
        <v>339</v>
      </c>
      <c r="C221" s="643"/>
      <c r="D221" s="643"/>
      <c r="E221" s="643"/>
      <c r="F221" s="644"/>
      <c r="G221" s="295" t="s">
        <v>340</v>
      </c>
      <c r="H221" s="272">
        <f t="shared" si="16"/>
        <v>0</v>
      </c>
      <c r="I221" s="272">
        <v>0</v>
      </c>
      <c r="J221" s="272">
        <v>0</v>
      </c>
      <c r="K221" s="268">
        <v>0</v>
      </c>
      <c r="L221" s="268">
        <v>0</v>
      </c>
      <c r="M221" s="268">
        <v>0</v>
      </c>
      <c r="N221" s="268">
        <v>2</v>
      </c>
      <c r="O221" s="272">
        <v>0</v>
      </c>
      <c r="P221" s="272">
        <v>0</v>
      </c>
      <c r="Q221" s="273">
        <v>0</v>
      </c>
      <c r="R221" s="273">
        <v>22476.400000000001</v>
      </c>
    </row>
    <row r="222" spans="1:18" ht="33" customHeight="1" x14ac:dyDescent="0.25">
      <c r="A222" s="272">
        <v>30</v>
      </c>
      <c r="B222" s="642" t="s">
        <v>341</v>
      </c>
      <c r="C222" s="643"/>
      <c r="D222" s="643"/>
      <c r="E222" s="643"/>
      <c r="F222" s="644"/>
      <c r="G222" s="295" t="s">
        <v>342</v>
      </c>
      <c r="H222" s="272">
        <f t="shared" si="16"/>
        <v>0</v>
      </c>
      <c r="I222" s="272">
        <v>0</v>
      </c>
      <c r="J222" s="272">
        <v>0</v>
      </c>
      <c r="K222" s="268">
        <v>0</v>
      </c>
      <c r="L222" s="268">
        <v>0</v>
      </c>
      <c r="M222" s="268">
        <v>0</v>
      </c>
      <c r="N222" s="268">
        <v>1</v>
      </c>
      <c r="O222" s="272">
        <v>0</v>
      </c>
      <c r="P222" s="272">
        <v>0</v>
      </c>
      <c r="Q222" s="273">
        <v>0</v>
      </c>
      <c r="R222" s="273">
        <v>22476.400000000001</v>
      </c>
    </row>
    <row r="223" spans="1:18" ht="33" customHeight="1" x14ac:dyDescent="0.25">
      <c r="A223" s="272">
        <v>31</v>
      </c>
      <c r="B223" s="642" t="s">
        <v>343</v>
      </c>
      <c r="C223" s="643"/>
      <c r="D223" s="643"/>
      <c r="E223" s="643"/>
      <c r="F223" s="644"/>
      <c r="G223" s="295" t="s">
        <v>344</v>
      </c>
      <c r="H223" s="272">
        <f t="shared" si="16"/>
        <v>0</v>
      </c>
      <c r="I223" s="272">
        <v>0</v>
      </c>
      <c r="J223" s="272">
        <v>0</v>
      </c>
      <c r="K223" s="268">
        <v>0</v>
      </c>
      <c r="L223" s="268">
        <v>0</v>
      </c>
      <c r="M223" s="268">
        <v>0</v>
      </c>
      <c r="N223" s="268">
        <v>1</v>
      </c>
      <c r="O223" s="272">
        <v>0</v>
      </c>
      <c r="P223" s="272">
        <v>0</v>
      </c>
      <c r="Q223" s="273">
        <v>0</v>
      </c>
      <c r="R223" s="273">
        <v>22476.400000000001</v>
      </c>
    </row>
    <row r="224" spans="1:18" ht="33" customHeight="1" x14ac:dyDescent="0.25">
      <c r="A224" s="272">
        <v>32</v>
      </c>
      <c r="B224" s="642" t="s">
        <v>345</v>
      </c>
      <c r="C224" s="643"/>
      <c r="D224" s="643"/>
      <c r="E224" s="643"/>
      <c r="F224" s="644"/>
      <c r="G224" s="295" t="s">
        <v>346</v>
      </c>
      <c r="H224" s="272">
        <f t="shared" si="16"/>
        <v>0</v>
      </c>
      <c r="I224" s="272">
        <v>0</v>
      </c>
      <c r="J224" s="272">
        <v>0</v>
      </c>
      <c r="K224" s="268">
        <v>0</v>
      </c>
      <c r="L224" s="268">
        <v>0</v>
      </c>
      <c r="M224" s="268">
        <v>0</v>
      </c>
      <c r="N224" s="268">
        <v>2</v>
      </c>
      <c r="O224" s="272">
        <v>0</v>
      </c>
      <c r="P224" s="272">
        <v>0</v>
      </c>
      <c r="Q224" s="273">
        <v>0</v>
      </c>
      <c r="R224" s="273">
        <v>22476.400000000001</v>
      </c>
    </row>
    <row r="225" spans="1:18" ht="33" customHeight="1" x14ac:dyDescent="0.25">
      <c r="A225" s="272">
        <v>33</v>
      </c>
      <c r="B225" s="642" t="s">
        <v>347</v>
      </c>
      <c r="C225" s="643"/>
      <c r="D225" s="643"/>
      <c r="E225" s="643"/>
      <c r="F225" s="644"/>
      <c r="G225" s="295" t="s">
        <v>348</v>
      </c>
      <c r="H225" s="272">
        <f t="shared" si="16"/>
        <v>0</v>
      </c>
      <c r="I225" s="272">
        <v>0</v>
      </c>
      <c r="J225" s="272">
        <v>0</v>
      </c>
      <c r="K225" s="268">
        <v>0</v>
      </c>
      <c r="L225" s="268">
        <v>0</v>
      </c>
      <c r="M225" s="268">
        <v>0</v>
      </c>
      <c r="N225" s="268">
        <v>1</v>
      </c>
      <c r="O225" s="272">
        <v>0</v>
      </c>
      <c r="P225" s="272">
        <v>0</v>
      </c>
      <c r="Q225" s="273">
        <v>0</v>
      </c>
      <c r="R225" s="273">
        <v>22476.400000000001</v>
      </c>
    </row>
    <row r="226" spans="1:18" ht="33" customHeight="1" x14ac:dyDescent="0.25">
      <c r="A226" s="272">
        <v>34</v>
      </c>
      <c r="B226" s="642" t="s">
        <v>349</v>
      </c>
      <c r="C226" s="643"/>
      <c r="D226" s="643"/>
      <c r="E226" s="643"/>
      <c r="F226" s="644"/>
      <c r="G226" s="295" t="s">
        <v>350</v>
      </c>
      <c r="H226" s="272">
        <f t="shared" si="16"/>
        <v>0</v>
      </c>
      <c r="I226" s="272">
        <v>0</v>
      </c>
      <c r="J226" s="272">
        <v>0</v>
      </c>
      <c r="K226" s="268">
        <v>0</v>
      </c>
      <c r="L226" s="268">
        <v>0</v>
      </c>
      <c r="M226" s="268">
        <v>0</v>
      </c>
      <c r="N226" s="268">
        <v>1</v>
      </c>
      <c r="O226" s="272">
        <v>0</v>
      </c>
      <c r="P226" s="272">
        <v>0</v>
      </c>
      <c r="Q226" s="273">
        <v>0</v>
      </c>
      <c r="R226" s="273">
        <v>22476.400000000001</v>
      </c>
    </row>
    <row r="227" spans="1:18" ht="33" customHeight="1" x14ac:dyDescent="0.25">
      <c r="A227" s="272">
        <v>35</v>
      </c>
      <c r="B227" s="642" t="s">
        <v>351</v>
      </c>
      <c r="C227" s="643"/>
      <c r="D227" s="643"/>
      <c r="E227" s="643"/>
      <c r="F227" s="644"/>
      <c r="G227" s="295" t="s">
        <v>352</v>
      </c>
      <c r="H227" s="272">
        <f t="shared" si="16"/>
        <v>0</v>
      </c>
      <c r="I227" s="272">
        <v>0</v>
      </c>
      <c r="J227" s="272">
        <v>0</v>
      </c>
      <c r="K227" s="268">
        <v>0</v>
      </c>
      <c r="L227" s="268">
        <v>0</v>
      </c>
      <c r="M227" s="268">
        <v>0</v>
      </c>
      <c r="N227" s="268">
        <v>1</v>
      </c>
      <c r="O227" s="272">
        <v>0</v>
      </c>
      <c r="P227" s="272">
        <v>0</v>
      </c>
      <c r="Q227" s="273">
        <v>0</v>
      </c>
      <c r="R227" s="273">
        <v>22476.400000000001</v>
      </c>
    </row>
    <row r="228" spans="1:18" ht="33" customHeight="1" x14ac:dyDescent="0.25">
      <c r="A228" s="272">
        <v>36</v>
      </c>
      <c r="B228" s="642" t="s">
        <v>204</v>
      </c>
      <c r="C228" s="643"/>
      <c r="D228" s="643"/>
      <c r="E228" s="643"/>
      <c r="F228" s="644"/>
      <c r="G228" s="295" t="s">
        <v>353</v>
      </c>
      <c r="H228" s="272">
        <f t="shared" si="16"/>
        <v>0</v>
      </c>
      <c r="I228" s="272">
        <v>0</v>
      </c>
      <c r="J228" s="272">
        <v>0</v>
      </c>
      <c r="K228" s="268">
        <v>0</v>
      </c>
      <c r="L228" s="268">
        <v>0</v>
      </c>
      <c r="M228" s="268">
        <v>0</v>
      </c>
      <c r="N228" s="268">
        <v>1</v>
      </c>
      <c r="O228" s="272">
        <v>0</v>
      </c>
      <c r="P228" s="272">
        <v>0</v>
      </c>
      <c r="Q228" s="273">
        <v>0</v>
      </c>
      <c r="R228" s="273">
        <v>22476.400000000001</v>
      </c>
    </row>
    <row r="229" spans="1:18" ht="33" customHeight="1" x14ac:dyDescent="0.25">
      <c r="A229" s="272">
        <v>37</v>
      </c>
      <c r="B229" s="642" t="s">
        <v>354</v>
      </c>
      <c r="C229" s="643"/>
      <c r="D229" s="643"/>
      <c r="E229" s="643"/>
      <c r="F229" s="644"/>
      <c r="G229" s="295" t="s">
        <v>355</v>
      </c>
      <c r="H229" s="272">
        <f t="shared" si="16"/>
        <v>0</v>
      </c>
      <c r="I229" s="272">
        <v>0</v>
      </c>
      <c r="J229" s="272">
        <v>0</v>
      </c>
      <c r="K229" s="268">
        <v>0</v>
      </c>
      <c r="L229" s="268">
        <v>0</v>
      </c>
      <c r="M229" s="268">
        <v>0</v>
      </c>
      <c r="N229" s="268">
        <v>1</v>
      </c>
      <c r="O229" s="272">
        <v>0</v>
      </c>
      <c r="P229" s="272">
        <v>0</v>
      </c>
      <c r="Q229" s="273">
        <v>0</v>
      </c>
      <c r="R229" s="273">
        <v>22476.400000000001</v>
      </c>
    </row>
    <row r="230" spans="1:18" ht="33" customHeight="1" x14ac:dyDescent="0.25">
      <c r="A230" s="272">
        <v>38</v>
      </c>
      <c r="B230" s="642" t="s">
        <v>356</v>
      </c>
      <c r="C230" s="643"/>
      <c r="D230" s="643"/>
      <c r="E230" s="643"/>
      <c r="F230" s="644"/>
      <c r="G230" s="295" t="s">
        <v>357</v>
      </c>
      <c r="H230" s="272">
        <f t="shared" si="16"/>
        <v>0</v>
      </c>
      <c r="I230" s="272">
        <v>0</v>
      </c>
      <c r="J230" s="272">
        <v>0</v>
      </c>
      <c r="K230" s="268">
        <v>0</v>
      </c>
      <c r="L230" s="268">
        <v>0</v>
      </c>
      <c r="M230" s="268">
        <v>0</v>
      </c>
      <c r="N230" s="268">
        <v>1</v>
      </c>
      <c r="O230" s="272">
        <v>0</v>
      </c>
      <c r="P230" s="272">
        <v>0</v>
      </c>
      <c r="Q230" s="273">
        <v>0</v>
      </c>
      <c r="R230" s="273">
        <v>22476.400000000001</v>
      </c>
    </row>
    <row r="231" spans="1:18" ht="33" customHeight="1" x14ac:dyDescent="0.25">
      <c r="A231" s="272">
        <v>39</v>
      </c>
      <c r="B231" s="642" t="s">
        <v>358</v>
      </c>
      <c r="C231" s="643"/>
      <c r="D231" s="643"/>
      <c r="E231" s="643"/>
      <c r="F231" s="644"/>
      <c r="G231" s="295" t="s">
        <v>359</v>
      </c>
      <c r="H231" s="272">
        <f t="shared" si="16"/>
        <v>0</v>
      </c>
      <c r="I231" s="272">
        <v>0</v>
      </c>
      <c r="J231" s="272">
        <v>0</v>
      </c>
      <c r="K231" s="268">
        <v>0</v>
      </c>
      <c r="L231" s="268">
        <v>0</v>
      </c>
      <c r="M231" s="268">
        <v>0</v>
      </c>
      <c r="N231" s="268">
        <v>2</v>
      </c>
      <c r="O231" s="272">
        <v>0</v>
      </c>
      <c r="P231" s="272">
        <v>0</v>
      </c>
      <c r="Q231" s="273">
        <v>0</v>
      </c>
      <c r="R231" s="273">
        <v>22476.400000000001</v>
      </c>
    </row>
    <row r="232" spans="1:18" ht="33" customHeight="1" x14ac:dyDescent="0.25">
      <c r="A232" s="272">
        <v>40</v>
      </c>
      <c r="B232" s="642" t="s">
        <v>360</v>
      </c>
      <c r="C232" s="643"/>
      <c r="D232" s="643"/>
      <c r="E232" s="643"/>
      <c r="F232" s="644"/>
      <c r="G232" s="295" t="s">
        <v>361</v>
      </c>
      <c r="H232" s="272">
        <f t="shared" si="16"/>
        <v>0</v>
      </c>
      <c r="I232" s="272">
        <v>0</v>
      </c>
      <c r="J232" s="272">
        <v>0</v>
      </c>
      <c r="K232" s="268">
        <v>0</v>
      </c>
      <c r="L232" s="268">
        <v>0</v>
      </c>
      <c r="M232" s="268">
        <v>0</v>
      </c>
      <c r="N232" s="268">
        <v>1</v>
      </c>
      <c r="O232" s="272">
        <v>0</v>
      </c>
      <c r="P232" s="272">
        <v>0</v>
      </c>
      <c r="Q232" s="273">
        <v>0</v>
      </c>
      <c r="R232" s="273">
        <v>22476.400000000001</v>
      </c>
    </row>
    <row r="233" spans="1:18" ht="33" customHeight="1" x14ac:dyDescent="0.25">
      <c r="A233" s="272">
        <v>41</v>
      </c>
      <c r="B233" s="642" t="s">
        <v>362</v>
      </c>
      <c r="C233" s="643"/>
      <c r="D233" s="643"/>
      <c r="E233" s="643"/>
      <c r="F233" s="644"/>
      <c r="G233" s="295" t="s">
        <v>363</v>
      </c>
      <c r="H233" s="272">
        <f t="shared" si="16"/>
        <v>0</v>
      </c>
      <c r="I233" s="272">
        <v>0</v>
      </c>
      <c r="J233" s="272">
        <v>0</v>
      </c>
      <c r="K233" s="268">
        <v>0</v>
      </c>
      <c r="L233" s="268">
        <v>0</v>
      </c>
      <c r="M233" s="268">
        <v>0</v>
      </c>
      <c r="N233" s="268">
        <v>1</v>
      </c>
      <c r="O233" s="272">
        <v>0</v>
      </c>
      <c r="P233" s="272">
        <v>0</v>
      </c>
      <c r="Q233" s="273">
        <v>0</v>
      </c>
      <c r="R233" s="273">
        <v>22476.400000000001</v>
      </c>
    </row>
    <row r="234" spans="1:18" ht="33" customHeight="1" x14ac:dyDescent="0.25">
      <c r="A234" s="272">
        <v>42</v>
      </c>
      <c r="B234" s="642" t="s">
        <v>364</v>
      </c>
      <c r="C234" s="643"/>
      <c r="D234" s="643"/>
      <c r="E234" s="643"/>
      <c r="F234" s="644"/>
      <c r="G234" s="295" t="s">
        <v>365</v>
      </c>
      <c r="H234" s="272">
        <f t="shared" si="16"/>
        <v>0</v>
      </c>
      <c r="I234" s="272">
        <v>0</v>
      </c>
      <c r="J234" s="272">
        <v>0</v>
      </c>
      <c r="K234" s="268">
        <v>0</v>
      </c>
      <c r="L234" s="268">
        <v>0</v>
      </c>
      <c r="M234" s="268">
        <v>0</v>
      </c>
      <c r="N234" s="268">
        <v>1</v>
      </c>
      <c r="O234" s="272">
        <v>0</v>
      </c>
      <c r="P234" s="272">
        <v>0</v>
      </c>
      <c r="Q234" s="273">
        <v>0</v>
      </c>
      <c r="R234" s="273">
        <v>22476.400000000001</v>
      </c>
    </row>
    <row r="235" spans="1:18" ht="33" customHeight="1" x14ac:dyDescent="0.25">
      <c r="A235" s="272">
        <v>43</v>
      </c>
      <c r="B235" s="648" t="s">
        <v>905</v>
      </c>
      <c r="C235" s="648"/>
      <c r="D235" s="648"/>
      <c r="E235" s="648"/>
      <c r="F235" s="648"/>
      <c r="G235" s="296" t="s">
        <v>906</v>
      </c>
      <c r="H235" s="272">
        <f t="shared" si="16"/>
        <v>0</v>
      </c>
      <c r="I235" s="272">
        <v>0</v>
      </c>
      <c r="J235" s="272">
        <v>0</v>
      </c>
      <c r="K235" s="268">
        <v>0</v>
      </c>
      <c r="L235" s="268">
        <v>0</v>
      </c>
      <c r="M235" s="268">
        <v>0</v>
      </c>
      <c r="N235" s="268">
        <v>0</v>
      </c>
      <c r="O235" s="272">
        <v>0</v>
      </c>
      <c r="P235" s="272">
        <v>0</v>
      </c>
      <c r="Q235" s="273">
        <v>0</v>
      </c>
      <c r="R235" s="273">
        <v>0</v>
      </c>
    </row>
    <row r="236" spans="1:18" ht="33" customHeight="1" x14ac:dyDescent="0.25">
      <c r="A236" s="272">
        <v>44</v>
      </c>
      <c r="B236" s="648" t="s">
        <v>907</v>
      </c>
      <c r="C236" s="648"/>
      <c r="D236" s="648"/>
      <c r="E236" s="648"/>
      <c r="F236" s="648"/>
      <c r="G236" s="296" t="s">
        <v>1023</v>
      </c>
      <c r="H236" s="272">
        <f t="shared" si="16"/>
        <v>0</v>
      </c>
      <c r="I236" s="272">
        <v>0</v>
      </c>
      <c r="J236" s="272">
        <v>0</v>
      </c>
      <c r="K236" s="268">
        <v>0</v>
      </c>
      <c r="L236" s="268">
        <v>0</v>
      </c>
      <c r="M236" s="268">
        <v>0</v>
      </c>
      <c r="N236" s="268">
        <v>0</v>
      </c>
      <c r="O236" s="272">
        <v>0</v>
      </c>
      <c r="P236" s="272">
        <v>0</v>
      </c>
      <c r="Q236" s="273">
        <v>0</v>
      </c>
      <c r="R236" s="273">
        <v>0</v>
      </c>
    </row>
    <row r="237" spans="1:18" ht="33" customHeight="1" x14ac:dyDescent="0.25">
      <c r="A237" s="272">
        <v>45</v>
      </c>
      <c r="B237" s="648" t="s">
        <v>909</v>
      </c>
      <c r="C237" s="648"/>
      <c r="D237" s="648"/>
      <c r="E237" s="648"/>
      <c r="F237" s="648"/>
      <c r="G237" s="296" t="s">
        <v>910</v>
      </c>
      <c r="H237" s="272">
        <f t="shared" si="16"/>
        <v>0</v>
      </c>
      <c r="I237" s="272">
        <v>0</v>
      </c>
      <c r="J237" s="272">
        <v>0</v>
      </c>
      <c r="K237" s="268">
        <v>0</v>
      </c>
      <c r="L237" s="268">
        <v>0</v>
      </c>
      <c r="M237" s="268">
        <v>0</v>
      </c>
      <c r="N237" s="268">
        <v>0</v>
      </c>
      <c r="O237" s="272">
        <v>0</v>
      </c>
      <c r="P237" s="272">
        <v>0</v>
      </c>
      <c r="Q237" s="273">
        <v>0</v>
      </c>
      <c r="R237" s="273">
        <v>0</v>
      </c>
    </row>
    <row r="238" spans="1:18" ht="33" customHeight="1" x14ac:dyDescent="0.25">
      <c r="A238" s="272">
        <v>46</v>
      </c>
      <c r="B238" s="648" t="s">
        <v>911</v>
      </c>
      <c r="C238" s="648"/>
      <c r="D238" s="648"/>
      <c r="E238" s="648"/>
      <c r="F238" s="648"/>
      <c r="G238" s="296" t="s">
        <v>912</v>
      </c>
      <c r="H238" s="272">
        <f t="shared" si="16"/>
        <v>0</v>
      </c>
      <c r="I238" s="272">
        <v>0</v>
      </c>
      <c r="J238" s="272">
        <v>0</v>
      </c>
      <c r="K238" s="268">
        <v>0</v>
      </c>
      <c r="L238" s="268">
        <v>0</v>
      </c>
      <c r="M238" s="268">
        <v>0</v>
      </c>
      <c r="N238" s="268">
        <v>0</v>
      </c>
      <c r="O238" s="272">
        <v>0</v>
      </c>
      <c r="P238" s="272">
        <v>0</v>
      </c>
      <c r="Q238" s="273">
        <v>0</v>
      </c>
      <c r="R238" s="273">
        <v>0</v>
      </c>
    </row>
    <row r="239" spans="1:18" ht="33" customHeight="1" x14ac:dyDescent="0.25">
      <c r="A239" s="272">
        <v>47</v>
      </c>
      <c r="B239" s="648" t="s">
        <v>913</v>
      </c>
      <c r="C239" s="648"/>
      <c r="D239" s="648"/>
      <c r="E239" s="648"/>
      <c r="F239" s="648"/>
      <c r="G239" s="296" t="s">
        <v>914</v>
      </c>
      <c r="H239" s="272">
        <f t="shared" si="16"/>
        <v>0</v>
      </c>
      <c r="I239" s="272">
        <v>0</v>
      </c>
      <c r="J239" s="272">
        <v>0</v>
      </c>
      <c r="K239" s="268">
        <v>0</v>
      </c>
      <c r="L239" s="268">
        <v>0</v>
      </c>
      <c r="M239" s="268">
        <v>0</v>
      </c>
      <c r="N239" s="268">
        <v>0</v>
      </c>
      <c r="O239" s="272">
        <v>0</v>
      </c>
      <c r="P239" s="272">
        <v>0</v>
      </c>
      <c r="Q239" s="273">
        <v>0</v>
      </c>
      <c r="R239" s="273">
        <v>0</v>
      </c>
    </row>
    <row r="240" spans="1:18" ht="33" customHeight="1" x14ac:dyDescent="0.25">
      <c r="A240" s="272">
        <v>48</v>
      </c>
      <c r="B240" s="648" t="s">
        <v>916</v>
      </c>
      <c r="C240" s="648"/>
      <c r="D240" s="648"/>
      <c r="E240" s="648"/>
      <c r="F240" s="648"/>
      <c r="G240" s="296" t="s">
        <v>915</v>
      </c>
      <c r="H240" s="272">
        <f t="shared" si="16"/>
        <v>0</v>
      </c>
      <c r="I240" s="272">
        <v>0</v>
      </c>
      <c r="J240" s="272">
        <v>0</v>
      </c>
      <c r="K240" s="268">
        <v>0</v>
      </c>
      <c r="L240" s="268">
        <v>0</v>
      </c>
      <c r="M240" s="268">
        <v>0</v>
      </c>
      <c r="N240" s="268">
        <v>0</v>
      </c>
      <c r="O240" s="272">
        <v>0</v>
      </c>
      <c r="P240" s="272">
        <v>0</v>
      </c>
      <c r="Q240" s="273">
        <v>0</v>
      </c>
      <c r="R240" s="273">
        <v>0</v>
      </c>
    </row>
    <row r="241" spans="1:18" ht="24" customHeight="1" x14ac:dyDescent="0.25">
      <c r="A241" s="283">
        <v>9</v>
      </c>
      <c r="B241" s="674" t="s">
        <v>366</v>
      </c>
      <c r="C241" s="675"/>
      <c r="D241" s="675"/>
      <c r="E241" s="675"/>
      <c r="F241" s="675"/>
      <c r="G241" s="676"/>
      <c r="H241" s="283">
        <f>H242+H243</f>
        <v>85</v>
      </c>
      <c r="I241" s="283">
        <f t="shared" ref="I241:P241" si="17">I242+I243</f>
        <v>30</v>
      </c>
      <c r="J241" s="283">
        <f t="shared" si="17"/>
        <v>55</v>
      </c>
      <c r="K241" s="297">
        <f t="shared" si="17"/>
        <v>35</v>
      </c>
      <c r="L241" s="297">
        <f t="shared" si="17"/>
        <v>2</v>
      </c>
      <c r="M241" s="297">
        <f t="shared" si="17"/>
        <v>2</v>
      </c>
      <c r="N241" s="297">
        <f t="shared" si="17"/>
        <v>95</v>
      </c>
      <c r="O241" s="283">
        <f t="shared" si="17"/>
        <v>2</v>
      </c>
      <c r="P241" s="283">
        <f t="shared" si="17"/>
        <v>2</v>
      </c>
      <c r="Q241" s="298">
        <v>47717</v>
      </c>
      <c r="R241" s="298">
        <v>23858</v>
      </c>
    </row>
    <row r="242" spans="1:18" ht="40.5" customHeight="1" x14ac:dyDescent="0.25">
      <c r="A242" s="272">
        <v>1</v>
      </c>
      <c r="B242" s="642" t="s">
        <v>367</v>
      </c>
      <c r="C242" s="643"/>
      <c r="D242" s="643"/>
      <c r="E242" s="643"/>
      <c r="F242" s="644"/>
      <c r="G242" s="295" t="s">
        <v>1017</v>
      </c>
      <c r="H242" s="272">
        <v>65</v>
      </c>
      <c r="I242" s="272">
        <v>30</v>
      </c>
      <c r="J242" s="272">
        <v>35</v>
      </c>
      <c r="K242" s="268">
        <v>27</v>
      </c>
      <c r="L242" s="268">
        <v>2</v>
      </c>
      <c r="M242" s="268">
        <v>2</v>
      </c>
      <c r="N242" s="268">
        <v>62</v>
      </c>
      <c r="O242" s="272">
        <v>1</v>
      </c>
      <c r="P242" s="272">
        <v>1</v>
      </c>
      <c r="Q242" s="273">
        <v>47717</v>
      </c>
      <c r="R242" s="273">
        <v>23858</v>
      </c>
    </row>
    <row r="243" spans="1:18" ht="40.5" customHeight="1" x14ac:dyDescent="0.25">
      <c r="A243" s="272">
        <v>2</v>
      </c>
      <c r="B243" s="642" t="s">
        <v>368</v>
      </c>
      <c r="C243" s="643"/>
      <c r="D243" s="643"/>
      <c r="E243" s="643"/>
      <c r="F243" s="644"/>
      <c r="G243" s="295" t="s">
        <v>567</v>
      </c>
      <c r="H243" s="272">
        <v>20</v>
      </c>
      <c r="I243" s="272">
        <v>0</v>
      </c>
      <c r="J243" s="272">
        <v>20</v>
      </c>
      <c r="K243" s="268">
        <v>8</v>
      </c>
      <c r="L243" s="268">
        <v>0</v>
      </c>
      <c r="M243" s="268">
        <v>0</v>
      </c>
      <c r="N243" s="268">
        <v>33</v>
      </c>
      <c r="O243" s="272">
        <v>1</v>
      </c>
      <c r="P243" s="272">
        <v>1</v>
      </c>
      <c r="Q243" s="273">
        <v>47717</v>
      </c>
      <c r="R243" s="273">
        <v>23858</v>
      </c>
    </row>
    <row r="244" spans="1:18" ht="27" customHeight="1" x14ac:dyDescent="0.25">
      <c r="A244" s="283">
        <v>10</v>
      </c>
      <c r="B244" s="674" t="s">
        <v>372</v>
      </c>
      <c r="C244" s="675"/>
      <c r="D244" s="675"/>
      <c r="E244" s="675"/>
      <c r="F244" s="675"/>
      <c r="G244" s="676"/>
      <c r="H244" s="283">
        <f>H245+H246+H247+H248+H249+H250+H251+H252+H253+H254+H255+H256+H257+H258</f>
        <v>475</v>
      </c>
      <c r="I244" s="283">
        <f t="shared" ref="I244:P244" si="18">I245+I246+I247+I248+I249+I250+I251+I252+I253+I254+I255+I256+I257+I258</f>
        <v>370</v>
      </c>
      <c r="J244" s="283">
        <f t="shared" si="18"/>
        <v>105</v>
      </c>
      <c r="K244" s="297">
        <f t="shared" si="18"/>
        <v>200</v>
      </c>
      <c r="L244" s="297">
        <f t="shared" si="18"/>
        <v>25</v>
      </c>
      <c r="M244" s="297">
        <f t="shared" si="18"/>
        <v>5</v>
      </c>
      <c r="N244" s="297">
        <f t="shared" si="18"/>
        <v>598</v>
      </c>
      <c r="O244" s="283">
        <f t="shared" si="18"/>
        <v>0</v>
      </c>
      <c r="P244" s="283">
        <f t="shared" si="18"/>
        <v>0</v>
      </c>
      <c r="Q244" s="298">
        <v>47733</v>
      </c>
      <c r="R244" s="298">
        <v>23913.9</v>
      </c>
    </row>
    <row r="245" spans="1:18" ht="59.25" customHeight="1" x14ac:dyDescent="0.25">
      <c r="A245" s="272">
        <v>1</v>
      </c>
      <c r="B245" s="642" t="s">
        <v>373</v>
      </c>
      <c r="C245" s="643"/>
      <c r="D245" s="643"/>
      <c r="E245" s="643"/>
      <c r="F245" s="644"/>
      <c r="G245" s="295" t="s">
        <v>1006</v>
      </c>
      <c r="H245" s="272">
        <f>I245+J245</f>
        <v>370</v>
      </c>
      <c r="I245" s="272">
        <v>340</v>
      </c>
      <c r="J245" s="272">
        <v>30</v>
      </c>
      <c r="K245" s="268">
        <v>150</v>
      </c>
      <c r="L245" s="268">
        <v>21</v>
      </c>
      <c r="M245" s="268">
        <v>3</v>
      </c>
      <c r="N245" s="268">
        <v>448</v>
      </c>
      <c r="O245" s="272">
        <v>0</v>
      </c>
      <c r="P245" s="272">
        <v>0</v>
      </c>
      <c r="Q245" s="273">
        <v>48580</v>
      </c>
      <c r="R245" s="273">
        <v>26046</v>
      </c>
    </row>
    <row r="246" spans="1:18" ht="33" customHeight="1" x14ac:dyDescent="0.25">
      <c r="A246" s="272">
        <v>2</v>
      </c>
      <c r="B246" s="642" t="s">
        <v>374</v>
      </c>
      <c r="C246" s="643"/>
      <c r="D246" s="643"/>
      <c r="E246" s="643"/>
      <c r="F246" s="644"/>
      <c r="G246" s="295" t="s">
        <v>569</v>
      </c>
      <c r="H246" s="272">
        <f t="shared" ref="H246:H258" si="19">I246+J246</f>
        <v>20</v>
      </c>
      <c r="I246" s="272">
        <v>10</v>
      </c>
      <c r="J246" s="272">
        <v>10</v>
      </c>
      <c r="K246" s="268">
        <v>11</v>
      </c>
      <c r="L246" s="268">
        <v>0</v>
      </c>
      <c r="M246" s="268">
        <v>0</v>
      </c>
      <c r="N246" s="268">
        <v>28</v>
      </c>
      <c r="O246" s="272">
        <v>0</v>
      </c>
      <c r="P246" s="272">
        <v>0</v>
      </c>
      <c r="Q246" s="273">
        <v>42950</v>
      </c>
      <c r="R246" s="273">
        <v>21000</v>
      </c>
    </row>
    <row r="247" spans="1:18" ht="33" customHeight="1" x14ac:dyDescent="0.25">
      <c r="A247" s="272">
        <v>3</v>
      </c>
      <c r="B247" s="642" t="s">
        <v>375</v>
      </c>
      <c r="C247" s="643"/>
      <c r="D247" s="643"/>
      <c r="E247" s="643"/>
      <c r="F247" s="644"/>
      <c r="G247" s="295" t="s">
        <v>570</v>
      </c>
      <c r="H247" s="272">
        <f t="shared" si="19"/>
        <v>20</v>
      </c>
      <c r="I247" s="272">
        <v>10</v>
      </c>
      <c r="J247" s="272">
        <v>10</v>
      </c>
      <c r="K247" s="268">
        <v>9</v>
      </c>
      <c r="L247" s="268">
        <v>0</v>
      </c>
      <c r="M247" s="268">
        <v>0</v>
      </c>
      <c r="N247" s="268">
        <v>26</v>
      </c>
      <c r="O247" s="272">
        <v>0</v>
      </c>
      <c r="P247" s="272">
        <v>0</v>
      </c>
      <c r="Q247" s="273">
        <v>33814</v>
      </c>
      <c r="R247" s="273">
        <v>21334</v>
      </c>
    </row>
    <row r="248" spans="1:18" ht="33" customHeight="1" x14ac:dyDescent="0.25">
      <c r="A248" s="272">
        <v>4</v>
      </c>
      <c r="B248" s="642" t="s">
        <v>376</v>
      </c>
      <c r="C248" s="643"/>
      <c r="D248" s="643"/>
      <c r="E248" s="643"/>
      <c r="F248" s="644"/>
      <c r="G248" s="295" t="s">
        <v>571</v>
      </c>
      <c r="H248" s="272">
        <f t="shared" si="19"/>
        <v>20</v>
      </c>
      <c r="I248" s="272">
        <v>10</v>
      </c>
      <c r="J248" s="272">
        <v>10</v>
      </c>
      <c r="K248" s="268">
        <v>9</v>
      </c>
      <c r="L248" s="268">
        <v>0</v>
      </c>
      <c r="M248" s="268">
        <v>1</v>
      </c>
      <c r="N248" s="268">
        <v>33</v>
      </c>
      <c r="O248" s="272">
        <v>0</v>
      </c>
      <c r="P248" s="272">
        <v>0</v>
      </c>
      <c r="Q248" s="273">
        <v>40008</v>
      </c>
      <c r="R248" s="273">
        <v>27532</v>
      </c>
    </row>
    <row r="249" spans="1:18" ht="44.25" customHeight="1" x14ac:dyDescent="0.25">
      <c r="A249" s="272">
        <v>5</v>
      </c>
      <c r="B249" s="642" t="s">
        <v>377</v>
      </c>
      <c r="C249" s="643"/>
      <c r="D249" s="643"/>
      <c r="E249" s="643"/>
      <c r="F249" s="644"/>
      <c r="G249" s="295" t="s">
        <v>572</v>
      </c>
      <c r="H249" s="272">
        <f t="shared" si="19"/>
        <v>0</v>
      </c>
      <c r="I249" s="272">
        <v>0</v>
      </c>
      <c r="J249" s="272">
        <v>0</v>
      </c>
      <c r="K249" s="268">
        <v>4</v>
      </c>
      <c r="L249" s="268">
        <v>0</v>
      </c>
      <c r="M249" s="268">
        <v>0</v>
      </c>
      <c r="N249" s="268">
        <v>11</v>
      </c>
      <c r="O249" s="272">
        <v>0</v>
      </c>
      <c r="P249" s="272">
        <v>0</v>
      </c>
      <c r="Q249" s="273">
        <v>32690</v>
      </c>
      <c r="R249" s="273">
        <v>17024</v>
      </c>
    </row>
    <row r="250" spans="1:18" ht="32.25" customHeight="1" x14ac:dyDescent="0.25">
      <c r="A250" s="272">
        <v>6</v>
      </c>
      <c r="B250" s="642" t="s">
        <v>378</v>
      </c>
      <c r="C250" s="643"/>
      <c r="D250" s="643"/>
      <c r="E250" s="643"/>
      <c r="F250" s="644"/>
      <c r="G250" s="295" t="s">
        <v>573</v>
      </c>
      <c r="H250" s="272">
        <f t="shared" si="19"/>
        <v>15</v>
      </c>
      <c r="I250" s="272">
        <v>0</v>
      </c>
      <c r="J250" s="272">
        <v>15</v>
      </c>
      <c r="K250" s="268">
        <v>2</v>
      </c>
      <c r="L250" s="268">
        <v>0</v>
      </c>
      <c r="M250" s="268">
        <v>0</v>
      </c>
      <c r="N250" s="268">
        <v>10</v>
      </c>
      <c r="O250" s="272">
        <v>0</v>
      </c>
      <c r="P250" s="272">
        <v>0</v>
      </c>
      <c r="Q250" s="273">
        <v>73799</v>
      </c>
      <c r="R250" s="273">
        <v>20642</v>
      </c>
    </row>
    <row r="251" spans="1:18" ht="20.25" customHeight="1" x14ac:dyDescent="0.25">
      <c r="A251" s="272">
        <v>7</v>
      </c>
      <c r="B251" s="642" t="s">
        <v>379</v>
      </c>
      <c r="C251" s="643"/>
      <c r="D251" s="643"/>
      <c r="E251" s="643"/>
      <c r="F251" s="644"/>
      <c r="G251" s="295" t="s">
        <v>574</v>
      </c>
      <c r="H251" s="272">
        <f t="shared" si="19"/>
        <v>15</v>
      </c>
      <c r="I251" s="272">
        <v>0</v>
      </c>
      <c r="J251" s="272">
        <v>15</v>
      </c>
      <c r="K251" s="268">
        <v>5</v>
      </c>
      <c r="L251" s="268">
        <v>1</v>
      </c>
      <c r="M251" s="268">
        <v>0</v>
      </c>
      <c r="N251" s="268">
        <v>7</v>
      </c>
      <c r="O251" s="272">
        <v>0</v>
      </c>
      <c r="P251" s="272">
        <v>0</v>
      </c>
      <c r="Q251" s="273">
        <v>46074</v>
      </c>
      <c r="R251" s="273">
        <v>27837</v>
      </c>
    </row>
    <row r="252" spans="1:18" ht="31.5" customHeight="1" x14ac:dyDescent="0.25">
      <c r="A252" s="272">
        <v>8</v>
      </c>
      <c r="B252" s="642" t="s">
        <v>380</v>
      </c>
      <c r="C252" s="643"/>
      <c r="D252" s="643"/>
      <c r="E252" s="643"/>
      <c r="F252" s="644"/>
      <c r="G252" s="295" t="s">
        <v>575</v>
      </c>
      <c r="H252" s="272">
        <f t="shared" si="19"/>
        <v>0</v>
      </c>
      <c r="I252" s="272">
        <v>0</v>
      </c>
      <c r="J252" s="272">
        <v>0</v>
      </c>
      <c r="K252" s="268">
        <v>3</v>
      </c>
      <c r="L252" s="268">
        <v>1</v>
      </c>
      <c r="M252" s="268">
        <v>0</v>
      </c>
      <c r="N252" s="268">
        <v>7</v>
      </c>
      <c r="O252" s="272">
        <v>0</v>
      </c>
      <c r="P252" s="272">
        <v>0</v>
      </c>
      <c r="Q252" s="273">
        <v>37706</v>
      </c>
      <c r="R252" s="273">
        <v>22824</v>
      </c>
    </row>
    <row r="253" spans="1:18" ht="44.25" customHeight="1" x14ac:dyDescent="0.25">
      <c r="A253" s="272">
        <v>9</v>
      </c>
      <c r="B253" s="642" t="s">
        <v>381</v>
      </c>
      <c r="C253" s="643"/>
      <c r="D253" s="643"/>
      <c r="E253" s="643"/>
      <c r="F253" s="644"/>
      <c r="G253" s="295" t="s">
        <v>576</v>
      </c>
      <c r="H253" s="272">
        <f t="shared" si="19"/>
        <v>0</v>
      </c>
      <c r="I253" s="272">
        <v>0</v>
      </c>
      <c r="J253" s="272">
        <v>0</v>
      </c>
      <c r="K253" s="268">
        <v>3</v>
      </c>
      <c r="L253" s="268">
        <v>1</v>
      </c>
      <c r="M253" s="268">
        <v>0</v>
      </c>
      <c r="N253" s="268">
        <v>10</v>
      </c>
      <c r="O253" s="272">
        <v>0</v>
      </c>
      <c r="P253" s="272">
        <v>0</v>
      </c>
      <c r="Q253" s="273">
        <v>60361</v>
      </c>
      <c r="R253" s="273">
        <v>27766</v>
      </c>
    </row>
    <row r="254" spans="1:18" ht="30" customHeight="1" x14ac:dyDescent="0.25">
      <c r="A254" s="272">
        <v>10</v>
      </c>
      <c r="B254" s="642" t="s">
        <v>382</v>
      </c>
      <c r="C254" s="643"/>
      <c r="D254" s="643"/>
      <c r="E254" s="643"/>
      <c r="F254" s="644"/>
      <c r="G254" s="295" t="s">
        <v>577</v>
      </c>
      <c r="H254" s="272">
        <f t="shared" si="19"/>
        <v>15</v>
      </c>
      <c r="I254" s="272">
        <v>0</v>
      </c>
      <c r="J254" s="272">
        <v>15</v>
      </c>
      <c r="K254" s="268">
        <v>4</v>
      </c>
      <c r="L254" s="268">
        <v>1</v>
      </c>
      <c r="M254" s="268">
        <v>1</v>
      </c>
      <c r="N254" s="268">
        <v>10</v>
      </c>
      <c r="O254" s="272">
        <v>0</v>
      </c>
      <c r="P254" s="272">
        <v>0</v>
      </c>
      <c r="Q254" s="273">
        <v>46386</v>
      </c>
      <c r="R254" s="273">
        <v>20965</v>
      </c>
    </row>
    <row r="255" spans="1:18" ht="32.25" customHeight="1" x14ac:dyDescent="0.25">
      <c r="A255" s="272">
        <v>11</v>
      </c>
      <c r="B255" s="642" t="s">
        <v>383</v>
      </c>
      <c r="C255" s="643"/>
      <c r="D255" s="643"/>
      <c r="E255" s="643"/>
      <c r="F255" s="644"/>
      <c r="G255" s="295" t="s">
        <v>384</v>
      </c>
      <c r="H255" s="272">
        <f t="shared" si="19"/>
        <v>0</v>
      </c>
      <c r="I255" s="272">
        <v>0</v>
      </c>
      <c r="J255" s="272">
        <v>0</v>
      </c>
      <c r="K255" s="268">
        <v>0</v>
      </c>
      <c r="L255" s="268">
        <v>0</v>
      </c>
      <c r="M255" s="268">
        <v>0</v>
      </c>
      <c r="N255" s="268">
        <v>2</v>
      </c>
      <c r="O255" s="272">
        <v>0</v>
      </c>
      <c r="P255" s="272">
        <v>0</v>
      </c>
      <c r="Q255" s="273">
        <v>0</v>
      </c>
      <c r="R255" s="273">
        <v>30273</v>
      </c>
    </row>
    <row r="256" spans="1:18" ht="30.75" customHeight="1" x14ac:dyDescent="0.25">
      <c r="A256" s="272">
        <v>12</v>
      </c>
      <c r="B256" s="642" t="s">
        <v>385</v>
      </c>
      <c r="C256" s="643"/>
      <c r="D256" s="643"/>
      <c r="E256" s="643"/>
      <c r="F256" s="644"/>
      <c r="G256" s="295" t="s">
        <v>386</v>
      </c>
      <c r="H256" s="272">
        <f t="shared" si="19"/>
        <v>0</v>
      </c>
      <c r="I256" s="272">
        <v>0</v>
      </c>
      <c r="J256" s="272">
        <v>0</v>
      </c>
      <c r="K256" s="268">
        <v>0</v>
      </c>
      <c r="L256" s="268">
        <v>0</v>
      </c>
      <c r="M256" s="268">
        <v>0</v>
      </c>
      <c r="N256" s="268">
        <v>4</v>
      </c>
      <c r="O256" s="272">
        <v>0</v>
      </c>
      <c r="P256" s="272">
        <v>0</v>
      </c>
      <c r="Q256" s="273">
        <v>0</v>
      </c>
      <c r="R256" s="273">
        <v>17898</v>
      </c>
    </row>
    <row r="257" spans="1:18" ht="30.75" customHeight="1" x14ac:dyDescent="0.25">
      <c r="A257" s="272">
        <v>13</v>
      </c>
      <c r="B257" s="642" t="s">
        <v>387</v>
      </c>
      <c r="C257" s="643"/>
      <c r="D257" s="643"/>
      <c r="E257" s="643"/>
      <c r="F257" s="644"/>
      <c r="G257" s="295" t="s">
        <v>388</v>
      </c>
      <c r="H257" s="272">
        <f t="shared" si="19"/>
        <v>0</v>
      </c>
      <c r="I257" s="272">
        <v>0</v>
      </c>
      <c r="J257" s="272">
        <v>0</v>
      </c>
      <c r="K257" s="268">
        <v>0</v>
      </c>
      <c r="L257" s="268">
        <v>0</v>
      </c>
      <c r="M257" s="268">
        <v>0</v>
      </c>
      <c r="N257" s="268">
        <v>1</v>
      </c>
      <c r="O257" s="272">
        <v>0</v>
      </c>
      <c r="P257" s="272">
        <v>0</v>
      </c>
      <c r="Q257" s="273">
        <v>0</v>
      </c>
      <c r="R257" s="273">
        <v>26336</v>
      </c>
    </row>
    <row r="258" spans="1:18" ht="39.75" customHeight="1" x14ac:dyDescent="0.25">
      <c r="A258" s="272">
        <v>14</v>
      </c>
      <c r="B258" s="642" t="s">
        <v>389</v>
      </c>
      <c r="C258" s="643"/>
      <c r="D258" s="643"/>
      <c r="E258" s="643"/>
      <c r="F258" s="644"/>
      <c r="G258" s="295" t="s">
        <v>390</v>
      </c>
      <c r="H258" s="272">
        <f t="shared" si="19"/>
        <v>0</v>
      </c>
      <c r="I258" s="272">
        <v>0</v>
      </c>
      <c r="J258" s="272">
        <v>0</v>
      </c>
      <c r="K258" s="268">
        <v>0</v>
      </c>
      <c r="L258" s="268">
        <v>0</v>
      </c>
      <c r="M258" s="268">
        <v>0</v>
      </c>
      <c r="N258" s="268">
        <v>1</v>
      </c>
      <c r="O258" s="272">
        <v>0</v>
      </c>
      <c r="P258" s="272">
        <v>0</v>
      </c>
      <c r="Q258" s="273">
        <v>0</v>
      </c>
      <c r="R258" s="273">
        <v>18930</v>
      </c>
    </row>
    <row r="259" spans="1:18" ht="24.75" customHeight="1" x14ac:dyDescent="0.25">
      <c r="A259" s="283">
        <v>11</v>
      </c>
      <c r="B259" s="674" t="s">
        <v>391</v>
      </c>
      <c r="C259" s="675"/>
      <c r="D259" s="675"/>
      <c r="E259" s="675"/>
      <c r="F259" s="675"/>
      <c r="G259" s="676"/>
      <c r="H259" s="283">
        <f>H260+H261+H262+H263+H264+H265+H266+H267+H268+H269</f>
        <v>350</v>
      </c>
      <c r="I259" s="283">
        <f t="shared" ref="I259:P259" si="20">I260+I261+I262+I263+I264+I265+I266+I267+I268+I269</f>
        <v>260</v>
      </c>
      <c r="J259" s="283">
        <f>J260+J261+J262+J263+J264+J265+J266+J267+J268+J269</f>
        <v>90</v>
      </c>
      <c r="K259" s="297">
        <f t="shared" si="20"/>
        <v>207</v>
      </c>
      <c r="L259" s="297">
        <f t="shared" si="20"/>
        <v>42</v>
      </c>
      <c r="M259" s="297">
        <f t="shared" si="20"/>
        <v>7</v>
      </c>
      <c r="N259" s="297">
        <f t="shared" si="20"/>
        <v>593</v>
      </c>
      <c r="O259" s="283">
        <f t="shared" si="20"/>
        <v>0</v>
      </c>
      <c r="P259" s="283">
        <f t="shared" si="20"/>
        <v>0</v>
      </c>
      <c r="Q259" s="298">
        <v>47716</v>
      </c>
      <c r="R259" s="298">
        <v>23858</v>
      </c>
    </row>
    <row r="260" spans="1:18" ht="33.75" customHeight="1" x14ac:dyDescent="0.25">
      <c r="A260" s="272">
        <v>1</v>
      </c>
      <c r="B260" s="642" t="s">
        <v>392</v>
      </c>
      <c r="C260" s="643"/>
      <c r="D260" s="643"/>
      <c r="E260" s="643"/>
      <c r="F260" s="644"/>
      <c r="G260" s="295" t="s">
        <v>1002</v>
      </c>
      <c r="H260" s="272">
        <f>I260+J260</f>
        <v>305</v>
      </c>
      <c r="I260" s="272">
        <v>235</v>
      </c>
      <c r="J260" s="272">
        <v>70</v>
      </c>
      <c r="K260" s="268">
        <v>144</v>
      </c>
      <c r="L260" s="268">
        <v>38</v>
      </c>
      <c r="M260" s="268">
        <v>4</v>
      </c>
      <c r="N260" s="268">
        <v>426</v>
      </c>
      <c r="O260" s="272">
        <v>0</v>
      </c>
      <c r="P260" s="272">
        <v>0</v>
      </c>
      <c r="Q260" s="273">
        <v>47716</v>
      </c>
      <c r="R260" s="273">
        <v>23858</v>
      </c>
    </row>
    <row r="261" spans="1:18" ht="33.75" customHeight="1" x14ac:dyDescent="0.25">
      <c r="A261" s="272">
        <v>2</v>
      </c>
      <c r="B261" s="642" t="s">
        <v>393</v>
      </c>
      <c r="C261" s="643"/>
      <c r="D261" s="643"/>
      <c r="E261" s="643"/>
      <c r="F261" s="644"/>
      <c r="G261" s="295" t="s">
        <v>579</v>
      </c>
      <c r="H261" s="272">
        <f t="shared" ref="H261:H269" si="21">I261+J261</f>
        <v>45</v>
      </c>
      <c r="I261" s="272">
        <v>25</v>
      </c>
      <c r="J261" s="272">
        <v>20</v>
      </c>
      <c r="K261" s="268">
        <v>10</v>
      </c>
      <c r="L261" s="268">
        <v>1</v>
      </c>
      <c r="M261" s="268">
        <v>0</v>
      </c>
      <c r="N261" s="268">
        <v>28</v>
      </c>
      <c r="O261" s="272">
        <v>0</v>
      </c>
      <c r="P261" s="272">
        <v>0</v>
      </c>
      <c r="Q261" s="273">
        <v>47716</v>
      </c>
      <c r="R261" s="273">
        <v>23858</v>
      </c>
    </row>
    <row r="262" spans="1:18" ht="31.5" customHeight="1" x14ac:dyDescent="0.25">
      <c r="A262" s="272">
        <v>3</v>
      </c>
      <c r="B262" s="642" t="s">
        <v>394</v>
      </c>
      <c r="C262" s="643"/>
      <c r="D262" s="643"/>
      <c r="E262" s="643"/>
      <c r="F262" s="644"/>
      <c r="G262" s="295" t="s">
        <v>580</v>
      </c>
      <c r="H262" s="272">
        <f t="shared" si="21"/>
        <v>0</v>
      </c>
      <c r="I262" s="272">
        <v>0</v>
      </c>
      <c r="J262" s="272">
        <v>0</v>
      </c>
      <c r="K262" s="268">
        <v>12</v>
      </c>
      <c r="L262" s="268"/>
      <c r="M262" s="268"/>
      <c r="N262" s="268">
        <v>41</v>
      </c>
      <c r="O262" s="272">
        <v>0</v>
      </c>
      <c r="P262" s="272">
        <v>0</v>
      </c>
      <c r="Q262" s="273">
        <v>47716</v>
      </c>
      <c r="R262" s="273">
        <v>23858</v>
      </c>
    </row>
    <row r="263" spans="1:18" ht="31.5" customHeight="1" x14ac:dyDescent="0.25">
      <c r="A263" s="272">
        <v>4</v>
      </c>
      <c r="B263" s="642" t="s">
        <v>395</v>
      </c>
      <c r="C263" s="643"/>
      <c r="D263" s="643"/>
      <c r="E263" s="643"/>
      <c r="F263" s="644"/>
      <c r="G263" s="295" t="s">
        <v>581</v>
      </c>
      <c r="H263" s="272">
        <f t="shared" si="21"/>
        <v>0</v>
      </c>
      <c r="I263" s="272">
        <v>0</v>
      </c>
      <c r="J263" s="272">
        <v>0</v>
      </c>
      <c r="K263" s="268">
        <v>4</v>
      </c>
      <c r="L263" s="268">
        <v>1</v>
      </c>
      <c r="M263" s="268">
        <v>1</v>
      </c>
      <c r="N263" s="268">
        <v>10</v>
      </c>
      <c r="O263" s="272">
        <v>0</v>
      </c>
      <c r="P263" s="272">
        <v>0</v>
      </c>
      <c r="Q263" s="273">
        <v>47716</v>
      </c>
      <c r="R263" s="273">
        <v>23858</v>
      </c>
    </row>
    <row r="264" spans="1:18" ht="31.5" customHeight="1" x14ac:dyDescent="0.25">
      <c r="A264" s="272">
        <v>5</v>
      </c>
      <c r="B264" s="642" t="s">
        <v>396</v>
      </c>
      <c r="C264" s="643"/>
      <c r="D264" s="643"/>
      <c r="E264" s="643"/>
      <c r="F264" s="644"/>
      <c r="G264" s="295" t="s">
        <v>582</v>
      </c>
      <c r="H264" s="272">
        <f t="shared" si="21"/>
        <v>0</v>
      </c>
      <c r="I264" s="272">
        <v>0</v>
      </c>
      <c r="J264" s="272">
        <v>0</v>
      </c>
      <c r="K264" s="268">
        <v>11</v>
      </c>
      <c r="L264" s="268">
        <v>0</v>
      </c>
      <c r="M264" s="268">
        <v>0</v>
      </c>
      <c r="N264" s="268">
        <v>17</v>
      </c>
      <c r="O264" s="272">
        <v>0</v>
      </c>
      <c r="P264" s="272">
        <v>0</v>
      </c>
      <c r="Q264" s="273">
        <v>47716</v>
      </c>
      <c r="R264" s="273">
        <v>23858</v>
      </c>
    </row>
    <row r="265" spans="1:18" ht="40.5" customHeight="1" x14ac:dyDescent="0.25">
      <c r="A265" s="272">
        <v>6</v>
      </c>
      <c r="B265" s="642" t="s">
        <v>397</v>
      </c>
      <c r="C265" s="643"/>
      <c r="D265" s="643"/>
      <c r="E265" s="643"/>
      <c r="F265" s="644"/>
      <c r="G265" s="295" t="s">
        <v>583</v>
      </c>
      <c r="H265" s="272">
        <f t="shared" si="21"/>
        <v>0</v>
      </c>
      <c r="I265" s="272">
        <v>0</v>
      </c>
      <c r="J265" s="272">
        <v>0</v>
      </c>
      <c r="K265" s="268">
        <v>3</v>
      </c>
      <c r="L265" s="268">
        <v>2</v>
      </c>
      <c r="M265" s="268">
        <v>2</v>
      </c>
      <c r="N265" s="268">
        <v>13</v>
      </c>
      <c r="O265" s="272">
        <v>0</v>
      </c>
      <c r="P265" s="272">
        <v>0</v>
      </c>
      <c r="Q265" s="273">
        <v>47716</v>
      </c>
      <c r="R265" s="273">
        <v>23858</v>
      </c>
    </row>
    <row r="266" spans="1:18" ht="40.5" customHeight="1" x14ac:dyDescent="0.25">
      <c r="A266" s="272">
        <v>7</v>
      </c>
      <c r="B266" s="642" t="s">
        <v>398</v>
      </c>
      <c r="C266" s="643"/>
      <c r="D266" s="643"/>
      <c r="E266" s="643"/>
      <c r="F266" s="644"/>
      <c r="G266" s="295" t="s">
        <v>584</v>
      </c>
      <c r="H266" s="272">
        <f t="shared" si="21"/>
        <v>0</v>
      </c>
      <c r="I266" s="272">
        <v>0</v>
      </c>
      <c r="J266" s="272">
        <v>0</v>
      </c>
      <c r="K266" s="268">
        <v>10</v>
      </c>
      <c r="L266" s="268">
        <v>0</v>
      </c>
      <c r="M266" s="268">
        <v>0</v>
      </c>
      <c r="N266" s="268">
        <v>29</v>
      </c>
      <c r="O266" s="272">
        <v>0</v>
      </c>
      <c r="P266" s="272">
        <v>0</v>
      </c>
      <c r="Q266" s="273">
        <v>47716</v>
      </c>
      <c r="R266" s="273">
        <v>23858</v>
      </c>
    </row>
    <row r="267" spans="1:18" ht="40.5" customHeight="1" x14ac:dyDescent="0.25">
      <c r="A267" s="272">
        <v>8</v>
      </c>
      <c r="B267" s="642" t="s">
        <v>399</v>
      </c>
      <c r="C267" s="643"/>
      <c r="D267" s="643"/>
      <c r="E267" s="643"/>
      <c r="F267" s="644"/>
      <c r="G267" s="295" t="s">
        <v>585</v>
      </c>
      <c r="H267" s="272">
        <f t="shared" si="21"/>
        <v>0</v>
      </c>
      <c r="I267" s="272">
        <v>0</v>
      </c>
      <c r="J267" s="272">
        <v>0</v>
      </c>
      <c r="K267" s="268">
        <v>8</v>
      </c>
      <c r="L267" s="268">
        <v>0</v>
      </c>
      <c r="M267" s="268">
        <v>0</v>
      </c>
      <c r="N267" s="268">
        <v>14</v>
      </c>
      <c r="O267" s="272">
        <v>0</v>
      </c>
      <c r="P267" s="272">
        <v>0</v>
      </c>
      <c r="Q267" s="273">
        <v>47716</v>
      </c>
      <c r="R267" s="273">
        <v>23858</v>
      </c>
    </row>
    <row r="268" spans="1:18" ht="40.5" customHeight="1" x14ac:dyDescent="0.25">
      <c r="A268" s="272">
        <v>9</v>
      </c>
      <c r="B268" s="642" t="s">
        <v>400</v>
      </c>
      <c r="C268" s="643"/>
      <c r="D268" s="643"/>
      <c r="E268" s="643"/>
      <c r="F268" s="644"/>
      <c r="G268" s="295" t="s">
        <v>586</v>
      </c>
      <c r="H268" s="272">
        <f t="shared" si="21"/>
        <v>0</v>
      </c>
      <c r="I268" s="272">
        <v>0</v>
      </c>
      <c r="J268" s="272">
        <v>0</v>
      </c>
      <c r="K268" s="268">
        <v>5</v>
      </c>
      <c r="L268" s="268">
        <v>0</v>
      </c>
      <c r="M268" s="268">
        <v>0</v>
      </c>
      <c r="N268" s="268">
        <v>13</v>
      </c>
      <c r="O268" s="272">
        <v>0</v>
      </c>
      <c r="P268" s="272">
        <v>0</v>
      </c>
      <c r="Q268" s="273">
        <v>47716</v>
      </c>
      <c r="R268" s="273">
        <v>23858</v>
      </c>
    </row>
    <row r="269" spans="1:18" ht="40.5" customHeight="1" x14ac:dyDescent="0.25">
      <c r="A269" s="272">
        <v>10</v>
      </c>
      <c r="B269" s="642" t="s">
        <v>401</v>
      </c>
      <c r="C269" s="643"/>
      <c r="D269" s="643"/>
      <c r="E269" s="643"/>
      <c r="F269" s="644"/>
      <c r="G269" s="295" t="s">
        <v>402</v>
      </c>
      <c r="H269" s="272">
        <f t="shared" si="21"/>
        <v>0</v>
      </c>
      <c r="I269" s="272">
        <v>0</v>
      </c>
      <c r="J269" s="272">
        <v>0</v>
      </c>
      <c r="K269" s="268">
        <v>0</v>
      </c>
      <c r="L269" s="268">
        <v>0</v>
      </c>
      <c r="M269" s="268">
        <v>0</v>
      </c>
      <c r="N269" s="268">
        <v>2</v>
      </c>
      <c r="O269" s="272">
        <v>0</v>
      </c>
      <c r="P269" s="272">
        <v>0</v>
      </c>
      <c r="Q269" s="273">
        <v>0</v>
      </c>
      <c r="R269" s="273">
        <v>23858</v>
      </c>
    </row>
    <row r="270" spans="1:18" ht="24.75" customHeight="1" x14ac:dyDescent="0.25">
      <c r="A270" s="283">
        <v>12</v>
      </c>
      <c r="B270" s="674" t="s">
        <v>403</v>
      </c>
      <c r="C270" s="675"/>
      <c r="D270" s="675"/>
      <c r="E270" s="675"/>
      <c r="F270" s="675"/>
      <c r="G270" s="676"/>
      <c r="H270" s="283">
        <f>H272+H273+H274+H275+H276+H277+H278+H279+H280+H281+H282+H283+H284+H285+H286+H287+H288+H289+H290+H291+H292+H293+H294+H295+H297+H298+H299+H300+H301+H302+H303+H304+H305+H307+H308+H309+H310+H311</f>
        <v>105</v>
      </c>
      <c r="I270" s="283">
        <f t="shared" ref="I270:P270" si="22">I272+I273+I274+I275+I276+I277+I278+I279+I280+I281+I282+I283+I284+I285+I286+I287+I288+I289+I290+I291+I292+I293+I294+I295+I297+I298+I299+I301+I302+I303+I304+I305+I307+I308+I309+I310+I311</f>
        <v>65</v>
      </c>
      <c r="J270" s="283">
        <f t="shared" si="22"/>
        <v>40</v>
      </c>
      <c r="K270" s="297">
        <f t="shared" si="22"/>
        <v>48</v>
      </c>
      <c r="L270" s="297">
        <f t="shared" si="22"/>
        <v>12</v>
      </c>
      <c r="M270" s="297">
        <f t="shared" si="22"/>
        <v>4</v>
      </c>
      <c r="N270" s="297">
        <f t="shared" si="22"/>
        <v>102</v>
      </c>
      <c r="O270" s="283">
        <f t="shared" si="22"/>
        <v>20</v>
      </c>
      <c r="P270" s="283">
        <f t="shared" si="22"/>
        <v>4</v>
      </c>
      <c r="Q270" s="298">
        <v>47724</v>
      </c>
      <c r="R270" s="298">
        <v>23858</v>
      </c>
    </row>
    <row r="271" spans="1:18" ht="20.25" customHeight="1" x14ac:dyDescent="0.25">
      <c r="A271" s="283">
        <v>1</v>
      </c>
      <c r="B271" s="674" t="s">
        <v>430</v>
      </c>
      <c r="C271" s="675"/>
      <c r="D271" s="675"/>
      <c r="E271" s="675"/>
      <c r="F271" s="676"/>
      <c r="G271" s="295"/>
      <c r="H271" s="674"/>
      <c r="I271" s="675"/>
      <c r="J271" s="675"/>
      <c r="K271" s="675"/>
      <c r="L271" s="675"/>
      <c r="M271" s="675"/>
      <c r="N271" s="675"/>
      <c r="O271" s="675"/>
      <c r="P271" s="675"/>
      <c r="Q271" s="675"/>
      <c r="R271" s="676"/>
    </row>
    <row r="272" spans="1:18" ht="36.75" customHeight="1" x14ac:dyDescent="0.25">
      <c r="A272" s="272">
        <v>1</v>
      </c>
      <c r="B272" s="642" t="s">
        <v>430</v>
      </c>
      <c r="C272" s="643"/>
      <c r="D272" s="643"/>
      <c r="E272" s="643"/>
      <c r="F272" s="644"/>
      <c r="G272" s="295" t="s">
        <v>1009</v>
      </c>
      <c r="H272" s="272">
        <f>I272+J272</f>
        <v>95</v>
      </c>
      <c r="I272" s="272">
        <v>65</v>
      </c>
      <c r="J272" s="272">
        <v>30</v>
      </c>
      <c r="K272" s="268">
        <v>42</v>
      </c>
      <c r="L272" s="268">
        <v>7</v>
      </c>
      <c r="M272" s="268">
        <v>1</v>
      </c>
      <c r="N272" s="268">
        <v>68</v>
      </c>
      <c r="O272" s="272">
        <v>2</v>
      </c>
      <c r="P272" s="272">
        <v>0</v>
      </c>
      <c r="Q272" s="273">
        <v>50257</v>
      </c>
      <c r="R272" s="273">
        <v>23153</v>
      </c>
    </row>
    <row r="273" spans="1:18" ht="27" customHeight="1" x14ac:dyDescent="0.25">
      <c r="A273" s="272">
        <v>2</v>
      </c>
      <c r="B273" s="642" t="s">
        <v>431</v>
      </c>
      <c r="C273" s="643"/>
      <c r="D273" s="643"/>
      <c r="E273" s="643"/>
      <c r="F273" s="644"/>
      <c r="G273" s="295" t="s">
        <v>432</v>
      </c>
      <c r="H273" s="272">
        <f t="shared" ref="H273:H295" si="23">I273+J273</f>
        <v>0</v>
      </c>
      <c r="I273" s="272">
        <v>0</v>
      </c>
      <c r="J273" s="272">
        <v>0</v>
      </c>
      <c r="K273" s="268">
        <v>0</v>
      </c>
      <c r="L273" s="268">
        <v>0</v>
      </c>
      <c r="M273" s="268">
        <v>0</v>
      </c>
      <c r="N273" s="268">
        <v>1</v>
      </c>
      <c r="O273" s="272">
        <v>0</v>
      </c>
      <c r="P273" s="272">
        <v>0</v>
      </c>
      <c r="Q273" s="273">
        <v>0</v>
      </c>
      <c r="R273" s="273">
        <v>27360</v>
      </c>
    </row>
    <row r="274" spans="1:18" ht="48" customHeight="1" x14ac:dyDescent="0.25">
      <c r="A274" s="272">
        <v>3</v>
      </c>
      <c r="B274" s="642" t="s">
        <v>433</v>
      </c>
      <c r="C274" s="643"/>
      <c r="D274" s="643"/>
      <c r="E274" s="643"/>
      <c r="F274" s="644"/>
      <c r="G274" s="295" t="s">
        <v>434</v>
      </c>
      <c r="H274" s="272">
        <f t="shared" si="23"/>
        <v>0</v>
      </c>
      <c r="I274" s="272">
        <v>0</v>
      </c>
      <c r="J274" s="272">
        <v>0</v>
      </c>
      <c r="K274" s="268">
        <v>0</v>
      </c>
      <c r="L274" s="268">
        <v>0</v>
      </c>
      <c r="M274" s="268">
        <v>0</v>
      </c>
      <c r="N274" s="268">
        <v>1</v>
      </c>
      <c r="O274" s="272">
        <v>0</v>
      </c>
      <c r="P274" s="272">
        <v>0</v>
      </c>
      <c r="Q274" s="273">
        <v>0</v>
      </c>
      <c r="R274" s="273">
        <v>42155</v>
      </c>
    </row>
    <row r="275" spans="1:18" ht="44.25" customHeight="1" x14ac:dyDescent="0.25">
      <c r="A275" s="272">
        <v>4</v>
      </c>
      <c r="B275" s="642" t="s">
        <v>435</v>
      </c>
      <c r="C275" s="643"/>
      <c r="D275" s="643"/>
      <c r="E275" s="643"/>
      <c r="F275" s="644"/>
      <c r="G275" s="295" t="s">
        <v>436</v>
      </c>
      <c r="H275" s="272">
        <f t="shared" si="23"/>
        <v>0</v>
      </c>
      <c r="I275" s="272">
        <v>0</v>
      </c>
      <c r="J275" s="272">
        <v>0</v>
      </c>
      <c r="K275" s="268">
        <v>0</v>
      </c>
      <c r="L275" s="268">
        <v>0</v>
      </c>
      <c r="M275" s="268">
        <v>0</v>
      </c>
      <c r="N275" s="268">
        <v>1</v>
      </c>
      <c r="O275" s="272">
        <v>0</v>
      </c>
      <c r="P275" s="272">
        <v>0</v>
      </c>
      <c r="Q275" s="273">
        <v>0</v>
      </c>
      <c r="R275" s="273">
        <v>37085</v>
      </c>
    </row>
    <row r="276" spans="1:18" ht="33.75" customHeight="1" x14ac:dyDescent="0.25">
      <c r="A276" s="272">
        <v>5</v>
      </c>
      <c r="B276" s="642" t="s">
        <v>439</v>
      </c>
      <c r="C276" s="643"/>
      <c r="D276" s="643"/>
      <c r="E276" s="643"/>
      <c r="F276" s="644"/>
      <c r="G276" s="295" t="s">
        <v>440</v>
      </c>
      <c r="H276" s="272">
        <f t="shared" si="23"/>
        <v>0</v>
      </c>
      <c r="I276" s="272">
        <v>0</v>
      </c>
      <c r="J276" s="272">
        <v>0</v>
      </c>
      <c r="K276" s="268">
        <v>0</v>
      </c>
      <c r="L276" s="268">
        <v>0</v>
      </c>
      <c r="M276" s="268">
        <v>0</v>
      </c>
      <c r="N276" s="268">
        <v>1</v>
      </c>
      <c r="O276" s="272">
        <v>0</v>
      </c>
      <c r="P276" s="272">
        <v>0</v>
      </c>
      <c r="Q276" s="273">
        <v>0</v>
      </c>
      <c r="R276" s="273">
        <v>20960</v>
      </c>
    </row>
    <row r="277" spans="1:18" ht="22.5" customHeight="1" x14ac:dyDescent="0.25">
      <c r="A277" s="272">
        <v>6</v>
      </c>
      <c r="B277" s="642" t="s">
        <v>443</v>
      </c>
      <c r="C277" s="643"/>
      <c r="D277" s="643"/>
      <c r="E277" s="643"/>
      <c r="F277" s="644"/>
      <c r="G277" s="295" t="s">
        <v>444</v>
      </c>
      <c r="H277" s="272">
        <f t="shared" si="23"/>
        <v>0</v>
      </c>
      <c r="I277" s="272">
        <v>0</v>
      </c>
      <c r="J277" s="272">
        <v>0</v>
      </c>
      <c r="K277" s="268">
        <v>0</v>
      </c>
      <c r="L277" s="268">
        <v>0</v>
      </c>
      <c r="M277" s="268">
        <v>0</v>
      </c>
      <c r="N277" s="268">
        <v>1</v>
      </c>
      <c r="O277" s="272">
        <v>0</v>
      </c>
      <c r="P277" s="272">
        <v>0</v>
      </c>
      <c r="Q277" s="273">
        <v>0</v>
      </c>
      <c r="R277" s="273">
        <v>32699</v>
      </c>
    </row>
    <row r="278" spans="1:18" ht="48" customHeight="1" x14ac:dyDescent="0.25">
      <c r="A278" s="272">
        <v>7</v>
      </c>
      <c r="B278" s="642" t="s">
        <v>445</v>
      </c>
      <c r="C278" s="643"/>
      <c r="D278" s="643"/>
      <c r="E278" s="643"/>
      <c r="F278" s="644"/>
      <c r="G278" s="295" t="s">
        <v>446</v>
      </c>
      <c r="H278" s="272">
        <f t="shared" si="23"/>
        <v>0</v>
      </c>
      <c r="I278" s="272">
        <v>0</v>
      </c>
      <c r="J278" s="272">
        <v>0</v>
      </c>
      <c r="K278" s="268">
        <v>0</v>
      </c>
      <c r="L278" s="268">
        <v>0</v>
      </c>
      <c r="M278" s="268">
        <v>0</v>
      </c>
      <c r="N278" s="268">
        <v>1</v>
      </c>
      <c r="O278" s="272">
        <v>0</v>
      </c>
      <c r="P278" s="272">
        <v>0</v>
      </c>
      <c r="Q278" s="273">
        <v>0</v>
      </c>
      <c r="R278" s="273">
        <v>27960</v>
      </c>
    </row>
    <row r="279" spans="1:18" ht="36" customHeight="1" x14ac:dyDescent="0.25">
      <c r="A279" s="272">
        <v>8</v>
      </c>
      <c r="B279" s="642" t="s">
        <v>447</v>
      </c>
      <c r="C279" s="643"/>
      <c r="D279" s="643"/>
      <c r="E279" s="643"/>
      <c r="F279" s="644"/>
      <c r="G279" s="295" t="s">
        <v>448</v>
      </c>
      <c r="H279" s="272">
        <f t="shared" si="23"/>
        <v>0</v>
      </c>
      <c r="I279" s="272">
        <v>0</v>
      </c>
      <c r="J279" s="272">
        <v>0</v>
      </c>
      <c r="K279" s="268">
        <v>0</v>
      </c>
      <c r="L279" s="268">
        <v>0</v>
      </c>
      <c r="M279" s="268">
        <v>0</v>
      </c>
      <c r="N279" s="268">
        <v>2</v>
      </c>
      <c r="O279" s="272">
        <v>0</v>
      </c>
      <c r="P279" s="272">
        <v>0</v>
      </c>
      <c r="Q279" s="273">
        <v>0</v>
      </c>
      <c r="R279" s="273">
        <v>17195</v>
      </c>
    </row>
    <row r="280" spans="1:18" ht="36" customHeight="1" x14ac:dyDescent="0.25">
      <c r="A280" s="272">
        <v>9</v>
      </c>
      <c r="B280" s="642" t="s">
        <v>449</v>
      </c>
      <c r="C280" s="643"/>
      <c r="D280" s="643"/>
      <c r="E280" s="643"/>
      <c r="F280" s="644"/>
      <c r="G280" s="295" t="s">
        <v>450</v>
      </c>
      <c r="H280" s="272">
        <f t="shared" si="23"/>
        <v>0</v>
      </c>
      <c r="I280" s="272">
        <v>0</v>
      </c>
      <c r="J280" s="272">
        <v>0</v>
      </c>
      <c r="K280" s="268">
        <v>0</v>
      </c>
      <c r="L280" s="268">
        <v>0</v>
      </c>
      <c r="M280" s="268">
        <v>0</v>
      </c>
      <c r="N280" s="268">
        <v>1</v>
      </c>
      <c r="O280" s="272">
        <v>0</v>
      </c>
      <c r="P280" s="272">
        <v>0</v>
      </c>
      <c r="Q280" s="273">
        <v>0</v>
      </c>
      <c r="R280" s="273">
        <v>19650</v>
      </c>
    </row>
    <row r="281" spans="1:18" ht="36" customHeight="1" x14ac:dyDescent="0.25">
      <c r="A281" s="272">
        <v>10</v>
      </c>
      <c r="B281" s="642" t="s">
        <v>451</v>
      </c>
      <c r="C281" s="643"/>
      <c r="D281" s="643"/>
      <c r="E281" s="643"/>
      <c r="F281" s="644"/>
      <c r="G281" s="295" t="s">
        <v>452</v>
      </c>
      <c r="H281" s="272">
        <f t="shared" si="23"/>
        <v>0</v>
      </c>
      <c r="I281" s="272">
        <v>0</v>
      </c>
      <c r="J281" s="272">
        <v>0</v>
      </c>
      <c r="K281" s="268">
        <v>0</v>
      </c>
      <c r="L281" s="268">
        <v>0</v>
      </c>
      <c r="M281" s="268">
        <v>0</v>
      </c>
      <c r="N281" s="268">
        <v>1</v>
      </c>
      <c r="O281" s="272">
        <v>0</v>
      </c>
      <c r="P281" s="272">
        <v>0</v>
      </c>
      <c r="Q281" s="273">
        <v>0</v>
      </c>
      <c r="R281" s="273">
        <v>20960</v>
      </c>
    </row>
    <row r="282" spans="1:18" ht="36" customHeight="1" x14ac:dyDescent="0.25">
      <c r="A282" s="272">
        <v>11</v>
      </c>
      <c r="B282" s="642" t="s">
        <v>453</v>
      </c>
      <c r="C282" s="643"/>
      <c r="D282" s="643"/>
      <c r="E282" s="643"/>
      <c r="F282" s="644"/>
      <c r="G282" s="295" t="s">
        <v>454</v>
      </c>
      <c r="H282" s="272">
        <f t="shared" si="23"/>
        <v>0</v>
      </c>
      <c r="I282" s="272">
        <v>0</v>
      </c>
      <c r="J282" s="272">
        <v>0</v>
      </c>
      <c r="K282" s="268">
        <v>0</v>
      </c>
      <c r="L282" s="268">
        <v>0</v>
      </c>
      <c r="M282" s="268">
        <v>0</v>
      </c>
      <c r="N282" s="268">
        <v>1</v>
      </c>
      <c r="O282" s="272">
        <v>0</v>
      </c>
      <c r="P282" s="272">
        <v>0</v>
      </c>
      <c r="Q282" s="273">
        <v>0</v>
      </c>
      <c r="R282" s="273">
        <v>0</v>
      </c>
    </row>
    <row r="283" spans="1:18" ht="36" customHeight="1" x14ac:dyDescent="0.25">
      <c r="A283" s="272">
        <v>12</v>
      </c>
      <c r="B283" s="642" t="s">
        <v>457</v>
      </c>
      <c r="C283" s="643"/>
      <c r="D283" s="643"/>
      <c r="E283" s="643"/>
      <c r="F283" s="644"/>
      <c r="G283" s="295" t="s">
        <v>458</v>
      </c>
      <c r="H283" s="272">
        <f t="shared" si="23"/>
        <v>0</v>
      </c>
      <c r="I283" s="272">
        <v>0</v>
      </c>
      <c r="J283" s="272">
        <v>0</v>
      </c>
      <c r="K283" s="268">
        <v>0</v>
      </c>
      <c r="L283" s="268">
        <v>0</v>
      </c>
      <c r="M283" s="268">
        <v>0</v>
      </c>
      <c r="N283" s="268">
        <v>1</v>
      </c>
      <c r="O283" s="272">
        <v>0</v>
      </c>
      <c r="P283" s="272">
        <v>0</v>
      </c>
      <c r="Q283" s="273">
        <v>0</v>
      </c>
      <c r="R283" s="273">
        <v>20960</v>
      </c>
    </row>
    <row r="284" spans="1:18" ht="36" customHeight="1" x14ac:dyDescent="0.25">
      <c r="A284" s="272">
        <v>13</v>
      </c>
      <c r="B284" s="642" t="s">
        <v>459</v>
      </c>
      <c r="C284" s="643"/>
      <c r="D284" s="643"/>
      <c r="E284" s="643"/>
      <c r="F284" s="644"/>
      <c r="G284" s="295" t="s">
        <v>460</v>
      </c>
      <c r="H284" s="272">
        <f t="shared" si="23"/>
        <v>0</v>
      </c>
      <c r="I284" s="272">
        <v>0</v>
      </c>
      <c r="J284" s="272">
        <v>0</v>
      </c>
      <c r="K284" s="268">
        <v>0</v>
      </c>
      <c r="L284" s="268">
        <v>0</v>
      </c>
      <c r="M284" s="268">
        <v>0</v>
      </c>
      <c r="N284" s="268">
        <v>1</v>
      </c>
      <c r="O284" s="272">
        <v>0</v>
      </c>
      <c r="P284" s="272">
        <v>0</v>
      </c>
      <c r="Q284" s="273">
        <v>0</v>
      </c>
      <c r="R284" s="273">
        <v>19650</v>
      </c>
    </row>
    <row r="285" spans="1:18" ht="47.25" customHeight="1" x14ac:dyDescent="0.25">
      <c r="A285" s="272">
        <v>14</v>
      </c>
      <c r="B285" s="642" t="s">
        <v>461</v>
      </c>
      <c r="C285" s="643"/>
      <c r="D285" s="643"/>
      <c r="E285" s="643"/>
      <c r="F285" s="644"/>
      <c r="G285" s="295" t="s">
        <v>462</v>
      </c>
      <c r="H285" s="272">
        <f t="shared" si="23"/>
        <v>0</v>
      </c>
      <c r="I285" s="272">
        <v>0</v>
      </c>
      <c r="J285" s="272">
        <v>0</v>
      </c>
      <c r="K285" s="268">
        <v>0</v>
      </c>
      <c r="L285" s="268">
        <v>0</v>
      </c>
      <c r="M285" s="268">
        <v>0</v>
      </c>
      <c r="N285" s="268">
        <v>1</v>
      </c>
      <c r="O285" s="272">
        <v>0</v>
      </c>
      <c r="P285" s="272">
        <v>0</v>
      </c>
      <c r="Q285" s="273">
        <v>0</v>
      </c>
      <c r="R285" s="273">
        <v>27360</v>
      </c>
    </row>
    <row r="286" spans="1:18" ht="33" customHeight="1" x14ac:dyDescent="0.25">
      <c r="A286" s="272">
        <v>15</v>
      </c>
      <c r="B286" s="648" t="s">
        <v>934</v>
      </c>
      <c r="C286" s="648"/>
      <c r="D286" s="648"/>
      <c r="E286" s="648"/>
      <c r="F286" s="648"/>
      <c r="G286" s="296" t="s">
        <v>935</v>
      </c>
      <c r="H286" s="272">
        <f t="shared" si="23"/>
        <v>0</v>
      </c>
      <c r="I286" s="272">
        <v>0</v>
      </c>
      <c r="J286" s="272">
        <v>0</v>
      </c>
      <c r="K286" s="268">
        <v>0</v>
      </c>
      <c r="L286" s="268">
        <v>0</v>
      </c>
      <c r="M286" s="268">
        <v>0</v>
      </c>
      <c r="N286" s="268">
        <v>1</v>
      </c>
      <c r="O286" s="272">
        <v>0</v>
      </c>
      <c r="P286" s="272">
        <v>0</v>
      </c>
      <c r="Q286" s="273">
        <v>0</v>
      </c>
      <c r="R286" s="273">
        <v>52672</v>
      </c>
    </row>
    <row r="287" spans="1:18" ht="29.25" customHeight="1" x14ac:dyDescent="0.25">
      <c r="A287" s="272">
        <v>16</v>
      </c>
      <c r="B287" s="648" t="s">
        <v>455</v>
      </c>
      <c r="C287" s="648"/>
      <c r="D287" s="648"/>
      <c r="E287" s="648"/>
      <c r="F287" s="648"/>
      <c r="G287" s="296" t="s">
        <v>917</v>
      </c>
      <c r="H287" s="272">
        <f t="shared" si="23"/>
        <v>0</v>
      </c>
      <c r="I287" s="272">
        <v>0</v>
      </c>
      <c r="J287" s="272">
        <v>0</v>
      </c>
      <c r="K287" s="268">
        <v>0</v>
      </c>
      <c r="L287" s="268">
        <v>0</v>
      </c>
      <c r="M287" s="268">
        <v>0</v>
      </c>
      <c r="N287" s="268">
        <v>0</v>
      </c>
      <c r="O287" s="272">
        <v>0</v>
      </c>
      <c r="P287" s="272">
        <v>0</v>
      </c>
      <c r="Q287" s="273">
        <v>0</v>
      </c>
      <c r="R287" s="273">
        <v>0</v>
      </c>
    </row>
    <row r="288" spans="1:18" ht="30.75" customHeight="1" x14ac:dyDescent="0.25">
      <c r="A288" s="272">
        <v>17</v>
      </c>
      <c r="B288" s="648" t="s">
        <v>918</v>
      </c>
      <c r="C288" s="648"/>
      <c r="D288" s="648"/>
      <c r="E288" s="648"/>
      <c r="F288" s="648"/>
      <c r="G288" s="296" t="s">
        <v>919</v>
      </c>
      <c r="H288" s="272">
        <f t="shared" si="23"/>
        <v>0</v>
      </c>
      <c r="I288" s="272">
        <v>0</v>
      </c>
      <c r="J288" s="272">
        <v>0</v>
      </c>
      <c r="K288" s="268">
        <v>0</v>
      </c>
      <c r="L288" s="268">
        <v>0</v>
      </c>
      <c r="M288" s="268">
        <v>0</v>
      </c>
      <c r="N288" s="268">
        <v>0</v>
      </c>
      <c r="O288" s="272">
        <v>0</v>
      </c>
      <c r="P288" s="272">
        <v>0</v>
      </c>
      <c r="Q288" s="273">
        <v>0</v>
      </c>
      <c r="R288" s="273">
        <v>0</v>
      </c>
    </row>
    <row r="289" spans="1:18" ht="47.25" customHeight="1" x14ac:dyDescent="0.25">
      <c r="A289" s="272">
        <v>18</v>
      </c>
      <c r="B289" s="648" t="s">
        <v>920</v>
      </c>
      <c r="C289" s="648"/>
      <c r="D289" s="648"/>
      <c r="E289" s="648"/>
      <c r="F289" s="648"/>
      <c r="G289" s="296" t="s">
        <v>1022</v>
      </c>
      <c r="H289" s="272">
        <f t="shared" si="23"/>
        <v>0</v>
      </c>
      <c r="I289" s="272">
        <v>0</v>
      </c>
      <c r="J289" s="272">
        <v>0</v>
      </c>
      <c r="K289" s="268">
        <v>0</v>
      </c>
      <c r="L289" s="268">
        <v>0</v>
      </c>
      <c r="M289" s="268">
        <v>0</v>
      </c>
      <c r="N289" s="268">
        <v>0</v>
      </c>
      <c r="O289" s="272">
        <v>0</v>
      </c>
      <c r="P289" s="272">
        <v>0</v>
      </c>
      <c r="Q289" s="273">
        <v>0</v>
      </c>
      <c r="R289" s="273">
        <v>0</v>
      </c>
    </row>
    <row r="290" spans="1:18" ht="31.5" customHeight="1" x14ac:dyDescent="0.25">
      <c r="A290" s="272">
        <v>19</v>
      </c>
      <c r="B290" s="648" t="s">
        <v>922</v>
      </c>
      <c r="C290" s="648"/>
      <c r="D290" s="648"/>
      <c r="E290" s="648"/>
      <c r="F290" s="648"/>
      <c r="G290" s="296" t="s">
        <v>923</v>
      </c>
      <c r="H290" s="272">
        <f t="shared" si="23"/>
        <v>0</v>
      </c>
      <c r="I290" s="272">
        <v>0</v>
      </c>
      <c r="J290" s="272">
        <v>0</v>
      </c>
      <c r="K290" s="268">
        <v>0</v>
      </c>
      <c r="L290" s="268">
        <v>0</v>
      </c>
      <c r="M290" s="268">
        <v>0</v>
      </c>
      <c r="N290" s="268">
        <v>0</v>
      </c>
      <c r="O290" s="272">
        <v>0</v>
      </c>
      <c r="P290" s="272">
        <v>0</v>
      </c>
      <c r="Q290" s="273">
        <v>0</v>
      </c>
      <c r="R290" s="273">
        <v>0</v>
      </c>
    </row>
    <row r="291" spans="1:18" ht="35.25" customHeight="1" x14ac:dyDescent="0.25">
      <c r="A291" s="272">
        <v>20</v>
      </c>
      <c r="B291" s="648" t="s">
        <v>924</v>
      </c>
      <c r="C291" s="648"/>
      <c r="D291" s="648"/>
      <c r="E291" s="648"/>
      <c r="F291" s="648"/>
      <c r="G291" s="296" t="s">
        <v>925</v>
      </c>
      <c r="H291" s="272">
        <f t="shared" si="23"/>
        <v>0</v>
      </c>
      <c r="I291" s="272">
        <v>0</v>
      </c>
      <c r="J291" s="272">
        <v>0</v>
      </c>
      <c r="K291" s="268">
        <v>0</v>
      </c>
      <c r="L291" s="268">
        <v>0</v>
      </c>
      <c r="M291" s="268">
        <v>0</v>
      </c>
      <c r="N291" s="268">
        <v>0</v>
      </c>
      <c r="O291" s="272">
        <v>0</v>
      </c>
      <c r="P291" s="272">
        <v>0</v>
      </c>
      <c r="Q291" s="273">
        <v>0</v>
      </c>
      <c r="R291" s="273">
        <v>0</v>
      </c>
    </row>
    <row r="292" spans="1:18" ht="35.25" customHeight="1" x14ac:dyDescent="0.25">
      <c r="A292" s="272">
        <v>21</v>
      </c>
      <c r="B292" s="648" t="s">
        <v>926</v>
      </c>
      <c r="C292" s="648"/>
      <c r="D292" s="648"/>
      <c r="E292" s="648"/>
      <c r="F292" s="648"/>
      <c r="G292" s="296" t="s">
        <v>927</v>
      </c>
      <c r="H292" s="272">
        <f t="shared" si="23"/>
        <v>0</v>
      </c>
      <c r="I292" s="272">
        <v>0</v>
      </c>
      <c r="J292" s="272">
        <v>0</v>
      </c>
      <c r="K292" s="268">
        <v>0</v>
      </c>
      <c r="L292" s="268">
        <v>0</v>
      </c>
      <c r="M292" s="268">
        <v>0</v>
      </c>
      <c r="N292" s="268">
        <v>0</v>
      </c>
      <c r="O292" s="272">
        <v>0</v>
      </c>
      <c r="P292" s="272">
        <v>0</v>
      </c>
      <c r="Q292" s="273">
        <v>0</v>
      </c>
      <c r="R292" s="273">
        <v>0</v>
      </c>
    </row>
    <row r="293" spans="1:18" ht="35.25" customHeight="1" x14ac:dyDescent="0.25">
      <c r="A293" s="272">
        <v>22</v>
      </c>
      <c r="B293" s="648" t="s">
        <v>928</v>
      </c>
      <c r="C293" s="648"/>
      <c r="D293" s="648"/>
      <c r="E293" s="648"/>
      <c r="F293" s="648"/>
      <c r="G293" s="296" t="s">
        <v>929</v>
      </c>
      <c r="H293" s="272">
        <f t="shared" si="23"/>
        <v>0</v>
      </c>
      <c r="I293" s="272">
        <v>0</v>
      </c>
      <c r="J293" s="272">
        <v>0</v>
      </c>
      <c r="K293" s="268">
        <v>0</v>
      </c>
      <c r="L293" s="268">
        <v>0</v>
      </c>
      <c r="M293" s="268">
        <v>0</v>
      </c>
      <c r="N293" s="268">
        <v>0</v>
      </c>
      <c r="O293" s="272">
        <v>0</v>
      </c>
      <c r="P293" s="272">
        <v>0</v>
      </c>
      <c r="Q293" s="273">
        <v>0</v>
      </c>
      <c r="R293" s="273">
        <v>0</v>
      </c>
    </row>
    <row r="294" spans="1:18" ht="35.25" customHeight="1" x14ac:dyDescent="0.25">
      <c r="A294" s="272">
        <v>23</v>
      </c>
      <c r="B294" s="648" t="s">
        <v>930</v>
      </c>
      <c r="C294" s="648"/>
      <c r="D294" s="648"/>
      <c r="E294" s="648"/>
      <c r="F294" s="648"/>
      <c r="G294" s="296" t="s">
        <v>931</v>
      </c>
      <c r="H294" s="272">
        <f t="shared" si="23"/>
        <v>0</v>
      </c>
      <c r="I294" s="272">
        <v>0</v>
      </c>
      <c r="J294" s="272">
        <v>0</v>
      </c>
      <c r="K294" s="268">
        <v>0</v>
      </c>
      <c r="L294" s="268">
        <v>0</v>
      </c>
      <c r="M294" s="268">
        <v>0</v>
      </c>
      <c r="N294" s="268">
        <v>0</v>
      </c>
      <c r="O294" s="272">
        <v>0</v>
      </c>
      <c r="P294" s="272">
        <v>0</v>
      </c>
      <c r="Q294" s="273">
        <v>0</v>
      </c>
      <c r="R294" s="273">
        <v>0</v>
      </c>
    </row>
    <row r="295" spans="1:18" ht="35.25" customHeight="1" x14ac:dyDescent="0.25">
      <c r="A295" s="272">
        <v>24</v>
      </c>
      <c r="B295" s="648" t="s">
        <v>932</v>
      </c>
      <c r="C295" s="648"/>
      <c r="D295" s="648"/>
      <c r="E295" s="648"/>
      <c r="F295" s="648"/>
      <c r="G295" s="296" t="s">
        <v>933</v>
      </c>
      <c r="H295" s="272">
        <f t="shared" si="23"/>
        <v>0</v>
      </c>
      <c r="I295" s="272">
        <v>0</v>
      </c>
      <c r="J295" s="272">
        <v>0</v>
      </c>
      <c r="K295" s="268">
        <v>0</v>
      </c>
      <c r="L295" s="268">
        <v>0</v>
      </c>
      <c r="M295" s="268">
        <v>0</v>
      </c>
      <c r="N295" s="268">
        <v>0</v>
      </c>
      <c r="O295" s="272">
        <v>0</v>
      </c>
      <c r="P295" s="272">
        <v>0</v>
      </c>
      <c r="Q295" s="273">
        <v>0</v>
      </c>
      <c r="R295" s="273">
        <v>0</v>
      </c>
    </row>
    <row r="296" spans="1:18" ht="18.75" customHeight="1" x14ac:dyDescent="0.25">
      <c r="A296" s="283">
        <v>2</v>
      </c>
      <c r="B296" s="674" t="s">
        <v>404</v>
      </c>
      <c r="C296" s="675"/>
      <c r="D296" s="675"/>
      <c r="E296" s="675"/>
      <c r="F296" s="675"/>
      <c r="G296" s="676"/>
      <c r="H296" s="674"/>
      <c r="I296" s="675"/>
      <c r="J296" s="675"/>
      <c r="K296" s="675"/>
      <c r="L296" s="675"/>
      <c r="M296" s="675"/>
      <c r="N296" s="675"/>
      <c r="O296" s="675"/>
      <c r="P296" s="675"/>
      <c r="Q296" s="675"/>
      <c r="R296" s="676"/>
    </row>
    <row r="297" spans="1:18" ht="35.25" customHeight="1" x14ac:dyDescent="0.25">
      <c r="A297" s="272">
        <v>1</v>
      </c>
      <c r="B297" s="642" t="s">
        <v>404</v>
      </c>
      <c r="C297" s="643"/>
      <c r="D297" s="643"/>
      <c r="E297" s="643"/>
      <c r="F297" s="644"/>
      <c r="G297" s="295" t="s">
        <v>587</v>
      </c>
      <c r="H297" s="272">
        <f>I297+J297</f>
        <v>10</v>
      </c>
      <c r="I297" s="272">
        <v>0</v>
      </c>
      <c r="J297" s="272">
        <v>10</v>
      </c>
      <c r="K297" s="268">
        <v>4</v>
      </c>
      <c r="L297" s="268">
        <v>4</v>
      </c>
      <c r="M297" s="268">
        <v>2</v>
      </c>
      <c r="N297" s="268">
        <v>10</v>
      </c>
      <c r="O297" s="272">
        <v>5</v>
      </c>
      <c r="P297" s="272">
        <v>1</v>
      </c>
      <c r="Q297" s="273">
        <v>28812</v>
      </c>
      <c r="R297" s="273">
        <v>20699</v>
      </c>
    </row>
    <row r="298" spans="1:18" ht="35.25" customHeight="1" x14ac:dyDescent="0.25">
      <c r="A298" s="272">
        <v>2</v>
      </c>
      <c r="B298" s="642" t="s">
        <v>405</v>
      </c>
      <c r="C298" s="643"/>
      <c r="D298" s="643"/>
      <c r="E298" s="643"/>
      <c r="F298" s="644"/>
      <c r="G298" s="295" t="s">
        <v>406</v>
      </c>
      <c r="H298" s="272">
        <f t="shared" ref="H298:H305" si="24">I298+J298</f>
        <v>0</v>
      </c>
      <c r="I298" s="272">
        <v>0</v>
      </c>
      <c r="J298" s="272">
        <v>0</v>
      </c>
      <c r="K298" s="268">
        <v>0</v>
      </c>
      <c r="L298" s="268">
        <v>0</v>
      </c>
      <c r="M298" s="268">
        <v>0</v>
      </c>
      <c r="N298" s="268">
        <v>1</v>
      </c>
      <c r="O298" s="272">
        <v>0</v>
      </c>
      <c r="P298" s="272">
        <v>0</v>
      </c>
      <c r="Q298" s="273">
        <v>0</v>
      </c>
      <c r="R298" s="273">
        <v>18043</v>
      </c>
    </row>
    <row r="299" spans="1:18" ht="35.25" customHeight="1" x14ac:dyDescent="0.25">
      <c r="A299" s="272">
        <v>3</v>
      </c>
      <c r="B299" s="642" t="s">
        <v>415</v>
      </c>
      <c r="C299" s="643"/>
      <c r="D299" s="643"/>
      <c r="E299" s="643"/>
      <c r="F299" s="644"/>
      <c r="G299" s="295" t="s">
        <v>416</v>
      </c>
      <c r="H299" s="272">
        <f t="shared" si="24"/>
        <v>0</v>
      </c>
      <c r="I299" s="272">
        <v>0</v>
      </c>
      <c r="J299" s="272">
        <v>0</v>
      </c>
      <c r="K299" s="268">
        <v>0</v>
      </c>
      <c r="L299" s="268">
        <v>0</v>
      </c>
      <c r="M299" s="268">
        <v>0</v>
      </c>
      <c r="N299" s="268">
        <v>1</v>
      </c>
      <c r="O299" s="272">
        <v>0</v>
      </c>
      <c r="P299" s="272">
        <v>0</v>
      </c>
      <c r="Q299" s="273">
        <v>0</v>
      </c>
      <c r="R299" s="273">
        <v>22532</v>
      </c>
    </row>
    <row r="300" spans="1:18" ht="33.75" customHeight="1" x14ac:dyDescent="0.25">
      <c r="A300" s="272">
        <v>4</v>
      </c>
      <c r="B300" s="645" t="s">
        <v>419</v>
      </c>
      <c r="C300" s="646"/>
      <c r="D300" s="646"/>
      <c r="E300" s="646"/>
      <c r="F300" s="647"/>
      <c r="G300" s="296" t="s">
        <v>996</v>
      </c>
      <c r="H300" s="272">
        <f t="shared" si="24"/>
        <v>0</v>
      </c>
      <c r="I300" s="272">
        <v>0</v>
      </c>
      <c r="J300" s="272">
        <v>0</v>
      </c>
      <c r="K300" s="268">
        <v>0</v>
      </c>
      <c r="L300" s="268">
        <v>0</v>
      </c>
      <c r="M300" s="268">
        <v>0</v>
      </c>
      <c r="N300" s="268">
        <v>0</v>
      </c>
      <c r="O300" s="272">
        <v>0</v>
      </c>
      <c r="P300" s="272">
        <v>0</v>
      </c>
      <c r="Q300" s="273">
        <v>0</v>
      </c>
      <c r="R300" s="273">
        <v>0</v>
      </c>
    </row>
    <row r="301" spans="1:18" ht="33.75" customHeight="1" x14ac:dyDescent="0.25">
      <c r="A301" s="272">
        <v>5</v>
      </c>
      <c r="B301" s="655" t="s">
        <v>936</v>
      </c>
      <c r="C301" s="655"/>
      <c r="D301" s="655"/>
      <c r="E301" s="655"/>
      <c r="F301" s="655"/>
      <c r="G301" s="295" t="s">
        <v>937</v>
      </c>
      <c r="H301" s="272">
        <f>I301+J301</f>
        <v>0</v>
      </c>
      <c r="I301" s="272">
        <v>0</v>
      </c>
      <c r="J301" s="272">
        <v>0</v>
      </c>
      <c r="K301" s="268">
        <v>0</v>
      </c>
      <c r="L301" s="268">
        <v>0</v>
      </c>
      <c r="M301" s="268">
        <v>0</v>
      </c>
      <c r="N301" s="268">
        <v>0</v>
      </c>
      <c r="O301" s="272">
        <v>1</v>
      </c>
      <c r="P301" s="272">
        <v>0</v>
      </c>
      <c r="Q301" s="273">
        <v>0</v>
      </c>
      <c r="R301" s="273">
        <v>0</v>
      </c>
    </row>
    <row r="302" spans="1:18" ht="33.75" customHeight="1" x14ac:dyDescent="0.25">
      <c r="A302" s="272">
        <v>6</v>
      </c>
      <c r="B302" s="655" t="s">
        <v>417</v>
      </c>
      <c r="C302" s="655"/>
      <c r="D302" s="655"/>
      <c r="E302" s="655"/>
      <c r="F302" s="655"/>
      <c r="G302" s="295" t="s">
        <v>938</v>
      </c>
      <c r="H302" s="272">
        <f t="shared" si="24"/>
        <v>0</v>
      </c>
      <c r="I302" s="272">
        <v>0</v>
      </c>
      <c r="J302" s="272">
        <v>0</v>
      </c>
      <c r="K302" s="268">
        <v>0</v>
      </c>
      <c r="L302" s="268">
        <v>0</v>
      </c>
      <c r="M302" s="268">
        <v>0</v>
      </c>
      <c r="N302" s="268">
        <v>0</v>
      </c>
      <c r="O302" s="272">
        <v>1</v>
      </c>
      <c r="P302" s="272">
        <v>0</v>
      </c>
      <c r="Q302" s="273">
        <v>0</v>
      </c>
      <c r="R302" s="273">
        <v>0</v>
      </c>
    </row>
    <row r="303" spans="1:18" ht="33" customHeight="1" x14ac:dyDescent="0.25">
      <c r="A303" s="272">
        <v>7</v>
      </c>
      <c r="B303" s="655" t="s">
        <v>411</v>
      </c>
      <c r="C303" s="655"/>
      <c r="D303" s="655"/>
      <c r="E303" s="655"/>
      <c r="F303" s="655"/>
      <c r="G303" s="295" t="s">
        <v>995</v>
      </c>
      <c r="H303" s="272">
        <f t="shared" si="24"/>
        <v>0</v>
      </c>
      <c r="I303" s="272">
        <v>0</v>
      </c>
      <c r="J303" s="272">
        <v>0</v>
      </c>
      <c r="K303" s="268">
        <v>0</v>
      </c>
      <c r="L303" s="268">
        <v>0</v>
      </c>
      <c r="M303" s="268">
        <v>0</v>
      </c>
      <c r="N303" s="268">
        <v>0</v>
      </c>
      <c r="O303" s="272">
        <v>1</v>
      </c>
      <c r="P303" s="272">
        <v>0</v>
      </c>
      <c r="Q303" s="273">
        <v>0</v>
      </c>
      <c r="R303" s="273">
        <v>0</v>
      </c>
    </row>
    <row r="304" spans="1:18" ht="19.5" customHeight="1" x14ac:dyDescent="0.25">
      <c r="A304" s="272">
        <v>8</v>
      </c>
      <c r="B304" s="655" t="s">
        <v>407</v>
      </c>
      <c r="C304" s="655"/>
      <c r="D304" s="655"/>
      <c r="E304" s="655"/>
      <c r="F304" s="655"/>
      <c r="G304" s="295" t="s">
        <v>940</v>
      </c>
      <c r="H304" s="272">
        <f t="shared" si="24"/>
        <v>0</v>
      </c>
      <c r="I304" s="272">
        <v>0</v>
      </c>
      <c r="J304" s="272">
        <v>0</v>
      </c>
      <c r="K304" s="268">
        <v>0</v>
      </c>
      <c r="L304" s="268">
        <v>0</v>
      </c>
      <c r="M304" s="268">
        <v>0</v>
      </c>
      <c r="N304" s="268">
        <v>0</v>
      </c>
      <c r="O304" s="272">
        <v>1</v>
      </c>
      <c r="P304" s="272">
        <v>0</v>
      </c>
      <c r="Q304" s="273">
        <v>0</v>
      </c>
      <c r="R304" s="273">
        <v>0</v>
      </c>
    </row>
    <row r="305" spans="1:18" ht="33" customHeight="1" x14ac:dyDescent="0.25">
      <c r="A305" s="272">
        <v>9</v>
      </c>
      <c r="B305" s="655" t="s">
        <v>421</v>
      </c>
      <c r="C305" s="655"/>
      <c r="D305" s="655"/>
      <c r="E305" s="655"/>
      <c r="F305" s="655"/>
      <c r="G305" s="295" t="s">
        <v>941</v>
      </c>
      <c r="H305" s="272">
        <f t="shared" si="24"/>
        <v>0</v>
      </c>
      <c r="I305" s="272">
        <v>0</v>
      </c>
      <c r="J305" s="272">
        <v>0</v>
      </c>
      <c r="K305" s="268">
        <v>0</v>
      </c>
      <c r="L305" s="268">
        <v>0</v>
      </c>
      <c r="M305" s="268">
        <v>0</v>
      </c>
      <c r="N305" s="268">
        <v>0</v>
      </c>
      <c r="O305" s="272">
        <v>1</v>
      </c>
      <c r="P305" s="272">
        <v>0</v>
      </c>
      <c r="Q305" s="273">
        <v>0</v>
      </c>
      <c r="R305" s="273">
        <v>0</v>
      </c>
    </row>
    <row r="306" spans="1:18" ht="17.25" customHeight="1" x14ac:dyDescent="0.25">
      <c r="A306" s="283">
        <v>3</v>
      </c>
      <c r="B306" s="674" t="s">
        <v>423</v>
      </c>
      <c r="C306" s="675"/>
      <c r="D306" s="675"/>
      <c r="E306" s="675"/>
      <c r="F306" s="675"/>
      <c r="G306" s="676"/>
      <c r="H306" s="674"/>
      <c r="I306" s="675"/>
      <c r="J306" s="675"/>
      <c r="K306" s="675"/>
      <c r="L306" s="675"/>
      <c r="M306" s="675"/>
      <c r="N306" s="675"/>
      <c r="O306" s="675"/>
      <c r="P306" s="675"/>
      <c r="Q306" s="675"/>
      <c r="R306" s="676"/>
    </row>
    <row r="307" spans="1:18" ht="60.75" customHeight="1" x14ac:dyDescent="0.25">
      <c r="A307" s="272">
        <v>1</v>
      </c>
      <c r="B307" s="645" t="s">
        <v>423</v>
      </c>
      <c r="C307" s="646"/>
      <c r="D307" s="646"/>
      <c r="E307" s="646"/>
      <c r="F307" s="647"/>
      <c r="G307" s="296" t="s">
        <v>588</v>
      </c>
      <c r="H307" s="272">
        <f>I307+J307</f>
        <v>0</v>
      </c>
      <c r="I307" s="272">
        <v>0</v>
      </c>
      <c r="J307" s="272">
        <v>0</v>
      </c>
      <c r="K307" s="268">
        <v>2</v>
      </c>
      <c r="L307" s="268">
        <v>1</v>
      </c>
      <c r="M307" s="268">
        <v>1</v>
      </c>
      <c r="N307" s="268">
        <v>5</v>
      </c>
      <c r="O307" s="272">
        <v>4</v>
      </c>
      <c r="P307" s="272">
        <v>1</v>
      </c>
      <c r="Q307" s="273">
        <v>52766</v>
      </c>
      <c r="R307" s="273">
        <v>24920</v>
      </c>
    </row>
    <row r="308" spans="1:18" ht="23.25" customHeight="1" x14ac:dyDescent="0.25">
      <c r="A308" s="272">
        <v>3</v>
      </c>
      <c r="B308" s="645" t="s">
        <v>424</v>
      </c>
      <c r="C308" s="646"/>
      <c r="D308" s="646"/>
      <c r="E308" s="646"/>
      <c r="F308" s="647"/>
      <c r="G308" s="296" t="s">
        <v>589</v>
      </c>
      <c r="H308" s="272">
        <f t="shared" ref="H308:H311" si="25">I308+J308</f>
        <v>0</v>
      </c>
      <c r="I308" s="272">
        <v>0</v>
      </c>
      <c r="J308" s="272">
        <v>0</v>
      </c>
      <c r="K308" s="268">
        <v>0</v>
      </c>
      <c r="L308" s="268">
        <v>0</v>
      </c>
      <c r="M308" s="268">
        <v>0</v>
      </c>
      <c r="N308" s="268">
        <v>1</v>
      </c>
      <c r="O308" s="272">
        <v>2</v>
      </c>
      <c r="P308" s="272">
        <v>2</v>
      </c>
      <c r="Q308" s="273">
        <v>0</v>
      </c>
      <c r="R308" s="273">
        <v>24320</v>
      </c>
    </row>
    <row r="309" spans="1:18" ht="36" customHeight="1" x14ac:dyDescent="0.25">
      <c r="A309" s="272">
        <v>3</v>
      </c>
      <c r="B309" s="645" t="s">
        <v>427</v>
      </c>
      <c r="C309" s="646"/>
      <c r="D309" s="646"/>
      <c r="E309" s="646"/>
      <c r="F309" s="647"/>
      <c r="G309" s="296" t="s">
        <v>428</v>
      </c>
      <c r="H309" s="272">
        <f t="shared" si="25"/>
        <v>0</v>
      </c>
      <c r="I309" s="272">
        <v>0</v>
      </c>
      <c r="J309" s="272">
        <v>0</v>
      </c>
      <c r="K309" s="268">
        <v>0</v>
      </c>
      <c r="L309" s="268">
        <v>0</v>
      </c>
      <c r="M309" s="268">
        <v>0</v>
      </c>
      <c r="N309" s="268">
        <v>0</v>
      </c>
      <c r="O309" s="272">
        <v>1</v>
      </c>
      <c r="P309" s="272">
        <v>0</v>
      </c>
      <c r="Q309" s="273">
        <v>0</v>
      </c>
      <c r="R309" s="273">
        <v>0</v>
      </c>
    </row>
    <row r="310" spans="1:18" ht="36" customHeight="1" x14ac:dyDescent="0.25">
      <c r="A310" s="272">
        <v>4</v>
      </c>
      <c r="B310" s="645" t="s">
        <v>423</v>
      </c>
      <c r="C310" s="646"/>
      <c r="D310" s="646"/>
      <c r="E310" s="646"/>
      <c r="F310" s="647"/>
      <c r="G310" s="296" t="s">
        <v>429</v>
      </c>
      <c r="H310" s="272">
        <f t="shared" si="25"/>
        <v>0</v>
      </c>
      <c r="I310" s="272">
        <v>0</v>
      </c>
      <c r="J310" s="272">
        <v>0</v>
      </c>
      <c r="K310" s="268">
        <v>0</v>
      </c>
      <c r="L310" s="268">
        <v>0</v>
      </c>
      <c r="M310" s="268">
        <v>0</v>
      </c>
      <c r="N310" s="268">
        <v>1</v>
      </c>
      <c r="O310" s="272">
        <v>0</v>
      </c>
      <c r="P310" s="272">
        <v>0</v>
      </c>
      <c r="Q310" s="273">
        <v>0</v>
      </c>
      <c r="R310" s="273">
        <v>32895</v>
      </c>
    </row>
    <row r="311" spans="1:18" ht="36" customHeight="1" x14ac:dyDescent="0.25">
      <c r="A311" s="272">
        <v>5</v>
      </c>
      <c r="B311" s="645" t="s">
        <v>942</v>
      </c>
      <c r="C311" s="646"/>
      <c r="D311" s="646"/>
      <c r="E311" s="646"/>
      <c r="F311" s="646"/>
      <c r="G311" s="296" t="s">
        <v>943</v>
      </c>
      <c r="H311" s="272">
        <f t="shared" si="25"/>
        <v>0</v>
      </c>
      <c r="I311" s="272">
        <v>0</v>
      </c>
      <c r="J311" s="272">
        <v>0</v>
      </c>
      <c r="K311" s="268">
        <v>0</v>
      </c>
      <c r="L311" s="268">
        <v>0</v>
      </c>
      <c r="M311" s="268">
        <v>0</v>
      </c>
      <c r="N311" s="268">
        <v>0</v>
      </c>
      <c r="O311" s="272">
        <v>1</v>
      </c>
      <c r="P311" s="272">
        <v>0</v>
      </c>
      <c r="Q311" s="273">
        <v>0</v>
      </c>
      <c r="R311" s="273">
        <v>0</v>
      </c>
    </row>
    <row r="312" spans="1:18" ht="21" customHeight="1" x14ac:dyDescent="0.25">
      <c r="A312" s="283">
        <v>13</v>
      </c>
      <c r="B312" s="674" t="s">
        <v>463</v>
      </c>
      <c r="C312" s="675"/>
      <c r="D312" s="675"/>
      <c r="E312" s="675"/>
      <c r="F312" s="675"/>
      <c r="G312" s="676"/>
      <c r="H312" s="283">
        <f>H313+H314+H315+H316+H317+H318+H319+H320+H321+H322+H323+H324+H325+H326+H327+H328+H329+H330+H331+H332+H334</f>
        <v>240</v>
      </c>
      <c r="I312" s="283">
        <f t="shared" ref="I312:P312" si="26">I313+I314+I315+I316+I317+I318+I319+I320+I321+I322+I323+I324+I325+I326+I327+I328+I329+I330+I331+I332+I334</f>
        <v>160</v>
      </c>
      <c r="J312" s="283">
        <f t="shared" si="26"/>
        <v>80</v>
      </c>
      <c r="K312" s="297">
        <f t="shared" si="26"/>
        <v>104</v>
      </c>
      <c r="L312" s="297">
        <f t="shared" si="26"/>
        <v>10</v>
      </c>
      <c r="M312" s="297">
        <f t="shared" si="26"/>
        <v>10</v>
      </c>
      <c r="N312" s="297">
        <f t="shared" si="26"/>
        <v>332</v>
      </c>
      <c r="O312" s="283">
        <f t="shared" si="26"/>
        <v>6</v>
      </c>
      <c r="P312" s="283">
        <f t="shared" si="26"/>
        <v>6</v>
      </c>
      <c r="Q312" s="298">
        <v>48589.9</v>
      </c>
      <c r="R312" s="298">
        <v>23932.6</v>
      </c>
    </row>
    <row r="313" spans="1:18" ht="39" customHeight="1" x14ac:dyDescent="0.25">
      <c r="A313" s="272">
        <v>1</v>
      </c>
      <c r="B313" s="642" t="s">
        <v>464</v>
      </c>
      <c r="C313" s="643"/>
      <c r="D313" s="643"/>
      <c r="E313" s="643"/>
      <c r="F313" s="644"/>
      <c r="G313" s="295" t="s">
        <v>1004</v>
      </c>
      <c r="H313" s="272">
        <f>I313+J313</f>
        <v>160</v>
      </c>
      <c r="I313" s="272">
        <v>140</v>
      </c>
      <c r="J313" s="272">
        <v>20</v>
      </c>
      <c r="K313" s="268">
        <v>78</v>
      </c>
      <c r="L313" s="268">
        <v>3</v>
      </c>
      <c r="M313" s="268">
        <v>3</v>
      </c>
      <c r="N313" s="268">
        <v>209</v>
      </c>
      <c r="O313" s="272">
        <v>2</v>
      </c>
      <c r="P313" s="272">
        <v>2</v>
      </c>
      <c r="Q313" s="273">
        <v>48589.9</v>
      </c>
      <c r="R313" s="273">
        <v>23493.4</v>
      </c>
    </row>
    <row r="314" spans="1:18" ht="45" customHeight="1" x14ac:dyDescent="0.25">
      <c r="A314" s="272">
        <v>2</v>
      </c>
      <c r="B314" s="642" t="s">
        <v>465</v>
      </c>
      <c r="C314" s="643"/>
      <c r="D314" s="643"/>
      <c r="E314" s="643"/>
      <c r="F314" s="644"/>
      <c r="G314" s="295" t="s">
        <v>951</v>
      </c>
      <c r="H314" s="272">
        <f t="shared" ref="H314:H334" si="27">I314+J314</f>
        <v>40</v>
      </c>
      <c r="I314" s="272">
        <v>10</v>
      </c>
      <c r="J314" s="272">
        <v>30</v>
      </c>
      <c r="K314" s="268">
        <v>5</v>
      </c>
      <c r="L314" s="268">
        <v>3</v>
      </c>
      <c r="M314" s="268">
        <v>3</v>
      </c>
      <c r="N314" s="268">
        <v>28</v>
      </c>
      <c r="O314" s="272">
        <v>1</v>
      </c>
      <c r="P314" s="272">
        <v>1</v>
      </c>
      <c r="Q314" s="273">
        <v>48546.3</v>
      </c>
      <c r="R314" s="273">
        <v>23473.4</v>
      </c>
    </row>
    <row r="315" spans="1:18" ht="45" customHeight="1" x14ac:dyDescent="0.25">
      <c r="A315" s="272">
        <v>3</v>
      </c>
      <c r="B315" s="642" t="s">
        <v>466</v>
      </c>
      <c r="C315" s="643"/>
      <c r="D315" s="643"/>
      <c r="E315" s="643"/>
      <c r="F315" s="644"/>
      <c r="G315" s="295" t="s">
        <v>593</v>
      </c>
      <c r="H315" s="272">
        <f t="shared" si="27"/>
        <v>40</v>
      </c>
      <c r="I315" s="272">
        <v>10</v>
      </c>
      <c r="J315" s="272">
        <v>30</v>
      </c>
      <c r="K315" s="268">
        <v>10</v>
      </c>
      <c r="L315" s="268">
        <v>2</v>
      </c>
      <c r="M315" s="268">
        <v>2</v>
      </c>
      <c r="N315" s="268">
        <v>34</v>
      </c>
      <c r="O315" s="272">
        <v>0</v>
      </c>
      <c r="P315" s="272">
        <v>0</v>
      </c>
      <c r="Q315" s="273">
        <v>48475</v>
      </c>
      <c r="R315" s="273">
        <v>23453</v>
      </c>
    </row>
    <row r="316" spans="1:18" ht="45" customHeight="1" x14ac:dyDescent="0.25">
      <c r="A316" s="272">
        <v>4</v>
      </c>
      <c r="B316" s="642" t="s">
        <v>467</v>
      </c>
      <c r="C316" s="643"/>
      <c r="D316" s="643"/>
      <c r="E316" s="643"/>
      <c r="F316" s="644"/>
      <c r="G316" s="295" t="s">
        <v>594</v>
      </c>
      <c r="H316" s="272">
        <f t="shared" si="27"/>
        <v>0</v>
      </c>
      <c r="I316" s="272">
        <v>0</v>
      </c>
      <c r="J316" s="272">
        <v>0</v>
      </c>
      <c r="K316" s="268">
        <v>8</v>
      </c>
      <c r="L316" s="268">
        <v>1</v>
      </c>
      <c r="M316" s="268">
        <v>1</v>
      </c>
      <c r="N316" s="268">
        <v>9</v>
      </c>
      <c r="O316" s="272">
        <v>0</v>
      </c>
      <c r="P316" s="272">
        <v>0</v>
      </c>
      <c r="Q316" s="273">
        <v>48434</v>
      </c>
      <c r="R316" s="273">
        <v>23450</v>
      </c>
    </row>
    <row r="317" spans="1:18" ht="45" customHeight="1" x14ac:dyDescent="0.25">
      <c r="A317" s="272">
        <v>5</v>
      </c>
      <c r="B317" s="642" t="s">
        <v>468</v>
      </c>
      <c r="C317" s="643"/>
      <c r="D317" s="643"/>
      <c r="E317" s="643"/>
      <c r="F317" s="644"/>
      <c r="G317" s="295" t="s">
        <v>595</v>
      </c>
      <c r="H317" s="272">
        <f t="shared" si="27"/>
        <v>0</v>
      </c>
      <c r="I317" s="272">
        <v>0</v>
      </c>
      <c r="J317" s="272">
        <v>0</v>
      </c>
      <c r="K317" s="268">
        <v>3</v>
      </c>
      <c r="L317" s="268">
        <v>1</v>
      </c>
      <c r="M317" s="268">
        <v>1</v>
      </c>
      <c r="N317" s="268">
        <v>13</v>
      </c>
      <c r="O317" s="272">
        <v>0</v>
      </c>
      <c r="P317" s="272">
        <v>0</v>
      </c>
      <c r="Q317" s="273">
        <v>48424</v>
      </c>
      <c r="R317" s="273">
        <v>23441</v>
      </c>
    </row>
    <row r="318" spans="1:18" ht="33" customHeight="1" x14ac:dyDescent="0.25">
      <c r="A318" s="272">
        <v>6</v>
      </c>
      <c r="B318" s="642" t="s">
        <v>469</v>
      </c>
      <c r="C318" s="643"/>
      <c r="D318" s="643"/>
      <c r="E318" s="643"/>
      <c r="F318" s="644"/>
      <c r="G318" s="295" t="s">
        <v>596</v>
      </c>
      <c r="H318" s="272">
        <f t="shared" si="27"/>
        <v>0</v>
      </c>
      <c r="I318" s="272">
        <v>0</v>
      </c>
      <c r="J318" s="272">
        <v>0</v>
      </c>
      <c r="K318" s="268">
        <v>0</v>
      </c>
      <c r="L318" s="268">
        <v>0</v>
      </c>
      <c r="M318" s="268">
        <v>0</v>
      </c>
      <c r="N318" s="268">
        <v>3</v>
      </c>
      <c r="O318" s="272">
        <v>0</v>
      </c>
      <c r="P318" s="272">
        <v>0</v>
      </c>
      <c r="Q318" s="273">
        <v>0</v>
      </c>
      <c r="R318" s="273">
        <v>23435</v>
      </c>
    </row>
    <row r="319" spans="1:18" ht="45" customHeight="1" x14ac:dyDescent="0.25">
      <c r="A319" s="272">
        <v>7</v>
      </c>
      <c r="B319" s="642" t="s">
        <v>470</v>
      </c>
      <c r="C319" s="643"/>
      <c r="D319" s="643"/>
      <c r="E319" s="643"/>
      <c r="F319" s="644"/>
      <c r="G319" s="295" t="s">
        <v>471</v>
      </c>
      <c r="H319" s="272">
        <f t="shared" si="27"/>
        <v>0</v>
      </c>
      <c r="I319" s="272">
        <v>0</v>
      </c>
      <c r="J319" s="272">
        <v>0</v>
      </c>
      <c r="K319" s="268">
        <v>0</v>
      </c>
      <c r="L319" s="268">
        <v>0</v>
      </c>
      <c r="M319" s="268">
        <v>0</v>
      </c>
      <c r="N319" s="268">
        <v>1</v>
      </c>
      <c r="O319" s="272">
        <v>1</v>
      </c>
      <c r="P319" s="272">
        <v>1</v>
      </c>
      <c r="Q319" s="273">
        <v>0</v>
      </c>
      <c r="R319" s="273">
        <v>23435</v>
      </c>
    </row>
    <row r="320" spans="1:18" ht="45" customHeight="1" x14ac:dyDescent="0.25">
      <c r="A320" s="272">
        <v>8</v>
      </c>
      <c r="B320" s="642" t="s">
        <v>472</v>
      </c>
      <c r="C320" s="643"/>
      <c r="D320" s="643"/>
      <c r="E320" s="643"/>
      <c r="F320" s="644"/>
      <c r="G320" s="295" t="s">
        <v>473</v>
      </c>
      <c r="H320" s="272">
        <f t="shared" si="27"/>
        <v>0</v>
      </c>
      <c r="I320" s="272">
        <v>0</v>
      </c>
      <c r="J320" s="272">
        <v>0</v>
      </c>
      <c r="K320" s="268">
        <v>0</v>
      </c>
      <c r="L320" s="268">
        <v>0</v>
      </c>
      <c r="M320" s="268">
        <v>0</v>
      </c>
      <c r="N320" s="268">
        <v>4</v>
      </c>
      <c r="O320" s="272">
        <v>0</v>
      </c>
      <c r="P320" s="272">
        <v>0</v>
      </c>
      <c r="Q320" s="273">
        <v>0</v>
      </c>
      <c r="R320" s="273">
        <v>23435</v>
      </c>
    </row>
    <row r="321" spans="1:18" ht="29.25" customHeight="1" x14ac:dyDescent="0.25">
      <c r="A321" s="272">
        <v>9</v>
      </c>
      <c r="B321" s="642" t="s">
        <v>474</v>
      </c>
      <c r="C321" s="643"/>
      <c r="D321" s="643"/>
      <c r="E321" s="643"/>
      <c r="F321" s="644"/>
      <c r="G321" s="295" t="s">
        <v>475</v>
      </c>
      <c r="H321" s="272">
        <f t="shared" si="27"/>
        <v>0</v>
      </c>
      <c r="I321" s="272">
        <v>0</v>
      </c>
      <c r="J321" s="272">
        <v>0</v>
      </c>
      <c r="K321" s="268">
        <v>0</v>
      </c>
      <c r="L321" s="268">
        <v>0</v>
      </c>
      <c r="M321" s="268">
        <v>0</v>
      </c>
      <c r="N321" s="268">
        <v>3</v>
      </c>
      <c r="O321" s="272">
        <v>1</v>
      </c>
      <c r="P321" s="272">
        <v>1</v>
      </c>
      <c r="Q321" s="273">
        <v>0</v>
      </c>
      <c r="R321" s="273">
        <v>23435</v>
      </c>
    </row>
    <row r="322" spans="1:18" ht="34.5" customHeight="1" x14ac:dyDescent="0.25">
      <c r="A322" s="272">
        <v>10</v>
      </c>
      <c r="B322" s="642" t="s">
        <v>476</v>
      </c>
      <c r="C322" s="643"/>
      <c r="D322" s="643"/>
      <c r="E322" s="643"/>
      <c r="F322" s="644"/>
      <c r="G322" s="295" t="s">
        <v>477</v>
      </c>
      <c r="H322" s="272">
        <f t="shared" si="27"/>
        <v>0</v>
      </c>
      <c r="I322" s="272">
        <v>0</v>
      </c>
      <c r="J322" s="272">
        <v>0</v>
      </c>
      <c r="K322" s="268">
        <v>0</v>
      </c>
      <c r="L322" s="268">
        <v>0</v>
      </c>
      <c r="M322" s="268">
        <v>0</v>
      </c>
      <c r="N322" s="268">
        <v>1</v>
      </c>
      <c r="O322" s="272">
        <v>0</v>
      </c>
      <c r="P322" s="272">
        <v>0</v>
      </c>
      <c r="Q322" s="273">
        <v>0</v>
      </c>
      <c r="R322" s="273">
        <v>23435</v>
      </c>
    </row>
    <row r="323" spans="1:18" ht="45" customHeight="1" x14ac:dyDescent="0.25">
      <c r="A323" s="272">
        <v>11</v>
      </c>
      <c r="B323" s="642" t="s">
        <v>478</v>
      </c>
      <c r="C323" s="643"/>
      <c r="D323" s="643"/>
      <c r="E323" s="643"/>
      <c r="F323" s="644"/>
      <c r="G323" s="295" t="s">
        <v>479</v>
      </c>
      <c r="H323" s="272">
        <f t="shared" si="27"/>
        <v>0</v>
      </c>
      <c r="I323" s="272">
        <v>0</v>
      </c>
      <c r="J323" s="272">
        <v>0</v>
      </c>
      <c r="K323" s="268">
        <v>0</v>
      </c>
      <c r="L323" s="268">
        <v>0</v>
      </c>
      <c r="M323" s="268">
        <v>0</v>
      </c>
      <c r="N323" s="268">
        <v>4</v>
      </c>
      <c r="O323" s="272">
        <v>0</v>
      </c>
      <c r="P323" s="272">
        <v>0</v>
      </c>
      <c r="Q323" s="273">
        <v>0</v>
      </c>
      <c r="R323" s="273">
        <v>23435</v>
      </c>
    </row>
    <row r="324" spans="1:18" ht="45.75" customHeight="1" x14ac:dyDescent="0.25">
      <c r="A324" s="272">
        <v>12</v>
      </c>
      <c r="B324" s="642" t="s">
        <v>480</v>
      </c>
      <c r="C324" s="643"/>
      <c r="D324" s="643"/>
      <c r="E324" s="643"/>
      <c r="F324" s="644"/>
      <c r="G324" s="295" t="s">
        <v>481</v>
      </c>
      <c r="H324" s="272">
        <f t="shared" si="27"/>
        <v>0</v>
      </c>
      <c r="I324" s="272">
        <v>0</v>
      </c>
      <c r="J324" s="272">
        <v>0</v>
      </c>
      <c r="K324" s="268">
        <v>0</v>
      </c>
      <c r="L324" s="268">
        <v>0</v>
      </c>
      <c r="M324" s="268">
        <v>0</v>
      </c>
      <c r="N324" s="268">
        <v>4</v>
      </c>
      <c r="O324" s="272">
        <v>0</v>
      </c>
      <c r="P324" s="272">
        <v>0</v>
      </c>
      <c r="Q324" s="273">
        <v>0</v>
      </c>
      <c r="R324" s="273">
        <v>23435</v>
      </c>
    </row>
    <row r="325" spans="1:18" ht="45.75" customHeight="1" x14ac:dyDescent="0.25">
      <c r="A325" s="272">
        <v>13</v>
      </c>
      <c r="B325" s="642" t="s">
        <v>482</v>
      </c>
      <c r="C325" s="643"/>
      <c r="D325" s="643"/>
      <c r="E325" s="643"/>
      <c r="F325" s="644"/>
      <c r="G325" s="295" t="s">
        <v>483</v>
      </c>
      <c r="H325" s="272">
        <f t="shared" si="27"/>
        <v>0</v>
      </c>
      <c r="I325" s="272">
        <v>0</v>
      </c>
      <c r="J325" s="272">
        <v>0</v>
      </c>
      <c r="K325" s="268">
        <v>0</v>
      </c>
      <c r="L325" s="268">
        <v>0</v>
      </c>
      <c r="M325" s="268">
        <v>0</v>
      </c>
      <c r="N325" s="268">
        <v>2</v>
      </c>
      <c r="O325" s="272">
        <v>0</v>
      </c>
      <c r="P325" s="272">
        <v>0</v>
      </c>
      <c r="Q325" s="273">
        <v>0</v>
      </c>
      <c r="R325" s="273">
        <v>23435</v>
      </c>
    </row>
    <row r="326" spans="1:18" ht="45.75" customHeight="1" x14ac:dyDescent="0.25">
      <c r="A326" s="272">
        <v>14</v>
      </c>
      <c r="B326" s="642" t="s">
        <v>484</v>
      </c>
      <c r="C326" s="643"/>
      <c r="D326" s="643"/>
      <c r="E326" s="643"/>
      <c r="F326" s="644"/>
      <c r="G326" s="295" t="s">
        <v>497</v>
      </c>
      <c r="H326" s="272">
        <f t="shared" si="27"/>
        <v>0</v>
      </c>
      <c r="I326" s="272">
        <v>0</v>
      </c>
      <c r="J326" s="272">
        <v>0</v>
      </c>
      <c r="K326" s="268">
        <v>0</v>
      </c>
      <c r="L326" s="268">
        <v>0</v>
      </c>
      <c r="M326" s="268">
        <v>0</v>
      </c>
      <c r="N326" s="268">
        <v>1</v>
      </c>
      <c r="O326" s="272">
        <v>1</v>
      </c>
      <c r="P326" s="272">
        <v>1</v>
      </c>
      <c r="Q326" s="273">
        <v>0</v>
      </c>
      <c r="R326" s="273">
        <v>23435</v>
      </c>
    </row>
    <row r="327" spans="1:18" ht="45.75" customHeight="1" x14ac:dyDescent="0.25">
      <c r="A327" s="272">
        <v>15</v>
      </c>
      <c r="B327" s="642" t="s">
        <v>485</v>
      </c>
      <c r="C327" s="643"/>
      <c r="D327" s="643"/>
      <c r="E327" s="643"/>
      <c r="F327" s="644"/>
      <c r="G327" s="295" t="s">
        <v>486</v>
      </c>
      <c r="H327" s="272">
        <f t="shared" si="27"/>
        <v>0</v>
      </c>
      <c r="I327" s="272">
        <v>0</v>
      </c>
      <c r="J327" s="272">
        <v>0</v>
      </c>
      <c r="K327" s="268">
        <v>0</v>
      </c>
      <c r="L327" s="268">
        <v>0</v>
      </c>
      <c r="M327" s="268">
        <v>0</v>
      </c>
      <c r="N327" s="268">
        <v>4</v>
      </c>
      <c r="O327" s="272">
        <v>0</v>
      </c>
      <c r="P327" s="272">
        <v>0</v>
      </c>
      <c r="Q327" s="273">
        <v>0</v>
      </c>
      <c r="R327" s="273">
        <v>23435</v>
      </c>
    </row>
    <row r="328" spans="1:18" ht="30.75" customHeight="1" x14ac:dyDescent="0.25">
      <c r="A328" s="272">
        <v>16</v>
      </c>
      <c r="B328" s="642" t="s">
        <v>487</v>
      </c>
      <c r="C328" s="643"/>
      <c r="D328" s="643"/>
      <c r="E328" s="643"/>
      <c r="F328" s="644"/>
      <c r="G328" s="295" t="s">
        <v>862</v>
      </c>
      <c r="H328" s="272">
        <f t="shared" si="27"/>
        <v>0</v>
      </c>
      <c r="I328" s="272">
        <v>0</v>
      </c>
      <c r="J328" s="272">
        <v>0</v>
      </c>
      <c r="K328" s="268">
        <v>0</v>
      </c>
      <c r="L328" s="268">
        <v>0</v>
      </c>
      <c r="M328" s="268">
        <v>0</v>
      </c>
      <c r="N328" s="268">
        <v>2</v>
      </c>
      <c r="O328" s="272">
        <v>0</v>
      </c>
      <c r="P328" s="272">
        <v>0</v>
      </c>
      <c r="Q328" s="273">
        <v>0</v>
      </c>
      <c r="R328" s="273">
        <v>23435</v>
      </c>
    </row>
    <row r="329" spans="1:18" ht="21.75" customHeight="1" x14ac:dyDescent="0.25">
      <c r="A329" s="272">
        <v>17</v>
      </c>
      <c r="B329" s="642" t="s">
        <v>489</v>
      </c>
      <c r="C329" s="643"/>
      <c r="D329" s="643"/>
      <c r="E329" s="643"/>
      <c r="F329" s="644"/>
      <c r="G329" s="295" t="s">
        <v>490</v>
      </c>
      <c r="H329" s="272">
        <f t="shared" si="27"/>
        <v>0</v>
      </c>
      <c r="I329" s="272">
        <v>0</v>
      </c>
      <c r="J329" s="272">
        <v>0</v>
      </c>
      <c r="K329" s="268">
        <v>0</v>
      </c>
      <c r="L329" s="268">
        <v>0</v>
      </c>
      <c r="M329" s="268">
        <v>0</v>
      </c>
      <c r="N329" s="268">
        <v>4</v>
      </c>
      <c r="O329" s="272">
        <v>0</v>
      </c>
      <c r="P329" s="272">
        <v>0</v>
      </c>
      <c r="Q329" s="273">
        <v>0</v>
      </c>
      <c r="R329" s="273">
        <v>23435</v>
      </c>
    </row>
    <row r="330" spans="1:18" ht="45.75" customHeight="1" x14ac:dyDescent="0.25">
      <c r="A330" s="272">
        <v>18</v>
      </c>
      <c r="B330" s="642" t="s">
        <v>491</v>
      </c>
      <c r="C330" s="643"/>
      <c r="D330" s="643"/>
      <c r="E330" s="643"/>
      <c r="F330" s="644"/>
      <c r="G330" s="295" t="s">
        <v>492</v>
      </c>
      <c r="H330" s="272">
        <f t="shared" si="27"/>
        <v>0</v>
      </c>
      <c r="I330" s="272">
        <v>0</v>
      </c>
      <c r="J330" s="272">
        <v>0</v>
      </c>
      <c r="K330" s="268">
        <v>0</v>
      </c>
      <c r="L330" s="268">
        <v>0</v>
      </c>
      <c r="M330" s="268">
        <v>0</v>
      </c>
      <c r="N330" s="268">
        <v>4</v>
      </c>
      <c r="O330" s="272">
        <v>0</v>
      </c>
      <c r="P330" s="272">
        <v>0</v>
      </c>
      <c r="Q330" s="273">
        <v>0</v>
      </c>
      <c r="R330" s="273">
        <v>23435</v>
      </c>
    </row>
    <row r="331" spans="1:18" ht="46.5" customHeight="1" x14ac:dyDescent="0.25">
      <c r="A331" s="272">
        <v>19</v>
      </c>
      <c r="B331" s="642" t="s">
        <v>493</v>
      </c>
      <c r="C331" s="643"/>
      <c r="D331" s="643"/>
      <c r="E331" s="643"/>
      <c r="F331" s="644"/>
      <c r="G331" s="295" t="s">
        <v>494</v>
      </c>
      <c r="H331" s="272">
        <f t="shared" si="27"/>
        <v>0</v>
      </c>
      <c r="I331" s="272">
        <v>0</v>
      </c>
      <c r="J331" s="272">
        <v>0</v>
      </c>
      <c r="K331" s="268">
        <v>0</v>
      </c>
      <c r="L331" s="268">
        <v>0</v>
      </c>
      <c r="M331" s="268">
        <v>0</v>
      </c>
      <c r="N331" s="268">
        <v>1</v>
      </c>
      <c r="O331" s="272">
        <v>0</v>
      </c>
      <c r="P331" s="272">
        <v>0</v>
      </c>
      <c r="Q331" s="273">
        <v>0</v>
      </c>
      <c r="R331" s="273">
        <v>23435</v>
      </c>
    </row>
    <row r="332" spans="1:18" ht="34.5" customHeight="1" x14ac:dyDescent="0.25">
      <c r="A332" s="272">
        <v>20</v>
      </c>
      <c r="B332" s="642" t="s">
        <v>495</v>
      </c>
      <c r="C332" s="643"/>
      <c r="D332" s="643"/>
      <c r="E332" s="643"/>
      <c r="F332" s="644"/>
      <c r="G332" s="295" t="s">
        <v>496</v>
      </c>
      <c r="H332" s="272">
        <f t="shared" si="27"/>
        <v>0</v>
      </c>
      <c r="I332" s="272">
        <v>0</v>
      </c>
      <c r="J332" s="272">
        <v>0</v>
      </c>
      <c r="K332" s="268">
        <v>0</v>
      </c>
      <c r="L332" s="268">
        <v>0</v>
      </c>
      <c r="M332" s="268">
        <v>0</v>
      </c>
      <c r="N332" s="268">
        <v>1</v>
      </c>
      <c r="O332" s="272">
        <v>0</v>
      </c>
      <c r="P332" s="272">
        <v>0</v>
      </c>
      <c r="Q332" s="273">
        <v>0</v>
      </c>
      <c r="R332" s="273">
        <v>23435</v>
      </c>
    </row>
    <row r="333" spans="1:18" ht="46.5" customHeight="1" x14ac:dyDescent="0.25">
      <c r="A333" s="272">
        <v>21</v>
      </c>
      <c r="B333" s="645" t="s">
        <v>952</v>
      </c>
      <c r="C333" s="646"/>
      <c r="D333" s="646"/>
      <c r="E333" s="646"/>
      <c r="F333" s="647"/>
      <c r="G333" s="296" t="s">
        <v>953</v>
      </c>
      <c r="H333" s="272">
        <f t="shared" si="27"/>
        <v>0</v>
      </c>
      <c r="I333" s="272">
        <v>0</v>
      </c>
      <c r="J333" s="272">
        <v>0</v>
      </c>
      <c r="K333" s="268">
        <v>0</v>
      </c>
      <c r="L333" s="268">
        <v>0</v>
      </c>
      <c r="M333" s="268">
        <v>0</v>
      </c>
      <c r="N333" s="268">
        <v>0</v>
      </c>
      <c r="O333" s="272">
        <v>0</v>
      </c>
      <c r="P333" s="272">
        <v>0</v>
      </c>
      <c r="Q333" s="272">
        <v>0</v>
      </c>
      <c r="R333" s="272">
        <v>0</v>
      </c>
    </row>
    <row r="334" spans="1:18" ht="29.25" customHeight="1" x14ac:dyDescent="0.25">
      <c r="A334" s="272">
        <v>22</v>
      </c>
      <c r="B334" s="645" t="s">
        <v>954</v>
      </c>
      <c r="C334" s="646"/>
      <c r="D334" s="646"/>
      <c r="E334" s="646"/>
      <c r="F334" s="647"/>
      <c r="G334" s="296" t="s">
        <v>955</v>
      </c>
      <c r="H334" s="272">
        <f t="shared" si="27"/>
        <v>0</v>
      </c>
      <c r="I334" s="272">
        <v>0</v>
      </c>
      <c r="J334" s="272">
        <v>0</v>
      </c>
      <c r="K334" s="268">
        <v>0</v>
      </c>
      <c r="L334" s="268">
        <v>0</v>
      </c>
      <c r="M334" s="268">
        <v>0</v>
      </c>
      <c r="N334" s="268">
        <v>0</v>
      </c>
      <c r="O334" s="272">
        <v>0</v>
      </c>
      <c r="P334" s="272">
        <v>0</v>
      </c>
      <c r="Q334" s="272">
        <v>0</v>
      </c>
      <c r="R334" s="272">
        <v>0</v>
      </c>
    </row>
    <row r="335" spans="1:18" ht="30" customHeight="1" x14ac:dyDescent="0.25">
      <c r="A335" s="673" t="s">
        <v>654</v>
      </c>
      <c r="B335" s="673"/>
      <c r="C335" s="673"/>
      <c r="D335" s="673"/>
      <c r="E335" s="673"/>
      <c r="F335" s="673"/>
      <c r="G335" s="673"/>
      <c r="H335" s="283">
        <f>I335+J335</f>
        <v>3835</v>
      </c>
      <c r="I335" s="283">
        <f t="shared" ref="I335:P335" si="28">I25+I40+I68+I104+I129+I148+I163+I192+I241+I244+I259+I270+I312</f>
        <v>2570</v>
      </c>
      <c r="J335" s="283">
        <f t="shared" si="28"/>
        <v>1265</v>
      </c>
      <c r="K335" s="297">
        <f t="shared" si="28"/>
        <v>1643</v>
      </c>
      <c r="L335" s="297">
        <f t="shared" si="28"/>
        <v>840</v>
      </c>
      <c r="M335" s="297">
        <f t="shared" si="28"/>
        <v>147.25</v>
      </c>
      <c r="N335" s="297">
        <f t="shared" si="28"/>
        <v>4867</v>
      </c>
      <c r="O335" s="283">
        <f t="shared" si="28"/>
        <v>1156</v>
      </c>
      <c r="P335" s="283">
        <f t="shared" si="28"/>
        <v>30</v>
      </c>
      <c r="Q335" s="298"/>
      <c r="R335" s="298"/>
    </row>
    <row r="336" spans="1:18" ht="33.75" customHeight="1" x14ac:dyDescent="0.25">
      <c r="A336" s="266">
        <v>14</v>
      </c>
      <c r="B336" s="656" t="s">
        <v>597</v>
      </c>
      <c r="C336" s="657"/>
      <c r="D336" s="657"/>
      <c r="E336" s="657"/>
      <c r="F336" s="658"/>
      <c r="G336" s="263" t="s">
        <v>598</v>
      </c>
      <c r="H336" s="266">
        <f>I336+J336</f>
        <v>180</v>
      </c>
      <c r="I336" s="267">
        <v>125</v>
      </c>
      <c r="J336" s="267">
        <v>55</v>
      </c>
      <c r="K336" s="268">
        <v>95</v>
      </c>
      <c r="L336" s="268">
        <v>1</v>
      </c>
      <c r="M336" s="268">
        <v>1</v>
      </c>
      <c r="N336" s="268">
        <v>233</v>
      </c>
      <c r="O336" s="267">
        <v>0</v>
      </c>
      <c r="P336" s="267">
        <v>0</v>
      </c>
      <c r="Q336" s="267">
        <v>47717.8</v>
      </c>
      <c r="R336" s="269">
        <v>23857.599999999999</v>
      </c>
    </row>
    <row r="337" spans="1:20" ht="28.5" customHeight="1" x14ac:dyDescent="0.25">
      <c r="A337" s="667" t="s">
        <v>859</v>
      </c>
      <c r="B337" s="667"/>
      <c r="C337" s="667"/>
      <c r="D337" s="667"/>
      <c r="E337" s="667"/>
      <c r="F337" s="667"/>
      <c r="G337" s="667"/>
      <c r="H337" s="667"/>
      <c r="I337" s="667"/>
      <c r="J337" s="667"/>
      <c r="K337" s="667"/>
      <c r="L337" s="667"/>
      <c r="M337" s="667"/>
      <c r="N337" s="667"/>
      <c r="O337" s="667"/>
      <c r="P337" s="667"/>
      <c r="Q337" s="667"/>
      <c r="R337" s="667"/>
    </row>
    <row r="338" spans="1:20" ht="48" customHeight="1" x14ac:dyDescent="0.25">
      <c r="A338" s="267">
        <v>1</v>
      </c>
      <c r="B338" s="659" t="s">
        <v>599</v>
      </c>
      <c r="C338" s="660"/>
      <c r="D338" s="660"/>
      <c r="E338" s="660"/>
      <c r="F338" s="661"/>
      <c r="G338" s="263" t="s">
        <v>1051</v>
      </c>
      <c r="H338" s="267">
        <f>I338+J338</f>
        <v>720</v>
      </c>
      <c r="I338" s="267">
        <v>700</v>
      </c>
      <c r="J338" s="267">
        <v>20</v>
      </c>
      <c r="K338" s="268">
        <v>203</v>
      </c>
      <c r="L338" s="268">
        <v>0</v>
      </c>
      <c r="M338" s="268">
        <v>0</v>
      </c>
      <c r="N338" s="268">
        <v>395</v>
      </c>
      <c r="O338" s="267">
        <v>0</v>
      </c>
      <c r="P338" s="267">
        <v>0</v>
      </c>
      <c r="Q338" s="269">
        <v>47716</v>
      </c>
      <c r="R338" s="269">
        <v>23858</v>
      </c>
    </row>
    <row r="339" spans="1:20" ht="57" x14ac:dyDescent="0.25">
      <c r="A339" s="267">
        <v>2</v>
      </c>
      <c r="B339" s="659" t="s">
        <v>601</v>
      </c>
      <c r="C339" s="660"/>
      <c r="D339" s="660"/>
      <c r="E339" s="660"/>
      <c r="F339" s="661"/>
      <c r="G339" s="263" t="s">
        <v>1052</v>
      </c>
      <c r="H339" s="267">
        <f t="shared" ref="H339:H358" si="29">I339+J339</f>
        <v>485</v>
      </c>
      <c r="I339" s="267">
        <v>485</v>
      </c>
      <c r="J339" s="267">
        <v>0</v>
      </c>
      <c r="K339" s="268">
        <v>192</v>
      </c>
      <c r="L339" s="268">
        <v>0</v>
      </c>
      <c r="M339" s="268">
        <v>0</v>
      </c>
      <c r="N339" s="268">
        <v>313</v>
      </c>
      <c r="O339" s="267">
        <v>0</v>
      </c>
      <c r="P339" s="267">
        <v>0</v>
      </c>
      <c r="Q339" s="269">
        <v>47870.8</v>
      </c>
      <c r="R339" s="269">
        <v>23876.6</v>
      </c>
    </row>
    <row r="340" spans="1:20" ht="42.75" x14ac:dyDescent="0.25">
      <c r="A340" s="267">
        <v>3</v>
      </c>
      <c r="B340" s="659" t="s">
        <v>631</v>
      </c>
      <c r="C340" s="660"/>
      <c r="D340" s="660"/>
      <c r="E340" s="660"/>
      <c r="F340" s="661"/>
      <c r="G340" s="263" t="s">
        <v>1053</v>
      </c>
      <c r="H340" s="267">
        <f t="shared" si="29"/>
        <v>510</v>
      </c>
      <c r="I340" s="267">
        <v>480</v>
      </c>
      <c r="J340" s="267">
        <v>30</v>
      </c>
      <c r="K340" s="268">
        <v>119</v>
      </c>
      <c r="L340" s="268">
        <v>129</v>
      </c>
      <c r="M340" s="268">
        <v>0.75</v>
      </c>
      <c r="N340" s="268">
        <v>312</v>
      </c>
      <c r="O340" s="267">
        <v>148</v>
      </c>
      <c r="P340" s="267">
        <v>7</v>
      </c>
      <c r="Q340" s="269">
        <v>67694</v>
      </c>
      <c r="R340" s="269">
        <v>26003</v>
      </c>
    </row>
    <row r="341" spans="1:20" ht="28.5" x14ac:dyDescent="0.25">
      <c r="A341" s="267">
        <v>4</v>
      </c>
      <c r="B341" s="659" t="s">
        <v>601</v>
      </c>
      <c r="C341" s="660"/>
      <c r="D341" s="660"/>
      <c r="E341" s="660"/>
      <c r="F341" s="661"/>
      <c r="G341" s="263" t="s">
        <v>1054</v>
      </c>
      <c r="H341" s="263">
        <f t="shared" si="29"/>
        <v>340</v>
      </c>
      <c r="I341" s="263">
        <v>340</v>
      </c>
      <c r="J341" s="263">
        <v>0</v>
      </c>
      <c r="K341" s="264">
        <v>104</v>
      </c>
      <c r="L341" s="264">
        <v>0</v>
      </c>
      <c r="M341" s="264">
        <v>0</v>
      </c>
      <c r="N341" s="264">
        <v>201</v>
      </c>
      <c r="O341" s="263">
        <v>0</v>
      </c>
      <c r="P341" s="263">
        <v>0</v>
      </c>
      <c r="Q341" s="292" t="s">
        <v>1135</v>
      </c>
      <c r="R341" s="292" t="s">
        <v>1136</v>
      </c>
    </row>
    <row r="342" spans="1:20" ht="42.75" x14ac:dyDescent="0.25">
      <c r="A342" s="267">
        <v>5</v>
      </c>
      <c r="B342" s="659" t="s">
        <v>614</v>
      </c>
      <c r="C342" s="660"/>
      <c r="D342" s="660"/>
      <c r="E342" s="660"/>
      <c r="F342" s="661"/>
      <c r="G342" s="263" t="s">
        <v>606</v>
      </c>
      <c r="H342" s="263">
        <f t="shared" si="29"/>
        <v>305</v>
      </c>
      <c r="I342" s="263">
        <v>290</v>
      </c>
      <c r="J342" s="263">
        <v>15</v>
      </c>
      <c r="K342" s="264">
        <v>107</v>
      </c>
      <c r="L342" s="264">
        <v>8</v>
      </c>
      <c r="M342" s="264">
        <v>0</v>
      </c>
      <c r="N342" s="264">
        <v>250</v>
      </c>
      <c r="O342" s="263">
        <v>12</v>
      </c>
      <c r="P342" s="263">
        <v>0</v>
      </c>
      <c r="Q342" s="265">
        <v>50169.7</v>
      </c>
      <c r="R342" s="265">
        <v>24217.9</v>
      </c>
    </row>
    <row r="343" spans="1:20" ht="61.5" customHeight="1" x14ac:dyDescent="0.25">
      <c r="A343" s="267">
        <v>6</v>
      </c>
      <c r="B343" s="659" t="s">
        <v>601</v>
      </c>
      <c r="C343" s="660"/>
      <c r="D343" s="660"/>
      <c r="E343" s="660"/>
      <c r="F343" s="661"/>
      <c r="G343" s="263" t="s">
        <v>1055</v>
      </c>
      <c r="H343" s="263">
        <f t="shared" si="29"/>
        <v>221</v>
      </c>
      <c r="I343" s="263">
        <v>215</v>
      </c>
      <c r="J343" s="263">
        <v>6</v>
      </c>
      <c r="K343" s="264">
        <v>95</v>
      </c>
      <c r="L343" s="264">
        <v>7</v>
      </c>
      <c r="M343" s="264">
        <v>7</v>
      </c>
      <c r="N343" s="264">
        <v>276</v>
      </c>
      <c r="O343" s="263">
        <v>0</v>
      </c>
      <c r="P343" s="263">
        <v>0</v>
      </c>
      <c r="Q343" s="265">
        <v>48638.6</v>
      </c>
      <c r="R343" s="265">
        <v>24814.3</v>
      </c>
    </row>
    <row r="344" spans="1:20" x14ac:dyDescent="0.25">
      <c r="A344" s="267">
        <v>7</v>
      </c>
      <c r="B344" s="659" t="s">
        <v>609</v>
      </c>
      <c r="C344" s="660"/>
      <c r="D344" s="660"/>
      <c r="E344" s="660"/>
      <c r="F344" s="661"/>
      <c r="G344" s="263" t="s">
        <v>1113</v>
      </c>
      <c r="H344" s="263">
        <f t="shared" si="29"/>
        <v>330</v>
      </c>
      <c r="I344" s="263">
        <v>315</v>
      </c>
      <c r="J344" s="263">
        <v>15</v>
      </c>
      <c r="K344" s="264">
        <v>38</v>
      </c>
      <c r="L344" s="264">
        <v>75</v>
      </c>
      <c r="M344" s="264">
        <v>0</v>
      </c>
      <c r="N344" s="264">
        <v>121</v>
      </c>
      <c r="O344" s="263">
        <v>87</v>
      </c>
      <c r="P344" s="263">
        <v>1</v>
      </c>
      <c r="Q344" s="285">
        <v>57733.599999999999</v>
      </c>
      <c r="R344" s="285">
        <v>31759.200000000001</v>
      </c>
    </row>
    <row r="345" spans="1:20" ht="21" customHeight="1" x14ac:dyDescent="0.25">
      <c r="A345" s="267">
        <v>8</v>
      </c>
      <c r="B345" s="659" t="s">
        <v>609</v>
      </c>
      <c r="C345" s="660"/>
      <c r="D345" s="660"/>
      <c r="E345" s="660"/>
      <c r="F345" s="661"/>
      <c r="G345" s="263" t="s">
        <v>1114</v>
      </c>
      <c r="H345" s="263">
        <f t="shared" si="29"/>
        <v>80</v>
      </c>
      <c r="I345" s="263">
        <v>70</v>
      </c>
      <c r="J345" s="263">
        <v>10</v>
      </c>
      <c r="K345" s="264">
        <v>15</v>
      </c>
      <c r="L345" s="264">
        <v>15</v>
      </c>
      <c r="M345" s="264">
        <v>10</v>
      </c>
      <c r="N345" s="264">
        <v>19</v>
      </c>
      <c r="O345" s="263">
        <v>2</v>
      </c>
      <c r="P345" s="263">
        <v>1</v>
      </c>
      <c r="Q345" s="265">
        <v>48142.400000000001</v>
      </c>
      <c r="R345" s="265">
        <v>32093.4</v>
      </c>
    </row>
    <row r="346" spans="1:20" ht="21" customHeight="1" x14ac:dyDescent="0.25">
      <c r="A346" s="267">
        <v>9</v>
      </c>
      <c r="B346" s="659" t="s">
        <v>631</v>
      </c>
      <c r="C346" s="660"/>
      <c r="D346" s="660"/>
      <c r="E346" s="660"/>
      <c r="F346" s="661"/>
      <c r="G346" s="263" t="s">
        <v>1112</v>
      </c>
      <c r="H346" s="263">
        <f t="shared" si="29"/>
        <v>90</v>
      </c>
      <c r="I346" s="263">
        <v>90</v>
      </c>
      <c r="J346" s="263">
        <v>0</v>
      </c>
      <c r="K346" s="264">
        <v>43</v>
      </c>
      <c r="L346" s="264">
        <v>0</v>
      </c>
      <c r="M346" s="264">
        <v>0</v>
      </c>
      <c r="N346" s="264">
        <v>47</v>
      </c>
      <c r="O346" s="263">
        <v>0</v>
      </c>
      <c r="P346" s="263">
        <v>0</v>
      </c>
      <c r="Q346" s="265">
        <v>52608.9</v>
      </c>
      <c r="R346" s="265">
        <v>24583.3</v>
      </c>
    </row>
    <row r="347" spans="1:20" ht="21" customHeight="1" x14ac:dyDescent="0.25">
      <c r="A347" s="267">
        <v>10</v>
      </c>
      <c r="B347" s="659" t="s">
        <v>599</v>
      </c>
      <c r="C347" s="660"/>
      <c r="D347" s="660"/>
      <c r="E347" s="660"/>
      <c r="F347" s="661"/>
      <c r="G347" s="263" t="s">
        <v>1111</v>
      </c>
      <c r="H347" s="263">
        <f t="shared" si="29"/>
        <v>320</v>
      </c>
      <c r="I347" s="263">
        <v>280</v>
      </c>
      <c r="J347" s="263">
        <v>40</v>
      </c>
      <c r="K347" s="264">
        <v>94</v>
      </c>
      <c r="L347" s="264">
        <v>0</v>
      </c>
      <c r="M347" s="264">
        <v>0</v>
      </c>
      <c r="N347" s="264">
        <v>209</v>
      </c>
      <c r="O347" s="263">
        <v>0</v>
      </c>
      <c r="P347" s="263">
        <v>0</v>
      </c>
      <c r="Q347" s="265">
        <v>55412</v>
      </c>
      <c r="R347" s="265">
        <v>26687</v>
      </c>
      <c r="S347" s="293"/>
      <c r="T347" s="293"/>
    </row>
    <row r="348" spans="1:20" ht="21" customHeight="1" x14ac:dyDescent="0.25">
      <c r="A348" s="267">
        <v>11</v>
      </c>
      <c r="B348" s="659" t="s">
        <v>609</v>
      </c>
      <c r="C348" s="660"/>
      <c r="D348" s="660"/>
      <c r="E348" s="660"/>
      <c r="F348" s="661"/>
      <c r="G348" s="263" t="s">
        <v>1110</v>
      </c>
      <c r="H348" s="263">
        <f t="shared" si="29"/>
        <v>35</v>
      </c>
      <c r="I348" s="263">
        <v>25</v>
      </c>
      <c r="J348" s="263">
        <v>10</v>
      </c>
      <c r="K348" s="264">
        <v>25</v>
      </c>
      <c r="L348" s="264">
        <v>15</v>
      </c>
      <c r="M348" s="264">
        <v>9</v>
      </c>
      <c r="N348" s="264">
        <v>32</v>
      </c>
      <c r="O348" s="263">
        <v>16</v>
      </c>
      <c r="P348" s="263">
        <v>1</v>
      </c>
      <c r="Q348" s="265">
        <v>82925</v>
      </c>
      <c r="R348" s="265">
        <v>43625</v>
      </c>
    </row>
    <row r="349" spans="1:20" ht="28.5" customHeight="1" x14ac:dyDescent="0.25">
      <c r="A349" s="267">
        <v>12</v>
      </c>
      <c r="B349" s="659" t="s">
        <v>599</v>
      </c>
      <c r="C349" s="660"/>
      <c r="D349" s="660"/>
      <c r="E349" s="660"/>
      <c r="F349" s="661"/>
      <c r="G349" s="263" t="s">
        <v>1068</v>
      </c>
      <c r="H349" s="263">
        <f t="shared" si="29"/>
        <v>210</v>
      </c>
      <c r="I349" s="263">
        <v>210</v>
      </c>
      <c r="J349" s="263">
        <v>0</v>
      </c>
      <c r="K349" s="264">
        <v>33</v>
      </c>
      <c r="L349" s="264">
        <v>17</v>
      </c>
      <c r="M349" s="264">
        <v>0</v>
      </c>
      <c r="N349" s="264">
        <v>95</v>
      </c>
      <c r="O349" s="263">
        <v>13</v>
      </c>
      <c r="P349" s="263">
        <v>0</v>
      </c>
      <c r="Q349" s="265">
        <v>47641</v>
      </c>
      <c r="R349" s="265">
        <v>23852</v>
      </c>
      <c r="S349" s="294"/>
      <c r="T349" s="294"/>
    </row>
    <row r="350" spans="1:20" ht="18.75" customHeight="1" x14ac:dyDescent="0.25">
      <c r="A350" s="267">
        <v>13</v>
      </c>
      <c r="B350" s="659" t="s">
        <v>609</v>
      </c>
      <c r="C350" s="660"/>
      <c r="D350" s="660"/>
      <c r="E350" s="660"/>
      <c r="F350" s="661"/>
      <c r="G350" s="263" t="s">
        <v>1069</v>
      </c>
      <c r="H350" s="263">
        <f t="shared" si="29"/>
        <v>120</v>
      </c>
      <c r="I350" s="263">
        <v>120</v>
      </c>
      <c r="J350" s="263">
        <v>0</v>
      </c>
      <c r="K350" s="264">
        <v>13</v>
      </c>
      <c r="L350" s="264">
        <v>0</v>
      </c>
      <c r="M350" s="264">
        <v>0</v>
      </c>
      <c r="N350" s="264">
        <v>77</v>
      </c>
      <c r="O350" s="263">
        <v>0</v>
      </c>
      <c r="P350" s="263">
        <v>0</v>
      </c>
      <c r="Q350" s="265">
        <v>58437.5</v>
      </c>
      <c r="R350" s="265">
        <v>27086.6</v>
      </c>
    </row>
    <row r="351" spans="1:20" x14ac:dyDescent="0.25">
      <c r="A351" s="267">
        <v>14</v>
      </c>
      <c r="B351" s="659" t="s">
        <v>609</v>
      </c>
      <c r="C351" s="660"/>
      <c r="D351" s="660"/>
      <c r="E351" s="660"/>
      <c r="F351" s="661"/>
      <c r="G351" s="263" t="s">
        <v>1070</v>
      </c>
      <c r="H351" s="263">
        <f t="shared" si="29"/>
        <v>130</v>
      </c>
      <c r="I351" s="263">
        <v>115</v>
      </c>
      <c r="J351" s="263">
        <v>15</v>
      </c>
      <c r="K351" s="264">
        <v>17</v>
      </c>
      <c r="L351" s="264">
        <v>0</v>
      </c>
      <c r="M351" s="264">
        <v>0</v>
      </c>
      <c r="N351" s="264">
        <v>51</v>
      </c>
      <c r="O351" s="263">
        <v>0</v>
      </c>
      <c r="P351" s="263">
        <v>0</v>
      </c>
      <c r="Q351" s="265">
        <v>47780</v>
      </c>
      <c r="R351" s="265">
        <v>24400</v>
      </c>
    </row>
    <row r="352" spans="1:20" ht="28.5" x14ac:dyDescent="0.25">
      <c r="A352" s="267">
        <v>15</v>
      </c>
      <c r="B352" s="659" t="s">
        <v>660</v>
      </c>
      <c r="C352" s="660"/>
      <c r="D352" s="660"/>
      <c r="E352" s="660"/>
      <c r="F352" s="661"/>
      <c r="G352" s="263" t="s">
        <v>1058</v>
      </c>
      <c r="H352" s="263">
        <f t="shared" si="29"/>
        <v>190</v>
      </c>
      <c r="I352" s="263">
        <v>180</v>
      </c>
      <c r="J352" s="263">
        <v>10</v>
      </c>
      <c r="K352" s="264">
        <v>4</v>
      </c>
      <c r="L352" s="264">
        <v>12.75</v>
      </c>
      <c r="M352" s="264">
        <v>11.25</v>
      </c>
      <c r="N352" s="264">
        <v>42</v>
      </c>
      <c r="O352" s="263">
        <v>55.75</v>
      </c>
      <c r="P352" s="263">
        <v>51.25</v>
      </c>
      <c r="Q352" s="265">
        <v>57825</v>
      </c>
      <c r="R352" s="265">
        <v>34712</v>
      </c>
    </row>
    <row r="353" spans="1:20" ht="28.5" x14ac:dyDescent="0.25">
      <c r="A353" s="267">
        <v>16</v>
      </c>
      <c r="B353" s="659" t="s">
        <v>661</v>
      </c>
      <c r="C353" s="660"/>
      <c r="D353" s="660"/>
      <c r="E353" s="660"/>
      <c r="F353" s="661"/>
      <c r="G353" s="263" t="s">
        <v>1057</v>
      </c>
      <c r="H353" s="263">
        <f t="shared" si="29"/>
        <v>230</v>
      </c>
      <c r="I353" s="263">
        <v>210</v>
      </c>
      <c r="J353" s="263">
        <v>20</v>
      </c>
      <c r="K353" s="264">
        <v>14</v>
      </c>
      <c r="L353" s="264">
        <v>4</v>
      </c>
      <c r="M353" s="264">
        <v>0</v>
      </c>
      <c r="N353" s="264">
        <v>79</v>
      </c>
      <c r="O353" s="263">
        <v>5</v>
      </c>
      <c r="P353" s="263">
        <v>0</v>
      </c>
      <c r="Q353" s="265">
        <v>68228</v>
      </c>
      <c r="R353" s="265">
        <v>36369.699999999997</v>
      </c>
    </row>
    <row r="354" spans="1:20" ht="28.5" x14ac:dyDescent="0.25">
      <c r="A354" s="267">
        <v>17</v>
      </c>
      <c r="B354" s="659" t="s">
        <v>662</v>
      </c>
      <c r="C354" s="660"/>
      <c r="D354" s="660"/>
      <c r="E354" s="660"/>
      <c r="F354" s="661"/>
      <c r="G354" s="263" t="s">
        <v>1059</v>
      </c>
      <c r="H354" s="263">
        <f t="shared" si="29"/>
        <v>150</v>
      </c>
      <c r="I354" s="263">
        <v>150</v>
      </c>
      <c r="J354" s="263">
        <v>0</v>
      </c>
      <c r="K354" s="264">
        <v>6</v>
      </c>
      <c r="L354" s="264">
        <v>15</v>
      </c>
      <c r="M354" s="264">
        <v>0</v>
      </c>
      <c r="N354" s="264">
        <v>17</v>
      </c>
      <c r="O354" s="263">
        <v>4</v>
      </c>
      <c r="P354" s="263">
        <v>0</v>
      </c>
      <c r="Q354" s="265">
        <v>56774</v>
      </c>
      <c r="R354" s="265">
        <v>32006</v>
      </c>
    </row>
    <row r="355" spans="1:20" x14ac:dyDescent="0.25">
      <c r="A355" s="267">
        <v>18</v>
      </c>
      <c r="B355" s="659" t="s">
        <v>607</v>
      </c>
      <c r="C355" s="660"/>
      <c r="D355" s="660"/>
      <c r="E355" s="660"/>
      <c r="F355" s="661"/>
      <c r="G355" s="263" t="s">
        <v>1106</v>
      </c>
      <c r="H355" s="263">
        <f t="shared" si="29"/>
        <v>40</v>
      </c>
      <c r="I355" s="263">
        <v>0</v>
      </c>
      <c r="J355" s="263">
        <v>40</v>
      </c>
      <c r="K355" s="264">
        <v>20</v>
      </c>
      <c r="L355" s="264">
        <v>0</v>
      </c>
      <c r="M355" s="264">
        <v>0</v>
      </c>
      <c r="N355" s="264">
        <v>23</v>
      </c>
      <c r="O355" s="263">
        <v>0</v>
      </c>
      <c r="P355" s="263">
        <v>0</v>
      </c>
      <c r="Q355" s="290">
        <v>48800</v>
      </c>
      <c r="R355" s="288" t="s">
        <v>979</v>
      </c>
    </row>
    <row r="356" spans="1:20" ht="21.75" customHeight="1" x14ac:dyDescent="0.25">
      <c r="A356" s="267">
        <v>19</v>
      </c>
      <c r="B356" s="659" t="s">
        <v>601</v>
      </c>
      <c r="C356" s="660"/>
      <c r="D356" s="660"/>
      <c r="E356" s="660"/>
      <c r="F356" s="661"/>
      <c r="G356" s="263" t="s">
        <v>1107</v>
      </c>
      <c r="H356" s="263">
        <f t="shared" si="29"/>
        <v>0</v>
      </c>
      <c r="I356" s="263">
        <v>0</v>
      </c>
      <c r="J356" s="263">
        <v>0</v>
      </c>
      <c r="K356" s="264">
        <v>46</v>
      </c>
      <c r="L356" s="264">
        <v>0</v>
      </c>
      <c r="M356" s="264">
        <v>0</v>
      </c>
      <c r="N356" s="264">
        <v>82</v>
      </c>
      <c r="O356" s="263">
        <v>0</v>
      </c>
      <c r="P356" s="263">
        <v>0</v>
      </c>
      <c r="Q356" s="288" t="s">
        <v>1133</v>
      </c>
      <c r="R356" s="288" t="s">
        <v>1134</v>
      </c>
    </row>
    <row r="357" spans="1:20" ht="28.5" x14ac:dyDescent="0.25">
      <c r="A357" s="267">
        <v>20</v>
      </c>
      <c r="B357" s="659" t="s">
        <v>625</v>
      </c>
      <c r="C357" s="660"/>
      <c r="D357" s="660"/>
      <c r="E357" s="660"/>
      <c r="F357" s="661"/>
      <c r="G357" s="263" t="s">
        <v>1108</v>
      </c>
      <c r="H357" s="263">
        <f t="shared" si="29"/>
        <v>0</v>
      </c>
      <c r="I357" s="263">
        <v>0</v>
      </c>
      <c r="J357" s="263">
        <v>0</v>
      </c>
      <c r="K357" s="264">
        <v>38</v>
      </c>
      <c r="L357" s="264">
        <v>46</v>
      </c>
      <c r="M357" s="264">
        <v>0</v>
      </c>
      <c r="N357" s="264">
        <v>66</v>
      </c>
      <c r="O357" s="263">
        <v>67</v>
      </c>
      <c r="P357" s="263">
        <v>0</v>
      </c>
      <c r="Q357" s="265">
        <v>47716</v>
      </c>
      <c r="R357" s="265">
        <v>23858</v>
      </c>
    </row>
    <row r="358" spans="1:20" ht="28.5" x14ac:dyDescent="0.25">
      <c r="A358" s="267">
        <v>21</v>
      </c>
      <c r="B358" s="659" t="s">
        <v>601</v>
      </c>
      <c r="C358" s="660"/>
      <c r="D358" s="660"/>
      <c r="E358" s="660"/>
      <c r="F358" s="661"/>
      <c r="G358" s="263" t="s">
        <v>1109</v>
      </c>
      <c r="H358" s="263">
        <f t="shared" si="29"/>
        <v>6</v>
      </c>
      <c r="I358" s="263">
        <v>0</v>
      </c>
      <c r="J358" s="263">
        <v>6</v>
      </c>
      <c r="K358" s="264">
        <v>10</v>
      </c>
      <c r="L358" s="264">
        <v>7</v>
      </c>
      <c r="M358" s="264">
        <v>1</v>
      </c>
      <c r="N358" s="264">
        <v>26</v>
      </c>
      <c r="O358" s="263">
        <v>10</v>
      </c>
      <c r="P358" s="263">
        <v>0</v>
      </c>
      <c r="Q358" s="265">
        <v>47892.9</v>
      </c>
      <c r="R358" s="265">
        <v>24961.4</v>
      </c>
    </row>
    <row r="359" spans="1:20" ht="22.5" customHeight="1" x14ac:dyDescent="0.25">
      <c r="A359" s="667" t="s">
        <v>645</v>
      </c>
      <c r="B359" s="667"/>
      <c r="C359" s="667"/>
      <c r="D359" s="667"/>
      <c r="E359" s="667"/>
      <c r="F359" s="667"/>
      <c r="G359" s="667"/>
      <c r="H359" s="300">
        <f>I359+J359</f>
        <v>4512</v>
      </c>
      <c r="I359" s="300">
        <f>I338+I339+I340+I341+I342+I343+I344+I345+I346+I347+I348+I349+I350+I351+I352+I353+I354+I355+I356+I357+I358</f>
        <v>4275</v>
      </c>
      <c r="J359" s="300">
        <f t="shared" ref="J359:P359" si="30">J338+J339+J340+J341+J342+J343+J344+J345+J346+J347+J348+J349+J350+J351+J352+J353+J354+J355+J356+J357+J358</f>
        <v>237</v>
      </c>
      <c r="K359" s="297">
        <f t="shared" si="30"/>
        <v>1236</v>
      </c>
      <c r="L359" s="297">
        <f t="shared" si="30"/>
        <v>350.75</v>
      </c>
      <c r="M359" s="297">
        <f t="shared" si="30"/>
        <v>39</v>
      </c>
      <c r="N359" s="297">
        <f t="shared" si="30"/>
        <v>2733</v>
      </c>
      <c r="O359" s="266">
        <f t="shared" si="30"/>
        <v>419.75</v>
      </c>
      <c r="P359" s="266">
        <f t="shared" si="30"/>
        <v>61.25</v>
      </c>
      <c r="Q359" s="301"/>
      <c r="R359" s="301"/>
    </row>
    <row r="360" spans="1:20" ht="22.5" customHeight="1" x14ac:dyDescent="0.25">
      <c r="A360" s="667" t="s">
        <v>860</v>
      </c>
      <c r="B360" s="667"/>
      <c r="C360" s="667"/>
      <c r="D360" s="667"/>
      <c r="E360" s="667"/>
      <c r="F360" s="667"/>
      <c r="G360" s="667"/>
      <c r="H360" s="667"/>
      <c r="I360" s="667"/>
      <c r="J360" s="667"/>
      <c r="K360" s="667"/>
      <c r="L360" s="667"/>
      <c r="M360" s="667"/>
      <c r="N360" s="667"/>
      <c r="O360" s="667"/>
      <c r="P360" s="667"/>
      <c r="Q360" s="667"/>
      <c r="R360" s="667"/>
    </row>
    <row r="361" spans="1:20" ht="33.75" customHeight="1" x14ac:dyDescent="0.25">
      <c r="A361" s="267">
        <v>1</v>
      </c>
      <c r="B361" s="659" t="s">
        <v>601</v>
      </c>
      <c r="C361" s="660"/>
      <c r="D361" s="660"/>
      <c r="E361" s="660"/>
      <c r="F361" s="661"/>
      <c r="G361" s="263" t="s">
        <v>1060</v>
      </c>
      <c r="H361" s="267">
        <f>I361+J361</f>
        <v>245</v>
      </c>
      <c r="I361" s="267">
        <v>180</v>
      </c>
      <c r="J361" s="267">
        <v>65</v>
      </c>
      <c r="K361" s="268">
        <v>46</v>
      </c>
      <c r="L361" s="268">
        <v>0</v>
      </c>
      <c r="M361" s="268">
        <v>0</v>
      </c>
      <c r="N361" s="268">
        <v>102</v>
      </c>
      <c r="O361" s="267">
        <v>0</v>
      </c>
      <c r="P361" s="267">
        <v>0</v>
      </c>
      <c r="Q361" s="269">
        <v>41846.9</v>
      </c>
      <c r="R361" s="269">
        <v>29843.5</v>
      </c>
    </row>
    <row r="362" spans="1:20" ht="28.5" x14ac:dyDescent="0.25">
      <c r="A362" s="267">
        <v>2</v>
      </c>
      <c r="B362" s="659" t="s">
        <v>614</v>
      </c>
      <c r="C362" s="660"/>
      <c r="D362" s="660"/>
      <c r="E362" s="660"/>
      <c r="F362" s="661"/>
      <c r="G362" s="263" t="s">
        <v>1061</v>
      </c>
      <c r="H362" s="267">
        <f t="shared" ref="H362:H384" si="31">I362+J362</f>
        <v>215</v>
      </c>
      <c r="I362" s="267">
        <v>185</v>
      </c>
      <c r="J362" s="267">
        <v>30</v>
      </c>
      <c r="K362" s="268">
        <v>75</v>
      </c>
      <c r="L362" s="268">
        <v>37</v>
      </c>
      <c r="M362" s="268">
        <v>4</v>
      </c>
      <c r="N362" s="268">
        <v>170</v>
      </c>
      <c r="O362" s="267">
        <v>40</v>
      </c>
      <c r="P362" s="267">
        <v>0</v>
      </c>
      <c r="Q362" s="269">
        <v>48000</v>
      </c>
      <c r="R362" s="269">
        <v>23858</v>
      </c>
    </row>
    <row r="363" spans="1:20" ht="28.5" x14ac:dyDescent="0.25">
      <c r="A363" s="267">
        <v>3</v>
      </c>
      <c r="B363" s="659" t="s">
        <v>631</v>
      </c>
      <c r="C363" s="660"/>
      <c r="D363" s="660"/>
      <c r="E363" s="660"/>
      <c r="F363" s="661"/>
      <c r="G363" s="263" t="s">
        <v>1062</v>
      </c>
      <c r="H363" s="267">
        <f t="shared" si="31"/>
        <v>310</v>
      </c>
      <c r="I363" s="267">
        <v>265</v>
      </c>
      <c r="J363" s="267">
        <v>45</v>
      </c>
      <c r="K363" s="268">
        <v>64</v>
      </c>
      <c r="L363" s="268">
        <v>2</v>
      </c>
      <c r="M363" s="268">
        <v>0</v>
      </c>
      <c r="N363" s="268">
        <v>188</v>
      </c>
      <c r="O363" s="267">
        <v>0</v>
      </c>
      <c r="P363" s="267">
        <v>0</v>
      </c>
      <c r="Q363" s="269">
        <v>49441</v>
      </c>
      <c r="R363" s="269">
        <v>25353</v>
      </c>
      <c r="S363" s="294"/>
      <c r="T363" s="294"/>
    </row>
    <row r="364" spans="1:20" ht="28.5" x14ac:dyDescent="0.25">
      <c r="A364" s="267">
        <v>4</v>
      </c>
      <c r="B364" s="659" t="s">
        <v>601</v>
      </c>
      <c r="C364" s="660"/>
      <c r="D364" s="660"/>
      <c r="E364" s="660"/>
      <c r="F364" s="661"/>
      <c r="G364" s="263" t="s">
        <v>1063</v>
      </c>
      <c r="H364" s="267">
        <f t="shared" si="31"/>
        <v>345</v>
      </c>
      <c r="I364" s="267">
        <v>305</v>
      </c>
      <c r="J364" s="267">
        <v>40</v>
      </c>
      <c r="K364" s="268">
        <v>91</v>
      </c>
      <c r="L364" s="268">
        <v>0</v>
      </c>
      <c r="M364" s="268">
        <v>0</v>
      </c>
      <c r="N364" s="268">
        <v>197</v>
      </c>
      <c r="O364" s="267">
        <v>0</v>
      </c>
      <c r="P364" s="267">
        <v>0</v>
      </c>
      <c r="Q364" s="269">
        <v>47716</v>
      </c>
      <c r="R364" s="269">
        <v>23858</v>
      </c>
    </row>
    <row r="365" spans="1:20" ht="28.5" x14ac:dyDescent="0.25">
      <c r="A365" s="267">
        <v>5</v>
      </c>
      <c r="B365" s="659" t="s">
        <v>614</v>
      </c>
      <c r="C365" s="660"/>
      <c r="D365" s="660"/>
      <c r="E365" s="660"/>
      <c r="F365" s="661"/>
      <c r="G365" s="263" t="s">
        <v>1064</v>
      </c>
      <c r="H365" s="267">
        <f t="shared" si="31"/>
        <v>160</v>
      </c>
      <c r="I365" s="267">
        <v>130</v>
      </c>
      <c r="J365" s="267">
        <v>30</v>
      </c>
      <c r="K365" s="268">
        <v>48</v>
      </c>
      <c r="L365" s="268">
        <v>18.5</v>
      </c>
      <c r="M365" s="268">
        <v>0</v>
      </c>
      <c r="N365" s="268">
        <v>95</v>
      </c>
      <c r="O365" s="267">
        <v>50.25</v>
      </c>
      <c r="P365" s="267">
        <v>1</v>
      </c>
      <c r="Q365" s="269">
        <v>49968.3</v>
      </c>
      <c r="R365" s="269">
        <v>24138.2</v>
      </c>
      <c r="S365" s="294"/>
      <c r="T365" s="294"/>
    </row>
    <row r="366" spans="1:20" ht="28.5" customHeight="1" x14ac:dyDescent="0.25">
      <c r="A366" s="267">
        <v>6</v>
      </c>
      <c r="B366" s="659" t="s">
        <v>631</v>
      </c>
      <c r="C366" s="660"/>
      <c r="D366" s="660"/>
      <c r="E366" s="660"/>
      <c r="F366" s="661"/>
      <c r="G366" s="263" t="s">
        <v>1065</v>
      </c>
      <c r="H366" s="267">
        <f t="shared" si="31"/>
        <v>145</v>
      </c>
      <c r="I366" s="267">
        <v>130</v>
      </c>
      <c r="J366" s="267">
        <v>15</v>
      </c>
      <c r="K366" s="268">
        <v>52</v>
      </c>
      <c r="L366" s="268">
        <v>1.5</v>
      </c>
      <c r="M366" s="268">
        <v>1.5</v>
      </c>
      <c r="N366" s="268">
        <v>91</v>
      </c>
      <c r="O366" s="267">
        <v>1</v>
      </c>
      <c r="P366" s="267">
        <v>1</v>
      </c>
      <c r="Q366" s="269">
        <v>48022</v>
      </c>
      <c r="R366" s="269">
        <v>23978</v>
      </c>
    </row>
    <row r="367" spans="1:20" ht="28.5" x14ac:dyDescent="0.25">
      <c r="A367" s="267">
        <v>7</v>
      </c>
      <c r="B367" s="659" t="s">
        <v>694</v>
      </c>
      <c r="C367" s="660"/>
      <c r="D367" s="660"/>
      <c r="E367" s="660"/>
      <c r="F367" s="661"/>
      <c r="G367" s="263" t="s">
        <v>1115</v>
      </c>
      <c r="H367" s="267">
        <f t="shared" si="31"/>
        <v>135</v>
      </c>
      <c r="I367" s="267">
        <v>120</v>
      </c>
      <c r="J367" s="267">
        <v>15</v>
      </c>
      <c r="K367" s="268">
        <v>12</v>
      </c>
      <c r="L367" s="268">
        <v>2</v>
      </c>
      <c r="M367" s="268">
        <v>2</v>
      </c>
      <c r="N367" s="268">
        <v>26</v>
      </c>
      <c r="O367" s="267">
        <v>0</v>
      </c>
      <c r="P367" s="267">
        <v>0</v>
      </c>
      <c r="Q367" s="269">
        <v>47716</v>
      </c>
      <c r="R367" s="269">
        <v>27969.599999999999</v>
      </c>
    </row>
    <row r="368" spans="1:20" ht="28.5" x14ac:dyDescent="0.25">
      <c r="A368" s="267">
        <v>8</v>
      </c>
      <c r="B368" s="659" t="s">
        <v>601</v>
      </c>
      <c r="C368" s="660"/>
      <c r="D368" s="660"/>
      <c r="E368" s="660"/>
      <c r="F368" s="661"/>
      <c r="G368" s="263" t="s">
        <v>1116</v>
      </c>
      <c r="H368" s="267">
        <f t="shared" si="31"/>
        <v>20</v>
      </c>
      <c r="I368" s="267">
        <v>0</v>
      </c>
      <c r="J368" s="267">
        <v>20</v>
      </c>
      <c r="K368" s="268">
        <v>36</v>
      </c>
      <c r="L368" s="268">
        <v>37</v>
      </c>
      <c r="M368" s="268"/>
      <c r="N368" s="268">
        <v>48</v>
      </c>
      <c r="O368" s="267">
        <v>63</v>
      </c>
      <c r="P368" s="267">
        <v>0</v>
      </c>
      <c r="Q368" s="269">
        <v>44974.2</v>
      </c>
      <c r="R368" s="269">
        <v>22564.3</v>
      </c>
    </row>
    <row r="369" spans="1:20" ht="28.5" x14ac:dyDescent="0.25">
      <c r="A369" s="267">
        <v>9</v>
      </c>
      <c r="B369" s="659" t="s">
        <v>614</v>
      </c>
      <c r="C369" s="660"/>
      <c r="D369" s="660"/>
      <c r="E369" s="660"/>
      <c r="F369" s="661"/>
      <c r="G369" s="263" t="s">
        <v>1117</v>
      </c>
      <c r="H369" s="267">
        <f t="shared" si="31"/>
        <v>30</v>
      </c>
      <c r="I369" s="267">
        <v>0</v>
      </c>
      <c r="J369" s="267">
        <v>30</v>
      </c>
      <c r="K369" s="268">
        <v>65</v>
      </c>
      <c r="L369" s="268">
        <v>0</v>
      </c>
      <c r="M369" s="268">
        <v>1</v>
      </c>
      <c r="N369" s="268">
        <v>73</v>
      </c>
      <c r="O369" s="267">
        <v>0</v>
      </c>
      <c r="P369" s="267">
        <v>1</v>
      </c>
      <c r="Q369" s="269">
        <v>53762.1</v>
      </c>
      <c r="R369" s="269">
        <v>23249.200000000001</v>
      </c>
    </row>
    <row r="370" spans="1:20" ht="28.5" x14ac:dyDescent="0.25">
      <c r="A370" s="267">
        <v>10</v>
      </c>
      <c r="B370" s="659" t="s">
        <v>601</v>
      </c>
      <c r="C370" s="660"/>
      <c r="D370" s="660"/>
      <c r="E370" s="660"/>
      <c r="F370" s="661"/>
      <c r="G370" s="263" t="s">
        <v>1118</v>
      </c>
      <c r="H370" s="267">
        <f t="shared" si="31"/>
        <v>30</v>
      </c>
      <c r="I370" s="267">
        <v>0</v>
      </c>
      <c r="J370" s="267">
        <v>30</v>
      </c>
      <c r="K370" s="268">
        <v>43</v>
      </c>
      <c r="L370" s="268">
        <v>0</v>
      </c>
      <c r="M370" s="268">
        <v>0</v>
      </c>
      <c r="N370" s="268">
        <v>56</v>
      </c>
      <c r="O370" s="267">
        <v>0</v>
      </c>
      <c r="P370" s="267">
        <v>0</v>
      </c>
      <c r="Q370" s="269">
        <v>47756</v>
      </c>
      <c r="R370" s="269">
        <v>23856</v>
      </c>
    </row>
    <row r="371" spans="1:20" ht="28.5" x14ac:dyDescent="0.25">
      <c r="A371" s="267">
        <v>11</v>
      </c>
      <c r="B371" s="659" t="s">
        <v>601</v>
      </c>
      <c r="C371" s="660"/>
      <c r="D371" s="660"/>
      <c r="E371" s="660"/>
      <c r="F371" s="661"/>
      <c r="G371" s="263" t="s">
        <v>1119</v>
      </c>
      <c r="H371" s="267">
        <f t="shared" si="31"/>
        <v>30</v>
      </c>
      <c r="I371" s="267">
        <v>0</v>
      </c>
      <c r="J371" s="267">
        <v>30</v>
      </c>
      <c r="K371" s="268">
        <v>47</v>
      </c>
      <c r="L371" s="268">
        <v>0</v>
      </c>
      <c r="M371" s="268">
        <v>0</v>
      </c>
      <c r="N371" s="268">
        <v>61</v>
      </c>
      <c r="O371" s="267">
        <v>0</v>
      </c>
      <c r="P371" s="267">
        <v>0</v>
      </c>
      <c r="Q371" s="269">
        <v>47716</v>
      </c>
      <c r="R371" s="269">
        <v>24559</v>
      </c>
    </row>
    <row r="372" spans="1:20" ht="28.5" x14ac:dyDescent="0.25">
      <c r="A372" s="267">
        <v>12</v>
      </c>
      <c r="B372" s="659" t="s">
        <v>611</v>
      </c>
      <c r="C372" s="660"/>
      <c r="D372" s="660"/>
      <c r="E372" s="660"/>
      <c r="F372" s="661"/>
      <c r="G372" s="263" t="s">
        <v>1120</v>
      </c>
      <c r="H372" s="267">
        <f t="shared" si="31"/>
        <v>20</v>
      </c>
      <c r="I372" s="267">
        <v>0</v>
      </c>
      <c r="J372" s="267">
        <v>20</v>
      </c>
      <c r="K372" s="268">
        <v>45</v>
      </c>
      <c r="L372" s="268">
        <v>0</v>
      </c>
      <c r="M372" s="268">
        <v>0</v>
      </c>
      <c r="N372" s="268">
        <v>60</v>
      </c>
      <c r="O372" s="267">
        <v>0</v>
      </c>
      <c r="P372" s="267">
        <v>0</v>
      </c>
      <c r="Q372" s="269">
        <v>49959</v>
      </c>
      <c r="R372" s="269">
        <v>24143</v>
      </c>
    </row>
    <row r="373" spans="1:20" ht="28.5" x14ac:dyDescent="0.25">
      <c r="A373" s="267">
        <v>13</v>
      </c>
      <c r="B373" s="659" t="s">
        <v>631</v>
      </c>
      <c r="C373" s="660"/>
      <c r="D373" s="660"/>
      <c r="E373" s="660"/>
      <c r="F373" s="661"/>
      <c r="G373" s="263" t="s">
        <v>1121</v>
      </c>
      <c r="H373" s="267">
        <f t="shared" si="31"/>
        <v>20</v>
      </c>
      <c r="I373" s="267">
        <v>0</v>
      </c>
      <c r="J373" s="267">
        <v>20</v>
      </c>
      <c r="K373" s="268">
        <v>37</v>
      </c>
      <c r="L373" s="268">
        <v>0</v>
      </c>
      <c r="M373" s="268">
        <v>0</v>
      </c>
      <c r="N373" s="268">
        <v>50</v>
      </c>
      <c r="O373" s="267">
        <v>0</v>
      </c>
      <c r="P373" s="267">
        <v>0</v>
      </c>
      <c r="Q373" s="269">
        <v>47718.1</v>
      </c>
      <c r="R373" s="269">
        <v>23975</v>
      </c>
    </row>
    <row r="374" spans="1:20" ht="28.5" x14ac:dyDescent="0.25">
      <c r="A374" s="267">
        <v>14</v>
      </c>
      <c r="B374" s="659" t="s">
        <v>601</v>
      </c>
      <c r="C374" s="660"/>
      <c r="D374" s="660"/>
      <c r="E374" s="660"/>
      <c r="F374" s="661"/>
      <c r="G374" s="263" t="s">
        <v>1122</v>
      </c>
      <c r="H374" s="267">
        <f t="shared" si="31"/>
        <v>20</v>
      </c>
      <c r="I374" s="267">
        <v>0</v>
      </c>
      <c r="J374" s="267">
        <v>20</v>
      </c>
      <c r="K374" s="268">
        <v>57</v>
      </c>
      <c r="L374" s="268">
        <v>0</v>
      </c>
      <c r="M374" s="268">
        <v>0</v>
      </c>
      <c r="N374" s="268">
        <v>90</v>
      </c>
      <c r="O374" s="267">
        <v>0</v>
      </c>
      <c r="P374" s="267">
        <v>0</v>
      </c>
      <c r="Q374" s="277" t="s">
        <v>1132</v>
      </c>
      <c r="R374" s="267">
        <v>24823</v>
      </c>
    </row>
    <row r="375" spans="1:20" ht="28.5" x14ac:dyDescent="0.25">
      <c r="A375" s="267">
        <v>15</v>
      </c>
      <c r="B375" s="659" t="s">
        <v>601</v>
      </c>
      <c r="C375" s="660"/>
      <c r="D375" s="660"/>
      <c r="E375" s="660"/>
      <c r="F375" s="661"/>
      <c r="G375" s="263" t="s">
        <v>1123</v>
      </c>
      <c r="H375" s="267">
        <f t="shared" si="31"/>
        <v>10</v>
      </c>
      <c r="I375" s="267">
        <v>0</v>
      </c>
      <c r="J375" s="267">
        <v>10</v>
      </c>
      <c r="K375" s="268">
        <v>61</v>
      </c>
      <c r="L375" s="268">
        <v>5</v>
      </c>
      <c r="M375" s="268">
        <v>3</v>
      </c>
      <c r="N375" s="268">
        <v>111</v>
      </c>
      <c r="O375" s="267">
        <v>5</v>
      </c>
      <c r="P375" s="267">
        <v>5</v>
      </c>
      <c r="Q375" s="269">
        <v>47784.7</v>
      </c>
      <c r="R375" s="269">
        <v>26312</v>
      </c>
    </row>
    <row r="376" spans="1:20" ht="28.5" x14ac:dyDescent="0.25">
      <c r="A376" s="267">
        <v>16</v>
      </c>
      <c r="B376" s="659" t="s">
        <v>601</v>
      </c>
      <c r="C376" s="660"/>
      <c r="D376" s="660"/>
      <c r="E376" s="660"/>
      <c r="F376" s="661"/>
      <c r="G376" s="263" t="s">
        <v>1124</v>
      </c>
      <c r="H376" s="267">
        <f t="shared" si="31"/>
        <v>10</v>
      </c>
      <c r="I376" s="267">
        <v>0</v>
      </c>
      <c r="J376" s="267">
        <v>10</v>
      </c>
      <c r="K376" s="268">
        <v>38</v>
      </c>
      <c r="L376" s="268">
        <v>0</v>
      </c>
      <c r="M376" s="268">
        <v>0</v>
      </c>
      <c r="N376" s="268">
        <v>60</v>
      </c>
      <c r="O376" s="267">
        <v>0</v>
      </c>
      <c r="P376" s="267">
        <v>0</v>
      </c>
      <c r="Q376" s="269">
        <v>48665.7</v>
      </c>
      <c r="R376" s="269">
        <v>27290.9</v>
      </c>
      <c r="S376" s="294"/>
      <c r="T376" s="294"/>
    </row>
    <row r="377" spans="1:20" ht="28.5" x14ac:dyDescent="0.25">
      <c r="A377" s="267">
        <v>17</v>
      </c>
      <c r="B377" s="659" t="s">
        <v>611</v>
      </c>
      <c r="C377" s="660"/>
      <c r="D377" s="660"/>
      <c r="E377" s="660"/>
      <c r="F377" s="661"/>
      <c r="G377" s="263" t="s">
        <v>1125</v>
      </c>
      <c r="H377" s="267">
        <f t="shared" si="31"/>
        <v>10</v>
      </c>
      <c r="I377" s="267">
        <v>0</v>
      </c>
      <c r="J377" s="267">
        <v>10</v>
      </c>
      <c r="K377" s="268">
        <v>17</v>
      </c>
      <c r="L377" s="268">
        <v>47</v>
      </c>
      <c r="M377" s="268">
        <v>7</v>
      </c>
      <c r="N377" s="268">
        <v>27</v>
      </c>
      <c r="O377" s="267">
        <v>77</v>
      </c>
      <c r="P377" s="267">
        <v>1</v>
      </c>
      <c r="Q377" s="269">
        <v>51209.3</v>
      </c>
      <c r="R377" s="269">
        <v>25973.4</v>
      </c>
      <c r="S377" s="294"/>
      <c r="T377" s="294"/>
    </row>
    <row r="378" spans="1:20" ht="28.5" x14ac:dyDescent="0.25">
      <c r="A378" s="267">
        <v>18</v>
      </c>
      <c r="B378" s="659" t="s">
        <v>631</v>
      </c>
      <c r="C378" s="660"/>
      <c r="D378" s="660"/>
      <c r="E378" s="660"/>
      <c r="F378" s="661"/>
      <c r="G378" s="263" t="s">
        <v>1126</v>
      </c>
      <c r="H378" s="267">
        <f t="shared" si="31"/>
        <v>10</v>
      </c>
      <c r="I378" s="267">
        <v>0</v>
      </c>
      <c r="J378" s="267">
        <v>10</v>
      </c>
      <c r="K378" s="268">
        <v>32</v>
      </c>
      <c r="L378" s="268">
        <v>16</v>
      </c>
      <c r="M378" s="268">
        <v>5</v>
      </c>
      <c r="N378" s="268">
        <v>54</v>
      </c>
      <c r="O378" s="267">
        <v>12</v>
      </c>
      <c r="P378" s="267">
        <v>5</v>
      </c>
      <c r="Q378" s="269">
        <v>50022</v>
      </c>
      <c r="R378" s="269">
        <v>25362</v>
      </c>
    </row>
    <row r="379" spans="1:20" ht="57" x14ac:dyDescent="0.25">
      <c r="A379" s="267">
        <v>19</v>
      </c>
      <c r="B379" s="659" t="s">
        <v>631</v>
      </c>
      <c r="C379" s="660"/>
      <c r="D379" s="660"/>
      <c r="E379" s="660"/>
      <c r="F379" s="661"/>
      <c r="G379" s="263" t="s">
        <v>988</v>
      </c>
      <c r="H379" s="267">
        <f t="shared" si="31"/>
        <v>0</v>
      </c>
      <c r="I379" s="267">
        <v>0</v>
      </c>
      <c r="J379" s="267">
        <v>0</v>
      </c>
      <c r="K379" s="268">
        <v>34</v>
      </c>
      <c r="L379" s="268">
        <v>0</v>
      </c>
      <c r="M379" s="268">
        <v>0</v>
      </c>
      <c r="N379" s="268">
        <v>38</v>
      </c>
      <c r="O379" s="267">
        <v>0</v>
      </c>
      <c r="P379" s="267">
        <v>0</v>
      </c>
      <c r="Q379" s="269">
        <v>47816.5</v>
      </c>
      <c r="R379" s="269">
        <v>23858</v>
      </c>
    </row>
    <row r="380" spans="1:20" ht="42.75" x14ac:dyDescent="0.25">
      <c r="A380" s="267">
        <v>20</v>
      </c>
      <c r="B380" s="659" t="s">
        <v>614</v>
      </c>
      <c r="C380" s="660"/>
      <c r="D380" s="660"/>
      <c r="E380" s="660"/>
      <c r="F380" s="661"/>
      <c r="G380" s="263" t="s">
        <v>1073</v>
      </c>
      <c r="H380" s="267">
        <f t="shared" si="31"/>
        <v>0</v>
      </c>
      <c r="I380" s="267">
        <v>0</v>
      </c>
      <c r="J380" s="267">
        <v>0</v>
      </c>
      <c r="K380" s="268">
        <v>22</v>
      </c>
      <c r="L380" s="268">
        <v>18</v>
      </c>
      <c r="M380" s="268">
        <v>0</v>
      </c>
      <c r="N380" s="268">
        <v>26</v>
      </c>
      <c r="O380" s="267">
        <v>18</v>
      </c>
      <c r="P380" s="267">
        <v>1</v>
      </c>
      <c r="Q380" s="269">
        <v>47716</v>
      </c>
      <c r="R380" s="269">
        <v>23858</v>
      </c>
    </row>
    <row r="381" spans="1:20" ht="42.75" x14ac:dyDescent="0.25">
      <c r="A381" s="267">
        <v>21</v>
      </c>
      <c r="B381" s="659" t="s">
        <v>614</v>
      </c>
      <c r="C381" s="660"/>
      <c r="D381" s="660"/>
      <c r="E381" s="660"/>
      <c r="F381" s="661"/>
      <c r="G381" s="263" t="s">
        <v>1127</v>
      </c>
      <c r="H381" s="267">
        <f t="shared" si="31"/>
        <v>0</v>
      </c>
      <c r="I381" s="267">
        <v>0</v>
      </c>
      <c r="J381" s="267">
        <v>0</v>
      </c>
      <c r="K381" s="268">
        <v>19</v>
      </c>
      <c r="L381" s="268">
        <v>0</v>
      </c>
      <c r="M381" s="268">
        <v>0</v>
      </c>
      <c r="N381" s="268">
        <v>21</v>
      </c>
      <c r="O381" s="267">
        <v>1</v>
      </c>
      <c r="P381" s="267">
        <v>0</v>
      </c>
      <c r="Q381" s="269">
        <v>47744.9</v>
      </c>
      <c r="R381" s="269">
        <v>24077.200000000001</v>
      </c>
    </row>
    <row r="382" spans="1:20" ht="57" x14ac:dyDescent="0.25">
      <c r="A382" s="267">
        <v>22</v>
      </c>
      <c r="B382" s="659" t="s">
        <v>601</v>
      </c>
      <c r="C382" s="660"/>
      <c r="D382" s="660"/>
      <c r="E382" s="660"/>
      <c r="F382" s="661"/>
      <c r="G382" s="263" t="s">
        <v>1128</v>
      </c>
      <c r="H382" s="267">
        <f t="shared" si="31"/>
        <v>0</v>
      </c>
      <c r="I382" s="267">
        <v>0</v>
      </c>
      <c r="J382" s="267">
        <v>0</v>
      </c>
      <c r="K382" s="268">
        <v>4</v>
      </c>
      <c r="L382" s="268">
        <v>29</v>
      </c>
      <c r="M382" s="268">
        <v>0</v>
      </c>
      <c r="N382" s="268">
        <v>23</v>
      </c>
      <c r="O382" s="267">
        <v>29</v>
      </c>
      <c r="P382" s="267">
        <v>0</v>
      </c>
      <c r="Q382" s="269">
        <v>47716</v>
      </c>
      <c r="R382" s="269">
        <v>24537</v>
      </c>
    </row>
    <row r="383" spans="1:20" ht="21.75" customHeight="1" x14ac:dyDescent="0.25">
      <c r="A383" s="267">
        <v>23</v>
      </c>
      <c r="B383" s="659" t="s">
        <v>601</v>
      </c>
      <c r="C383" s="660"/>
      <c r="D383" s="660"/>
      <c r="E383" s="660"/>
      <c r="F383" s="661"/>
      <c r="G383" s="263" t="s">
        <v>1072</v>
      </c>
      <c r="H383" s="267">
        <f t="shared" si="31"/>
        <v>10</v>
      </c>
      <c r="I383" s="267">
        <v>0</v>
      </c>
      <c r="J383" s="267">
        <v>10</v>
      </c>
      <c r="K383" s="268">
        <v>25</v>
      </c>
      <c r="L383" s="268">
        <v>0</v>
      </c>
      <c r="M383" s="268">
        <v>0</v>
      </c>
      <c r="N383" s="268">
        <v>43</v>
      </c>
      <c r="O383" s="267">
        <v>0</v>
      </c>
      <c r="P383" s="267">
        <v>0</v>
      </c>
      <c r="Q383" s="267">
        <v>47716.14</v>
      </c>
      <c r="R383" s="277" t="s">
        <v>1049</v>
      </c>
    </row>
    <row r="384" spans="1:20" ht="27.75" customHeight="1" x14ac:dyDescent="0.25">
      <c r="A384" s="267">
        <v>24</v>
      </c>
      <c r="B384" s="659" t="s">
        <v>601</v>
      </c>
      <c r="C384" s="660"/>
      <c r="D384" s="660"/>
      <c r="E384" s="660"/>
      <c r="F384" s="661"/>
      <c r="G384" s="263" t="s">
        <v>1071</v>
      </c>
      <c r="H384" s="267">
        <f t="shared" si="31"/>
        <v>0</v>
      </c>
      <c r="I384" s="267">
        <v>0</v>
      </c>
      <c r="J384" s="267">
        <v>0</v>
      </c>
      <c r="K384" s="268">
        <v>18</v>
      </c>
      <c r="L384" s="268">
        <v>106.75</v>
      </c>
      <c r="M384" s="268">
        <v>3.5</v>
      </c>
      <c r="N384" s="268">
        <v>301</v>
      </c>
      <c r="O384" s="267">
        <v>116.75</v>
      </c>
      <c r="P384" s="267">
        <v>3.75</v>
      </c>
      <c r="Q384" s="269">
        <v>50067.7</v>
      </c>
      <c r="R384" s="269">
        <v>24828.2</v>
      </c>
    </row>
    <row r="385" spans="1:18" ht="21" customHeight="1" x14ac:dyDescent="0.25">
      <c r="A385" s="667" t="s">
        <v>646</v>
      </c>
      <c r="B385" s="667"/>
      <c r="C385" s="667"/>
      <c r="D385" s="667"/>
      <c r="E385" s="667"/>
      <c r="F385" s="667"/>
      <c r="G385" s="667"/>
      <c r="H385" s="266">
        <f>I385+J385</f>
        <v>1775</v>
      </c>
      <c r="I385" s="266">
        <f t="shared" ref="I385:P385" si="32">I361+I362+I363+I364+I365+I366+I367+I368+I369+I370+I371+I372+I373+I374+I375+I376+I377+I378+I379+I380+I381+I382+I383+I384</f>
        <v>1315</v>
      </c>
      <c r="J385" s="266">
        <f t="shared" si="32"/>
        <v>460</v>
      </c>
      <c r="K385" s="297">
        <f t="shared" si="32"/>
        <v>988</v>
      </c>
      <c r="L385" s="297">
        <f t="shared" si="32"/>
        <v>319.75</v>
      </c>
      <c r="M385" s="297">
        <f t="shared" si="32"/>
        <v>27</v>
      </c>
      <c r="N385" s="297">
        <f t="shared" si="32"/>
        <v>2011</v>
      </c>
      <c r="O385" s="266">
        <f t="shared" si="32"/>
        <v>413</v>
      </c>
      <c r="P385" s="266">
        <f t="shared" si="32"/>
        <v>18.75</v>
      </c>
      <c r="Q385" s="301"/>
      <c r="R385" s="301"/>
    </row>
    <row r="386" spans="1:18" ht="21.75" customHeight="1" x14ac:dyDescent="0.25">
      <c r="A386" s="667" t="s">
        <v>644</v>
      </c>
      <c r="B386" s="667"/>
      <c r="C386" s="667"/>
      <c r="D386" s="667"/>
      <c r="E386" s="667"/>
      <c r="F386" s="667"/>
      <c r="G386" s="667"/>
      <c r="H386" s="300">
        <f>I386+J386</f>
        <v>10302</v>
      </c>
      <c r="I386" s="300">
        <f>I385+I359+I336+I335</f>
        <v>8285</v>
      </c>
      <c r="J386" s="300">
        <f t="shared" ref="J386:P386" si="33">J335+J359+J336+J385</f>
        <v>2017</v>
      </c>
      <c r="K386" s="297">
        <f t="shared" si="33"/>
        <v>3962</v>
      </c>
      <c r="L386" s="297">
        <f t="shared" si="33"/>
        <v>1511.5</v>
      </c>
      <c r="M386" s="297">
        <f t="shared" si="33"/>
        <v>214.25</v>
      </c>
      <c r="N386" s="297">
        <f t="shared" si="33"/>
        <v>9844</v>
      </c>
      <c r="O386" s="266">
        <f t="shared" si="33"/>
        <v>1988.75</v>
      </c>
      <c r="P386" s="266">
        <f t="shared" si="33"/>
        <v>110</v>
      </c>
      <c r="Q386" s="301"/>
      <c r="R386" s="301"/>
    </row>
    <row r="387" spans="1:18" hidden="1" x14ac:dyDescent="0.25">
      <c r="A387" s="302"/>
      <c r="B387" s="303"/>
      <c r="C387" s="303"/>
      <c r="D387" s="303"/>
      <c r="E387" s="303"/>
      <c r="F387" s="303"/>
      <c r="G387" s="303"/>
      <c r="H387" s="302"/>
      <c r="I387" s="302"/>
      <c r="J387" s="302"/>
      <c r="K387" s="304"/>
      <c r="L387" s="304"/>
      <c r="M387" s="304"/>
      <c r="N387" s="304"/>
      <c r="O387" s="302"/>
      <c r="P387" s="302"/>
      <c r="Q387" s="305"/>
      <c r="R387" s="305"/>
    </row>
    <row r="388" spans="1:18" x14ac:dyDescent="0.25">
      <c r="A388" s="668" t="s">
        <v>643</v>
      </c>
      <c r="B388" s="668"/>
      <c r="C388" s="668"/>
      <c r="D388" s="668"/>
      <c r="E388" s="668"/>
      <c r="F388" s="668"/>
      <c r="G388" s="668"/>
      <c r="H388" s="668"/>
      <c r="I388" s="668"/>
      <c r="J388" s="668"/>
      <c r="K388" s="304"/>
      <c r="L388" s="304"/>
      <c r="M388" s="304"/>
      <c r="N388" s="304"/>
      <c r="O388" s="302"/>
      <c r="P388" s="302"/>
      <c r="Q388" s="305"/>
      <c r="R388" s="305"/>
    </row>
    <row r="389" spans="1:18" x14ac:dyDescent="0.25">
      <c r="A389" s="667" t="s">
        <v>649</v>
      </c>
      <c r="B389" s="667" t="s">
        <v>22</v>
      </c>
      <c r="C389" s="667"/>
      <c r="D389" s="667"/>
      <c r="E389" s="667"/>
      <c r="F389" s="667"/>
      <c r="G389" s="667" t="s">
        <v>23</v>
      </c>
      <c r="H389" s="667" t="s">
        <v>10</v>
      </c>
      <c r="I389" s="667"/>
      <c r="J389" s="667"/>
      <c r="K389" s="671" t="s">
        <v>27</v>
      </c>
      <c r="L389" s="671"/>
      <c r="M389" s="671"/>
      <c r="N389" s="667" t="s">
        <v>652</v>
      </c>
      <c r="O389" s="667"/>
      <c r="P389" s="306"/>
      <c r="Q389" s="668"/>
      <c r="R389" s="668"/>
    </row>
    <row r="390" spans="1:18" x14ac:dyDescent="0.25">
      <c r="A390" s="667"/>
      <c r="B390" s="667"/>
      <c r="C390" s="667"/>
      <c r="D390" s="667"/>
      <c r="E390" s="667"/>
      <c r="F390" s="667"/>
      <c r="G390" s="667"/>
      <c r="H390" s="669" t="s">
        <v>653</v>
      </c>
      <c r="I390" s="667" t="s">
        <v>29</v>
      </c>
      <c r="J390" s="667"/>
      <c r="K390" s="670" t="s">
        <v>25</v>
      </c>
      <c r="L390" s="671" t="s">
        <v>30</v>
      </c>
      <c r="M390" s="671"/>
      <c r="N390" s="670" t="s">
        <v>10</v>
      </c>
      <c r="O390" s="669" t="s">
        <v>27</v>
      </c>
      <c r="P390" s="306"/>
      <c r="Q390" s="672"/>
      <c r="R390" s="672"/>
    </row>
    <row r="391" spans="1:18" ht="31.5" customHeight="1" x14ac:dyDescent="0.25">
      <c r="A391" s="667"/>
      <c r="B391" s="667"/>
      <c r="C391" s="667"/>
      <c r="D391" s="667"/>
      <c r="E391" s="667"/>
      <c r="F391" s="667"/>
      <c r="G391" s="667"/>
      <c r="H391" s="669"/>
      <c r="I391" s="669" t="s">
        <v>26</v>
      </c>
      <c r="J391" s="669" t="s">
        <v>9</v>
      </c>
      <c r="K391" s="670"/>
      <c r="L391" s="670" t="s">
        <v>26</v>
      </c>
      <c r="M391" s="670" t="s">
        <v>9</v>
      </c>
      <c r="N391" s="670"/>
      <c r="O391" s="669"/>
      <c r="P391" s="307"/>
      <c r="Q391" s="672"/>
      <c r="R391" s="672"/>
    </row>
    <row r="392" spans="1:18" ht="31.5" customHeight="1" x14ac:dyDescent="0.25">
      <c r="A392" s="667"/>
      <c r="B392" s="667"/>
      <c r="C392" s="667"/>
      <c r="D392" s="667"/>
      <c r="E392" s="667"/>
      <c r="F392" s="667"/>
      <c r="G392" s="667"/>
      <c r="H392" s="669"/>
      <c r="I392" s="669"/>
      <c r="J392" s="669"/>
      <c r="K392" s="670"/>
      <c r="L392" s="670"/>
      <c r="M392" s="670"/>
      <c r="N392" s="670"/>
      <c r="O392" s="669"/>
      <c r="P392" s="307"/>
      <c r="Q392" s="672"/>
      <c r="R392" s="672"/>
    </row>
    <row r="393" spans="1:18" ht="29.25" customHeight="1" x14ac:dyDescent="0.25">
      <c r="A393" s="267">
        <v>1</v>
      </c>
      <c r="B393" s="662" t="s">
        <v>614</v>
      </c>
      <c r="C393" s="663"/>
      <c r="D393" s="663"/>
      <c r="E393" s="663"/>
      <c r="F393" s="664"/>
      <c r="G393" s="267" t="s">
        <v>1129</v>
      </c>
      <c r="H393" s="267">
        <v>23</v>
      </c>
      <c r="I393" s="267">
        <v>0</v>
      </c>
      <c r="J393" s="267">
        <v>1</v>
      </c>
      <c r="K393" s="268">
        <v>19</v>
      </c>
      <c r="L393" s="268">
        <v>0</v>
      </c>
      <c r="M393" s="268">
        <v>1</v>
      </c>
      <c r="N393" s="276">
        <v>57727</v>
      </c>
      <c r="O393" s="269">
        <v>31900</v>
      </c>
      <c r="P393" s="289"/>
      <c r="Q393" s="308"/>
      <c r="R393" s="308"/>
    </row>
    <row r="394" spans="1:18" ht="20.25" customHeight="1" x14ac:dyDescent="0.25">
      <c r="A394" s="267">
        <v>2</v>
      </c>
      <c r="B394" s="662" t="s">
        <v>614</v>
      </c>
      <c r="C394" s="663"/>
      <c r="D394" s="663"/>
      <c r="E394" s="663"/>
      <c r="F394" s="664"/>
      <c r="G394" s="267" t="s">
        <v>1130</v>
      </c>
      <c r="H394" s="267">
        <v>3</v>
      </c>
      <c r="I394" s="267">
        <v>0</v>
      </c>
      <c r="J394" s="267">
        <v>0</v>
      </c>
      <c r="K394" s="268">
        <v>2</v>
      </c>
      <c r="L394" s="268">
        <v>1</v>
      </c>
      <c r="M394" s="268">
        <v>1</v>
      </c>
      <c r="N394" s="276">
        <v>48500</v>
      </c>
      <c r="O394" s="269">
        <v>26500</v>
      </c>
      <c r="P394" s="289"/>
      <c r="Q394" s="308"/>
      <c r="R394" s="308"/>
    </row>
    <row r="395" spans="1:18" ht="71.25" hidden="1" x14ac:dyDescent="0.25">
      <c r="A395" s="267">
        <v>4</v>
      </c>
      <c r="B395" s="662" t="s">
        <v>601</v>
      </c>
      <c r="C395" s="663"/>
      <c r="D395" s="663"/>
      <c r="E395" s="663"/>
      <c r="F395" s="664"/>
      <c r="G395" s="267" t="s">
        <v>641</v>
      </c>
      <c r="H395" s="267"/>
      <c r="I395" s="267"/>
      <c r="J395" s="267"/>
      <c r="K395" s="268"/>
      <c r="L395" s="268"/>
      <c r="M395" s="268"/>
      <c r="N395" s="276"/>
      <c r="O395" s="269"/>
      <c r="P395" s="289"/>
      <c r="Q395" s="308"/>
      <c r="R395" s="308"/>
    </row>
    <row r="396" spans="1:18" ht="20.25" customHeight="1" x14ac:dyDescent="0.25">
      <c r="A396" s="267">
        <v>3</v>
      </c>
      <c r="B396" s="662" t="s">
        <v>614</v>
      </c>
      <c r="C396" s="663"/>
      <c r="D396" s="663"/>
      <c r="E396" s="663"/>
      <c r="F396" s="664"/>
      <c r="G396" s="267" t="s">
        <v>1131</v>
      </c>
      <c r="H396" s="267">
        <v>9</v>
      </c>
      <c r="I396" s="267">
        <v>36</v>
      </c>
      <c r="J396" s="267">
        <v>0</v>
      </c>
      <c r="K396" s="268">
        <v>25</v>
      </c>
      <c r="L396" s="268">
        <v>33.25</v>
      </c>
      <c r="M396" s="268">
        <v>0</v>
      </c>
      <c r="N396" s="276">
        <v>47716</v>
      </c>
      <c r="O396" s="269">
        <v>23858</v>
      </c>
      <c r="P396" s="289"/>
      <c r="Q396" s="308"/>
      <c r="R396" s="308"/>
    </row>
    <row r="397" spans="1:18" x14ac:dyDescent="0.25">
      <c r="A397" s="267">
        <v>4</v>
      </c>
      <c r="B397" s="662" t="s">
        <v>601</v>
      </c>
      <c r="C397" s="663"/>
      <c r="D397" s="663"/>
      <c r="E397" s="663"/>
      <c r="F397" s="664"/>
      <c r="G397" s="267" t="s">
        <v>1080</v>
      </c>
      <c r="H397" s="267">
        <v>7</v>
      </c>
      <c r="I397" s="267">
        <v>0</v>
      </c>
      <c r="J397" s="267">
        <v>0</v>
      </c>
      <c r="K397" s="268">
        <v>29</v>
      </c>
      <c r="L397" s="268">
        <v>0</v>
      </c>
      <c r="M397" s="268">
        <v>0</v>
      </c>
      <c r="N397" s="276">
        <v>58647</v>
      </c>
      <c r="O397" s="269">
        <v>39499</v>
      </c>
      <c r="P397" s="289"/>
      <c r="Q397" s="308"/>
      <c r="R397" s="308"/>
    </row>
    <row r="398" spans="1:18" ht="21.75" customHeight="1" x14ac:dyDescent="0.25">
      <c r="A398" s="656" t="s">
        <v>689</v>
      </c>
      <c r="B398" s="657"/>
      <c r="C398" s="657"/>
      <c r="D398" s="657"/>
      <c r="E398" s="657"/>
      <c r="F398" s="657"/>
      <c r="G398" s="658"/>
      <c r="H398" s="266">
        <f>H393+H394+H395+H396+H397</f>
        <v>42</v>
      </c>
      <c r="I398" s="266">
        <f t="shared" ref="I398:M398" si="34">I393+I394+I395+I396+I397</f>
        <v>36</v>
      </c>
      <c r="J398" s="266">
        <f t="shared" si="34"/>
        <v>1</v>
      </c>
      <c r="K398" s="297">
        <f t="shared" si="34"/>
        <v>75</v>
      </c>
      <c r="L398" s="297">
        <f t="shared" si="34"/>
        <v>34.25</v>
      </c>
      <c r="M398" s="297">
        <f t="shared" si="34"/>
        <v>2</v>
      </c>
      <c r="N398" s="299">
        <f>(N393+N394+N395+N396+N397)/4</f>
        <v>53147.5</v>
      </c>
      <c r="O398" s="301">
        <f>(O393+O394+O395+O396+O397)/4</f>
        <v>30439.25</v>
      </c>
      <c r="P398" s="302"/>
      <c r="Q398" s="305"/>
      <c r="R398" s="305"/>
    </row>
    <row r="399" spans="1:18" ht="3" customHeight="1" x14ac:dyDescent="0.25">
      <c r="A399" s="302"/>
      <c r="B399" s="302"/>
      <c r="C399" s="302"/>
      <c r="D399" s="302"/>
      <c r="E399" s="302"/>
      <c r="F399" s="302"/>
      <c r="G399" s="302"/>
      <c r="H399" s="302"/>
      <c r="I399" s="302"/>
      <c r="J399" s="302"/>
      <c r="K399" s="304"/>
      <c r="L399" s="304"/>
      <c r="M399" s="304"/>
      <c r="N399" s="304"/>
      <c r="O399" s="302"/>
      <c r="P399" s="302"/>
      <c r="Q399" s="305"/>
      <c r="R399" s="305"/>
    </row>
    <row r="400" spans="1:18" x14ac:dyDescent="0.25">
      <c r="A400" s="665" t="s">
        <v>643</v>
      </c>
      <c r="B400" s="666"/>
      <c r="C400" s="666"/>
      <c r="D400" s="666"/>
      <c r="E400" s="666"/>
      <c r="F400" s="666"/>
      <c r="G400" s="666"/>
      <c r="H400" s="666"/>
      <c r="I400" s="666"/>
      <c r="J400" s="666"/>
      <c r="K400" s="274"/>
      <c r="L400" s="274"/>
      <c r="M400" s="274"/>
      <c r="N400" s="274"/>
      <c r="O400" s="289"/>
      <c r="P400" s="289"/>
      <c r="Q400" s="289"/>
      <c r="R400" s="289"/>
    </row>
    <row r="401" spans="1:18" ht="72" customHeight="1" x14ac:dyDescent="0.25">
      <c r="A401" s="267"/>
      <c r="B401" s="656" t="s">
        <v>22</v>
      </c>
      <c r="C401" s="657"/>
      <c r="D401" s="657"/>
      <c r="E401" s="657"/>
      <c r="F401" s="658"/>
      <c r="G401" s="266" t="s">
        <v>23</v>
      </c>
      <c r="H401" s="266" t="s">
        <v>635</v>
      </c>
      <c r="I401" s="266" t="s">
        <v>636</v>
      </c>
      <c r="J401" s="266" t="s">
        <v>28</v>
      </c>
      <c r="K401" s="274"/>
      <c r="L401" s="274"/>
      <c r="M401" s="274"/>
      <c r="N401" s="274"/>
      <c r="O401" s="289"/>
      <c r="P401" s="289"/>
      <c r="Q401" s="289"/>
      <c r="R401" s="289"/>
    </row>
    <row r="402" spans="1:18" ht="42.75" x14ac:dyDescent="0.25">
      <c r="A402" s="267">
        <v>1</v>
      </c>
      <c r="B402" s="662" t="s">
        <v>601</v>
      </c>
      <c r="C402" s="663"/>
      <c r="D402" s="663"/>
      <c r="E402" s="663"/>
      <c r="F402" s="664"/>
      <c r="G402" s="267" t="s">
        <v>845</v>
      </c>
      <c r="H402" s="267">
        <v>256</v>
      </c>
      <c r="I402" s="267">
        <v>1</v>
      </c>
      <c r="J402" s="269">
        <v>17621</v>
      </c>
      <c r="K402" s="274"/>
      <c r="L402" s="274"/>
      <c r="M402" s="274"/>
      <c r="N402" s="274"/>
      <c r="O402" s="289"/>
      <c r="P402" s="289"/>
      <c r="Q402" s="289"/>
      <c r="R402" s="289"/>
    </row>
    <row r="403" spans="1:18" ht="28.5" customHeight="1" x14ac:dyDescent="0.25">
      <c r="A403" s="267">
        <v>2</v>
      </c>
      <c r="B403" s="662" t="s">
        <v>614</v>
      </c>
      <c r="C403" s="663"/>
      <c r="D403" s="663"/>
      <c r="E403" s="663"/>
      <c r="F403" s="664"/>
      <c r="G403" s="267" t="s">
        <v>1076</v>
      </c>
      <c r="H403" s="267">
        <v>42</v>
      </c>
      <c r="I403" s="267">
        <v>1</v>
      </c>
      <c r="J403" s="269">
        <v>46316.7</v>
      </c>
      <c r="K403" s="274"/>
      <c r="L403" s="274"/>
      <c r="M403" s="274"/>
      <c r="N403" s="274"/>
      <c r="O403" s="289"/>
      <c r="P403" s="289"/>
      <c r="Q403" s="289"/>
      <c r="R403" s="289"/>
    </row>
    <row r="404" spans="1:18" ht="71.25" x14ac:dyDescent="0.25">
      <c r="A404" s="267">
        <v>3</v>
      </c>
      <c r="B404" s="662" t="s">
        <v>601</v>
      </c>
      <c r="C404" s="663"/>
      <c r="D404" s="663"/>
      <c r="E404" s="663"/>
      <c r="F404" s="664"/>
      <c r="G404" s="267" t="s">
        <v>641</v>
      </c>
      <c r="H404" s="267">
        <v>257</v>
      </c>
      <c r="I404" s="267">
        <v>0</v>
      </c>
      <c r="J404" s="269">
        <v>23880</v>
      </c>
      <c r="K404" s="274"/>
      <c r="L404" s="274"/>
      <c r="M404" s="274"/>
      <c r="N404" s="274"/>
      <c r="O404" s="289"/>
      <c r="P404" s="289"/>
      <c r="Q404" s="289"/>
      <c r="R404" s="289"/>
    </row>
    <row r="405" spans="1:18" ht="59.25" customHeight="1" x14ac:dyDescent="0.25">
      <c r="A405" s="267">
        <v>4</v>
      </c>
      <c r="B405" s="662" t="s">
        <v>609</v>
      </c>
      <c r="C405" s="663"/>
      <c r="D405" s="663"/>
      <c r="E405" s="663"/>
      <c r="F405" s="664"/>
      <c r="G405" s="309" t="s">
        <v>688</v>
      </c>
      <c r="H405" s="267"/>
      <c r="I405" s="267"/>
      <c r="J405" s="269"/>
      <c r="K405" s="274"/>
      <c r="L405" s="274"/>
      <c r="M405" s="274"/>
      <c r="N405" s="274"/>
      <c r="O405" s="289"/>
      <c r="P405" s="289"/>
      <c r="Q405" s="289"/>
      <c r="R405" s="289"/>
    </row>
    <row r="406" spans="1:18" ht="20.25" customHeight="1" x14ac:dyDescent="0.25">
      <c r="A406" s="656" t="s">
        <v>689</v>
      </c>
      <c r="B406" s="657"/>
      <c r="C406" s="657"/>
      <c r="D406" s="657"/>
      <c r="E406" s="657"/>
      <c r="F406" s="657"/>
      <c r="G406" s="658"/>
      <c r="H406" s="283">
        <f>H402+H403+H404+H405</f>
        <v>555</v>
      </c>
      <c r="I406" s="283">
        <f>I402+I403+I404+I405</f>
        <v>2</v>
      </c>
      <c r="J406" s="310">
        <f>(J402+J403+J404+J405)/3</f>
        <v>29272.566666666666</v>
      </c>
      <c r="K406" s="274"/>
      <c r="L406" s="274"/>
      <c r="M406" s="274"/>
      <c r="N406" s="274"/>
      <c r="O406" s="311"/>
      <c r="P406" s="311"/>
      <c r="Q406" s="311"/>
      <c r="R406" s="311"/>
    </row>
    <row r="407" spans="1:18" ht="72.75" customHeight="1" x14ac:dyDescent="0.25">
      <c r="A407" s="319"/>
      <c r="B407" s="319"/>
      <c r="C407" s="319"/>
      <c r="D407" s="319"/>
      <c r="E407" s="319"/>
      <c r="F407" s="319"/>
      <c r="G407" s="319"/>
      <c r="H407" s="319"/>
      <c r="I407" s="319"/>
      <c r="J407" s="319"/>
      <c r="K407" s="313"/>
      <c r="L407" s="313"/>
      <c r="M407" s="313"/>
      <c r="N407" s="313"/>
      <c r="O407" s="319"/>
      <c r="P407" s="320"/>
      <c r="Q407" s="320"/>
      <c r="R407" s="320"/>
    </row>
    <row r="408" spans="1:18" ht="72.75" customHeight="1" x14ac:dyDescent="0.25">
      <c r="B408" s="312"/>
      <c r="C408" s="312"/>
      <c r="D408" s="312"/>
      <c r="E408" s="312"/>
      <c r="F408" s="312"/>
      <c r="G408" s="312"/>
      <c r="H408" s="312"/>
      <c r="I408" s="312"/>
      <c r="J408" s="312"/>
      <c r="K408" s="313"/>
      <c r="L408" s="313"/>
      <c r="M408" s="313"/>
      <c r="N408" s="313"/>
      <c r="O408" s="312"/>
    </row>
  </sheetData>
  <mergeCells count="454">
    <mergeCell ref="A1:R1"/>
    <mergeCell ref="A2:A4"/>
    <mergeCell ref="B2:G4"/>
    <mergeCell ref="H2:J2"/>
    <mergeCell ref="K2:M2"/>
    <mergeCell ref="N2:P2"/>
    <mergeCell ref="Q2:R2"/>
    <mergeCell ref="H3:H17"/>
    <mergeCell ref="I3:I17"/>
    <mergeCell ref="J3:J17"/>
    <mergeCell ref="B11:G11"/>
    <mergeCell ref="B12:G12"/>
    <mergeCell ref="B13:G13"/>
    <mergeCell ref="B14:G14"/>
    <mergeCell ref="B15:G15"/>
    <mergeCell ref="B16:G16"/>
    <mergeCell ref="B5:G5"/>
    <mergeCell ref="B6:G6"/>
    <mergeCell ref="B7:G7"/>
    <mergeCell ref="B8:G8"/>
    <mergeCell ref="B9:G9"/>
    <mergeCell ref="B10:G10"/>
    <mergeCell ref="B17:G17"/>
    <mergeCell ref="K3:K17"/>
    <mergeCell ref="B18:G18"/>
    <mergeCell ref="A19:R19"/>
    <mergeCell ref="A20:A23"/>
    <mergeCell ref="B20:F23"/>
    <mergeCell ref="G20:G23"/>
    <mergeCell ref="H20:J20"/>
    <mergeCell ref="K20:M20"/>
    <mergeCell ref="N20:P20"/>
    <mergeCell ref="Q20:R20"/>
    <mergeCell ref="O21:P21"/>
    <mergeCell ref="Q21:Q23"/>
    <mergeCell ref="R21:R23"/>
    <mergeCell ref="L22:L23"/>
    <mergeCell ref="M22:M23"/>
    <mergeCell ref="O22:O23"/>
    <mergeCell ref="P22:P23"/>
    <mergeCell ref="H21:H23"/>
    <mergeCell ref="I21:I23"/>
    <mergeCell ref="J21:J23"/>
    <mergeCell ref="K21:K23"/>
    <mergeCell ref="L21:M21"/>
    <mergeCell ref="N21:N23"/>
    <mergeCell ref="L3:M3"/>
    <mergeCell ref="N3:N17"/>
    <mergeCell ref="O3:P3"/>
    <mergeCell ref="Q3:Q17"/>
    <mergeCell ref="R3:R17"/>
    <mergeCell ref="L4:L17"/>
    <mergeCell ref="M4:M17"/>
    <mergeCell ref="O4:O17"/>
    <mergeCell ref="P4:P17"/>
    <mergeCell ref="B30:F30"/>
    <mergeCell ref="B31:F31"/>
    <mergeCell ref="B32:F32"/>
    <mergeCell ref="B33:F33"/>
    <mergeCell ref="B34:F34"/>
    <mergeCell ref="B35:F35"/>
    <mergeCell ref="A24:R24"/>
    <mergeCell ref="B25:G25"/>
    <mergeCell ref="B26:F26"/>
    <mergeCell ref="B27:F27"/>
    <mergeCell ref="B28:F28"/>
    <mergeCell ref="B29:F29"/>
    <mergeCell ref="B42:F42"/>
    <mergeCell ref="B43:F43"/>
    <mergeCell ref="B44:F44"/>
    <mergeCell ref="B45:F45"/>
    <mergeCell ref="B46:F46"/>
    <mergeCell ref="B47:F47"/>
    <mergeCell ref="B36:F36"/>
    <mergeCell ref="B37:F37"/>
    <mergeCell ref="B38:F38"/>
    <mergeCell ref="B39:F39"/>
    <mergeCell ref="B40:G40"/>
    <mergeCell ref="B41:F41"/>
    <mergeCell ref="B54:F54"/>
    <mergeCell ref="B55:F55"/>
    <mergeCell ref="B56:F56"/>
    <mergeCell ref="B57:F57"/>
    <mergeCell ref="B58:F58"/>
    <mergeCell ref="B59:F59"/>
    <mergeCell ref="B48:F48"/>
    <mergeCell ref="B49:F49"/>
    <mergeCell ref="B50:F50"/>
    <mergeCell ref="B51:F51"/>
    <mergeCell ref="B52:F52"/>
    <mergeCell ref="B53:F53"/>
    <mergeCell ref="B66:F66"/>
    <mergeCell ref="B67:F67"/>
    <mergeCell ref="B68:G68"/>
    <mergeCell ref="B69:F69"/>
    <mergeCell ref="B70:F70"/>
    <mergeCell ref="B71:F71"/>
    <mergeCell ref="B60:F60"/>
    <mergeCell ref="B61:F61"/>
    <mergeCell ref="B62:F62"/>
    <mergeCell ref="B63:F63"/>
    <mergeCell ref="B64:F64"/>
    <mergeCell ref="B65:F65"/>
    <mergeCell ref="B78:F78"/>
    <mergeCell ref="B79:F79"/>
    <mergeCell ref="B80:F80"/>
    <mergeCell ref="B81:F81"/>
    <mergeCell ref="B82:F82"/>
    <mergeCell ref="B83:F83"/>
    <mergeCell ref="B72:F72"/>
    <mergeCell ref="B73:F73"/>
    <mergeCell ref="B74:F74"/>
    <mergeCell ref="B75:F75"/>
    <mergeCell ref="B76:F76"/>
    <mergeCell ref="B77:F77"/>
    <mergeCell ref="B90:F90"/>
    <mergeCell ref="B91:F91"/>
    <mergeCell ref="B92:F92"/>
    <mergeCell ref="B93:F93"/>
    <mergeCell ref="B94:F94"/>
    <mergeCell ref="B95:F95"/>
    <mergeCell ref="B84:F84"/>
    <mergeCell ref="B85:F85"/>
    <mergeCell ref="B86:F86"/>
    <mergeCell ref="B87:F87"/>
    <mergeCell ref="B88:F88"/>
    <mergeCell ref="B89:F89"/>
    <mergeCell ref="B102:F102"/>
    <mergeCell ref="B103:F103"/>
    <mergeCell ref="B104:G104"/>
    <mergeCell ref="B105:F105"/>
    <mergeCell ref="B106:F106"/>
    <mergeCell ref="B107:F107"/>
    <mergeCell ref="B96:F96"/>
    <mergeCell ref="B97:F97"/>
    <mergeCell ref="B98:F98"/>
    <mergeCell ref="B99:F99"/>
    <mergeCell ref="B100:F100"/>
    <mergeCell ref="B101:F101"/>
    <mergeCell ref="B114:F114"/>
    <mergeCell ref="B115:F115"/>
    <mergeCell ref="B116:F116"/>
    <mergeCell ref="B117:F117"/>
    <mergeCell ref="B118:F118"/>
    <mergeCell ref="B119:F119"/>
    <mergeCell ref="B108:F108"/>
    <mergeCell ref="B109:F109"/>
    <mergeCell ref="B110:F110"/>
    <mergeCell ref="B111:F111"/>
    <mergeCell ref="B112:F112"/>
    <mergeCell ref="B113:F113"/>
    <mergeCell ref="B126:F126"/>
    <mergeCell ref="B127:F127"/>
    <mergeCell ref="B128:F128"/>
    <mergeCell ref="B129:G129"/>
    <mergeCell ref="B130:F130"/>
    <mergeCell ref="B131:F131"/>
    <mergeCell ref="B120:F120"/>
    <mergeCell ref="B121:F121"/>
    <mergeCell ref="B122:F122"/>
    <mergeCell ref="B123:F123"/>
    <mergeCell ref="B124:F124"/>
    <mergeCell ref="B125:F125"/>
    <mergeCell ref="B138:F138"/>
    <mergeCell ref="B139:F139"/>
    <mergeCell ref="B140:F140"/>
    <mergeCell ref="B141:F141"/>
    <mergeCell ref="B142:F142"/>
    <mergeCell ref="B143:F143"/>
    <mergeCell ref="B132:F132"/>
    <mergeCell ref="B133:F133"/>
    <mergeCell ref="B134:F134"/>
    <mergeCell ref="B135:F135"/>
    <mergeCell ref="B136:F136"/>
    <mergeCell ref="B137:F137"/>
    <mergeCell ref="B150:F150"/>
    <mergeCell ref="B151:F151"/>
    <mergeCell ref="B152:F152"/>
    <mergeCell ref="B153:F153"/>
    <mergeCell ref="B154:F154"/>
    <mergeCell ref="B155:F155"/>
    <mergeCell ref="B144:F144"/>
    <mergeCell ref="B145:F145"/>
    <mergeCell ref="B146:F146"/>
    <mergeCell ref="B147:F147"/>
    <mergeCell ref="B148:G148"/>
    <mergeCell ref="B149:F149"/>
    <mergeCell ref="B162:F162"/>
    <mergeCell ref="B163:G163"/>
    <mergeCell ref="B164:F164"/>
    <mergeCell ref="B165:F165"/>
    <mergeCell ref="B166:F166"/>
    <mergeCell ref="B167:F167"/>
    <mergeCell ref="B156:F156"/>
    <mergeCell ref="B157:F157"/>
    <mergeCell ref="B158:F158"/>
    <mergeCell ref="B159:F159"/>
    <mergeCell ref="B160:F160"/>
    <mergeCell ref="B161:F161"/>
    <mergeCell ref="B174:F174"/>
    <mergeCell ref="B175:F175"/>
    <mergeCell ref="B176:F176"/>
    <mergeCell ref="B177:F177"/>
    <mergeCell ref="B178:F178"/>
    <mergeCell ref="B179:F179"/>
    <mergeCell ref="B168:F168"/>
    <mergeCell ref="B169:F169"/>
    <mergeCell ref="B170:F170"/>
    <mergeCell ref="B171:F171"/>
    <mergeCell ref="B172:F172"/>
    <mergeCell ref="B173:F173"/>
    <mergeCell ref="B186:F186"/>
    <mergeCell ref="B187:F187"/>
    <mergeCell ref="B188:F188"/>
    <mergeCell ref="B189:F189"/>
    <mergeCell ref="B190:F190"/>
    <mergeCell ref="B191:F191"/>
    <mergeCell ref="B180:F180"/>
    <mergeCell ref="B181:F181"/>
    <mergeCell ref="B182:F182"/>
    <mergeCell ref="B183:F183"/>
    <mergeCell ref="B184:F184"/>
    <mergeCell ref="B185:F185"/>
    <mergeCell ref="B198:F198"/>
    <mergeCell ref="B199:F199"/>
    <mergeCell ref="B200:F200"/>
    <mergeCell ref="B201:F201"/>
    <mergeCell ref="B202:F202"/>
    <mergeCell ref="B203:F203"/>
    <mergeCell ref="B192:G192"/>
    <mergeCell ref="B193:F193"/>
    <mergeCell ref="B194:F194"/>
    <mergeCell ref="B195:F195"/>
    <mergeCell ref="B196:F196"/>
    <mergeCell ref="B197:F197"/>
    <mergeCell ref="B210:F210"/>
    <mergeCell ref="B211:F211"/>
    <mergeCell ref="B212:F212"/>
    <mergeCell ref="B213:F213"/>
    <mergeCell ref="B214:F214"/>
    <mergeCell ref="B215:F215"/>
    <mergeCell ref="B204:F204"/>
    <mergeCell ref="B205:F205"/>
    <mergeCell ref="B206:F206"/>
    <mergeCell ref="B207:F207"/>
    <mergeCell ref="B208:F208"/>
    <mergeCell ref="B209:F209"/>
    <mergeCell ref="B222:F222"/>
    <mergeCell ref="B223:F223"/>
    <mergeCell ref="B224:F224"/>
    <mergeCell ref="B225:F225"/>
    <mergeCell ref="B226:F226"/>
    <mergeCell ref="B227:F227"/>
    <mergeCell ref="B216:F216"/>
    <mergeCell ref="B217:F217"/>
    <mergeCell ref="B218:F218"/>
    <mergeCell ref="B219:F219"/>
    <mergeCell ref="B220:F220"/>
    <mergeCell ref="B221:F221"/>
    <mergeCell ref="B234:F234"/>
    <mergeCell ref="B235:F235"/>
    <mergeCell ref="B236:F236"/>
    <mergeCell ref="B237:F237"/>
    <mergeCell ref="B238:F238"/>
    <mergeCell ref="B239:F239"/>
    <mergeCell ref="B228:F228"/>
    <mergeCell ref="B229:F229"/>
    <mergeCell ref="B230:F230"/>
    <mergeCell ref="B231:F231"/>
    <mergeCell ref="B232:F232"/>
    <mergeCell ref="B233:F233"/>
    <mergeCell ref="B246:F246"/>
    <mergeCell ref="B247:F247"/>
    <mergeCell ref="B248:F248"/>
    <mergeCell ref="B249:F249"/>
    <mergeCell ref="B250:F250"/>
    <mergeCell ref="B251:F251"/>
    <mergeCell ref="B240:F240"/>
    <mergeCell ref="B241:G241"/>
    <mergeCell ref="B242:F242"/>
    <mergeCell ref="B243:F243"/>
    <mergeCell ref="B244:G244"/>
    <mergeCell ref="B245:F245"/>
    <mergeCell ref="B258:F258"/>
    <mergeCell ref="B259:G259"/>
    <mergeCell ref="B260:F260"/>
    <mergeCell ref="B261:F261"/>
    <mergeCell ref="B262:F262"/>
    <mergeCell ref="B263:F263"/>
    <mergeCell ref="B252:F252"/>
    <mergeCell ref="B253:F253"/>
    <mergeCell ref="B254:F254"/>
    <mergeCell ref="B255:F255"/>
    <mergeCell ref="B256:F256"/>
    <mergeCell ref="B257:F257"/>
    <mergeCell ref="B270:G270"/>
    <mergeCell ref="B271:F271"/>
    <mergeCell ref="H271:R271"/>
    <mergeCell ref="B272:F272"/>
    <mergeCell ref="B273:F273"/>
    <mergeCell ref="B274:F274"/>
    <mergeCell ref="B264:F264"/>
    <mergeCell ref="B265:F265"/>
    <mergeCell ref="B266:F266"/>
    <mergeCell ref="B267:F267"/>
    <mergeCell ref="B268:F268"/>
    <mergeCell ref="B269:F269"/>
    <mergeCell ref="B281:F281"/>
    <mergeCell ref="B282:F282"/>
    <mergeCell ref="B283:F283"/>
    <mergeCell ref="B284:F284"/>
    <mergeCell ref="B285:F285"/>
    <mergeCell ref="B286:F286"/>
    <mergeCell ref="B275:F275"/>
    <mergeCell ref="B276:F276"/>
    <mergeCell ref="B277:F277"/>
    <mergeCell ref="B278:F278"/>
    <mergeCell ref="B279:F279"/>
    <mergeCell ref="B280:F280"/>
    <mergeCell ref="B293:F293"/>
    <mergeCell ref="B294:F294"/>
    <mergeCell ref="B295:F295"/>
    <mergeCell ref="B296:G296"/>
    <mergeCell ref="H296:R296"/>
    <mergeCell ref="B297:F297"/>
    <mergeCell ref="B287:F287"/>
    <mergeCell ref="B288:F288"/>
    <mergeCell ref="B289:F289"/>
    <mergeCell ref="B290:F290"/>
    <mergeCell ref="B291:F291"/>
    <mergeCell ref="B292:F292"/>
    <mergeCell ref="H306:R306"/>
    <mergeCell ref="B307:F307"/>
    <mergeCell ref="B308:F308"/>
    <mergeCell ref="B298:F298"/>
    <mergeCell ref="B299:F299"/>
    <mergeCell ref="B300:F300"/>
    <mergeCell ref="B301:F301"/>
    <mergeCell ref="B302:F302"/>
    <mergeCell ref="B303:F303"/>
    <mergeCell ref="B309:F309"/>
    <mergeCell ref="B310:F310"/>
    <mergeCell ref="B311:F311"/>
    <mergeCell ref="B312:G312"/>
    <mergeCell ref="B313:F313"/>
    <mergeCell ref="B314:F314"/>
    <mergeCell ref="B304:F304"/>
    <mergeCell ref="B305:F305"/>
    <mergeCell ref="B306:G306"/>
    <mergeCell ref="B321:F321"/>
    <mergeCell ref="B322:F322"/>
    <mergeCell ref="B323:F323"/>
    <mergeCell ref="B324:F324"/>
    <mergeCell ref="B325:F325"/>
    <mergeCell ref="B326:F326"/>
    <mergeCell ref="B315:F315"/>
    <mergeCell ref="B316:F316"/>
    <mergeCell ref="B317:F317"/>
    <mergeCell ref="B318:F318"/>
    <mergeCell ref="B319:F319"/>
    <mergeCell ref="B320:F320"/>
    <mergeCell ref="B333:F333"/>
    <mergeCell ref="B334:F334"/>
    <mergeCell ref="A335:G335"/>
    <mergeCell ref="B336:F336"/>
    <mergeCell ref="A337:R337"/>
    <mergeCell ref="B338:F338"/>
    <mergeCell ref="B327:F327"/>
    <mergeCell ref="B328:F328"/>
    <mergeCell ref="B329:F329"/>
    <mergeCell ref="B330:F330"/>
    <mergeCell ref="B331:F331"/>
    <mergeCell ref="B332:F332"/>
    <mergeCell ref="B345:F345"/>
    <mergeCell ref="B346:F346"/>
    <mergeCell ref="B347:F347"/>
    <mergeCell ref="B348:F348"/>
    <mergeCell ref="B349:F349"/>
    <mergeCell ref="B350:F350"/>
    <mergeCell ref="B339:F339"/>
    <mergeCell ref="B340:F340"/>
    <mergeCell ref="B341:F341"/>
    <mergeCell ref="B342:F342"/>
    <mergeCell ref="B343:F343"/>
    <mergeCell ref="B344:F344"/>
    <mergeCell ref="B357:F357"/>
    <mergeCell ref="B358:F358"/>
    <mergeCell ref="A359:G359"/>
    <mergeCell ref="A360:R360"/>
    <mergeCell ref="B361:F361"/>
    <mergeCell ref="B362:F362"/>
    <mergeCell ref="B351:F351"/>
    <mergeCell ref="B352:F352"/>
    <mergeCell ref="B353:F353"/>
    <mergeCell ref="B354:F354"/>
    <mergeCell ref="B355:F355"/>
    <mergeCell ref="B356:F356"/>
    <mergeCell ref="B369:F369"/>
    <mergeCell ref="B370:F370"/>
    <mergeCell ref="B371:F371"/>
    <mergeCell ref="B372:F372"/>
    <mergeCell ref="B373:F373"/>
    <mergeCell ref="B374:F374"/>
    <mergeCell ref="B363:F363"/>
    <mergeCell ref="B364:F364"/>
    <mergeCell ref="B365:F365"/>
    <mergeCell ref="B366:F366"/>
    <mergeCell ref="B367:F367"/>
    <mergeCell ref="B368:F368"/>
    <mergeCell ref="B381:F381"/>
    <mergeCell ref="B382:F382"/>
    <mergeCell ref="B383:F383"/>
    <mergeCell ref="B384:F384"/>
    <mergeCell ref="A385:G385"/>
    <mergeCell ref="A386:G386"/>
    <mergeCell ref="B375:F375"/>
    <mergeCell ref="B376:F376"/>
    <mergeCell ref="B377:F377"/>
    <mergeCell ref="B378:F378"/>
    <mergeCell ref="B379:F379"/>
    <mergeCell ref="B380:F380"/>
    <mergeCell ref="A388:J388"/>
    <mergeCell ref="A389:A392"/>
    <mergeCell ref="B389:F392"/>
    <mergeCell ref="G389:G392"/>
    <mergeCell ref="H389:J389"/>
    <mergeCell ref="K389:M389"/>
    <mergeCell ref="I391:I392"/>
    <mergeCell ref="J391:J392"/>
    <mergeCell ref="L391:L392"/>
    <mergeCell ref="M391:M392"/>
    <mergeCell ref="N389:O389"/>
    <mergeCell ref="Q389:R389"/>
    <mergeCell ref="H390:H392"/>
    <mergeCell ref="I390:J390"/>
    <mergeCell ref="K390:K392"/>
    <mergeCell ref="L390:M390"/>
    <mergeCell ref="N390:N392"/>
    <mergeCell ref="O390:O392"/>
    <mergeCell ref="Q390:Q392"/>
    <mergeCell ref="R390:R392"/>
    <mergeCell ref="A406:G406"/>
    <mergeCell ref="A400:J400"/>
    <mergeCell ref="B401:F401"/>
    <mergeCell ref="B402:F402"/>
    <mergeCell ref="B403:F403"/>
    <mergeCell ref="B404:F404"/>
    <mergeCell ref="B405:F405"/>
    <mergeCell ref="B393:F393"/>
    <mergeCell ref="B394:F394"/>
    <mergeCell ref="B395:F395"/>
    <mergeCell ref="B396:F396"/>
    <mergeCell ref="B397:F397"/>
    <mergeCell ref="A398:G398"/>
  </mergeCells>
  <pageMargins left="0.7" right="0.7" top="0.75" bottom="0.75" header="0.3" footer="0.3"/>
  <pageSetup paperSize="9" orientation="landscape" horizontalDpi="0" verticalDpi="0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T408"/>
  <sheetViews>
    <sheetView tabSelected="1" topLeftCell="A3" workbookViewId="0">
      <selection activeCell="O21" sqref="O21:P21"/>
    </sheetView>
  </sheetViews>
  <sheetFormatPr defaultColWidth="13.42578125" defaultRowHeight="15" x14ac:dyDescent="0.25"/>
  <cols>
    <col min="1" max="1" width="6.7109375" style="312" customWidth="1"/>
    <col min="2" max="4" width="13.42578125" style="240"/>
    <col min="5" max="7" width="13.42578125" style="240" customWidth="1"/>
    <col min="8" max="10" width="10.42578125" style="240" customWidth="1"/>
    <col min="11" max="11" width="10.42578125" style="314" customWidth="1"/>
    <col min="12" max="13" width="11.5703125" style="314" customWidth="1"/>
    <col min="14" max="14" width="9.28515625" style="314" customWidth="1"/>
    <col min="15" max="16" width="11.7109375" style="240" customWidth="1"/>
    <col min="17" max="18" width="10.28515625" style="240" customWidth="1"/>
    <col min="19" max="19" width="9.5703125" style="240" customWidth="1"/>
    <col min="20" max="20" width="9.7109375" style="240" customWidth="1"/>
    <col min="21" max="16384" width="13.42578125" style="240"/>
  </cols>
  <sheetData>
    <row r="1" spans="1:18" ht="36" customHeight="1" x14ac:dyDescent="0.25">
      <c r="A1" s="696" t="s">
        <v>1139</v>
      </c>
      <c r="B1" s="696"/>
      <c r="C1" s="696"/>
      <c r="D1" s="696"/>
      <c r="E1" s="696"/>
      <c r="F1" s="696"/>
      <c r="G1" s="696"/>
      <c r="H1" s="696"/>
      <c r="I1" s="696"/>
      <c r="J1" s="696"/>
      <c r="K1" s="696"/>
      <c r="L1" s="696"/>
      <c r="M1" s="696"/>
      <c r="N1" s="696"/>
      <c r="O1" s="696"/>
      <c r="P1" s="696"/>
      <c r="Q1" s="696"/>
      <c r="R1" s="696"/>
    </row>
    <row r="2" spans="1:18" ht="55.5" customHeight="1" x14ac:dyDescent="0.25">
      <c r="A2" s="697"/>
      <c r="B2" s="673" t="s">
        <v>0</v>
      </c>
      <c r="C2" s="673"/>
      <c r="D2" s="673"/>
      <c r="E2" s="673"/>
      <c r="F2" s="673"/>
      <c r="G2" s="673"/>
      <c r="H2" s="673" t="s">
        <v>1</v>
      </c>
      <c r="I2" s="673"/>
      <c r="J2" s="673"/>
      <c r="K2" s="671" t="s">
        <v>2</v>
      </c>
      <c r="L2" s="671"/>
      <c r="M2" s="671"/>
      <c r="N2" s="673" t="s">
        <v>3</v>
      </c>
      <c r="O2" s="673"/>
      <c r="P2" s="673"/>
      <c r="Q2" s="673" t="s">
        <v>5</v>
      </c>
      <c r="R2" s="673"/>
    </row>
    <row r="3" spans="1:18" ht="30" customHeight="1" x14ac:dyDescent="0.25">
      <c r="A3" s="697"/>
      <c r="B3" s="673"/>
      <c r="C3" s="673"/>
      <c r="D3" s="673"/>
      <c r="E3" s="673"/>
      <c r="F3" s="673"/>
      <c r="G3" s="673"/>
      <c r="H3" s="683" t="s">
        <v>6</v>
      </c>
      <c r="I3" s="683" t="s">
        <v>7</v>
      </c>
      <c r="J3" s="683" t="s">
        <v>8</v>
      </c>
      <c r="K3" s="680" t="s">
        <v>17</v>
      </c>
      <c r="L3" s="671" t="s">
        <v>4</v>
      </c>
      <c r="M3" s="671"/>
      <c r="N3" s="680" t="s">
        <v>20</v>
      </c>
      <c r="O3" s="673" t="s">
        <v>4</v>
      </c>
      <c r="P3" s="673"/>
      <c r="Q3" s="683" t="s">
        <v>10</v>
      </c>
      <c r="R3" s="683" t="s">
        <v>11</v>
      </c>
    </row>
    <row r="4" spans="1:18" ht="9.75" hidden="1" customHeight="1" x14ac:dyDescent="0.25">
      <c r="A4" s="697"/>
      <c r="B4" s="673"/>
      <c r="C4" s="673"/>
      <c r="D4" s="673"/>
      <c r="E4" s="673"/>
      <c r="F4" s="673"/>
      <c r="G4" s="673"/>
      <c r="H4" s="683"/>
      <c r="I4" s="683"/>
      <c r="J4" s="683"/>
      <c r="K4" s="681"/>
      <c r="L4" s="670" t="s">
        <v>18</v>
      </c>
      <c r="M4" s="670" t="s">
        <v>19</v>
      </c>
      <c r="N4" s="681"/>
      <c r="O4" s="683" t="s">
        <v>21</v>
      </c>
      <c r="P4" s="683" t="s">
        <v>19</v>
      </c>
      <c r="Q4" s="683"/>
      <c r="R4" s="683"/>
    </row>
    <row r="5" spans="1:18" ht="15.75" customHeight="1" x14ac:dyDescent="0.25">
      <c r="A5" s="328"/>
      <c r="B5" s="704" t="s">
        <v>1016</v>
      </c>
      <c r="C5" s="704"/>
      <c r="D5" s="704"/>
      <c r="E5" s="704"/>
      <c r="F5" s="704"/>
      <c r="G5" s="704"/>
      <c r="H5" s="683"/>
      <c r="I5" s="683"/>
      <c r="J5" s="683"/>
      <c r="K5" s="681"/>
      <c r="L5" s="670"/>
      <c r="M5" s="670"/>
      <c r="N5" s="681"/>
      <c r="O5" s="683"/>
      <c r="P5" s="683"/>
      <c r="Q5" s="683"/>
      <c r="R5" s="683"/>
    </row>
    <row r="6" spans="1:18" ht="15.75" customHeight="1" x14ac:dyDescent="0.25">
      <c r="A6" s="328"/>
      <c r="B6" s="704" t="s">
        <v>12</v>
      </c>
      <c r="C6" s="704"/>
      <c r="D6" s="704"/>
      <c r="E6" s="704"/>
      <c r="F6" s="704"/>
      <c r="G6" s="704"/>
      <c r="H6" s="683"/>
      <c r="I6" s="683"/>
      <c r="J6" s="683"/>
      <c r="K6" s="681"/>
      <c r="L6" s="670"/>
      <c r="M6" s="670"/>
      <c r="N6" s="681"/>
      <c r="O6" s="683"/>
      <c r="P6" s="683"/>
      <c r="Q6" s="683"/>
      <c r="R6" s="683"/>
    </row>
    <row r="7" spans="1:18" ht="15.75" customHeight="1" x14ac:dyDescent="0.25">
      <c r="A7" s="328"/>
      <c r="B7" s="704" t="s">
        <v>656</v>
      </c>
      <c r="C7" s="704"/>
      <c r="D7" s="704"/>
      <c r="E7" s="704"/>
      <c r="F7" s="704"/>
      <c r="G7" s="704"/>
      <c r="H7" s="683"/>
      <c r="I7" s="683"/>
      <c r="J7" s="683"/>
      <c r="K7" s="681"/>
      <c r="L7" s="670"/>
      <c r="M7" s="670"/>
      <c r="N7" s="681"/>
      <c r="O7" s="683"/>
      <c r="P7" s="683"/>
      <c r="Q7" s="683"/>
      <c r="R7" s="683"/>
    </row>
    <row r="8" spans="1:18" ht="15.75" customHeight="1" x14ac:dyDescent="0.25">
      <c r="A8" s="328"/>
      <c r="B8" s="704" t="s">
        <v>840</v>
      </c>
      <c r="C8" s="704"/>
      <c r="D8" s="704"/>
      <c r="E8" s="704"/>
      <c r="F8" s="704"/>
      <c r="G8" s="704"/>
      <c r="H8" s="683"/>
      <c r="I8" s="683"/>
      <c r="J8" s="683"/>
      <c r="K8" s="681"/>
      <c r="L8" s="670"/>
      <c r="M8" s="670"/>
      <c r="N8" s="681"/>
      <c r="O8" s="683"/>
      <c r="P8" s="683"/>
      <c r="Q8" s="683"/>
      <c r="R8" s="683"/>
    </row>
    <row r="9" spans="1:18" ht="15.75" customHeight="1" x14ac:dyDescent="0.25">
      <c r="A9" s="328"/>
      <c r="B9" s="698" t="s">
        <v>13</v>
      </c>
      <c r="C9" s="699"/>
      <c r="D9" s="699"/>
      <c r="E9" s="699"/>
      <c r="F9" s="699"/>
      <c r="G9" s="699"/>
      <c r="H9" s="683"/>
      <c r="I9" s="683"/>
      <c r="J9" s="683"/>
      <c r="K9" s="681"/>
      <c r="L9" s="670"/>
      <c r="M9" s="670"/>
      <c r="N9" s="681"/>
      <c r="O9" s="683"/>
      <c r="P9" s="683"/>
      <c r="Q9" s="683"/>
      <c r="R9" s="683"/>
    </row>
    <row r="10" spans="1:18" ht="15.75" customHeight="1" x14ac:dyDescent="0.25">
      <c r="A10" s="328"/>
      <c r="B10" s="698" t="s">
        <v>14</v>
      </c>
      <c r="C10" s="699"/>
      <c r="D10" s="699"/>
      <c r="E10" s="699"/>
      <c r="F10" s="699"/>
      <c r="G10" s="699"/>
      <c r="H10" s="683"/>
      <c r="I10" s="683"/>
      <c r="J10" s="683"/>
      <c r="K10" s="681"/>
      <c r="L10" s="670"/>
      <c r="M10" s="670"/>
      <c r="N10" s="681"/>
      <c r="O10" s="683"/>
      <c r="P10" s="683"/>
      <c r="Q10" s="683"/>
      <c r="R10" s="683"/>
    </row>
    <row r="11" spans="1:18" ht="15.75" customHeight="1" x14ac:dyDescent="0.25">
      <c r="A11" s="328"/>
      <c r="B11" s="698" t="s">
        <v>853</v>
      </c>
      <c r="C11" s="699"/>
      <c r="D11" s="699"/>
      <c r="E11" s="699"/>
      <c r="F11" s="699"/>
      <c r="G11" s="699"/>
      <c r="H11" s="683"/>
      <c r="I11" s="683"/>
      <c r="J11" s="683"/>
      <c r="K11" s="681"/>
      <c r="L11" s="670"/>
      <c r="M11" s="670"/>
      <c r="N11" s="681"/>
      <c r="O11" s="683"/>
      <c r="P11" s="683"/>
      <c r="Q11" s="683"/>
      <c r="R11" s="683"/>
    </row>
    <row r="12" spans="1:18" ht="15.75" customHeight="1" x14ac:dyDescent="0.25">
      <c r="A12" s="328"/>
      <c r="B12" s="698" t="s">
        <v>957</v>
      </c>
      <c r="C12" s="699"/>
      <c r="D12" s="699"/>
      <c r="E12" s="699"/>
      <c r="F12" s="699"/>
      <c r="G12" s="699"/>
      <c r="H12" s="683"/>
      <c r="I12" s="683"/>
      <c r="J12" s="683"/>
      <c r="K12" s="681"/>
      <c r="L12" s="670"/>
      <c r="M12" s="670"/>
      <c r="N12" s="681"/>
      <c r="O12" s="683"/>
      <c r="P12" s="683"/>
      <c r="Q12" s="683"/>
      <c r="R12" s="683"/>
    </row>
    <row r="13" spans="1:18" ht="15.75" customHeight="1" x14ac:dyDescent="0.25">
      <c r="A13" s="328"/>
      <c r="B13" s="698" t="s">
        <v>841</v>
      </c>
      <c r="C13" s="699"/>
      <c r="D13" s="699"/>
      <c r="E13" s="699"/>
      <c r="F13" s="699"/>
      <c r="G13" s="699"/>
      <c r="H13" s="683"/>
      <c r="I13" s="683"/>
      <c r="J13" s="683"/>
      <c r="K13" s="681"/>
      <c r="L13" s="670"/>
      <c r="M13" s="670"/>
      <c r="N13" s="681"/>
      <c r="O13" s="683"/>
      <c r="P13" s="683"/>
      <c r="Q13" s="683"/>
      <c r="R13" s="683"/>
    </row>
    <row r="14" spans="1:18" ht="15.75" customHeight="1" x14ac:dyDescent="0.25">
      <c r="A14" s="328"/>
      <c r="B14" s="700" t="s">
        <v>834</v>
      </c>
      <c r="C14" s="701"/>
      <c r="D14" s="701"/>
      <c r="E14" s="701"/>
      <c r="F14" s="701"/>
      <c r="G14" s="701"/>
      <c r="H14" s="683"/>
      <c r="I14" s="683"/>
      <c r="J14" s="683"/>
      <c r="K14" s="681"/>
      <c r="L14" s="670"/>
      <c r="M14" s="670"/>
      <c r="N14" s="681"/>
      <c r="O14" s="683"/>
      <c r="P14" s="683"/>
      <c r="Q14" s="683"/>
      <c r="R14" s="683"/>
    </row>
    <row r="15" spans="1:18" ht="15.75" customHeight="1" x14ac:dyDescent="0.25">
      <c r="A15" s="328"/>
      <c r="B15" s="700" t="s">
        <v>959</v>
      </c>
      <c r="C15" s="701"/>
      <c r="D15" s="701"/>
      <c r="E15" s="701"/>
      <c r="F15" s="701"/>
      <c r="G15" s="702"/>
      <c r="H15" s="683"/>
      <c r="I15" s="683"/>
      <c r="J15" s="683"/>
      <c r="K15" s="681"/>
      <c r="L15" s="670"/>
      <c r="M15" s="670"/>
      <c r="N15" s="681"/>
      <c r="O15" s="683"/>
      <c r="P15" s="683"/>
      <c r="Q15" s="683"/>
      <c r="R15" s="683"/>
    </row>
    <row r="16" spans="1:18" ht="15.75" customHeight="1" x14ac:dyDescent="0.25">
      <c r="A16" s="328"/>
      <c r="B16" s="703" t="s">
        <v>1081</v>
      </c>
      <c r="C16" s="703"/>
      <c r="D16" s="703"/>
      <c r="E16" s="703"/>
      <c r="F16" s="703"/>
      <c r="G16" s="703"/>
      <c r="H16" s="683"/>
      <c r="I16" s="683"/>
      <c r="J16" s="683"/>
      <c r="K16" s="681"/>
      <c r="L16" s="670"/>
      <c r="M16" s="670"/>
      <c r="N16" s="681"/>
      <c r="O16" s="683"/>
      <c r="P16" s="683"/>
      <c r="Q16" s="683"/>
      <c r="R16" s="683"/>
    </row>
    <row r="17" spans="1:18" ht="15.75" customHeight="1" x14ac:dyDescent="0.25">
      <c r="A17" s="328"/>
      <c r="B17" s="698" t="s">
        <v>969</v>
      </c>
      <c r="C17" s="699"/>
      <c r="D17" s="699"/>
      <c r="E17" s="699"/>
      <c r="F17" s="699"/>
      <c r="G17" s="699"/>
      <c r="H17" s="683"/>
      <c r="I17" s="683"/>
      <c r="J17" s="683"/>
      <c r="K17" s="682"/>
      <c r="L17" s="670"/>
      <c r="M17" s="670"/>
      <c r="N17" s="682"/>
      <c r="O17" s="683"/>
      <c r="P17" s="683"/>
      <c r="Q17" s="683"/>
      <c r="R17" s="683"/>
    </row>
    <row r="18" spans="1:18" ht="20.25" customHeight="1" x14ac:dyDescent="0.25">
      <c r="A18" s="328"/>
      <c r="B18" s="642"/>
      <c r="C18" s="643"/>
      <c r="D18" s="643"/>
      <c r="E18" s="643"/>
      <c r="F18" s="643"/>
      <c r="G18" s="643"/>
      <c r="H18" s="315">
        <f>H386</f>
        <v>10362</v>
      </c>
      <c r="I18" s="315">
        <f>I386</f>
        <v>8285</v>
      </c>
      <c r="J18" s="315">
        <f>J386</f>
        <v>2077</v>
      </c>
      <c r="K18" s="316">
        <v>4004</v>
      </c>
      <c r="L18" s="317">
        <f t="shared" ref="L18:P18" si="0">L386+I398</f>
        <v>1516</v>
      </c>
      <c r="M18" s="317">
        <f t="shared" si="0"/>
        <v>200.5</v>
      </c>
      <c r="N18" s="316">
        <v>9919</v>
      </c>
      <c r="O18" s="310">
        <f t="shared" si="0"/>
        <v>2029</v>
      </c>
      <c r="P18" s="310">
        <f t="shared" si="0"/>
        <v>100</v>
      </c>
      <c r="Q18" s="318" t="s">
        <v>1082</v>
      </c>
      <c r="R18" s="318" t="s">
        <v>1083</v>
      </c>
    </row>
    <row r="19" spans="1:18" ht="17.25" customHeight="1" x14ac:dyDescent="0.25">
      <c r="A19" s="684" t="s">
        <v>1140</v>
      </c>
      <c r="B19" s="685"/>
      <c r="C19" s="685"/>
      <c r="D19" s="685"/>
      <c r="E19" s="685"/>
      <c r="F19" s="685"/>
      <c r="G19" s="685"/>
      <c r="H19" s="685"/>
      <c r="I19" s="685"/>
      <c r="J19" s="685"/>
      <c r="K19" s="685"/>
      <c r="L19" s="685"/>
      <c r="M19" s="685"/>
      <c r="N19" s="685"/>
      <c r="O19" s="685"/>
      <c r="P19" s="685"/>
      <c r="Q19" s="685"/>
      <c r="R19" s="686"/>
    </row>
    <row r="20" spans="1:18" x14ac:dyDescent="0.25">
      <c r="A20" s="673" t="s">
        <v>649</v>
      </c>
      <c r="B20" s="687" t="s">
        <v>22</v>
      </c>
      <c r="C20" s="688"/>
      <c r="D20" s="688"/>
      <c r="E20" s="688"/>
      <c r="F20" s="689"/>
      <c r="G20" s="673" t="s">
        <v>23</v>
      </c>
      <c r="H20" s="673" t="s">
        <v>24</v>
      </c>
      <c r="I20" s="673"/>
      <c r="J20" s="673"/>
      <c r="K20" s="671" t="s">
        <v>10</v>
      </c>
      <c r="L20" s="671"/>
      <c r="M20" s="671"/>
      <c r="N20" s="673" t="s">
        <v>27</v>
      </c>
      <c r="O20" s="673"/>
      <c r="P20" s="673"/>
      <c r="Q20" s="673" t="s">
        <v>652</v>
      </c>
      <c r="R20" s="673"/>
    </row>
    <row r="21" spans="1:18" ht="69.75" customHeight="1" x14ac:dyDescent="0.25">
      <c r="A21" s="673"/>
      <c r="B21" s="690"/>
      <c r="C21" s="691"/>
      <c r="D21" s="691"/>
      <c r="E21" s="691"/>
      <c r="F21" s="692"/>
      <c r="G21" s="673"/>
      <c r="H21" s="683" t="s">
        <v>6</v>
      </c>
      <c r="I21" s="683" t="s">
        <v>650</v>
      </c>
      <c r="J21" s="683" t="s">
        <v>651</v>
      </c>
      <c r="K21" s="670" t="s">
        <v>653</v>
      </c>
      <c r="L21" s="671" t="s">
        <v>29</v>
      </c>
      <c r="M21" s="671"/>
      <c r="N21" s="670" t="s">
        <v>25</v>
      </c>
      <c r="O21" s="673" t="s">
        <v>30</v>
      </c>
      <c r="P21" s="673"/>
      <c r="Q21" s="683" t="s">
        <v>10</v>
      </c>
      <c r="R21" s="683" t="s">
        <v>27</v>
      </c>
    </row>
    <row r="22" spans="1:18" ht="100.5" customHeight="1" x14ac:dyDescent="0.25">
      <c r="A22" s="673"/>
      <c r="B22" s="690"/>
      <c r="C22" s="691"/>
      <c r="D22" s="691"/>
      <c r="E22" s="691"/>
      <c r="F22" s="692"/>
      <c r="G22" s="673"/>
      <c r="H22" s="683"/>
      <c r="I22" s="683"/>
      <c r="J22" s="683"/>
      <c r="K22" s="670"/>
      <c r="L22" s="670" t="s">
        <v>26</v>
      </c>
      <c r="M22" s="670" t="s">
        <v>9</v>
      </c>
      <c r="N22" s="670"/>
      <c r="O22" s="683" t="s">
        <v>26</v>
      </c>
      <c r="P22" s="683" t="s">
        <v>9</v>
      </c>
      <c r="Q22" s="683"/>
      <c r="R22" s="683"/>
    </row>
    <row r="23" spans="1:18" ht="81.75" customHeight="1" x14ac:dyDescent="0.25">
      <c r="A23" s="673"/>
      <c r="B23" s="693"/>
      <c r="C23" s="694"/>
      <c r="D23" s="694"/>
      <c r="E23" s="694"/>
      <c r="F23" s="695"/>
      <c r="G23" s="673"/>
      <c r="H23" s="683"/>
      <c r="I23" s="683"/>
      <c r="J23" s="683"/>
      <c r="K23" s="670"/>
      <c r="L23" s="670"/>
      <c r="M23" s="670"/>
      <c r="N23" s="670"/>
      <c r="O23" s="683"/>
      <c r="P23" s="683"/>
      <c r="Q23" s="683"/>
      <c r="R23" s="683"/>
    </row>
    <row r="24" spans="1:18" ht="33" customHeight="1" x14ac:dyDescent="0.25">
      <c r="A24" s="671" t="s">
        <v>647</v>
      </c>
      <c r="B24" s="671"/>
      <c r="C24" s="671"/>
      <c r="D24" s="671"/>
      <c r="E24" s="671"/>
      <c r="F24" s="671"/>
      <c r="G24" s="671"/>
      <c r="H24" s="671"/>
      <c r="I24" s="671"/>
      <c r="J24" s="671"/>
      <c r="K24" s="671"/>
      <c r="L24" s="671"/>
      <c r="M24" s="671"/>
      <c r="N24" s="671"/>
      <c r="O24" s="671"/>
      <c r="P24" s="671"/>
      <c r="Q24" s="671"/>
      <c r="R24" s="671"/>
    </row>
    <row r="25" spans="1:18" ht="26.25" customHeight="1" x14ac:dyDescent="0.25">
      <c r="A25" s="329">
        <v>1</v>
      </c>
      <c r="B25" s="674" t="s">
        <v>31</v>
      </c>
      <c r="C25" s="675"/>
      <c r="D25" s="675"/>
      <c r="E25" s="675"/>
      <c r="F25" s="675"/>
      <c r="G25" s="676"/>
      <c r="H25" s="329">
        <f>H26+H27+H28+H29+H30+H31+H32+H33+H34+H35+H36+H37+H38+H39</f>
        <v>260</v>
      </c>
      <c r="I25" s="329">
        <f t="shared" ref="I25:P25" si="1">I26+I27+I28+I29+I30+I31+I32+I33+I34+I35+I36+I37+I38+I39</f>
        <v>150</v>
      </c>
      <c r="J25" s="329">
        <f t="shared" si="1"/>
        <v>110</v>
      </c>
      <c r="K25" s="330">
        <f t="shared" si="1"/>
        <v>87</v>
      </c>
      <c r="L25" s="330">
        <f t="shared" si="1"/>
        <v>81</v>
      </c>
      <c r="M25" s="330">
        <f t="shared" si="1"/>
        <v>1</v>
      </c>
      <c r="N25" s="330">
        <f t="shared" si="1"/>
        <v>260</v>
      </c>
      <c r="O25" s="329">
        <f t="shared" si="1"/>
        <v>66</v>
      </c>
      <c r="P25" s="329">
        <f t="shared" si="1"/>
        <v>1</v>
      </c>
      <c r="Q25" s="298">
        <v>47716</v>
      </c>
      <c r="R25" s="298">
        <v>23858</v>
      </c>
    </row>
    <row r="26" spans="1:18" ht="59.25" customHeight="1" x14ac:dyDescent="0.25">
      <c r="A26" s="328">
        <v>1</v>
      </c>
      <c r="B26" s="642" t="s">
        <v>32</v>
      </c>
      <c r="C26" s="643"/>
      <c r="D26" s="643"/>
      <c r="E26" s="643"/>
      <c r="F26" s="644"/>
      <c r="G26" s="326" t="s">
        <v>1007</v>
      </c>
      <c r="H26" s="328">
        <f>I26+J26</f>
        <v>190</v>
      </c>
      <c r="I26" s="328">
        <v>140</v>
      </c>
      <c r="J26" s="328">
        <v>50</v>
      </c>
      <c r="K26" s="268">
        <v>73</v>
      </c>
      <c r="L26" s="268">
        <v>37</v>
      </c>
      <c r="M26" s="268">
        <v>0</v>
      </c>
      <c r="N26" s="268">
        <v>165</v>
      </c>
      <c r="O26" s="328">
        <v>50</v>
      </c>
      <c r="P26" s="328">
        <v>0</v>
      </c>
      <c r="Q26" s="273">
        <v>47716</v>
      </c>
      <c r="R26" s="273">
        <v>23858</v>
      </c>
    </row>
    <row r="27" spans="1:18" ht="38.25" customHeight="1" x14ac:dyDescent="0.25">
      <c r="A27" s="328">
        <v>2</v>
      </c>
      <c r="B27" s="642" t="s">
        <v>33</v>
      </c>
      <c r="C27" s="643"/>
      <c r="D27" s="643"/>
      <c r="E27" s="643"/>
      <c r="F27" s="644"/>
      <c r="G27" s="326" t="s">
        <v>505</v>
      </c>
      <c r="H27" s="328">
        <f t="shared" ref="H27:H39" si="2">I27+J27</f>
        <v>55</v>
      </c>
      <c r="I27" s="328">
        <v>10</v>
      </c>
      <c r="J27" s="328">
        <v>45</v>
      </c>
      <c r="K27" s="268">
        <v>6</v>
      </c>
      <c r="L27" s="268">
        <v>15</v>
      </c>
      <c r="M27" s="268">
        <v>0</v>
      </c>
      <c r="N27" s="268">
        <v>41</v>
      </c>
      <c r="O27" s="328">
        <v>3</v>
      </c>
      <c r="P27" s="328">
        <v>0</v>
      </c>
      <c r="Q27" s="273">
        <v>47716</v>
      </c>
      <c r="R27" s="273">
        <v>23858</v>
      </c>
    </row>
    <row r="28" spans="1:18" ht="32.25" customHeight="1" x14ac:dyDescent="0.25">
      <c r="A28" s="328">
        <v>3</v>
      </c>
      <c r="B28" s="642" t="s">
        <v>34</v>
      </c>
      <c r="C28" s="643"/>
      <c r="D28" s="643"/>
      <c r="E28" s="643"/>
      <c r="F28" s="644"/>
      <c r="G28" s="326" t="s">
        <v>506</v>
      </c>
      <c r="H28" s="328">
        <f t="shared" si="2"/>
        <v>0</v>
      </c>
      <c r="I28" s="328">
        <v>0</v>
      </c>
      <c r="J28" s="328">
        <v>0</v>
      </c>
      <c r="K28" s="268">
        <v>2</v>
      </c>
      <c r="L28" s="268">
        <v>8</v>
      </c>
      <c r="M28" s="268">
        <v>0</v>
      </c>
      <c r="N28" s="268">
        <v>11</v>
      </c>
      <c r="O28" s="328">
        <v>5</v>
      </c>
      <c r="P28" s="328">
        <v>0</v>
      </c>
      <c r="Q28" s="273">
        <v>47716</v>
      </c>
      <c r="R28" s="273">
        <v>23858</v>
      </c>
    </row>
    <row r="29" spans="1:18" ht="37.5" customHeight="1" x14ac:dyDescent="0.25">
      <c r="A29" s="328">
        <v>4</v>
      </c>
      <c r="B29" s="642" t="s">
        <v>35</v>
      </c>
      <c r="C29" s="643"/>
      <c r="D29" s="643"/>
      <c r="E29" s="643"/>
      <c r="F29" s="644"/>
      <c r="G29" s="326" t="s">
        <v>499</v>
      </c>
      <c r="H29" s="328">
        <f t="shared" si="2"/>
        <v>0</v>
      </c>
      <c r="I29" s="328">
        <v>0</v>
      </c>
      <c r="J29" s="328">
        <v>0</v>
      </c>
      <c r="K29" s="268">
        <v>1</v>
      </c>
      <c r="L29" s="268">
        <v>9</v>
      </c>
      <c r="M29" s="268">
        <v>1</v>
      </c>
      <c r="N29" s="268">
        <v>10</v>
      </c>
      <c r="O29" s="328">
        <v>0</v>
      </c>
      <c r="P29" s="328">
        <v>0</v>
      </c>
      <c r="Q29" s="273">
        <v>47716</v>
      </c>
      <c r="R29" s="273">
        <v>23858</v>
      </c>
    </row>
    <row r="30" spans="1:18" ht="33.75" customHeight="1" x14ac:dyDescent="0.25">
      <c r="A30" s="328">
        <v>5</v>
      </c>
      <c r="B30" s="642" t="s">
        <v>36</v>
      </c>
      <c r="C30" s="643"/>
      <c r="D30" s="643"/>
      <c r="E30" s="643"/>
      <c r="F30" s="644"/>
      <c r="G30" s="326" t="s">
        <v>507</v>
      </c>
      <c r="H30" s="328">
        <f t="shared" si="2"/>
        <v>10</v>
      </c>
      <c r="I30" s="328">
        <v>0</v>
      </c>
      <c r="J30" s="328">
        <v>10</v>
      </c>
      <c r="K30" s="268">
        <v>1</v>
      </c>
      <c r="L30" s="268">
        <v>5</v>
      </c>
      <c r="M30" s="268">
        <v>0</v>
      </c>
      <c r="N30" s="268">
        <v>7</v>
      </c>
      <c r="O30" s="328">
        <v>0</v>
      </c>
      <c r="P30" s="328">
        <v>0</v>
      </c>
      <c r="Q30" s="273">
        <v>47716</v>
      </c>
      <c r="R30" s="273">
        <v>23858</v>
      </c>
    </row>
    <row r="31" spans="1:18" ht="31.5" customHeight="1" x14ac:dyDescent="0.25">
      <c r="A31" s="328">
        <v>6</v>
      </c>
      <c r="B31" s="642" t="s">
        <v>37</v>
      </c>
      <c r="C31" s="643"/>
      <c r="D31" s="643"/>
      <c r="E31" s="643"/>
      <c r="F31" s="644"/>
      <c r="G31" s="326" t="s">
        <v>500</v>
      </c>
      <c r="H31" s="328">
        <f t="shared" si="2"/>
        <v>5</v>
      </c>
      <c r="I31" s="328">
        <v>0</v>
      </c>
      <c r="J31" s="328">
        <v>5</v>
      </c>
      <c r="K31" s="268">
        <v>2</v>
      </c>
      <c r="L31" s="268">
        <v>2</v>
      </c>
      <c r="M31" s="268">
        <v>0</v>
      </c>
      <c r="N31" s="268">
        <v>6</v>
      </c>
      <c r="O31" s="328">
        <v>1</v>
      </c>
      <c r="P31" s="328">
        <v>0</v>
      </c>
      <c r="Q31" s="273">
        <v>47716</v>
      </c>
      <c r="R31" s="273">
        <v>23858</v>
      </c>
    </row>
    <row r="32" spans="1:18" ht="30" customHeight="1" x14ac:dyDescent="0.25">
      <c r="A32" s="328">
        <v>7</v>
      </c>
      <c r="B32" s="642" t="s">
        <v>38</v>
      </c>
      <c r="C32" s="643"/>
      <c r="D32" s="643"/>
      <c r="E32" s="643"/>
      <c r="F32" s="644"/>
      <c r="G32" s="326" t="s">
        <v>501</v>
      </c>
      <c r="H32" s="328">
        <f t="shared" si="2"/>
        <v>0</v>
      </c>
      <c r="I32" s="328">
        <v>0</v>
      </c>
      <c r="J32" s="328">
        <v>0</v>
      </c>
      <c r="K32" s="268">
        <v>1</v>
      </c>
      <c r="L32" s="268">
        <v>3</v>
      </c>
      <c r="M32" s="268">
        <v>0</v>
      </c>
      <c r="N32" s="268">
        <v>5</v>
      </c>
      <c r="O32" s="328">
        <v>2</v>
      </c>
      <c r="P32" s="328">
        <v>1</v>
      </c>
      <c r="Q32" s="273">
        <v>47716</v>
      </c>
      <c r="R32" s="273">
        <v>23858</v>
      </c>
    </row>
    <row r="33" spans="1:18" ht="25.5" customHeight="1" x14ac:dyDescent="0.25">
      <c r="A33" s="328">
        <v>8</v>
      </c>
      <c r="B33" s="642" t="s">
        <v>44</v>
      </c>
      <c r="C33" s="643"/>
      <c r="D33" s="643"/>
      <c r="E33" s="643"/>
      <c r="F33" s="644"/>
      <c r="G33" s="326" t="s">
        <v>502</v>
      </c>
      <c r="H33" s="328">
        <f t="shared" si="2"/>
        <v>0</v>
      </c>
      <c r="I33" s="328">
        <v>0</v>
      </c>
      <c r="J33" s="328">
        <v>0</v>
      </c>
      <c r="K33" s="268">
        <v>1</v>
      </c>
      <c r="L33" s="268">
        <v>1</v>
      </c>
      <c r="M33" s="268">
        <v>0</v>
      </c>
      <c r="N33" s="268">
        <v>2</v>
      </c>
      <c r="O33" s="328">
        <v>2</v>
      </c>
      <c r="P33" s="328">
        <v>0</v>
      </c>
      <c r="Q33" s="273">
        <v>47716</v>
      </c>
      <c r="R33" s="273">
        <v>23858</v>
      </c>
    </row>
    <row r="34" spans="1:18" ht="21.75" customHeight="1" x14ac:dyDescent="0.25">
      <c r="A34" s="328">
        <v>9</v>
      </c>
      <c r="B34" s="642" t="s">
        <v>45</v>
      </c>
      <c r="C34" s="643"/>
      <c r="D34" s="643"/>
      <c r="E34" s="643"/>
      <c r="F34" s="644"/>
      <c r="G34" s="326" t="s">
        <v>503</v>
      </c>
      <c r="H34" s="328">
        <f t="shared" si="2"/>
        <v>0</v>
      </c>
      <c r="I34" s="328">
        <v>0</v>
      </c>
      <c r="J34" s="328">
        <v>0</v>
      </c>
      <c r="K34" s="268">
        <v>0</v>
      </c>
      <c r="L34" s="268">
        <v>1</v>
      </c>
      <c r="M34" s="268">
        <v>0</v>
      </c>
      <c r="N34" s="268">
        <v>2</v>
      </c>
      <c r="O34" s="328">
        <v>2</v>
      </c>
      <c r="P34" s="328">
        <v>0</v>
      </c>
      <c r="Q34" s="273">
        <v>0</v>
      </c>
      <c r="R34" s="273">
        <v>23858</v>
      </c>
    </row>
    <row r="35" spans="1:18" ht="37.5" customHeight="1" x14ac:dyDescent="0.25">
      <c r="A35" s="328">
        <v>10</v>
      </c>
      <c r="B35" s="642" t="s">
        <v>42</v>
      </c>
      <c r="C35" s="643"/>
      <c r="D35" s="643"/>
      <c r="E35" s="643"/>
      <c r="F35" s="644"/>
      <c r="G35" s="326" t="s">
        <v>53</v>
      </c>
      <c r="H35" s="328">
        <f t="shared" si="2"/>
        <v>0</v>
      </c>
      <c r="I35" s="328">
        <v>0</v>
      </c>
      <c r="J35" s="328">
        <v>0</v>
      </c>
      <c r="K35" s="268">
        <v>0</v>
      </c>
      <c r="L35" s="268">
        <v>0</v>
      </c>
      <c r="M35" s="268">
        <v>0</v>
      </c>
      <c r="N35" s="268">
        <v>4</v>
      </c>
      <c r="O35" s="328">
        <v>0</v>
      </c>
      <c r="P35" s="328">
        <v>0</v>
      </c>
      <c r="Q35" s="273">
        <v>0</v>
      </c>
      <c r="R35" s="273">
        <v>23858</v>
      </c>
    </row>
    <row r="36" spans="1:18" ht="47.25" customHeight="1" x14ac:dyDescent="0.25">
      <c r="A36" s="328">
        <v>11</v>
      </c>
      <c r="B36" s="642" t="s">
        <v>43</v>
      </c>
      <c r="C36" s="643"/>
      <c r="D36" s="643"/>
      <c r="E36" s="643"/>
      <c r="F36" s="644"/>
      <c r="G36" s="326" t="s">
        <v>49</v>
      </c>
      <c r="H36" s="328">
        <f t="shared" si="2"/>
        <v>0</v>
      </c>
      <c r="I36" s="328">
        <v>0</v>
      </c>
      <c r="J36" s="328">
        <v>0</v>
      </c>
      <c r="K36" s="268">
        <v>0</v>
      </c>
      <c r="L36" s="268">
        <v>0</v>
      </c>
      <c r="M36" s="268">
        <v>0</v>
      </c>
      <c r="N36" s="268">
        <v>2</v>
      </c>
      <c r="O36" s="328">
        <v>0</v>
      </c>
      <c r="P36" s="328">
        <v>0</v>
      </c>
      <c r="Q36" s="273">
        <v>0</v>
      </c>
      <c r="R36" s="273">
        <v>23858</v>
      </c>
    </row>
    <row r="37" spans="1:18" ht="55.5" customHeight="1" x14ac:dyDescent="0.25">
      <c r="A37" s="328">
        <v>12</v>
      </c>
      <c r="B37" s="642" t="s">
        <v>32</v>
      </c>
      <c r="C37" s="643"/>
      <c r="D37" s="643"/>
      <c r="E37" s="643"/>
      <c r="F37" s="644"/>
      <c r="G37" s="326" t="s">
        <v>863</v>
      </c>
      <c r="H37" s="328">
        <f t="shared" si="2"/>
        <v>0</v>
      </c>
      <c r="I37" s="328">
        <v>0</v>
      </c>
      <c r="J37" s="328">
        <v>0</v>
      </c>
      <c r="K37" s="268">
        <v>0</v>
      </c>
      <c r="L37" s="268">
        <v>0</v>
      </c>
      <c r="M37" s="268">
        <v>0</v>
      </c>
      <c r="N37" s="268">
        <v>1</v>
      </c>
      <c r="O37" s="328">
        <v>1</v>
      </c>
      <c r="P37" s="328">
        <v>0</v>
      </c>
      <c r="Q37" s="273">
        <v>0</v>
      </c>
      <c r="R37" s="273">
        <v>23858</v>
      </c>
    </row>
    <row r="38" spans="1:18" ht="28.5" customHeight="1" x14ac:dyDescent="0.25">
      <c r="A38" s="328">
        <v>13</v>
      </c>
      <c r="B38" s="642" t="s">
        <v>41</v>
      </c>
      <c r="C38" s="643"/>
      <c r="D38" s="643"/>
      <c r="E38" s="643"/>
      <c r="F38" s="644"/>
      <c r="G38" s="326" t="s">
        <v>52</v>
      </c>
      <c r="H38" s="328">
        <f t="shared" si="2"/>
        <v>0</v>
      </c>
      <c r="I38" s="328">
        <v>0</v>
      </c>
      <c r="J38" s="328">
        <v>0</v>
      </c>
      <c r="K38" s="268">
        <v>0</v>
      </c>
      <c r="L38" s="268">
        <v>0</v>
      </c>
      <c r="M38" s="268">
        <v>0</v>
      </c>
      <c r="N38" s="268">
        <v>3</v>
      </c>
      <c r="O38" s="328">
        <v>0</v>
      </c>
      <c r="P38" s="328">
        <v>0</v>
      </c>
      <c r="Q38" s="273">
        <v>0</v>
      </c>
      <c r="R38" s="273">
        <v>23858</v>
      </c>
    </row>
    <row r="39" spans="1:18" ht="27" customHeight="1" x14ac:dyDescent="0.25">
      <c r="A39" s="328">
        <v>14</v>
      </c>
      <c r="B39" s="645" t="s">
        <v>39</v>
      </c>
      <c r="C39" s="646"/>
      <c r="D39" s="646"/>
      <c r="E39" s="646"/>
      <c r="F39" s="647"/>
      <c r="G39" s="326" t="s">
        <v>1074</v>
      </c>
      <c r="H39" s="328">
        <f t="shared" si="2"/>
        <v>0</v>
      </c>
      <c r="I39" s="328">
        <v>0</v>
      </c>
      <c r="J39" s="328">
        <v>0</v>
      </c>
      <c r="K39" s="268">
        <v>0</v>
      </c>
      <c r="L39" s="268">
        <v>0</v>
      </c>
      <c r="M39" s="268">
        <v>0</v>
      </c>
      <c r="N39" s="268">
        <v>1</v>
      </c>
      <c r="O39" s="328">
        <v>0</v>
      </c>
      <c r="P39" s="328">
        <v>0</v>
      </c>
      <c r="Q39" s="273">
        <v>0</v>
      </c>
      <c r="R39" s="273">
        <v>23858</v>
      </c>
    </row>
    <row r="40" spans="1:18" ht="28.5" customHeight="1" x14ac:dyDescent="0.25">
      <c r="A40" s="329">
        <v>2</v>
      </c>
      <c r="B40" s="674" t="s">
        <v>54</v>
      </c>
      <c r="C40" s="675"/>
      <c r="D40" s="675"/>
      <c r="E40" s="675"/>
      <c r="F40" s="675"/>
      <c r="G40" s="676"/>
      <c r="H40" s="329">
        <f>H41+H42+H43+H44+H45+H46+H47+H48+H49+H50+H51+H52+H53+H54+H55+H56+H57+H58+H59+H60+H61+H62+H63+H64+H65+H66+H67</f>
        <v>175</v>
      </c>
      <c r="I40" s="329">
        <f t="shared" ref="I40:P40" si="3">I41+I42+I43+I44+I45+I46+I47+I48+I49+I50+I51+I52+I53+I54+I55+I56+I57+I58+I59+I60+I61+I62+I63+I64+I65+I66+I67</f>
        <v>120</v>
      </c>
      <c r="J40" s="329">
        <f t="shared" si="3"/>
        <v>55</v>
      </c>
      <c r="K40" s="330">
        <f t="shared" si="3"/>
        <v>65</v>
      </c>
      <c r="L40" s="330">
        <f t="shared" si="3"/>
        <v>26</v>
      </c>
      <c r="M40" s="330">
        <f t="shared" si="3"/>
        <v>4</v>
      </c>
      <c r="N40" s="330">
        <f t="shared" si="3"/>
        <v>171</v>
      </c>
      <c r="O40" s="329">
        <f t="shared" si="3"/>
        <v>36</v>
      </c>
      <c r="P40" s="329">
        <f t="shared" si="3"/>
        <v>0</v>
      </c>
      <c r="Q40" s="298">
        <v>24330</v>
      </c>
      <c r="R40" s="298">
        <v>16927</v>
      </c>
    </row>
    <row r="41" spans="1:18" ht="34.5" customHeight="1" x14ac:dyDescent="0.25">
      <c r="A41" s="328">
        <v>1</v>
      </c>
      <c r="B41" s="642" t="s">
        <v>55</v>
      </c>
      <c r="C41" s="643"/>
      <c r="D41" s="643"/>
      <c r="E41" s="643"/>
      <c r="F41" s="644"/>
      <c r="G41" s="326" t="s">
        <v>1001</v>
      </c>
      <c r="H41" s="328">
        <f t="shared" ref="H41:H67" si="4">I41+J41</f>
        <v>110</v>
      </c>
      <c r="I41" s="328">
        <v>85</v>
      </c>
      <c r="J41" s="328">
        <v>25</v>
      </c>
      <c r="K41" s="268">
        <v>50</v>
      </c>
      <c r="L41" s="268">
        <v>22</v>
      </c>
      <c r="M41" s="268">
        <v>4</v>
      </c>
      <c r="N41" s="268">
        <v>90</v>
      </c>
      <c r="O41" s="328">
        <v>29</v>
      </c>
      <c r="P41" s="328">
        <v>0</v>
      </c>
      <c r="Q41" s="273">
        <v>47860</v>
      </c>
      <c r="R41" s="273">
        <v>23864</v>
      </c>
    </row>
    <row r="42" spans="1:18" ht="43.5" customHeight="1" x14ac:dyDescent="0.25">
      <c r="A42" s="328">
        <v>2</v>
      </c>
      <c r="B42" s="642" t="s">
        <v>56</v>
      </c>
      <c r="C42" s="643"/>
      <c r="D42" s="643"/>
      <c r="E42" s="643"/>
      <c r="F42" s="644"/>
      <c r="G42" s="326" t="s">
        <v>509</v>
      </c>
      <c r="H42" s="328">
        <f t="shared" si="4"/>
        <v>50</v>
      </c>
      <c r="I42" s="328">
        <v>30</v>
      </c>
      <c r="J42" s="328">
        <v>20</v>
      </c>
      <c r="K42" s="268">
        <v>10</v>
      </c>
      <c r="L42" s="268">
        <v>0</v>
      </c>
      <c r="M42" s="268">
        <v>0</v>
      </c>
      <c r="N42" s="268">
        <v>33</v>
      </c>
      <c r="O42" s="328">
        <v>0</v>
      </c>
      <c r="P42" s="328">
        <v>0</v>
      </c>
      <c r="Q42" s="273">
        <v>46456</v>
      </c>
      <c r="R42" s="273">
        <v>22735</v>
      </c>
    </row>
    <row r="43" spans="1:18" ht="30.75" customHeight="1" x14ac:dyDescent="0.25">
      <c r="A43" s="328">
        <v>3</v>
      </c>
      <c r="B43" s="642" t="s">
        <v>57</v>
      </c>
      <c r="C43" s="643"/>
      <c r="D43" s="643"/>
      <c r="E43" s="643"/>
      <c r="F43" s="644"/>
      <c r="G43" s="326" t="s">
        <v>510</v>
      </c>
      <c r="H43" s="328">
        <f t="shared" si="4"/>
        <v>15</v>
      </c>
      <c r="I43" s="328">
        <v>5</v>
      </c>
      <c r="J43" s="328">
        <v>10</v>
      </c>
      <c r="K43" s="268">
        <v>2</v>
      </c>
      <c r="L43" s="268">
        <v>3</v>
      </c>
      <c r="M43" s="268">
        <v>0</v>
      </c>
      <c r="N43" s="268">
        <v>16</v>
      </c>
      <c r="O43" s="328">
        <v>0</v>
      </c>
      <c r="P43" s="328">
        <v>0</v>
      </c>
      <c r="Q43" s="273">
        <v>45641</v>
      </c>
      <c r="R43" s="273">
        <v>21888</v>
      </c>
    </row>
    <row r="44" spans="1:18" ht="37.5" customHeight="1" x14ac:dyDescent="0.25">
      <c r="A44" s="328">
        <v>4</v>
      </c>
      <c r="B44" s="642" t="s">
        <v>58</v>
      </c>
      <c r="C44" s="643"/>
      <c r="D44" s="643"/>
      <c r="E44" s="643"/>
      <c r="F44" s="644"/>
      <c r="G44" s="326" t="s">
        <v>511</v>
      </c>
      <c r="H44" s="328">
        <f t="shared" si="4"/>
        <v>0</v>
      </c>
      <c r="I44" s="328">
        <v>0</v>
      </c>
      <c r="J44" s="328">
        <v>0</v>
      </c>
      <c r="K44" s="268">
        <v>1</v>
      </c>
      <c r="L44" s="268">
        <v>0</v>
      </c>
      <c r="M44" s="268">
        <v>0</v>
      </c>
      <c r="N44" s="268">
        <v>6</v>
      </c>
      <c r="O44" s="328">
        <v>0</v>
      </c>
      <c r="P44" s="328">
        <v>0</v>
      </c>
      <c r="Q44" s="273">
        <v>18750</v>
      </c>
      <c r="R44" s="273">
        <v>20023</v>
      </c>
    </row>
    <row r="45" spans="1:18" ht="30.75" customHeight="1" x14ac:dyDescent="0.25">
      <c r="A45" s="328">
        <v>5</v>
      </c>
      <c r="B45" s="642" t="s">
        <v>59</v>
      </c>
      <c r="C45" s="643"/>
      <c r="D45" s="643"/>
      <c r="E45" s="643"/>
      <c r="F45" s="644"/>
      <c r="G45" s="326" t="s">
        <v>512</v>
      </c>
      <c r="H45" s="328">
        <f t="shared" si="4"/>
        <v>0</v>
      </c>
      <c r="I45" s="328">
        <v>0</v>
      </c>
      <c r="J45" s="328">
        <v>0</v>
      </c>
      <c r="K45" s="268">
        <v>1</v>
      </c>
      <c r="L45" s="268">
        <v>0</v>
      </c>
      <c r="M45" s="268">
        <v>0</v>
      </c>
      <c r="N45" s="274">
        <v>6</v>
      </c>
      <c r="O45" s="328">
        <v>0</v>
      </c>
      <c r="P45" s="328">
        <v>0</v>
      </c>
      <c r="Q45" s="273">
        <v>45725</v>
      </c>
      <c r="R45" s="273">
        <v>18906</v>
      </c>
    </row>
    <row r="46" spans="1:18" ht="30" customHeight="1" x14ac:dyDescent="0.25">
      <c r="A46" s="328">
        <v>6</v>
      </c>
      <c r="B46" s="642" t="s">
        <v>60</v>
      </c>
      <c r="C46" s="643"/>
      <c r="D46" s="643"/>
      <c r="E46" s="643"/>
      <c r="F46" s="644"/>
      <c r="G46" s="326" t="s">
        <v>513</v>
      </c>
      <c r="H46" s="328">
        <f t="shared" si="4"/>
        <v>0</v>
      </c>
      <c r="I46" s="328">
        <v>0</v>
      </c>
      <c r="J46" s="328">
        <v>0</v>
      </c>
      <c r="K46" s="268">
        <v>1</v>
      </c>
      <c r="L46" s="268">
        <v>1</v>
      </c>
      <c r="M46" s="268">
        <v>0</v>
      </c>
      <c r="N46" s="268">
        <v>6</v>
      </c>
      <c r="O46" s="328">
        <v>0</v>
      </c>
      <c r="P46" s="328">
        <v>0</v>
      </c>
      <c r="Q46" s="273">
        <v>44500</v>
      </c>
      <c r="R46" s="273">
        <v>19987</v>
      </c>
    </row>
    <row r="47" spans="1:18" ht="42.75" customHeight="1" x14ac:dyDescent="0.25">
      <c r="A47" s="328">
        <v>7</v>
      </c>
      <c r="B47" s="642" t="s">
        <v>61</v>
      </c>
      <c r="C47" s="643"/>
      <c r="D47" s="643"/>
      <c r="E47" s="643"/>
      <c r="F47" s="644"/>
      <c r="G47" s="326" t="s">
        <v>962</v>
      </c>
      <c r="H47" s="328">
        <f t="shared" si="4"/>
        <v>0</v>
      </c>
      <c r="I47" s="328">
        <v>0</v>
      </c>
      <c r="J47" s="328">
        <v>0</v>
      </c>
      <c r="K47" s="268">
        <v>0</v>
      </c>
      <c r="L47" s="268">
        <v>0</v>
      </c>
      <c r="M47" s="268">
        <v>0</v>
      </c>
      <c r="N47" s="268">
        <v>1</v>
      </c>
      <c r="O47" s="328">
        <v>0</v>
      </c>
      <c r="P47" s="328">
        <v>0</v>
      </c>
      <c r="Q47" s="273">
        <v>0</v>
      </c>
      <c r="R47" s="273">
        <v>11280</v>
      </c>
    </row>
    <row r="48" spans="1:18" ht="45.75" customHeight="1" x14ac:dyDescent="0.25">
      <c r="A48" s="328">
        <v>8</v>
      </c>
      <c r="B48" s="642" t="s">
        <v>86</v>
      </c>
      <c r="C48" s="643"/>
      <c r="D48" s="643"/>
      <c r="E48" s="643"/>
      <c r="F48" s="644"/>
      <c r="G48" s="326" t="s">
        <v>759</v>
      </c>
      <c r="H48" s="328">
        <f t="shared" si="4"/>
        <v>0</v>
      </c>
      <c r="I48" s="328">
        <v>0</v>
      </c>
      <c r="J48" s="328">
        <v>0</v>
      </c>
      <c r="K48" s="268">
        <v>0</v>
      </c>
      <c r="L48" s="268">
        <v>0</v>
      </c>
      <c r="M48" s="268">
        <v>0</v>
      </c>
      <c r="N48" s="268">
        <v>1</v>
      </c>
      <c r="O48" s="328">
        <v>0</v>
      </c>
      <c r="P48" s="328">
        <v>0</v>
      </c>
      <c r="Q48" s="273">
        <v>0</v>
      </c>
      <c r="R48" s="273">
        <v>16733</v>
      </c>
    </row>
    <row r="49" spans="1:18" ht="29.25" customHeight="1" x14ac:dyDescent="0.25">
      <c r="A49" s="328">
        <v>9</v>
      </c>
      <c r="B49" s="642" t="s">
        <v>72</v>
      </c>
      <c r="C49" s="643"/>
      <c r="D49" s="643"/>
      <c r="E49" s="643"/>
      <c r="F49" s="644"/>
      <c r="G49" s="326" t="s">
        <v>963</v>
      </c>
      <c r="H49" s="328">
        <f t="shared" si="4"/>
        <v>0</v>
      </c>
      <c r="I49" s="328">
        <v>0</v>
      </c>
      <c r="J49" s="328">
        <v>0</v>
      </c>
      <c r="K49" s="268">
        <v>0</v>
      </c>
      <c r="L49" s="268">
        <v>0</v>
      </c>
      <c r="M49" s="268">
        <v>0</v>
      </c>
      <c r="N49" s="268">
        <v>1</v>
      </c>
      <c r="O49" s="328">
        <v>0</v>
      </c>
      <c r="P49" s="328">
        <v>0</v>
      </c>
      <c r="Q49" s="273">
        <v>0</v>
      </c>
      <c r="R49" s="273">
        <v>22750</v>
      </c>
    </row>
    <row r="50" spans="1:18" ht="32.25" customHeight="1" x14ac:dyDescent="0.25">
      <c r="A50" s="328">
        <v>10</v>
      </c>
      <c r="B50" s="642" t="s">
        <v>395</v>
      </c>
      <c r="C50" s="643"/>
      <c r="D50" s="643"/>
      <c r="E50" s="643"/>
      <c r="F50" s="644"/>
      <c r="G50" s="326" t="s">
        <v>964</v>
      </c>
      <c r="H50" s="328">
        <f t="shared" si="4"/>
        <v>0</v>
      </c>
      <c r="I50" s="328">
        <v>0</v>
      </c>
      <c r="J50" s="328">
        <v>0</v>
      </c>
      <c r="K50" s="268">
        <v>0</v>
      </c>
      <c r="L50" s="268">
        <v>0</v>
      </c>
      <c r="M50" s="268">
        <v>0</v>
      </c>
      <c r="N50" s="268">
        <v>1</v>
      </c>
      <c r="O50" s="328">
        <v>0</v>
      </c>
      <c r="P50" s="328">
        <v>0</v>
      </c>
      <c r="Q50" s="273">
        <v>0</v>
      </c>
      <c r="R50" s="273">
        <v>13635</v>
      </c>
    </row>
    <row r="51" spans="1:18" ht="30" customHeight="1" x14ac:dyDescent="0.25">
      <c r="A51" s="328">
        <v>11</v>
      </c>
      <c r="B51" s="642" t="s">
        <v>299</v>
      </c>
      <c r="C51" s="643"/>
      <c r="D51" s="643"/>
      <c r="E51" s="643"/>
      <c r="F51" s="644"/>
      <c r="G51" s="326" t="s">
        <v>762</v>
      </c>
      <c r="H51" s="328">
        <f t="shared" si="4"/>
        <v>0</v>
      </c>
      <c r="I51" s="328">
        <v>0</v>
      </c>
      <c r="J51" s="328">
        <v>0</v>
      </c>
      <c r="K51" s="268">
        <v>0</v>
      </c>
      <c r="L51" s="268">
        <v>0</v>
      </c>
      <c r="M51" s="268">
        <v>0</v>
      </c>
      <c r="N51" s="268">
        <v>1</v>
      </c>
      <c r="O51" s="328">
        <v>0</v>
      </c>
      <c r="P51" s="328">
        <v>0</v>
      </c>
      <c r="Q51" s="273">
        <v>0</v>
      </c>
      <c r="R51" s="273">
        <v>11500</v>
      </c>
    </row>
    <row r="52" spans="1:18" ht="23.25" customHeight="1" x14ac:dyDescent="0.25">
      <c r="A52" s="328">
        <v>12</v>
      </c>
      <c r="B52" s="642" t="s">
        <v>763</v>
      </c>
      <c r="C52" s="643"/>
      <c r="D52" s="643"/>
      <c r="E52" s="643"/>
      <c r="F52" s="644"/>
      <c r="G52" s="326" t="s">
        <v>764</v>
      </c>
      <c r="H52" s="328">
        <f t="shared" si="4"/>
        <v>0</v>
      </c>
      <c r="I52" s="328">
        <v>0</v>
      </c>
      <c r="J52" s="328">
        <v>0</v>
      </c>
      <c r="K52" s="268">
        <v>0</v>
      </c>
      <c r="L52" s="268">
        <v>0</v>
      </c>
      <c r="M52" s="268">
        <v>0</v>
      </c>
      <c r="N52" s="268">
        <v>1</v>
      </c>
      <c r="O52" s="328">
        <v>0</v>
      </c>
      <c r="P52" s="328">
        <v>0</v>
      </c>
      <c r="Q52" s="273">
        <v>0</v>
      </c>
      <c r="R52" s="273">
        <v>12625</v>
      </c>
    </row>
    <row r="53" spans="1:18" ht="30" customHeight="1" x14ac:dyDescent="0.25">
      <c r="A53" s="328">
        <v>13</v>
      </c>
      <c r="B53" s="642" t="s">
        <v>765</v>
      </c>
      <c r="C53" s="643"/>
      <c r="D53" s="643"/>
      <c r="E53" s="643"/>
      <c r="F53" s="644"/>
      <c r="G53" s="326" t="s">
        <v>766</v>
      </c>
      <c r="H53" s="328">
        <f t="shared" si="4"/>
        <v>0</v>
      </c>
      <c r="I53" s="328">
        <v>0</v>
      </c>
      <c r="J53" s="328">
        <v>0</v>
      </c>
      <c r="K53" s="268">
        <v>0</v>
      </c>
      <c r="L53" s="268">
        <v>0</v>
      </c>
      <c r="M53" s="268">
        <v>0</v>
      </c>
      <c r="N53" s="268">
        <v>1</v>
      </c>
      <c r="O53" s="328">
        <v>0</v>
      </c>
      <c r="P53" s="328">
        <v>0</v>
      </c>
      <c r="Q53" s="273">
        <v>0</v>
      </c>
      <c r="R53" s="273">
        <v>12625</v>
      </c>
    </row>
    <row r="54" spans="1:18" ht="28.5" customHeight="1" x14ac:dyDescent="0.25">
      <c r="A54" s="328">
        <v>14</v>
      </c>
      <c r="B54" s="642" t="s">
        <v>767</v>
      </c>
      <c r="C54" s="643"/>
      <c r="D54" s="643"/>
      <c r="E54" s="643"/>
      <c r="F54" s="644"/>
      <c r="G54" s="326" t="s">
        <v>768</v>
      </c>
      <c r="H54" s="328">
        <f t="shared" si="4"/>
        <v>0</v>
      </c>
      <c r="I54" s="328">
        <v>0</v>
      </c>
      <c r="J54" s="328">
        <v>0</v>
      </c>
      <c r="K54" s="268">
        <v>0</v>
      </c>
      <c r="L54" s="268">
        <v>0</v>
      </c>
      <c r="M54" s="268">
        <v>0</v>
      </c>
      <c r="N54" s="268">
        <v>0</v>
      </c>
      <c r="O54" s="328">
        <v>1</v>
      </c>
      <c r="P54" s="328">
        <v>0</v>
      </c>
      <c r="Q54" s="273">
        <v>0</v>
      </c>
      <c r="R54" s="273">
        <v>0</v>
      </c>
    </row>
    <row r="55" spans="1:18" ht="30" customHeight="1" x14ac:dyDescent="0.25">
      <c r="A55" s="328">
        <v>15</v>
      </c>
      <c r="B55" s="642" t="s">
        <v>769</v>
      </c>
      <c r="C55" s="643"/>
      <c r="D55" s="643"/>
      <c r="E55" s="643"/>
      <c r="F55" s="644"/>
      <c r="G55" s="326" t="s">
        <v>770</v>
      </c>
      <c r="H55" s="328">
        <f t="shared" si="4"/>
        <v>0</v>
      </c>
      <c r="I55" s="328">
        <v>0</v>
      </c>
      <c r="J55" s="328">
        <v>0</v>
      </c>
      <c r="K55" s="268">
        <v>0</v>
      </c>
      <c r="L55" s="268">
        <v>0</v>
      </c>
      <c r="M55" s="268">
        <v>0</v>
      </c>
      <c r="N55" s="268">
        <v>1</v>
      </c>
      <c r="O55" s="328">
        <v>0</v>
      </c>
      <c r="P55" s="328">
        <v>0</v>
      </c>
      <c r="Q55" s="273">
        <v>0</v>
      </c>
      <c r="R55" s="273">
        <v>12625</v>
      </c>
    </row>
    <row r="56" spans="1:18" ht="32.25" customHeight="1" x14ac:dyDescent="0.25">
      <c r="A56" s="328">
        <v>16</v>
      </c>
      <c r="B56" s="642" t="s">
        <v>78</v>
      </c>
      <c r="C56" s="643"/>
      <c r="D56" s="643"/>
      <c r="E56" s="643"/>
      <c r="F56" s="644"/>
      <c r="G56" s="326" t="s">
        <v>79</v>
      </c>
      <c r="H56" s="328">
        <f t="shared" si="4"/>
        <v>0</v>
      </c>
      <c r="I56" s="328">
        <v>0</v>
      </c>
      <c r="J56" s="328">
        <v>0</v>
      </c>
      <c r="K56" s="268">
        <v>0</v>
      </c>
      <c r="L56" s="268">
        <v>0</v>
      </c>
      <c r="M56" s="268">
        <v>0</v>
      </c>
      <c r="N56" s="268">
        <v>1</v>
      </c>
      <c r="O56" s="328">
        <v>0</v>
      </c>
      <c r="P56" s="328">
        <v>0</v>
      </c>
      <c r="Q56" s="273">
        <v>0</v>
      </c>
      <c r="R56" s="273">
        <v>14243</v>
      </c>
    </row>
    <row r="57" spans="1:18" ht="43.5" customHeight="1" x14ac:dyDescent="0.25">
      <c r="A57" s="328">
        <v>17</v>
      </c>
      <c r="B57" s="642" t="s">
        <v>82</v>
      </c>
      <c r="C57" s="643"/>
      <c r="D57" s="643"/>
      <c r="E57" s="643"/>
      <c r="F57" s="644"/>
      <c r="G57" s="326" t="s">
        <v>771</v>
      </c>
      <c r="H57" s="328">
        <f t="shared" si="4"/>
        <v>0</v>
      </c>
      <c r="I57" s="328">
        <v>0</v>
      </c>
      <c r="J57" s="328">
        <v>0</v>
      </c>
      <c r="K57" s="268">
        <v>0</v>
      </c>
      <c r="L57" s="268">
        <v>0</v>
      </c>
      <c r="M57" s="268">
        <v>0</v>
      </c>
      <c r="N57" s="268">
        <v>1</v>
      </c>
      <c r="O57" s="328">
        <v>0</v>
      </c>
      <c r="P57" s="328">
        <v>0</v>
      </c>
      <c r="Q57" s="273">
        <v>0</v>
      </c>
      <c r="R57" s="273">
        <v>14733</v>
      </c>
    </row>
    <row r="58" spans="1:18" ht="46.5" customHeight="1" x14ac:dyDescent="0.25">
      <c r="A58" s="328">
        <v>18</v>
      </c>
      <c r="B58" s="642" t="s">
        <v>772</v>
      </c>
      <c r="C58" s="643"/>
      <c r="D58" s="643"/>
      <c r="E58" s="643"/>
      <c r="F58" s="644"/>
      <c r="G58" s="326" t="s">
        <v>773</v>
      </c>
      <c r="H58" s="328">
        <f t="shared" si="4"/>
        <v>0</v>
      </c>
      <c r="I58" s="328">
        <v>0</v>
      </c>
      <c r="J58" s="328">
        <v>0</v>
      </c>
      <c r="K58" s="268">
        <v>0</v>
      </c>
      <c r="L58" s="268">
        <v>0</v>
      </c>
      <c r="M58" s="268">
        <v>0</v>
      </c>
      <c r="N58" s="268">
        <v>1</v>
      </c>
      <c r="O58" s="328">
        <v>0</v>
      </c>
      <c r="P58" s="328">
        <v>0</v>
      </c>
      <c r="Q58" s="273">
        <v>0</v>
      </c>
      <c r="R58" s="273">
        <v>17320</v>
      </c>
    </row>
    <row r="59" spans="1:18" ht="43.5" customHeight="1" x14ac:dyDescent="0.25">
      <c r="A59" s="328">
        <v>19</v>
      </c>
      <c r="B59" s="642" t="s">
        <v>774</v>
      </c>
      <c r="C59" s="643"/>
      <c r="D59" s="643"/>
      <c r="E59" s="643"/>
      <c r="F59" s="644"/>
      <c r="G59" s="326" t="s">
        <v>775</v>
      </c>
      <c r="H59" s="328">
        <f t="shared" si="4"/>
        <v>0</v>
      </c>
      <c r="I59" s="328">
        <v>0</v>
      </c>
      <c r="J59" s="328">
        <v>0</v>
      </c>
      <c r="K59" s="268">
        <v>0</v>
      </c>
      <c r="L59" s="268">
        <v>0</v>
      </c>
      <c r="M59" s="268">
        <v>0</v>
      </c>
      <c r="N59" s="268">
        <v>1</v>
      </c>
      <c r="O59" s="328">
        <v>0</v>
      </c>
      <c r="P59" s="328">
        <v>0</v>
      </c>
      <c r="Q59" s="273">
        <v>0</v>
      </c>
      <c r="R59" s="273">
        <v>14733</v>
      </c>
    </row>
    <row r="60" spans="1:18" ht="32.25" customHeight="1" x14ac:dyDescent="0.25">
      <c r="A60" s="328">
        <v>20</v>
      </c>
      <c r="B60" s="642" t="s">
        <v>776</v>
      </c>
      <c r="C60" s="643"/>
      <c r="D60" s="643"/>
      <c r="E60" s="643"/>
      <c r="F60" s="644"/>
      <c r="G60" s="326" t="s">
        <v>777</v>
      </c>
      <c r="H60" s="328">
        <f t="shared" si="4"/>
        <v>0</v>
      </c>
      <c r="I60" s="328">
        <v>0</v>
      </c>
      <c r="J60" s="328">
        <v>0</v>
      </c>
      <c r="K60" s="268">
        <v>0</v>
      </c>
      <c r="L60" s="268">
        <v>0</v>
      </c>
      <c r="M60" s="268">
        <v>0</v>
      </c>
      <c r="N60" s="268">
        <v>1</v>
      </c>
      <c r="O60" s="328">
        <v>0</v>
      </c>
      <c r="P60" s="328">
        <v>0</v>
      </c>
      <c r="Q60" s="273">
        <v>0</v>
      </c>
      <c r="R60" s="273">
        <v>11280</v>
      </c>
    </row>
    <row r="61" spans="1:18" ht="41.25" customHeight="1" x14ac:dyDescent="0.25">
      <c r="A61" s="328">
        <v>21</v>
      </c>
      <c r="B61" s="642" t="s">
        <v>778</v>
      </c>
      <c r="C61" s="643"/>
      <c r="D61" s="643"/>
      <c r="E61" s="643"/>
      <c r="F61" s="644"/>
      <c r="G61" s="326" t="s">
        <v>779</v>
      </c>
      <c r="H61" s="328">
        <f t="shared" si="4"/>
        <v>0</v>
      </c>
      <c r="I61" s="328">
        <v>0</v>
      </c>
      <c r="J61" s="328">
        <v>0</v>
      </c>
      <c r="K61" s="268">
        <v>0</v>
      </c>
      <c r="L61" s="268">
        <v>0</v>
      </c>
      <c r="M61" s="268">
        <v>0</v>
      </c>
      <c r="N61" s="268">
        <v>1</v>
      </c>
      <c r="O61" s="328">
        <v>0</v>
      </c>
      <c r="P61" s="328">
        <v>0</v>
      </c>
      <c r="Q61" s="273">
        <v>0</v>
      </c>
      <c r="R61" s="273">
        <v>11280</v>
      </c>
    </row>
    <row r="62" spans="1:18" ht="30.75" customHeight="1" x14ac:dyDescent="0.25">
      <c r="A62" s="328">
        <v>22</v>
      </c>
      <c r="B62" s="648" t="s">
        <v>66</v>
      </c>
      <c r="C62" s="648"/>
      <c r="D62" s="648"/>
      <c r="E62" s="648"/>
      <c r="F62" s="648"/>
      <c r="G62" s="327" t="s">
        <v>865</v>
      </c>
      <c r="H62" s="328">
        <f t="shared" si="4"/>
        <v>0</v>
      </c>
      <c r="I62" s="328">
        <v>0</v>
      </c>
      <c r="J62" s="328">
        <v>0</v>
      </c>
      <c r="K62" s="268">
        <v>0</v>
      </c>
      <c r="L62" s="268">
        <v>0</v>
      </c>
      <c r="M62" s="268">
        <v>0</v>
      </c>
      <c r="N62" s="268">
        <v>0</v>
      </c>
      <c r="O62" s="328">
        <v>1</v>
      </c>
      <c r="P62" s="328">
        <v>0</v>
      </c>
      <c r="Q62" s="328">
        <v>0</v>
      </c>
      <c r="R62" s="328">
        <v>0</v>
      </c>
    </row>
    <row r="63" spans="1:18" ht="45" customHeight="1" x14ac:dyDescent="0.25">
      <c r="A63" s="328">
        <v>23</v>
      </c>
      <c r="B63" s="648" t="s">
        <v>866</v>
      </c>
      <c r="C63" s="648"/>
      <c r="D63" s="648"/>
      <c r="E63" s="648"/>
      <c r="F63" s="648"/>
      <c r="G63" s="327" t="s">
        <v>867</v>
      </c>
      <c r="H63" s="328">
        <f t="shared" si="4"/>
        <v>0</v>
      </c>
      <c r="I63" s="328">
        <v>0</v>
      </c>
      <c r="J63" s="328">
        <v>0</v>
      </c>
      <c r="K63" s="268">
        <v>0</v>
      </c>
      <c r="L63" s="268">
        <v>0</v>
      </c>
      <c r="M63" s="268">
        <v>0</v>
      </c>
      <c r="N63" s="268">
        <v>0</v>
      </c>
      <c r="O63" s="328">
        <v>1</v>
      </c>
      <c r="P63" s="328">
        <v>0</v>
      </c>
      <c r="Q63" s="328">
        <v>0</v>
      </c>
      <c r="R63" s="328">
        <v>0</v>
      </c>
    </row>
    <row r="64" spans="1:18" ht="43.5" customHeight="1" x14ac:dyDescent="0.25">
      <c r="A64" s="328">
        <v>24</v>
      </c>
      <c r="B64" s="648" t="s">
        <v>868</v>
      </c>
      <c r="C64" s="648"/>
      <c r="D64" s="648"/>
      <c r="E64" s="648"/>
      <c r="F64" s="648"/>
      <c r="G64" s="327" t="s">
        <v>869</v>
      </c>
      <c r="H64" s="328">
        <f t="shared" si="4"/>
        <v>0</v>
      </c>
      <c r="I64" s="328">
        <v>0</v>
      </c>
      <c r="J64" s="328">
        <v>0</v>
      </c>
      <c r="K64" s="268">
        <v>0</v>
      </c>
      <c r="L64" s="268">
        <v>0</v>
      </c>
      <c r="M64" s="268">
        <v>0</v>
      </c>
      <c r="N64" s="268">
        <v>0</v>
      </c>
      <c r="O64" s="328">
        <v>1</v>
      </c>
      <c r="P64" s="328">
        <v>0</v>
      </c>
      <c r="Q64" s="328">
        <v>0</v>
      </c>
      <c r="R64" s="328">
        <v>0</v>
      </c>
    </row>
    <row r="65" spans="1:18" ht="33" customHeight="1" x14ac:dyDescent="0.25">
      <c r="A65" s="328">
        <v>25</v>
      </c>
      <c r="B65" s="648" t="s">
        <v>870</v>
      </c>
      <c r="C65" s="648"/>
      <c r="D65" s="648"/>
      <c r="E65" s="648"/>
      <c r="F65" s="648"/>
      <c r="G65" s="327" t="s">
        <v>871</v>
      </c>
      <c r="H65" s="328">
        <f t="shared" si="4"/>
        <v>0</v>
      </c>
      <c r="I65" s="328">
        <v>0</v>
      </c>
      <c r="J65" s="328">
        <v>0</v>
      </c>
      <c r="K65" s="268">
        <v>0</v>
      </c>
      <c r="L65" s="268">
        <v>0</v>
      </c>
      <c r="M65" s="268">
        <v>0</v>
      </c>
      <c r="N65" s="268">
        <v>0</v>
      </c>
      <c r="O65" s="328">
        <v>1</v>
      </c>
      <c r="P65" s="328">
        <v>0</v>
      </c>
      <c r="Q65" s="328">
        <v>0</v>
      </c>
      <c r="R65" s="328">
        <v>0</v>
      </c>
    </row>
    <row r="66" spans="1:18" ht="30.75" customHeight="1" x14ac:dyDescent="0.25">
      <c r="A66" s="328">
        <v>26</v>
      </c>
      <c r="B66" s="648" t="s">
        <v>872</v>
      </c>
      <c r="C66" s="648"/>
      <c r="D66" s="648"/>
      <c r="E66" s="648"/>
      <c r="F66" s="648"/>
      <c r="G66" s="327" t="s">
        <v>873</v>
      </c>
      <c r="H66" s="328">
        <f t="shared" si="4"/>
        <v>0</v>
      </c>
      <c r="I66" s="328">
        <v>0</v>
      </c>
      <c r="J66" s="328">
        <v>0</v>
      </c>
      <c r="K66" s="268">
        <v>0</v>
      </c>
      <c r="L66" s="268">
        <v>0</v>
      </c>
      <c r="M66" s="268">
        <v>0</v>
      </c>
      <c r="N66" s="268">
        <v>0</v>
      </c>
      <c r="O66" s="328">
        <v>1</v>
      </c>
      <c r="P66" s="328">
        <v>0</v>
      </c>
      <c r="Q66" s="328">
        <v>0</v>
      </c>
      <c r="R66" s="328">
        <v>0</v>
      </c>
    </row>
    <row r="67" spans="1:18" ht="21" customHeight="1" x14ac:dyDescent="0.25">
      <c r="A67" s="328">
        <v>27</v>
      </c>
      <c r="B67" s="648" t="s">
        <v>874</v>
      </c>
      <c r="C67" s="648"/>
      <c r="D67" s="648"/>
      <c r="E67" s="648"/>
      <c r="F67" s="648"/>
      <c r="G67" s="327" t="s">
        <v>875</v>
      </c>
      <c r="H67" s="328">
        <f t="shared" si="4"/>
        <v>0</v>
      </c>
      <c r="I67" s="328">
        <v>0</v>
      </c>
      <c r="J67" s="328">
        <v>0</v>
      </c>
      <c r="K67" s="268">
        <v>0</v>
      </c>
      <c r="L67" s="268">
        <v>0</v>
      </c>
      <c r="M67" s="268">
        <v>0</v>
      </c>
      <c r="N67" s="268">
        <v>0</v>
      </c>
      <c r="O67" s="328">
        <v>1</v>
      </c>
      <c r="P67" s="328">
        <v>0</v>
      </c>
      <c r="Q67" s="328">
        <v>0</v>
      </c>
      <c r="R67" s="328">
        <v>0</v>
      </c>
    </row>
    <row r="68" spans="1:18" ht="35.25" customHeight="1" x14ac:dyDescent="0.25">
      <c r="A68" s="329">
        <v>3</v>
      </c>
      <c r="B68" s="674" t="s">
        <v>103</v>
      </c>
      <c r="C68" s="675"/>
      <c r="D68" s="675"/>
      <c r="E68" s="675"/>
      <c r="F68" s="675"/>
      <c r="G68" s="676"/>
      <c r="H68" s="329">
        <f>H69+H70+H71+H72+H73+H74+H75+H76+H77+H78+H79+H80+H81+H82+H83+H84+H85+H86+H87+H88+H89+H90+H91+H92+H93+H94+H95+H96+H97+H98+H99+H100+H101+H102+H103</f>
        <v>400</v>
      </c>
      <c r="I68" s="329">
        <f t="shared" ref="I68:P68" si="5">I69+I70+I71+I72+I73+I74+I75+I76+I77+I78+I79+I80+I81+I82+I83+I84+I85+I86+I87+I88+I89+I90+I91+I92+I93+I94+I95+I96+I97+I98+I99+I100+I101+I102+I103</f>
        <v>200</v>
      </c>
      <c r="J68" s="329">
        <f t="shared" si="5"/>
        <v>200</v>
      </c>
      <c r="K68" s="330">
        <f t="shared" si="5"/>
        <v>213</v>
      </c>
      <c r="L68" s="330">
        <f t="shared" si="5"/>
        <v>0</v>
      </c>
      <c r="M68" s="330">
        <f t="shared" si="5"/>
        <v>0</v>
      </c>
      <c r="N68" s="330">
        <f t="shared" si="5"/>
        <v>487</v>
      </c>
      <c r="O68" s="329">
        <f t="shared" si="5"/>
        <v>0</v>
      </c>
      <c r="P68" s="329">
        <f t="shared" si="5"/>
        <v>0</v>
      </c>
      <c r="Q68" s="298">
        <v>47359</v>
      </c>
      <c r="R68" s="298">
        <v>27832.6</v>
      </c>
    </row>
    <row r="69" spans="1:18" ht="42" customHeight="1" x14ac:dyDescent="0.25">
      <c r="A69" s="328">
        <v>1</v>
      </c>
      <c r="B69" s="642" t="s">
        <v>150</v>
      </c>
      <c r="C69" s="643"/>
      <c r="D69" s="643"/>
      <c r="E69" s="643"/>
      <c r="F69" s="644"/>
      <c r="G69" s="326" t="s">
        <v>1008</v>
      </c>
      <c r="H69" s="328">
        <f>I69+J69</f>
        <v>160</v>
      </c>
      <c r="I69" s="328">
        <v>150</v>
      </c>
      <c r="J69" s="328">
        <v>10</v>
      </c>
      <c r="K69" s="268">
        <v>79</v>
      </c>
      <c r="L69" s="268">
        <v>0</v>
      </c>
      <c r="M69" s="268">
        <v>0</v>
      </c>
      <c r="N69" s="268">
        <v>136</v>
      </c>
      <c r="O69" s="328">
        <v>0</v>
      </c>
      <c r="P69" s="328">
        <v>0</v>
      </c>
      <c r="Q69" s="273">
        <v>41302.9</v>
      </c>
      <c r="R69" s="273">
        <v>27411.599999999999</v>
      </c>
    </row>
    <row r="70" spans="1:18" ht="42" customHeight="1" x14ac:dyDescent="0.25">
      <c r="A70" s="328">
        <v>2</v>
      </c>
      <c r="B70" s="642" t="s">
        <v>844</v>
      </c>
      <c r="C70" s="643"/>
      <c r="D70" s="643"/>
      <c r="E70" s="643"/>
      <c r="F70" s="644"/>
      <c r="G70" s="326" t="s">
        <v>704</v>
      </c>
      <c r="H70" s="328">
        <f t="shared" ref="H70:H103" si="6">I70+J70</f>
        <v>30</v>
      </c>
      <c r="I70" s="328">
        <v>10</v>
      </c>
      <c r="J70" s="328">
        <v>20</v>
      </c>
      <c r="K70" s="268">
        <v>17</v>
      </c>
      <c r="L70" s="268">
        <v>0</v>
      </c>
      <c r="M70" s="268">
        <v>0</v>
      </c>
      <c r="N70" s="268">
        <v>47</v>
      </c>
      <c r="O70" s="328">
        <v>0</v>
      </c>
      <c r="P70" s="328">
        <v>0</v>
      </c>
      <c r="Q70" s="273">
        <v>43076.9</v>
      </c>
      <c r="R70" s="273">
        <v>26934.2</v>
      </c>
    </row>
    <row r="71" spans="1:18" ht="30" customHeight="1" x14ac:dyDescent="0.25">
      <c r="A71" s="328">
        <v>3</v>
      </c>
      <c r="B71" s="642" t="s">
        <v>729</v>
      </c>
      <c r="C71" s="643"/>
      <c r="D71" s="643"/>
      <c r="E71" s="643"/>
      <c r="F71" s="644"/>
      <c r="G71" s="326" t="s">
        <v>706</v>
      </c>
      <c r="H71" s="328">
        <f t="shared" si="6"/>
        <v>20</v>
      </c>
      <c r="I71" s="328">
        <v>0</v>
      </c>
      <c r="J71" s="328">
        <v>20</v>
      </c>
      <c r="K71" s="268">
        <v>10</v>
      </c>
      <c r="L71" s="268"/>
      <c r="M71" s="268">
        <v>0</v>
      </c>
      <c r="N71" s="268">
        <v>22</v>
      </c>
      <c r="O71" s="328">
        <v>0</v>
      </c>
      <c r="P71" s="328">
        <v>0</v>
      </c>
      <c r="Q71" s="273">
        <v>40000</v>
      </c>
      <c r="R71" s="273">
        <v>26421.1</v>
      </c>
    </row>
    <row r="72" spans="1:18" ht="27" customHeight="1" x14ac:dyDescent="0.25">
      <c r="A72" s="328">
        <v>4</v>
      </c>
      <c r="B72" s="642" t="s">
        <v>104</v>
      </c>
      <c r="C72" s="643"/>
      <c r="D72" s="643"/>
      <c r="E72" s="643"/>
      <c r="F72" s="644"/>
      <c r="G72" s="326" t="s">
        <v>516</v>
      </c>
      <c r="H72" s="328">
        <f t="shared" si="6"/>
        <v>25</v>
      </c>
      <c r="I72" s="328">
        <v>10</v>
      </c>
      <c r="J72" s="328">
        <v>15</v>
      </c>
      <c r="K72" s="268">
        <v>13</v>
      </c>
      <c r="L72" s="268">
        <v>0</v>
      </c>
      <c r="M72" s="268">
        <v>0</v>
      </c>
      <c r="N72" s="268">
        <v>36</v>
      </c>
      <c r="O72" s="328">
        <v>0</v>
      </c>
      <c r="P72" s="328">
        <v>0</v>
      </c>
      <c r="Q72" s="273">
        <v>43500</v>
      </c>
      <c r="R72" s="273">
        <v>25735.3</v>
      </c>
    </row>
    <row r="73" spans="1:18" ht="42" customHeight="1" x14ac:dyDescent="0.25">
      <c r="A73" s="328">
        <v>5</v>
      </c>
      <c r="B73" s="642" t="s">
        <v>797</v>
      </c>
      <c r="C73" s="643"/>
      <c r="D73" s="643"/>
      <c r="E73" s="643"/>
      <c r="F73" s="644"/>
      <c r="G73" s="326" t="s">
        <v>520</v>
      </c>
      <c r="H73" s="328">
        <f t="shared" si="6"/>
        <v>20</v>
      </c>
      <c r="I73" s="328">
        <v>10</v>
      </c>
      <c r="J73" s="328">
        <v>10</v>
      </c>
      <c r="K73" s="268">
        <v>9</v>
      </c>
      <c r="L73" s="268">
        <v>0</v>
      </c>
      <c r="M73" s="268">
        <v>0</v>
      </c>
      <c r="N73" s="268">
        <v>23</v>
      </c>
      <c r="O73" s="328">
        <v>0</v>
      </c>
      <c r="P73" s="328">
        <v>0</v>
      </c>
      <c r="Q73" s="273">
        <v>43177.8</v>
      </c>
      <c r="R73" s="273">
        <v>26000</v>
      </c>
    </row>
    <row r="74" spans="1:18" ht="42" customHeight="1" x14ac:dyDescent="0.25">
      <c r="A74" s="328">
        <v>6</v>
      </c>
      <c r="B74" s="642" t="s">
        <v>798</v>
      </c>
      <c r="C74" s="643"/>
      <c r="D74" s="643"/>
      <c r="E74" s="643"/>
      <c r="F74" s="644"/>
      <c r="G74" s="326" t="s">
        <v>517</v>
      </c>
      <c r="H74" s="328">
        <f t="shared" si="6"/>
        <v>25</v>
      </c>
      <c r="I74" s="328">
        <v>10</v>
      </c>
      <c r="J74" s="328">
        <v>15</v>
      </c>
      <c r="K74" s="268">
        <v>11</v>
      </c>
      <c r="L74" s="268">
        <v>0</v>
      </c>
      <c r="M74" s="268">
        <v>0</v>
      </c>
      <c r="N74" s="268">
        <v>19</v>
      </c>
      <c r="O74" s="328">
        <v>0</v>
      </c>
      <c r="P74" s="328">
        <v>0</v>
      </c>
      <c r="Q74" s="273">
        <v>45200</v>
      </c>
      <c r="R74" s="273">
        <v>28000</v>
      </c>
    </row>
    <row r="75" spans="1:18" ht="27.75" customHeight="1" x14ac:dyDescent="0.25">
      <c r="A75" s="328">
        <v>7</v>
      </c>
      <c r="B75" s="642" t="s">
        <v>108</v>
      </c>
      <c r="C75" s="643"/>
      <c r="D75" s="643"/>
      <c r="E75" s="643"/>
      <c r="F75" s="644"/>
      <c r="G75" s="326" t="s">
        <v>707</v>
      </c>
      <c r="H75" s="328">
        <f t="shared" si="6"/>
        <v>25</v>
      </c>
      <c r="I75" s="328">
        <v>10</v>
      </c>
      <c r="J75" s="328">
        <v>15</v>
      </c>
      <c r="K75" s="268">
        <v>17</v>
      </c>
      <c r="L75" s="268">
        <v>0</v>
      </c>
      <c r="M75" s="268">
        <v>0</v>
      </c>
      <c r="N75" s="268">
        <v>48</v>
      </c>
      <c r="O75" s="328">
        <v>0</v>
      </c>
      <c r="P75" s="328">
        <v>0</v>
      </c>
      <c r="Q75" s="273">
        <v>41676.9</v>
      </c>
      <c r="R75" s="273">
        <v>25365.9</v>
      </c>
    </row>
    <row r="76" spans="1:18" ht="42" customHeight="1" x14ac:dyDescent="0.25">
      <c r="A76" s="328">
        <v>8</v>
      </c>
      <c r="B76" s="642" t="s">
        <v>800</v>
      </c>
      <c r="C76" s="643"/>
      <c r="D76" s="643"/>
      <c r="E76" s="643"/>
      <c r="F76" s="644"/>
      <c r="G76" s="326" t="s">
        <v>799</v>
      </c>
      <c r="H76" s="328">
        <f t="shared" si="6"/>
        <v>20</v>
      </c>
      <c r="I76" s="328">
        <v>0</v>
      </c>
      <c r="J76" s="328">
        <v>20</v>
      </c>
      <c r="K76" s="268">
        <v>6</v>
      </c>
      <c r="L76" s="268">
        <v>0</v>
      </c>
      <c r="M76" s="268">
        <v>0</v>
      </c>
      <c r="N76" s="268">
        <v>17</v>
      </c>
      <c r="O76" s="328">
        <v>0</v>
      </c>
      <c r="P76" s="328">
        <v>0</v>
      </c>
      <c r="Q76" s="273">
        <v>41250</v>
      </c>
      <c r="R76" s="273">
        <v>25833.3</v>
      </c>
    </row>
    <row r="77" spans="1:18" ht="42" customHeight="1" x14ac:dyDescent="0.25">
      <c r="A77" s="328">
        <v>9</v>
      </c>
      <c r="B77" s="642" t="s">
        <v>801</v>
      </c>
      <c r="C77" s="643"/>
      <c r="D77" s="643"/>
      <c r="E77" s="643"/>
      <c r="F77" s="644"/>
      <c r="G77" s="326" t="s">
        <v>802</v>
      </c>
      <c r="H77" s="328">
        <f t="shared" si="6"/>
        <v>10</v>
      </c>
      <c r="I77" s="328">
        <v>0</v>
      </c>
      <c r="J77" s="328">
        <v>10</v>
      </c>
      <c r="K77" s="268">
        <v>3</v>
      </c>
      <c r="L77" s="268">
        <v>0</v>
      </c>
      <c r="M77" s="268">
        <v>0</v>
      </c>
      <c r="N77" s="268">
        <v>11</v>
      </c>
      <c r="O77" s="328">
        <v>0</v>
      </c>
      <c r="P77" s="328">
        <v>0</v>
      </c>
      <c r="Q77" s="273">
        <v>41666.699999999997</v>
      </c>
      <c r="R77" s="273">
        <v>23437.5</v>
      </c>
    </row>
    <row r="78" spans="1:18" ht="30" customHeight="1" x14ac:dyDescent="0.25">
      <c r="A78" s="328">
        <v>10</v>
      </c>
      <c r="B78" s="642" t="s">
        <v>114</v>
      </c>
      <c r="C78" s="643"/>
      <c r="D78" s="643"/>
      <c r="E78" s="643"/>
      <c r="F78" s="644"/>
      <c r="G78" s="326" t="s">
        <v>709</v>
      </c>
      <c r="H78" s="328">
        <f t="shared" si="6"/>
        <v>30</v>
      </c>
      <c r="I78" s="328">
        <v>0</v>
      </c>
      <c r="J78" s="328">
        <v>30</v>
      </c>
      <c r="K78" s="268">
        <v>11</v>
      </c>
      <c r="L78" s="268">
        <v>0</v>
      </c>
      <c r="M78" s="268">
        <v>0</v>
      </c>
      <c r="N78" s="268">
        <v>18</v>
      </c>
      <c r="O78" s="328">
        <v>0</v>
      </c>
      <c r="P78" s="328">
        <v>0</v>
      </c>
      <c r="Q78" s="273">
        <v>43200</v>
      </c>
      <c r="R78" s="273">
        <v>26072.2</v>
      </c>
    </row>
    <row r="79" spans="1:18" ht="42" customHeight="1" x14ac:dyDescent="0.25">
      <c r="A79" s="328">
        <v>11</v>
      </c>
      <c r="B79" s="642" t="s">
        <v>803</v>
      </c>
      <c r="C79" s="643"/>
      <c r="D79" s="643"/>
      <c r="E79" s="643"/>
      <c r="F79" s="644"/>
      <c r="G79" s="326" t="s">
        <v>525</v>
      </c>
      <c r="H79" s="328">
        <f t="shared" si="6"/>
        <v>10</v>
      </c>
      <c r="I79" s="328">
        <v>0</v>
      </c>
      <c r="J79" s="328">
        <v>10</v>
      </c>
      <c r="K79" s="268">
        <v>9</v>
      </c>
      <c r="L79" s="268">
        <v>0</v>
      </c>
      <c r="M79" s="268">
        <v>0</v>
      </c>
      <c r="N79" s="268">
        <v>17</v>
      </c>
      <c r="O79" s="328">
        <v>0</v>
      </c>
      <c r="P79" s="328">
        <v>0</v>
      </c>
      <c r="Q79" s="273">
        <v>41285.699999999997</v>
      </c>
      <c r="R79" s="273">
        <v>25000</v>
      </c>
    </row>
    <row r="80" spans="1:18" ht="29.25" customHeight="1" x14ac:dyDescent="0.25">
      <c r="A80" s="328">
        <v>12</v>
      </c>
      <c r="B80" s="642" t="s">
        <v>804</v>
      </c>
      <c r="C80" s="643"/>
      <c r="D80" s="643"/>
      <c r="E80" s="643"/>
      <c r="F80" s="644"/>
      <c r="G80" s="326" t="s">
        <v>526</v>
      </c>
      <c r="H80" s="328">
        <f t="shared" si="6"/>
        <v>0</v>
      </c>
      <c r="I80" s="328">
        <v>0</v>
      </c>
      <c r="J80" s="328">
        <v>0</v>
      </c>
      <c r="K80" s="268">
        <v>4</v>
      </c>
      <c r="L80" s="268">
        <v>0</v>
      </c>
      <c r="M80" s="268">
        <v>0</v>
      </c>
      <c r="N80" s="268">
        <v>12</v>
      </c>
      <c r="O80" s="328">
        <v>0</v>
      </c>
      <c r="P80" s="328">
        <v>0</v>
      </c>
      <c r="Q80" s="273">
        <v>43000</v>
      </c>
      <c r="R80" s="273">
        <v>25833.3</v>
      </c>
    </row>
    <row r="81" spans="1:18" ht="42" customHeight="1" x14ac:dyDescent="0.25">
      <c r="A81" s="328">
        <v>13</v>
      </c>
      <c r="B81" s="642" t="s">
        <v>805</v>
      </c>
      <c r="C81" s="643"/>
      <c r="D81" s="643"/>
      <c r="E81" s="643"/>
      <c r="F81" s="644"/>
      <c r="G81" s="326" t="s">
        <v>806</v>
      </c>
      <c r="H81" s="328">
        <f t="shared" si="6"/>
        <v>10</v>
      </c>
      <c r="I81" s="328">
        <v>0</v>
      </c>
      <c r="J81" s="328">
        <v>10</v>
      </c>
      <c r="K81" s="268">
        <v>6</v>
      </c>
      <c r="L81" s="268">
        <v>0</v>
      </c>
      <c r="M81" s="268">
        <v>0</v>
      </c>
      <c r="N81" s="268">
        <v>12</v>
      </c>
      <c r="O81" s="328">
        <v>0</v>
      </c>
      <c r="P81" s="328">
        <v>0</v>
      </c>
      <c r="Q81" s="273">
        <v>41250</v>
      </c>
      <c r="R81" s="273">
        <v>28100</v>
      </c>
    </row>
    <row r="82" spans="1:18" ht="42" customHeight="1" x14ac:dyDescent="0.25">
      <c r="A82" s="328">
        <v>14</v>
      </c>
      <c r="B82" s="642" t="s">
        <v>807</v>
      </c>
      <c r="C82" s="643"/>
      <c r="D82" s="643"/>
      <c r="E82" s="643"/>
      <c r="F82" s="644"/>
      <c r="G82" s="326" t="s">
        <v>808</v>
      </c>
      <c r="H82" s="328">
        <f t="shared" si="6"/>
        <v>5</v>
      </c>
      <c r="I82" s="328">
        <v>0</v>
      </c>
      <c r="J82" s="328">
        <v>5</v>
      </c>
      <c r="K82" s="268">
        <v>8</v>
      </c>
      <c r="L82" s="268">
        <v>0</v>
      </c>
      <c r="M82" s="268">
        <v>0</v>
      </c>
      <c r="N82" s="268">
        <v>10</v>
      </c>
      <c r="O82" s="328">
        <v>0</v>
      </c>
      <c r="P82" s="328">
        <v>0</v>
      </c>
      <c r="Q82" s="273">
        <v>42500</v>
      </c>
      <c r="R82" s="273">
        <v>26000</v>
      </c>
    </row>
    <row r="83" spans="1:18" ht="28.5" customHeight="1" x14ac:dyDescent="0.25">
      <c r="A83" s="328">
        <v>15</v>
      </c>
      <c r="B83" s="642" t="s">
        <v>809</v>
      </c>
      <c r="C83" s="643"/>
      <c r="D83" s="643"/>
      <c r="E83" s="643"/>
      <c r="F83" s="644"/>
      <c r="G83" s="326" t="s">
        <v>810</v>
      </c>
      <c r="H83" s="328">
        <f t="shared" si="6"/>
        <v>10</v>
      </c>
      <c r="I83" s="328">
        <v>0</v>
      </c>
      <c r="J83" s="328">
        <v>10</v>
      </c>
      <c r="K83" s="268">
        <v>10</v>
      </c>
      <c r="L83" s="268">
        <v>0</v>
      </c>
      <c r="M83" s="268">
        <v>0</v>
      </c>
      <c r="N83" s="268">
        <v>19</v>
      </c>
      <c r="O83" s="328">
        <v>0</v>
      </c>
      <c r="P83" s="328">
        <v>0</v>
      </c>
      <c r="Q83" s="273">
        <v>41090.9</v>
      </c>
      <c r="R83" s="273">
        <v>26000</v>
      </c>
    </row>
    <row r="84" spans="1:18" ht="42" customHeight="1" x14ac:dyDescent="0.25">
      <c r="A84" s="328">
        <v>16</v>
      </c>
      <c r="B84" s="642" t="s">
        <v>749</v>
      </c>
      <c r="C84" s="643"/>
      <c r="D84" s="643"/>
      <c r="E84" s="643"/>
      <c r="F84" s="644"/>
      <c r="G84" s="326" t="s">
        <v>748</v>
      </c>
      <c r="H84" s="328">
        <f t="shared" si="6"/>
        <v>0</v>
      </c>
      <c r="I84" s="328">
        <v>0</v>
      </c>
      <c r="J84" s="328">
        <v>0</v>
      </c>
      <c r="K84" s="268">
        <v>0</v>
      </c>
      <c r="L84" s="268">
        <v>0</v>
      </c>
      <c r="M84" s="268">
        <v>0</v>
      </c>
      <c r="N84" s="268">
        <v>0</v>
      </c>
      <c r="O84" s="328"/>
      <c r="P84" s="328">
        <v>0</v>
      </c>
      <c r="Q84" s="273">
        <v>0</v>
      </c>
      <c r="R84" s="273">
        <v>0</v>
      </c>
    </row>
    <row r="85" spans="1:18" ht="30" customHeight="1" x14ac:dyDescent="0.25">
      <c r="A85" s="328">
        <v>17</v>
      </c>
      <c r="B85" s="642" t="s">
        <v>137</v>
      </c>
      <c r="C85" s="643"/>
      <c r="D85" s="643"/>
      <c r="E85" s="643"/>
      <c r="F85" s="644"/>
      <c r="G85" s="326" t="s">
        <v>811</v>
      </c>
      <c r="H85" s="328">
        <f t="shared" si="6"/>
        <v>0</v>
      </c>
      <c r="I85" s="328">
        <v>0</v>
      </c>
      <c r="J85" s="328">
        <v>0</v>
      </c>
      <c r="K85" s="268">
        <v>0</v>
      </c>
      <c r="L85" s="268">
        <v>0</v>
      </c>
      <c r="M85" s="268">
        <v>0</v>
      </c>
      <c r="N85" s="268">
        <v>3</v>
      </c>
      <c r="O85" s="328">
        <v>0</v>
      </c>
      <c r="P85" s="328">
        <v>0</v>
      </c>
      <c r="Q85" s="273">
        <v>0</v>
      </c>
      <c r="R85" s="273">
        <v>26666.7</v>
      </c>
    </row>
    <row r="86" spans="1:18" ht="42" customHeight="1" x14ac:dyDescent="0.25">
      <c r="A86" s="328">
        <v>18</v>
      </c>
      <c r="B86" s="642" t="s">
        <v>741</v>
      </c>
      <c r="C86" s="643"/>
      <c r="D86" s="643"/>
      <c r="E86" s="643"/>
      <c r="F86" s="644"/>
      <c r="G86" s="326" t="s">
        <v>716</v>
      </c>
      <c r="H86" s="328">
        <f t="shared" si="6"/>
        <v>0</v>
      </c>
      <c r="I86" s="328">
        <v>0</v>
      </c>
      <c r="J86" s="328">
        <v>0</v>
      </c>
      <c r="K86" s="268">
        <v>0</v>
      </c>
      <c r="L86" s="268">
        <v>0</v>
      </c>
      <c r="M86" s="268">
        <v>0</v>
      </c>
      <c r="N86" s="268">
        <v>4</v>
      </c>
      <c r="O86" s="328">
        <v>0</v>
      </c>
      <c r="P86" s="328">
        <v>0</v>
      </c>
      <c r="Q86" s="273">
        <v>0</v>
      </c>
      <c r="R86" s="273">
        <v>23500</v>
      </c>
    </row>
    <row r="87" spans="1:18" ht="29.25" customHeight="1" x14ac:dyDescent="0.25">
      <c r="A87" s="328">
        <v>19</v>
      </c>
      <c r="B87" s="642" t="s">
        <v>742</v>
      </c>
      <c r="C87" s="643"/>
      <c r="D87" s="643"/>
      <c r="E87" s="643"/>
      <c r="F87" s="644"/>
      <c r="G87" s="326" t="s">
        <v>717</v>
      </c>
      <c r="H87" s="328">
        <f t="shared" si="6"/>
        <v>0</v>
      </c>
      <c r="I87" s="328">
        <v>0</v>
      </c>
      <c r="J87" s="328">
        <v>0</v>
      </c>
      <c r="K87" s="268">
        <v>0</v>
      </c>
      <c r="L87" s="268">
        <v>0</v>
      </c>
      <c r="M87" s="268">
        <v>0</v>
      </c>
      <c r="N87" s="268">
        <v>3</v>
      </c>
      <c r="O87" s="328">
        <v>0</v>
      </c>
      <c r="P87" s="328">
        <v>0</v>
      </c>
      <c r="Q87" s="273">
        <v>0</v>
      </c>
      <c r="R87" s="273">
        <v>26500</v>
      </c>
    </row>
    <row r="88" spans="1:18" ht="29.25" customHeight="1" x14ac:dyDescent="0.25">
      <c r="A88" s="328">
        <v>20</v>
      </c>
      <c r="B88" s="642" t="s">
        <v>812</v>
      </c>
      <c r="C88" s="643"/>
      <c r="D88" s="643"/>
      <c r="E88" s="643"/>
      <c r="F88" s="644"/>
      <c r="G88" s="326" t="s">
        <v>813</v>
      </c>
      <c r="H88" s="328">
        <f t="shared" si="6"/>
        <v>0</v>
      </c>
      <c r="I88" s="328">
        <v>0</v>
      </c>
      <c r="J88" s="328">
        <v>0</v>
      </c>
      <c r="K88" s="268">
        <v>0</v>
      </c>
      <c r="L88" s="268">
        <v>0</v>
      </c>
      <c r="M88" s="268">
        <v>0</v>
      </c>
      <c r="N88" s="268">
        <v>3</v>
      </c>
      <c r="O88" s="328">
        <v>0</v>
      </c>
      <c r="P88" s="328">
        <v>0</v>
      </c>
      <c r="Q88" s="273">
        <v>0</v>
      </c>
      <c r="R88" s="273">
        <v>23000</v>
      </c>
    </row>
    <row r="89" spans="1:18" ht="42" customHeight="1" x14ac:dyDescent="0.25">
      <c r="A89" s="328">
        <v>21</v>
      </c>
      <c r="B89" s="642" t="s">
        <v>120</v>
      </c>
      <c r="C89" s="643"/>
      <c r="D89" s="643"/>
      <c r="E89" s="643"/>
      <c r="F89" s="644"/>
      <c r="G89" s="326" t="s">
        <v>814</v>
      </c>
      <c r="H89" s="328">
        <f t="shared" si="6"/>
        <v>0</v>
      </c>
      <c r="I89" s="328">
        <v>0</v>
      </c>
      <c r="J89" s="328">
        <v>0</v>
      </c>
      <c r="K89" s="268">
        <v>0</v>
      </c>
      <c r="L89" s="268">
        <v>0</v>
      </c>
      <c r="M89" s="268">
        <v>0</v>
      </c>
      <c r="N89" s="268">
        <v>5</v>
      </c>
      <c r="O89" s="328">
        <v>0</v>
      </c>
      <c r="P89" s="328">
        <v>0</v>
      </c>
      <c r="Q89" s="273">
        <v>0</v>
      </c>
      <c r="R89" s="273">
        <v>26000</v>
      </c>
    </row>
    <row r="90" spans="1:18" ht="31.5" customHeight="1" x14ac:dyDescent="0.25">
      <c r="A90" s="328">
        <v>22</v>
      </c>
      <c r="B90" s="642" t="s">
        <v>130</v>
      </c>
      <c r="C90" s="643"/>
      <c r="D90" s="643"/>
      <c r="E90" s="643"/>
      <c r="F90" s="644"/>
      <c r="G90" s="326" t="s">
        <v>713</v>
      </c>
      <c r="H90" s="328">
        <f t="shared" si="6"/>
        <v>0</v>
      </c>
      <c r="I90" s="328">
        <v>0</v>
      </c>
      <c r="J90" s="328">
        <v>0</v>
      </c>
      <c r="K90" s="268">
        <v>0</v>
      </c>
      <c r="L90" s="268">
        <v>0</v>
      </c>
      <c r="M90" s="268">
        <v>0</v>
      </c>
      <c r="N90" s="268">
        <v>2</v>
      </c>
      <c r="O90" s="328">
        <v>0</v>
      </c>
      <c r="P90" s="328">
        <v>0</v>
      </c>
      <c r="Q90" s="273">
        <v>0</v>
      </c>
      <c r="R90" s="273">
        <v>28000</v>
      </c>
    </row>
    <row r="91" spans="1:18" ht="30.75" customHeight="1" x14ac:dyDescent="0.25">
      <c r="A91" s="328">
        <v>23</v>
      </c>
      <c r="B91" s="642" t="s">
        <v>134</v>
      </c>
      <c r="C91" s="643"/>
      <c r="D91" s="643"/>
      <c r="E91" s="643"/>
      <c r="F91" s="644"/>
      <c r="G91" s="326" t="s">
        <v>718</v>
      </c>
      <c r="H91" s="328">
        <f t="shared" si="6"/>
        <v>0</v>
      </c>
      <c r="I91" s="328">
        <v>0</v>
      </c>
      <c r="J91" s="328">
        <v>0</v>
      </c>
      <c r="K91" s="268">
        <v>0</v>
      </c>
      <c r="L91" s="268">
        <v>0</v>
      </c>
      <c r="M91" s="268">
        <v>0</v>
      </c>
      <c r="N91" s="268">
        <v>3</v>
      </c>
      <c r="O91" s="328">
        <v>0</v>
      </c>
      <c r="P91" s="328">
        <v>0</v>
      </c>
      <c r="Q91" s="273">
        <v>0</v>
      </c>
      <c r="R91" s="273">
        <v>23000</v>
      </c>
    </row>
    <row r="92" spans="1:18" ht="30" customHeight="1" x14ac:dyDescent="0.25">
      <c r="A92" s="328">
        <v>24</v>
      </c>
      <c r="B92" s="642" t="s">
        <v>733</v>
      </c>
      <c r="C92" s="643"/>
      <c r="D92" s="643"/>
      <c r="E92" s="643"/>
      <c r="F92" s="644"/>
      <c r="G92" s="326" t="s">
        <v>721</v>
      </c>
      <c r="H92" s="328">
        <f t="shared" si="6"/>
        <v>0</v>
      </c>
      <c r="I92" s="328">
        <v>0</v>
      </c>
      <c r="J92" s="328">
        <v>0</v>
      </c>
      <c r="K92" s="268">
        <v>0</v>
      </c>
      <c r="L92" s="268">
        <v>0</v>
      </c>
      <c r="M92" s="268">
        <v>0</v>
      </c>
      <c r="N92" s="268">
        <v>1</v>
      </c>
      <c r="O92" s="328">
        <v>0</v>
      </c>
      <c r="P92" s="328">
        <v>0</v>
      </c>
      <c r="Q92" s="273">
        <v>0</v>
      </c>
      <c r="R92" s="273">
        <v>27800</v>
      </c>
    </row>
    <row r="93" spans="1:18" ht="29.25" customHeight="1" x14ac:dyDescent="0.25">
      <c r="A93" s="328">
        <v>25</v>
      </c>
      <c r="B93" s="642" t="s">
        <v>815</v>
      </c>
      <c r="C93" s="643"/>
      <c r="D93" s="643"/>
      <c r="E93" s="643"/>
      <c r="F93" s="644"/>
      <c r="G93" s="326" t="s">
        <v>133</v>
      </c>
      <c r="H93" s="328">
        <f t="shared" si="6"/>
        <v>0</v>
      </c>
      <c r="I93" s="328">
        <v>0</v>
      </c>
      <c r="J93" s="328">
        <v>0</v>
      </c>
      <c r="K93" s="268">
        <v>0</v>
      </c>
      <c r="L93" s="268">
        <v>0</v>
      </c>
      <c r="M93" s="268">
        <v>0</v>
      </c>
      <c r="N93" s="268">
        <v>2</v>
      </c>
      <c r="O93" s="328">
        <v>0</v>
      </c>
      <c r="P93" s="328">
        <v>0</v>
      </c>
      <c r="Q93" s="273">
        <v>0</v>
      </c>
      <c r="R93" s="273">
        <v>23350</v>
      </c>
    </row>
    <row r="94" spans="1:18" ht="42" customHeight="1" x14ac:dyDescent="0.25">
      <c r="A94" s="328">
        <v>26</v>
      </c>
      <c r="B94" s="642" t="s">
        <v>816</v>
      </c>
      <c r="C94" s="643"/>
      <c r="D94" s="643"/>
      <c r="E94" s="643"/>
      <c r="F94" s="644"/>
      <c r="G94" s="326" t="s">
        <v>723</v>
      </c>
      <c r="H94" s="328">
        <f t="shared" si="6"/>
        <v>0</v>
      </c>
      <c r="I94" s="328">
        <v>0</v>
      </c>
      <c r="J94" s="328">
        <v>0</v>
      </c>
      <c r="K94" s="268">
        <v>0</v>
      </c>
      <c r="L94" s="268">
        <v>0</v>
      </c>
      <c r="M94" s="268">
        <v>0</v>
      </c>
      <c r="N94" s="268">
        <v>2</v>
      </c>
      <c r="O94" s="328">
        <v>0</v>
      </c>
      <c r="P94" s="328">
        <v>0</v>
      </c>
      <c r="Q94" s="273">
        <v>0</v>
      </c>
      <c r="R94" s="273">
        <v>27500</v>
      </c>
    </row>
    <row r="95" spans="1:18" ht="29.25" customHeight="1" x14ac:dyDescent="0.25">
      <c r="A95" s="328">
        <v>27</v>
      </c>
      <c r="B95" s="642" t="s">
        <v>745</v>
      </c>
      <c r="C95" s="643"/>
      <c r="D95" s="643"/>
      <c r="E95" s="643"/>
      <c r="F95" s="644"/>
      <c r="G95" s="326" t="s">
        <v>817</v>
      </c>
      <c r="H95" s="328">
        <f t="shared" si="6"/>
        <v>0</v>
      </c>
      <c r="I95" s="328">
        <v>0</v>
      </c>
      <c r="J95" s="328">
        <v>0</v>
      </c>
      <c r="K95" s="268">
        <v>0</v>
      </c>
      <c r="L95" s="268">
        <v>0</v>
      </c>
      <c r="M95" s="268">
        <v>0</v>
      </c>
      <c r="N95" s="268">
        <v>3</v>
      </c>
      <c r="O95" s="328">
        <v>0</v>
      </c>
      <c r="P95" s="328">
        <v>0</v>
      </c>
      <c r="Q95" s="273">
        <v>0</v>
      </c>
      <c r="R95" s="273">
        <v>26000</v>
      </c>
    </row>
    <row r="96" spans="1:18" ht="27" customHeight="1" x14ac:dyDescent="0.25">
      <c r="A96" s="328">
        <v>28</v>
      </c>
      <c r="B96" s="649" t="s">
        <v>144</v>
      </c>
      <c r="C96" s="650"/>
      <c r="D96" s="650"/>
      <c r="E96" s="650"/>
      <c r="F96" s="651"/>
      <c r="G96" s="326" t="s">
        <v>725</v>
      </c>
      <c r="H96" s="328">
        <f t="shared" si="6"/>
        <v>0</v>
      </c>
      <c r="I96" s="328">
        <v>0</v>
      </c>
      <c r="J96" s="328">
        <v>0</v>
      </c>
      <c r="K96" s="268">
        <v>0</v>
      </c>
      <c r="L96" s="268">
        <v>0</v>
      </c>
      <c r="M96" s="268">
        <v>0</v>
      </c>
      <c r="N96" s="268">
        <v>1</v>
      </c>
      <c r="O96" s="328">
        <v>0</v>
      </c>
      <c r="P96" s="328">
        <v>0</v>
      </c>
      <c r="Q96" s="273">
        <v>0</v>
      </c>
      <c r="R96" s="273"/>
    </row>
    <row r="97" spans="1:20" ht="20.25" customHeight="1" x14ac:dyDescent="0.25">
      <c r="A97" s="328">
        <v>29</v>
      </c>
      <c r="B97" s="642" t="s">
        <v>118</v>
      </c>
      <c r="C97" s="643"/>
      <c r="D97" s="643"/>
      <c r="E97" s="643"/>
      <c r="F97" s="644"/>
      <c r="G97" s="326" t="s">
        <v>727</v>
      </c>
      <c r="H97" s="328">
        <f t="shared" si="6"/>
        <v>0</v>
      </c>
      <c r="I97" s="328">
        <v>0</v>
      </c>
      <c r="J97" s="328">
        <v>0</v>
      </c>
      <c r="K97" s="268">
        <v>0</v>
      </c>
      <c r="L97" s="268">
        <v>0</v>
      </c>
      <c r="M97" s="268">
        <v>0</v>
      </c>
      <c r="N97" s="268">
        <v>3</v>
      </c>
      <c r="O97" s="328">
        <v>0</v>
      </c>
      <c r="P97" s="328">
        <v>0</v>
      </c>
      <c r="Q97" s="273">
        <v>0</v>
      </c>
      <c r="R97" s="273">
        <v>26333.3</v>
      </c>
    </row>
    <row r="98" spans="1:20" ht="27.75" customHeight="1" x14ac:dyDescent="0.25">
      <c r="A98" s="328">
        <v>30</v>
      </c>
      <c r="B98" s="642" t="s">
        <v>818</v>
      </c>
      <c r="C98" s="643"/>
      <c r="D98" s="643"/>
      <c r="E98" s="643"/>
      <c r="F98" s="644"/>
      <c r="G98" s="326" t="s">
        <v>819</v>
      </c>
      <c r="H98" s="328">
        <f t="shared" si="6"/>
        <v>0</v>
      </c>
      <c r="I98" s="328">
        <v>0</v>
      </c>
      <c r="J98" s="328">
        <v>0</v>
      </c>
      <c r="K98" s="268">
        <v>0</v>
      </c>
      <c r="L98" s="268">
        <v>0</v>
      </c>
      <c r="M98" s="268">
        <v>0</v>
      </c>
      <c r="N98" s="268">
        <v>5</v>
      </c>
      <c r="O98" s="328">
        <v>0</v>
      </c>
      <c r="P98" s="328">
        <v>0</v>
      </c>
      <c r="Q98" s="273">
        <v>0</v>
      </c>
      <c r="R98" s="273">
        <v>26000</v>
      </c>
    </row>
    <row r="99" spans="1:20" ht="42" customHeight="1" x14ac:dyDescent="0.25">
      <c r="A99" s="328">
        <v>31</v>
      </c>
      <c r="B99" s="645" t="s">
        <v>876</v>
      </c>
      <c r="C99" s="646"/>
      <c r="D99" s="646"/>
      <c r="E99" s="646"/>
      <c r="F99" s="647"/>
      <c r="G99" s="327" t="s">
        <v>877</v>
      </c>
      <c r="H99" s="328">
        <f t="shared" si="6"/>
        <v>0</v>
      </c>
      <c r="I99" s="328">
        <v>0</v>
      </c>
      <c r="J99" s="328">
        <v>0</v>
      </c>
      <c r="K99" s="268">
        <v>0</v>
      </c>
      <c r="L99" s="268">
        <v>0</v>
      </c>
      <c r="M99" s="268">
        <v>0</v>
      </c>
      <c r="N99" s="268">
        <v>0</v>
      </c>
      <c r="O99" s="328">
        <v>0</v>
      </c>
      <c r="P99" s="328">
        <v>0</v>
      </c>
      <c r="Q99" s="273">
        <v>0</v>
      </c>
      <c r="R99" s="273">
        <v>0</v>
      </c>
    </row>
    <row r="100" spans="1:20" ht="29.25" customHeight="1" x14ac:dyDescent="0.25">
      <c r="A100" s="328">
        <v>32</v>
      </c>
      <c r="B100" s="645" t="s">
        <v>878</v>
      </c>
      <c r="C100" s="646"/>
      <c r="D100" s="646"/>
      <c r="E100" s="646"/>
      <c r="F100" s="647"/>
      <c r="G100" s="327" t="s">
        <v>879</v>
      </c>
      <c r="H100" s="328">
        <f t="shared" si="6"/>
        <v>0</v>
      </c>
      <c r="I100" s="328">
        <v>0</v>
      </c>
      <c r="J100" s="328">
        <v>0</v>
      </c>
      <c r="K100" s="268">
        <v>0</v>
      </c>
      <c r="L100" s="268">
        <v>0</v>
      </c>
      <c r="M100" s="268">
        <v>0</v>
      </c>
      <c r="N100" s="268">
        <v>0</v>
      </c>
      <c r="O100" s="328">
        <v>0</v>
      </c>
      <c r="P100" s="328">
        <v>0</v>
      </c>
      <c r="Q100" s="273">
        <v>0</v>
      </c>
      <c r="R100" s="273">
        <v>0</v>
      </c>
    </row>
    <row r="101" spans="1:20" ht="27.75" customHeight="1" x14ac:dyDescent="0.25">
      <c r="A101" s="328">
        <v>33</v>
      </c>
      <c r="B101" s="645" t="s">
        <v>822</v>
      </c>
      <c r="C101" s="646"/>
      <c r="D101" s="646"/>
      <c r="E101" s="646"/>
      <c r="F101" s="647"/>
      <c r="G101" s="327" t="s">
        <v>880</v>
      </c>
      <c r="H101" s="328">
        <f t="shared" si="6"/>
        <v>0</v>
      </c>
      <c r="I101" s="328">
        <v>0</v>
      </c>
      <c r="J101" s="328">
        <v>0</v>
      </c>
      <c r="K101" s="268">
        <v>0</v>
      </c>
      <c r="L101" s="268">
        <v>0</v>
      </c>
      <c r="M101" s="268">
        <v>0</v>
      </c>
      <c r="N101" s="268">
        <v>0</v>
      </c>
      <c r="O101" s="328">
        <v>0</v>
      </c>
      <c r="P101" s="328">
        <v>0</v>
      </c>
      <c r="Q101" s="273">
        <v>0</v>
      </c>
      <c r="R101" s="273">
        <v>0</v>
      </c>
    </row>
    <row r="102" spans="1:20" ht="42" customHeight="1" x14ac:dyDescent="0.25">
      <c r="A102" s="328">
        <v>34</v>
      </c>
      <c r="B102" s="645" t="s">
        <v>826</v>
      </c>
      <c r="C102" s="646"/>
      <c r="D102" s="646"/>
      <c r="E102" s="646"/>
      <c r="F102" s="647"/>
      <c r="G102" s="327" t="s">
        <v>881</v>
      </c>
      <c r="H102" s="328">
        <f t="shared" si="6"/>
        <v>0</v>
      </c>
      <c r="I102" s="328">
        <v>0</v>
      </c>
      <c r="J102" s="328">
        <v>0</v>
      </c>
      <c r="K102" s="268">
        <v>0</v>
      </c>
      <c r="L102" s="268">
        <v>0</v>
      </c>
      <c r="M102" s="268">
        <v>0</v>
      </c>
      <c r="N102" s="268">
        <v>0</v>
      </c>
      <c r="O102" s="328">
        <v>0</v>
      </c>
      <c r="P102" s="328">
        <v>0</v>
      </c>
      <c r="Q102" s="273">
        <v>0</v>
      </c>
      <c r="R102" s="273">
        <v>0</v>
      </c>
    </row>
    <row r="103" spans="1:20" ht="42" customHeight="1" x14ac:dyDescent="0.25">
      <c r="A103" s="328">
        <v>35</v>
      </c>
      <c r="B103" s="645" t="s">
        <v>828</v>
      </c>
      <c r="C103" s="646"/>
      <c r="D103" s="646"/>
      <c r="E103" s="646"/>
      <c r="F103" s="647"/>
      <c r="G103" s="327" t="s">
        <v>882</v>
      </c>
      <c r="H103" s="328">
        <f t="shared" si="6"/>
        <v>0</v>
      </c>
      <c r="I103" s="328">
        <v>0</v>
      </c>
      <c r="J103" s="328">
        <v>0</v>
      </c>
      <c r="K103" s="268">
        <v>0</v>
      </c>
      <c r="L103" s="268">
        <v>0</v>
      </c>
      <c r="M103" s="268">
        <v>0</v>
      </c>
      <c r="N103" s="268">
        <v>0</v>
      </c>
      <c r="O103" s="328">
        <v>0</v>
      </c>
      <c r="P103" s="328">
        <v>0</v>
      </c>
      <c r="Q103" s="273">
        <v>0</v>
      </c>
      <c r="R103" s="273">
        <v>0</v>
      </c>
    </row>
    <row r="104" spans="1:20" ht="29.25" customHeight="1" x14ac:dyDescent="0.25">
      <c r="A104" s="329">
        <v>4</v>
      </c>
      <c r="B104" s="674" t="s">
        <v>158</v>
      </c>
      <c r="C104" s="675"/>
      <c r="D104" s="675"/>
      <c r="E104" s="675"/>
      <c r="F104" s="675"/>
      <c r="G104" s="676"/>
      <c r="H104" s="329">
        <f>H105+H106+H107+H108+H109+H110+H111+H112+H113+H114+H115+H116+H117+H118+H119+H120+H121+H122+H123+H124+H125+H126+H127+H128</f>
        <v>660</v>
      </c>
      <c r="I104" s="329">
        <f t="shared" ref="I104:P104" si="7">I105+I106+I107+I108+I109+I110+I111+I112+I113+I114+I115+I116+I117+I118+I119+I120+I121+I122+I123+I124+I125+I126+I127+I128</f>
        <v>520</v>
      </c>
      <c r="J104" s="329">
        <f t="shared" si="7"/>
        <v>140</v>
      </c>
      <c r="K104" s="330">
        <f t="shared" si="7"/>
        <v>250</v>
      </c>
      <c r="L104" s="330">
        <f t="shared" si="7"/>
        <v>422</v>
      </c>
      <c r="M104" s="330">
        <f t="shared" si="7"/>
        <v>63</v>
      </c>
      <c r="N104" s="330">
        <f t="shared" si="7"/>
        <v>811</v>
      </c>
      <c r="O104" s="329">
        <f t="shared" si="7"/>
        <v>869.5</v>
      </c>
      <c r="P104" s="329">
        <f t="shared" si="7"/>
        <v>6</v>
      </c>
      <c r="Q104" s="298">
        <v>37266.400000000001</v>
      </c>
      <c r="R104" s="298">
        <v>22647.5</v>
      </c>
      <c r="S104" s="294"/>
      <c r="T104" s="294"/>
    </row>
    <row r="105" spans="1:20" ht="42.75" customHeight="1" x14ac:dyDescent="0.25">
      <c r="A105" s="328">
        <v>1</v>
      </c>
      <c r="B105" s="642" t="s">
        <v>159</v>
      </c>
      <c r="C105" s="643"/>
      <c r="D105" s="643"/>
      <c r="E105" s="643"/>
      <c r="F105" s="644"/>
      <c r="G105" s="326" t="s">
        <v>1005</v>
      </c>
      <c r="H105" s="328">
        <f>I105+J105</f>
        <v>610</v>
      </c>
      <c r="I105" s="328">
        <v>505</v>
      </c>
      <c r="J105" s="328">
        <v>105</v>
      </c>
      <c r="K105" s="268">
        <v>192</v>
      </c>
      <c r="L105" s="268">
        <v>333</v>
      </c>
      <c r="M105" s="268">
        <v>50</v>
      </c>
      <c r="N105" s="268">
        <v>647</v>
      </c>
      <c r="O105" s="328">
        <v>695.75</v>
      </c>
      <c r="P105" s="328">
        <v>0</v>
      </c>
      <c r="Q105" s="273">
        <v>37280</v>
      </c>
      <c r="R105" s="273">
        <v>22800</v>
      </c>
    </row>
    <row r="106" spans="1:20" ht="33.75" customHeight="1" x14ac:dyDescent="0.25">
      <c r="A106" s="328">
        <v>2</v>
      </c>
      <c r="B106" s="642" t="s">
        <v>160</v>
      </c>
      <c r="C106" s="643"/>
      <c r="D106" s="643"/>
      <c r="E106" s="643"/>
      <c r="F106" s="644"/>
      <c r="G106" s="326" t="s">
        <v>531</v>
      </c>
      <c r="H106" s="328">
        <f t="shared" ref="H106:H128" si="8">I106+J106</f>
        <v>25</v>
      </c>
      <c r="I106" s="328">
        <v>15</v>
      </c>
      <c r="J106" s="328">
        <v>10</v>
      </c>
      <c r="K106" s="268">
        <v>18</v>
      </c>
      <c r="L106" s="268">
        <v>25.5</v>
      </c>
      <c r="M106" s="268">
        <v>1</v>
      </c>
      <c r="N106" s="268">
        <v>41</v>
      </c>
      <c r="O106" s="328">
        <v>47.25</v>
      </c>
      <c r="P106" s="328">
        <v>0</v>
      </c>
      <c r="Q106" s="273">
        <v>38050</v>
      </c>
      <c r="R106" s="273">
        <v>23450</v>
      </c>
    </row>
    <row r="107" spans="1:20" ht="28.5" customHeight="1" x14ac:dyDescent="0.25">
      <c r="A107" s="328">
        <v>3</v>
      </c>
      <c r="B107" s="642" t="s">
        <v>161</v>
      </c>
      <c r="C107" s="643"/>
      <c r="D107" s="643"/>
      <c r="E107" s="643"/>
      <c r="F107" s="644"/>
      <c r="G107" s="326" t="s">
        <v>532</v>
      </c>
      <c r="H107" s="328">
        <f t="shared" si="8"/>
        <v>0</v>
      </c>
      <c r="I107" s="328">
        <v>0</v>
      </c>
      <c r="J107" s="328">
        <v>0</v>
      </c>
      <c r="K107" s="268">
        <v>6</v>
      </c>
      <c r="L107" s="268">
        <v>6.5</v>
      </c>
      <c r="M107" s="268">
        <v>0</v>
      </c>
      <c r="N107" s="268">
        <v>12</v>
      </c>
      <c r="O107" s="328">
        <v>10</v>
      </c>
      <c r="P107" s="328">
        <v>0</v>
      </c>
      <c r="Q107" s="273">
        <v>37200</v>
      </c>
      <c r="R107" s="273">
        <v>23400</v>
      </c>
    </row>
    <row r="108" spans="1:20" ht="32.25" customHeight="1" x14ac:dyDescent="0.25">
      <c r="A108" s="328">
        <v>4</v>
      </c>
      <c r="B108" s="642" t="s">
        <v>162</v>
      </c>
      <c r="C108" s="643"/>
      <c r="D108" s="643"/>
      <c r="E108" s="643"/>
      <c r="F108" s="644"/>
      <c r="G108" s="326" t="s">
        <v>533</v>
      </c>
      <c r="H108" s="328">
        <f t="shared" si="8"/>
        <v>0</v>
      </c>
      <c r="I108" s="328">
        <v>0</v>
      </c>
      <c r="J108" s="328">
        <v>0</v>
      </c>
      <c r="K108" s="268">
        <v>6</v>
      </c>
      <c r="L108" s="268">
        <v>7.5</v>
      </c>
      <c r="M108" s="268">
        <v>0</v>
      </c>
      <c r="N108" s="268">
        <v>10</v>
      </c>
      <c r="O108" s="328">
        <v>11</v>
      </c>
      <c r="P108" s="328">
        <v>0</v>
      </c>
      <c r="Q108" s="273">
        <v>37200</v>
      </c>
      <c r="R108" s="273">
        <v>23400</v>
      </c>
    </row>
    <row r="109" spans="1:20" ht="42.75" customHeight="1" x14ac:dyDescent="0.25">
      <c r="A109" s="328">
        <v>5</v>
      </c>
      <c r="B109" s="642" t="s">
        <v>163</v>
      </c>
      <c r="C109" s="643"/>
      <c r="D109" s="643"/>
      <c r="E109" s="643"/>
      <c r="F109" s="644"/>
      <c r="G109" s="326" t="s">
        <v>534</v>
      </c>
      <c r="H109" s="328">
        <f t="shared" si="8"/>
        <v>10</v>
      </c>
      <c r="I109" s="328">
        <v>0</v>
      </c>
      <c r="J109" s="328">
        <v>10</v>
      </c>
      <c r="K109" s="268">
        <v>5</v>
      </c>
      <c r="L109" s="268">
        <v>9</v>
      </c>
      <c r="M109" s="268">
        <v>0</v>
      </c>
      <c r="N109" s="268">
        <v>18</v>
      </c>
      <c r="O109" s="328">
        <v>16</v>
      </c>
      <c r="P109" s="328">
        <v>0</v>
      </c>
      <c r="Q109" s="273">
        <v>37200</v>
      </c>
      <c r="R109" s="273">
        <v>23400</v>
      </c>
    </row>
    <row r="110" spans="1:20" ht="42.75" customHeight="1" x14ac:dyDescent="0.25">
      <c r="A110" s="328">
        <v>6</v>
      </c>
      <c r="B110" s="642" t="s">
        <v>164</v>
      </c>
      <c r="C110" s="643"/>
      <c r="D110" s="643"/>
      <c r="E110" s="643"/>
      <c r="F110" s="644"/>
      <c r="G110" s="326" t="s">
        <v>535</v>
      </c>
      <c r="H110" s="328">
        <f t="shared" si="8"/>
        <v>0</v>
      </c>
      <c r="I110" s="328">
        <v>0</v>
      </c>
      <c r="J110" s="328">
        <v>0</v>
      </c>
      <c r="K110" s="268">
        <v>5</v>
      </c>
      <c r="L110" s="268">
        <v>7.5</v>
      </c>
      <c r="M110" s="268">
        <v>1</v>
      </c>
      <c r="N110" s="268">
        <v>11</v>
      </c>
      <c r="O110" s="328">
        <v>11</v>
      </c>
      <c r="P110" s="328">
        <v>0</v>
      </c>
      <c r="Q110" s="273">
        <v>37200</v>
      </c>
      <c r="R110" s="273">
        <v>23400</v>
      </c>
    </row>
    <row r="111" spans="1:20" ht="27.75" customHeight="1" x14ac:dyDescent="0.25">
      <c r="A111" s="328">
        <v>7</v>
      </c>
      <c r="B111" s="642" t="s">
        <v>165</v>
      </c>
      <c r="C111" s="643"/>
      <c r="D111" s="643"/>
      <c r="E111" s="643"/>
      <c r="F111" s="644"/>
      <c r="G111" s="326" t="s">
        <v>536</v>
      </c>
      <c r="H111" s="328">
        <f t="shared" si="8"/>
        <v>15</v>
      </c>
      <c r="I111" s="328">
        <v>0</v>
      </c>
      <c r="J111" s="328">
        <v>15</v>
      </c>
      <c r="K111" s="268">
        <v>6</v>
      </c>
      <c r="L111" s="268">
        <v>7.5</v>
      </c>
      <c r="M111" s="268">
        <v>0</v>
      </c>
      <c r="N111" s="268">
        <v>20</v>
      </c>
      <c r="O111" s="328">
        <v>19</v>
      </c>
      <c r="P111" s="328">
        <v>0</v>
      </c>
      <c r="Q111" s="273">
        <v>37200</v>
      </c>
      <c r="R111" s="273">
        <v>23400</v>
      </c>
    </row>
    <row r="112" spans="1:20" ht="42.75" customHeight="1" x14ac:dyDescent="0.25">
      <c r="A112" s="328">
        <v>8</v>
      </c>
      <c r="B112" s="642" t="s">
        <v>166</v>
      </c>
      <c r="C112" s="643"/>
      <c r="D112" s="643"/>
      <c r="E112" s="643"/>
      <c r="F112" s="644"/>
      <c r="G112" s="326" t="s">
        <v>167</v>
      </c>
      <c r="H112" s="328">
        <f t="shared" si="8"/>
        <v>0</v>
      </c>
      <c r="I112" s="328">
        <v>0</v>
      </c>
      <c r="J112" s="328">
        <v>0</v>
      </c>
      <c r="K112" s="268">
        <v>0</v>
      </c>
      <c r="L112" s="268">
        <v>0</v>
      </c>
      <c r="M112" s="268">
        <v>0</v>
      </c>
      <c r="N112" s="268">
        <v>3</v>
      </c>
      <c r="O112" s="328">
        <v>3</v>
      </c>
      <c r="P112" s="328">
        <v>0</v>
      </c>
      <c r="Q112" s="273">
        <v>0</v>
      </c>
      <c r="R112" s="273">
        <v>22370</v>
      </c>
    </row>
    <row r="113" spans="1:18" ht="42.75" customHeight="1" x14ac:dyDescent="0.25">
      <c r="A113" s="328">
        <v>9</v>
      </c>
      <c r="B113" s="642" t="s">
        <v>168</v>
      </c>
      <c r="C113" s="643"/>
      <c r="D113" s="643"/>
      <c r="E113" s="643"/>
      <c r="F113" s="644"/>
      <c r="G113" s="326" t="s">
        <v>169</v>
      </c>
      <c r="H113" s="328">
        <f t="shared" si="8"/>
        <v>0</v>
      </c>
      <c r="I113" s="328">
        <v>0</v>
      </c>
      <c r="J113" s="328">
        <v>0</v>
      </c>
      <c r="K113" s="268">
        <v>0</v>
      </c>
      <c r="L113" s="268">
        <v>0</v>
      </c>
      <c r="M113" s="268">
        <v>0</v>
      </c>
      <c r="N113" s="268">
        <v>3</v>
      </c>
      <c r="O113" s="328">
        <v>3</v>
      </c>
      <c r="P113" s="328">
        <v>0</v>
      </c>
      <c r="Q113" s="273">
        <v>0</v>
      </c>
      <c r="R113" s="273">
        <v>22370</v>
      </c>
    </row>
    <row r="114" spans="1:18" ht="31.5" customHeight="1" x14ac:dyDescent="0.25">
      <c r="A114" s="328">
        <v>10</v>
      </c>
      <c r="B114" s="642" t="s">
        <v>170</v>
      </c>
      <c r="C114" s="643"/>
      <c r="D114" s="643"/>
      <c r="E114" s="643"/>
      <c r="F114" s="644"/>
      <c r="G114" s="326" t="s">
        <v>944</v>
      </c>
      <c r="H114" s="328">
        <f t="shared" si="8"/>
        <v>0</v>
      </c>
      <c r="I114" s="328">
        <v>0</v>
      </c>
      <c r="J114" s="328">
        <v>0</v>
      </c>
      <c r="K114" s="268">
        <v>1</v>
      </c>
      <c r="L114" s="268">
        <v>3.5</v>
      </c>
      <c r="M114" s="268">
        <v>2</v>
      </c>
      <c r="N114" s="268">
        <v>2</v>
      </c>
      <c r="O114" s="328">
        <v>4</v>
      </c>
      <c r="P114" s="328">
        <v>0</v>
      </c>
      <c r="Q114" s="273">
        <v>37200</v>
      </c>
      <c r="R114" s="273">
        <v>22370</v>
      </c>
    </row>
    <row r="115" spans="1:18" ht="30" customHeight="1" x14ac:dyDescent="0.25">
      <c r="A115" s="328">
        <v>11</v>
      </c>
      <c r="B115" s="642" t="s">
        <v>172</v>
      </c>
      <c r="C115" s="643"/>
      <c r="D115" s="643"/>
      <c r="E115" s="643"/>
      <c r="F115" s="644"/>
      <c r="G115" s="326" t="s">
        <v>965</v>
      </c>
      <c r="H115" s="328">
        <f t="shared" si="8"/>
        <v>0</v>
      </c>
      <c r="I115" s="328">
        <v>0</v>
      </c>
      <c r="J115" s="328">
        <v>0</v>
      </c>
      <c r="K115" s="268">
        <v>2</v>
      </c>
      <c r="L115" s="268">
        <v>3.5</v>
      </c>
      <c r="M115" s="268">
        <v>1</v>
      </c>
      <c r="N115" s="268">
        <v>3</v>
      </c>
      <c r="O115" s="328">
        <v>4</v>
      </c>
      <c r="P115" s="328">
        <v>0</v>
      </c>
      <c r="Q115" s="273">
        <v>37200</v>
      </c>
      <c r="R115" s="273">
        <v>22370</v>
      </c>
    </row>
    <row r="116" spans="1:18" ht="42.75" customHeight="1" x14ac:dyDescent="0.25">
      <c r="A116" s="328">
        <v>12</v>
      </c>
      <c r="B116" s="642" t="s">
        <v>174</v>
      </c>
      <c r="C116" s="643"/>
      <c r="D116" s="643"/>
      <c r="E116" s="643"/>
      <c r="F116" s="644"/>
      <c r="G116" s="326" t="s">
        <v>175</v>
      </c>
      <c r="H116" s="328">
        <f t="shared" si="8"/>
        <v>0</v>
      </c>
      <c r="I116" s="328">
        <v>0</v>
      </c>
      <c r="J116" s="328">
        <v>0</v>
      </c>
      <c r="K116" s="268">
        <v>0</v>
      </c>
      <c r="L116" s="268">
        <v>0</v>
      </c>
      <c r="M116" s="268">
        <v>0</v>
      </c>
      <c r="N116" s="268">
        <v>3</v>
      </c>
      <c r="O116" s="328">
        <v>3</v>
      </c>
      <c r="P116" s="328">
        <v>0</v>
      </c>
      <c r="Q116" s="273">
        <v>0</v>
      </c>
      <c r="R116" s="273">
        <v>22370</v>
      </c>
    </row>
    <row r="117" spans="1:18" ht="30" customHeight="1" x14ac:dyDescent="0.25">
      <c r="A117" s="328">
        <v>13</v>
      </c>
      <c r="B117" s="642" t="s">
        <v>176</v>
      </c>
      <c r="C117" s="643"/>
      <c r="D117" s="643"/>
      <c r="E117" s="643"/>
      <c r="F117" s="644"/>
      <c r="G117" s="326" t="s">
        <v>177</v>
      </c>
      <c r="H117" s="328">
        <f t="shared" si="8"/>
        <v>0</v>
      </c>
      <c r="I117" s="328">
        <v>0</v>
      </c>
      <c r="J117" s="328">
        <v>0</v>
      </c>
      <c r="K117" s="268">
        <v>0</v>
      </c>
      <c r="L117" s="268">
        <v>0</v>
      </c>
      <c r="M117" s="268">
        <v>0</v>
      </c>
      <c r="N117" s="268">
        <v>3</v>
      </c>
      <c r="O117" s="328">
        <v>3</v>
      </c>
      <c r="P117" s="328">
        <v>0</v>
      </c>
      <c r="Q117" s="273">
        <v>0</v>
      </c>
      <c r="R117" s="273">
        <v>22370</v>
      </c>
    </row>
    <row r="118" spans="1:18" ht="32.25" customHeight="1" x14ac:dyDescent="0.25">
      <c r="A118" s="328">
        <v>14</v>
      </c>
      <c r="B118" s="642" t="s">
        <v>178</v>
      </c>
      <c r="C118" s="643"/>
      <c r="D118" s="643"/>
      <c r="E118" s="643"/>
      <c r="F118" s="644"/>
      <c r="G118" s="326" t="s">
        <v>179</v>
      </c>
      <c r="H118" s="328">
        <f t="shared" si="8"/>
        <v>0</v>
      </c>
      <c r="I118" s="328">
        <v>0</v>
      </c>
      <c r="J118" s="328">
        <v>0</v>
      </c>
      <c r="K118" s="268">
        <v>0</v>
      </c>
      <c r="L118" s="268">
        <v>0</v>
      </c>
      <c r="M118" s="268">
        <v>0</v>
      </c>
      <c r="N118" s="268">
        <v>1</v>
      </c>
      <c r="O118" s="328">
        <v>3</v>
      </c>
      <c r="P118" s="328">
        <v>3</v>
      </c>
      <c r="Q118" s="273">
        <v>0</v>
      </c>
      <c r="R118" s="273">
        <v>22370</v>
      </c>
    </row>
    <row r="119" spans="1:18" ht="30.75" customHeight="1" x14ac:dyDescent="0.25">
      <c r="A119" s="328">
        <v>15</v>
      </c>
      <c r="B119" s="642" t="s">
        <v>180</v>
      </c>
      <c r="C119" s="643"/>
      <c r="D119" s="643"/>
      <c r="E119" s="643"/>
      <c r="F119" s="644"/>
      <c r="G119" s="326" t="s">
        <v>948</v>
      </c>
      <c r="H119" s="328">
        <f t="shared" si="8"/>
        <v>0</v>
      </c>
      <c r="I119" s="328">
        <v>0</v>
      </c>
      <c r="J119" s="328">
        <v>0</v>
      </c>
      <c r="K119" s="268">
        <v>1</v>
      </c>
      <c r="L119" s="268">
        <v>3.5</v>
      </c>
      <c r="M119" s="268">
        <v>2</v>
      </c>
      <c r="N119" s="268">
        <v>4</v>
      </c>
      <c r="O119" s="328">
        <v>5</v>
      </c>
      <c r="P119" s="328">
        <v>0</v>
      </c>
      <c r="Q119" s="273">
        <v>37200</v>
      </c>
      <c r="R119" s="273">
        <v>22370</v>
      </c>
    </row>
    <row r="120" spans="1:18" ht="30" customHeight="1" x14ac:dyDescent="0.25">
      <c r="A120" s="328">
        <v>16</v>
      </c>
      <c r="B120" s="642" t="s">
        <v>182</v>
      </c>
      <c r="C120" s="643"/>
      <c r="D120" s="643"/>
      <c r="E120" s="643"/>
      <c r="F120" s="644"/>
      <c r="G120" s="326" t="s">
        <v>949</v>
      </c>
      <c r="H120" s="328">
        <f t="shared" si="8"/>
        <v>0</v>
      </c>
      <c r="I120" s="328">
        <v>0</v>
      </c>
      <c r="J120" s="328">
        <v>0</v>
      </c>
      <c r="K120" s="268">
        <v>1</v>
      </c>
      <c r="L120" s="268">
        <v>4.5</v>
      </c>
      <c r="M120" s="268">
        <v>3</v>
      </c>
      <c r="N120" s="268">
        <v>5</v>
      </c>
      <c r="O120" s="328">
        <v>6</v>
      </c>
      <c r="P120" s="328">
        <v>0</v>
      </c>
      <c r="Q120" s="273">
        <v>37200</v>
      </c>
      <c r="R120" s="273">
        <v>22370</v>
      </c>
    </row>
    <row r="121" spans="1:18" ht="30.75" customHeight="1" x14ac:dyDescent="0.25">
      <c r="A121" s="328">
        <v>17</v>
      </c>
      <c r="B121" s="642" t="s">
        <v>946</v>
      </c>
      <c r="C121" s="643"/>
      <c r="D121" s="643"/>
      <c r="E121" s="643"/>
      <c r="F121" s="644"/>
      <c r="G121" s="326" t="s">
        <v>945</v>
      </c>
      <c r="H121" s="328">
        <f t="shared" si="8"/>
        <v>0</v>
      </c>
      <c r="I121" s="328">
        <v>0</v>
      </c>
      <c r="J121" s="328">
        <v>0</v>
      </c>
      <c r="K121" s="268">
        <v>3</v>
      </c>
      <c r="L121" s="268">
        <v>3.5</v>
      </c>
      <c r="M121" s="268">
        <v>0</v>
      </c>
      <c r="N121" s="268">
        <v>4</v>
      </c>
      <c r="O121" s="328">
        <v>4</v>
      </c>
      <c r="P121" s="328">
        <v>0</v>
      </c>
      <c r="Q121" s="273">
        <v>37200</v>
      </c>
      <c r="R121" s="273">
        <v>22370</v>
      </c>
    </row>
    <row r="122" spans="1:18" ht="42.75" customHeight="1" x14ac:dyDescent="0.25">
      <c r="A122" s="328">
        <v>18</v>
      </c>
      <c r="B122" s="642" t="s">
        <v>186</v>
      </c>
      <c r="C122" s="643"/>
      <c r="D122" s="643"/>
      <c r="E122" s="643"/>
      <c r="F122" s="644"/>
      <c r="G122" s="326" t="s">
        <v>947</v>
      </c>
      <c r="H122" s="328">
        <f t="shared" si="8"/>
        <v>0</v>
      </c>
      <c r="I122" s="328">
        <v>0</v>
      </c>
      <c r="J122" s="328">
        <v>0</v>
      </c>
      <c r="K122" s="268">
        <v>2</v>
      </c>
      <c r="L122" s="268">
        <v>3.5</v>
      </c>
      <c r="M122" s="268">
        <v>2</v>
      </c>
      <c r="N122" s="268">
        <v>4</v>
      </c>
      <c r="O122" s="328">
        <v>3</v>
      </c>
      <c r="P122" s="328">
        <v>0</v>
      </c>
      <c r="Q122" s="273">
        <v>37200</v>
      </c>
      <c r="R122" s="273">
        <v>22370</v>
      </c>
    </row>
    <row r="123" spans="1:18" ht="30" customHeight="1" x14ac:dyDescent="0.25">
      <c r="A123" s="328">
        <v>19</v>
      </c>
      <c r="B123" s="642" t="s">
        <v>188</v>
      </c>
      <c r="C123" s="643"/>
      <c r="D123" s="643"/>
      <c r="E123" s="643"/>
      <c r="F123" s="644"/>
      <c r="G123" s="326" t="s">
        <v>189</v>
      </c>
      <c r="H123" s="328">
        <f t="shared" si="8"/>
        <v>0</v>
      </c>
      <c r="I123" s="328">
        <v>0</v>
      </c>
      <c r="J123" s="328">
        <v>0</v>
      </c>
      <c r="K123" s="268">
        <v>0</v>
      </c>
      <c r="L123" s="268">
        <v>0</v>
      </c>
      <c r="M123" s="268">
        <v>0</v>
      </c>
      <c r="N123" s="268">
        <v>3</v>
      </c>
      <c r="O123" s="328">
        <v>3</v>
      </c>
      <c r="P123" s="328">
        <v>0</v>
      </c>
      <c r="Q123" s="273">
        <v>0</v>
      </c>
      <c r="R123" s="273">
        <v>22370</v>
      </c>
    </row>
    <row r="124" spans="1:18" ht="26.25" customHeight="1" x14ac:dyDescent="0.25">
      <c r="A124" s="328">
        <v>20</v>
      </c>
      <c r="B124" s="642" t="s">
        <v>190</v>
      </c>
      <c r="C124" s="643"/>
      <c r="D124" s="643"/>
      <c r="E124" s="643"/>
      <c r="F124" s="644"/>
      <c r="G124" s="326" t="s">
        <v>950</v>
      </c>
      <c r="H124" s="328">
        <f t="shared" si="8"/>
        <v>0</v>
      </c>
      <c r="I124" s="328">
        <v>0</v>
      </c>
      <c r="J124" s="328">
        <v>0</v>
      </c>
      <c r="K124" s="268">
        <v>2</v>
      </c>
      <c r="L124" s="268">
        <v>3.5</v>
      </c>
      <c r="M124" s="268">
        <v>1</v>
      </c>
      <c r="N124" s="268">
        <v>4</v>
      </c>
      <c r="O124" s="328">
        <v>3.5</v>
      </c>
      <c r="P124" s="328">
        <v>0</v>
      </c>
      <c r="Q124" s="273">
        <v>37200</v>
      </c>
      <c r="R124" s="273">
        <v>22370</v>
      </c>
    </row>
    <row r="125" spans="1:18" ht="29.25" customHeight="1" x14ac:dyDescent="0.25">
      <c r="A125" s="328">
        <v>21</v>
      </c>
      <c r="B125" s="642" t="s">
        <v>192</v>
      </c>
      <c r="C125" s="643"/>
      <c r="D125" s="643"/>
      <c r="E125" s="643"/>
      <c r="F125" s="644"/>
      <c r="G125" s="326" t="s">
        <v>193</v>
      </c>
      <c r="H125" s="328">
        <f t="shared" si="8"/>
        <v>0</v>
      </c>
      <c r="I125" s="328">
        <v>0</v>
      </c>
      <c r="J125" s="328">
        <v>0</v>
      </c>
      <c r="K125" s="268">
        <v>0</v>
      </c>
      <c r="L125" s="268">
        <v>0</v>
      </c>
      <c r="M125" s="268">
        <v>0</v>
      </c>
      <c r="N125" s="268">
        <v>1</v>
      </c>
      <c r="O125" s="328">
        <v>3</v>
      </c>
      <c r="P125" s="328">
        <v>2</v>
      </c>
      <c r="Q125" s="273">
        <v>0</v>
      </c>
      <c r="R125" s="273">
        <v>22370</v>
      </c>
    </row>
    <row r="126" spans="1:18" ht="27" customHeight="1" x14ac:dyDescent="0.25">
      <c r="A126" s="328">
        <v>22</v>
      </c>
      <c r="B126" s="642" t="s">
        <v>194</v>
      </c>
      <c r="C126" s="643"/>
      <c r="D126" s="643"/>
      <c r="E126" s="643"/>
      <c r="F126" s="644"/>
      <c r="G126" s="326" t="s">
        <v>195</v>
      </c>
      <c r="H126" s="328">
        <f t="shared" si="8"/>
        <v>0</v>
      </c>
      <c r="I126" s="328">
        <v>0</v>
      </c>
      <c r="J126" s="328">
        <v>0</v>
      </c>
      <c r="K126" s="268">
        <v>0</v>
      </c>
      <c r="L126" s="268">
        <v>0</v>
      </c>
      <c r="M126" s="268">
        <v>0</v>
      </c>
      <c r="N126" s="268">
        <v>3</v>
      </c>
      <c r="O126" s="328">
        <v>3</v>
      </c>
      <c r="P126" s="328">
        <v>0</v>
      </c>
      <c r="Q126" s="273">
        <v>0</v>
      </c>
      <c r="R126" s="273">
        <v>22370</v>
      </c>
    </row>
    <row r="127" spans="1:18" ht="42.75" customHeight="1" x14ac:dyDescent="0.25">
      <c r="A127" s="328">
        <v>23</v>
      </c>
      <c r="B127" s="642" t="s">
        <v>196</v>
      </c>
      <c r="C127" s="643"/>
      <c r="D127" s="643"/>
      <c r="E127" s="643"/>
      <c r="F127" s="644"/>
      <c r="G127" s="326" t="s">
        <v>197</v>
      </c>
      <c r="H127" s="328">
        <f t="shared" si="8"/>
        <v>0</v>
      </c>
      <c r="I127" s="328">
        <v>0</v>
      </c>
      <c r="J127" s="328">
        <v>0</v>
      </c>
      <c r="K127" s="268">
        <v>0</v>
      </c>
      <c r="L127" s="268">
        <v>0</v>
      </c>
      <c r="M127" s="268">
        <v>0</v>
      </c>
      <c r="N127" s="268">
        <v>2</v>
      </c>
      <c r="O127" s="328">
        <v>3</v>
      </c>
      <c r="P127" s="328">
        <v>1</v>
      </c>
      <c r="Q127" s="273">
        <v>0</v>
      </c>
      <c r="R127" s="273">
        <v>22370</v>
      </c>
    </row>
    <row r="128" spans="1:18" ht="30" customHeight="1" x14ac:dyDescent="0.25">
      <c r="A128" s="328">
        <v>24</v>
      </c>
      <c r="B128" s="642" t="s">
        <v>198</v>
      </c>
      <c r="C128" s="643"/>
      <c r="D128" s="643"/>
      <c r="E128" s="643"/>
      <c r="F128" s="644"/>
      <c r="G128" s="326" t="s">
        <v>199</v>
      </c>
      <c r="H128" s="328">
        <f t="shared" si="8"/>
        <v>0</v>
      </c>
      <c r="I128" s="328">
        <v>0</v>
      </c>
      <c r="J128" s="328">
        <v>0</v>
      </c>
      <c r="K128" s="268">
        <v>0</v>
      </c>
      <c r="L128" s="268">
        <v>0</v>
      </c>
      <c r="M128" s="268">
        <v>0</v>
      </c>
      <c r="N128" s="268">
        <v>4</v>
      </c>
      <c r="O128" s="328">
        <v>3</v>
      </c>
      <c r="P128" s="328">
        <v>0</v>
      </c>
      <c r="Q128" s="273">
        <v>0</v>
      </c>
      <c r="R128" s="273">
        <v>22370</v>
      </c>
    </row>
    <row r="129" spans="1:18" ht="21.75" customHeight="1" x14ac:dyDescent="0.25">
      <c r="A129" s="329">
        <v>5</v>
      </c>
      <c r="B129" s="674" t="s">
        <v>200</v>
      </c>
      <c r="C129" s="675"/>
      <c r="D129" s="675"/>
      <c r="E129" s="675"/>
      <c r="F129" s="675"/>
      <c r="G129" s="676"/>
      <c r="H129" s="329">
        <f>H130+H131+H132+H133+H134+H135+H136+H137+H138+H139+H140+H141+H142+H143+H144+H145+H146+H147</f>
        <v>305</v>
      </c>
      <c r="I129" s="329">
        <f t="shared" ref="I129:P129" si="9">I130+I131+I132+I133+I134+I135+I136+I137+I138+I139+I140+I141+I142+I143+I144+I145+I146+I147</f>
        <v>195</v>
      </c>
      <c r="J129" s="329">
        <f t="shared" si="9"/>
        <v>110</v>
      </c>
      <c r="K129" s="329">
        <f t="shared" si="9"/>
        <v>160</v>
      </c>
      <c r="L129" s="330">
        <f t="shared" si="9"/>
        <v>57</v>
      </c>
      <c r="M129" s="330">
        <f t="shared" si="9"/>
        <v>10</v>
      </c>
      <c r="N129" s="330">
        <f t="shared" si="9"/>
        <v>465</v>
      </c>
      <c r="O129" s="329">
        <f t="shared" si="9"/>
        <v>53</v>
      </c>
      <c r="P129" s="329">
        <f t="shared" si="9"/>
        <v>0</v>
      </c>
      <c r="Q129" s="298">
        <v>47716</v>
      </c>
      <c r="R129" s="298">
        <v>23858</v>
      </c>
    </row>
    <row r="130" spans="1:18" ht="43.5" customHeight="1" x14ac:dyDescent="0.25">
      <c r="A130" s="328">
        <v>1</v>
      </c>
      <c r="B130" s="642" t="s">
        <v>201</v>
      </c>
      <c r="C130" s="643"/>
      <c r="D130" s="643"/>
      <c r="E130" s="643"/>
      <c r="F130" s="644"/>
      <c r="G130" s="326" t="s">
        <v>1003</v>
      </c>
      <c r="H130" s="328">
        <f>I130+J130</f>
        <v>255</v>
      </c>
      <c r="I130" s="328">
        <v>195</v>
      </c>
      <c r="J130" s="328">
        <v>60</v>
      </c>
      <c r="K130" s="268">
        <v>113</v>
      </c>
      <c r="L130" s="268">
        <v>27</v>
      </c>
      <c r="M130" s="268">
        <v>5</v>
      </c>
      <c r="N130" s="268">
        <v>312</v>
      </c>
      <c r="O130" s="328">
        <v>24</v>
      </c>
      <c r="P130" s="328">
        <v>0</v>
      </c>
      <c r="Q130" s="273">
        <v>45370</v>
      </c>
      <c r="R130" s="273">
        <v>23900</v>
      </c>
    </row>
    <row r="131" spans="1:18" ht="33.75" customHeight="1" x14ac:dyDescent="0.25">
      <c r="A131" s="328">
        <v>2</v>
      </c>
      <c r="B131" s="642" t="s">
        <v>202</v>
      </c>
      <c r="C131" s="643"/>
      <c r="D131" s="643"/>
      <c r="E131" s="643"/>
      <c r="F131" s="644"/>
      <c r="G131" s="326" t="s">
        <v>538</v>
      </c>
      <c r="H131" s="328">
        <f t="shared" ref="H131:H147" si="10">I131+J131</f>
        <v>0</v>
      </c>
      <c r="I131" s="328">
        <v>0</v>
      </c>
      <c r="J131" s="328">
        <v>0</v>
      </c>
      <c r="K131" s="268">
        <v>5</v>
      </c>
      <c r="L131" s="268">
        <v>5</v>
      </c>
      <c r="M131" s="268">
        <v>2</v>
      </c>
      <c r="N131" s="268">
        <v>29</v>
      </c>
      <c r="O131" s="328">
        <v>6</v>
      </c>
      <c r="P131" s="328">
        <v>0</v>
      </c>
      <c r="Q131" s="273">
        <v>44945</v>
      </c>
      <c r="R131" s="273">
        <v>23600</v>
      </c>
    </row>
    <row r="132" spans="1:18" ht="29.25" customHeight="1" x14ac:dyDescent="0.25">
      <c r="A132" s="328">
        <v>3</v>
      </c>
      <c r="B132" s="642" t="s">
        <v>203</v>
      </c>
      <c r="C132" s="643"/>
      <c r="D132" s="643"/>
      <c r="E132" s="643"/>
      <c r="F132" s="644"/>
      <c r="G132" s="326" t="s">
        <v>539</v>
      </c>
      <c r="H132" s="328">
        <f t="shared" si="10"/>
        <v>0</v>
      </c>
      <c r="I132" s="328">
        <v>0</v>
      </c>
      <c r="J132" s="328">
        <v>0</v>
      </c>
      <c r="K132" s="268">
        <v>8</v>
      </c>
      <c r="L132" s="268">
        <v>4</v>
      </c>
      <c r="M132" s="268">
        <v>0</v>
      </c>
      <c r="N132" s="268">
        <v>18</v>
      </c>
      <c r="O132" s="328">
        <v>3</v>
      </c>
      <c r="P132" s="328">
        <v>0</v>
      </c>
      <c r="Q132" s="273">
        <v>44870</v>
      </c>
      <c r="R132" s="273">
        <v>23425</v>
      </c>
    </row>
    <row r="133" spans="1:18" ht="28.5" customHeight="1" x14ac:dyDescent="0.25">
      <c r="A133" s="328">
        <v>4</v>
      </c>
      <c r="B133" s="642" t="s">
        <v>1079</v>
      </c>
      <c r="C133" s="643"/>
      <c r="D133" s="643"/>
      <c r="E133" s="643"/>
      <c r="F133" s="644"/>
      <c r="G133" s="326" t="s">
        <v>540</v>
      </c>
      <c r="H133" s="328">
        <f t="shared" si="10"/>
        <v>15</v>
      </c>
      <c r="I133" s="328">
        <v>0</v>
      </c>
      <c r="J133" s="328">
        <v>15</v>
      </c>
      <c r="K133" s="268">
        <v>8</v>
      </c>
      <c r="L133" s="268">
        <v>4</v>
      </c>
      <c r="M133" s="268">
        <v>0</v>
      </c>
      <c r="N133" s="268">
        <v>27</v>
      </c>
      <c r="O133" s="328">
        <v>2</v>
      </c>
      <c r="P133" s="328">
        <v>0</v>
      </c>
      <c r="Q133" s="273">
        <v>44690</v>
      </c>
      <c r="R133" s="273">
        <v>23600</v>
      </c>
    </row>
    <row r="134" spans="1:18" ht="30" customHeight="1" x14ac:dyDescent="0.25">
      <c r="A134" s="328">
        <v>5</v>
      </c>
      <c r="B134" s="642" t="s">
        <v>205</v>
      </c>
      <c r="C134" s="643"/>
      <c r="D134" s="643"/>
      <c r="E134" s="643"/>
      <c r="F134" s="644"/>
      <c r="G134" s="326" t="s">
        <v>541</v>
      </c>
      <c r="H134" s="328">
        <f t="shared" si="10"/>
        <v>0</v>
      </c>
      <c r="I134" s="328">
        <v>0</v>
      </c>
      <c r="J134" s="328">
        <v>0</v>
      </c>
      <c r="K134" s="268">
        <v>7</v>
      </c>
      <c r="L134" s="268">
        <v>5</v>
      </c>
      <c r="M134" s="268">
        <v>0</v>
      </c>
      <c r="N134" s="268">
        <v>21</v>
      </c>
      <c r="O134" s="328">
        <v>3</v>
      </c>
      <c r="P134" s="287">
        <v>0</v>
      </c>
      <c r="Q134" s="273">
        <v>44980</v>
      </c>
      <c r="R134" s="273">
        <v>23630</v>
      </c>
    </row>
    <row r="135" spans="1:18" ht="28.5" customHeight="1" x14ac:dyDescent="0.25">
      <c r="A135" s="328">
        <v>6</v>
      </c>
      <c r="B135" s="642" t="s">
        <v>206</v>
      </c>
      <c r="C135" s="643"/>
      <c r="D135" s="643"/>
      <c r="E135" s="643"/>
      <c r="F135" s="644"/>
      <c r="G135" s="326" t="s">
        <v>542</v>
      </c>
      <c r="H135" s="328">
        <f t="shared" si="10"/>
        <v>15</v>
      </c>
      <c r="I135" s="328">
        <v>0</v>
      </c>
      <c r="J135" s="328">
        <v>15</v>
      </c>
      <c r="K135" s="268">
        <v>9</v>
      </c>
      <c r="L135" s="268">
        <v>3</v>
      </c>
      <c r="M135" s="268">
        <v>1</v>
      </c>
      <c r="N135" s="268">
        <v>20</v>
      </c>
      <c r="O135" s="328">
        <v>2</v>
      </c>
      <c r="P135" s="328">
        <v>0</v>
      </c>
      <c r="Q135" s="273">
        <v>44700</v>
      </c>
      <c r="R135" s="273">
        <v>23850</v>
      </c>
    </row>
    <row r="136" spans="1:18" ht="27.75" customHeight="1" x14ac:dyDescent="0.25">
      <c r="A136" s="328">
        <v>7</v>
      </c>
      <c r="B136" s="642" t="s">
        <v>207</v>
      </c>
      <c r="C136" s="643"/>
      <c r="D136" s="643"/>
      <c r="E136" s="643"/>
      <c r="F136" s="644"/>
      <c r="G136" s="326" t="s">
        <v>543</v>
      </c>
      <c r="H136" s="328">
        <f t="shared" si="10"/>
        <v>20</v>
      </c>
      <c r="I136" s="328">
        <v>0</v>
      </c>
      <c r="J136" s="328">
        <v>20</v>
      </c>
      <c r="K136" s="268">
        <v>8</v>
      </c>
      <c r="L136" s="268">
        <v>7</v>
      </c>
      <c r="M136" s="268">
        <v>1</v>
      </c>
      <c r="N136" s="268">
        <v>18</v>
      </c>
      <c r="O136" s="328">
        <v>10</v>
      </c>
      <c r="P136" s="328">
        <v>0</v>
      </c>
      <c r="Q136" s="273">
        <v>44570</v>
      </c>
      <c r="R136" s="273">
        <v>23770</v>
      </c>
    </row>
    <row r="137" spans="1:18" ht="31.5" customHeight="1" x14ac:dyDescent="0.25">
      <c r="A137" s="328">
        <v>8</v>
      </c>
      <c r="B137" s="642" t="s">
        <v>208</v>
      </c>
      <c r="C137" s="643"/>
      <c r="D137" s="643"/>
      <c r="E137" s="643"/>
      <c r="F137" s="644"/>
      <c r="G137" s="326" t="s">
        <v>544</v>
      </c>
      <c r="H137" s="328">
        <f t="shared" si="10"/>
        <v>0</v>
      </c>
      <c r="I137" s="328">
        <v>0</v>
      </c>
      <c r="J137" s="328">
        <v>0</v>
      </c>
      <c r="K137" s="268">
        <v>2</v>
      </c>
      <c r="L137" s="268">
        <v>2</v>
      </c>
      <c r="M137" s="268">
        <v>1</v>
      </c>
      <c r="N137" s="268">
        <v>10</v>
      </c>
      <c r="O137" s="328">
        <v>1</v>
      </c>
      <c r="P137" s="328">
        <v>0</v>
      </c>
      <c r="Q137" s="273">
        <v>43345</v>
      </c>
      <c r="R137" s="273">
        <v>23376</v>
      </c>
    </row>
    <row r="138" spans="1:18" ht="28.5" customHeight="1" x14ac:dyDescent="0.25">
      <c r="A138" s="328">
        <v>9</v>
      </c>
      <c r="B138" s="642" t="s">
        <v>209</v>
      </c>
      <c r="C138" s="643"/>
      <c r="D138" s="643"/>
      <c r="E138" s="643"/>
      <c r="F138" s="644"/>
      <c r="G138" s="326" t="s">
        <v>883</v>
      </c>
      <c r="H138" s="328">
        <f t="shared" si="10"/>
        <v>0</v>
      </c>
      <c r="I138" s="328">
        <v>0</v>
      </c>
      <c r="J138" s="328">
        <v>0</v>
      </c>
      <c r="K138" s="268">
        <v>0</v>
      </c>
      <c r="L138" s="268">
        <v>0</v>
      </c>
      <c r="M138" s="268">
        <v>0</v>
      </c>
      <c r="N138" s="268">
        <v>0</v>
      </c>
      <c r="O138" s="328">
        <v>0</v>
      </c>
      <c r="P138" s="328">
        <v>0</v>
      </c>
      <c r="Q138" s="273">
        <v>0</v>
      </c>
      <c r="R138" s="273">
        <v>0</v>
      </c>
    </row>
    <row r="139" spans="1:18" ht="27.75" customHeight="1" x14ac:dyDescent="0.25">
      <c r="A139" s="328">
        <v>10</v>
      </c>
      <c r="B139" s="642" t="s">
        <v>210</v>
      </c>
      <c r="C139" s="643"/>
      <c r="D139" s="643"/>
      <c r="E139" s="643"/>
      <c r="F139" s="644"/>
      <c r="G139" s="326" t="s">
        <v>884</v>
      </c>
      <c r="H139" s="328">
        <f t="shared" si="10"/>
        <v>0</v>
      </c>
      <c r="I139" s="328">
        <v>0</v>
      </c>
      <c r="J139" s="328">
        <v>0</v>
      </c>
      <c r="K139" s="268">
        <v>0</v>
      </c>
      <c r="L139" s="268">
        <v>0</v>
      </c>
      <c r="M139" s="268">
        <v>0</v>
      </c>
      <c r="N139" s="268">
        <v>1</v>
      </c>
      <c r="O139" s="328">
        <v>1</v>
      </c>
      <c r="P139" s="328">
        <v>0</v>
      </c>
      <c r="Q139" s="273">
        <v>0</v>
      </c>
      <c r="R139" s="273">
        <v>22985</v>
      </c>
    </row>
    <row r="140" spans="1:18" ht="46.5" customHeight="1" x14ac:dyDescent="0.25">
      <c r="A140" s="328">
        <v>11</v>
      </c>
      <c r="B140" s="642" t="s">
        <v>212</v>
      </c>
      <c r="C140" s="643"/>
      <c r="D140" s="643"/>
      <c r="E140" s="643"/>
      <c r="F140" s="644"/>
      <c r="G140" s="326" t="s">
        <v>213</v>
      </c>
      <c r="H140" s="328">
        <f t="shared" si="10"/>
        <v>0</v>
      </c>
      <c r="I140" s="328">
        <v>0</v>
      </c>
      <c r="J140" s="328">
        <v>0</v>
      </c>
      <c r="K140" s="268">
        <v>0</v>
      </c>
      <c r="L140" s="268">
        <v>0</v>
      </c>
      <c r="M140" s="268">
        <v>0</v>
      </c>
      <c r="N140" s="268">
        <v>1</v>
      </c>
      <c r="O140" s="328">
        <v>1</v>
      </c>
      <c r="P140" s="328">
        <v>0</v>
      </c>
      <c r="Q140" s="273">
        <v>0</v>
      </c>
      <c r="R140" s="273">
        <v>22340</v>
      </c>
    </row>
    <row r="141" spans="1:18" ht="30" customHeight="1" x14ac:dyDescent="0.25">
      <c r="A141" s="328">
        <v>12</v>
      </c>
      <c r="B141" s="642" t="s">
        <v>214</v>
      </c>
      <c r="C141" s="643"/>
      <c r="D141" s="643"/>
      <c r="E141" s="643"/>
      <c r="F141" s="644"/>
      <c r="G141" s="326" t="s">
        <v>885</v>
      </c>
      <c r="H141" s="328">
        <f t="shared" si="10"/>
        <v>0</v>
      </c>
      <c r="I141" s="328">
        <v>0</v>
      </c>
      <c r="J141" s="328">
        <v>0</v>
      </c>
      <c r="K141" s="268">
        <v>0</v>
      </c>
      <c r="L141" s="268">
        <v>0</v>
      </c>
      <c r="M141" s="268">
        <v>0</v>
      </c>
      <c r="N141" s="268">
        <v>0</v>
      </c>
      <c r="O141" s="328">
        <v>0</v>
      </c>
      <c r="P141" s="328">
        <v>0</v>
      </c>
      <c r="Q141" s="273">
        <v>0</v>
      </c>
      <c r="R141" s="273">
        <v>22740</v>
      </c>
    </row>
    <row r="142" spans="1:18" ht="30.75" customHeight="1" x14ac:dyDescent="0.25">
      <c r="A142" s="328">
        <v>13</v>
      </c>
      <c r="B142" s="642" t="s">
        <v>216</v>
      </c>
      <c r="C142" s="643"/>
      <c r="D142" s="643"/>
      <c r="E142" s="643"/>
      <c r="F142" s="644"/>
      <c r="G142" s="326" t="s">
        <v>217</v>
      </c>
      <c r="H142" s="328">
        <f t="shared" si="10"/>
        <v>0</v>
      </c>
      <c r="I142" s="328">
        <v>0</v>
      </c>
      <c r="J142" s="328">
        <v>0</v>
      </c>
      <c r="K142" s="268">
        <v>0</v>
      </c>
      <c r="L142" s="268">
        <v>0</v>
      </c>
      <c r="M142" s="268">
        <v>0</v>
      </c>
      <c r="N142" s="268">
        <v>2</v>
      </c>
      <c r="O142" s="328">
        <v>0</v>
      </c>
      <c r="P142" s="328">
        <v>0</v>
      </c>
      <c r="Q142" s="273">
        <v>0</v>
      </c>
      <c r="R142" s="273">
        <v>22647</v>
      </c>
    </row>
    <row r="143" spans="1:18" ht="31.5" customHeight="1" x14ac:dyDescent="0.25">
      <c r="A143" s="328">
        <v>14</v>
      </c>
      <c r="B143" s="642" t="s">
        <v>219</v>
      </c>
      <c r="C143" s="643"/>
      <c r="D143" s="643"/>
      <c r="E143" s="643"/>
      <c r="F143" s="644"/>
      <c r="G143" s="326" t="s">
        <v>220</v>
      </c>
      <c r="H143" s="328">
        <f t="shared" si="10"/>
        <v>0</v>
      </c>
      <c r="I143" s="328">
        <v>0</v>
      </c>
      <c r="J143" s="328">
        <v>0</v>
      </c>
      <c r="K143" s="268">
        <v>0</v>
      </c>
      <c r="L143" s="268">
        <v>0</v>
      </c>
      <c r="M143" s="268">
        <v>0</v>
      </c>
      <c r="N143" s="268">
        <v>2</v>
      </c>
      <c r="O143" s="328">
        <v>0</v>
      </c>
      <c r="P143" s="328">
        <v>0</v>
      </c>
      <c r="Q143" s="273">
        <v>0</v>
      </c>
      <c r="R143" s="273">
        <v>22754</v>
      </c>
    </row>
    <row r="144" spans="1:18" ht="27.75" customHeight="1" x14ac:dyDescent="0.25">
      <c r="A144" s="328">
        <v>15</v>
      </c>
      <c r="B144" s="642" t="s">
        <v>221</v>
      </c>
      <c r="C144" s="643"/>
      <c r="D144" s="643"/>
      <c r="E144" s="643"/>
      <c r="F144" s="644"/>
      <c r="G144" s="326" t="s">
        <v>970</v>
      </c>
      <c r="H144" s="328">
        <f t="shared" si="10"/>
        <v>0</v>
      </c>
      <c r="I144" s="328">
        <v>0</v>
      </c>
      <c r="J144" s="328">
        <v>0</v>
      </c>
      <c r="K144" s="268">
        <v>0</v>
      </c>
      <c r="L144" s="268">
        <v>0</v>
      </c>
      <c r="M144" s="268">
        <v>0</v>
      </c>
      <c r="N144" s="268">
        <v>1</v>
      </c>
      <c r="O144" s="328">
        <v>0</v>
      </c>
      <c r="P144" s="328">
        <v>0</v>
      </c>
      <c r="Q144" s="273">
        <v>0</v>
      </c>
      <c r="R144" s="273">
        <v>21845</v>
      </c>
    </row>
    <row r="145" spans="1:18" ht="32.25" customHeight="1" x14ac:dyDescent="0.25">
      <c r="A145" s="328">
        <v>16</v>
      </c>
      <c r="B145" s="642" t="s">
        <v>223</v>
      </c>
      <c r="C145" s="643"/>
      <c r="D145" s="643"/>
      <c r="E145" s="643"/>
      <c r="F145" s="644"/>
      <c r="G145" s="326" t="s">
        <v>224</v>
      </c>
      <c r="H145" s="328">
        <f t="shared" si="10"/>
        <v>0</v>
      </c>
      <c r="I145" s="328">
        <v>0</v>
      </c>
      <c r="J145" s="328">
        <v>0</v>
      </c>
      <c r="K145" s="268">
        <v>0</v>
      </c>
      <c r="L145" s="268">
        <v>0</v>
      </c>
      <c r="M145" s="268">
        <v>0</v>
      </c>
      <c r="N145" s="268">
        <v>2</v>
      </c>
      <c r="O145" s="328">
        <v>0</v>
      </c>
      <c r="P145" s="328">
        <v>0</v>
      </c>
      <c r="Q145" s="273">
        <v>0</v>
      </c>
      <c r="R145" s="273">
        <v>21734</v>
      </c>
    </row>
    <row r="146" spans="1:18" ht="31.5" customHeight="1" x14ac:dyDescent="0.25">
      <c r="A146" s="328">
        <v>17</v>
      </c>
      <c r="B146" s="642" t="s">
        <v>225</v>
      </c>
      <c r="C146" s="643"/>
      <c r="D146" s="643"/>
      <c r="E146" s="643"/>
      <c r="F146" s="644"/>
      <c r="G146" s="326" t="s">
        <v>226</v>
      </c>
      <c r="H146" s="328">
        <f t="shared" si="10"/>
        <v>0</v>
      </c>
      <c r="I146" s="328">
        <v>0</v>
      </c>
      <c r="J146" s="328">
        <v>0</v>
      </c>
      <c r="K146" s="268">
        <v>0</v>
      </c>
      <c r="L146" s="268">
        <v>0</v>
      </c>
      <c r="M146" s="268">
        <v>0</v>
      </c>
      <c r="N146" s="268">
        <v>1</v>
      </c>
      <c r="O146" s="328">
        <v>0</v>
      </c>
      <c r="P146" s="328">
        <v>0</v>
      </c>
      <c r="Q146" s="273">
        <v>0</v>
      </c>
      <c r="R146" s="273">
        <v>21475</v>
      </c>
    </row>
    <row r="147" spans="1:18" ht="29.25" customHeight="1" x14ac:dyDescent="0.25">
      <c r="A147" s="328">
        <v>18</v>
      </c>
      <c r="B147" s="648" t="s">
        <v>326</v>
      </c>
      <c r="C147" s="648"/>
      <c r="D147" s="648"/>
      <c r="E147" s="648"/>
      <c r="F147" s="648"/>
      <c r="G147" s="326" t="s">
        <v>886</v>
      </c>
      <c r="H147" s="328">
        <f t="shared" si="10"/>
        <v>0</v>
      </c>
      <c r="I147" s="328">
        <v>0</v>
      </c>
      <c r="J147" s="328">
        <v>0</v>
      </c>
      <c r="K147" s="268">
        <v>0</v>
      </c>
      <c r="L147" s="268">
        <v>0</v>
      </c>
      <c r="M147" s="268">
        <v>0</v>
      </c>
      <c r="N147" s="268">
        <v>0</v>
      </c>
      <c r="O147" s="328">
        <v>0</v>
      </c>
      <c r="P147" s="328">
        <v>0</v>
      </c>
      <c r="Q147" s="273">
        <v>0</v>
      </c>
      <c r="R147" s="273">
        <v>0</v>
      </c>
    </row>
    <row r="148" spans="1:18" ht="33.75" customHeight="1" x14ac:dyDescent="0.25">
      <c r="A148" s="329">
        <v>6</v>
      </c>
      <c r="B148" s="674" t="s">
        <v>227</v>
      </c>
      <c r="C148" s="675"/>
      <c r="D148" s="675"/>
      <c r="E148" s="675"/>
      <c r="F148" s="675"/>
      <c r="G148" s="676"/>
      <c r="H148" s="329">
        <f>H149+H150+H151+H152+H153+H154+H155+H156+H157+H158+H159+H160+H161+H162</f>
        <v>380</v>
      </c>
      <c r="I148" s="329">
        <f t="shared" ref="I148:P148" si="11">I149+I150+I151+I152+I153+I154+I155+I156+I157+I158+I159+I160+I161+I162</f>
        <v>220</v>
      </c>
      <c r="J148" s="329">
        <f t="shared" si="11"/>
        <v>160</v>
      </c>
      <c r="K148" s="330">
        <f t="shared" si="11"/>
        <v>122</v>
      </c>
      <c r="L148" s="330">
        <f t="shared" si="11"/>
        <v>83.5</v>
      </c>
      <c r="M148" s="330">
        <f t="shared" si="11"/>
        <v>15.25</v>
      </c>
      <c r="N148" s="330">
        <f t="shared" si="11"/>
        <v>456</v>
      </c>
      <c r="O148" s="329">
        <f t="shared" si="11"/>
        <v>74.5</v>
      </c>
      <c r="P148" s="329">
        <f t="shared" si="11"/>
        <v>0</v>
      </c>
      <c r="Q148" s="298">
        <v>47716</v>
      </c>
      <c r="R148" s="298">
        <v>23858</v>
      </c>
    </row>
    <row r="149" spans="1:18" ht="41.25" customHeight="1" x14ac:dyDescent="0.25">
      <c r="A149" s="328">
        <v>1</v>
      </c>
      <c r="B149" s="642" t="s">
        <v>228</v>
      </c>
      <c r="C149" s="643"/>
      <c r="D149" s="643"/>
      <c r="E149" s="643"/>
      <c r="F149" s="644"/>
      <c r="G149" s="326" t="s">
        <v>1000</v>
      </c>
      <c r="H149" s="328">
        <f>I149+J149</f>
        <v>160</v>
      </c>
      <c r="I149" s="328">
        <v>130</v>
      </c>
      <c r="J149" s="328">
        <v>30</v>
      </c>
      <c r="K149" s="268">
        <v>57</v>
      </c>
      <c r="L149" s="268">
        <v>48.5</v>
      </c>
      <c r="M149" s="268">
        <v>9.5</v>
      </c>
      <c r="N149" s="268">
        <v>215</v>
      </c>
      <c r="O149" s="328">
        <v>42.25</v>
      </c>
      <c r="P149" s="328">
        <v>0</v>
      </c>
      <c r="Q149" s="273">
        <v>48708</v>
      </c>
      <c r="R149" s="273">
        <v>24143</v>
      </c>
    </row>
    <row r="150" spans="1:18" ht="29.25" customHeight="1" x14ac:dyDescent="0.25">
      <c r="A150" s="328">
        <v>2</v>
      </c>
      <c r="B150" s="642" t="s">
        <v>229</v>
      </c>
      <c r="C150" s="643"/>
      <c r="D150" s="643"/>
      <c r="E150" s="643"/>
      <c r="F150" s="644"/>
      <c r="G150" s="326" t="s">
        <v>974</v>
      </c>
      <c r="H150" s="328">
        <f t="shared" ref="H150:H162" si="12">I150+J150</f>
        <v>65</v>
      </c>
      <c r="I150" s="328">
        <v>25</v>
      </c>
      <c r="J150" s="328">
        <v>40</v>
      </c>
      <c r="K150" s="268">
        <v>21</v>
      </c>
      <c r="L150" s="268">
        <v>6.5</v>
      </c>
      <c r="M150" s="268">
        <v>0.5</v>
      </c>
      <c r="N150" s="268">
        <v>57</v>
      </c>
      <c r="O150" s="328">
        <v>7</v>
      </c>
      <c r="P150" s="328">
        <v>0</v>
      </c>
      <c r="Q150" s="273">
        <v>46498</v>
      </c>
      <c r="R150" s="273">
        <v>23540</v>
      </c>
    </row>
    <row r="151" spans="1:18" ht="30.75" customHeight="1" x14ac:dyDescent="0.25">
      <c r="A151" s="328">
        <v>3</v>
      </c>
      <c r="B151" s="642" t="s">
        <v>230</v>
      </c>
      <c r="C151" s="643"/>
      <c r="D151" s="643"/>
      <c r="E151" s="643"/>
      <c r="F151" s="644"/>
      <c r="G151" s="326" t="s">
        <v>973</v>
      </c>
      <c r="H151" s="328">
        <f t="shared" si="12"/>
        <v>25</v>
      </c>
      <c r="I151" s="328">
        <v>0</v>
      </c>
      <c r="J151" s="328">
        <v>25</v>
      </c>
      <c r="K151" s="268">
        <v>7</v>
      </c>
      <c r="L151" s="268">
        <v>7</v>
      </c>
      <c r="M151" s="268">
        <v>1.25</v>
      </c>
      <c r="N151" s="268">
        <v>28</v>
      </c>
      <c r="O151" s="328">
        <v>4.75</v>
      </c>
      <c r="P151" s="328">
        <v>0</v>
      </c>
      <c r="Q151" s="273">
        <v>46722</v>
      </c>
      <c r="R151" s="273">
        <v>23447</v>
      </c>
    </row>
    <row r="152" spans="1:18" ht="28.5" customHeight="1" x14ac:dyDescent="0.25">
      <c r="A152" s="328">
        <v>4</v>
      </c>
      <c r="B152" s="642" t="s">
        <v>231</v>
      </c>
      <c r="C152" s="643"/>
      <c r="D152" s="643"/>
      <c r="E152" s="643"/>
      <c r="F152" s="644"/>
      <c r="G152" s="326" t="s">
        <v>972</v>
      </c>
      <c r="H152" s="328">
        <f t="shared" si="12"/>
        <v>20</v>
      </c>
      <c r="I152" s="328">
        <v>10</v>
      </c>
      <c r="J152" s="328">
        <v>10</v>
      </c>
      <c r="K152" s="268">
        <v>6</v>
      </c>
      <c r="L152" s="268">
        <v>6.25</v>
      </c>
      <c r="M152" s="268">
        <v>1.5</v>
      </c>
      <c r="N152" s="268">
        <v>25</v>
      </c>
      <c r="O152" s="328">
        <v>7</v>
      </c>
      <c r="P152" s="328">
        <v>0</v>
      </c>
      <c r="Q152" s="273">
        <v>46615</v>
      </c>
      <c r="R152" s="273">
        <v>23495</v>
      </c>
    </row>
    <row r="153" spans="1:18" ht="39" customHeight="1" x14ac:dyDescent="0.25">
      <c r="A153" s="328">
        <v>5</v>
      </c>
      <c r="B153" s="652" t="s">
        <v>658</v>
      </c>
      <c r="C153" s="653"/>
      <c r="D153" s="653"/>
      <c r="E153" s="653"/>
      <c r="F153" s="654"/>
      <c r="G153" s="326" t="s">
        <v>887</v>
      </c>
      <c r="H153" s="328">
        <f t="shared" si="12"/>
        <v>110</v>
      </c>
      <c r="I153" s="328">
        <v>55</v>
      </c>
      <c r="J153" s="328">
        <v>55</v>
      </c>
      <c r="K153" s="268">
        <v>27</v>
      </c>
      <c r="L153" s="268">
        <v>11</v>
      </c>
      <c r="M153" s="268">
        <v>2.5</v>
      </c>
      <c r="N153" s="268">
        <v>96</v>
      </c>
      <c r="O153" s="328">
        <v>10</v>
      </c>
      <c r="P153" s="328">
        <v>0</v>
      </c>
      <c r="Q153" s="273">
        <v>47305</v>
      </c>
      <c r="R153" s="273">
        <v>23812</v>
      </c>
    </row>
    <row r="154" spans="1:18" ht="29.25" customHeight="1" x14ac:dyDescent="0.25">
      <c r="A154" s="328">
        <v>6</v>
      </c>
      <c r="B154" s="642" t="s">
        <v>232</v>
      </c>
      <c r="C154" s="643"/>
      <c r="D154" s="643"/>
      <c r="E154" s="643"/>
      <c r="F154" s="644"/>
      <c r="G154" s="326" t="s">
        <v>548</v>
      </c>
      <c r="H154" s="328">
        <f t="shared" si="12"/>
        <v>0</v>
      </c>
      <c r="I154" s="328">
        <v>0</v>
      </c>
      <c r="J154" s="328">
        <v>0</v>
      </c>
      <c r="K154" s="268">
        <v>4</v>
      </c>
      <c r="L154" s="268">
        <v>4.25</v>
      </c>
      <c r="M154" s="268">
        <v>0</v>
      </c>
      <c r="N154" s="268">
        <v>18</v>
      </c>
      <c r="O154" s="328">
        <v>2.5</v>
      </c>
      <c r="P154" s="328">
        <v>0</v>
      </c>
      <c r="Q154" s="273">
        <v>46408</v>
      </c>
      <c r="R154" s="273">
        <v>23455</v>
      </c>
    </row>
    <row r="155" spans="1:18" ht="27" customHeight="1" x14ac:dyDescent="0.25">
      <c r="A155" s="328">
        <v>7</v>
      </c>
      <c r="B155" s="642" t="s">
        <v>235</v>
      </c>
      <c r="C155" s="643"/>
      <c r="D155" s="643"/>
      <c r="E155" s="643"/>
      <c r="F155" s="644"/>
      <c r="G155" s="326" t="s">
        <v>236</v>
      </c>
      <c r="H155" s="328">
        <f t="shared" si="12"/>
        <v>0</v>
      </c>
      <c r="I155" s="328">
        <v>0</v>
      </c>
      <c r="J155" s="328">
        <v>0</v>
      </c>
      <c r="K155" s="268">
        <v>0</v>
      </c>
      <c r="L155" s="268">
        <v>0</v>
      </c>
      <c r="M155" s="268">
        <v>0</v>
      </c>
      <c r="N155" s="268">
        <v>3</v>
      </c>
      <c r="O155" s="328">
        <v>0</v>
      </c>
      <c r="P155" s="328">
        <v>0</v>
      </c>
      <c r="Q155" s="273">
        <v>0</v>
      </c>
      <c r="R155" s="273">
        <v>23589</v>
      </c>
    </row>
    <row r="156" spans="1:18" ht="28.5" customHeight="1" x14ac:dyDescent="0.25">
      <c r="A156" s="328">
        <v>8</v>
      </c>
      <c r="B156" s="642" t="s">
        <v>237</v>
      </c>
      <c r="C156" s="643"/>
      <c r="D156" s="643"/>
      <c r="E156" s="643"/>
      <c r="F156" s="644"/>
      <c r="G156" s="326" t="s">
        <v>238</v>
      </c>
      <c r="H156" s="328">
        <f t="shared" si="12"/>
        <v>0</v>
      </c>
      <c r="I156" s="328">
        <v>0</v>
      </c>
      <c r="J156" s="328">
        <v>0</v>
      </c>
      <c r="K156" s="268">
        <v>0</v>
      </c>
      <c r="L156" s="268">
        <v>0</v>
      </c>
      <c r="M156" s="268">
        <v>0</v>
      </c>
      <c r="N156" s="268">
        <v>3</v>
      </c>
      <c r="O156" s="328">
        <v>0</v>
      </c>
      <c r="P156" s="328">
        <v>0</v>
      </c>
      <c r="Q156" s="273">
        <v>0</v>
      </c>
      <c r="R156" s="273">
        <v>23504</v>
      </c>
    </row>
    <row r="157" spans="1:18" ht="75.75" customHeight="1" x14ac:dyDescent="0.25">
      <c r="A157" s="328">
        <v>9</v>
      </c>
      <c r="B157" s="642" t="s">
        <v>228</v>
      </c>
      <c r="C157" s="643"/>
      <c r="D157" s="643"/>
      <c r="E157" s="643"/>
      <c r="F157" s="644"/>
      <c r="G157" s="326" t="s">
        <v>971</v>
      </c>
      <c r="H157" s="328">
        <f t="shared" si="12"/>
        <v>0</v>
      </c>
      <c r="I157" s="328">
        <v>0</v>
      </c>
      <c r="J157" s="328">
        <v>0</v>
      </c>
      <c r="K157" s="268">
        <v>0</v>
      </c>
      <c r="L157" s="268">
        <v>0</v>
      </c>
      <c r="M157" s="268">
        <v>0</v>
      </c>
      <c r="N157" s="268">
        <v>1</v>
      </c>
      <c r="O157" s="328">
        <v>0</v>
      </c>
      <c r="P157" s="328">
        <v>0</v>
      </c>
      <c r="Q157" s="273">
        <v>0</v>
      </c>
      <c r="R157" s="273">
        <v>23415</v>
      </c>
    </row>
    <row r="158" spans="1:18" ht="42" customHeight="1" x14ac:dyDescent="0.25">
      <c r="A158" s="328">
        <v>10</v>
      </c>
      <c r="B158" s="642" t="s">
        <v>239</v>
      </c>
      <c r="C158" s="643"/>
      <c r="D158" s="643"/>
      <c r="E158" s="643"/>
      <c r="F158" s="644"/>
      <c r="G158" s="326" t="s">
        <v>240</v>
      </c>
      <c r="H158" s="328">
        <f t="shared" si="12"/>
        <v>0</v>
      </c>
      <c r="I158" s="328">
        <v>0</v>
      </c>
      <c r="J158" s="328">
        <v>0</v>
      </c>
      <c r="K158" s="268">
        <v>0</v>
      </c>
      <c r="L158" s="268">
        <v>0</v>
      </c>
      <c r="M158" s="268">
        <v>0</v>
      </c>
      <c r="N158" s="268">
        <v>2</v>
      </c>
      <c r="O158" s="328">
        <v>0</v>
      </c>
      <c r="P158" s="328">
        <v>0</v>
      </c>
      <c r="Q158" s="273">
        <v>0</v>
      </c>
      <c r="R158" s="273">
        <v>23348</v>
      </c>
    </row>
    <row r="159" spans="1:18" ht="27" customHeight="1" x14ac:dyDescent="0.25">
      <c r="A159" s="328">
        <v>11</v>
      </c>
      <c r="B159" s="642" t="s">
        <v>241</v>
      </c>
      <c r="C159" s="643"/>
      <c r="D159" s="643"/>
      <c r="E159" s="643"/>
      <c r="F159" s="644"/>
      <c r="G159" s="326" t="s">
        <v>242</v>
      </c>
      <c r="H159" s="328">
        <f t="shared" si="12"/>
        <v>0</v>
      </c>
      <c r="I159" s="328">
        <v>0</v>
      </c>
      <c r="J159" s="328">
        <v>0</v>
      </c>
      <c r="K159" s="268">
        <v>0</v>
      </c>
      <c r="L159" s="268">
        <v>0</v>
      </c>
      <c r="M159" s="268">
        <v>0</v>
      </c>
      <c r="N159" s="268">
        <v>2</v>
      </c>
      <c r="O159" s="328">
        <v>0</v>
      </c>
      <c r="P159" s="328">
        <v>0</v>
      </c>
      <c r="Q159" s="273">
        <v>0</v>
      </c>
      <c r="R159" s="273">
        <v>23314</v>
      </c>
    </row>
    <row r="160" spans="1:18" ht="42" customHeight="1" x14ac:dyDescent="0.25">
      <c r="A160" s="328">
        <v>12</v>
      </c>
      <c r="B160" s="652" t="s">
        <v>233</v>
      </c>
      <c r="C160" s="653"/>
      <c r="D160" s="653"/>
      <c r="E160" s="653"/>
      <c r="F160" s="654"/>
      <c r="G160" s="326" t="s">
        <v>1137</v>
      </c>
      <c r="H160" s="328">
        <f t="shared" si="12"/>
        <v>0</v>
      </c>
      <c r="I160" s="328">
        <v>0</v>
      </c>
      <c r="J160" s="328">
        <v>0</v>
      </c>
      <c r="K160" s="268">
        <v>0</v>
      </c>
      <c r="L160" s="268">
        <v>0</v>
      </c>
      <c r="M160" s="268">
        <v>0</v>
      </c>
      <c r="N160" s="268">
        <v>4</v>
      </c>
      <c r="O160" s="328">
        <v>1</v>
      </c>
      <c r="P160" s="328">
        <v>0</v>
      </c>
      <c r="Q160" s="328">
        <v>0</v>
      </c>
      <c r="R160" s="328">
        <v>23512</v>
      </c>
    </row>
    <row r="161" spans="1:18" ht="35.25" customHeight="1" x14ac:dyDescent="0.25">
      <c r="A161" s="328">
        <v>13</v>
      </c>
      <c r="B161" s="652" t="s">
        <v>243</v>
      </c>
      <c r="C161" s="653"/>
      <c r="D161" s="653"/>
      <c r="E161" s="653"/>
      <c r="F161" s="654"/>
      <c r="G161" s="326" t="s">
        <v>1138</v>
      </c>
      <c r="H161" s="328">
        <f t="shared" si="12"/>
        <v>0</v>
      </c>
      <c r="I161" s="328">
        <v>0</v>
      </c>
      <c r="J161" s="328">
        <v>0</v>
      </c>
      <c r="K161" s="268">
        <v>0</v>
      </c>
      <c r="L161" s="268">
        <v>0</v>
      </c>
      <c r="M161" s="268">
        <v>0</v>
      </c>
      <c r="N161" s="268">
        <v>2</v>
      </c>
      <c r="O161" s="328">
        <v>0</v>
      </c>
      <c r="P161" s="328">
        <v>0</v>
      </c>
      <c r="Q161" s="328">
        <v>0</v>
      </c>
      <c r="R161" s="328">
        <v>23282</v>
      </c>
    </row>
    <row r="162" spans="1:18" ht="41.25" customHeight="1" x14ac:dyDescent="0.25">
      <c r="A162" s="328">
        <v>14</v>
      </c>
      <c r="B162" s="652" t="s">
        <v>890</v>
      </c>
      <c r="C162" s="653"/>
      <c r="D162" s="653"/>
      <c r="E162" s="653"/>
      <c r="F162" s="654"/>
      <c r="G162" s="326" t="s">
        <v>891</v>
      </c>
      <c r="H162" s="328">
        <f t="shared" si="12"/>
        <v>0</v>
      </c>
      <c r="I162" s="328">
        <v>0</v>
      </c>
      <c r="J162" s="328">
        <v>0</v>
      </c>
      <c r="K162" s="268">
        <v>0</v>
      </c>
      <c r="L162" s="268">
        <v>0</v>
      </c>
      <c r="M162" s="268">
        <v>0</v>
      </c>
      <c r="N162" s="268">
        <v>0</v>
      </c>
      <c r="O162" s="328">
        <v>0</v>
      </c>
      <c r="P162" s="328">
        <v>0</v>
      </c>
      <c r="Q162" s="328">
        <v>0</v>
      </c>
      <c r="R162" s="328">
        <v>0</v>
      </c>
    </row>
    <row r="163" spans="1:18" ht="26.25" customHeight="1" x14ac:dyDescent="0.25">
      <c r="A163" s="329">
        <v>7</v>
      </c>
      <c r="B163" s="677" t="s">
        <v>247</v>
      </c>
      <c r="C163" s="678"/>
      <c r="D163" s="678"/>
      <c r="E163" s="678"/>
      <c r="F163" s="678"/>
      <c r="G163" s="679"/>
      <c r="H163" s="330">
        <f>H164+H165+H166+H167+H168+H169+H170+H171+H172+H173+H174+H175+H176+H177+H178+H179+H180+H181+H182+H183+H184+H185+H186+H187+H188+H189+H190+H191</f>
        <v>200</v>
      </c>
      <c r="I163" s="330">
        <f t="shared" ref="I163:O163" si="13">I164+I165+I166+I167+I168+I169+I170+I171+I172+I173+I174+I175+I176+I177+I178+I179+I180+I181+I182+I183+I184+I185+I186+I187+I188+I189+I190+I191</f>
        <v>130</v>
      </c>
      <c r="J163" s="330">
        <f t="shared" si="13"/>
        <v>70</v>
      </c>
      <c r="K163" s="330">
        <f t="shared" si="13"/>
        <v>77</v>
      </c>
      <c r="L163" s="330">
        <f t="shared" si="13"/>
        <v>54</v>
      </c>
      <c r="M163" s="330">
        <f t="shared" si="13"/>
        <v>15</v>
      </c>
      <c r="N163" s="330">
        <f t="shared" si="13"/>
        <v>251</v>
      </c>
      <c r="O163" s="330">
        <f t="shared" si="13"/>
        <v>30</v>
      </c>
      <c r="P163" s="330">
        <f>P164+P165+P166+P167+P168+P169+P170+P171+P172+P173+P174+P175+P176+P177+P178+P179+P180+P181+P182+P183+P184+P185+P186+P187+P188+P189+P190+P191</f>
        <v>9</v>
      </c>
      <c r="Q163" s="298">
        <v>47716</v>
      </c>
      <c r="R163" s="298">
        <v>23858</v>
      </c>
    </row>
    <row r="164" spans="1:18" ht="26.25" customHeight="1" x14ac:dyDescent="0.25">
      <c r="A164" s="328">
        <v>1</v>
      </c>
      <c r="B164" s="642" t="s">
        <v>248</v>
      </c>
      <c r="C164" s="643"/>
      <c r="D164" s="643"/>
      <c r="E164" s="643"/>
      <c r="F164" s="644"/>
      <c r="G164" s="326" t="s">
        <v>1011</v>
      </c>
      <c r="H164" s="328">
        <f>I164+J164</f>
        <v>185</v>
      </c>
      <c r="I164" s="328">
        <v>130</v>
      </c>
      <c r="J164" s="328">
        <v>55</v>
      </c>
      <c r="K164" s="268">
        <v>58</v>
      </c>
      <c r="L164" s="268">
        <v>47</v>
      </c>
      <c r="M164" s="268">
        <v>9</v>
      </c>
      <c r="N164" s="268">
        <v>146</v>
      </c>
      <c r="O164" s="328">
        <v>19</v>
      </c>
      <c r="P164" s="328">
        <v>4</v>
      </c>
      <c r="Q164" s="273">
        <v>12735</v>
      </c>
      <c r="R164" s="273">
        <v>23717</v>
      </c>
    </row>
    <row r="165" spans="1:18" ht="26.25" customHeight="1" x14ac:dyDescent="0.25">
      <c r="A165" s="328">
        <v>2</v>
      </c>
      <c r="B165" s="642" t="s">
        <v>249</v>
      </c>
      <c r="C165" s="643"/>
      <c r="D165" s="643"/>
      <c r="E165" s="643"/>
      <c r="F165" s="644"/>
      <c r="G165" s="326" t="s">
        <v>551</v>
      </c>
      <c r="H165" s="328">
        <f t="shared" ref="H165:H191" si="14">I165+J165</f>
        <v>0</v>
      </c>
      <c r="I165" s="328">
        <v>0</v>
      </c>
      <c r="J165" s="328">
        <v>0</v>
      </c>
      <c r="K165" s="268">
        <v>2</v>
      </c>
      <c r="L165" s="268">
        <v>2</v>
      </c>
      <c r="M165" s="268">
        <v>1</v>
      </c>
      <c r="N165" s="268">
        <v>13</v>
      </c>
      <c r="O165" s="328">
        <v>0</v>
      </c>
      <c r="P165" s="328">
        <v>0</v>
      </c>
      <c r="Q165" s="273">
        <v>29198</v>
      </c>
      <c r="R165" s="273">
        <v>20964</v>
      </c>
    </row>
    <row r="166" spans="1:18" ht="26.25" customHeight="1" x14ac:dyDescent="0.25">
      <c r="A166" s="328">
        <v>3</v>
      </c>
      <c r="B166" s="642" t="s">
        <v>250</v>
      </c>
      <c r="C166" s="643"/>
      <c r="D166" s="643"/>
      <c r="E166" s="643"/>
      <c r="F166" s="644"/>
      <c r="G166" s="326" t="s">
        <v>552</v>
      </c>
      <c r="H166" s="328">
        <f t="shared" si="14"/>
        <v>0</v>
      </c>
      <c r="I166" s="328">
        <v>0</v>
      </c>
      <c r="J166" s="328">
        <v>0</v>
      </c>
      <c r="K166" s="268">
        <v>2</v>
      </c>
      <c r="L166" s="268">
        <v>1</v>
      </c>
      <c r="M166" s="268">
        <v>1</v>
      </c>
      <c r="N166" s="268">
        <v>6</v>
      </c>
      <c r="O166" s="328">
        <v>2</v>
      </c>
      <c r="P166" s="328">
        <v>0</v>
      </c>
      <c r="Q166" s="273">
        <v>23833</v>
      </c>
      <c r="R166" s="273">
        <v>20896</v>
      </c>
    </row>
    <row r="167" spans="1:18" ht="26.25" customHeight="1" x14ac:dyDescent="0.25">
      <c r="A167" s="328">
        <v>4</v>
      </c>
      <c r="B167" s="642" t="s">
        <v>251</v>
      </c>
      <c r="C167" s="643"/>
      <c r="D167" s="643"/>
      <c r="E167" s="643"/>
      <c r="F167" s="644"/>
      <c r="G167" s="326" t="s">
        <v>553</v>
      </c>
      <c r="H167" s="328">
        <f t="shared" si="14"/>
        <v>0</v>
      </c>
      <c r="I167" s="328">
        <v>0</v>
      </c>
      <c r="J167" s="328">
        <v>0</v>
      </c>
      <c r="K167" s="268">
        <v>2</v>
      </c>
      <c r="L167" s="268">
        <v>0</v>
      </c>
      <c r="M167" s="268">
        <v>0</v>
      </c>
      <c r="N167" s="268">
        <v>14</v>
      </c>
      <c r="O167" s="328">
        <v>2</v>
      </c>
      <c r="P167" s="328">
        <v>1</v>
      </c>
      <c r="Q167" s="273">
        <v>38299</v>
      </c>
      <c r="R167" s="273">
        <v>18761</v>
      </c>
    </row>
    <row r="168" spans="1:18" ht="26.25" customHeight="1" x14ac:dyDescent="0.25">
      <c r="A168" s="328">
        <v>5</v>
      </c>
      <c r="B168" s="642" t="s">
        <v>252</v>
      </c>
      <c r="C168" s="643"/>
      <c r="D168" s="643"/>
      <c r="E168" s="643"/>
      <c r="F168" s="644"/>
      <c r="G168" s="326" t="s">
        <v>554</v>
      </c>
      <c r="H168" s="328">
        <f t="shared" si="14"/>
        <v>0</v>
      </c>
      <c r="I168" s="328">
        <v>0</v>
      </c>
      <c r="J168" s="328">
        <v>0</v>
      </c>
      <c r="K168" s="268">
        <v>2</v>
      </c>
      <c r="L168" s="268">
        <v>1</v>
      </c>
      <c r="M168" s="268">
        <v>1</v>
      </c>
      <c r="N168" s="268">
        <v>8</v>
      </c>
      <c r="O168" s="328">
        <v>1</v>
      </c>
      <c r="P168" s="328">
        <v>0</v>
      </c>
      <c r="Q168" s="273">
        <v>36930</v>
      </c>
      <c r="R168" s="273">
        <v>18179</v>
      </c>
    </row>
    <row r="169" spans="1:18" ht="26.25" customHeight="1" x14ac:dyDescent="0.25">
      <c r="A169" s="328">
        <v>6</v>
      </c>
      <c r="B169" s="642" t="s">
        <v>253</v>
      </c>
      <c r="C169" s="643"/>
      <c r="D169" s="643"/>
      <c r="E169" s="643"/>
      <c r="F169" s="644"/>
      <c r="G169" s="326" t="s">
        <v>555</v>
      </c>
      <c r="H169" s="328">
        <f t="shared" si="14"/>
        <v>5</v>
      </c>
      <c r="I169" s="328">
        <v>0</v>
      </c>
      <c r="J169" s="328">
        <v>5</v>
      </c>
      <c r="K169" s="268">
        <v>1</v>
      </c>
      <c r="L169" s="268">
        <v>1</v>
      </c>
      <c r="M169" s="268">
        <v>1</v>
      </c>
      <c r="N169" s="268">
        <v>6</v>
      </c>
      <c r="O169" s="328">
        <v>0</v>
      </c>
      <c r="P169" s="328">
        <v>0</v>
      </c>
      <c r="Q169" s="273">
        <v>25805</v>
      </c>
      <c r="R169" s="273">
        <v>27241</v>
      </c>
    </row>
    <row r="170" spans="1:18" ht="26.25" customHeight="1" x14ac:dyDescent="0.25">
      <c r="A170" s="328">
        <v>7</v>
      </c>
      <c r="B170" s="642" t="s">
        <v>254</v>
      </c>
      <c r="C170" s="643"/>
      <c r="D170" s="643"/>
      <c r="E170" s="643"/>
      <c r="F170" s="644"/>
      <c r="G170" s="326" t="s">
        <v>556</v>
      </c>
      <c r="H170" s="328">
        <f t="shared" si="14"/>
        <v>10</v>
      </c>
      <c r="I170" s="328">
        <v>0</v>
      </c>
      <c r="J170" s="328">
        <v>10</v>
      </c>
      <c r="K170" s="268">
        <v>3</v>
      </c>
      <c r="L170" s="268">
        <v>0</v>
      </c>
      <c r="M170" s="268">
        <v>0</v>
      </c>
      <c r="N170" s="268">
        <v>18</v>
      </c>
      <c r="O170" s="328">
        <v>0</v>
      </c>
      <c r="P170" s="328">
        <v>0</v>
      </c>
      <c r="Q170" s="273">
        <v>37038</v>
      </c>
      <c r="R170" s="273">
        <v>22802</v>
      </c>
    </row>
    <row r="171" spans="1:18" ht="26.25" customHeight="1" x14ac:dyDescent="0.25">
      <c r="A171" s="328">
        <v>8</v>
      </c>
      <c r="B171" s="642" t="s">
        <v>255</v>
      </c>
      <c r="C171" s="643"/>
      <c r="D171" s="643"/>
      <c r="E171" s="643"/>
      <c r="F171" s="644"/>
      <c r="G171" s="326" t="s">
        <v>557</v>
      </c>
      <c r="H171" s="328">
        <f t="shared" si="14"/>
        <v>0</v>
      </c>
      <c r="I171" s="328">
        <v>0</v>
      </c>
      <c r="J171" s="328">
        <v>0</v>
      </c>
      <c r="K171" s="268">
        <v>4</v>
      </c>
      <c r="L171" s="268">
        <v>0</v>
      </c>
      <c r="M171" s="268">
        <v>0</v>
      </c>
      <c r="N171" s="268">
        <v>11</v>
      </c>
      <c r="O171" s="328">
        <v>0</v>
      </c>
      <c r="P171" s="328">
        <v>0</v>
      </c>
      <c r="Q171" s="273">
        <v>38291</v>
      </c>
      <c r="R171" s="273">
        <v>31089</v>
      </c>
    </row>
    <row r="172" spans="1:18" ht="26.25" customHeight="1" x14ac:dyDescent="0.25">
      <c r="A172" s="328">
        <v>9</v>
      </c>
      <c r="B172" s="642" t="s">
        <v>690</v>
      </c>
      <c r="C172" s="643"/>
      <c r="D172" s="643"/>
      <c r="E172" s="643"/>
      <c r="F172" s="644"/>
      <c r="G172" s="326" t="s">
        <v>558</v>
      </c>
      <c r="H172" s="328">
        <f t="shared" si="14"/>
        <v>0</v>
      </c>
      <c r="I172" s="328">
        <v>0</v>
      </c>
      <c r="J172" s="328">
        <v>0</v>
      </c>
      <c r="K172" s="268">
        <v>2</v>
      </c>
      <c r="L172" s="268">
        <v>1</v>
      </c>
      <c r="M172" s="268">
        <v>1</v>
      </c>
      <c r="N172" s="268">
        <v>10</v>
      </c>
      <c r="O172" s="328">
        <v>0</v>
      </c>
      <c r="P172" s="328">
        <v>0</v>
      </c>
      <c r="Q172" s="273">
        <v>45801</v>
      </c>
      <c r="R172" s="273">
        <v>24399</v>
      </c>
    </row>
    <row r="173" spans="1:18" ht="26.25" customHeight="1" x14ac:dyDescent="0.25">
      <c r="A173" s="328">
        <v>10</v>
      </c>
      <c r="B173" s="642" t="s">
        <v>256</v>
      </c>
      <c r="C173" s="643"/>
      <c r="D173" s="643"/>
      <c r="E173" s="643"/>
      <c r="F173" s="644"/>
      <c r="G173" s="326" t="s">
        <v>559</v>
      </c>
      <c r="H173" s="328">
        <f t="shared" si="14"/>
        <v>0</v>
      </c>
      <c r="I173" s="328">
        <v>0</v>
      </c>
      <c r="J173" s="328">
        <v>0</v>
      </c>
      <c r="K173" s="268">
        <v>1</v>
      </c>
      <c r="L173" s="268">
        <v>1</v>
      </c>
      <c r="M173" s="268">
        <v>1</v>
      </c>
      <c r="N173" s="268">
        <v>3</v>
      </c>
      <c r="O173" s="328">
        <v>2</v>
      </c>
      <c r="P173" s="328">
        <v>2</v>
      </c>
      <c r="Q173" s="273">
        <v>29633</v>
      </c>
      <c r="R173" s="273">
        <v>26127</v>
      </c>
    </row>
    <row r="174" spans="1:18" ht="26.25" customHeight="1" x14ac:dyDescent="0.25">
      <c r="A174" s="328">
        <v>11</v>
      </c>
      <c r="B174" s="642" t="s">
        <v>269</v>
      </c>
      <c r="C174" s="643"/>
      <c r="D174" s="643"/>
      <c r="E174" s="643"/>
      <c r="F174" s="644"/>
      <c r="G174" s="326" t="s">
        <v>270</v>
      </c>
      <c r="H174" s="328">
        <f t="shared" si="14"/>
        <v>0</v>
      </c>
      <c r="I174" s="328">
        <v>0</v>
      </c>
      <c r="J174" s="328">
        <v>0</v>
      </c>
      <c r="K174" s="268">
        <v>0</v>
      </c>
      <c r="L174" s="268">
        <v>0</v>
      </c>
      <c r="M174" s="268">
        <v>0</v>
      </c>
      <c r="N174" s="268">
        <v>1</v>
      </c>
      <c r="O174" s="328">
        <v>1</v>
      </c>
      <c r="P174" s="328">
        <v>1</v>
      </c>
      <c r="Q174" s="273">
        <v>0</v>
      </c>
      <c r="R174" s="273">
        <v>17209</v>
      </c>
    </row>
    <row r="175" spans="1:18" ht="26.25" customHeight="1" x14ac:dyDescent="0.25">
      <c r="A175" s="328">
        <v>12</v>
      </c>
      <c r="B175" s="642" t="s">
        <v>271</v>
      </c>
      <c r="C175" s="643"/>
      <c r="D175" s="643"/>
      <c r="E175" s="643"/>
      <c r="F175" s="644"/>
      <c r="G175" s="326" t="s">
        <v>272</v>
      </c>
      <c r="H175" s="328">
        <f t="shared" si="14"/>
        <v>0</v>
      </c>
      <c r="I175" s="328">
        <v>0</v>
      </c>
      <c r="J175" s="328">
        <v>0</v>
      </c>
      <c r="K175" s="268">
        <v>0</v>
      </c>
      <c r="L175" s="268">
        <v>0</v>
      </c>
      <c r="M175" s="268">
        <v>0</v>
      </c>
      <c r="N175" s="268">
        <v>3</v>
      </c>
      <c r="O175" s="328">
        <v>1</v>
      </c>
      <c r="P175" s="328">
        <v>0</v>
      </c>
      <c r="Q175" s="273">
        <v>0</v>
      </c>
      <c r="R175" s="273">
        <v>17838</v>
      </c>
    </row>
    <row r="176" spans="1:18" ht="26.25" customHeight="1" x14ac:dyDescent="0.25">
      <c r="A176" s="328">
        <v>13</v>
      </c>
      <c r="B176" s="642" t="s">
        <v>273</v>
      </c>
      <c r="C176" s="643"/>
      <c r="D176" s="643"/>
      <c r="E176" s="643"/>
      <c r="F176" s="644"/>
      <c r="G176" s="326" t="s">
        <v>274</v>
      </c>
      <c r="H176" s="328">
        <f t="shared" si="14"/>
        <v>0</v>
      </c>
      <c r="I176" s="328">
        <v>0</v>
      </c>
      <c r="J176" s="328">
        <v>0</v>
      </c>
      <c r="K176" s="268">
        <v>0</v>
      </c>
      <c r="L176" s="268">
        <v>0</v>
      </c>
      <c r="M176" s="268">
        <v>0</v>
      </c>
      <c r="N176" s="268">
        <v>0</v>
      </c>
      <c r="O176" s="328">
        <v>1</v>
      </c>
      <c r="P176" s="328">
        <v>1</v>
      </c>
      <c r="Q176" s="273">
        <v>0</v>
      </c>
      <c r="R176" s="273">
        <v>0</v>
      </c>
    </row>
    <row r="177" spans="1:18" ht="26.25" customHeight="1" x14ac:dyDescent="0.25">
      <c r="A177" s="328">
        <v>14</v>
      </c>
      <c r="B177" s="642" t="s">
        <v>275</v>
      </c>
      <c r="C177" s="643"/>
      <c r="D177" s="643"/>
      <c r="E177" s="643"/>
      <c r="F177" s="644"/>
      <c r="G177" s="326" t="s">
        <v>276</v>
      </c>
      <c r="H177" s="328">
        <f t="shared" si="14"/>
        <v>0</v>
      </c>
      <c r="I177" s="328">
        <v>0</v>
      </c>
      <c r="J177" s="328">
        <v>0</v>
      </c>
      <c r="K177" s="268">
        <v>0</v>
      </c>
      <c r="L177" s="268">
        <v>0</v>
      </c>
      <c r="M177" s="268">
        <v>0</v>
      </c>
      <c r="N177" s="268">
        <v>1</v>
      </c>
      <c r="O177" s="328">
        <v>0</v>
      </c>
      <c r="P177" s="328">
        <v>0</v>
      </c>
      <c r="Q177" s="273">
        <v>0</v>
      </c>
      <c r="R177" s="273">
        <v>22329</v>
      </c>
    </row>
    <row r="178" spans="1:18" ht="26.25" customHeight="1" x14ac:dyDescent="0.25">
      <c r="A178" s="328">
        <v>15</v>
      </c>
      <c r="B178" s="642" t="s">
        <v>277</v>
      </c>
      <c r="C178" s="643"/>
      <c r="D178" s="643"/>
      <c r="E178" s="643"/>
      <c r="F178" s="644"/>
      <c r="G178" s="326" t="s">
        <v>278</v>
      </c>
      <c r="H178" s="328">
        <f t="shared" si="14"/>
        <v>0</v>
      </c>
      <c r="I178" s="328">
        <v>0</v>
      </c>
      <c r="J178" s="328">
        <v>0</v>
      </c>
      <c r="K178" s="268">
        <v>0</v>
      </c>
      <c r="L178" s="268">
        <v>0</v>
      </c>
      <c r="M178" s="268">
        <v>0</v>
      </c>
      <c r="N178" s="268">
        <v>0</v>
      </c>
      <c r="O178" s="328">
        <v>1</v>
      </c>
      <c r="P178" s="328">
        <v>0</v>
      </c>
      <c r="Q178" s="273">
        <v>0</v>
      </c>
      <c r="R178" s="273">
        <v>0</v>
      </c>
    </row>
    <row r="179" spans="1:18" ht="26.25" customHeight="1" x14ac:dyDescent="0.25">
      <c r="A179" s="328">
        <v>16</v>
      </c>
      <c r="B179" s="642" t="s">
        <v>279</v>
      </c>
      <c r="C179" s="643"/>
      <c r="D179" s="643"/>
      <c r="E179" s="643"/>
      <c r="F179" s="644"/>
      <c r="G179" s="326" t="s">
        <v>280</v>
      </c>
      <c r="H179" s="328">
        <f t="shared" si="14"/>
        <v>0</v>
      </c>
      <c r="I179" s="328">
        <v>0</v>
      </c>
      <c r="J179" s="328">
        <v>0</v>
      </c>
      <c r="K179" s="268">
        <v>0</v>
      </c>
      <c r="L179" s="268">
        <v>0</v>
      </c>
      <c r="M179" s="268">
        <v>0</v>
      </c>
      <c r="N179" s="268">
        <v>2</v>
      </c>
      <c r="O179" s="328">
        <v>0</v>
      </c>
      <c r="P179" s="328">
        <v>0</v>
      </c>
      <c r="Q179" s="273">
        <v>0</v>
      </c>
      <c r="R179" s="273">
        <v>22198</v>
      </c>
    </row>
    <row r="180" spans="1:18" ht="26.25" customHeight="1" x14ac:dyDescent="0.25">
      <c r="A180" s="328">
        <v>17</v>
      </c>
      <c r="B180" s="642" t="s">
        <v>281</v>
      </c>
      <c r="C180" s="643"/>
      <c r="D180" s="643"/>
      <c r="E180" s="643"/>
      <c r="F180" s="644"/>
      <c r="G180" s="326" t="s">
        <v>282</v>
      </c>
      <c r="H180" s="328">
        <f t="shared" si="14"/>
        <v>0</v>
      </c>
      <c r="I180" s="328">
        <v>0</v>
      </c>
      <c r="J180" s="328">
        <v>0</v>
      </c>
      <c r="K180" s="268">
        <v>0</v>
      </c>
      <c r="L180" s="268">
        <v>0</v>
      </c>
      <c r="M180" s="268">
        <v>0</v>
      </c>
      <c r="N180" s="268">
        <v>4</v>
      </c>
      <c r="O180" s="328">
        <v>0</v>
      </c>
      <c r="P180" s="328">
        <v>0</v>
      </c>
      <c r="Q180" s="273">
        <v>0</v>
      </c>
      <c r="R180" s="273">
        <v>22843</v>
      </c>
    </row>
    <row r="181" spans="1:18" ht="26.25" customHeight="1" x14ac:dyDescent="0.25">
      <c r="A181" s="328">
        <v>18</v>
      </c>
      <c r="B181" s="642" t="s">
        <v>283</v>
      </c>
      <c r="C181" s="643"/>
      <c r="D181" s="643"/>
      <c r="E181" s="643"/>
      <c r="F181" s="644"/>
      <c r="G181" s="326" t="s">
        <v>284</v>
      </c>
      <c r="H181" s="328">
        <f t="shared" si="14"/>
        <v>0</v>
      </c>
      <c r="I181" s="328">
        <v>0</v>
      </c>
      <c r="J181" s="328">
        <v>0</v>
      </c>
      <c r="K181" s="268">
        <v>0</v>
      </c>
      <c r="L181" s="268">
        <v>0</v>
      </c>
      <c r="M181" s="268">
        <v>0</v>
      </c>
      <c r="N181" s="268">
        <v>4</v>
      </c>
      <c r="O181" s="328">
        <v>0</v>
      </c>
      <c r="P181" s="328">
        <v>0</v>
      </c>
      <c r="Q181" s="273">
        <v>0</v>
      </c>
      <c r="R181" s="273">
        <v>22577</v>
      </c>
    </row>
    <row r="182" spans="1:18" ht="26.25" customHeight="1" x14ac:dyDescent="0.25">
      <c r="A182" s="328">
        <v>19</v>
      </c>
      <c r="B182" s="642" t="s">
        <v>285</v>
      </c>
      <c r="C182" s="643"/>
      <c r="D182" s="643"/>
      <c r="E182" s="643"/>
      <c r="F182" s="644"/>
      <c r="G182" s="326" t="s">
        <v>286</v>
      </c>
      <c r="H182" s="328">
        <f t="shared" si="14"/>
        <v>0</v>
      </c>
      <c r="I182" s="328">
        <v>0</v>
      </c>
      <c r="J182" s="328">
        <v>0</v>
      </c>
      <c r="K182" s="268">
        <v>0</v>
      </c>
      <c r="L182" s="268">
        <v>0</v>
      </c>
      <c r="M182" s="268">
        <v>0</v>
      </c>
      <c r="N182" s="268">
        <v>1</v>
      </c>
      <c r="O182" s="328">
        <v>0</v>
      </c>
      <c r="P182" s="328">
        <v>0</v>
      </c>
      <c r="Q182" s="273">
        <v>0</v>
      </c>
      <c r="R182" s="273">
        <v>18730</v>
      </c>
    </row>
    <row r="183" spans="1:18" ht="26.25" customHeight="1" x14ac:dyDescent="0.25">
      <c r="A183" s="328">
        <v>20</v>
      </c>
      <c r="B183" s="648" t="s">
        <v>265</v>
      </c>
      <c r="C183" s="648"/>
      <c r="D183" s="648"/>
      <c r="E183" s="648"/>
      <c r="F183" s="648"/>
      <c r="G183" s="327" t="s">
        <v>892</v>
      </c>
      <c r="H183" s="328">
        <f t="shared" si="14"/>
        <v>0</v>
      </c>
      <c r="I183" s="328">
        <v>0</v>
      </c>
      <c r="J183" s="328">
        <v>0</v>
      </c>
      <c r="K183" s="268">
        <v>0</v>
      </c>
      <c r="L183" s="268">
        <v>0</v>
      </c>
      <c r="M183" s="268">
        <v>0</v>
      </c>
      <c r="N183" s="268">
        <v>0</v>
      </c>
      <c r="O183" s="328">
        <v>0</v>
      </c>
      <c r="P183" s="328">
        <v>0</v>
      </c>
      <c r="Q183" s="273">
        <v>0</v>
      </c>
      <c r="R183" s="273">
        <v>0</v>
      </c>
    </row>
    <row r="184" spans="1:18" ht="26.25" customHeight="1" x14ac:dyDescent="0.25">
      <c r="A184" s="328">
        <v>21</v>
      </c>
      <c r="B184" s="648" t="s">
        <v>257</v>
      </c>
      <c r="C184" s="648"/>
      <c r="D184" s="648"/>
      <c r="E184" s="648"/>
      <c r="F184" s="648"/>
      <c r="G184" s="327" t="s">
        <v>893</v>
      </c>
      <c r="H184" s="328">
        <f t="shared" si="14"/>
        <v>0</v>
      </c>
      <c r="I184" s="328">
        <v>0</v>
      </c>
      <c r="J184" s="328">
        <v>0</v>
      </c>
      <c r="K184" s="268">
        <v>0</v>
      </c>
      <c r="L184" s="268">
        <v>0</v>
      </c>
      <c r="M184" s="268">
        <v>0</v>
      </c>
      <c r="N184" s="268">
        <v>0</v>
      </c>
      <c r="O184" s="328">
        <v>0</v>
      </c>
      <c r="P184" s="328">
        <v>0</v>
      </c>
      <c r="Q184" s="273">
        <v>0</v>
      </c>
      <c r="R184" s="273">
        <v>0</v>
      </c>
    </row>
    <row r="185" spans="1:18" ht="26.25" customHeight="1" x14ac:dyDescent="0.25">
      <c r="A185" s="328">
        <v>22</v>
      </c>
      <c r="B185" s="648" t="s">
        <v>894</v>
      </c>
      <c r="C185" s="648"/>
      <c r="D185" s="648"/>
      <c r="E185" s="648"/>
      <c r="F185" s="648"/>
      <c r="G185" s="327" t="s">
        <v>895</v>
      </c>
      <c r="H185" s="328">
        <f t="shared" si="14"/>
        <v>0</v>
      </c>
      <c r="I185" s="328">
        <v>0</v>
      </c>
      <c r="J185" s="328">
        <v>0</v>
      </c>
      <c r="K185" s="268">
        <v>0</v>
      </c>
      <c r="L185" s="268">
        <v>0</v>
      </c>
      <c r="M185" s="268">
        <v>0</v>
      </c>
      <c r="N185" s="268">
        <v>0</v>
      </c>
      <c r="O185" s="328">
        <v>0</v>
      </c>
      <c r="P185" s="328">
        <v>0</v>
      </c>
      <c r="Q185" s="273">
        <v>0</v>
      </c>
      <c r="R185" s="273">
        <v>0</v>
      </c>
    </row>
    <row r="186" spans="1:18" ht="26.25" customHeight="1" x14ac:dyDescent="0.25">
      <c r="A186" s="328">
        <v>23</v>
      </c>
      <c r="B186" s="648" t="s">
        <v>896</v>
      </c>
      <c r="C186" s="648"/>
      <c r="D186" s="648"/>
      <c r="E186" s="648"/>
      <c r="F186" s="648"/>
      <c r="G186" s="327" t="s">
        <v>897</v>
      </c>
      <c r="H186" s="328">
        <f t="shared" si="14"/>
        <v>0</v>
      </c>
      <c r="I186" s="328">
        <v>0</v>
      </c>
      <c r="J186" s="328">
        <v>0</v>
      </c>
      <c r="K186" s="268">
        <v>0</v>
      </c>
      <c r="L186" s="268">
        <v>0</v>
      </c>
      <c r="M186" s="268">
        <v>0</v>
      </c>
      <c r="N186" s="268">
        <v>0</v>
      </c>
      <c r="O186" s="328">
        <v>0</v>
      </c>
      <c r="P186" s="328">
        <v>0</v>
      </c>
      <c r="Q186" s="273">
        <v>0</v>
      </c>
      <c r="R186" s="273">
        <v>0</v>
      </c>
    </row>
    <row r="187" spans="1:18" ht="26.25" customHeight="1" x14ac:dyDescent="0.25">
      <c r="A187" s="328">
        <v>24</v>
      </c>
      <c r="B187" s="648" t="s">
        <v>267</v>
      </c>
      <c r="C187" s="648"/>
      <c r="D187" s="648"/>
      <c r="E187" s="648"/>
      <c r="F187" s="648"/>
      <c r="G187" s="327" t="s">
        <v>898</v>
      </c>
      <c r="H187" s="328">
        <f>I187+J187</f>
        <v>0</v>
      </c>
      <c r="I187" s="328">
        <v>0</v>
      </c>
      <c r="J187" s="328">
        <v>0</v>
      </c>
      <c r="K187" s="268">
        <v>0</v>
      </c>
      <c r="L187" s="268">
        <v>0</v>
      </c>
      <c r="M187" s="268">
        <v>0</v>
      </c>
      <c r="N187" s="268">
        <v>0</v>
      </c>
      <c r="O187" s="328">
        <v>0</v>
      </c>
      <c r="P187" s="328">
        <v>0</v>
      </c>
      <c r="Q187" s="273">
        <v>0</v>
      </c>
      <c r="R187" s="273">
        <v>0</v>
      </c>
    </row>
    <row r="188" spans="1:18" ht="26.25" customHeight="1" x14ac:dyDescent="0.25">
      <c r="A188" s="328">
        <v>25</v>
      </c>
      <c r="B188" s="648" t="s">
        <v>263</v>
      </c>
      <c r="C188" s="648"/>
      <c r="D188" s="648"/>
      <c r="E188" s="648"/>
      <c r="F188" s="648"/>
      <c r="G188" s="327" t="s">
        <v>899</v>
      </c>
      <c r="H188" s="328">
        <f t="shared" si="14"/>
        <v>0</v>
      </c>
      <c r="I188" s="328">
        <v>0</v>
      </c>
      <c r="J188" s="328">
        <v>0</v>
      </c>
      <c r="K188" s="268">
        <v>0</v>
      </c>
      <c r="L188" s="268">
        <v>0</v>
      </c>
      <c r="M188" s="268">
        <v>0</v>
      </c>
      <c r="N188" s="268">
        <v>0</v>
      </c>
      <c r="O188" s="328">
        <v>0</v>
      </c>
      <c r="P188" s="328">
        <v>0</v>
      </c>
      <c r="Q188" s="273">
        <v>0</v>
      </c>
      <c r="R188" s="273">
        <v>0</v>
      </c>
    </row>
    <row r="189" spans="1:18" ht="26.25" customHeight="1" x14ac:dyDescent="0.25">
      <c r="A189" s="328">
        <v>26</v>
      </c>
      <c r="B189" s="648" t="s">
        <v>259</v>
      </c>
      <c r="C189" s="648"/>
      <c r="D189" s="648"/>
      <c r="E189" s="648"/>
      <c r="F189" s="648"/>
      <c r="G189" s="327" t="s">
        <v>900</v>
      </c>
      <c r="H189" s="328">
        <f t="shared" si="14"/>
        <v>0</v>
      </c>
      <c r="I189" s="328">
        <v>0</v>
      </c>
      <c r="J189" s="328">
        <v>0</v>
      </c>
      <c r="K189" s="268">
        <v>0</v>
      </c>
      <c r="L189" s="268">
        <v>0</v>
      </c>
      <c r="M189" s="268">
        <v>0</v>
      </c>
      <c r="N189" s="268">
        <v>0</v>
      </c>
      <c r="O189" s="328">
        <v>0</v>
      </c>
      <c r="P189" s="328">
        <v>0</v>
      </c>
      <c r="Q189" s="273">
        <v>0</v>
      </c>
      <c r="R189" s="273">
        <v>0</v>
      </c>
    </row>
    <row r="190" spans="1:18" ht="26.25" customHeight="1" x14ac:dyDescent="0.25">
      <c r="A190" s="328">
        <v>27</v>
      </c>
      <c r="B190" s="648" t="s">
        <v>901</v>
      </c>
      <c r="C190" s="648"/>
      <c r="D190" s="648"/>
      <c r="E190" s="648"/>
      <c r="F190" s="648"/>
      <c r="G190" s="327" t="s">
        <v>902</v>
      </c>
      <c r="H190" s="328">
        <f t="shared" si="14"/>
        <v>0</v>
      </c>
      <c r="I190" s="328">
        <v>0</v>
      </c>
      <c r="J190" s="328">
        <v>0</v>
      </c>
      <c r="K190" s="268">
        <v>0</v>
      </c>
      <c r="L190" s="268">
        <v>0</v>
      </c>
      <c r="M190" s="268">
        <v>0</v>
      </c>
      <c r="N190" s="268">
        <v>0</v>
      </c>
      <c r="O190" s="328">
        <v>0</v>
      </c>
      <c r="P190" s="328">
        <v>0</v>
      </c>
      <c r="Q190" s="273">
        <v>0</v>
      </c>
      <c r="R190" s="273">
        <v>0</v>
      </c>
    </row>
    <row r="191" spans="1:18" ht="26.25" customHeight="1" x14ac:dyDescent="0.25">
      <c r="A191" s="328">
        <v>28</v>
      </c>
      <c r="B191" s="648" t="s">
        <v>903</v>
      </c>
      <c r="C191" s="648"/>
      <c r="D191" s="648"/>
      <c r="E191" s="648"/>
      <c r="F191" s="648"/>
      <c r="G191" s="327" t="s">
        <v>904</v>
      </c>
      <c r="H191" s="328">
        <f t="shared" si="14"/>
        <v>0</v>
      </c>
      <c r="I191" s="328">
        <v>0</v>
      </c>
      <c r="J191" s="328">
        <v>0</v>
      </c>
      <c r="K191" s="268">
        <v>0</v>
      </c>
      <c r="L191" s="268">
        <v>0</v>
      </c>
      <c r="M191" s="268">
        <v>0</v>
      </c>
      <c r="N191" s="268">
        <v>0</v>
      </c>
      <c r="O191" s="328">
        <v>0</v>
      </c>
      <c r="P191" s="328">
        <v>0</v>
      </c>
      <c r="Q191" s="273">
        <v>0</v>
      </c>
      <c r="R191" s="273">
        <v>0</v>
      </c>
    </row>
    <row r="192" spans="1:18" ht="25.5" customHeight="1" x14ac:dyDescent="0.25">
      <c r="A192" s="329">
        <v>8</v>
      </c>
      <c r="B192" s="674" t="s">
        <v>287</v>
      </c>
      <c r="C192" s="675"/>
      <c r="D192" s="675"/>
      <c r="E192" s="675"/>
      <c r="F192" s="675"/>
      <c r="G192" s="676"/>
      <c r="H192" s="329">
        <f>H193+H194+H195+H196+H197+H198+H199+H200+H201+H202+H203+H204+H205+H206+H207+H208+H209+H210+H211+H212+H213+H214+H215+H216+H217+H218+H219+H220+H221+H222+H223+H224+H225+H226+H227+H228+H229+H230+H231+H232+H233+H234+H235+H236+H237+H238+H239+H240</f>
        <v>220</v>
      </c>
      <c r="I192" s="329">
        <f t="shared" ref="I192:P192" si="15">I193+I194+I195+I196+I197+I198+I199+I200+I201+I202+I203+I204+I205+I206+I207+I208+I209+I210+I211+I212+I213+I214+I215+I216+I217+I218+I219+I220+I221+I222+I223+I224+I225+I226+I227+I228+I229+I230+I231+I232+I233+I234+I235+I236+I237+I238+I239+I240</f>
        <v>150</v>
      </c>
      <c r="J192" s="329">
        <f t="shared" si="15"/>
        <v>70</v>
      </c>
      <c r="K192" s="330">
        <f t="shared" si="15"/>
        <v>88</v>
      </c>
      <c r="L192" s="330">
        <f>L193+L194+L195+L196+L197+L198+L199+L200+L201+L202+L203+L204+L205+L206+L207+L208+L209+L210+L211+L212+L213+L214+L215+L216+L217+L218+L219+L220+L221+L222+L223+L224+L225+L226+L227+L228+L229+L230+L231+L232+L233+L234+L235+L236+L237+L238+L239+L240</f>
        <v>4</v>
      </c>
      <c r="M192" s="330">
        <f t="shared" si="15"/>
        <v>0</v>
      </c>
      <c r="N192" s="330">
        <f t="shared" si="15"/>
        <v>277</v>
      </c>
      <c r="O192" s="329">
        <f t="shared" si="15"/>
        <v>0</v>
      </c>
      <c r="P192" s="329">
        <f t="shared" si="15"/>
        <v>0</v>
      </c>
      <c r="Q192" s="299">
        <v>44947.199999999997</v>
      </c>
      <c r="R192" s="299">
        <v>22476.400000000001</v>
      </c>
    </row>
    <row r="193" spans="1:18" ht="33" customHeight="1" x14ac:dyDescent="0.25">
      <c r="A193" s="328">
        <v>1</v>
      </c>
      <c r="B193" s="642" t="s">
        <v>837</v>
      </c>
      <c r="C193" s="643"/>
      <c r="D193" s="643"/>
      <c r="E193" s="643"/>
      <c r="F193" s="644"/>
      <c r="G193" s="326" t="s">
        <v>1010</v>
      </c>
      <c r="H193" s="328">
        <f>I193+J193</f>
        <v>117</v>
      </c>
      <c r="I193" s="328">
        <v>117</v>
      </c>
      <c r="J193" s="328">
        <v>0</v>
      </c>
      <c r="K193" s="268">
        <v>63</v>
      </c>
      <c r="L193" s="268">
        <v>2</v>
      </c>
      <c r="M193" s="268">
        <v>0</v>
      </c>
      <c r="N193" s="268">
        <v>161</v>
      </c>
      <c r="O193" s="328">
        <v>0</v>
      </c>
      <c r="P193" s="328">
        <v>0</v>
      </c>
      <c r="Q193" s="273">
        <v>44947.199999999997</v>
      </c>
      <c r="R193" s="273">
        <v>22476.400000000001</v>
      </c>
    </row>
    <row r="194" spans="1:18" ht="33" customHeight="1" x14ac:dyDescent="0.25">
      <c r="A194" s="328">
        <v>2</v>
      </c>
      <c r="B194" s="642" t="s">
        <v>299</v>
      </c>
      <c r="C194" s="643"/>
      <c r="D194" s="643"/>
      <c r="E194" s="643"/>
      <c r="F194" s="644"/>
      <c r="G194" s="326" t="s">
        <v>561</v>
      </c>
      <c r="H194" s="328">
        <f t="shared" ref="H194:H240" si="16">I194+J194</f>
        <v>33</v>
      </c>
      <c r="I194" s="328">
        <v>18</v>
      </c>
      <c r="J194" s="328">
        <v>15</v>
      </c>
      <c r="K194" s="268">
        <v>6</v>
      </c>
      <c r="L194" s="268">
        <v>1</v>
      </c>
      <c r="M194" s="268">
        <v>0</v>
      </c>
      <c r="N194" s="268">
        <v>18</v>
      </c>
      <c r="O194" s="328">
        <v>0</v>
      </c>
      <c r="P194" s="328">
        <v>0</v>
      </c>
      <c r="Q194" s="273">
        <v>44947.199999999997</v>
      </c>
      <c r="R194" s="273">
        <v>22476.400000000001</v>
      </c>
    </row>
    <row r="195" spans="1:18" ht="33" customHeight="1" x14ac:dyDescent="0.25">
      <c r="A195" s="328">
        <v>3</v>
      </c>
      <c r="B195" s="642" t="s">
        <v>323</v>
      </c>
      <c r="C195" s="643"/>
      <c r="D195" s="643"/>
      <c r="E195" s="643"/>
      <c r="F195" s="644"/>
      <c r="G195" s="326" t="s">
        <v>562</v>
      </c>
      <c r="H195" s="328">
        <f t="shared" si="16"/>
        <v>25</v>
      </c>
      <c r="I195" s="328">
        <v>0</v>
      </c>
      <c r="J195" s="328">
        <v>25</v>
      </c>
      <c r="K195" s="268">
        <v>8</v>
      </c>
      <c r="L195" s="268">
        <v>0</v>
      </c>
      <c r="M195" s="268">
        <v>0</v>
      </c>
      <c r="N195" s="268">
        <v>16</v>
      </c>
      <c r="O195" s="328">
        <v>0</v>
      </c>
      <c r="P195" s="328">
        <v>0</v>
      </c>
      <c r="Q195" s="273">
        <v>44947.199999999997</v>
      </c>
      <c r="R195" s="273">
        <v>22476.400000000001</v>
      </c>
    </row>
    <row r="196" spans="1:18" ht="33" customHeight="1" x14ac:dyDescent="0.25">
      <c r="A196" s="328">
        <v>4</v>
      </c>
      <c r="B196" s="642" t="s">
        <v>338</v>
      </c>
      <c r="C196" s="643"/>
      <c r="D196" s="643"/>
      <c r="E196" s="643"/>
      <c r="F196" s="644"/>
      <c r="G196" s="326" t="s">
        <v>563</v>
      </c>
      <c r="H196" s="328">
        <f t="shared" si="16"/>
        <v>45</v>
      </c>
      <c r="I196" s="328">
        <v>15</v>
      </c>
      <c r="J196" s="328">
        <v>30</v>
      </c>
      <c r="K196" s="268">
        <v>6</v>
      </c>
      <c r="L196" s="268">
        <v>1</v>
      </c>
      <c r="M196" s="268">
        <v>0</v>
      </c>
      <c r="N196" s="268">
        <v>21</v>
      </c>
      <c r="O196" s="328">
        <v>0</v>
      </c>
      <c r="P196" s="328">
        <v>0</v>
      </c>
      <c r="Q196" s="273">
        <v>44947.199999999997</v>
      </c>
      <c r="R196" s="273">
        <v>22476.400000000001</v>
      </c>
    </row>
    <row r="197" spans="1:18" ht="33" customHeight="1" x14ac:dyDescent="0.25">
      <c r="A197" s="328">
        <v>5</v>
      </c>
      <c r="B197" s="642" t="s">
        <v>310</v>
      </c>
      <c r="C197" s="643"/>
      <c r="D197" s="643"/>
      <c r="E197" s="643"/>
      <c r="F197" s="644"/>
      <c r="G197" s="326" t="s">
        <v>564</v>
      </c>
      <c r="H197" s="328">
        <f t="shared" si="16"/>
        <v>0</v>
      </c>
      <c r="I197" s="328">
        <v>0</v>
      </c>
      <c r="J197" s="328">
        <v>0</v>
      </c>
      <c r="K197" s="268">
        <v>3</v>
      </c>
      <c r="L197" s="268">
        <v>0</v>
      </c>
      <c r="M197" s="268">
        <v>0</v>
      </c>
      <c r="N197" s="268">
        <v>8</v>
      </c>
      <c r="O197" s="328">
        <v>0</v>
      </c>
      <c r="P197" s="328">
        <v>0</v>
      </c>
      <c r="Q197" s="273">
        <v>44947.199999999997</v>
      </c>
      <c r="R197" s="273">
        <v>22476.400000000001</v>
      </c>
    </row>
    <row r="198" spans="1:18" ht="33" customHeight="1" x14ac:dyDescent="0.25">
      <c r="A198" s="328">
        <v>6</v>
      </c>
      <c r="B198" s="642" t="s">
        <v>332</v>
      </c>
      <c r="C198" s="643"/>
      <c r="D198" s="643"/>
      <c r="E198" s="643"/>
      <c r="F198" s="644"/>
      <c r="G198" s="326" t="s">
        <v>565</v>
      </c>
      <c r="H198" s="328">
        <f t="shared" si="16"/>
        <v>0</v>
      </c>
      <c r="I198" s="328">
        <v>0</v>
      </c>
      <c r="J198" s="328">
        <v>0</v>
      </c>
      <c r="K198" s="268">
        <v>2</v>
      </c>
      <c r="L198" s="268">
        <v>0</v>
      </c>
      <c r="M198" s="268">
        <v>0</v>
      </c>
      <c r="N198" s="268">
        <v>8</v>
      </c>
      <c r="O198" s="328">
        <v>0</v>
      </c>
      <c r="P198" s="328">
        <v>0</v>
      </c>
      <c r="Q198" s="273">
        <v>44947.199999999997</v>
      </c>
      <c r="R198" s="273">
        <v>22476.400000000001</v>
      </c>
    </row>
    <row r="199" spans="1:18" ht="33" customHeight="1" x14ac:dyDescent="0.25">
      <c r="A199" s="328">
        <v>7</v>
      </c>
      <c r="B199" s="642" t="s">
        <v>288</v>
      </c>
      <c r="C199" s="643"/>
      <c r="D199" s="643"/>
      <c r="E199" s="643"/>
      <c r="F199" s="644"/>
      <c r="G199" s="326" t="s">
        <v>289</v>
      </c>
      <c r="H199" s="328">
        <f t="shared" si="16"/>
        <v>0</v>
      </c>
      <c r="I199" s="328">
        <v>0</v>
      </c>
      <c r="J199" s="328">
        <v>0</v>
      </c>
      <c r="K199" s="268">
        <v>0</v>
      </c>
      <c r="L199" s="268">
        <v>0</v>
      </c>
      <c r="M199" s="268">
        <v>0</v>
      </c>
      <c r="N199" s="268">
        <v>2</v>
      </c>
      <c r="O199" s="328">
        <v>0</v>
      </c>
      <c r="P199" s="328">
        <v>0</v>
      </c>
      <c r="Q199" s="273">
        <v>0</v>
      </c>
      <c r="R199" s="273" t="s">
        <v>1046</v>
      </c>
    </row>
    <row r="200" spans="1:18" ht="33" customHeight="1" x14ac:dyDescent="0.25">
      <c r="A200" s="328">
        <v>8</v>
      </c>
      <c r="B200" s="642" t="s">
        <v>206</v>
      </c>
      <c r="C200" s="643"/>
      <c r="D200" s="643"/>
      <c r="E200" s="643"/>
      <c r="F200" s="644"/>
      <c r="G200" s="326" t="s">
        <v>290</v>
      </c>
      <c r="H200" s="328">
        <f t="shared" si="16"/>
        <v>0</v>
      </c>
      <c r="I200" s="328">
        <v>0</v>
      </c>
      <c r="J200" s="328">
        <v>0</v>
      </c>
      <c r="K200" s="268">
        <v>0</v>
      </c>
      <c r="L200" s="268">
        <v>0</v>
      </c>
      <c r="M200" s="268">
        <v>0</v>
      </c>
      <c r="N200" s="268">
        <v>1</v>
      </c>
      <c r="O200" s="328">
        <v>0</v>
      </c>
      <c r="P200" s="328">
        <v>0</v>
      </c>
      <c r="Q200" s="273">
        <v>0</v>
      </c>
      <c r="R200" s="273">
        <v>22476.400000000001</v>
      </c>
    </row>
    <row r="201" spans="1:18" ht="33" customHeight="1" x14ac:dyDescent="0.25">
      <c r="A201" s="328">
        <v>9</v>
      </c>
      <c r="B201" s="642" t="s">
        <v>291</v>
      </c>
      <c r="C201" s="643"/>
      <c r="D201" s="643"/>
      <c r="E201" s="643"/>
      <c r="F201" s="644"/>
      <c r="G201" s="326" t="s">
        <v>292</v>
      </c>
      <c r="H201" s="328">
        <f t="shared" si="16"/>
        <v>0</v>
      </c>
      <c r="I201" s="328">
        <v>0</v>
      </c>
      <c r="J201" s="328">
        <v>0</v>
      </c>
      <c r="K201" s="268">
        <v>0</v>
      </c>
      <c r="L201" s="268">
        <v>0</v>
      </c>
      <c r="M201" s="268">
        <v>0</v>
      </c>
      <c r="N201" s="268">
        <v>0</v>
      </c>
      <c r="O201" s="328">
        <v>0</v>
      </c>
      <c r="P201" s="328">
        <v>0</v>
      </c>
      <c r="Q201" s="273">
        <v>0</v>
      </c>
      <c r="R201" s="273">
        <v>0</v>
      </c>
    </row>
    <row r="202" spans="1:18" ht="33" customHeight="1" x14ac:dyDescent="0.25">
      <c r="A202" s="328">
        <v>10</v>
      </c>
      <c r="B202" s="642" t="s">
        <v>293</v>
      </c>
      <c r="C202" s="643"/>
      <c r="D202" s="643"/>
      <c r="E202" s="643"/>
      <c r="F202" s="644"/>
      <c r="G202" s="326" t="s">
        <v>294</v>
      </c>
      <c r="H202" s="328">
        <f t="shared" si="16"/>
        <v>0</v>
      </c>
      <c r="I202" s="328">
        <v>0</v>
      </c>
      <c r="J202" s="328">
        <v>0</v>
      </c>
      <c r="K202" s="268">
        <v>0</v>
      </c>
      <c r="L202" s="268">
        <v>0</v>
      </c>
      <c r="M202" s="268">
        <v>0</v>
      </c>
      <c r="N202" s="268">
        <v>2</v>
      </c>
      <c r="O202" s="328">
        <v>0</v>
      </c>
      <c r="P202" s="328">
        <v>0</v>
      </c>
      <c r="Q202" s="273">
        <v>0</v>
      </c>
      <c r="R202" s="273">
        <v>22476.400000000001</v>
      </c>
    </row>
    <row r="203" spans="1:18" ht="33" customHeight="1" x14ac:dyDescent="0.25">
      <c r="A203" s="328">
        <v>11</v>
      </c>
      <c r="B203" s="642" t="s">
        <v>295</v>
      </c>
      <c r="C203" s="643"/>
      <c r="D203" s="643"/>
      <c r="E203" s="643"/>
      <c r="F203" s="644"/>
      <c r="G203" s="326" t="s">
        <v>296</v>
      </c>
      <c r="H203" s="328">
        <f t="shared" si="16"/>
        <v>0</v>
      </c>
      <c r="I203" s="328">
        <v>0</v>
      </c>
      <c r="J203" s="328">
        <v>0</v>
      </c>
      <c r="K203" s="268">
        <v>0</v>
      </c>
      <c r="L203" s="268">
        <v>0</v>
      </c>
      <c r="M203" s="268">
        <v>0</v>
      </c>
      <c r="N203" s="268">
        <v>1</v>
      </c>
      <c r="O203" s="328">
        <v>0</v>
      </c>
      <c r="P203" s="328">
        <v>0</v>
      </c>
      <c r="Q203" s="273">
        <v>0</v>
      </c>
      <c r="R203" s="273">
        <v>22476.400000000001</v>
      </c>
    </row>
    <row r="204" spans="1:18" ht="33" customHeight="1" x14ac:dyDescent="0.25">
      <c r="A204" s="328">
        <v>12</v>
      </c>
      <c r="B204" s="642" t="s">
        <v>297</v>
      </c>
      <c r="C204" s="643"/>
      <c r="D204" s="643"/>
      <c r="E204" s="643"/>
      <c r="F204" s="644"/>
      <c r="G204" s="326" t="s">
        <v>298</v>
      </c>
      <c r="H204" s="328">
        <f t="shared" si="16"/>
        <v>0</v>
      </c>
      <c r="I204" s="328">
        <v>0</v>
      </c>
      <c r="J204" s="328">
        <v>0</v>
      </c>
      <c r="K204" s="268">
        <v>0</v>
      </c>
      <c r="L204" s="268">
        <v>0</v>
      </c>
      <c r="M204" s="268">
        <v>0</v>
      </c>
      <c r="N204" s="268">
        <v>1</v>
      </c>
      <c r="O204" s="328">
        <v>0</v>
      </c>
      <c r="P204" s="328">
        <v>0</v>
      </c>
      <c r="Q204" s="273">
        <v>0</v>
      </c>
      <c r="R204" s="273">
        <v>22476.400000000001</v>
      </c>
    </row>
    <row r="205" spans="1:18" ht="33" customHeight="1" x14ac:dyDescent="0.25">
      <c r="A205" s="328">
        <v>13</v>
      </c>
      <c r="B205" s="642" t="s">
        <v>300</v>
      </c>
      <c r="C205" s="643"/>
      <c r="D205" s="643"/>
      <c r="E205" s="643"/>
      <c r="F205" s="644"/>
      <c r="G205" s="326" t="s">
        <v>301</v>
      </c>
      <c r="H205" s="328">
        <f t="shared" si="16"/>
        <v>0</v>
      </c>
      <c r="I205" s="328">
        <v>0</v>
      </c>
      <c r="J205" s="328">
        <v>0</v>
      </c>
      <c r="K205" s="268">
        <v>0</v>
      </c>
      <c r="L205" s="268">
        <v>0</v>
      </c>
      <c r="M205" s="268">
        <v>0</v>
      </c>
      <c r="N205" s="268">
        <v>3</v>
      </c>
      <c r="O205" s="328">
        <v>0</v>
      </c>
      <c r="P205" s="328">
        <v>0</v>
      </c>
      <c r="Q205" s="273">
        <v>0</v>
      </c>
      <c r="R205" s="273">
        <v>22476.400000000001</v>
      </c>
    </row>
    <row r="206" spans="1:18" ht="33" customHeight="1" x14ac:dyDescent="0.25">
      <c r="A206" s="328">
        <v>14</v>
      </c>
      <c r="B206" s="642" t="s">
        <v>302</v>
      </c>
      <c r="C206" s="643"/>
      <c r="D206" s="643"/>
      <c r="E206" s="643"/>
      <c r="F206" s="644"/>
      <c r="G206" s="326" t="s">
        <v>303</v>
      </c>
      <c r="H206" s="328">
        <f t="shared" si="16"/>
        <v>0</v>
      </c>
      <c r="I206" s="328">
        <v>0</v>
      </c>
      <c r="J206" s="328">
        <v>0</v>
      </c>
      <c r="K206" s="268">
        <v>0</v>
      </c>
      <c r="L206" s="268">
        <v>0</v>
      </c>
      <c r="M206" s="268">
        <v>0</v>
      </c>
      <c r="N206" s="268">
        <v>1</v>
      </c>
      <c r="O206" s="328">
        <v>0</v>
      </c>
      <c r="P206" s="328">
        <v>0</v>
      </c>
      <c r="Q206" s="273">
        <v>0</v>
      </c>
      <c r="R206" s="273">
        <v>22476.400000000001</v>
      </c>
    </row>
    <row r="207" spans="1:18" ht="33" customHeight="1" x14ac:dyDescent="0.25">
      <c r="A207" s="328">
        <v>15</v>
      </c>
      <c r="B207" s="642" t="s">
        <v>304</v>
      </c>
      <c r="C207" s="643"/>
      <c r="D207" s="643"/>
      <c r="E207" s="643"/>
      <c r="F207" s="644"/>
      <c r="G207" s="326" t="s">
        <v>305</v>
      </c>
      <c r="H207" s="328">
        <f t="shared" si="16"/>
        <v>0</v>
      </c>
      <c r="I207" s="328">
        <v>0</v>
      </c>
      <c r="J207" s="328">
        <v>0</v>
      </c>
      <c r="K207" s="268">
        <v>0</v>
      </c>
      <c r="L207" s="268">
        <v>0</v>
      </c>
      <c r="M207" s="268">
        <v>0</v>
      </c>
      <c r="N207" s="268">
        <v>2</v>
      </c>
      <c r="O207" s="328">
        <v>0</v>
      </c>
      <c r="P207" s="328">
        <v>0</v>
      </c>
      <c r="Q207" s="273">
        <v>0</v>
      </c>
      <c r="R207" s="273">
        <v>22476.400000000001</v>
      </c>
    </row>
    <row r="208" spans="1:18" ht="33" customHeight="1" x14ac:dyDescent="0.25">
      <c r="A208" s="328">
        <v>16</v>
      </c>
      <c r="B208" s="642" t="s">
        <v>306</v>
      </c>
      <c r="C208" s="643"/>
      <c r="D208" s="643"/>
      <c r="E208" s="643"/>
      <c r="F208" s="644"/>
      <c r="G208" s="326" t="s">
        <v>307</v>
      </c>
      <c r="H208" s="328">
        <f t="shared" si="16"/>
        <v>0</v>
      </c>
      <c r="I208" s="328">
        <v>0</v>
      </c>
      <c r="J208" s="328">
        <v>0</v>
      </c>
      <c r="K208" s="268">
        <v>0</v>
      </c>
      <c r="L208" s="268">
        <v>0</v>
      </c>
      <c r="M208" s="268">
        <v>0</v>
      </c>
      <c r="N208" s="268">
        <v>1</v>
      </c>
      <c r="O208" s="328">
        <v>0</v>
      </c>
      <c r="P208" s="328">
        <v>0</v>
      </c>
      <c r="Q208" s="273">
        <v>0</v>
      </c>
      <c r="R208" s="273">
        <v>22476.400000000001</v>
      </c>
    </row>
    <row r="209" spans="1:18" ht="33" customHeight="1" x14ac:dyDescent="0.25">
      <c r="A209" s="328">
        <v>17</v>
      </c>
      <c r="B209" s="642" t="s">
        <v>308</v>
      </c>
      <c r="C209" s="643"/>
      <c r="D209" s="643"/>
      <c r="E209" s="643"/>
      <c r="F209" s="644"/>
      <c r="G209" s="326" t="s">
        <v>309</v>
      </c>
      <c r="H209" s="328">
        <f t="shared" si="16"/>
        <v>0</v>
      </c>
      <c r="I209" s="328">
        <v>0</v>
      </c>
      <c r="J209" s="328">
        <v>0</v>
      </c>
      <c r="K209" s="268">
        <v>0</v>
      </c>
      <c r="L209" s="268">
        <v>0</v>
      </c>
      <c r="M209" s="268">
        <v>0</v>
      </c>
      <c r="N209" s="268">
        <v>1</v>
      </c>
      <c r="O209" s="328">
        <v>0</v>
      </c>
      <c r="P209" s="328">
        <v>0</v>
      </c>
      <c r="Q209" s="273">
        <v>0</v>
      </c>
      <c r="R209" s="273">
        <v>22476.400000000001</v>
      </c>
    </row>
    <row r="210" spans="1:18" ht="33" customHeight="1" x14ac:dyDescent="0.25">
      <c r="A210" s="328">
        <v>18</v>
      </c>
      <c r="B210" s="642" t="s">
        <v>311</v>
      </c>
      <c r="C210" s="643"/>
      <c r="D210" s="643"/>
      <c r="E210" s="643"/>
      <c r="F210" s="644"/>
      <c r="G210" s="326" t="s">
        <v>312</v>
      </c>
      <c r="H210" s="328">
        <f t="shared" si="16"/>
        <v>0</v>
      </c>
      <c r="I210" s="328">
        <v>0</v>
      </c>
      <c r="J210" s="328">
        <v>0</v>
      </c>
      <c r="K210" s="268">
        <v>0</v>
      </c>
      <c r="L210" s="268">
        <v>0</v>
      </c>
      <c r="M210" s="268">
        <v>0</v>
      </c>
      <c r="N210" s="268">
        <v>1</v>
      </c>
      <c r="O210" s="328">
        <v>0</v>
      </c>
      <c r="P210" s="328">
        <v>0</v>
      </c>
      <c r="Q210" s="273">
        <v>0</v>
      </c>
      <c r="R210" s="273">
        <v>22476.400000000001</v>
      </c>
    </row>
    <row r="211" spans="1:18" ht="33" customHeight="1" x14ac:dyDescent="0.25">
      <c r="A211" s="328">
        <v>19</v>
      </c>
      <c r="B211" s="642" t="s">
        <v>313</v>
      </c>
      <c r="C211" s="643"/>
      <c r="D211" s="643"/>
      <c r="E211" s="643"/>
      <c r="F211" s="644"/>
      <c r="G211" s="326" t="s">
        <v>314</v>
      </c>
      <c r="H211" s="328">
        <f t="shared" si="16"/>
        <v>0</v>
      </c>
      <c r="I211" s="328">
        <v>0</v>
      </c>
      <c r="J211" s="328">
        <v>0</v>
      </c>
      <c r="K211" s="268">
        <v>0</v>
      </c>
      <c r="L211" s="268">
        <v>0</v>
      </c>
      <c r="M211" s="268">
        <v>0</v>
      </c>
      <c r="N211" s="268">
        <v>0</v>
      </c>
      <c r="O211" s="328">
        <v>0</v>
      </c>
      <c r="P211" s="328">
        <v>0</v>
      </c>
      <c r="Q211" s="273">
        <v>0</v>
      </c>
      <c r="R211" s="273">
        <v>22476.400000000001</v>
      </c>
    </row>
    <row r="212" spans="1:18" ht="33" customHeight="1" x14ac:dyDescent="0.25">
      <c r="A212" s="328">
        <v>20</v>
      </c>
      <c r="B212" s="642" t="s">
        <v>315</v>
      </c>
      <c r="C212" s="643"/>
      <c r="D212" s="643"/>
      <c r="E212" s="643"/>
      <c r="F212" s="644"/>
      <c r="G212" s="326" t="s">
        <v>316</v>
      </c>
      <c r="H212" s="328">
        <f t="shared" si="16"/>
        <v>0</v>
      </c>
      <c r="I212" s="328">
        <v>0</v>
      </c>
      <c r="J212" s="328">
        <v>0</v>
      </c>
      <c r="K212" s="268">
        <v>0</v>
      </c>
      <c r="L212" s="268">
        <v>0</v>
      </c>
      <c r="M212" s="268">
        <v>0</v>
      </c>
      <c r="N212" s="268">
        <v>1</v>
      </c>
      <c r="O212" s="328">
        <v>0</v>
      </c>
      <c r="P212" s="328">
        <v>0</v>
      </c>
      <c r="Q212" s="273">
        <v>0</v>
      </c>
      <c r="R212" s="273">
        <v>22476.400000000001</v>
      </c>
    </row>
    <row r="213" spans="1:18" ht="33" customHeight="1" x14ac:dyDescent="0.25">
      <c r="A213" s="328">
        <v>21</v>
      </c>
      <c r="B213" s="642" t="s">
        <v>317</v>
      </c>
      <c r="C213" s="643"/>
      <c r="D213" s="643"/>
      <c r="E213" s="643"/>
      <c r="F213" s="644"/>
      <c r="G213" s="326" t="s">
        <v>318</v>
      </c>
      <c r="H213" s="328">
        <f t="shared" si="16"/>
        <v>0</v>
      </c>
      <c r="I213" s="328">
        <v>0</v>
      </c>
      <c r="J213" s="328">
        <v>0</v>
      </c>
      <c r="K213" s="268">
        <v>0</v>
      </c>
      <c r="L213" s="268">
        <v>0</v>
      </c>
      <c r="M213" s="268">
        <v>0</v>
      </c>
      <c r="N213" s="268">
        <v>1</v>
      </c>
      <c r="O213" s="328">
        <v>0</v>
      </c>
      <c r="P213" s="328">
        <v>0</v>
      </c>
      <c r="Q213" s="273">
        <v>0</v>
      </c>
      <c r="R213" s="273">
        <v>22476.400000000001</v>
      </c>
    </row>
    <row r="214" spans="1:18" ht="33" customHeight="1" x14ac:dyDescent="0.25">
      <c r="A214" s="328">
        <v>22</v>
      </c>
      <c r="B214" s="642" t="s">
        <v>319</v>
      </c>
      <c r="C214" s="643"/>
      <c r="D214" s="643"/>
      <c r="E214" s="643"/>
      <c r="F214" s="644"/>
      <c r="G214" s="326" t="s">
        <v>320</v>
      </c>
      <c r="H214" s="328">
        <f t="shared" si="16"/>
        <v>0</v>
      </c>
      <c r="I214" s="328">
        <v>0</v>
      </c>
      <c r="J214" s="328">
        <v>0</v>
      </c>
      <c r="K214" s="268">
        <v>0</v>
      </c>
      <c r="L214" s="268">
        <v>0</v>
      </c>
      <c r="M214" s="268">
        <v>0</v>
      </c>
      <c r="N214" s="268">
        <v>2</v>
      </c>
      <c r="O214" s="328">
        <v>0</v>
      </c>
      <c r="P214" s="328">
        <v>0</v>
      </c>
      <c r="Q214" s="273">
        <v>0</v>
      </c>
      <c r="R214" s="273">
        <v>22476.400000000001</v>
      </c>
    </row>
    <row r="215" spans="1:18" ht="33" customHeight="1" x14ac:dyDescent="0.25">
      <c r="A215" s="328">
        <v>23</v>
      </c>
      <c r="B215" s="642" t="s">
        <v>321</v>
      </c>
      <c r="C215" s="643"/>
      <c r="D215" s="643"/>
      <c r="E215" s="643"/>
      <c r="F215" s="644"/>
      <c r="G215" s="326" t="s">
        <v>322</v>
      </c>
      <c r="H215" s="328">
        <f t="shared" si="16"/>
        <v>0</v>
      </c>
      <c r="I215" s="328">
        <v>0</v>
      </c>
      <c r="J215" s="328">
        <v>0</v>
      </c>
      <c r="K215" s="268">
        <v>0</v>
      </c>
      <c r="L215" s="268">
        <v>0</v>
      </c>
      <c r="M215" s="268">
        <v>0</v>
      </c>
      <c r="N215" s="268">
        <v>2</v>
      </c>
      <c r="O215" s="328">
        <v>0</v>
      </c>
      <c r="P215" s="328">
        <v>0</v>
      </c>
      <c r="Q215" s="273">
        <v>0</v>
      </c>
      <c r="R215" s="273">
        <v>22476.400000000001</v>
      </c>
    </row>
    <row r="216" spans="1:18" ht="33" customHeight="1" x14ac:dyDescent="0.25">
      <c r="A216" s="328">
        <v>24</v>
      </c>
      <c r="B216" s="642" t="s">
        <v>324</v>
      </c>
      <c r="C216" s="643"/>
      <c r="D216" s="643"/>
      <c r="E216" s="643"/>
      <c r="F216" s="644"/>
      <c r="G216" s="326" t="s">
        <v>325</v>
      </c>
      <c r="H216" s="328">
        <f t="shared" si="16"/>
        <v>0</v>
      </c>
      <c r="I216" s="328">
        <v>0</v>
      </c>
      <c r="J216" s="328">
        <v>0</v>
      </c>
      <c r="K216" s="268">
        <v>0</v>
      </c>
      <c r="L216" s="268">
        <v>0</v>
      </c>
      <c r="M216" s="268">
        <v>0</v>
      </c>
      <c r="N216" s="268">
        <v>1</v>
      </c>
      <c r="O216" s="328">
        <v>0</v>
      </c>
      <c r="P216" s="328">
        <v>0</v>
      </c>
      <c r="Q216" s="273">
        <v>0</v>
      </c>
      <c r="R216" s="273">
        <v>22476.400000000001</v>
      </c>
    </row>
    <row r="217" spans="1:18" ht="33" customHeight="1" x14ac:dyDescent="0.25">
      <c r="A217" s="328">
        <v>25</v>
      </c>
      <c r="B217" s="642" t="s">
        <v>326</v>
      </c>
      <c r="C217" s="643"/>
      <c r="D217" s="643"/>
      <c r="E217" s="643"/>
      <c r="F217" s="644"/>
      <c r="G217" s="326" t="s">
        <v>327</v>
      </c>
      <c r="H217" s="328">
        <f t="shared" si="16"/>
        <v>0</v>
      </c>
      <c r="I217" s="328">
        <v>0</v>
      </c>
      <c r="J217" s="328">
        <v>0</v>
      </c>
      <c r="K217" s="268">
        <v>0</v>
      </c>
      <c r="L217" s="268">
        <v>0</v>
      </c>
      <c r="M217" s="268">
        <v>0</v>
      </c>
      <c r="N217" s="268">
        <v>2</v>
      </c>
      <c r="O217" s="328">
        <v>0</v>
      </c>
      <c r="P217" s="328">
        <v>0</v>
      </c>
      <c r="Q217" s="273">
        <v>0</v>
      </c>
      <c r="R217" s="273">
        <v>22476.400000000001</v>
      </c>
    </row>
    <row r="218" spans="1:18" ht="33" customHeight="1" x14ac:dyDescent="0.25">
      <c r="A218" s="328">
        <v>26</v>
      </c>
      <c r="B218" s="642" t="s">
        <v>330</v>
      </c>
      <c r="C218" s="643"/>
      <c r="D218" s="643"/>
      <c r="E218" s="643"/>
      <c r="F218" s="644"/>
      <c r="G218" s="326" t="s">
        <v>331</v>
      </c>
      <c r="H218" s="328">
        <f t="shared" si="16"/>
        <v>0</v>
      </c>
      <c r="I218" s="328">
        <v>0</v>
      </c>
      <c r="J218" s="328">
        <v>0</v>
      </c>
      <c r="K218" s="268">
        <v>0</v>
      </c>
      <c r="L218" s="268">
        <v>0</v>
      </c>
      <c r="M218" s="268">
        <v>0</v>
      </c>
      <c r="N218" s="268">
        <v>1</v>
      </c>
      <c r="O218" s="328">
        <v>0</v>
      </c>
      <c r="P218" s="328">
        <v>0</v>
      </c>
      <c r="Q218" s="273">
        <v>0</v>
      </c>
      <c r="R218" s="273">
        <v>22476.400000000001</v>
      </c>
    </row>
    <row r="219" spans="1:18" ht="33" customHeight="1" x14ac:dyDescent="0.25">
      <c r="A219" s="328">
        <v>27</v>
      </c>
      <c r="B219" s="642" t="s">
        <v>333</v>
      </c>
      <c r="C219" s="643"/>
      <c r="D219" s="643"/>
      <c r="E219" s="643"/>
      <c r="F219" s="644"/>
      <c r="G219" s="326" t="s">
        <v>334</v>
      </c>
      <c r="H219" s="328">
        <f t="shared" si="16"/>
        <v>0</v>
      </c>
      <c r="I219" s="328">
        <v>0</v>
      </c>
      <c r="J219" s="328">
        <v>0</v>
      </c>
      <c r="K219" s="268">
        <v>0</v>
      </c>
      <c r="L219" s="268">
        <v>0</v>
      </c>
      <c r="M219" s="268">
        <v>0</v>
      </c>
      <c r="N219" s="268">
        <v>1</v>
      </c>
      <c r="O219" s="328">
        <v>0</v>
      </c>
      <c r="P219" s="328">
        <v>0</v>
      </c>
      <c r="Q219" s="273">
        <v>0</v>
      </c>
      <c r="R219" s="273">
        <v>22476.400000000001</v>
      </c>
    </row>
    <row r="220" spans="1:18" ht="33" customHeight="1" x14ac:dyDescent="0.25">
      <c r="A220" s="328">
        <v>28</v>
      </c>
      <c r="B220" s="642" t="s">
        <v>336</v>
      </c>
      <c r="C220" s="643"/>
      <c r="D220" s="643"/>
      <c r="E220" s="643"/>
      <c r="F220" s="644"/>
      <c r="G220" s="326" t="s">
        <v>337</v>
      </c>
      <c r="H220" s="328">
        <f t="shared" si="16"/>
        <v>0</v>
      </c>
      <c r="I220" s="328">
        <v>0</v>
      </c>
      <c r="J220" s="328">
        <v>0</v>
      </c>
      <c r="K220" s="268">
        <v>0</v>
      </c>
      <c r="L220" s="268">
        <v>0</v>
      </c>
      <c r="M220" s="268">
        <v>0</v>
      </c>
      <c r="N220" s="268">
        <v>1</v>
      </c>
      <c r="O220" s="328">
        <v>0</v>
      </c>
      <c r="P220" s="328">
        <v>0</v>
      </c>
      <c r="Q220" s="273">
        <v>0</v>
      </c>
      <c r="R220" s="273">
        <v>22476.400000000001</v>
      </c>
    </row>
    <row r="221" spans="1:18" ht="33" customHeight="1" x14ac:dyDescent="0.25">
      <c r="A221" s="328">
        <v>29</v>
      </c>
      <c r="B221" s="642" t="s">
        <v>339</v>
      </c>
      <c r="C221" s="643"/>
      <c r="D221" s="643"/>
      <c r="E221" s="643"/>
      <c r="F221" s="644"/>
      <c r="G221" s="326" t="s">
        <v>340</v>
      </c>
      <c r="H221" s="328">
        <f t="shared" si="16"/>
        <v>0</v>
      </c>
      <c r="I221" s="328">
        <v>0</v>
      </c>
      <c r="J221" s="328">
        <v>0</v>
      </c>
      <c r="K221" s="268">
        <v>0</v>
      </c>
      <c r="L221" s="268">
        <v>0</v>
      </c>
      <c r="M221" s="268">
        <v>0</v>
      </c>
      <c r="N221" s="268">
        <v>2</v>
      </c>
      <c r="O221" s="328">
        <v>0</v>
      </c>
      <c r="P221" s="328">
        <v>0</v>
      </c>
      <c r="Q221" s="273">
        <v>0</v>
      </c>
      <c r="R221" s="273">
        <v>22476.400000000001</v>
      </c>
    </row>
    <row r="222" spans="1:18" ht="33" customHeight="1" x14ac:dyDescent="0.25">
      <c r="A222" s="328">
        <v>30</v>
      </c>
      <c r="B222" s="642" t="s">
        <v>341</v>
      </c>
      <c r="C222" s="643"/>
      <c r="D222" s="643"/>
      <c r="E222" s="643"/>
      <c r="F222" s="644"/>
      <c r="G222" s="326" t="s">
        <v>342</v>
      </c>
      <c r="H222" s="328">
        <f t="shared" si="16"/>
        <v>0</v>
      </c>
      <c r="I222" s="328">
        <v>0</v>
      </c>
      <c r="J222" s="328">
        <v>0</v>
      </c>
      <c r="K222" s="268">
        <v>0</v>
      </c>
      <c r="L222" s="268">
        <v>0</v>
      </c>
      <c r="M222" s="268">
        <v>0</v>
      </c>
      <c r="N222" s="268">
        <v>1</v>
      </c>
      <c r="O222" s="328">
        <v>0</v>
      </c>
      <c r="P222" s="328">
        <v>0</v>
      </c>
      <c r="Q222" s="273">
        <v>0</v>
      </c>
      <c r="R222" s="273">
        <v>22476.400000000001</v>
      </c>
    </row>
    <row r="223" spans="1:18" ht="33" customHeight="1" x14ac:dyDescent="0.25">
      <c r="A223" s="328">
        <v>31</v>
      </c>
      <c r="B223" s="642" t="s">
        <v>343</v>
      </c>
      <c r="C223" s="643"/>
      <c r="D223" s="643"/>
      <c r="E223" s="643"/>
      <c r="F223" s="644"/>
      <c r="G223" s="326" t="s">
        <v>344</v>
      </c>
      <c r="H223" s="328">
        <f t="shared" si="16"/>
        <v>0</v>
      </c>
      <c r="I223" s="328">
        <v>0</v>
      </c>
      <c r="J223" s="328">
        <v>0</v>
      </c>
      <c r="K223" s="268">
        <v>0</v>
      </c>
      <c r="L223" s="268">
        <v>0</v>
      </c>
      <c r="M223" s="268">
        <v>0</v>
      </c>
      <c r="N223" s="268">
        <v>1</v>
      </c>
      <c r="O223" s="328">
        <v>0</v>
      </c>
      <c r="P223" s="328">
        <v>0</v>
      </c>
      <c r="Q223" s="273">
        <v>0</v>
      </c>
      <c r="R223" s="273">
        <v>22476.400000000001</v>
      </c>
    </row>
    <row r="224" spans="1:18" ht="33" customHeight="1" x14ac:dyDescent="0.25">
      <c r="A224" s="328">
        <v>32</v>
      </c>
      <c r="B224" s="642" t="s">
        <v>345</v>
      </c>
      <c r="C224" s="643"/>
      <c r="D224" s="643"/>
      <c r="E224" s="643"/>
      <c r="F224" s="644"/>
      <c r="G224" s="326" t="s">
        <v>346</v>
      </c>
      <c r="H224" s="328">
        <f t="shared" si="16"/>
        <v>0</v>
      </c>
      <c r="I224" s="328">
        <v>0</v>
      </c>
      <c r="J224" s="328">
        <v>0</v>
      </c>
      <c r="K224" s="268">
        <v>0</v>
      </c>
      <c r="L224" s="268">
        <v>0</v>
      </c>
      <c r="M224" s="268">
        <v>0</v>
      </c>
      <c r="N224" s="268">
        <v>2</v>
      </c>
      <c r="O224" s="328">
        <v>0</v>
      </c>
      <c r="P224" s="328">
        <v>0</v>
      </c>
      <c r="Q224" s="273">
        <v>0</v>
      </c>
      <c r="R224" s="273">
        <v>22476.400000000001</v>
      </c>
    </row>
    <row r="225" spans="1:18" ht="33" customHeight="1" x14ac:dyDescent="0.25">
      <c r="A225" s="328">
        <v>33</v>
      </c>
      <c r="B225" s="642" t="s">
        <v>347</v>
      </c>
      <c r="C225" s="643"/>
      <c r="D225" s="643"/>
      <c r="E225" s="643"/>
      <c r="F225" s="644"/>
      <c r="G225" s="326" t="s">
        <v>348</v>
      </c>
      <c r="H225" s="328">
        <f t="shared" si="16"/>
        <v>0</v>
      </c>
      <c r="I225" s="328">
        <v>0</v>
      </c>
      <c r="J225" s="328">
        <v>0</v>
      </c>
      <c r="K225" s="268">
        <v>0</v>
      </c>
      <c r="L225" s="268">
        <v>0</v>
      </c>
      <c r="M225" s="268">
        <v>0</v>
      </c>
      <c r="N225" s="268">
        <v>1</v>
      </c>
      <c r="O225" s="328">
        <v>0</v>
      </c>
      <c r="P225" s="328">
        <v>0</v>
      </c>
      <c r="Q225" s="273">
        <v>0</v>
      </c>
      <c r="R225" s="273">
        <v>22476.400000000001</v>
      </c>
    </row>
    <row r="226" spans="1:18" ht="33" customHeight="1" x14ac:dyDescent="0.25">
      <c r="A226" s="328">
        <v>34</v>
      </c>
      <c r="B226" s="642" t="s">
        <v>349</v>
      </c>
      <c r="C226" s="643"/>
      <c r="D226" s="643"/>
      <c r="E226" s="643"/>
      <c r="F226" s="644"/>
      <c r="G226" s="326" t="s">
        <v>350</v>
      </c>
      <c r="H226" s="328">
        <f t="shared" si="16"/>
        <v>0</v>
      </c>
      <c r="I226" s="328">
        <v>0</v>
      </c>
      <c r="J226" s="328">
        <v>0</v>
      </c>
      <c r="K226" s="268">
        <v>0</v>
      </c>
      <c r="L226" s="268">
        <v>0</v>
      </c>
      <c r="M226" s="268">
        <v>0</v>
      </c>
      <c r="N226" s="268">
        <v>1</v>
      </c>
      <c r="O226" s="328">
        <v>0</v>
      </c>
      <c r="P226" s="328">
        <v>0</v>
      </c>
      <c r="Q226" s="273">
        <v>0</v>
      </c>
      <c r="R226" s="273">
        <v>22476.400000000001</v>
      </c>
    </row>
    <row r="227" spans="1:18" ht="33" customHeight="1" x14ac:dyDescent="0.25">
      <c r="A227" s="328">
        <v>35</v>
      </c>
      <c r="B227" s="642" t="s">
        <v>351</v>
      </c>
      <c r="C227" s="643"/>
      <c r="D227" s="643"/>
      <c r="E227" s="643"/>
      <c r="F227" s="644"/>
      <c r="G227" s="326" t="s">
        <v>352</v>
      </c>
      <c r="H227" s="328">
        <f t="shared" si="16"/>
        <v>0</v>
      </c>
      <c r="I227" s="328">
        <v>0</v>
      </c>
      <c r="J227" s="328">
        <v>0</v>
      </c>
      <c r="K227" s="268">
        <v>0</v>
      </c>
      <c r="L227" s="268">
        <v>0</v>
      </c>
      <c r="M227" s="268">
        <v>0</v>
      </c>
      <c r="N227" s="268">
        <v>1</v>
      </c>
      <c r="O227" s="328">
        <v>0</v>
      </c>
      <c r="P227" s="328">
        <v>0</v>
      </c>
      <c r="Q227" s="273">
        <v>0</v>
      </c>
      <c r="R227" s="273">
        <v>22476.400000000001</v>
      </c>
    </row>
    <row r="228" spans="1:18" ht="33" customHeight="1" x14ac:dyDescent="0.25">
      <c r="A228" s="328">
        <v>36</v>
      </c>
      <c r="B228" s="642" t="s">
        <v>204</v>
      </c>
      <c r="C228" s="643"/>
      <c r="D228" s="643"/>
      <c r="E228" s="643"/>
      <c r="F228" s="644"/>
      <c r="G228" s="326" t="s">
        <v>353</v>
      </c>
      <c r="H228" s="328">
        <f t="shared" si="16"/>
        <v>0</v>
      </c>
      <c r="I228" s="328">
        <v>0</v>
      </c>
      <c r="J228" s="328">
        <v>0</v>
      </c>
      <c r="K228" s="268">
        <v>0</v>
      </c>
      <c r="L228" s="268">
        <v>0</v>
      </c>
      <c r="M228" s="268">
        <v>0</v>
      </c>
      <c r="N228" s="268">
        <v>1</v>
      </c>
      <c r="O228" s="328">
        <v>0</v>
      </c>
      <c r="P228" s="328">
        <v>0</v>
      </c>
      <c r="Q228" s="273">
        <v>0</v>
      </c>
      <c r="R228" s="273">
        <v>22476.400000000001</v>
      </c>
    </row>
    <row r="229" spans="1:18" ht="33" customHeight="1" x14ac:dyDescent="0.25">
      <c r="A229" s="328">
        <v>37</v>
      </c>
      <c r="B229" s="642" t="s">
        <v>354</v>
      </c>
      <c r="C229" s="643"/>
      <c r="D229" s="643"/>
      <c r="E229" s="643"/>
      <c r="F229" s="644"/>
      <c r="G229" s="326" t="s">
        <v>355</v>
      </c>
      <c r="H229" s="328">
        <f t="shared" si="16"/>
        <v>0</v>
      </c>
      <c r="I229" s="328">
        <v>0</v>
      </c>
      <c r="J229" s="328">
        <v>0</v>
      </c>
      <c r="K229" s="268">
        <v>0</v>
      </c>
      <c r="L229" s="268">
        <v>0</v>
      </c>
      <c r="M229" s="268">
        <v>0</v>
      </c>
      <c r="N229" s="268">
        <v>1</v>
      </c>
      <c r="O229" s="328">
        <v>0</v>
      </c>
      <c r="P229" s="328">
        <v>0</v>
      </c>
      <c r="Q229" s="273">
        <v>0</v>
      </c>
      <c r="R229" s="273">
        <v>22476.400000000001</v>
      </c>
    </row>
    <row r="230" spans="1:18" ht="33" customHeight="1" x14ac:dyDescent="0.25">
      <c r="A230" s="328">
        <v>38</v>
      </c>
      <c r="B230" s="642" t="s">
        <v>356</v>
      </c>
      <c r="C230" s="643"/>
      <c r="D230" s="643"/>
      <c r="E230" s="643"/>
      <c r="F230" s="644"/>
      <c r="G230" s="326" t="s">
        <v>357</v>
      </c>
      <c r="H230" s="328">
        <f t="shared" si="16"/>
        <v>0</v>
      </c>
      <c r="I230" s="328">
        <v>0</v>
      </c>
      <c r="J230" s="328">
        <v>0</v>
      </c>
      <c r="K230" s="268">
        <v>0</v>
      </c>
      <c r="L230" s="268">
        <v>0</v>
      </c>
      <c r="M230" s="268">
        <v>0</v>
      </c>
      <c r="N230" s="268">
        <v>1</v>
      </c>
      <c r="O230" s="328">
        <v>0</v>
      </c>
      <c r="P230" s="328">
        <v>0</v>
      </c>
      <c r="Q230" s="273">
        <v>0</v>
      </c>
      <c r="R230" s="273">
        <v>22476.400000000001</v>
      </c>
    </row>
    <row r="231" spans="1:18" ht="33" customHeight="1" x14ac:dyDescent="0.25">
      <c r="A231" s="328">
        <v>39</v>
      </c>
      <c r="B231" s="642" t="s">
        <v>358</v>
      </c>
      <c r="C231" s="643"/>
      <c r="D231" s="643"/>
      <c r="E231" s="643"/>
      <c r="F231" s="644"/>
      <c r="G231" s="326" t="s">
        <v>359</v>
      </c>
      <c r="H231" s="328">
        <f t="shared" si="16"/>
        <v>0</v>
      </c>
      <c r="I231" s="328">
        <v>0</v>
      </c>
      <c r="J231" s="328">
        <v>0</v>
      </c>
      <c r="K231" s="268">
        <v>0</v>
      </c>
      <c r="L231" s="268">
        <v>0</v>
      </c>
      <c r="M231" s="268">
        <v>0</v>
      </c>
      <c r="N231" s="268">
        <v>2</v>
      </c>
      <c r="O231" s="328">
        <v>0</v>
      </c>
      <c r="P231" s="328">
        <v>0</v>
      </c>
      <c r="Q231" s="273">
        <v>0</v>
      </c>
      <c r="R231" s="273">
        <v>22476.400000000001</v>
      </c>
    </row>
    <row r="232" spans="1:18" ht="33" customHeight="1" x14ac:dyDescent="0.25">
      <c r="A232" s="328">
        <v>40</v>
      </c>
      <c r="B232" s="642" t="s">
        <v>360</v>
      </c>
      <c r="C232" s="643"/>
      <c r="D232" s="643"/>
      <c r="E232" s="643"/>
      <c r="F232" s="644"/>
      <c r="G232" s="326" t="s">
        <v>361</v>
      </c>
      <c r="H232" s="328">
        <f t="shared" si="16"/>
        <v>0</v>
      </c>
      <c r="I232" s="328">
        <v>0</v>
      </c>
      <c r="J232" s="328">
        <v>0</v>
      </c>
      <c r="K232" s="268">
        <v>0</v>
      </c>
      <c r="L232" s="268">
        <v>0</v>
      </c>
      <c r="M232" s="268">
        <v>0</v>
      </c>
      <c r="N232" s="268">
        <v>1</v>
      </c>
      <c r="O232" s="328">
        <v>0</v>
      </c>
      <c r="P232" s="328">
        <v>0</v>
      </c>
      <c r="Q232" s="273">
        <v>0</v>
      </c>
      <c r="R232" s="273">
        <v>22476.400000000001</v>
      </c>
    </row>
    <row r="233" spans="1:18" ht="33" customHeight="1" x14ac:dyDescent="0.25">
      <c r="A233" s="328">
        <v>41</v>
      </c>
      <c r="B233" s="642" t="s">
        <v>362</v>
      </c>
      <c r="C233" s="643"/>
      <c r="D233" s="643"/>
      <c r="E233" s="643"/>
      <c r="F233" s="644"/>
      <c r="G233" s="326" t="s">
        <v>363</v>
      </c>
      <c r="H233" s="328">
        <f t="shared" si="16"/>
        <v>0</v>
      </c>
      <c r="I233" s="328">
        <v>0</v>
      </c>
      <c r="J233" s="328">
        <v>0</v>
      </c>
      <c r="K233" s="268">
        <v>0</v>
      </c>
      <c r="L233" s="268">
        <v>0</v>
      </c>
      <c r="M233" s="268">
        <v>0</v>
      </c>
      <c r="N233" s="268">
        <v>1</v>
      </c>
      <c r="O233" s="328">
        <v>0</v>
      </c>
      <c r="P233" s="328">
        <v>0</v>
      </c>
      <c r="Q233" s="273">
        <v>0</v>
      </c>
      <c r="R233" s="273">
        <v>22476.400000000001</v>
      </c>
    </row>
    <row r="234" spans="1:18" ht="33" customHeight="1" x14ac:dyDescent="0.25">
      <c r="A234" s="328">
        <v>42</v>
      </c>
      <c r="B234" s="642" t="s">
        <v>364</v>
      </c>
      <c r="C234" s="643"/>
      <c r="D234" s="643"/>
      <c r="E234" s="643"/>
      <c r="F234" s="644"/>
      <c r="G234" s="326" t="s">
        <v>365</v>
      </c>
      <c r="H234" s="328">
        <f t="shared" si="16"/>
        <v>0</v>
      </c>
      <c r="I234" s="328">
        <v>0</v>
      </c>
      <c r="J234" s="328">
        <v>0</v>
      </c>
      <c r="K234" s="268">
        <v>0</v>
      </c>
      <c r="L234" s="268">
        <v>0</v>
      </c>
      <c r="M234" s="268">
        <v>0</v>
      </c>
      <c r="N234" s="268">
        <v>1</v>
      </c>
      <c r="O234" s="328">
        <v>0</v>
      </c>
      <c r="P234" s="328">
        <v>0</v>
      </c>
      <c r="Q234" s="273">
        <v>0</v>
      </c>
      <c r="R234" s="273">
        <v>22476.400000000001</v>
      </c>
    </row>
    <row r="235" spans="1:18" ht="33" customHeight="1" x14ac:dyDescent="0.25">
      <c r="A235" s="328">
        <v>43</v>
      </c>
      <c r="B235" s="648" t="s">
        <v>905</v>
      </c>
      <c r="C235" s="648"/>
      <c r="D235" s="648"/>
      <c r="E235" s="648"/>
      <c r="F235" s="648"/>
      <c r="G235" s="327" t="s">
        <v>906</v>
      </c>
      <c r="H235" s="328">
        <f t="shared" si="16"/>
        <v>0</v>
      </c>
      <c r="I235" s="328">
        <v>0</v>
      </c>
      <c r="J235" s="328">
        <v>0</v>
      </c>
      <c r="K235" s="268">
        <v>0</v>
      </c>
      <c r="L235" s="268">
        <v>0</v>
      </c>
      <c r="M235" s="268">
        <v>0</v>
      </c>
      <c r="N235" s="268">
        <v>0</v>
      </c>
      <c r="O235" s="328">
        <v>0</v>
      </c>
      <c r="P235" s="328">
        <v>0</v>
      </c>
      <c r="Q235" s="273">
        <v>0</v>
      </c>
      <c r="R235" s="273">
        <v>0</v>
      </c>
    </row>
    <row r="236" spans="1:18" ht="33" customHeight="1" x14ac:dyDescent="0.25">
      <c r="A236" s="328">
        <v>44</v>
      </c>
      <c r="B236" s="648" t="s">
        <v>907</v>
      </c>
      <c r="C236" s="648"/>
      <c r="D236" s="648"/>
      <c r="E236" s="648"/>
      <c r="F236" s="648"/>
      <c r="G236" s="327" t="s">
        <v>1023</v>
      </c>
      <c r="H236" s="328">
        <f t="shared" si="16"/>
        <v>0</v>
      </c>
      <c r="I236" s="328">
        <v>0</v>
      </c>
      <c r="J236" s="328">
        <v>0</v>
      </c>
      <c r="K236" s="268">
        <v>0</v>
      </c>
      <c r="L236" s="268">
        <v>0</v>
      </c>
      <c r="M236" s="268">
        <v>0</v>
      </c>
      <c r="N236" s="268">
        <v>0</v>
      </c>
      <c r="O236" s="328">
        <v>0</v>
      </c>
      <c r="P236" s="328">
        <v>0</v>
      </c>
      <c r="Q236" s="273">
        <v>0</v>
      </c>
      <c r="R236" s="273">
        <v>0</v>
      </c>
    </row>
    <row r="237" spans="1:18" ht="33" customHeight="1" x14ac:dyDescent="0.25">
      <c r="A237" s="328">
        <v>45</v>
      </c>
      <c r="B237" s="648" t="s">
        <v>909</v>
      </c>
      <c r="C237" s="648"/>
      <c r="D237" s="648"/>
      <c r="E237" s="648"/>
      <c r="F237" s="648"/>
      <c r="G237" s="327" t="s">
        <v>910</v>
      </c>
      <c r="H237" s="328">
        <f t="shared" si="16"/>
        <v>0</v>
      </c>
      <c r="I237" s="328">
        <v>0</v>
      </c>
      <c r="J237" s="328">
        <v>0</v>
      </c>
      <c r="K237" s="268">
        <v>0</v>
      </c>
      <c r="L237" s="268">
        <v>0</v>
      </c>
      <c r="M237" s="268">
        <v>0</v>
      </c>
      <c r="N237" s="268">
        <v>0</v>
      </c>
      <c r="O237" s="328">
        <v>0</v>
      </c>
      <c r="P237" s="328">
        <v>0</v>
      </c>
      <c r="Q237" s="273">
        <v>0</v>
      </c>
      <c r="R237" s="273">
        <v>0</v>
      </c>
    </row>
    <row r="238" spans="1:18" ht="33" customHeight="1" x14ac:dyDescent="0.25">
      <c r="A238" s="328">
        <v>46</v>
      </c>
      <c r="B238" s="648" t="s">
        <v>911</v>
      </c>
      <c r="C238" s="648"/>
      <c r="D238" s="648"/>
      <c r="E238" s="648"/>
      <c r="F238" s="648"/>
      <c r="G238" s="327" t="s">
        <v>912</v>
      </c>
      <c r="H238" s="328">
        <f t="shared" si="16"/>
        <v>0</v>
      </c>
      <c r="I238" s="328">
        <v>0</v>
      </c>
      <c r="J238" s="328">
        <v>0</v>
      </c>
      <c r="K238" s="268">
        <v>0</v>
      </c>
      <c r="L238" s="268">
        <v>0</v>
      </c>
      <c r="M238" s="268">
        <v>0</v>
      </c>
      <c r="N238" s="268">
        <v>0</v>
      </c>
      <c r="O238" s="328">
        <v>0</v>
      </c>
      <c r="P238" s="328">
        <v>0</v>
      </c>
      <c r="Q238" s="273">
        <v>0</v>
      </c>
      <c r="R238" s="273">
        <v>0</v>
      </c>
    </row>
    <row r="239" spans="1:18" ht="33" customHeight="1" x14ac:dyDescent="0.25">
      <c r="A239" s="328">
        <v>47</v>
      </c>
      <c r="B239" s="648" t="s">
        <v>913</v>
      </c>
      <c r="C239" s="648"/>
      <c r="D239" s="648"/>
      <c r="E239" s="648"/>
      <c r="F239" s="648"/>
      <c r="G239" s="327" t="s">
        <v>914</v>
      </c>
      <c r="H239" s="328">
        <f t="shared" si="16"/>
        <v>0</v>
      </c>
      <c r="I239" s="328">
        <v>0</v>
      </c>
      <c r="J239" s="328">
        <v>0</v>
      </c>
      <c r="K239" s="268">
        <v>0</v>
      </c>
      <c r="L239" s="268">
        <v>0</v>
      </c>
      <c r="M239" s="268">
        <v>0</v>
      </c>
      <c r="N239" s="268">
        <v>0</v>
      </c>
      <c r="O239" s="328">
        <v>0</v>
      </c>
      <c r="P239" s="328">
        <v>0</v>
      </c>
      <c r="Q239" s="273">
        <v>0</v>
      </c>
      <c r="R239" s="273">
        <v>0</v>
      </c>
    </row>
    <row r="240" spans="1:18" ht="33" customHeight="1" x14ac:dyDescent="0.25">
      <c r="A240" s="328">
        <v>48</v>
      </c>
      <c r="B240" s="648" t="s">
        <v>916</v>
      </c>
      <c r="C240" s="648"/>
      <c r="D240" s="648"/>
      <c r="E240" s="648"/>
      <c r="F240" s="648"/>
      <c r="G240" s="327" t="s">
        <v>915</v>
      </c>
      <c r="H240" s="328">
        <f t="shared" si="16"/>
        <v>0</v>
      </c>
      <c r="I240" s="328">
        <v>0</v>
      </c>
      <c r="J240" s="328">
        <v>0</v>
      </c>
      <c r="K240" s="268">
        <v>0</v>
      </c>
      <c r="L240" s="268">
        <v>0</v>
      </c>
      <c r="M240" s="268">
        <v>0</v>
      </c>
      <c r="N240" s="268">
        <v>0</v>
      </c>
      <c r="O240" s="328">
        <v>0</v>
      </c>
      <c r="P240" s="328">
        <v>0</v>
      </c>
      <c r="Q240" s="273">
        <v>0</v>
      </c>
      <c r="R240" s="273">
        <v>0</v>
      </c>
    </row>
    <row r="241" spans="1:18" ht="24" customHeight="1" x14ac:dyDescent="0.25">
      <c r="A241" s="329">
        <v>9</v>
      </c>
      <c r="B241" s="674" t="s">
        <v>366</v>
      </c>
      <c r="C241" s="675"/>
      <c r="D241" s="675"/>
      <c r="E241" s="675"/>
      <c r="F241" s="675"/>
      <c r="G241" s="676"/>
      <c r="H241" s="329">
        <f>H242+H243</f>
        <v>85</v>
      </c>
      <c r="I241" s="329">
        <f t="shared" ref="I241:P241" si="17">I242+I243</f>
        <v>30</v>
      </c>
      <c r="J241" s="329">
        <f t="shared" si="17"/>
        <v>55</v>
      </c>
      <c r="K241" s="330">
        <f t="shared" si="17"/>
        <v>34</v>
      </c>
      <c r="L241" s="330">
        <f t="shared" si="17"/>
        <v>2</v>
      </c>
      <c r="M241" s="330">
        <f t="shared" si="17"/>
        <v>2</v>
      </c>
      <c r="N241" s="330">
        <f t="shared" si="17"/>
        <v>100</v>
      </c>
      <c r="O241" s="329">
        <f t="shared" si="17"/>
        <v>2</v>
      </c>
      <c r="P241" s="329">
        <f t="shared" si="17"/>
        <v>2</v>
      </c>
      <c r="Q241" s="298">
        <v>47717</v>
      </c>
      <c r="R241" s="298">
        <v>23858</v>
      </c>
    </row>
    <row r="242" spans="1:18" ht="40.5" customHeight="1" x14ac:dyDescent="0.25">
      <c r="A242" s="328">
        <v>1</v>
      </c>
      <c r="B242" s="642" t="s">
        <v>367</v>
      </c>
      <c r="C242" s="643"/>
      <c r="D242" s="643"/>
      <c r="E242" s="643"/>
      <c r="F242" s="644"/>
      <c r="G242" s="326" t="s">
        <v>1017</v>
      </c>
      <c r="H242" s="328">
        <v>65</v>
      </c>
      <c r="I242" s="328">
        <v>30</v>
      </c>
      <c r="J242" s="328">
        <v>35</v>
      </c>
      <c r="K242" s="268">
        <v>26</v>
      </c>
      <c r="L242" s="268">
        <v>2</v>
      </c>
      <c r="M242" s="268">
        <v>2</v>
      </c>
      <c r="N242" s="268">
        <v>65</v>
      </c>
      <c r="O242" s="328">
        <v>1</v>
      </c>
      <c r="P242" s="328">
        <v>1</v>
      </c>
      <c r="Q242" s="273">
        <v>47717</v>
      </c>
      <c r="R242" s="273">
        <v>23858</v>
      </c>
    </row>
    <row r="243" spans="1:18" ht="40.5" customHeight="1" x14ac:dyDescent="0.25">
      <c r="A243" s="328">
        <v>2</v>
      </c>
      <c r="B243" s="642" t="s">
        <v>368</v>
      </c>
      <c r="C243" s="643"/>
      <c r="D243" s="643"/>
      <c r="E243" s="643"/>
      <c r="F243" s="644"/>
      <c r="G243" s="326" t="s">
        <v>567</v>
      </c>
      <c r="H243" s="328">
        <v>20</v>
      </c>
      <c r="I243" s="328">
        <v>0</v>
      </c>
      <c r="J243" s="328">
        <v>20</v>
      </c>
      <c r="K243" s="268">
        <v>8</v>
      </c>
      <c r="L243" s="268">
        <v>0</v>
      </c>
      <c r="M243" s="268">
        <v>0</v>
      </c>
      <c r="N243" s="268">
        <v>35</v>
      </c>
      <c r="O243" s="328">
        <v>1</v>
      </c>
      <c r="P243" s="328">
        <v>1</v>
      </c>
      <c r="Q243" s="273">
        <v>47717</v>
      </c>
      <c r="R243" s="273">
        <v>23858</v>
      </c>
    </row>
    <row r="244" spans="1:18" ht="27" customHeight="1" x14ac:dyDescent="0.25">
      <c r="A244" s="329">
        <v>10</v>
      </c>
      <c r="B244" s="674" t="s">
        <v>372</v>
      </c>
      <c r="C244" s="675"/>
      <c r="D244" s="675"/>
      <c r="E244" s="675"/>
      <c r="F244" s="675"/>
      <c r="G244" s="676"/>
      <c r="H244" s="329">
        <f>H245+H246+H247+H248+H249+H250+H251+H252+H253+H254+H255+H256+H257+H258</f>
        <v>475</v>
      </c>
      <c r="I244" s="329">
        <f t="shared" ref="I244:P244" si="18">I245+I246+I247+I248+I249+I250+I251+I252+I253+I254+I255+I256+I257+I258</f>
        <v>370</v>
      </c>
      <c r="J244" s="329">
        <f t="shared" si="18"/>
        <v>105</v>
      </c>
      <c r="K244" s="330">
        <f t="shared" si="18"/>
        <v>205</v>
      </c>
      <c r="L244" s="330">
        <f t="shared" si="18"/>
        <v>25</v>
      </c>
      <c r="M244" s="330">
        <f t="shared" si="18"/>
        <v>5</v>
      </c>
      <c r="N244" s="330">
        <f t="shared" si="18"/>
        <v>603</v>
      </c>
      <c r="O244" s="329">
        <f t="shared" si="18"/>
        <v>0</v>
      </c>
      <c r="P244" s="329">
        <f t="shared" si="18"/>
        <v>0</v>
      </c>
      <c r="Q244" s="298">
        <v>47718</v>
      </c>
      <c r="R244" s="298">
        <v>23864</v>
      </c>
    </row>
    <row r="245" spans="1:18" ht="59.25" customHeight="1" x14ac:dyDescent="0.25">
      <c r="A245" s="328">
        <v>1</v>
      </c>
      <c r="B245" s="642" t="s">
        <v>373</v>
      </c>
      <c r="C245" s="643"/>
      <c r="D245" s="643"/>
      <c r="E245" s="643"/>
      <c r="F245" s="644"/>
      <c r="G245" s="326" t="s">
        <v>1006</v>
      </c>
      <c r="H245" s="328">
        <f>I245+J245</f>
        <v>370</v>
      </c>
      <c r="I245" s="328">
        <v>340</v>
      </c>
      <c r="J245" s="328">
        <v>30</v>
      </c>
      <c r="K245" s="268">
        <v>155</v>
      </c>
      <c r="L245" s="268">
        <v>21</v>
      </c>
      <c r="M245" s="268">
        <v>3</v>
      </c>
      <c r="N245" s="268">
        <v>453</v>
      </c>
      <c r="O245" s="328">
        <v>0</v>
      </c>
      <c r="P245" s="328">
        <v>0</v>
      </c>
      <c r="Q245" s="273">
        <v>45424</v>
      </c>
      <c r="R245" s="273">
        <v>23089</v>
      </c>
    </row>
    <row r="246" spans="1:18" ht="33" customHeight="1" x14ac:dyDescent="0.25">
      <c r="A246" s="328">
        <v>2</v>
      </c>
      <c r="B246" s="642" t="s">
        <v>374</v>
      </c>
      <c r="C246" s="643"/>
      <c r="D246" s="643"/>
      <c r="E246" s="643"/>
      <c r="F246" s="644"/>
      <c r="G246" s="326" t="s">
        <v>569</v>
      </c>
      <c r="H246" s="328">
        <f t="shared" ref="H246:H258" si="19">I246+J246</f>
        <v>20</v>
      </c>
      <c r="I246" s="328">
        <v>10</v>
      </c>
      <c r="J246" s="328">
        <v>10</v>
      </c>
      <c r="K246" s="268">
        <v>11</v>
      </c>
      <c r="L246" s="268">
        <v>0</v>
      </c>
      <c r="M246" s="268">
        <v>0</v>
      </c>
      <c r="N246" s="268">
        <v>28</v>
      </c>
      <c r="O246" s="328">
        <v>0</v>
      </c>
      <c r="P246" s="328">
        <v>0</v>
      </c>
      <c r="Q246" s="273">
        <v>23510</v>
      </c>
      <c r="R246" s="273">
        <v>22493</v>
      </c>
    </row>
    <row r="247" spans="1:18" ht="33" customHeight="1" x14ac:dyDescent="0.25">
      <c r="A247" s="328">
        <v>3</v>
      </c>
      <c r="B247" s="642" t="s">
        <v>375</v>
      </c>
      <c r="C247" s="643"/>
      <c r="D247" s="643"/>
      <c r="E247" s="643"/>
      <c r="F247" s="644"/>
      <c r="G247" s="326" t="s">
        <v>570</v>
      </c>
      <c r="H247" s="328">
        <f t="shared" si="19"/>
        <v>20</v>
      </c>
      <c r="I247" s="328">
        <v>10</v>
      </c>
      <c r="J247" s="328">
        <v>10</v>
      </c>
      <c r="K247" s="268">
        <v>9</v>
      </c>
      <c r="L247" s="268">
        <v>0</v>
      </c>
      <c r="M247" s="268">
        <v>0</v>
      </c>
      <c r="N247" s="268">
        <v>26</v>
      </c>
      <c r="O247" s="328">
        <v>0</v>
      </c>
      <c r="P247" s="328">
        <v>0</v>
      </c>
      <c r="Q247" s="273">
        <v>36411</v>
      </c>
      <c r="R247" s="273">
        <v>24130</v>
      </c>
    </row>
    <row r="248" spans="1:18" ht="33" customHeight="1" x14ac:dyDescent="0.25">
      <c r="A248" s="328">
        <v>4</v>
      </c>
      <c r="B248" s="642" t="s">
        <v>376</v>
      </c>
      <c r="C248" s="643"/>
      <c r="D248" s="643"/>
      <c r="E248" s="643"/>
      <c r="F248" s="644"/>
      <c r="G248" s="326" t="s">
        <v>571</v>
      </c>
      <c r="H248" s="328">
        <f t="shared" si="19"/>
        <v>20</v>
      </c>
      <c r="I248" s="328">
        <v>10</v>
      </c>
      <c r="J248" s="328">
        <v>10</v>
      </c>
      <c r="K248" s="268">
        <v>9</v>
      </c>
      <c r="L248" s="268">
        <v>0</v>
      </c>
      <c r="M248" s="268">
        <v>1</v>
      </c>
      <c r="N248" s="268">
        <v>33</v>
      </c>
      <c r="O248" s="328">
        <v>0</v>
      </c>
      <c r="P248" s="328">
        <v>0</v>
      </c>
      <c r="Q248" s="273">
        <v>42872</v>
      </c>
      <c r="R248" s="273">
        <v>22241</v>
      </c>
    </row>
    <row r="249" spans="1:18" ht="44.25" customHeight="1" x14ac:dyDescent="0.25">
      <c r="A249" s="328">
        <v>5</v>
      </c>
      <c r="B249" s="642" t="s">
        <v>377</v>
      </c>
      <c r="C249" s="643"/>
      <c r="D249" s="643"/>
      <c r="E249" s="643"/>
      <c r="F249" s="644"/>
      <c r="G249" s="326" t="s">
        <v>572</v>
      </c>
      <c r="H249" s="328">
        <f t="shared" si="19"/>
        <v>0</v>
      </c>
      <c r="I249" s="328">
        <v>0</v>
      </c>
      <c r="J249" s="328">
        <v>0</v>
      </c>
      <c r="K249" s="268">
        <v>4</v>
      </c>
      <c r="L249" s="268">
        <v>0</v>
      </c>
      <c r="M249" s="268">
        <v>0</v>
      </c>
      <c r="N249" s="268">
        <v>11</v>
      </c>
      <c r="O249" s="328">
        <v>0</v>
      </c>
      <c r="P249" s="328">
        <v>0</v>
      </c>
      <c r="Q249" s="273">
        <v>31579</v>
      </c>
      <c r="R249" s="273">
        <v>20006</v>
      </c>
    </row>
    <row r="250" spans="1:18" ht="32.25" customHeight="1" x14ac:dyDescent="0.25">
      <c r="A250" s="328">
        <v>6</v>
      </c>
      <c r="B250" s="642" t="s">
        <v>378</v>
      </c>
      <c r="C250" s="643"/>
      <c r="D250" s="643"/>
      <c r="E250" s="643"/>
      <c r="F250" s="644"/>
      <c r="G250" s="326" t="s">
        <v>573</v>
      </c>
      <c r="H250" s="328">
        <f t="shared" si="19"/>
        <v>15</v>
      </c>
      <c r="I250" s="328">
        <v>0</v>
      </c>
      <c r="J250" s="328">
        <v>15</v>
      </c>
      <c r="K250" s="268">
        <v>2</v>
      </c>
      <c r="L250" s="268">
        <v>0</v>
      </c>
      <c r="M250" s="268">
        <v>0</v>
      </c>
      <c r="N250" s="268">
        <v>10</v>
      </c>
      <c r="O250" s="328">
        <v>0</v>
      </c>
      <c r="P250" s="328">
        <v>0</v>
      </c>
      <c r="Q250" s="273">
        <v>73799</v>
      </c>
      <c r="R250" s="273">
        <v>29317</v>
      </c>
    </row>
    <row r="251" spans="1:18" ht="20.25" customHeight="1" x14ac:dyDescent="0.25">
      <c r="A251" s="328">
        <v>7</v>
      </c>
      <c r="B251" s="642" t="s">
        <v>379</v>
      </c>
      <c r="C251" s="643"/>
      <c r="D251" s="643"/>
      <c r="E251" s="643"/>
      <c r="F251" s="644"/>
      <c r="G251" s="326" t="s">
        <v>574</v>
      </c>
      <c r="H251" s="328">
        <f t="shared" si="19"/>
        <v>15</v>
      </c>
      <c r="I251" s="328">
        <v>0</v>
      </c>
      <c r="J251" s="328">
        <v>15</v>
      </c>
      <c r="K251" s="268">
        <v>5</v>
      </c>
      <c r="L251" s="268">
        <v>1</v>
      </c>
      <c r="M251" s="268">
        <v>0</v>
      </c>
      <c r="N251" s="268">
        <v>7</v>
      </c>
      <c r="O251" s="328">
        <v>0</v>
      </c>
      <c r="P251" s="328">
        <v>0</v>
      </c>
      <c r="Q251" s="273">
        <v>33680</v>
      </c>
      <c r="R251" s="273">
        <v>26543</v>
      </c>
    </row>
    <row r="252" spans="1:18" ht="31.5" customHeight="1" x14ac:dyDescent="0.25">
      <c r="A252" s="328">
        <v>8</v>
      </c>
      <c r="B252" s="642" t="s">
        <v>380</v>
      </c>
      <c r="C252" s="643"/>
      <c r="D252" s="643"/>
      <c r="E252" s="643"/>
      <c r="F252" s="644"/>
      <c r="G252" s="326" t="s">
        <v>575</v>
      </c>
      <c r="H252" s="328">
        <f t="shared" si="19"/>
        <v>0</v>
      </c>
      <c r="I252" s="328">
        <v>0</v>
      </c>
      <c r="J252" s="328">
        <v>0</v>
      </c>
      <c r="K252" s="268">
        <v>3</v>
      </c>
      <c r="L252" s="268">
        <v>1</v>
      </c>
      <c r="M252" s="268">
        <v>0</v>
      </c>
      <c r="N252" s="268">
        <v>7</v>
      </c>
      <c r="O252" s="328">
        <v>0</v>
      </c>
      <c r="P252" s="328">
        <v>0</v>
      </c>
      <c r="Q252" s="273">
        <v>45234</v>
      </c>
      <c r="R252" s="273">
        <v>33149</v>
      </c>
    </row>
    <row r="253" spans="1:18" ht="44.25" customHeight="1" x14ac:dyDescent="0.25">
      <c r="A253" s="328">
        <v>9</v>
      </c>
      <c r="B253" s="642" t="s">
        <v>381</v>
      </c>
      <c r="C253" s="643"/>
      <c r="D253" s="643"/>
      <c r="E253" s="643"/>
      <c r="F253" s="644"/>
      <c r="G253" s="326" t="s">
        <v>576</v>
      </c>
      <c r="H253" s="328">
        <f t="shared" si="19"/>
        <v>0</v>
      </c>
      <c r="I253" s="328">
        <v>0</v>
      </c>
      <c r="J253" s="328">
        <v>0</v>
      </c>
      <c r="K253" s="268">
        <v>3</v>
      </c>
      <c r="L253" s="268">
        <v>1</v>
      </c>
      <c r="M253" s="268">
        <v>0</v>
      </c>
      <c r="N253" s="268">
        <v>10</v>
      </c>
      <c r="O253" s="328">
        <v>0</v>
      </c>
      <c r="P253" s="328">
        <v>0</v>
      </c>
      <c r="Q253" s="273">
        <v>48958</v>
      </c>
      <c r="R253" s="273">
        <v>20748</v>
      </c>
    </row>
    <row r="254" spans="1:18" ht="30" customHeight="1" x14ac:dyDescent="0.25">
      <c r="A254" s="328">
        <v>10</v>
      </c>
      <c r="B254" s="642" t="s">
        <v>382</v>
      </c>
      <c r="C254" s="643"/>
      <c r="D254" s="643"/>
      <c r="E254" s="643"/>
      <c r="F254" s="644"/>
      <c r="G254" s="326" t="s">
        <v>577</v>
      </c>
      <c r="H254" s="328">
        <f t="shared" si="19"/>
        <v>15</v>
      </c>
      <c r="I254" s="328">
        <v>0</v>
      </c>
      <c r="J254" s="328">
        <v>15</v>
      </c>
      <c r="K254" s="268">
        <v>4</v>
      </c>
      <c r="L254" s="268">
        <v>1</v>
      </c>
      <c r="M254" s="268">
        <v>1</v>
      </c>
      <c r="N254" s="268">
        <v>10</v>
      </c>
      <c r="O254" s="328">
        <v>0</v>
      </c>
      <c r="P254" s="328">
        <v>0</v>
      </c>
      <c r="Q254" s="273">
        <v>48448</v>
      </c>
      <c r="R254" s="273">
        <v>23544</v>
      </c>
    </row>
    <row r="255" spans="1:18" ht="32.25" customHeight="1" x14ac:dyDescent="0.25">
      <c r="A255" s="328">
        <v>11</v>
      </c>
      <c r="B255" s="642" t="s">
        <v>383</v>
      </c>
      <c r="C255" s="643"/>
      <c r="D255" s="643"/>
      <c r="E255" s="643"/>
      <c r="F255" s="644"/>
      <c r="G255" s="326" t="s">
        <v>384</v>
      </c>
      <c r="H255" s="328">
        <f t="shared" si="19"/>
        <v>0</v>
      </c>
      <c r="I255" s="328">
        <v>0</v>
      </c>
      <c r="J255" s="328">
        <v>0</v>
      </c>
      <c r="K255" s="268">
        <v>0</v>
      </c>
      <c r="L255" s="268">
        <v>0</v>
      </c>
      <c r="M255" s="268">
        <v>0</v>
      </c>
      <c r="N255" s="268">
        <v>2</v>
      </c>
      <c r="O255" s="328">
        <v>0</v>
      </c>
      <c r="P255" s="328">
        <v>0</v>
      </c>
      <c r="Q255" s="273">
        <v>0</v>
      </c>
      <c r="R255" s="273">
        <v>24892</v>
      </c>
    </row>
    <row r="256" spans="1:18" ht="30.75" customHeight="1" x14ac:dyDescent="0.25">
      <c r="A256" s="328">
        <v>12</v>
      </c>
      <c r="B256" s="642" t="s">
        <v>385</v>
      </c>
      <c r="C256" s="643"/>
      <c r="D256" s="643"/>
      <c r="E256" s="643"/>
      <c r="F256" s="644"/>
      <c r="G256" s="326" t="s">
        <v>386</v>
      </c>
      <c r="H256" s="328">
        <f t="shared" si="19"/>
        <v>0</v>
      </c>
      <c r="I256" s="328">
        <v>0</v>
      </c>
      <c r="J256" s="328">
        <v>0</v>
      </c>
      <c r="K256" s="268">
        <v>0</v>
      </c>
      <c r="L256" s="268">
        <v>0</v>
      </c>
      <c r="M256" s="268">
        <v>0</v>
      </c>
      <c r="N256" s="268">
        <v>4</v>
      </c>
      <c r="O256" s="328">
        <v>0</v>
      </c>
      <c r="P256" s="328">
        <v>0</v>
      </c>
      <c r="Q256" s="273">
        <v>0</v>
      </c>
      <c r="R256" s="273">
        <v>30043</v>
      </c>
    </row>
    <row r="257" spans="1:18" ht="30.75" customHeight="1" x14ac:dyDescent="0.25">
      <c r="A257" s="328">
        <v>13</v>
      </c>
      <c r="B257" s="642" t="s">
        <v>387</v>
      </c>
      <c r="C257" s="643"/>
      <c r="D257" s="643"/>
      <c r="E257" s="643"/>
      <c r="F257" s="644"/>
      <c r="G257" s="326" t="s">
        <v>388</v>
      </c>
      <c r="H257" s="328">
        <f t="shared" si="19"/>
        <v>0</v>
      </c>
      <c r="I257" s="328">
        <v>0</v>
      </c>
      <c r="J257" s="328">
        <v>0</v>
      </c>
      <c r="K257" s="268">
        <v>0</v>
      </c>
      <c r="L257" s="268">
        <v>0</v>
      </c>
      <c r="M257" s="268">
        <v>0</v>
      </c>
      <c r="N257" s="268">
        <v>1</v>
      </c>
      <c r="O257" s="328">
        <v>0</v>
      </c>
      <c r="P257" s="328">
        <v>0</v>
      </c>
      <c r="Q257" s="273">
        <v>0</v>
      </c>
      <c r="R257" s="273">
        <v>26336</v>
      </c>
    </row>
    <row r="258" spans="1:18" ht="39.75" customHeight="1" x14ac:dyDescent="0.25">
      <c r="A258" s="328">
        <v>14</v>
      </c>
      <c r="B258" s="642" t="s">
        <v>389</v>
      </c>
      <c r="C258" s="643"/>
      <c r="D258" s="643"/>
      <c r="E258" s="643"/>
      <c r="F258" s="644"/>
      <c r="G258" s="326" t="s">
        <v>390</v>
      </c>
      <c r="H258" s="328">
        <f t="shared" si="19"/>
        <v>0</v>
      </c>
      <c r="I258" s="328">
        <v>0</v>
      </c>
      <c r="J258" s="328">
        <v>0</v>
      </c>
      <c r="K258" s="268">
        <v>0</v>
      </c>
      <c r="L258" s="268">
        <v>0</v>
      </c>
      <c r="M258" s="268">
        <v>0</v>
      </c>
      <c r="N258" s="268">
        <v>1</v>
      </c>
      <c r="O258" s="328">
        <v>0</v>
      </c>
      <c r="P258" s="328">
        <v>0</v>
      </c>
      <c r="Q258" s="273">
        <v>0</v>
      </c>
      <c r="R258" s="273">
        <v>18930</v>
      </c>
    </row>
    <row r="259" spans="1:18" ht="24.75" customHeight="1" x14ac:dyDescent="0.25">
      <c r="A259" s="329">
        <v>11</v>
      </c>
      <c r="B259" s="674" t="s">
        <v>391</v>
      </c>
      <c r="C259" s="675"/>
      <c r="D259" s="675"/>
      <c r="E259" s="675"/>
      <c r="F259" s="675"/>
      <c r="G259" s="676"/>
      <c r="H259" s="329">
        <f>H260+H261+H262+H263+H264+H265+H266+H267+H268+H269</f>
        <v>350</v>
      </c>
      <c r="I259" s="329">
        <f t="shared" ref="I259:P259" si="20">I260+I261+I262+I263+I264+I265+I266+I267+I268+I269</f>
        <v>260</v>
      </c>
      <c r="J259" s="329">
        <f>J260+J261+J262+J263+J264+J265+J266+J267+J268+J269</f>
        <v>90</v>
      </c>
      <c r="K259" s="330">
        <f t="shared" si="20"/>
        <v>212</v>
      </c>
      <c r="L259" s="330">
        <f t="shared" si="20"/>
        <v>42</v>
      </c>
      <c r="M259" s="330">
        <f t="shared" si="20"/>
        <v>7</v>
      </c>
      <c r="N259" s="330">
        <f t="shared" si="20"/>
        <v>590</v>
      </c>
      <c r="O259" s="329">
        <f t="shared" si="20"/>
        <v>0</v>
      </c>
      <c r="P259" s="329">
        <f t="shared" si="20"/>
        <v>0</v>
      </c>
      <c r="Q259" s="298">
        <v>47716</v>
      </c>
      <c r="R259" s="298">
        <v>23858</v>
      </c>
    </row>
    <row r="260" spans="1:18" ht="33.75" customHeight="1" x14ac:dyDescent="0.25">
      <c r="A260" s="328">
        <v>1</v>
      </c>
      <c r="B260" s="642" t="s">
        <v>392</v>
      </c>
      <c r="C260" s="643"/>
      <c r="D260" s="643"/>
      <c r="E260" s="643"/>
      <c r="F260" s="644"/>
      <c r="G260" s="326" t="s">
        <v>1002</v>
      </c>
      <c r="H260" s="328">
        <f>I260+J260</f>
        <v>305</v>
      </c>
      <c r="I260" s="328">
        <v>235</v>
      </c>
      <c r="J260" s="328">
        <v>70</v>
      </c>
      <c r="K260" s="268">
        <v>146</v>
      </c>
      <c r="L260" s="268">
        <v>38</v>
      </c>
      <c r="M260" s="268">
        <v>4</v>
      </c>
      <c r="N260" s="268">
        <v>423</v>
      </c>
      <c r="O260" s="328">
        <v>0</v>
      </c>
      <c r="P260" s="328">
        <v>0</v>
      </c>
      <c r="Q260" s="273">
        <v>47716</v>
      </c>
      <c r="R260" s="273">
        <v>23858</v>
      </c>
    </row>
    <row r="261" spans="1:18" ht="33.75" customHeight="1" x14ac:dyDescent="0.25">
      <c r="A261" s="328">
        <v>2</v>
      </c>
      <c r="B261" s="642" t="s">
        <v>393</v>
      </c>
      <c r="C261" s="643"/>
      <c r="D261" s="643"/>
      <c r="E261" s="643"/>
      <c r="F261" s="644"/>
      <c r="G261" s="326" t="s">
        <v>579</v>
      </c>
      <c r="H261" s="328">
        <f t="shared" ref="H261:H269" si="21">I261+J261</f>
        <v>45</v>
      </c>
      <c r="I261" s="328">
        <v>25</v>
      </c>
      <c r="J261" s="328">
        <v>20</v>
      </c>
      <c r="K261" s="268">
        <v>10</v>
      </c>
      <c r="L261" s="268">
        <v>1</v>
      </c>
      <c r="M261" s="268">
        <v>0</v>
      </c>
      <c r="N261" s="268">
        <v>28</v>
      </c>
      <c r="O261" s="328">
        <v>0</v>
      </c>
      <c r="P261" s="328">
        <v>0</v>
      </c>
      <c r="Q261" s="273">
        <v>47716</v>
      </c>
      <c r="R261" s="273">
        <v>23858</v>
      </c>
    </row>
    <row r="262" spans="1:18" ht="31.5" customHeight="1" x14ac:dyDescent="0.25">
      <c r="A262" s="328">
        <v>3</v>
      </c>
      <c r="B262" s="642" t="s">
        <v>394</v>
      </c>
      <c r="C262" s="643"/>
      <c r="D262" s="643"/>
      <c r="E262" s="643"/>
      <c r="F262" s="644"/>
      <c r="G262" s="326" t="s">
        <v>580</v>
      </c>
      <c r="H262" s="328">
        <f t="shared" si="21"/>
        <v>0</v>
      </c>
      <c r="I262" s="328">
        <v>0</v>
      </c>
      <c r="J262" s="328">
        <v>0</v>
      </c>
      <c r="K262" s="268">
        <v>12</v>
      </c>
      <c r="L262" s="268"/>
      <c r="M262" s="268"/>
      <c r="N262" s="268">
        <v>41</v>
      </c>
      <c r="O262" s="328">
        <v>0</v>
      </c>
      <c r="P262" s="328">
        <v>0</v>
      </c>
      <c r="Q262" s="273">
        <v>47716</v>
      </c>
      <c r="R262" s="273">
        <v>23858</v>
      </c>
    </row>
    <row r="263" spans="1:18" ht="31.5" customHeight="1" x14ac:dyDescent="0.25">
      <c r="A263" s="328">
        <v>4</v>
      </c>
      <c r="B263" s="642" t="s">
        <v>395</v>
      </c>
      <c r="C263" s="643"/>
      <c r="D263" s="643"/>
      <c r="E263" s="643"/>
      <c r="F263" s="644"/>
      <c r="G263" s="326" t="s">
        <v>581</v>
      </c>
      <c r="H263" s="328">
        <f t="shared" si="21"/>
        <v>0</v>
      </c>
      <c r="I263" s="328">
        <v>0</v>
      </c>
      <c r="J263" s="328">
        <v>0</v>
      </c>
      <c r="K263" s="268">
        <v>5</v>
      </c>
      <c r="L263" s="268">
        <v>1</v>
      </c>
      <c r="M263" s="268">
        <v>1</v>
      </c>
      <c r="N263" s="268">
        <v>10</v>
      </c>
      <c r="O263" s="328">
        <v>0</v>
      </c>
      <c r="P263" s="328">
        <v>0</v>
      </c>
      <c r="Q263" s="273">
        <v>47716</v>
      </c>
      <c r="R263" s="273">
        <v>23858</v>
      </c>
    </row>
    <row r="264" spans="1:18" ht="31.5" customHeight="1" x14ac:dyDescent="0.25">
      <c r="A264" s="328">
        <v>5</v>
      </c>
      <c r="B264" s="642" t="s">
        <v>396</v>
      </c>
      <c r="C264" s="643"/>
      <c r="D264" s="643"/>
      <c r="E264" s="643"/>
      <c r="F264" s="644"/>
      <c r="G264" s="326" t="s">
        <v>582</v>
      </c>
      <c r="H264" s="328">
        <f t="shared" si="21"/>
        <v>0</v>
      </c>
      <c r="I264" s="328">
        <v>0</v>
      </c>
      <c r="J264" s="328">
        <v>0</v>
      </c>
      <c r="K264" s="268">
        <v>12</v>
      </c>
      <c r="L264" s="268">
        <v>0</v>
      </c>
      <c r="M264" s="268">
        <v>0</v>
      </c>
      <c r="N264" s="268">
        <v>17</v>
      </c>
      <c r="O264" s="328">
        <v>0</v>
      </c>
      <c r="P264" s="328">
        <v>0</v>
      </c>
      <c r="Q264" s="273">
        <v>47716</v>
      </c>
      <c r="R264" s="273">
        <v>23858</v>
      </c>
    </row>
    <row r="265" spans="1:18" ht="40.5" customHeight="1" x14ac:dyDescent="0.25">
      <c r="A265" s="328">
        <v>6</v>
      </c>
      <c r="B265" s="642" t="s">
        <v>397</v>
      </c>
      <c r="C265" s="643"/>
      <c r="D265" s="643"/>
      <c r="E265" s="643"/>
      <c r="F265" s="644"/>
      <c r="G265" s="326" t="s">
        <v>583</v>
      </c>
      <c r="H265" s="328">
        <f t="shared" si="21"/>
        <v>0</v>
      </c>
      <c r="I265" s="328">
        <v>0</v>
      </c>
      <c r="J265" s="328">
        <v>0</v>
      </c>
      <c r="K265" s="268">
        <v>3</v>
      </c>
      <c r="L265" s="268">
        <v>2</v>
      </c>
      <c r="M265" s="268">
        <v>2</v>
      </c>
      <c r="N265" s="268">
        <v>13</v>
      </c>
      <c r="O265" s="328">
        <v>0</v>
      </c>
      <c r="P265" s="328">
        <v>0</v>
      </c>
      <c r="Q265" s="273">
        <v>47716</v>
      </c>
      <c r="R265" s="273">
        <v>23858</v>
      </c>
    </row>
    <row r="266" spans="1:18" ht="40.5" customHeight="1" x14ac:dyDescent="0.25">
      <c r="A266" s="328">
        <v>7</v>
      </c>
      <c r="B266" s="642" t="s">
        <v>398</v>
      </c>
      <c r="C266" s="643"/>
      <c r="D266" s="643"/>
      <c r="E266" s="643"/>
      <c r="F266" s="644"/>
      <c r="G266" s="326" t="s">
        <v>584</v>
      </c>
      <c r="H266" s="328">
        <f t="shared" si="21"/>
        <v>0</v>
      </c>
      <c r="I266" s="328">
        <v>0</v>
      </c>
      <c r="J266" s="328">
        <v>0</v>
      </c>
      <c r="K266" s="268">
        <v>11</v>
      </c>
      <c r="L266" s="268">
        <v>0</v>
      </c>
      <c r="M266" s="268">
        <v>0</v>
      </c>
      <c r="N266" s="268">
        <v>29</v>
      </c>
      <c r="O266" s="328">
        <v>0</v>
      </c>
      <c r="P266" s="328">
        <v>0</v>
      </c>
      <c r="Q266" s="273">
        <v>47716</v>
      </c>
      <c r="R266" s="273">
        <v>23858</v>
      </c>
    </row>
    <row r="267" spans="1:18" ht="40.5" customHeight="1" x14ac:dyDescent="0.25">
      <c r="A267" s="328">
        <v>8</v>
      </c>
      <c r="B267" s="642" t="s">
        <v>399</v>
      </c>
      <c r="C267" s="643"/>
      <c r="D267" s="643"/>
      <c r="E267" s="643"/>
      <c r="F267" s="644"/>
      <c r="G267" s="326" t="s">
        <v>585</v>
      </c>
      <c r="H267" s="328">
        <f t="shared" si="21"/>
        <v>0</v>
      </c>
      <c r="I267" s="328">
        <v>0</v>
      </c>
      <c r="J267" s="328">
        <v>0</v>
      </c>
      <c r="K267" s="268">
        <v>8</v>
      </c>
      <c r="L267" s="268">
        <v>0</v>
      </c>
      <c r="M267" s="268">
        <v>0</v>
      </c>
      <c r="N267" s="268">
        <v>14</v>
      </c>
      <c r="O267" s="328">
        <v>0</v>
      </c>
      <c r="P267" s="328">
        <v>0</v>
      </c>
      <c r="Q267" s="273">
        <v>47716</v>
      </c>
      <c r="R267" s="273">
        <v>23858</v>
      </c>
    </row>
    <row r="268" spans="1:18" ht="40.5" customHeight="1" x14ac:dyDescent="0.25">
      <c r="A268" s="328">
        <v>9</v>
      </c>
      <c r="B268" s="642" t="s">
        <v>400</v>
      </c>
      <c r="C268" s="643"/>
      <c r="D268" s="643"/>
      <c r="E268" s="643"/>
      <c r="F268" s="644"/>
      <c r="G268" s="326" t="s">
        <v>586</v>
      </c>
      <c r="H268" s="328">
        <f t="shared" si="21"/>
        <v>0</v>
      </c>
      <c r="I268" s="328">
        <v>0</v>
      </c>
      <c r="J268" s="328">
        <v>0</v>
      </c>
      <c r="K268" s="268">
        <v>5</v>
      </c>
      <c r="L268" s="268">
        <v>0</v>
      </c>
      <c r="M268" s="268">
        <v>0</v>
      </c>
      <c r="N268" s="268">
        <v>13</v>
      </c>
      <c r="O268" s="328">
        <v>0</v>
      </c>
      <c r="P268" s="328">
        <v>0</v>
      </c>
      <c r="Q268" s="273">
        <v>47716</v>
      </c>
      <c r="R268" s="273">
        <v>23858</v>
      </c>
    </row>
    <row r="269" spans="1:18" ht="40.5" customHeight="1" x14ac:dyDescent="0.25">
      <c r="A269" s="328">
        <v>10</v>
      </c>
      <c r="B269" s="642" t="s">
        <v>401</v>
      </c>
      <c r="C269" s="643"/>
      <c r="D269" s="643"/>
      <c r="E269" s="643"/>
      <c r="F269" s="644"/>
      <c r="G269" s="326" t="s">
        <v>402</v>
      </c>
      <c r="H269" s="328">
        <f t="shared" si="21"/>
        <v>0</v>
      </c>
      <c r="I269" s="328">
        <v>0</v>
      </c>
      <c r="J269" s="328">
        <v>0</v>
      </c>
      <c r="K269" s="268">
        <v>0</v>
      </c>
      <c r="L269" s="268">
        <v>0</v>
      </c>
      <c r="M269" s="268">
        <v>0</v>
      </c>
      <c r="N269" s="268">
        <v>2</v>
      </c>
      <c r="O269" s="328">
        <v>0</v>
      </c>
      <c r="P269" s="328">
        <v>0</v>
      </c>
      <c r="Q269" s="273">
        <v>0</v>
      </c>
      <c r="R269" s="273">
        <v>23858</v>
      </c>
    </row>
    <row r="270" spans="1:18" ht="24.75" customHeight="1" x14ac:dyDescent="0.25">
      <c r="A270" s="329">
        <v>12</v>
      </c>
      <c r="B270" s="674" t="s">
        <v>403</v>
      </c>
      <c r="C270" s="675"/>
      <c r="D270" s="675"/>
      <c r="E270" s="675"/>
      <c r="F270" s="675"/>
      <c r="G270" s="676"/>
      <c r="H270" s="329">
        <f>H272+H273+H274+H275+H276+H277+H278+H279+H280+H281+H282+H283+H284+H285+H286+H287+H288+H289+H290+H291+H292+H293+H294+H295+H297+H298+H299+H300+H301+H302+H303+H304+H305+H307+H308+H309+H310+H311</f>
        <v>105</v>
      </c>
      <c r="I270" s="329">
        <f t="shared" ref="I270:P270" si="22">I272+I273+I274+I275+I276+I277+I278+I279+I280+I281+I282+I283+I284+I285+I286+I287+I288+I289+I290+I291+I292+I293+I294+I295+I297+I298+I299+I301+I302+I303+I304+I305+I307+I308+I309+I310+I311</f>
        <v>65</v>
      </c>
      <c r="J270" s="329">
        <f t="shared" si="22"/>
        <v>40</v>
      </c>
      <c r="K270" s="330">
        <f t="shared" si="22"/>
        <v>47</v>
      </c>
      <c r="L270" s="330">
        <f t="shared" si="22"/>
        <v>12</v>
      </c>
      <c r="M270" s="330">
        <f t="shared" si="22"/>
        <v>4</v>
      </c>
      <c r="N270" s="330">
        <f t="shared" si="22"/>
        <v>102</v>
      </c>
      <c r="O270" s="329">
        <f t="shared" si="22"/>
        <v>18</v>
      </c>
      <c r="P270" s="329">
        <f t="shared" si="22"/>
        <v>3</v>
      </c>
      <c r="Q270" s="298">
        <v>47724</v>
      </c>
      <c r="R270" s="298">
        <v>23868</v>
      </c>
    </row>
    <row r="271" spans="1:18" ht="20.25" customHeight="1" x14ac:dyDescent="0.25">
      <c r="A271" s="329">
        <v>1</v>
      </c>
      <c r="B271" s="674" t="s">
        <v>430</v>
      </c>
      <c r="C271" s="675"/>
      <c r="D271" s="675"/>
      <c r="E271" s="675"/>
      <c r="F271" s="676"/>
      <c r="G271" s="326"/>
      <c r="H271" s="674"/>
      <c r="I271" s="675"/>
      <c r="J271" s="675"/>
      <c r="K271" s="675"/>
      <c r="L271" s="675"/>
      <c r="M271" s="675"/>
      <c r="N271" s="675"/>
      <c r="O271" s="675"/>
      <c r="P271" s="675"/>
      <c r="Q271" s="675"/>
      <c r="R271" s="676"/>
    </row>
    <row r="272" spans="1:18" ht="36.75" customHeight="1" x14ac:dyDescent="0.25">
      <c r="A272" s="328">
        <v>1</v>
      </c>
      <c r="B272" s="642" t="s">
        <v>430</v>
      </c>
      <c r="C272" s="643"/>
      <c r="D272" s="643"/>
      <c r="E272" s="643"/>
      <c r="F272" s="644"/>
      <c r="G272" s="326" t="s">
        <v>1009</v>
      </c>
      <c r="H272" s="328">
        <f>I272+J272</f>
        <v>95</v>
      </c>
      <c r="I272" s="328">
        <v>65</v>
      </c>
      <c r="J272" s="328">
        <v>30</v>
      </c>
      <c r="K272" s="268">
        <v>43</v>
      </c>
      <c r="L272" s="268">
        <v>6</v>
      </c>
      <c r="M272" s="268">
        <v>0</v>
      </c>
      <c r="N272" s="268">
        <v>69</v>
      </c>
      <c r="O272" s="328">
        <v>1</v>
      </c>
      <c r="P272" s="328">
        <v>0</v>
      </c>
      <c r="Q272" s="273">
        <v>50826</v>
      </c>
      <c r="R272" s="273">
        <v>24200</v>
      </c>
    </row>
    <row r="273" spans="1:18" ht="27" customHeight="1" x14ac:dyDescent="0.25">
      <c r="A273" s="328">
        <v>2</v>
      </c>
      <c r="B273" s="642" t="s">
        <v>431</v>
      </c>
      <c r="C273" s="643"/>
      <c r="D273" s="643"/>
      <c r="E273" s="643"/>
      <c r="F273" s="644"/>
      <c r="G273" s="326" t="s">
        <v>432</v>
      </c>
      <c r="H273" s="328">
        <f t="shared" ref="H273:H295" si="23">I273+J273</f>
        <v>0</v>
      </c>
      <c r="I273" s="328">
        <v>0</v>
      </c>
      <c r="J273" s="328">
        <v>0</v>
      </c>
      <c r="K273" s="268">
        <v>0</v>
      </c>
      <c r="L273" s="268">
        <v>0</v>
      </c>
      <c r="M273" s="268">
        <v>0</v>
      </c>
      <c r="N273" s="268">
        <v>1</v>
      </c>
      <c r="O273" s="328">
        <v>0</v>
      </c>
      <c r="P273" s="328">
        <v>0</v>
      </c>
      <c r="Q273" s="273">
        <v>0</v>
      </c>
      <c r="R273" s="273">
        <v>27360</v>
      </c>
    </row>
    <row r="274" spans="1:18" ht="48" customHeight="1" x14ac:dyDescent="0.25">
      <c r="A274" s="328">
        <v>3</v>
      </c>
      <c r="B274" s="642" t="s">
        <v>433</v>
      </c>
      <c r="C274" s="643"/>
      <c r="D274" s="643"/>
      <c r="E274" s="643"/>
      <c r="F274" s="644"/>
      <c r="G274" s="326" t="s">
        <v>434</v>
      </c>
      <c r="H274" s="328">
        <f t="shared" si="23"/>
        <v>0</v>
      </c>
      <c r="I274" s="328">
        <v>0</v>
      </c>
      <c r="J274" s="328">
        <v>0</v>
      </c>
      <c r="K274" s="268">
        <v>0</v>
      </c>
      <c r="L274" s="268">
        <v>0</v>
      </c>
      <c r="M274" s="268">
        <v>0</v>
      </c>
      <c r="N274" s="268">
        <v>1</v>
      </c>
      <c r="O274" s="328">
        <v>0</v>
      </c>
      <c r="P274" s="328">
        <v>0</v>
      </c>
      <c r="Q274" s="273">
        <v>0</v>
      </c>
      <c r="R274" s="273">
        <v>26705</v>
      </c>
    </row>
    <row r="275" spans="1:18" ht="44.25" customHeight="1" x14ac:dyDescent="0.25">
      <c r="A275" s="328">
        <v>4</v>
      </c>
      <c r="B275" s="642" t="s">
        <v>435</v>
      </c>
      <c r="C275" s="643"/>
      <c r="D275" s="643"/>
      <c r="E275" s="643"/>
      <c r="F275" s="644"/>
      <c r="G275" s="326" t="s">
        <v>436</v>
      </c>
      <c r="H275" s="328">
        <f t="shared" si="23"/>
        <v>0</v>
      </c>
      <c r="I275" s="328">
        <v>0</v>
      </c>
      <c r="J275" s="328">
        <v>0</v>
      </c>
      <c r="K275" s="268">
        <v>0</v>
      </c>
      <c r="L275" s="268">
        <v>0</v>
      </c>
      <c r="M275" s="268">
        <v>0</v>
      </c>
      <c r="N275" s="268">
        <v>1</v>
      </c>
      <c r="O275" s="328">
        <v>0</v>
      </c>
      <c r="P275" s="328">
        <v>0</v>
      </c>
      <c r="Q275" s="273">
        <v>0</v>
      </c>
      <c r="R275" s="273">
        <v>23805</v>
      </c>
    </row>
    <row r="276" spans="1:18" ht="33.75" customHeight="1" x14ac:dyDescent="0.25">
      <c r="A276" s="328">
        <v>5</v>
      </c>
      <c r="B276" s="642" t="s">
        <v>439</v>
      </c>
      <c r="C276" s="643"/>
      <c r="D276" s="643"/>
      <c r="E276" s="643"/>
      <c r="F276" s="644"/>
      <c r="G276" s="326" t="s">
        <v>440</v>
      </c>
      <c r="H276" s="328">
        <f t="shared" si="23"/>
        <v>0</v>
      </c>
      <c r="I276" s="328">
        <v>0</v>
      </c>
      <c r="J276" s="328">
        <v>0</v>
      </c>
      <c r="K276" s="268">
        <v>0</v>
      </c>
      <c r="L276" s="268">
        <v>0</v>
      </c>
      <c r="M276" s="268">
        <v>0</v>
      </c>
      <c r="N276" s="268">
        <v>1</v>
      </c>
      <c r="O276" s="328">
        <v>0</v>
      </c>
      <c r="P276" s="328">
        <v>0</v>
      </c>
      <c r="Q276" s="273">
        <v>0</v>
      </c>
      <c r="R276" s="273">
        <v>20960</v>
      </c>
    </row>
    <row r="277" spans="1:18" ht="22.5" customHeight="1" x14ac:dyDescent="0.25">
      <c r="A277" s="328">
        <v>6</v>
      </c>
      <c r="B277" s="642" t="s">
        <v>443</v>
      </c>
      <c r="C277" s="643"/>
      <c r="D277" s="643"/>
      <c r="E277" s="643"/>
      <c r="F277" s="644"/>
      <c r="G277" s="326" t="s">
        <v>444</v>
      </c>
      <c r="H277" s="328">
        <f t="shared" si="23"/>
        <v>0</v>
      </c>
      <c r="I277" s="328">
        <v>0</v>
      </c>
      <c r="J277" s="328">
        <v>0</v>
      </c>
      <c r="K277" s="268">
        <v>0</v>
      </c>
      <c r="L277" s="268">
        <v>0</v>
      </c>
      <c r="M277" s="268">
        <v>0</v>
      </c>
      <c r="N277" s="268">
        <v>1</v>
      </c>
      <c r="O277" s="328">
        <v>0</v>
      </c>
      <c r="P277" s="328">
        <v>0</v>
      </c>
      <c r="Q277" s="273">
        <v>0</v>
      </c>
      <c r="R277" s="273">
        <v>20960</v>
      </c>
    </row>
    <row r="278" spans="1:18" ht="48" customHeight="1" x14ac:dyDescent="0.25">
      <c r="A278" s="328">
        <v>7</v>
      </c>
      <c r="B278" s="642" t="s">
        <v>445</v>
      </c>
      <c r="C278" s="643"/>
      <c r="D278" s="643"/>
      <c r="E278" s="643"/>
      <c r="F278" s="644"/>
      <c r="G278" s="326" t="s">
        <v>446</v>
      </c>
      <c r="H278" s="328">
        <f t="shared" si="23"/>
        <v>0</v>
      </c>
      <c r="I278" s="328">
        <v>0</v>
      </c>
      <c r="J278" s="328">
        <v>0</v>
      </c>
      <c r="K278" s="268">
        <v>0</v>
      </c>
      <c r="L278" s="268">
        <v>0</v>
      </c>
      <c r="M278" s="268">
        <v>0</v>
      </c>
      <c r="N278" s="268">
        <v>1</v>
      </c>
      <c r="O278" s="328">
        <v>0</v>
      </c>
      <c r="P278" s="328">
        <v>0</v>
      </c>
      <c r="Q278" s="273">
        <v>0</v>
      </c>
      <c r="R278" s="273">
        <v>27960</v>
      </c>
    </row>
    <row r="279" spans="1:18" ht="36" customHeight="1" x14ac:dyDescent="0.25">
      <c r="A279" s="328">
        <v>8</v>
      </c>
      <c r="B279" s="642" t="s">
        <v>447</v>
      </c>
      <c r="C279" s="643"/>
      <c r="D279" s="643"/>
      <c r="E279" s="643"/>
      <c r="F279" s="644"/>
      <c r="G279" s="326" t="s">
        <v>448</v>
      </c>
      <c r="H279" s="328">
        <f t="shared" si="23"/>
        <v>0</v>
      </c>
      <c r="I279" s="328">
        <v>0</v>
      </c>
      <c r="J279" s="328">
        <v>0</v>
      </c>
      <c r="K279" s="268">
        <v>0</v>
      </c>
      <c r="L279" s="268">
        <v>0</v>
      </c>
      <c r="M279" s="268">
        <v>0</v>
      </c>
      <c r="N279" s="268">
        <v>2</v>
      </c>
      <c r="O279" s="328">
        <v>0</v>
      </c>
      <c r="P279" s="328">
        <v>0</v>
      </c>
      <c r="Q279" s="273">
        <v>0</v>
      </c>
      <c r="R279" s="273">
        <v>17097</v>
      </c>
    </row>
    <row r="280" spans="1:18" ht="36" customHeight="1" x14ac:dyDescent="0.25">
      <c r="A280" s="328">
        <v>9</v>
      </c>
      <c r="B280" s="642" t="s">
        <v>449</v>
      </c>
      <c r="C280" s="643"/>
      <c r="D280" s="643"/>
      <c r="E280" s="643"/>
      <c r="F280" s="644"/>
      <c r="G280" s="326" t="s">
        <v>450</v>
      </c>
      <c r="H280" s="328">
        <f t="shared" si="23"/>
        <v>0</v>
      </c>
      <c r="I280" s="328">
        <v>0</v>
      </c>
      <c r="J280" s="328">
        <v>0</v>
      </c>
      <c r="K280" s="268">
        <v>0</v>
      </c>
      <c r="L280" s="268">
        <v>0</v>
      </c>
      <c r="M280" s="268">
        <v>0</v>
      </c>
      <c r="N280" s="268">
        <v>1</v>
      </c>
      <c r="O280" s="328">
        <v>0</v>
      </c>
      <c r="P280" s="328">
        <v>0</v>
      </c>
      <c r="Q280" s="273">
        <v>0</v>
      </c>
      <c r="R280" s="273">
        <v>19650</v>
      </c>
    </row>
    <row r="281" spans="1:18" ht="36" customHeight="1" x14ac:dyDescent="0.25">
      <c r="A281" s="328">
        <v>10</v>
      </c>
      <c r="B281" s="642" t="s">
        <v>451</v>
      </c>
      <c r="C281" s="643"/>
      <c r="D281" s="643"/>
      <c r="E281" s="643"/>
      <c r="F281" s="644"/>
      <c r="G281" s="326" t="s">
        <v>452</v>
      </c>
      <c r="H281" s="328">
        <f t="shared" si="23"/>
        <v>0</v>
      </c>
      <c r="I281" s="328">
        <v>0</v>
      </c>
      <c r="J281" s="328">
        <v>0</v>
      </c>
      <c r="K281" s="268">
        <v>0</v>
      </c>
      <c r="L281" s="268">
        <v>0</v>
      </c>
      <c r="M281" s="268">
        <v>0</v>
      </c>
      <c r="N281" s="268">
        <v>1</v>
      </c>
      <c r="O281" s="328">
        <v>0</v>
      </c>
      <c r="P281" s="328">
        <v>0</v>
      </c>
      <c r="Q281" s="273">
        <v>0</v>
      </c>
      <c r="R281" s="273">
        <v>20960</v>
      </c>
    </row>
    <row r="282" spans="1:18" ht="36" customHeight="1" x14ac:dyDescent="0.25">
      <c r="A282" s="328">
        <v>11</v>
      </c>
      <c r="B282" s="642" t="s">
        <v>453</v>
      </c>
      <c r="C282" s="643"/>
      <c r="D282" s="643"/>
      <c r="E282" s="643"/>
      <c r="F282" s="644"/>
      <c r="G282" s="326" t="s">
        <v>454</v>
      </c>
      <c r="H282" s="328">
        <f t="shared" si="23"/>
        <v>0</v>
      </c>
      <c r="I282" s="328">
        <v>0</v>
      </c>
      <c r="J282" s="328">
        <v>0</v>
      </c>
      <c r="K282" s="268">
        <v>0</v>
      </c>
      <c r="L282" s="268">
        <v>0</v>
      </c>
      <c r="M282" s="268">
        <v>0</v>
      </c>
      <c r="N282" s="268">
        <v>1</v>
      </c>
      <c r="O282" s="328">
        <v>0</v>
      </c>
      <c r="P282" s="328">
        <v>0</v>
      </c>
      <c r="Q282" s="273">
        <v>0</v>
      </c>
      <c r="R282" s="273">
        <v>28387</v>
      </c>
    </row>
    <row r="283" spans="1:18" ht="36" customHeight="1" x14ac:dyDescent="0.25">
      <c r="A283" s="328">
        <v>12</v>
      </c>
      <c r="B283" s="642" t="s">
        <v>457</v>
      </c>
      <c r="C283" s="643"/>
      <c r="D283" s="643"/>
      <c r="E283" s="643"/>
      <c r="F283" s="644"/>
      <c r="G283" s="326" t="s">
        <v>458</v>
      </c>
      <c r="H283" s="328">
        <f t="shared" si="23"/>
        <v>0</v>
      </c>
      <c r="I283" s="328">
        <v>0</v>
      </c>
      <c r="J283" s="328">
        <v>0</v>
      </c>
      <c r="K283" s="268">
        <v>0</v>
      </c>
      <c r="L283" s="268">
        <v>0</v>
      </c>
      <c r="M283" s="268">
        <v>0</v>
      </c>
      <c r="N283" s="268">
        <v>1</v>
      </c>
      <c r="O283" s="328">
        <v>0</v>
      </c>
      <c r="P283" s="328">
        <v>0</v>
      </c>
      <c r="Q283" s="273">
        <v>0</v>
      </c>
      <c r="R283" s="273">
        <v>20960</v>
      </c>
    </row>
    <row r="284" spans="1:18" ht="36" customHeight="1" x14ac:dyDescent="0.25">
      <c r="A284" s="328">
        <v>13</v>
      </c>
      <c r="B284" s="642" t="s">
        <v>459</v>
      </c>
      <c r="C284" s="643"/>
      <c r="D284" s="643"/>
      <c r="E284" s="643"/>
      <c r="F284" s="644"/>
      <c r="G284" s="326" t="s">
        <v>460</v>
      </c>
      <c r="H284" s="328">
        <f t="shared" si="23"/>
        <v>0</v>
      </c>
      <c r="I284" s="328">
        <v>0</v>
      </c>
      <c r="J284" s="328">
        <v>0</v>
      </c>
      <c r="K284" s="268">
        <v>0</v>
      </c>
      <c r="L284" s="268">
        <v>0</v>
      </c>
      <c r="M284" s="268">
        <v>0</v>
      </c>
      <c r="N284" s="268">
        <v>1</v>
      </c>
      <c r="O284" s="328">
        <v>0</v>
      </c>
      <c r="P284" s="328">
        <v>0</v>
      </c>
      <c r="Q284" s="273">
        <v>0</v>
      </c>
      <c r="R284" s="273">
        <v>19650</v>
      </c>
    </row>
    <row r="285" spans="1:18" ht="47.25" customHeight="1" x14ac:dyDescent="0.25">
      <c r="A285" s="328">
        <v>14</v>
      </c>
      <c r="B285" s="642" t="s">
        <v>461</v>
      </c>
      <c r="C285" s="643"/>
      <c r="D285" s="643"/>
      <c r="E285" s="643"/>
      <c r="F285" s="644"/>
      <c r="G285" s="326" t="s">
        <v>462</v>
      </c>
      <c r="H285" s="328">
        <f t="shared" si="23"/>
        <v>0</v>
      </c>
      <c r="I285" s="328">
        <v>0</v>
      </c>
      <c r="J285" s="328">
        <v>0</v>
      </c>
      <c r="K285" s="268">
        <v>0</v>
      </c>
      <c r="L285" s="268">
        <v>0</v>
      </c>
      <c r="M285" s="268">
        <v>0</v>
      </c>
      <c r="N285" s="268">
        <v>1</v>
      </c>
      <c r="O285" s="328">
        <v>0</v>
      </c>
      <c r="P285" s="328">
        <v>0</v>
      </c>
      <c r="Q285" s="273">
        <v>0</v>
      </c>
      <c r="R285" s="273">
        <v>27360</v>
      </c>
    </row>
    <row r="286" spans="1:18" ht="33" customHeight="1" x14ac:dyDescent="0.25">
      <c r="A286" s="328">
        <v>15</v>
      </c>
      <c r="B286" s="648" t="s">
        <v>934</v>
      </c>
      <c r="C286" s="648"/>
      <c r="D286" s="648"/>
      <c r="E286" s="648"/>
      <c r="F286" s="648"/>
      <c r="G286" s="327" t="s">
        <v>935</v>
      </c>
      <c r="H286" s="328">
        <f t="shared" si="23"/>
        <v>0</v>
      </c>
      <c r="I286" s="328">
        <v>0</v>
      </c>
      <c r="J286" s="328">
        <v>0</v>
      </c>
      <c r="K286" s="268">
        <v>0</v>
      </c>
      <c r="L286" s="268">
        <v>0</v>
      </c>
      <c r="M286" s="268">
        <v>0</v>
      </c>
      <c r="N286" s="268">
        <v>1</v>
      </c>
      <c r="O286" s="328">
        <v>0</v>
      </c>
      <c r="P286" s="328">
        <v>0</v>
      </c>
      <c r="Q286" s="273">
        <v>0</v>
      </c>
      <c r="R286" s="273">
        <v>27360</v>
      </c>
    </row>
    <row r="287" spans="1:18" ht="29.25" customHeight="1" x14ac:dyDescent="0.25">
      <c r="A287" s="328">
        <v>16</v>
      </c>
      <c r="B287" s="648" t="s">
        <v>455</v>
      </c>
      <c r="C287" s="648"/>
      <c r="D287" s="648"/>
      <c r="E287" s="648"/>
      <c r="F287" s="648"/>
      <c r="G287" s="327" t="s">
        <v>917</v>
      </c>
      <c r="H287" s="328">
        <f t="shared" si="23"/>
        <v>0</v>
      </c>
      <c r="I287" s="328">
        <v>0</v>
      </c>
      <c r="J287" s="328">
        <v>0</v>
      </c>
      <c r="K287" s="268">
        <v>0</v>
      </c>
      <c r="L287" s="268">
        <v>0</v>
      </c>
      <c r="M287" s="268">
        <v>0</v>
      </c>
      <c r="N287" s="268">
        <v>0</v>
      </c>
      <c r="O287" s="328">
        <v>0</v>
      </c>
      <c r="P287" s="328">
        <v>0</v>
      </c>
      <c r="Q287" s="273">
        <v>0</v>
      </c>
      <c r="R287" s="273">
        <v>0</v>
      </c>
    </row>
    <row r="288" spans="1:18" ht="30.75" customHeight="1" x14ac:dyDescent="0.25">
      <c r="A288" s="328">
        <v>17</v>
      </c>
      <c r="B288" s="648" t="s">
        <v>918</v>
      </c>
      <c r="C288" s="648"/>
      <c r="D288" s="648"/>
      <c r="E288" s="648"/>
      <c r="F288" s="648"/>
      <c r="G288" s="327" t="s">
        <v>919</v>
      </c>
      <c r="H288" s="328">
        <f t="shared" si="23"/>
        <v>0</v>
      </c>
      <c r="I288" s="328">
        <v>0</v>
      </c>
      <c r="J288" s="328">
        <v>0</v>
      </c>
      <c r="K288" s="268">
        <v>0</v>
      </c>
      <c r="L288" s="268">
        <v>0</v>
      </c>
      <c r="M288" s="268">
        <v>0</v>
      </c>
      <c r="N288" s="268">
        <v>0</v>
      </c>
      <c r="O288" s="328">
        <v>0</v>
      </c>
      <c r="P288" s="328">
        <v>0</v>
      </c>
      <c r="Q288" s="273">
        <v>0</v>
      </c>
      <c r="R288" s="273">
        <v>0</v>
      </c>
    </row>
    <row r="289" spans="1:18" ht="47.25" customHeight="1" x14ac:dyDescent="0.25">
      <c r="A289" s="328">
        <v>18</v>
      </c>
      <c r="B289" s="648" t="s">
        <v>920</v>
      </c>
      <c r="C289" s="648"/>
      <c r="D289" s="648"/>
      <c r="E289" s="648"/>
      <c r="F289" s="648"/>
      <c r="G289" s="327" t="s">
        <v>1022</v>
      </c>
      <c r="H289" s="328">
        <f t="shared" si="23"/>
        <v>0</v>
      </c>
      <c r="I289" s="328">
        <v>0</v>
      </c>
      <c r="J289" s="328">
        <v>0</v>
      </c>
      <c r="K289" s="268">
        <v>0</v>
      </c>
      <c r="L289" s="268">
        <v>0</v>
      </c>
      <c r="M289" s="268">
        <v>0</v>
      </c>
      <c r="N289" s="268">
        <v>0</v>
      </c>
      <c r="O289" s="328">
        <v>0</v>
      </c>
      <c r="P289" s="328">
        <v>0</v>
      </c>
      <c r="Q289" s="273">
        <v>0</v>
      </c>
      <c r="R289" s="273">
        <v>0</v>
      </c>
    </row>
    <row r="290" spans="1:18" ht="31.5" customHeight="1" x14ac:dyDescent="0.25">
      <c r="A290" s="328">
        <v>19</v>
      </c>
      <c r="B290" s="648" t="s">
        <v>922</v>
      </c>
      <c r="C290" s="648"/>
      <c r="D290" s="648"/>
      <c r="E290" s="648"/>
      <c r="F290" s="648"/>
      <c r="G290" s="327" t="s">
        <v>923</v>
      </c>
      <c r="H290" s="328">
        <f t="shared" si="23"/>
        <v>0</v>
      </c>
      <c r="I290" s="328">
        <v>0</v>
      </c>
      <c r="J290" s="328">
        <v>0</v>
      </c>
      <c r="K290" s="268">
        <v>0</v>
      </c>
      <c r="L290" s="268">
        <v>0</v>
      </c>
      <c r="M290" s="268">
        <v>0</v>
      </c>
      <c r="N290" s="268">
        <v>0</v>
      </c>
      <c r="O290" s="328">
        <v>0</v>
      </c>
      <c r="P290" s="328">
        <v>0</v>
      </c>
      <c r="Q290" s="273">
        <v>0</v>
      </c>
      <c r="R290" s="273">
        <v>0</v>
      </c>
    </row>
    <row r="291" spans="1:18" ht="35.25" customHeight="1" x14ac:dyDescent="0.25">
      <c r="A291" s="328">
        <v>20</v>
      </c>
      <c r="B291" s="648" t="s">
        <v>924</v>
      </c>
      <c r="C291" s="648"/>
      <c r="D291" s="648"/>
      <c r="E291" s="648"/>
      <c r="F291" s="648"/>
      <c r="G291" s="327" t="s">
        <v>925</v>
      </c>
      <c r="H291" s="328">
        <f t="shared" si="23"/>
        <v>0</v>
      </c>
      <c r="I291" s="328">
        <v>0</v>
      </c>
      <c r="J291" s="328">
        <v>0</v>
      </c>
      <c r="K291" s="268">
        <v>0</v>
      </c>
      <c r="L291" s="268">
        <v>0</v>
      </c>
      <c r="M291" s="268">
        <v>0</v>
      </c>
      <c r="N291" s="268">
        <v>0</v>
      </c>
      <c r="O291" s="328">
        <v>0</v>
      </c>
      <c r="P291" s="328">
        <v>0</v>
      </c>
      <c r="Q291" s="273">
        <v>0</v>
      </c>
      <c r="R291" s="273">
        <v>0</v>
      </c>
    </row>
    <row r="292" spans="1:18" ht="35.25" customHeight="1" x14ac:dyDescent="0.25">
      <c r="A292" s="328">
        <v>21</v>
      </c>
      <c r="B292" s="648" t="s">
        <v>926</v>
      </c>
      <c r="C292" s="648"/>
      <c r="D292" s="648"/>
      <c r="E292" s="648"/>
      <c r="F292" s="648"/>
      <c r="G292" s="327" t="s">
        <v>927</v>
      </c>
      <c r="H292" s="328">
        <f t="shared" si="23"/>
        <v>0</v>
      </c>
      <c r="I292" s="328">
        <v>0</v>
      </c>
      <c r="J292" s="328">
        <v>0</v>
      </c>
      <c r="K292" s="268">
        <v>0</v>
      </c>
      <c r="L292" s="268">
        <v>0</v>
      </c>
      <c r="M292" s="268">
        <v>0</v>
      </c>
      <c r="N292" s="268">
        <v>0</v>
      </c>
      <c r="O292" s="328">
        <v>0</v>
      </c>
      <c r="P292" s="328">
        <v>0</v>
      </c>
      <c r="Q292" s="273">
        <v>0</v>
      </c>
      <c r="R292" s="273">
        <v>0</v>
      </c>
    </row>
    <row r="293" spans="1:18" ht="35.25" customHeight="1" x14ac:dyDescent="0.25">
      <c r="A293" s="328">
        <v>22</v>
      </c>
      <c r="B293" s="648" t="s">
        <v>928</v>
      </c>
      <c r="C293" s="648"/>
      <c r="D293" s="648"/>
      <c r="E293" s="648"/>
      <c r="F293" s="648"/>
      <c r="G293" s="327" t="s">
        <v>929</v>
      </c>
      <c r="H293" s="328">
        <f t="shared" si="23"/>
        <v>0</v>
      </c>
      <c r="I293" s="328">
        <v>0</v>
      </c>
      <c r="J293" s="328">
        <v>0</v>
      </c>
      <c r="K293" s="268">
        <v>0</v>
      </c>
      <c r="L293" s="268">
        <v>0</v>
      </c>
      <c r="M293" s="268">
        <v>0</v>
      </c>
      <c r="N293" s="268">
        <v>0</v>
      </c>
      <c r="O293" s="328">
        <v>0</v>
      </c>
      <c r="P293" s="328">
        <v>0</v>
      </c>
      <c r="Q293" s="273">
        <v>0</v>
      </c>
      <c r="R293" s="273">
        <v>0</v>
      </c>
    </row>
    <row r="294" spans="1:18" ht="35.25" customHeight="1" x14ac:dyDescent="0.25">
      <c r="A294" s="328">
        <v>23</v>
      </c>
      <c r="B294" s="648" t="s">
        <v>930</v>
      </c>
      <c r="C294" s="648"/>
      <c r="D294" s="648"/>
      <c r="E294" s="648"/>
      <c r="F294" s="648"/>
      <c r="G294" s="327" t="s">
        <v>931</v>
      </c>
      <c r="H294" s="328">
        <f t="shared" si="23"/>
        <v>0</v>
      </c>
      <c r="I294" s="328">
        <v>0</v>
      </c>
      <c r="J294" s="328">
        <v>0</v>
      </c>
      <c r="K294" s="268">
        <v>0</v>
      </c>
      <c r="L294" s="268">
        <v>0</v>
      </c>
      <c r="M294" s="268">
        <v>0</v>
      </c>
      <c r="N294" s="268">
        <v>0</v>
      </c>
      <c r="O294" s="328">
        <v>0</v>
      </c>
      <c r="P294" s="328">
        <v>0</v>
      </c>
      <c r="Q294" s="273">
        <v>0</v>
      </c>
      <c r="R294" s="273">
        <v>0</v>
      </c>
    </row>
    <row r="295" spans="1:18" ht="35.25" customHeight="1" x14ac:dyDescent="0.25">
      <c r="A295" s="328">
        <v>24</v>
      </c>
      <c r="B295" s="648" t="s">
        <v>932</v>
      </c>
      <c r="C295" s="648"/>
      <c r="D295" s="648"/>
      <c r="E295" s="648"/>
      <c r="F295" s="648"/>
      <c r="G295" s="327" t="s">
        <v>933</v>
      </c>
      <c r="H295" s="328">
        <f t="shared" si="23"/>
        <v>0</v>
      </c>
      <c r="I295" s="328">
        <v>0</v>
      </c>
      <c r="J295" s="328">
        <v>0</v>
      </c>
      <c r="K295" s="268">
        <v>0</v>
      </c>
      <c r="L295" s="268">
        <v>0</v>
      </c>
      <c r="M295" s="268">
        <v>0</v>
      </c>
      <c r="N295" s="268">
        <v>0</v>
      </c>
      <c r="O295" s="328">
        <v>0</v>
      </c>
      <c r="P295" s="328">
        <v>0</v>
      </c>
      <c r="Q295" s="273">
        <v>0</v>
      </c>
      <c r="R295" s="273">
        <v>0</v>
      </c>
    </row>
    <row r="296" spans="1:18" ht="18.75" customHeight="1" x14ac:dyDescent="0.25">
      <c r="A296" s="329">
        <v>2</v>
      </c>
      <c r="B296" s="674" t="s">
        <v>404</v>
      </c>
      <c r="C296" s="675"/>
      <c r="D296" s="675"/>
      <c r="E296" s="675"/>
      <c r="F296" s="675"/>
      <c r="G296" s="676"/>
      <c r="H296" s="674"/>
      <c r="I296" s="675"/>
      <c r="J296" s="675"/>
      <c r="K296" s="675"/>
      <c r="L296" s="675"/>
      <c r="M296" s="675"/>
      <c r="N296" s="675"/>
      <c r="O296" s="675"/>
      <c r="P296" s="675"/>
      <c r="Q296" s="675"/>
      <c r="R296" s="676"/>
    </row>
    <row r="297" spans="1:18" ht="35.25" customHeight="1" x14ac:dyDescent="0.25">
      <c r="A297" s="328">
        <v>1</v>
      </c>
      <c r="B297" s="642" t="s">
        <v>404</v>
      </c>
      <c r="C297" s="643"/>
      <c r="D297" s="643"/>
      <c r="E297" s="643"/>
      <c r="F297" s="644"/>
      <c r="G297" s="326" t="s">
        <v>587</v>
      </c>
      <c r="H297" s="328">
        <f>I297+J297</f>
        <v>10</v>
      </c>
      <c r="I297" s="328">
        <v>0</v>
      </c>
      <c r="J297" s="328">
        <v>10</v>
      </c>
      <c r="K297" s="268">
        <v>2</v>
      </c>
      <c r="L297" s="268">
        <v>5</v>
      </c>
      <c r="M297" s="268">
        <v>3</v>
      </c>
      <c r="N297" s="268">
        <v>10</v>
      </c>
      <c r="O297" s="328">
        <v>5</v>
      </c>
      <c r="P297" s="328">
        <v>1</v>
      </c>
      <c r="Q297" s="273">
        <v>40313</v>
      </c>
      <c r="R297" s="273">
        <v>21867</v>
      </c>
    </row>
    <row r="298" spans="1:18" ht="35.25" customHeight="1" x14ac:dyDescent="0.25">
      <c r="A298" s="328">
        <v>2</v>
      </c>
      <c r="B298" s="642" t="s">
        <v>405</v>
      </c>
      <c r="C298" s="643"/>
      <c r="D298" s="643"/>
      <c r="E298" s="643"/>
      <c r="F298" s="644"/>
      <c r="G298" s="326" t="s">
        <v>406</v>
      </c>
      <c r="H298" s="328">
        <f t="shared" ref="H298:H305" si="24">I298+J298</f>
        <v>0</v>
      </c>
      <c r="I298" s="328">
        <v>0</v>
      </c>
      <c r="J298" s="328">
        <v>0</v>
      </c>
      <c r="K298" s="268">
        <v>0</v>
      </c>
      <c r="L298" s="268">
        <v>0</v>
      </c>
      <c r="M298" s="268">
        <v>0</v>
      </c>
      <c r="N298" s="268">
        <v>1</v>
      </c>
      <c r="O298" s="328">
        <v>0</v>
      </c>
      <c r="P298" s="328">
        <v>0</v>
      </c>
      <c r="Q298" s="273">
        <v>0</v>
      </c>
      <c r="R298" s="273">
        <v>19650</v>
      </c>
    </row>
    <row r="299" spans="1:18" ht="35.25" customHeight="1" x14ac:dyDescent="0.25">
      <c r="A299" s="328">
        <v>3</v>
      </c>
      <c r="B299" s="642" t="s">
        <v>415</v>
      </c>
      <c r="C299" s="643"/>
      <c r="D299" s="643"/>
      <c r="E299" s="643"/>
      <c r="F299" s="644"/>
      <c r="G299" s="326" t="s">
        <v>416</v>
      </c>
      <c r="H299" s="328">
        <f t="shared" si="24"/>
        <v>0</v>
      </c>
      <c r="I299" s="328">
        <v>0</v>
      </c>
      <c r="J299" s="328">
        <v>0</v>
      </c>
      <c r="K299" s="268">
        <v>0</v>
      </c>
      <c r="L299" s="268">
        <v>0</v>
      </c>
      <c r="M299" s="268">
        <v>0</v>
      </c>
      <c r="N299" s="268">
        <v>1</v>
      </c>
      <c r="O299" s="328">
        <v>0</v>
      </c>
      <c r="P299" s="328">
        <v>0</v>
      </c>
      <c r="Q299" s="273">
        <v>0</v>
      </c>
      <c r="R299" s="273">
        <v>26200</v>
      </c>
    </row>
    <row r="300" spans="1:18" ht="33.75" customHeight="1" x14ac:dyDescent="0.25">
      <c r="A300" s="328">
        <v>4</v>
      </c>
      <c r="B300" s="645" t="s">
        <v>419</v>
      </c>
      <c r="C300" s="646"/>
      <c r="D300" s="646"/>
      <c r="E300" s="646"/>
      <c r="F300" s="647"/>
      <c r="G300" s="327" t="s">
        <v>996</v>
      </c>
      <c r="H300" s="328">
        <f t="shared" si="24"/>
        <v>0</v>
      </c>
      <c r="I300" s="328">
        <v>0</v>
      </c>
      <c r="J300" s="328">
        <v>0</v>
      </c>
      <c r="K300" s="268">
        <v>0</v>
      </c>
      <c r="L300" s="268">
        <v>0</v>
      </c>
      <c r="M300" s="268">
        <v>0</v>
      </c>
      <c r="N300" s="268">
        <v>0</v>
      </c>
      <c r="O300" s="328">
        <v>0</v>
      </c>
      <c r="P300" s="328">
        <v>0</v>
      </c>
      <c r="Q300" s="273">
        <v>0</v>
      </c>
      <c r="R300" s="273">
        <v>0</v>
      </c>
    </row>
    <row r="301" spans="1:18" ht="33.75" customHeight="1" x14ac:dyDescent="0.25">
      <c r="A301" s="328">
        <v>5</v>
      </c>
      <c r="B301" s="655" t="s">
        <v>936</v>
      </c>
      <c r="C301" s="655"/>
      <c r="D301" s="655"/>
      <c r="E301" s="655"/>
      <c r="F301" s="655"/>
      <c r="G301" s="326" t="s">
        <v>937</v>
      </c>
      <c r="H301" s="328">
        <f>I301+J301</f>
        <v>0</v>
      </c>
      <c r="I301" s="328">
        <v>0</v>
      </c>
      <c r="J301" s="328">
        <v>0</v>
      </c>
      <c r="K301" s="268">
        <v>0</v>
      </c>
      <c r="L301" s="268">
        <v>0</v>
      </c>
      <c r="M301" s="268">
        <v>0</v>
      </c>
      <c r="N301" s="268">
        <v>0</v>
      </c>
      <c r="O301" s="328">
        <v>1</v>
      </c>
      <c r="P301" s="328">
        <v>0</v>
      </c>
      <c r="Q301" s="273">
        <v>0</v>
      </c>
      <c r="R301" s="273">
        <v>0</v>
      </c>
    </row>
    <row r="302" spans="1:18" ht="33.75" customHeight="1" x14ac:dyDescent="0.25">
      <c r="A302" s="328">
        <v>6</v>
      </c>
      <c r="B302" s="655" t="s">
        <v>417</v>
      </c>
      <c r="C302" s="655"/>
      <c r="D302" s="655"/>
      <c r="E302" s="655"/>
      <c r="F302" s="655"/>
      <c r="G302" s="326" t="s">
        <v>938</v>
      </c>
      <c r="H302" s="328">
        <f t="shared" si="24"/>
        <v>0</v>
      </c>
      <c r="I302" s="328">
        <v>0</v>
      </c>
      <c r="J302" s="328">
        <v>0</v>
      </c>
      <c r="K302" s="268">
        <v>0</v>
      </c>
      <c r="L302" s="268">
        <v>0</v>
      </c>
      <c r="M302" s="268">
        <v>0</v>
      </c>
      <c r="N302" s="268">
        <v>0</v>
      </c>
      <c r="O302" s="328">
        <v>1</v>
      </c>
      <c r="P302" s="328">
        <v>0</v>
      </c>
      <c r="Q302" s="273">
        <v>0</v>
      </c>
      <c r="R302" s="273">
        <v>0</v>
      </c>
    </row>
    <row r="303" spans="1:18" ht="33" customHeight="1" x14ac:dyDescent="0.25">
      <c r="A303" s="328">
        <v>7</v>
      </c>
      <c r="B303" s="655" t="s">
        <v>411</v>
      </c>
      <c r="C303" s="655"/>
      <c r="D303" s="655"/>
      <c r="E303" s="655"/>
      <c r="F303" s="655"/>
      <c r="G303" s="326" t="s">
        <v>995</v>
      </c>
      <c r="H303" s="328">
        <f t="shared" si="24"/>
        <v>0</v>
      </c>
      <c r="I303" s="328">
        <v>0</v>
      </c>
      <c r="J303" s="328">
        <v>0</v>
      </c>
      <c r="K303" s="268">
        <v>0</v>
      </c>
      <c r="L303" s="268">
        <v>0</v>
      </c>
      <c r="M303" s="268">
        <v>0</v>
      </c>
      <c r="N303" s="268">
        <v>0</v>
      </c>
      <c r="O303" s="328">
        <v>1</v>
      </c>
      <c r="P303" s="328">
        <v>0</v>
      </c>
      <c r="Q303" s="273">
        <v>0</v>
      </c>
      <c r="R303" s="273">
        <v>0</v>
      </c>
    </row>
    <row r="304" spans="1:18" ht="19.5" customHeight="1" x14ac:dyDescent="0.25">
      <c r="A304" s="328">
        <v>8</v>
      </c>
      <c r="B304" s="655" t="s">
        <v>407</v>
      </c>
      <c r="C304" s="655"/>
      <c r="D304" s="655"/>
      <c r="E304" s="655"/>
      <c r="F304" s="655"/>
      <c r="G304" s="326" t="s">
        <v>940</v>
      </c>
      <c r="H304" s="328">
        <f t="shared" si="24"/>
        <v>0</v>
      </c>
      <c r="I304" s="328">
        <v>0</v>
      </c>
      <c r="J304" s="328">
        <v>0</v>
      </c>
      <c r="K304" s="268">
        <v>0</v>
      </c>
      <c r="L304" s="268">
        <v>0</v>
      </c>
      <c r="M304" s="268">
        <v>0</v>
      </c>
      <c r="N304" s="268">
        <v>0</v>
      </c>
      <c r="O304" s="328">
        <v>1</v>
      </c>
      <c r="P304" s="328">
        <v>0</v>
      </c>
      <c r="Q304" s="273">
        <v>0</v>
      </c>
      <c r="R304" s="273">
        <v>0</v>
      </c>
    </row>
    <row r="305" spans="1:18" ht="33" customHeight="1" x14ac:dyDescent="0.25">
      <c r="A305" s="328">
        <v>9</v>
      </c>
      <c r="B305" s="655" t="s">
        <v>421</v>
      </c>
      <c r="C305" s="655"/>
      <c r="D305" s="655"/>
      <c r="E305" s="655"/>
      <c r="F305" s="655"/>
      <c r="G305" s="326" t="s">
        <v>941</v>
      </c>
      <c r="H305" s="328">
        <f t="shared" si="24"/>
        <v>0</v>
      </c>
      <c r="I305" s="328">
        <v>0</v>
      </c>
      <c r="J305" s="328">
        <v>0</v>
      </c>
      <c r="K305" s="268">
        <v>0</v>
      </c>
      <c r="L305" s="268">
        <v>0</v>
      </c>
      <c r="M305" s="268">
        <v>0</v>
      </c>
      <c r="N305" s="268">
        <v>0</v>
      </c>
      <c r="O305" s="328">
        <v>1</v>
      </c>
      <c r="P305" s="328">
        <v>0</v>
      </c>
      <c r="Q305" s="273">
        <v>0</v>
      </c>
      <c r="R305" s="273">
        <v>0</v>
      </c>
    </row>
    <row r="306" spans="1:18" ht="17.25" customHeight="1" x14ac:dyDescent="0.25">
      <c r="A306" s="329">
        <v>3</v>
      </c>
      <c r="B306" s="674" t="s">
        <v>423</v>
      </c>
      <c r="C306" s="675"/>
      <c r="D306" s="675"/>
      <c r="E306" s="675"/>
      <c r="F306" s="675"/>
      <c r="G306" s="676"/>
      <c r="H306" s="674"/>
      <c r="I306" s="675"/>
      <c r="J306" s="675"/>
      <c r="K306" s="675"/>
      <c r="L306" s="675"/>
      <c r="M306" s="675"/>
      <c r="N306" s="675"/>
      <c r="O306" s="675"/>
      <c r="P306" s="675"/>
      <c r="Q306" s="675"/>
      <c r="R306" s="676"/>
    </row>
    <row r="307" spans="1:18" ht="60.75" customHeight="1" x14ac:dyDescent="0.25">
      <c r="A307" s="328">
        <v>1</v>
      </c>
      <c r="B307" s="645" t="s">
        <v>423</v>
      </c>
      <c r="C307" s="646"/>
      <c r="D307" s="646"/>
      <c r="E307" s="646"/>
      <c r="F307" s="647"/>
      <c r="G307" s="327" t="s">
        <v>588</v>
      </c>
      <c r="H307" s="328">
        <f>I307+J307</f>
        <v>0</v>
      </c>
      <c r="I307" s="328">
        <v>0</v>
      </c>
      <c r="J307" s="328">
        <v>0</v>
      </c>
      <c r="K307" s="268">
        <v>2</v>
      </c>
      <c r="L307" s="268">
        <v>1</v>
      </c>
      <c r="M307" s="268">
        <v>1</v>
      </c>
      <c r="N307" s="268">
        <v>4</v>
      </c>
      <c r="O307" s="328">
        <v>3</v>
      </c>
      <c r="P307" s="328">
        <v>0</v>
      </c>
      <c r="Q307" s="273">
        <v>59067</v>
      </c>
      <c r="R307" s="273">
        <v>24585</v>
      </c>
    </row>
    <row r="308" spans="1:18" ht="23.25" customHeight="1" x14ac:dyDescent="0.25">
      <c r="A308" s="328">
        <v>3</v>
      </c>
      <c r="B308" s="645" t="s">
        <v>424</v>
      </c>
      <c r="C308" s="646"/>
      <c r="D308" s="646"/>
      <c r="E308" s="646"/>
      <c r="F308" s="647"/>
      <c r="G308" s="327" t="s">
        <v>589</v>
      </c>
      <c r="H308" s="328">
        <f t="shared" ref="H308:H311" si="25">I308+J308</f>
        <v>0</v>
      </c>
      <c r="I308" s="328">
        <v>0</v>
      </c>
      <c r="J308" s="328">
        <v>0</v>
      </c>
      <c r="K308" s="268">
        <v>0</v>
      </c>
      <c r="L308" s="268">
        <v>0</v>
      </c>
      <c r="M308" s="268">
        <v>0</v>
      </c>
      <c r="N308" s="268">
        <v>1</v>
      </c>
      <c r="O308" s="328">
        <v>2</v>
      </c>
      <c r="P308" s="328">
        <v>2</v>
      </c>
      <c r="Q308" s="273">
        <v>0</v>
      </c>
      <c r="R308" s="273">
        <v>24320</v>
      </c>
    </row>
    <row r="309" spans="1:18" ht="36" customHeight="1" x14ac:dyDescent="0.25">
      <c r="A309" s="328">
        <v>3</v>
      </c>
      <c r="B309" s="645" t="s">
        <v>427</v>
      </c>
      <c r="C309" s="646"/>
      <c r="D309" s="646"/>
      <c r="E309" s="646"/>
      <c r="F309" s="647"/>
      <c r="G309" s="327" t="s">
        <v>428</v>
      </c>
      <c r="H309" s="328">
        <f t="shared" si="25"/>
        <v>0</v>
      </c>
      <c r="I309" s="328">
        <v>0</v>
      </c>
      <c r="J309" s="328">
        <v>0</v>
      </c>
      <c r="K309" s="268">
        <v>0</v>
      </c>
      <c r="L309" s="268">
        <v>0</v>
      </c>
      <c r="M309" s="268">
        <v>0</v>
      </c>
      <c r="N309" s="268">
        <v>0</v>
      </c>
      <c r="O309" s="328">
        <v>1</v>
      </c>
      <c r="P309" s="328">
        <v>0</v>
      </c>
      <c r="Q309" s="273">
        <v>0</v>
      </c>
      <c r="R309" s="273">
        <v>0</v>
      </c>
    </row>
    <row r="310" spans="1:18" ht="36" customHeight="1" x14ac:dyDescent="0.25">
      <c r="A310" s="328">
        <v>4</v>
      </c>
      <c r="B310" s="645" t="s">
        <v>423</v>
      </c>
      <c r="C310" s="646"/>
      <c r="D310" s="646"/>
      <c r="E310" s="646"/>
      <c r="F310" s="647"/>
      <c r="G310" s="327" t="s">
        <v>429</v>
      </c>
      <c r="H310" s="328">
        <f t="shared" si="25"/>
        <v>0</v>
      </c>
      <c r="I310" s="328">
        <v>0</v>
      </c>
      <c r="J310" s="328">
        <v>0</v>
      </c>
      <c r="K310" s="268">
        <v>0</v>
      </c>
      <c r="L310" s="268">
        <v>0</v>
      </c>
      <c r="M310" s="268">
        <v>0</v>
      </c>
      <c r="N310" s="268">
        <v>1</v>
      </c>
      <c r="O310" s="328">
        <v>0</v>
      </c>
      <c r="P310" s="328">
        <v>0</v>
      </c>
      <c r="Q310" s="273">
        <v>0</v>
      </c>
      <c r="R310" s="273">
        <v>19650</v>
      </c>
    </row>
    <row r="311" spans="1:18" ht="36" customHeight="1" x14ac:dyDescent="0.25">
      <c r="A311" s="328">
        <v>5</v>
      </c>
      <c r="B311" s="645" t="s">
        <v>942</v>
      </c>
      <c r="C311" s="646"/>
      <c r="D311" s="646"/>
      <c r="E311" s="646"/>
      <c r="F311" s="646"/>
      <c r="G311" s="327" t="s">
        <v>943</v>
      </c>
      <c r="H311" s="328">
        <f t="shared" si="25"/>
        <v>0</v>
      </c>
      <c r="I311" s="328">
        <v>0</v>
      </c>
      <c r="J311" s="328">
        <v>0</v>
      </c>
      <c r="K311" s="268">
        <v>0</v>
      </c>
      <c r="L311" s="268">
        <v>0</v>
      </c>
      <c r="M311" s="268">
        <v>0</v>
      </c>
      <c r="N311" s="268">
        <v>0</v>
      </c>
      <c r="O311" s="328">
        <v>1</v>
      </c>
      <c r="P311" s="328">
        <v>0</v>
      </c>
      <c r="Q311" s="273">
        <v>0</v>
      </c>
      <c r="R311" s="273">
        <v>0</v>
      </c>
    </row>
    <row r="312" spans="1:18" ht="21" customHeight="1" x14ac:dyDescent="0.25">
      <c r="A312" s="329">
        <v>13</v>
      </c>
      <c r="B312" s="674" t="s">
        <v>463</v>
      </c>
      <c r="C312" s="675"/>
      <c r="D312" s="675"/>
      <c r="E312" s="675"/>
      <c r="F312" s="675"/>
      <c r="G312" s="676"/>
      <c r="H312" s="329">
        <f>H313+H314+H315+H316+H317+H318+H319+H320+H321+H322+H323+H324+H325+H326+H327+H328+H329+H330+H331+H332+H334</f>
        <v>240</v>
      </c>
      <c r="I312" s="329">
        <f t="shared" ref="I312:P312" si="26">I313+I314+I315+I316+I317+I318+I319+I320+I321+I322+I323+I324+I325+I326+I327+I328+I329+I330+I331+I332+I334</f>
        <v>160</v>
      </c>
      <c r="J312" s="329">
        <f t="shared" si="26"/>
        <v>80</v>
      </c>
      <c r="K312" s="330">
        <f t="shared" si="26"/>
        <v>107</v>
      </c>
      <c r="L312" s="330">
        <f t="shared" si="26"/>
        <v>10</v>
      </c>
      <c r="M312" s="330">
        <f t="shared" si="26"/>
        <v>10</v>
      </c>
      <c r="N312" s="330">
        <f t="shared" si="26"/>
        <v>332</v>
      </c>
      <c r="O312" s="329">
        <f t="shared" si="26"/>
        <v>6</v>
      </c>
      <c r="P312" s="329">
        <f t="shared" si="26"/>
        <v>6</v>
      </c>
      <c r="Q312" s="298">
        <v>48283.3</v>
      </c>
      <c r="R312" s="298">
        <v>23850.799999999999</v>
      </c>
    </row>
    <row r="313" spans="1:18" ht="39" customHeight="1" x14ac:dyDescent="0.25">
      <c r="A313" s="328">
        <v>1</v>
      </c>
      <c r="B313" s="642" t="s">
        <v>464</v>
      </c>
      <c r="C313" s="643"/>
      <c r="D313" s="643"/>
      <c r="E313" s="643"/>
      <c r="F313" s="644"/>
      <c r="G313" s="326" t="s">
        <v>1004</v>
      </c>
      <c r="H313" s="328">
        <f>I313+J313</f>
        <v>160</v>
      </c>
      <c r="I313" s="328">
        <v>140</v>
      </c>
      <c r="J313" s="328">
        <v>20</v>
      </c>
      <c r="K313" s="268">
        <v>79</v>
      </c>
      <c r="L313" s="268">
        <v>3</v>
      </c>
      <c r="M313" s="268">
        <v>3</v>
      </c>
      <c r="N313" s="268">
        <v>209</v>
      </c>
      <c r="O313" s="328">
        <v>2</v>
      </c>
      <c r="P313" s="328">
        <v>2</v>
      </c>
      <c r="Q313" s="273">
        <v>48283.3</v>
      </c>
      <c r="R313" s="273">
        <v>23850.799999999999</v>
      </c>
    </row>
    <row r="314" spans="1:18" ht="45" customHeight="1" x14ac:dyDescent="0.25">
      <c r="A314" s="328">
        <v>2</v>
      </c>
      <c r="B314" s="642" t="s">
        <v>465</v>
      </c>
      <c r="C314" s="643"/>
      <c r="D314" s="643"/>
      <c r="E314" s="643"/>
      <c r="F314" s="644"/>
      <c r="G314" s="326" t="s">
        <v>951</v>
      </c>
      <c r="H314" s="328">
        <f t="shared" ref="H314:H334" si="27">I314+J314</f>
        <v>40</v>
      </c>
      <c r="I314" s="328">
        <v>10</v>
      </c>
      <c r="J314" s="328">
        <v>30</v>
      </c>
      <c r="K314" s="268">
        <v>7</v>
      </c>
      <c r="L314" s="268">
        <v>3</v>
      </c>
      <c r="M314" s="268">
        <v>3</v>
      </c>
      <c r="N314" s="268">
        <v>28</v>
      </c>
      <c r="O314" s="328">
        <v>1</v>
      </c>
      <c r="P314" s="328">
        <v>1</v>
      </c>
      <c r="Q314" s="273">
        <v>48246.3</v>
      </c>
      <c r="R314" s="273">
        <v>23773.4</v>
      </c>
    </row>
    <row r="315" spans="1:18" ht="45" customHeight="1" x14ac:dyDescent="0.25">
      <c r="A315" s="328">
        <v>3</v>
      </c>
      <c r="B315" s="642" t="s">
        <v>466</v>
      </c>
      <c r="C315" s="643"/>
      <c r="D315" s="643"/>
      <c r="E315" s="643"/>
      <c r="F315" s="644"/>
      <c r="G315" s="326" t="s">
        <v>593</v>
      </c>
      <c r="H315" s="328">
        <f t="shared" si="27"/>
        <v>40</v>
      </c>
      <c r="I315" s="328">
        <v>10</v>
      </c>
      <c r="J315" s="328">
        <v>30</v>
      </c>
      <c r="K315" s="268">
        <v>10</v>
      </c>
      <c r="L315" s="268">
        <v>2</v>
      </c>
      <c r="M315" s="268">
        <v>2</v>
      </c>
      <c r="N315" s="268">
        <v>34</v>
      </c>
      <c r="O315" s="328">
        <v>0</v>
      </c>
      <c r="P315" s="328">
        <v>0</v>
      </c>
      <c r="Q315" s="273">
        <v>48245</v>
      </c>
      <c r="R315" s="273">
        <v>23753</v>
      </c>
    </row>
    <row r="316" spans="1:18" ht="45" customHeight="1" x14ac:dyDescent="0.25">
      <c r="A316" s="328">
        <v>4</v>
      </c>
      <c r="B316" s="642" t="s">
        <v>467</v>
      </c>
      <c r="C316" s="643"/>
      <c r="D316" s="643"/>
      <c r="E316" s="643"/>
      <c r="F316" s="644"/>
      <c r="G316" s="326" t="s">
        <v>594</v>
      </c>
      <c r="H316" s="328">
        <f t="shared" si="27"/>
        <v>0</v>
      </c>
      <c r="I316" s="328">
        <v>0</v>
      </c>
      <c r="J316" s="328">
        <v>0</v>
      </c>
      <c r="K316" s="268">
        <v>8</v>
      </c>
      <c r="L316" s="268">
        <v>1</v>
      </c>
      <c r="M316" s="268">
        <v>1</v>
      </c>
      <c r="N316" s="268">
        <v>9</v>
      </c>
      <c r="O316" s="328">
        <v>0</v>
      </c>
      <c r="P316" s="328">
        <v>0</v>
      </c>
      <c r="Q316" s="273">
        <v>48234</v>
      </c>
      <c r="R316" s="273">
        <v>23750</v>
      </c>
    </row>
    <row r="317" spans="1:18" ht="45" customHeight="1" x14ac:dyDescent="0.25">
      <c r="A317" s="328">
        <v>5</v>
      </c>
      <c r="B317" s="642" t="s">
        <v>468</v>
      </c>
      <c r="C317" s="643"/>
      <c r="D317" s="643"/>
      <c r="E317" s="643"/>
      <c r="F317" s="644"/>
      <c r="G317" s="326" t="s">
        <v>595</v>
      </c>
      <c r="H317" s="328">
        <f t="shared" si="27"/>
        <v>0</v>
      </c>
      <c r="I317" s="328">
        <v>0</v>
      </c>
      <c r="J317" s="328">
        <v>0</v>
      </c>
      <c r="K317" s="268">
        <v>3</v>
      </c>
      <c r="L317" s="268">
        <v>1</v>
      </c>
      <c r="M317" s="268">
        <v>1</v>
      </c>
      <c r="N317" s="268">
        <v>13</v>
      </c>
      <c r="O317" s="328">
        <v>0</v>
      </c>
      <c r="P317" s="328">
        <v>0</v>
      </c>
      <c r="Q317" s="273">
        <v>48224</v>
      </c>
      <c r="R317" s="273">
        <v>23741</v>
      </c>
    </row>
    <row r="318" spans="1:18" ht="33" customHeight="1" x14ac:dyDescent="0.25">
      <c r="A318" s="328">
        <v>6</v>
      </c>
      <c r="B318" s="642" t="s">
        <v>469</v>
      </c>
      <c r="C318" s="643"/>
      <c r="D318" s="643"/>
      <c r="E318" s="643"/>
      <c r="F318" s="644"/>
      <c r="G318" s="326" t="s">
        <v>596</v>
      </c>
      <c r="H318" s="328">
        <f t="shared" si="27"/>
        <v>0</v>
      </c>
      <c r="I318" s="328">
        <v>0</v>
      </c>
      <c r="J318" s="328">
        <v>0</v>
      </c>
      <c r="K318" s="268">
        <v>0</v>
      </c>
      <c r="L318" s="268">
        <v>0</v>
      </c>
      <c r="M318" s="268">
        <v>0</v>
      </c>
      <c r="N318" s="268">
        <v>3</v>
      </c>
      <c r="O318" s="328">
        <v>0</v>
      </c>
      <c r="P318" s="328">
        <v>0</v>
      </c>
      <c r="Q318" s="273">
        <v>0</v>
      </c>
      <c r="R318" s="273">
        <v>23741</v>
      </c>
    </row>
    <row r="319" spans="1:18" ht="45" customHeight="1" x14ac:dyDescent="0.25">
      <c r="A319" s="328">
        <v>7</v>
      </c>
      <c r="B319" s="642" t="s">
        <v>470</v>
      </c>
      <c r="C319" s="643"/>
      <c r="D319" s="643"/>
      <c r="E319" s="643"/>
      <c r="F319" s="644"/>
      <c r="G319" s="326" t="s">
        <v>471</v>
      </c>
      <c r="H319" s="328">
        <f t="shared" si="27"/>
        <v>0</v>
      </c>
      <c r="I319" s="328">
        <v>0</v>
      </c>
      <c r="J319" s="328">
        <v>0</v>
      </c>
      <c r="K319" s="268">
        <v>0</v>
      </c>
      <c r="L319" s="268">
        <v>0</v>
      </c>
      <c r="M319" s="268">
        <v>0</v>
      </c>
      <c r="N319" s="268">
        <v>1</v>
      </c>
      <c r="O319" s="328">
        <v>1</v>
      </c>
      <c r="P319" s="328">
        <v>1</v>
      </c>
      <c r="Q319" s="273">
        <v>0</v>
      </c>
      <c r="R319" s="273">
        <v>23741</v>
      </c>
    </row>
    <row r="320" spans="1:18" ht="45" customHeight="1" x14ac:dyDescent="0.25">
      <c r="A320" s="328">
        <v>8</v>
      </c>
      <c r="B320" s="642" t="s">
        <v>472</v>
      </c>
      <c r="C320" s="643"/>
      <c r="D320" s="643"/>
      <c r="E320" s="643"/>
      <c r="F320" s="644"/>
      <c r="G320" s="326" t="s">
        <v>473</v>
      </c>
      <c r="H320" s="328">
        <f t="shared" si="27"/>
        <v>0</v>
      </c>
      <c r="I320" s="328">
        <v>0</v>
      </c>
      <c r="J320" s="328">
        <v>0</v>
      </c>
      <c r="K320" s="268">
        <v>0</v>
      </c>
      <c r="L320" s="268">
        <v>0</v>
      </c>
      <c r="M320" s="268">
        <v>0</v>
      </c>
      <c r="N320" s="268">
        <v>4</v>
      </c>
      <c r="O320" s="328">
        <v>0</v>
      </c>
      <c r="P320" s="328">
        <v>0</v>
      </c>
      <c r="Q320" s="273">
        <v>0</v>
      </c>
      <c r="R320" s="273">
        <v>23741</v>
      </c>
    </row>
    <row r="321" spans="1:18" ht="29.25" customHeight="1" x14ac:dyDescent="0.25">
      <c r="A321" s="328">
        <v>9</v>
      </c>
      <c r="B321" s="642" t="s">
        <v>474</v>
      </c>
      <c r="C321" s="643"/>
      <c r="D321" s="643"/>
      <c r="E321" s="643"/>
      <c r="F321" s="644"/>
      <c r="G321" s="326" t="s">
        <v>475</v>
      </c>
      <c r="H321" s="328">
        <f t="shared" si="27"/>
        <v>0</v>
      </c>
      <c r="I321" s="328">
        <v>0</v>
      </c>
      <c r="J321" s="328">
        <v>0</v>
      </c>
      <c r="K321" s="268">
        <v>0</v>
      </c>
      <c r="L321" s="268">
        <v>0</v>
      </c>
      <c r="M321" s="268">
        <v>0</v>
      </c>
      <c r="N321" s="268">
        <v>3</v>
      </c>
      <c r="O321" s="328">
        <v>1</v>
      </c>
      <c r="P321" s="328">
        <v>1</v>
      </c>
      <c r="Q321" s="273">
        <v>0</v>
      </c>
      <c r="R321" s="273">
        <v>23741</v>
      </c>
    </row>
    <row r="322" spans="1:18" ht="34.5" customHeight="1" x14ac:dyDescent="0.25">
      <c r="A322" s="328">
        <v>10</v>
      </c>
      <c r="B322" s="642" t="s">
        <v>476</v>
      </c>
      <c r="C322" s="643"/>
      <c r="D322" s="643"/>
      <c r="E322" s="643"/>
      <c r="F322" s="644"/>
      <c r="G322" s="326" t="s">
        <v>477</v>
      </c>
      <c r="H322" s="328">
        <f t="shared" si="27"/>
        <v>0</v>
      </c>
      <c r="I322" s="328">
        <v>0</v>
      </c>
      <c r="J322" s="328">
        <v>0</v>
      </c>
      <c r="K322" s="268">
        <v>0</v>
      </c>
      <c r="L322" s="268">
        <v>0</v>
      </c>
      <c r="M322" s="268">
        <v>0</v>
      </c>
      <c r="N322" s="268">
        <v>1</v>
      </c>
      <c r="O322" s="328">
        <v>0</v>
      </c>
      <c r="P322" s="328">
        <v>0</v>
      </c>
      <c r="Q322" s="273">
        <v>0</v>
      </c>
      <c r="R322" s="273">
        <v>23741</v>
      </c>
    </row>
    <row r="323" spans="1:18" ht="45" customHeight="1" x14ac:dyDescent="0.25">
      <c r="A323" s="328">
        <v>11</v>
      </c>
      <c r="B323" s="642" t="s">
        <v>478</v>
      </c>
      <c r="C323" s="643"/>
      <c r="D323" s="643"/>
      <c r="E323" s="643"/>
      <c r="F323" s="644"/>
      <c r="G323" s="326" t="s">
        <v>479</v>
      </c>
      <c r="H323" s="328">
        <f t="shared" si="27"/>
        <v>0</v>
      </c>
      <c r="I323" s="328">
        <v>0</v>
      </c>
      <c r="J323" s="328">
        <v>0</v>
      </c>
      <c r="K323" s="268">
        <v>0</v>
      </c>
      <c r="L323" s="268">
        <v>0</v>
      </c>
      <c r="M323" s="268">
        <v>0</v>
      </c>
      <c r="N323" s="268">
        <v>4</v>
      </c>
      <c r="O323" s="328">
        <v>0</v>
      </c>
      <c r="P323" s="328">
        <v>0</v>
      </c>
      <c r="Q323" s="273">
        <v>0</v>
      </c>
      <c r="R323" s="273">
        <v>23741</v>
      </c>
    </row>
    <row r="324" spans="1:18" ht="45.75" customHeight="1" x14ac:dyDescent="0.25">
      <c r="A324" s="328">
        <v>12</v>
      </c>
      <c r="B324" s="642" t="s">
        <v>480</v>
      </c>
      <c r="C324" s="643"/>
      <c r="D324" s="643"/>
      <c r="E324" s="643"/>
      <c r="F324" s="644"/>
      <c r="G324" s="326" t="s">
        <v>481</v>
      </c>
      <c r="H324" s="328">
        <f t="shared" si="27"/>
        <v>0</v>
      </c>
      <c r="I324" s="328">
        <v>0</v>
      </c>
      <c r="J324" s="328">
        <v>0</v>
      </c>
      <c r="K324" s="268">
        <v>0</v>
      </c>
      <c r="L324" s="268">
        <v>0</v>
      </c>
      <c r="M324" s="268">
        <v>0</v>
      </c>
      <c r="N324" s="268">
        <v>4</v>
      </c>
      <c r="O324" s="328">
        <v>0</v>
      </c>
      <c r="P324" s="328">
        <v>0</v>
      </c>
      <c r="Q324" s="273">
        <v>0</v>
      </c>
      <c r="R324" s="273">
        <v>23741</v>
      </c>
    </row>
    <row r="325" spans="1:18" ht="45.75" customHeight="1" x14ac:dyDescent="0.25">
      <c r="A325" s="328">
        <v>13</v>
      </c>
      <c r="B325" s="642" t="s">
        <v>482</v>
      </c>
      <c r="C325" s="643"/>
      <c r="D325" s="643"/>
      <c r="E325" s="643"/>
      <c r="F325" s="644"/>
      <c r="G325" s="326" t="s">
        <v>483</v>
      </c>
      <c r="H325" s="328">
        <f t="shared" si="27"/>
        <v>0</v>
      </c>
      <c r="I325" s="328">
        <v>0</v>
      </c>
      <c r="J325" s="328">
        <v>0</v>
      </c>
      <c r="K325" s="268">
        <v>0</v>
      </c>
      <c r="L325" s="268">
        <v>0</v>
      </c>
      <c r="M325" s="268">
        <v>0</v>
      </c>
      <c r="N325" s="268">
        <v>2</v>
      </c>
      <c r="O325" s="328">
        <v>0</v>
      </c>
      <c r="P325" s="328">
        <v>0</v>
      </c>
      <c r="Q325" s="273">
        <v>0</v>
      </c>
      <c r="R325" s="273">
        <v>23741</v>
      </c>
    </row>
    <row r="326" spans="1:18" ht="45.75" customHeight="1" x14ac:dyDescent="0.25">
      <c r="A326" s="328">
        <v>14</v>
      </c>
      <c r="B326" s="642" t="s">
        <v>484</v>
      </c>
      <c r="C326" s="643"/>
      <c r="D326" s="643"/>
      <c r="E326" s="643"/>
      <c r="F326" s="644"/>
      <c r="G326" s="326" t="s">
        <v>497</v>
      </c>
      <c r="H326" s="328">
        <f t="shared" si="27"/>
        <v>0</v>
      </c>
      <c r="I326" s="328">
        <v>0</v>
      </c>
      <c r="J326" s="328">
        <v>0</v>
      </c>
      <c r="K326" s="268">
        <v>0</v>
      </c>
      <c r="L326" s="268">
        <v>0</v>
      </c>
      <c r="M326" s="268">
        <v>0</v>
      </c>
      <c r="N326" s="268">
        <v>1</v>
      </c>
      <c r="O326" s="328">
        <v>1</v>
      </c>
      <c r="P326" s="328">
        <v>1</v>
      </c>
      <c r="Q326" s="273">
        <v>0</v>
      </c>
      <c r="R326" s="273">
        <v>23741</v>
      </c>
    </row>
    <row r="327" spans="1:18" ht="45.75" customHeight="1" x14ac:dyDescent="0.25">
      <c r="A327" s="328">
        <v>15</v>
      </c>
      <c r="B327" s="642" t="s">
        <v>485</v>
      </c>
      <c r="C327" s="643"/>
      <c r="D327" s="643"/>
      <c r="E327" s="643"/>
      <c r="F327" s="644"/>
      <c r="G327" s="326" t="s">
        <v>486</v>
      </c>
      <c r="H327" s="328">
        <f t="shared" si="27"/>
        <v>0</v>
      </c>
      <c r="I327" s="328">
        <v>0</v>
      </c>
      <c r="J327" s="328">
        <v>0</v>
      </c>
      <c r="K327" s="268">
        <v>0</v>
      </c>
      <c r="L327" s="268">
        <v>0</v>
      </c>
      <c r="M327" s="268">
        <v>0</v>
      </c>
      <c r="N327" s="268">
        <v>4</v>
      </c>
      <c r="O327" s="328">
        <v>0</v>
      </c>
      <c r="P327" s="328">
        <v>0</v>
      </c>
      <c r="Q327" s="273">
        <v>0</v>
      </c>
      <c r="R327" s="273">
        <v>23741</v>
      </c>
    </row>
    <row r="328" spans="1:18" ht="30.75" customHeight="1" x14ac:dyDescent="0.25">
      <c r="A328" s="328">
        <v>16</v>
      </c>
      <c r="B328" s="642" t="s">
        <v>487</v>
      </c>
      <c r="C328" s="643"/>
      <c r="D328" s="643"/>
      <c r="E328" s="643"/>
      <c r="F328" s="644"/>
      <c r="G328" s="326" t="s">
        <v>862</v>
      </c>
      <c r="H328" s="328">
        <f t="shared" si="27"/>
        <v>0</v>
      </c>
      <c r="I328" s="328">
        <v>0</v>
      </c>
      <c r="J328" s="328">
        <v>0</v>
      </c>
      <c r="K328" s="268">
        <v>0</v>
      </c>
      <c r="L328" s="268">
        <v>0</v>
      </c>
      <c r="M328" s="268">
        <v>0</v>
      </c>
      <c r="N328" s="268">
        <v>2</v>
      </c>
      <c r="O328" s="328">
        <v>0</v>
      </c>
      <c r="P328" s="328">
        <v>0</v>
      </c>
      <c r="Q328" s="273">
        <v>0</v>
      </c>
      <c r="R328" s="273">
        <v>23741</v>
      </c>
    </row>
    <row r="329" spans="1:18" ht="21.75" customHeight="1" x14ac:dyDescent="0.25">
      <c r="A329" s="328">
        <v>17</v>
      </c>
      <c r="B329" s="642" t="s">
        <v>489</v>
      </c>
      <c r="C329" s="643"/>
      <c r="D329" s="643"/>
      <c r="E329" s="643"/>
      <c r="F329" s="644"/>
      <c r="G329" s="326" t="s">
        <v>490</v>
      </c>
      <c r="H329" s="328">
        <f t="shared" si="27"/>
        <v>0</v>
      </c>
      <c r="I329" s="328">
        <v>0</v>
      </c>
      <c r="J329" s="328">
        <v>0</v>
      </c>
      <c r="K329" s="268">
        <v>0</v>
      </c>
      <c r="L329" s="268">
        <v>0</v>
      </c>
      <c r="M329" s="268">
        <v>0</v>
      </c>
      <c r="N329" s="268">
        <v>4</v>
      </c>
      <c r="O329" s="328">
        <v>0</v>
      </c>
      <c r="P329" s="328">
        <v>0</v>
      </c>
      <c r="Q329" s="273">
        <v>0</v>
      </c>
      <c r="R329" s="273">
        <v>23741</v>
      </c>
    </row>
    <row r="330" spans="1:18" ht="45.75" customHeight="1" x14ac:dyDescent="0.25">
      <c r="A330" s="328">
        <v>18</v>
      </c>
      <c r="B330" s="642" t="s">
        <v>491</v>
      </c>
      <c r="C330" s="643"/>
      <c r="D330" s="643"/>
      <c r="E330" s="643"/>
      <c r="F330" s="644"/>
      <c r="G330" s="326" t="s">
        <v>492</v>
      </c>
      <c r="H330" s="328">
        <f t="shared" si="27"/>
        <v>0</v>
      </c>
      <c r="I330" s="328">
        <v>0</v>
      </c>
      <c r="J330" s="328">
        <v>0</v>
      </c>
      <c r="K330" s="268">
        <v>0</v>
      </c>
      <c r="L330" s="268">
        <v>0</v>
      </c>
      <c r="M330" s="268">
        <v>0</v>
      </c>
      <c r="N330" s="268">
        <v>4</v>
      </c>
      <c r="O330" s="328">
        <v>0</v>
      </c>
      <c r="P330" s="328">
        <v>0</v>
      </c>
      <c r="Q330" s="273">
        <v>0</v>
      </c>
      <c r="R330" s="273">
        <v>23741</v>
      </c>
    </row>
    <row r="331" spans="1:18" ht="46.5" customHeight="1" x14ac:dyDescent="0.25">
      <c r="A331" s="328">
        <v>19</v>
      </c>
      <c r="B331" s="642" t="s">
        <v>493</v>
      </c>
      <c r="C331" s="643"/>
      <c r="D331" s="643"/>
      <c r="E331" s="643"/>
      <c r="F331" s="644"/>
      <c r="G331" s="326" t="s">
        <v>494</v>
      </c>
      <c r="H331" s="328">
        <f t="shared" si="27"/>
        <v>0</v>
      </c>
      <c r="I331" s="328">
        <v>0</v>
      </c>
      <c r="J331" s="328">
        <v>0</v>
      </c>
      <c r="K331" s="268">
        <v>0</v>
      </c>
      <c r="L331" s="268">
        <v>0</v>
      </c>
      <c r="M331" s="268">
        <v>0</v>
      </c>
      <c r="N331" s="268">
        <v>1</v>
      </c>
      <c r="O331" s="328">
        <v>0</v>
      </c>
      <c r="P331" s="328">
        <v>0</v>
      </c>
      <c r="Q331" s="273">
        <v>0</v>
      </c>
      <c r="R331" s="273">
        <v>23741</v>
      </c>
    </row>
    <row r="332" spans="1:18" ht="34.5" customHeight="1" x14ac:dyDescent="0.25">
      <c r="A332" s="328">
        <v>20</v>
      </c>
      <c r="B332" s="642" t="s">
        <v>495</v>
      </c>
      <c r="C332" s="643"/>
      <c r="D332" s="643"/>
      <c r="E332" s="643"/>
      <c r="F332" s="644"/>
      <c r="G332" s="326" t="s">
        <v>496</v>
      </c>
      <c r="H332" s="328">
        <f t="shared" si="27"/>
        <v>0</v>
      </c>
      <c r="I332" s="328">
        <v>0</v>
      </c>
      <c r="J332" s="328">
        <v>0</v>
      </c>
      <c r="K332" s="268">
        <v>0</v>
      </c>
      <c r="L332" s="268">
        <v>0</v>
      </c>
      <c r="M332" s="268">
        <v>0</v>
      </c>
      <c r="N332" s="268">
        <v>1</v>
      </c>
      <c r="O332" s="328">
        <v>0</v>
      </c>
      <c r="P332" s="328">
        <v>0</v>
      </c>
      <c r="Q332" s="273">
        <v>0</v>
      </c>
      <c r="R332" s="273">
        <v>23741</v>
      </c>
    </row>
    <row r="333" spans="1:18" ht="46.5" customHeight="1" x14ac:dyDescent="0.25">
      <c r="A333" s="328">
        <v>21</v>
      </c>
      <c r="B333" s="645" t="s">
        <v>952</v>
      </c>
      <c r="C333" s="646"/>
      <c r="D333" s="646"/>
      <c r="E333" s="646"/>
      <c r="F333" s="647"/>
      <c r="G333" s="327" t="s">
        <v>953</v>
      </c>
      <c r="H333" s="328">
        <f t="shared" si="27"/>
        <v>0</v>
      </c>
      <c r="I333" s="328">
        <v>0</v>
      </c>
      <c r="J333" s="328">
        <v>0</v>
      </c>
      <c r="K333" s="268">
        <v>0</v>
      </c>
      <c r="L333" s="268">
        <v>0</v>
      </c>
      <c r="M333" s="268">
        <v>0</v>
      </c>
      <c r="N333" s="268">
        <v>0</v>
      </c>
      <c r="O333" s="328">
        <v>0</v>
      </c>
      <c r="P333" s="328">
        <v>0</v>
      </c>
      <c r="Q333" s="328">
        <v>0</v>
      </c>
      <c r="R333" s="328">
        <v>0</v>
      </c>
    </row>
    <row r="334" spans="1:18" ht="29.25" customHeight="1" x14ac:dyDescent="0.25">
      <c r="A334" s="328">
        <v>22</v>
      </c>
      <c r="B334" s="645" t="s">
        <v>954</v>
      </c>
      <c r="C334" s="646"/>
      <c r="D334" s="646"/>
      <c r="E334" s="646"/>
      <c r="F334" s="647"/>
      <c r="G334" s="327" t="s">
        <v>955</v>
      </c>
      <c r="H334" s="328">
        <f t="shared" si="27"/>
        <v>0</v>
      </c>
      <c r="I334" s="328">
        <v>0</v>
      </c>
      <c r="J334" s="328">
        <v>0</v>
      </c>
      <c r="K334" s="268">
        <v>0</v>
      </c>
      <c r="L334" s="268">
        <v>0</v>
      </c>
      <c r="M334" s="268">
        <v>0</v>
      </c>
      <c r="N334" s="268">
        <v>0</v>
      </c>
      <c r="O334" s="328">
        <v>0</v>
      </c>
      <c r="P334" s="328">
        <v>0</v>
      </c>
      <c r="Q334" s="328">
        <v>0</v>
      </c>
      <c r="R334" s="328">
        <v>0</v>
      </c>
    </row>
    <row r="335" spans="1:18" ht="30" customHeight="1" x14ac:dyDescent="0.25">
      <c r="A335" s="673" t="s">
        <v>654</v>
      </c>
      <c r="B335" s="673"/>
      <c r="C335" s="673"/>
      <c r="D335" s="673"/>
      <c r="E335" s="673"/>
      <c r="F335" s="673"/>
      <c r="G335" s="673"/>
      <c r="H335" s="329">
        <f>I335+J335</f>
        <v>3855</v>
      </c>
      <c r="I335" s="329">
        <f t="shared" ref="I335:P335" si="28">I25+I40+I68+I104+I129+I148+I163+I192+I241+I244+I259+I270+I312</f>
        <v>2570</v>
      </c>
      <c r="J335" s="329">
        <f t="shared" si="28"/>
        <v>1285</v>
      </c>
      <c r="K335" s="330">
        <f t="shared" si="28"/>
        <v>1667</v>
      </c>
      <c r="L335" s="330">
        <f t="shared" si="28"/>
        <v>818.5</v>
      </c>
      <c r="M335" s="330">
        <f t="shared" si="28"/>
        <v>136.25</v>
      </c>
      <c r="N335" s="330">
        <f t="shared" si="28"/>
        <v>4905</v>
      </c>
      <c r="O335" s="329">
        <f t="shared" si="28"/>
        <v>1155</v>
      </c>
      <c r="P335" s="329">
        <f t="shared" si="28"/>
        <v>27</v>
      </c>
      <c r="Q335" s="298"/>
      <c r="R335" s="298"/>
    </row>
    <row r="336" spans="1:18" ht="33.75" customHeight="1" x14ac:dyDescent="0.25">
      <c r="A336" s="331">
        <v>14</v>
      </c>
      <c r="B336" s="656" t="s">
        <v>597</v>
      </c>
      <c r="C336" s="657"/>
      <c r="D336" s="657"/>
      <c r="E336" s="657"/>
      <c r="F336" s="658"/>
      <c r="G336" s="263" t="s">
        <v>598</v>
      </c>
      <c r="H336" s="331">
        <f>I336+J336</f>
        <v>180</v>
      </c>
      <c r="I336" s="267">
        <v>125</v>
      </c>
      <c r="J336" s="267">
        <v>55</v>
      </c>
      <c r="K336" s="268">
        <v>103</v>
      </c>
      <c r="L336" s="268">
        <v>0</v>
      </c>
      <c r="M336" s="268">
        <v>1</v>
      </c>
      <c r="N336" s="268">
        <v>229</v>
      </c>
      <c r="O336" s="267">
        <v>0</v>
      </c>
      <c r="P336" s="267">
        <v>0</v>
      </c>
      <c r="Q336" s="267">
        <v>52601</v>
      </c>
      <c r="R336" s="269">
        <v>25025.599999999999</v>
      </c>
    </row>
    <row r="337" spans="1:20" ht="28.5" customHeight="1" x14ac:dyDescent="0.25">
      <c r="A337" s="667" t="s">
        <v>859</v>
      </c>
      <c r="B337" s="667"/>
      <c r="C337" s="667"/>
      <c r="D337" s="667"/>
      <c r="E337" s="667"/>
      <c r="F337" s="667"/>
      <c r="G337" s="667"/>
      <c r="H337" s="667"/>
      <c r="I337" s="667"/>
      <c r="J337" s="667"/>
      <c r="K337" s="667"/>
      <c r="L337" s="667"/>
      <c r="M337" s="667"/>
      <c r="N337" s="667"/>
      <c r="O337" s="667"/>
      <c r="P337" s="667"/>
      <c r="Q337" s="667"/>
      <c r="R337" s="667"/>
    </row>
    <row r="338" spans="1:20" ht="48" customHeight="1" x14ac:dyDescent="0.25">
      <c r="A338" s="267">
        <v>1</v>
      </c>
      <c r="B338" s="659" t="s">
        <v>599</v>
      </c>
      <c r="C338" s="660"/>
      <c r="D338" s="660"/>
      <c r="E338" s="660"/>
      <c r="F338" s="661"/>
      <c r="G338" s="263" t="s">
        <v>1051</v>
      </c>
      <c r="H338" s="267">
        <f>I338+J338</f>
        <v>720</v>
      </c>
      <c r="I338" s="267">
        <v>700</v>
      </c>
      <c r="J338" s="267">
        <v>20</v>
      </c>
      <c r="K338" s="268">
        <v>206</v>
      </c>
      <c r="L338" s="268">
        <v>0</v>
      </c>
      <c r="M338" s="268">
        <v>0</v>
      </c>
      <c r="N338" s="268">
        <v>397</v>
      </c>
      <c r="O338" s="267">
        <v>0</v>
      </c>
      <c r="P338" s="267">
        <v>0</v>
      </c>
      <c r="Q338" s="269">
        <v>47716</v>
      </c>
      <c r="R338" s="269">
        <v>23858</v>
      </c>
    </row>
    <row r="339" spans="1:20" ht="57" x14ac:dyDescent="0.25">
      <c r="A339" s="267">
        <v>2</v>
      </c>
      <c r="B339" s="659" t="s">
        <v>601</v>
      </c>
      <c r="C339" s="660"/>
      <c r="D339" s="660"/>
      <c r="E339" s="660"/>
      <c r="F339" s="661"/>
      <c r="G339" s="263" t="s">
        <v>1052</v>
      </c>
      <c r="H339" s="267">
        <f t="shared" ref="H339:H358" si="29">I339+J339</f>
        <v>485</v>
      </c>
      <c r="I339" s="267">
        <v>485</v>
      </c>
      <c r="J339" s="267">
        <v>0</v>
      </c>
      <c r="K339" s="268">
        <v>192</v>
      </c>
      <c r="L339" s="268">
        <v>0</v>
      </c>
      <c r="M339" s="268">
        <v>0</v>
      </c>
      <c r="N339" s="268">
        <v>313</v>
      </c>
      <c r="O339" s="267">
        <v>0</v>
      </c>
      <c r="P339" s="267">
        <v>0</v>
      </c>
      <c r="Q339" s="269">
        <v>47870.8</v>
      </c>
      <c r="R339" s="269">
        <v>23876.6</v>
      </c>
    </row>
    <row r="340" spans="1:20" ht="42.75" x14ac:dyDescent="0.25">
      <c r="A340" s="267">
        <v>3</v>
      </c>
      <c r="B340" s="659" t="s">
        <v>631</v>
      </c>
      <c r="C340" s="660"/>
      <c r="D340" s="660"/>
      <c r="E340" s="660"/>
      <c r="F340" s="661"/>
      <c r="G340" s="263" t="s">
        <v>1053</v>
      </c>
      <c r="H340" s="267">
        <f t="shared" si="29"/>
        <v>510</v>
      </c>
      <c r="I340" s="267">
        <v>480</v>
      </c>
      <c r="J340" s="267">
        <v>30</v>
      </c>
      <c r="K340" s="268">
        <v>119</v>
      </c>
      <c r="L340" s="268">
        <v>129</v>
      </c>
      <c r="M340" s="268">
        <v>0</v>
      </c>
      <c r="N340" s="268">
        <v>315</v>
      </c>
      <c r="O340" s="267">
        <v>148</v>
      </c>
      <c r="P340" s="267">
        <v>0</v>
      </c>
      <c r="Q340" s="269">
        <v>61731</v>
      </c>
      <c r="R340" s="269">
        <v>23859</v>
      </c>
    </row>
    <row r="341" spans="1:20" ht="28.5" x14ac:dyDescent="0.25">
      <c r="A341" s="267">
        <v>4</v>
      </c>
      <c r="B341" s="659" t="s">
        <v>601</v>
      </c>
      <c r="C341" s="660"/>
      <c r="D341" s="660"/>
      <c r="E341" s="660"/>
      <c r="F341" s="661"/>
      <c r="G341" s="263" t="s">
        <v>1054</v>
      </c>
      <c r="H341" s="263">
        <f t="shared" si="29"/>
        <v>340</v>
      </c>
      <c r="I341" s="263">
        <v>340</v>
      </c>
      <c r="J341" s="263">
        <v>0</v>
      </c>
      <c r="K341" s="264">
        <v>107</v>
      </c>
      <c r="L341" s="264">
        <v>0</v>
      </c>
      <c r="M341" s="264">
        <v>0</v>
      </c>
      <c r="N341" s="264">
        <v>205</v>
      </c>
      <c r="O341" s="263">
        <v>0</v>
      </c>
      <c r="P341" s="263">
        <v>0</v>
      </c>
      <c r="Q341" s="292" t="s">
        <v>1143</v>
      </c>
      <c r="R341" s="292" t="s">
        <v>1144</v>
      </c>
    </row>
    <row r="342" spans="1:20" ht="42.75" x14ac:dyDescent="0.25">
      <c r="A342" s="267">
        <v>5</v>
      </c>
      <c r="B342" s="659" t="s">
        <v>614</v>
      </c>
      <c r="C342" s="660"/>
      <c r="D342" s="660"/>
      <c r="E342" s="660"/>
      <c r="F342" s="661"/>
      <c r="G342" s="263" t="s">
        <v>606</v>
      </c>
      <c r="H342" s="263">
        <f t="shared" si="29"/>
        <v>305</v>
      </c>
      <c r="I342" s="263">
        <v>290</v>
      </c>
      <c r="J342" s="263">
        <v>15</v>
      </c>
      <c r="K342" s="264">
        <v>107</v>
      </c>
      <c r="L342" s="264">
        <v>8</v>
      </c>
      <c r="M342" s="264">
        <v>0</v>
      </c>
      <c r="N342" s="264">
        <v>251</v>
      </c>
      <c r="O342" s="263">
        <v>11</v>
      </c>
      <c r="P342" s="263">
        <v>0</v>
      </c>
      <c r="Q342" s="265">
        <v>50839.3</v>
      </c>
      <c r="R342" s="265">
        <v>24616.2</v>
      </c>
    </row>
    <row r="343" spans="1:20" ht="61.5" customHeight="1" x14ac:dyDescent="0.25">
      <c r="A343" s="267">
        <v>6</v>
      </c>
      <c r="B343" s="659" t="s">
        <v>601</v>
      </c>
      <c r="C343" s="660"/>
      <c r="D343" s="660"/>
      <c r="E343" s="660"/>
      <c r="F343" s="661"/>
      <c r="G343" s="263" t="s">
        <v>1055</v>
      </c>
      <c r="H343" s="263">
        <f t="shared" si="29"/>
        <v>221</v>
      </c>
      <c r="I343" s="263">
        <v>215</v>
      </c>
      <c r="J343" s="263">
        <v>6</v>
      </c>
      <c r="K343" s="264">
        <v>93</v>
      </c>
      <c r="L343" s="264">
        <v>7</v>
      </c>
      <c r="M343" s="264">
        <v>7</v>
      </c>
      <c r="N343" s="264">
        <v>275</v>
      </c>
      <c r="O343" s="263">
        <v>0</v>
      </c>
      <c r="P343" s="263">
        <v>0</v>
      </c>
      <c r="Q343" s="265">
        <v>46889.1</v>
      </c>
      <c r="R343" s="265">
        <v>24822.3</v>
      </c>
    </row>
    <row r="344" spans="1:20" ht="42.75" x14ac:dyDescent="0.25">
      <c r="A344" s="267">
        <v>7</v>
      </c>
      <c r="B344" s="659" t="s">
        <v>609</v>
      </c>
      <c r="C344" s="660"/>
      <c r="D344" s="660"/>
      <c r="E344" s="660"/>
      <c r="F344" s="661"/>
      <c r="G344" s="263" t="s">
        <v>1142</v>
      </c>
      <c r="H344" s="263">
        <f t="shared" si="29"/>
        <v>330</v>
      </c>
      <c r="I344" s="263">
        <v>315</v>
      </c>
      <c r="J344" s="263">
        <v>15</v>
      </c>
      <c r="K344" s="264">
        <v>41</v>
      </c>
      <c r="L344" s="264">
        <v>75</v>
      </c>
      <c r="M344" s="264">
        <v>0</v>
      </c>
      <c r="N344" s="264">
        <v>122</v>
      </c>
      <c r="O344" s="263">
        <v>87</v>
      </c>
      <c r="P344" s="263">
        <v>0</v>
      </c>
      <c r="Q344" s="285">
        <v>57674.5</v>
      </c>
      <c r="R344" s="285">
        <v>31621.8</v>
      </c>
    </row>
    <row r="345" spans="1:20" ht="21" customHeight="1" x14ac:dyDescent="0.25">
      <c r="A345" s="267">
        <v>8</v>
      </c>
      <c r="B345" s="659" t="s">
        <v>609</v>
      </c>
      <c r="C345" s="660"/>
      <c r="D345" s="660"/>
      <c r="E345" s="660"/>
      <c r="F345" s="661"/>
      <c r="G345" s="263" t="s">
        <v>1114</v>
      </c>
      <c r="H345" s="263">
        <f t="shared" si="29"/>
        <v>80</v>
      </c>
      <c r="I345" s="263">
        <v>70</v>
      </c>
      <c r="J345" s="263">
        <v>10</v>
      </c>
      <c r="K345" s="264">
        <v>16</v>
      </c>
      <c r="L345" s="264">
        <v>16</v>
      </c>
      <c r="M345" s="264">
        <v>9</v>
      </c>
      <c r="N345" s="264">
        <v>19</v>
      </c>
      <c r="O345" s="263">
        <v>2</v>
      </c>
      <c r="P345" s="263">
        <v>1</v>
      </c>
      <c r="Q345" s="265">
        <v>48055.6</v>
      </c>
      <c r="R345" s="265">
        <v>32387.1</v>
      </c>
    </row>
    <row r="346" spans="1:20" ht="21" customHeight="1" x14ac:dyDescent="0.25">
      <c r="A346" s="267">
        <v>9</v>
      </c>
      <c r="B346" s="659" t="s">
        <v>631</v>
      </c>
      <c r="C346" s="660"/>
      <c r="D346" s="660"/>
      <c r="E346" s="660"/>
      <c r="F346" s="661"/>
      <c r="G346" s="263" t="s">
        <v>1112</v>
      </c>
      <c r="H346" s="263">
        <f t="shared" si="29"/>
        <v>90</v>
      </c>
      <c r="I346" s="263">
        <v>90</v>
      </c>
      <c r="J346" s="263">
        <v>0</v>
      </c>
      <c r="K346" s="264">
        <v>44</v>
      </c>
      <c r="L346" s="264">
        <v>0</v>
      </c>
      <c r="M346" s="264">
        <v>0</v>
      </c>
      <c r="N346" s="264">
        <v>47</v>
      </c>
      <c r="O346" s="263">
        <v>0</v>
      </c>
      <c r="P346" s="263">
        <v>0</v>
      </c>
      <c r="Q346" s="265">
        <v>52608.9</v>
      </c>
      <c r="R346" s="265">
        <v>24583.3</v>
      </c>
    </row>
    <row r="347" spans="1:20" ht="21" customHeight="1" x14ac:dyDescent="0.25">
      <c r="A347" s="267">
        <v>10</v>
      </c>
      <c r="B347" s="659" t="s">
        <v>599</v>
      </c>
      <c r="C347" s="660"/>
      <c r="D347" s="660"/>
      <c r="E347" s="660"/>
      <c r="F347" s="661"/>
      <c r="G347" s="263" t="s">
        <v>1111</v>
      </c>
      <c r="H347" s="263">
        <f t="shared" si="29"/>
        <v>360</v>
      </c>
      <c r="I347" s="263">
        <v>280</v>
      </c>
      <c r="J347" s="333">
        <v>80</v>
      </c>
      <c r="K347" s="264">
        <v>96</v>
      </c>
      <c r="L347" s="264">
        <v>0</v>
      </c>
      <c r="M347" s="264">
        <v>0</v>
      </c>
      <c r="N347" s="264">
        <v>210</v>
      </c>
      <c r="O347" s="263">
        <v>0</v>
      </c>
      <c r="P347" s="263">
        <v>0</v>
      </c>
      <c r="Q347" s="265">
        <v>56324</v>
      </c>
      <c r="R347" s="265">
        <v>26833</v>
      </c>
      <c r="S347" s="293"/>
      <c r="T347" s="293"/>
    </row>
    <row r="348" spans="1:20" ht="21" customHeight="1" x14ac:dyDescent="0.25">
      <c r="A348" s="267">
        <v>11</v>
      </c>
      <c r="B348" s="659" t="s">
        <v>609</v>
      </c>
      <c r="C348" s="660"/>
      <c r="D348" s="660"/>
      <c r="E348" s="660"/>
      <c r="F348" s="661"/>
      <c r="G348" s="263" t="s">
        <v>1110</v>
      </c>
      <c r="H348" s="263">
        <f t="shared" si="29"/>
        <v>35</v>
      </c>
      <c r="I348" s="263">
        <v>25</v>
      </c>
      <c r="J348" s="263">
        <v>10</v>
      </c>
      <c r="K348" s="264">
        <v>25</v>
      </c>
      <c r="L348" s="264">
        <v>15</v>
      </c>
      <c r="M348" s="264">
        <v>9</v>
      </c>
      <c r="N348" s="264">
        <v>32</v>
      </c>
      <c r="O348" s="263">
        <v>16</v>
      </c>
      <c r="P348" s="263">
        <v>1</v>
      </c>
      <c r="Q348" s="265">
        <v>81045.100000000006</v>
      </c>
      <c r="R348" s="265">
        <v>42406.9</v>
      </c>
    </row>
    <row r="349" spans="1:20" ht="28.5" customHeight="1" x14ac:dyDescent="0.25">
      <c r="A349" s="267">
        <v>12</v>
      </c>
      <c r="B349" s="659" t="s">
        <v>599</v>
      </c>
      <c r="C349" s="660"/>
      <c r="D349" s="660"/>
      <c r="E349" s="660"/>
      <c r="F349" s="661"/>
      <c r="G349" s="263" t="s">
        <v>1068</v>
      </c>
      <c r="H349" s="263">
        <f t="shared" si="29"/>
        <v>210</v>
      </c>
      <c r="I349" s="263">
        <v>210</v>
      </c>
      <c r="J349" s="263">
        <v>0</v>
      </c>
      <c r="K349" s="264">
        <v>33</v>
      </c>
      <c r="L349" s="264">
        <v>17</v>
      </c>
      <c r="M349" s="264">
        <v>0</v>
      </c>
      <c r="N349" s="264">
        <v>95</v>
      </c>
      <c r="O349" s="263">
        <v>13</v>
      </c>
      <c r="P349" s="263">
        <v>0</v>
      </c>
      <c r="Q349" s="265">
        <v>47772.6</v>
      </c>
      <c r="R349" s="265">
        <v>23860</v>
      </c>
      <c r="S349" s="294"/>
      <c r="T349" s="294"/>
    </row>
    <row r="350" spans="1:20" ht="18.75" customHeight="1" x14ac:dyDescent="0.25">
      <c r="A350" s="267">
        <v>13</v>
      </c>
      <c r="B350" s="659" t="s">
        <v>609</v>
      </c>
      <c r="C350" s="660"/>
      <c r="D350" s="660"/>
      <c r="E350" s="660"/>
      <c r="F350" s="661"/>
      <c r="G350" s="263" t="s">
        <v>1069</v>
      </c>
      <c r="H350" s="263">
        <f t="shared" si="29"/>
        <v>120</v>
      </c>
      <c r="I350" s="263">
        <v>120</v>
      </c>
      <c r="J350" s="263">
        <v>0</v>
      </c>
      <c r="K350" s="264">
        <v>13</v>
      </c>
      <c r="L350" s="264">
        <v>0</v>
      </c>
      <c r="M350" s="264">
        <v>0</v>
      </c>
      <c r="N350" s="264">
        <v>77</v>
      </c>
      <c r="O350" s="263">
        <v>0</v>
      </c>
      <c r="P350" s="263">
        <v>0</v>
      </c>
      <c r="Q350" s="265">
        <v>109353.3</v>
      </c>
      <c r="R350" s="265">
        <v>46379.3</v>
      </c>
    </row>
    <row r="351" spans="1:20" x14ac:dyDescent="0.25">
      <c r="A351" s="267">
        <v>14</v>
      </c>
      <c r="B351" s="659" t="s">
        <v>609</v>
      </c>
      <c r="C351" s="660"/>
      <c r="D351" s="660"/>
      <c r="E351" s="660"/>
      <c r="F351" s="661"/>
      <c r="G351" s="263" t="s">
        <v>1070</v>
      </c>
      <c r="H351" s="263">
        <f t="shared" si="29"/>
        <v>130</v>
      </c>
      <c r="I351" s="263">
        <v>115</v>
      </c>
      <c r="J351" s="263">
        <v>15</v>
      </c>
      <c r="K351" s="264">
        <v>17</v>
      </c>
      <c r="L351" s="264">
        <v>0</v>
      </c>
      <c r="M351" s="264">
        <v>0</v>
      </c>
      <c r="N351" s="264">
        <v>51</v>
      </c>
      <c r="O351" s="263">
        <v>0</v>
      </c>
      <c r="P351" s="263">
        <v>0</v>
      </c>
      <c r="Q351" s="265">
        <v>47780</v>
      </c>
      <c r="R351" s="265">
        <v>24400</v>
      </c>
    </row>
    <row r="352" spans="1:20" ht="28.5" x14ac:dyDescent="0.25">
      <c r="A352" s="267">
        <v>15</v>
      </c>
      <c r="B352" s="659" t="s">
        <v>660</v>
      </c>
      <c r="C352" s="660"/>
      <c r="D352" s="660"/>
      <c r="E352" s="660"/>
      <c r="F352" s="661"/>
      <c r="G352" s="263" t="s">
        <v>1058</v>
      </c>
      <c r="H352" s="263">
        <f t="shared" si="29"/>
        <v>190</v>
      </c>
      <c r="I352" s="263">
        <v>180</v>
      </c>
      <c r="J352" s="263">
        <v>10</v>
      </c>
      <c r="K352" s="264">
        <v>4</v>
      </c>
      <c r="L352" s="264">
        <v>12.75</v>
      </c>
      <c r="M352" s="264">
        <v>11.25</v>
      </c>
      <c r="N352" s="264">
        <v>42</v>
      </c>
      <c r="O352" s="263">
        <v>55.75</v>
      </c>
      <c r="P352" s="263">
        <v>51.25</v>
      </c>
      <c r="Q352" s="265">
        <v>64175</v>
      </c>
      <c r="R352" s="265">
        <v>34712</v>
      </c>
    </row>
    <row r="353" spans="1:20" ht="28.5" x14ac:dyDescent="0.25">
      <c r="A353" s="267">
        <v>16</v>
      </c>
      <c r="B353" s="659" t="s">
        <v>661</v>
      </c>
      <c r="C353" s="660"/>
      <c r="D353" s="660"/>
      <c r="E353" s="660"/>
      <c r="F353" s="661"/>
      <c r="G353" s="263" t="s">
        <v>1057</v>
      </c>
      <c r="H353" s="263">
        <f t="shared" si="29"/>
        <v>230</v>
      </c>
      <c r="I353" s="263">
        <v>210</v>
      </c>
      <c r="J353" s="263">
        <v>20</v>
      </c>
      <c r="K353" s="264">
        <v>14</v>
      </c>
      <c r="L353" s="264">
        <v>4</v>
      </c>
      <c r="M353" s="264">
        <v>0</v>
      </c>
      <c r="N353" s="264">
        <v>79</v>
      </c>
      <c r="O353" s="263">
        <v>5</v>
      </c>
      <c r="P353" s="263">
        <v>0</v>
      </c>
      <c r="Q353" s="265">
        <v>61749.599999999999</v>
      </c>
      <c r="R353" s="265">
        <v>33213.300000000003</v>
      </c>
    </row>
    <row r="354" spans="1:20" ht="28.5" x14ac:dyDescent="0.25">
      <c r="A354" s="267">
        <v>17</v>
      </c>
      <c r="B354" s="659" t="s">
        <v>662</v>
      </c>
      <c r="C354" s="660"/>
      <c r="D354" s="660"/>
      <c r="E354" s="660"/>
      <c r="F354" s="661"/>
      <c r="G354" s="263" t="s">
        <v>1059</v>
      </c>
      <c r="H354" s="263">
        <f t="shared" si="29"/>
        <v>150</v>
      </c>
      <c r="I354" s="263">
        <v>150</v>
      </c>
      <c r="J354" s="263">
        <v>0</v>
      </c>
      <c r="K354" s="264">
        <v>6</v>
      </c>
      <c r="L354" s="264">
        <v>15</v>
      </c>
      <c r="M354" s="264">
        <v>0</v>
      </c>
      <c r="N354" s="264">
        <v>17</v>
      </c>
      <c r="O354" s="263">
        <v>4</v>
      </c>
      <c r="P354" s="263">
        <v>0</v>
      </c>
      <c r="Q354" s="265">
        <v>56974</v>
      </c>
      <c r="R354" s="265">
        <v>31998</v>
      </c>
    </row>
    <row r="355" spans="1:20" x14ac:dyDescent="0.25">
      <c r="A355" s="267">
        <v>18</v>
      </c>
      <c r="B355" s="659" t="s">
        <v>607</v>
      </c>
      <c r="C355" s="660"/>
      <c r="D355" s="660"/>
      <c r="E355" s="660"/>
      <c r="F355" s="661"/>
      <c r="G355" s="263" t="s">
        <v>1106</v>
      </c>
      <c r="H355" s="263">
        <f t="shared" si="29"/>
        <v>40</v>
      </c>
      <c r="I355" s="263">
        <v>0</v>
      </c>
      <c r="J355" s="263">
        <v>40</v>
      </c>
      <c r="K355" s="264">
        <v>21</v>
      </c>
      <c r="L355" s="264">
        <v>0</v>
      </c>
      <c r="M355" s="264">
        <v>0</v>
      </c>
      <c r="N355" s="264">
        <v>23</v>
      </c>
      <c r="O355" s="263">
        <v>0</v>
      </c>
      <c r="P355" s="263">
        <v>0</v>
      </c>
      <c r="Q355" s="290">
        <v>48800</v>
      </c>
      <c r="R355" s="288" t="s">
        <v>979</v>
      </c>
    </row>
    <row r="356" spans="1:20" ht="21.75" customHeight="1" x14ac:dyDescent="0.25">
      <c r="A356" s="267">
        <v>19</v>
      </c>
      <c r="B356" s="659" t="s">
        <v>601</v>
      </c>
      <c r="C356" s="660"/>
      <c r="D356" s="660"/>
      <c r="E356" s="660"/>
      <c r="F356" s="661"/>
      <c r="G356" s="263" t="s">
        <v>1107</v>
      </c>
      <c r="H356" s="263">
        <f t="shared" si="29"/>
        <v>0</v>
      </c>
      <c r="I356" s="263">
        <v>0</v>
      </c>
      <c r="J356" s="263">
        <v>0</v>
      </c>
      <c r="K356" s="264">
        <v>46</v>
      </c>
      <c r="L356" s="264">
        <v>0</v>
      </c>
      <c r="M356" s="264">
        <v>0</v>
      </c>
      <c r="N356" s="264">
        <v>81</v>
      </c>
      <c r="O356" s="263">
        <v>0</v>
      </c>
      <c r="P356" s="263">
        <v>0</v>
      </c>
      <c r="Q356" s="288" t="s">
        <v>1145</v>
      </c>
      <c r="R356" s="288" t="s">
        <v>1146</v>
      </c>
    </row>
    <row r="357" spans="1:20" ht="28.5" x14ac:dyDescent="0.25">
      <c r="A357" s="267">
        <v>20</v>
      </c>
      <c r="B357" s="659" t="s">
        <v>625</v>
      </c>
      <c r="C357" s="660"/>
      <c r="D357" s="660"/>
      <c r="E357" s="660"/>
      <c r="F357" s="661"/>
      <c r="G357" s="263" t="s">
        <v>1108</v>
      </c>
      <c r="H357" s="263">
        <f t="shared" si="29"/>
        <v>0</v>
      </c>
      <c r="I357" s="263">
        <v>0</v>
      </c>
      <c r="J357" s="263">
        <v>0</v>
      </c>
      <c r="K357" s="264">
        <v>38</v>
      </c>
      <c r="L357" s="264">
        <v>46</v>
      </c>
      <c r="M357" s="264">
        <v>0</v>
      </c>
      <c r="N357" s="264">
        <v>66</v>
      </c>
      <c r="O357" s="263">
        <v>67</v>
      </c>
      <c r="P357" s="263">
        <v>0</v>
      </c>
      <c r="Q357" s="265">
        <v>47716</v>
      </c>
      <c r="R357" s="265">
        <v>23858</v>
      </c>
    </row>
    <row r="358" spans="1:20" ht="28.5" x14ac:dyDescent="0.25">
      <c r="A358" s="267">
        <v>21</v>
      </c>
      <c r="B358" s="659" t="s">
        <v>601</v>
      </c>
      <c r="C358" s="660"/>
      <c r="D358" s="660"/>
      <c r="E358" s="660"/>
      <c r="F358" s="661"/>
      <c r="G358" s="263" t="s">
        <v>1109</v>
      </c>
      <c r="H358" s="263">
        <f t="shared" si="29"/>
        <v>6</v>
      </c>
      <c r="I358" s="263">
        <v>0</v>
      </c>
      <c r="J358" s="263">
        <v>6</v>
      </c>
      <c r="K358" s="264">
        <v>10</v>
      </c>
      <c r="L358" s="264">
        <v>7</v>
      </c>
      <c r="M358" s="264">
        <v>1</v>
      </c>
      <c r="N358" s="264">
        <v>26</v>
      </c>
      <c r="O358" s="263">
        <v>10</v>
      </c>
      <c r="P358" s="263">
        <v>0</v>
      </c>
      <c r="Q358" s="265">
        <v>47874</v>
      </c>
      <c r="R358" s="265">
        <v>24854</v>
      </c>
    </row>
    <row r="359" spans="1:20" ht="22.5" customHeight="1" x14ac:dyDescent="0.25">
      <c r="A359" s="667" t="s">
        <v>645</v>
      </c>
      <c r="B359" s="667"/>
      <c r="C359" s="667"/>
      <c r="D359" s="667"/>
      <c r="E359" s="667"/>
      <c r="F359" s="667"/>
      <c r="G359" s="667"/>
      <c r="H359" s="300">
        <f>I359+J359</f>
        <v>4552</v>
      </c>
      <c r="I359" s="300">
        <f>I338+I339+I340+I341+I342+I343+I344+I345+I346+I347+I348+I349+I350+I351+I352+I353+I354+I355+I356+I357+I358</f>
        <v>4275</v>
      </c>
      <c r="J359" s="300">
        <f t="shared" ref="J359:P359" si="30">J338+J339+J340+J341+J342+J343+J344+J345+J346+J347+J348+J349+J350+J351+J352+J353+J354+J355+J356+J357+J358</f>
        <v>277</v>
      </c>
      <c r="K359" s="330">
        <f t="shared" si="30"/>
        <v>1248</v>
      </c>
      <c r="L359" s="330">
        <f t="shared" si="30"/>
        <v>351.75</v>
      </c>
      <c r="M359" s="330">
        <f t="shared" si="30"/>
        <v>37.25</v>
      </c>
      <c r="N359" s="330">
        <f t="shared" si="30"/>
        <v>2743</v>
      </c>
      <c r="O359" s="331">
        <f t="shared" si="30"/>
        <v>418.75</v>
      </c>
      <c r="P359" s="331">
        <f t="shared" si="30"/>
        <v>53.25</v>
      </c>
      <c r="Q359" s="301"/>
      <c r="R359" s="301"/>
    </row>
    <row r="360" spans="1:20" ht="22.5" customHeight="1" x14ac:dyDescent="0.25">
      <c r="A360" s="667" t="s">
        <v>860</v>
      </c>
      <c r="B360" s="667"/>
      <c r="C360" s="667"/>
      <c r="D360" s="667"/>
      <c r="E360" s="667"/>
      <c r="F360" s="667"/>
      <c r="G360" s="667"/>
      <c r="H360" s="667"/>
      <c r="I360" s="667"/>
      <c r="J360" s="667"/>
      <c r="K360" s="667"/>
      <c r="L360" s="667"/>
      <c r="M360" s="667"/>
      <c r="N360" s="667"/>
      <c r="O360" s="667"/>
      <c r="P360" s="667"/>
      <c r="Q360" s="667"/>
      <c r="R360" s="667"/>
    </row>
    <row r="361" spans="1:20" ht="33.75" customHeight="1" x14ac:dyDescent="0.25">
      <c r="A361" s="267">
        <v>1</v>
      </c>
      <c r="B361" s="659" t="s">
        <v>601</v>
      </c>
      <c r="C361" s="660"/>
      <c r="D361" s="660"/>
      <c r="E361" s="660"/>
      <c r="F361" s="661"/>
      <c r="G361" s="263" t="s">
        <v>1060</v>
      </c>
      <c r="H361" s="267">
        <f>I361+J361</f>
        <v>245</v>
      </c>
      <c r="I361" s="267">
        <v>180</v>
      </c>
      <c r="J361" s="267">
        <v>65</v>
      </c>
      <c r="K361" s="268">
        <v>46</v>
      </c>
      <c r="L361" s="268">
        <v>0</v>
      </c>
      <c r="M361" s="268">
        <v>0</v>
      </c>
      <c r="N361" s="268">
        <v>102</v>
      </c>
      <c r="O361" s="267">
        <v>0</v>
      </c>
      <c r="P361" s="267">
        <v>0</v>
      </c>
      <c r="Q361" s="269">
        <v>41846.9</v>
      </c>
      <c r="R361" s="269">
        <v>29843.5</v>
      </c>
    </row>
    <row r="362" spans="1:20" ht="28.5" x14ac:dyDescent="0.25">
      <c r="A362" s="267">
        <v>2</v>
      </c>
      <c r="B362" s="659" t="s">
        <v>614</v>
      </c>
      <c r="C362" s="660"/>
      <c r="D362" s="660"/>
      <c r="E362" s="660"/>
      <c r="F362" s="661"/>
      <c r="G362" s="263" t="s">
        <v>1061</v>
      </c>
      <c r="H362" s="267">
        <f t="shared" ref="H362:H384" si="31">I362+J362</f>
        <v>215</v>
      </c>
      <c r="I362" s="267">
        <v>185</v>
      </c>
      <c r="J362" s="267">
        <v>30</v>
      </c>
      <c r="K362" s="268">
        <v>76</v>
      </c>
      <c r="L362" s="268">
        <v>37</v>
      </c>
      <c r="M362" s="268">
        <v>4</v>
      </c>
      <c r="N362" s="268">
        <v>170</v>
      </c>
      <c r="O362" s="267">
        <v>40</v>
      </c>
      <c r="P362" s="267">
        <v>0</v>
      </c>
      <c r="Q362" s="269">
        <v>48000</v>
      </c>
      <c r="R362" s="269">
        <v>23858</v>
      </c>
    </row>
    <row r="363" spans="1:20" ht="28.5" x14ac:dyDescent="0.25">
      <c r="A363" s="267">
        <v>3</v>
      </c>
      <c r="B363" s="659" t="s">
        <v>631</v>
      </c>
      <c r="C363" s="660"/>
      <c r="D363" s="660"/>
      <c r="E363" s="660"/>
      <c r="F363" s="661"/>
      <c r="G363" s="263" t="s">
        <v>1062</v>
      </c>
      <c r="H363" s="267">
        <f t="shared" si="31"/>
        <v>310</v>
      </c>
      <c r="I363" s="267">
        <v>265</v>
      </c>
      <c r="J363" s="267">
        <v>45</v>
      </c>
      <c r="K363" s="268">
        <v>66</v>
      </c>
      <c r="L363" s="268">
        <v>2</v>
      </c>
      <c r="M363" s="268">
        <v>0</v>
      </c>
      <c r="N363" s="268">
        <v>189</v>
      </c>
      <c r="O363" s="267">
        <v>0</v>
      </c>
      <c r="P363" s="267">
        <v>0</v>
      </c>
      <c r="Q363" s="269">
        <v>50306</v>
      </c>
      <c r="R363" s="269">
        <v>27899</v>
      </c>
      <c r="S363" s="294"/>
      <c r="T363" s="294"/>
    </row>
    <row r="364" spans="1:20" ht="28.5" x14ac:dyDescent="0.25">
      <c r="A364" s="267">
        <v>4</v>
      </c>
      <c r="B364" s="659" t="s">
        <v>601</v>
      </c>
      <c r="C364" s="660"/>
      <c r="D364" s="660"/>
      <c r="E364" s="660"/>
      <c r="F364" s="661"/>
      <c r="G364" s="263" t="s">
        <v>1063</v>
      </c>
      <c r="H364" s="267">
        <f t="shared" si="31"/>
        <v>345</v>
      </c>
      <c r="I364" s="267">
        <v>305</v>
      </c>
      <c r="J364" s="267">
        <v>40</v>
      </c>
      <c r="K364" s="268">
        <v>92</v>
      </c>
      <c r="L364" s="268">
        <v>0</v>
      </c>
      <c r="M364" s="268">
        <v>0</v>
      </c>
      <c r="N364" s="268">
        <v>200</v>
      </c>
      <c r="O364" s="267">
        <v>0</v>
      </c>
      <c r="P364" s="267">
        <v>0</v>
      </c>
      <c r="Q364" s="269">
        <v>47716</v>
      </c>
      <c r="R364" s="269">
        <v>23858</v>
      </c>
      <c r="S364" s="294"/>
      <c r="T364" s="294"/>
    </row>
    <row r="365" spans="1:20" ht="28.5" x14ac:dyDescent="0.25">
      <c r="A365" s="267">
        <v>5</v>
      </c>
      <c r="B365" s="659" t="s">
        <v>614</v>
      </c>
      <c r="C365" s="660"/>
      <c r="D365" s="660"/>
      <c r="E365" s="660"/>
      <c r="F365" s="661"/>
      <c r="G365" s="263" t="s">
        <v>1064</v>
      </c>
      <c r="H365" s="267">
        <f t="shared" si="31"/>
        <v>160</v>
      </c>
      <c r="I365" s="267">
        <v>130</v>
      </c>
      <c r="J365" s="267">
        <v>30</v>
      </c>
      <c r="K365" s="268">
        <v>48</v>
      </c>
      <c r="L365" s="268">
        <v>18.5</v>
      </c>
      <c r="M365" s="268">
        <v>0</v>
      </c>
      <c r="N365" s="268">
        <v>96</v>
      </c>
      <c r="O365" s="267">
        <v>50.25</v>
      </c>
      <c r="P365" s="267">
        <v>0</v>
      </c>
      <c r="Q365" s="269">
        <v>50000.1</v>
      </c>
      <c r="R365" s="269">
        <v>24180.2</v>
      </c>
      <c r="S365" s="294"/>
      <c r="T365" s="294"/>
    </row>
    <row r="366" spans="1:20" ht="28.5" customHeight="1" x14ac:dyDescent="0.25">
      <c r="A366" s="267">
        <v>6</v>
      </c>
      <c r="B366" s="659" t="s">
        <v>631</v>
      </c>
      <c r="C366" s="660"/>
      <c r="D366" s="660"/>
      <c r="E366" s="660"/>
      <c r="F366" s="661"/>
      <c r="G366" s="263" t="s">
        <v>1065</v>
      </c>
      <c r="H366" s="267">
        <f t="shared" si="31"/>
        <v>145</v>
      </c>
      <c r="I366" s="267">
        <v>130</v>
      </c>
      <c r="J366" s="267">
        <v>15</v>
      </c>
      <c r="K366" s="268">
        <v>53</v>
      </c>
      <c r="L366" s="268">
        <v>0.5</v>
      </c>
      <c r="M366" s="268">
        <v>0.5</v>
      </c>
      <c r="N366" s="268">
        <v>91</v>
      </c>
      <c r="O366" s="267">
        <v>3</v>
      </c>
      <c r="P366" s="267">
        <v>3</v>
      </c>
      <c r="Q366" s="269">
        <v>47713</v>
      </c>
      <c r="R366" s="269">
        <v>23857</v>
      </c>
    </row>
    <row r="367" spans="1:20" ht="28.5" x14ac:dyDescent="0.25">
      <c r="A367" s="267">
        <v>7</v>
      </c>
      <c r="B367" s="659" t="s">
        <v>694</v>
      </c>
      <c r="C367" s="660"/>
      <c r="D367" s="660"/>
      <c r="E367" s="660"/>
      <c r="F367" s="661"/>
      <c r="G367" s="263" t="s">
        <v>1115</v>
      </c>
      <c r="H367" s="267">
        <f t="shared" si="31"/>
        <v>135</v>
      </c>
      <c r="I367" s="267">
        <v>120</v>
      </c>
      <c r="J367" s="267">
        <v>15</v>
      </c>
      <c r="K367" s="268">
        <v>12</v>
      </c>
      <c r="L367" s="268">
        <v>2</v>
      </c>
      <c r="M367" s="268">
        <v>2</v>
      </c>
      <c r="N367" s="268">
        <v>25</v>
      </c>
      <c r="O367" s="267">
        <v>0</v>
      </c>
      <c r="P367" s="267">
        <v>0</v>
      </c>
      <c r="Q367" s="269">
        <v>47716</v>
      </c>
      <c r="R367" s="269">
        <v>27969.599999999999</v>
      </c>
    </row>
    <row r="368" spans="1:20" ht="28.5" x14ac:dyDescent="0.25">
      <c r="A368" s="267">
        <v>8</v>
      </c>
      <c r="B368" s="659" t="s">
        <v>601</v>
      </c>
      <c r="C368" s="660"/>
      <c r="D368" s="660"/>
      <c r="E368" s="660"/>
      <c r="F368" s="661"/>
      <c r="G368" s="263" t="s">
        <v>1116</v>
      </c>
      <c r="H368" s="267">
        <f t="shared" si="31"/>
        <v>20</v>
      </c>
      <c r="I368" s="267">
        <v>0</v>
      </c>
      <c r="J368" s="267">
        <v>20</v>
      </c>
      <c r="K368" s="268">
        <v>38</v>
      </c>
      <c r="L368" s="268">
        <v>37</v>
      </c>
      <c r="M368" s="268"/>
      <c r="N368" s="268">
        <v>49</v>
      </c>
      <c r="O368" s="267">
        <v>63</v>
      </c>
      <c r="P368" s="267">
        <v>0</v>
      </c>
      <c r="Q368" s="269">
        <v>44974.2</v>
      </c>
      <c r="R368" s="269">
        <v>22564.3</v>
      </c>
    </row>
    <row r="369" spans="1:20" ht="28.5" x14ac:dyDescent="0.25">
      <c r="A369" s="267">
        <v>9</v>
      </c>
      <c r="B369" s="659" t="s">
        <v>614</v>
      </c>
      <c r="C369" s="660"/>
      <c r="D369" s="660"/>
      <c r="E369" s="660"/>
      <c r="F369" s="661"/>
      <c r="G369" s="263" t="s">
        <v>1117</v>
      </c>
      <c r="H369" s="267">
        <f t="shared" si="31"/>
        <v>30</v>
      </c>
      <c r="I369" s="267">
        <v>0</v>
      </c>
      <c r="J369" s="267">
        <v>30</v>
      </c>
      <c r="K369" s="268">
        <v>65</v>
      </c>
      <c r="L369" s="268">
        <v>0</v>
      </c>
      <c r="M369" s="268">
        <v>1</v>
      </c>
      <c r="N369" s="268">
        <v>73</v>
      </c>
      <c r="O369" s="267">
        <v>0</v>
      </c>
      <c r="P369" s="267">
        <v>1</v>
      </c>
      <c r="Q369" s="269">
        <v>47767.199999999997</v>
      </c>
      <c r="R369" s="269">
        <v>23866.5</v>
      </c>
    </row>
    <row r="370" spans="1:20" ht="28.5" x14ac:dyDescent="0.25">
      <c r="A370" s="267">
        <v>10</v>
      </c>
      <c r="B370" s="659" t="s">
        <v>601</v>
      </c>
      <c r="C370" s="660"/>
      <c r="D370" s="660"/>
      <c r="E370" s="660"/>
      <c r="F370" s="661"/>
      <c r="G370" s="263" t="s">
        <v>1118</v>
      </c>
      <c r="H370" s="267">
        <f t="shared" si="31"/>
        <v>30</v>
      </c>
      <c r="I370" s="267">
        <v>0</v>
      </c>
      <c r="J370" s="267">
        <v>30</v>
      </c>
      <c r="K370" s="268">
        <v>43</v>
      </c>
      <c r="L370" s="268">
        <v>0</v>
      </c>
      <c r="M370" s="268">
        <v>0</v>
      </c>
      <c r="N370" s="268">
        <v>53</v>
      </c>
      <c r="O370" s="267">
        <v>0</v>
      </c>
      <c r="P370" s="267">
        <v>0</v>
      </c>
      <c r="Q370" s="269">
        <v>47801</v>
      </c>
      <c r="R370" s="269">
        <v>23996</v>
      </c>
    </row>
    <row r="371" spans="1:20" ht="28.5" x14ac:dyDescent="0.25">
      <c r="A371" s="267">
        <v>11</v>
      </c>
      <c r="B371" s="659" t="s">
        <v>601</v>
      </c>
      <c r="C371" s="660"/>
      <c r="D371" s="660"/>
      <c r="E371" s="660"/>
      <c r="F371" s="661"/>
      <c r="G371" s="263" t="s">
        <v>1119</v>
      </c>
      <c r="H371" s="267">
        <f t="shared" si="31"/>
        <v>30</v>
      </c>
      <c r="I371" s="267">
        <v>0</v>
      </c>
      <c r="J371" s="267">
        <v>30</v>
      </c>
      <c r="K371" s="268">
        <v>49</v>
      </c>
      <c r="L371" s="268">
        <v>0</v>
      </c>
      <c r="M371" s="268">
        <v>0</v>
      </c>
      <c r="N371" s="268">
        <v>62</v>
      </c>
      <c r="O371" s="267">
        <v>0</v>
      </c>
      <c r="P371" s="267">
        <v>0</v>
      </c>
      <c r="Q371" s="269">
        <v>47716</v>
      </c>
      <c r="R371" s="269">
        <v>24559</v>
      </c>
    </row>
    <row r="372" spans="1:20" ht="28.5" x14ac:dyDescent="0.25">
      <c r="A372" s="267">
        <v>12</v>
      </c>
      <c r="B372" s="659" t="s">
        <v>611</v>
      </c>
      <c r="C372" s="660"/>
      <c r="D372" s="660"/>
      <c r="E372" s="660"/>
      <c r="F372" s="661"/>
      <c r="G372" s="263" t="s">
        <v>1120</v>
      </c>
      <c r="H372" s="267">
        <f t="shared" si="31"/>
        <v>20</v>
      </c>
      <c r="I372" s="267">
        <v>0</v>
      </c>
      <c r="J372" s="267">
        <v>20</v>
      </c>
      <c r="K372" s="268">
        <v>45</v>
      </c>
      <c r="L372" s="268">
        <v>0</v>
      </c>
      <c r="M372" s="268">
        <v>0</v>
      </c>
      <c r="N372" s="268">
        <v>57</v>
      </c>
      <c r="O372" s="267">
        <v>0</v>
      </c>
      <c r="P372" s="267">
        <v>0</v>
      </c>
      <c r="Q372" s="269">
        <v>45119</v>
      </c>
      <c r="R372" s="269">
        <v>26193</v>
      </c>
    </row>
    <row r="373" spans="1:20" ht="28.5" x14ac:dyDescent="0.25">
      <c r="A373" s="267">
        <v>13</v>
      </c>
      <c r="B373" s="659" t="s">
        <v>631</v>
      </c>
      <c r="C373" s="660"/>
      <c r="D373" s="660"/>
      <c r="E373" s="660"/>
      <c r="F373" s="661"/>
      <c r="G373" s="263" t="s">
        <v>1121</v>
      </c>
      <c r="H373" s="267">
        <f t="shared" si="31"/>
        <v>20</v>
      </c>
      <c r="I373" s="267">
        <v>0</v>
      </c>
      <c r="J373" s="267">
        <v>20</v>
      </c>
      <c r="K373" s="268">
        <v>37</v>
      </c>
      <c r="L373" s="268">
        <v>0</v>
      </c>
      <c r="M373" s="268">
        <v>0</v>
      </c>
      <c r="N373" s="268">
        <v>50</v>
      </c>
      <c r="O373" s="267">
        <v>0</v>
      </c>
      <c r="P373" s="267">
        <v>0</v>
      </c>
      <c r="Q373" s="269">
        <v>47718.2</v>
      </c>
      <c r="R373" s="269">
        <v>23974.9</v>
      </c>
    </row>
    <row r="374" spans="1:20" ht="28.5" x14ac:dyDescent="0.25">
      <c r="A374" s="267">
        <v>14</v>
      </c>
      <c r="B374" s="659" t="s">
        <v>601</v>
      </c>
      <c r="C374" s="660"/>
      <c r="D374" s="660"/>
      <c r="E374" s="660"/>
      <c r="F374" s="661"/>
      <c r="G374" s="263" t="s">
        <v>1122</v>
      </c>
      <c r="H374" s="267">
        <f t="shared" si="31"/>
        <v>20</v>
      </c>
      <c r="I374" s="267">
        <v>0</v>
      </c>
      <c r="J374" s="267">
        <v>20</v>
      </c>
      <c r="K374" s="268">
        <v>57</v>
      </c>
      <c r="L374" s="268">
        <v>0</v>
      </c>
      <c r="M374" s="268">
        <v>0</v>
      </c>
      <c r="N374" s="268">
        <v>95</v>
      </c>
      <c r="O374" s="267">
        <v>0</v>
      </c>
      <c r="P374" s="267">
        <v>0</v>
      </c>
      <c r="Q374" s="277" t="s">
        <v>1141</v>
      </c>
      <c r="R374" s="267">
        <v>25789</v>
      </c>
    </row>
    <row r="375" spans="1:20" ht="28.5" x14ac:dyDescent="0.25">
      <c r="A375" s="267">
        <v>15</v>
      </c>
      <c r="B375" s="659" t="s">
        <v>601</v>
      </c>
      <c r="C375" s="660"/>
      <c r="D375" s="660"/>
      <c r="E375" s="660"/>
      <c r="F375" s="661"/>
      <c r="G375" s="263" t="s">
        <v>1123</v>
      </c>
      <c r="H375" s="267">
        <f t="shared" si="31"/>
        <v>10</v>
      </c>
      <c r="I375" s="267">
        <v>0</v>
      </c>
      <c r="J375" s="267">
        <v>10</v>
      </c>
      <c r="K375" s="268">
        <v>61</v>
      </c>
      <c r="L375" s="268">
        <v>3</v>
      </c>
      <c r="M375" s="268">
        <v>3</v>
      </c>
      <c r="N375" s="268">
        <v>116</v>
      </c>
      <c r="O375" s="267">
        <v>2</v>
      </c>
      <c r="P375" s="267">
        <v>2</v>
      </c>
      <c r="Q375" s="269">
        <v>47724</v>
      </c>
      <c r="R375" s="269">
        <v>25637</v>
      </c>
    </row>
    <row r="376" spans="1:20" ht="28.5" x14ac:dyDescent="0.25">
      <c r="A376" s="267">
        <v>16</v>
      </c>
      <c r="B376" s="659" t="s">
        <v>601</v>
      </c>
      <c r="C376" s="660"/>
      <c r="D376" s="660"/>
      <c r="E376" s="660"/>
      <c r="F376" s="661"/>
      <c r="G376" s="263" t="s">
        <v>1124</v>
      </c>
      <c r="H376" s="267">
        <f t="shared" si="31"/>
        <v>10</v>
      </c>
      <c r="I376" s="267">
        <v>0</v>
      </c>
      <c r="J376" s="267">
        <v>10</v>
      </c>
      <c r="K376" s="268">
        <v>38</v>
      </c>
      <c r="L376" s="268">
        <v>0</v>
      </c>
      <c r="M376" s="268">
        <v>0</v>
      </c>
      <c r="N376" s="268">
        <v>60</v>
      </c>
      <c r="O376" s="267">
        <v>0</v>
      </c>
      <c r="P376" s="267">
        <v>0</v>
      </c>
      <c r="Q376" s="269">
        <v>48423.3</v>
      </c>
      <c r="R376" s="269">
        <v>26524.3</v>
      </c>
      <c r="S376" s="294"/>
      <c r="T376" s="294"/>
    </row>
    <row r="377" spans="1:20" ht="28.5" x14ac:dyDescent="0.25">
      <c r="A377" s="267">
        <v>17</v>
      </c>
      <c r="B377" s="659" t="s">
        <v>611</v>
      </c>
      <c r="C377" s="660"/>
      <c r="D377" s="660"/>
      <c r="E377" s="660"/>
      <c r="F377" s="661"/>
      <c r="G377" s="263" t="s">
        <v>1125</v>
      </c>
      <c r="H377" s="267">
        <f t="shared" si="31"/>
        <v>10</v>
      </c>
      <c r="I377" s="267">
        <v>0</v>
      </c>
      <c r="J377" s="267">
        <v>10</v>
      </c>
      <c r="K377" s="268">
        <v>17</v>
      </c>
      <c r="L377" s="268">
        <v>47</v>
      </c>
      <c r="M377" s="268">
        <v>7</v>
      </c>
      <c r="N377" s="268">
        <v>27</v>
      </c>
      <c r="O377" s="267">
        <v>78</v>
      </c>
      <c r="P377" s="267">
        <v>2</v>
      </c>
      <c r="Q377" s="269">
        <v>50824.7</v>
      </c>
      <c r="R377" s="269">
        <v>25835.1</v>
      </c>
      <c r="S377" s="294"/>
      <c r="T377" s="294"/>
    </row>
    <row r="378" spans="1:20" ht="28.5" x14ac:dyDescent="0.25">
      <c r="A378" s="267">
        <v>18</v>
      </c>
      <c r="B378" s="659" t="s">
        <v>631</v>
      </c>
      <c r="C378" s="660"/>
      <c r="D378" s="660"/>
      <c r="E378" s="660"/>
      <c r="F378" s="661"/>
      <c r="G378" s="263" t="s">
        <v>1126</v>
      </c>
      <c r="H378" s="267">
        <f t="shared" si="31"/>
        <v>10</v>
      </c>
      <c r="I378" s="267">
        <v>0</v>
      </c>
      <c r="J378" s="267">
        <v>10</v>
      </c>
      <c r="K378" s="268">
        <v>35</v>
      </c>
      <c r="L378" s="268">
        <v>13</v>
      </c>
      <c r="M378" s="268">
        <v>2</v>
      </c>
      <c r="N378" s="268">
        <v>55</v>
      </c>
      <c r="O378" s="267">
        <v>11</v>
      </c>
      <c r="P378" s="267">
        <v>4</v>
      </c>
      <c r="Q378" s="269">
        <v>50683</v>
      </c>
      <c r="R378" s="269">
        <v>25845</v>
      </c>
    </row>
    <row r="379" spans="1:20" ht="57" x14ac:dyDescent="0.25">
      <c r="A379" s="267">
        <v>19</v>
      </c>
      <c r="B379" s="659" t="s">
        <v>631</v>
      </c>
      <c r="C379" s="660"/>
      <c r="D379" s="660"/>
      <c r="E379" s="660"/>
      <c r="F379" s="661"/>
      <c r="G379" s="263" t="s">
        <v>988</v>
      </c>
      <c r="H379" s="267">
        <f t="shared" si="31"/>
        <v>0</v>
      </c>
      <c r="I379" s="267">
        <v>0</v>
      </c>
      <c r="J379" s="267">
        <v>0</v>
      </c>
      <c r="K379" s="268">
        <v>34</v>
      </c>
      <c r="L379" s="268">
        <v>0</v>
      </c>
      <c r="M379" s="268">
        <v>0</v>
      </c>
      <c r="N379" s="268">
        <v>38</v>
      </c>
      <c r="O379" s="267">
        <v>0</v>
      </c>
      <c r="P379" s="267">
        <v>0</v>
      </c>
      <c r="Q379" s="269">
        <v>47865.599999999999</v>
      </c>
      <c r="R379" s="269">
        <v>23968.799999999999</v>
      </c>
    </row>
    <row r="380" spans="1:20" ht="42.75" x14ac:dyDescent="0.25">
      <c r="A380" s="267">
        <v>20</v>
      </c>
      <c r="B380" s="659" t="s">
        <v>614</v>
      </c>
      <c r="C380" s="660"/>
      <c r="D380" s="660"/>
      <c r="E380" s="660"/>
      <c r="F380" s="661"/>
      <c r="G380" s="263" t="s">
        <v>1073</v>
      </c>
      <c r="H380" s="267">
        <f t="shared" si="31"/>
        <v>0</v>
      </c>
      <c r="I380" s="267">
        <v>0</v>
      </c>
      <c r="J380" s="267">
        <v>0</v>
      </c>
      <c r="K380" s="268">
        <v>22</v>
      </c>
      <c r="L380" s="268">
        <v>18</v>
      </c>
      <c r="M380" s="268">
        <v>0</v>
      </c>
      <c r="N380" s="268">
        <v>26</v>
      </c>
      <c r="O380" s="267">
        <v>18</v>
      </c>
      <c r="P380" s="267">
        <v>1</v>
      </c>
      <c r="Q380" s="269">
        <v>47716</v>
      </c>
      <c r="R380" s="269">
        <v>23858</v>
      </c>
    </row>
    <row r="381" spans="1:20" ht="42.75" x14ac:dyDescent="0.25">
      <c r="A381" s="267">
        <v>21</v>
      </c>
      <c r="B381" s="659" t="s">
        <v>614</v>
      </c>
      <c r="C381" s="660"/>
      <c r="D381" s="660"/>
      <c r="E381" s="660"/>
      <c r="F381" s="661"/>
      <c r="G381" s="263" t="s">
        <v>1127</v>
      </c>
      <c r="H381" s="267">
        <f t="shared" si="31"/>
        <v>0</v>
      </c>
      <c r="I381" s="267">
        <v>0</v>
      </c>
      <c r="J381" s="267">
        <v>0</v>
      </c>
      <c r="K381" s="268">
        <v>19</v>
      </c>
      <c r="L381" s="268">
        <v>0</v>
      </c>
      <c r="M381" s="268">
        <v>0</v>
      </c>
      <c r="N381" s="268">
        <v>21</v>
      </c>
      <c r="O381" s="267">
        <v>1</v>
      </c>
      <c r="P381" s="267">
        <v>0</v>
      </c>
      <c r="Q381" s="269">
        <v>47742.3</v>
      </c>
      <c r="R381" s="269">
        <v>24060.5</v>
      </c>
    </row>
    <row r="382" spans="1:20" ht="57" x14ac:dyDescent="0.25">
      <c r="A382" s="267">
        <v>22</v>
      </c>
      <c r="B382" s="659" t="s">
        <v>601</v>
      </c>
      <c r="C382" s="660"/>
      <c r="D382" s="660"/>
      <c r="E382" s="660"/>
      <c r="F382" s="661"/>
      <c r="G382" s="263" t="s">
        <v>1128</v>
      </c>
      <c r="H382" s="267">
        <f t="shared" si="31"/>
        <v>0</v>
      </c>
      <c r="I382" s="267">
        <v>0</v>
      </c>
      <c r="J382" s="267">
        <v>0</v>
      </c>
      <c r="K382" s="268">
        <v>4</v>
      </c>
      <c r="L382" s="268">
        <v>29</v>
      </c>
      <c r="M382" s="268">
        <v>0</v>
      </c>
      <c r="N382" s="268">
        <v>23</v>
      </c>
      <c r="O382" s="267">
        <v>29</v>
      </c>
      <c r="P382" s="267">
        <v>0</v>
      </c>
      <c r="Q382" s="269">
        <v>47716</v>
      </c>
      <c r="R382" s="269">
        <v>24491</v>
      </c>
    </row>
    <row r="383" spans="1:20" ht="21.75" customHeight="1" x14ac:dyDescent="0.25">
      <c r="A383" s="267">
        <v>23</v>
      </c>
      <c r="B383" s="659" t="s">
        <v>601</v>
      </c>
      <c r="C383" s="660"/>
      <c r="D383" s="660"/>
      <c r="E383" s="660"/>
      <c r="F383" s="661"/>
      <c r="G383" s="263" t="s">
        <v>1072</v>
      </c>
      <c r="H383" s="267">
        <f t="shared" si="31"/>
        <v>10</v>
      </c>
      <c r="I383" s="267">
        <v>0</v>
      </c>
      <c r="J383" s="267">
        <v>10</v>
      </c>
      <c r="K383" s="268">
        <v>25</v>
      </c>
      <c r="L383" s="268">
        <v>1</v>
      </c>
      <c r="M383" s="268">
        <v>1</v>
      </c>
      <c r="N383" s="268">
        <v>43</v>
      </c>
      <c r="O383" s="267">
        <v>1</v>
      </c>
      <c r="P383" s="267">
        <v>1</v>
      </c>
      <c r="Q383" s="267">
        <v>47716.14</v>
      </c>
      <c r="R383" s="277" t="s">
        <v>1049</v>
      </c>
    </row>
    <row r="384" spans="1:20" ht="27.75" customHeight="1" x14ac:dyDescent="0.25">
      <c r="A384" s="267">
        <v>24</v>
      </c>
      <c r="B384" s="659" t="s">
        <v>601</v>
      </c>
      <c r="C384" s="660"/>
      <c r="D384" s="660"/>
      <c r="E384" s="660"/>
      <c r="F384" s="661"/>
      <c r="G384" s="263" t="s">
        <v>1071</v>
      </c>
      <c r="H384" s="267">
        <f t="shared" si="31"/>
        <v>0</v>
      </c>
      <c r="I384" s="267">
        <v>0</v>
      </c>
      <c r="J384" s="267">
        <v>0</v>
      </c>
      <c r="K384" s="268">
        <v>19</v>
      </c>
      <c r="L384" s="268">
        <v>104.75</v>
      </c>
      <c r="M384" s="268">
        <v>4.5</v>
      </c>
      <c r="N384" s="268">
        <v>291</v>
      </c>
      <c r="O384" s="267">
        <v>126.75</v>
      </c>
      <c r="P384" s="267">
        <v>3.75</v>
      </c>
      <c r="Q384" s="269">
        <v>50145.599999999999</v>
      </c>
      <c r="R384" s="269">
        <v>24902.7</v>
      </c>
    </row>
    <row r="385" spans="1:18" ht="21" customHeight="1" x14ac:dyDescent="0.25">
      <c r="A385" s="667" t="s">
        <v>646</v>
      </c>
      <c r="B385" s="667"/>
      <c r="C385" s="667"/>
      <c r="D385" s="667"/>
      <c r="E385" s="667"/>
      <c r="F385" s="667"/>
      <c r="G385" s="667"/>
      <c r="H385" s="331">
        <f>I385+J385</f>
        <v>1775</v>
      </c>
      <c r="I385" s="331">
        <f t="shared" ref="I385:P385" si="32">I361+I362+I363+I364+I365+I366+I367+I368+I369+I370+I371+I372+I373+I374+I375+I376+I377+I378+I379+I380+I381+I382+I383+I384</f>
        <v>1315</v>
      </c>
      <c r="J385" s="331">
        <f t="shared" si="32"/>
        <v>460</v>
      </c>
      <c r="K385" s="330">
        <f t="shared" si="32"/>
        <v>1001</v>
      </c>
      <c r="L385" s="330">
        <f t="shared" si="32"/>
        <v>312.75</v>
      </c>
      <c r="M385" s="330">
        <f t="shared" si="32"/>
        <v>25</v>
      </c>
      <c r="N385" s="330">
        <f t="shared" si="32"/>
        <v>2012</v>
      </c>
      <c r="O385" s="331">
        <f t="shared" si="32"/>
        <v>423</v>
      </c>
      <c r="P385" s="331">
        <f t="shared" si="32"/>
        <v>17.75</v>
      </c>
      <c r="Q385" s="301"/>
      <c r="R385" s="301"/>
    </row>
    <row r="386" spans="1:18" ht="21.75" customHeight="1" x14ac:dyDescent="0.25">
      <c r="A386" s="667" t="s">
        <v>644</v>
      </c>
      <c r="B386" s="667"/>
      <c r="C386" s="667"/>
      <c r="D386" s="667"/>
      <c r="E386" s="667"/>
      <c r="F386" s="667"/>
      <c r="G386" s="667"/>
      <c r="H386" s="300">
        <f>I386+J386</f>
        <v>10362</v>
      </c>
      <c r="I386" s="300">
        <f>I385+I359+I336+I335</f>
        <v>8285</v>
      </c>
      <c r="J386" s="300">
        <f t="shared" ref="J386:P386" si="33">J335+J359+J336+J385</f>
        <v>2077</v>
      </c>
      <c r="K386" s="330">
        <f t="shared" si="33"/>
        <v>4019</v>
      </c>
      <c r="L386" s="330">
        <f t="shared" si="33"/>
        <v>1483</v>
      </c>
      <c r="M386" s="330">
        <f t="shared" si="33"/>
        <v>199.5</v>
      </c>
      <c r="N386" s="330">
        <f t="shared" si="33"/>
        <v>9889</v>
      </c>
      <c r="O386" s="331">
        <f t="shared" si="33"/>
        <v>1996.75</v>
      </c>
      <c r="P386" s="331">
        <f t="shared" si="33"/>
        <v>98</v>
      </c>
      <c r="Q386" s="301"/>
      <c r="R386" s="301"/>
    </row>
    <row r="387" spans="1:18" hidden="1" x14ac:dyDescent="0.25">
      <c r="A387" s="332"/>
      <c r="B387" s="303"/>
      <c r="C387" s="303"/>
      <c r="D387" s="303"/>
      <c r="E387" s="303"/>
      <c r="F387" s="303"/>
      <c r="G387" s="303"/>
      <c r="H387" s="332"/>
      <c r="I387" s="332"/>
      <c r="J387" s="332"/>
      <c r="K387" s="304"/>
      <c r="L387" s="304"/>
      <c r="M387" s="304"/>
      <c r="N387" s="304"/>
      <c r="O387" s="332"/>
      <c r="P387" s="332"/>
      <c r="Q387" s="305"/>
      <c r="R387" s="305"/>
    </row>
    <row r="388" spans="1:18" x14ac:dyDescent="0.25">
      <c r="A388" s="668" t="s">
        <v>643</v>
      </c>
      <c r="B388" s="668"/>
      <c r="C388" s="668"/>
      <c r="D388" s="668"/>
      <c r="E388" s="668"/>
      <c r="F388" s="668"/>
      <c r="G388" s="668"/>
      <c r="H388" s="668"/>
      <c r="I388" s="668"/>
      <c r="J388" s="668"/>
      <c r="K388" s="304"/>
      <c r="L388" s="304"/>
      <c r="M388" s="304"/>
      <c r="N388" s="304"/>
      <c r="O388" s="332"/>
      <c r="P388" s="332"/>
      <c r="Q388" s="305"/>
      <c r="R388" s="305"/>
    </row>
    <row r="389" spans="1:18" x14ac:dyDescent="0.25">
      <c r="A389" s="667" t="s">
        <v>649</v>
      </c>
      <c r="B389" s="667" t="s">
        <v>22</v>
      </c>
      <c r="C389" s="667"/>
      <c r="D389" s="667"/>
      <c r="E389" s="667"/>
      <c r="F389" s="667"/>
      <c r="G389" s="667" t="s">
        <v>23</v>
      </c>
      <c r="H389" s="667" t="s">
        <v>10</v>
      </c>
      <c r="I389" s="667"/>
      <c r="J389" s="667"/>
      <c r="K389" s="671" t="s">
        <v>27</v>
      </c>
      <c r="L389" s="671"/>
      <c r="M389" s="671"/>
      <c r="N389" s="667" t="s">
        <v>652</v>
      </c>
      <c r="O389" s="667"/>
      <c r="P389" s="306"/>
      <c r="Q389" s="668"/>
      <c r="R389" s="668"/>
    </row>
    <row r="390" spans="1:18" x14ac:dyDescent="0.25">
      <c r="A390" s="667"/>
      <c r="B390" s="667"/>
      <c r="C390" s="667"/>
      <c r="D390" s="667"/>
      <c r="E390" s="667"/>
      <c r="F390" s="667"/>
      <c r="G390" s="667"/>
      <c r="H390" s="669" t="s">
        <v>653</v>
      </c>
      <c r="I390" s="667" t="s">
        <v>29</v>
      </c>
      <c r="J390" s="667"/>
      <c r="K390" s="670" t="s">
        <v>25</v>
      </c>
      <c r="L390" s="671" t="s">
        <v>30</v>
      </c>
      <c r="M390" s="671"/>
      <c r="N390" s="670" t="s">
        <v>10</v>
      </c>
      <c r="O390" s="669" t="s">
        <v>27</v>
      </c>
      <c r="P390" s="306"/>
      <c r="Q390" s="672"/>
      <c r="R390" s="672"/>
    </row>
    <row r="391" spans="1:18" ht="31.5" customHeight="1" x14ac:dyDescent="0.25">
      <c r="A391" s="667"/>
      <c r="B391" s="667"/>
      <c r="C391" s="667"/>
      <c r="D391" s="667"/>
      <c r="E391" s="667"/>
      <c r="F391" s="667"/>
      <c r="G391" s="667"/>
      <c r="H391" s="669"/>
      <c r="I391" s="669" t="s">
        <v>26</v>
      </c>
      <c r="J391" s="669" t="s">
        <v>9</v>
      </c>
      <c r="K391" s="670"/>
      <c r="L391" s="670" t="s">
        <v>26</v>
      </c>
      <c r="M391" s="670" t="s">
        <v>9</v>
      </c>
      <c r="N391" s="670"/>
      <c r="O391" s="669"/>
      <c r="P391" s="307"/>
      <c r="Q391" s="672"/>
      <c r="R391" s="672"/>
    </row>
    <row r="392" spans="1:18" ht="31.5" customHeight="1" x14ac:dyDescent="0.25">
      <c r="A392" s="667"/>
      <c r="B392" s="667"/>
      <c r="C392" s="667"/>
      <c r="D392" s="667"/>
      <c r="E392" s="667"/>
      <c r="F392" s="667"/>
      <c r="G392" s="667"/>
      <c r="H392" s="669"/>
      <c r="I392" s="669"/>
      <c r="J392" s="669"/>
      <c r="K392" s="670"/>
      <c r="L392" s="670"/>
      <c r="M392" s="670"/>
      <c r="N392" s="670"/>
      <c r="O392" s="669"/>
      <c r="P392" s="307"/>
      <c r="Q392" s="672"/>
      <c r="R392" s="672"/>
    </row>
    <row r="393" spans="1:18" ht="29.25" customHeight="1" x14ac:dyDescent="0.25">
      <c r="A393" s="267">
        <v>1</v>
      </c>
      <c r="B393" s="662" t="s">
        <v>614</v>
      </c>
      <c r="C393" s="663"/>
      <c r="D393" s="663"/>
      <c r="E393" s="663"/>
      <c r="F393" s="664"/>
      <c r="G393" s="267" t="s">
        <v>1129</v>
      </c>
      <c r="H393" s="267">
        <v>23</v>
      </c>
      <c r="I393" s="267">
        <v>0</v>
      </c>
      <c r="J393" s="267">
        <v>1</v>
      </c>
      <c r="K393" s="268">
        <v>19</v>
      </c>
      <c r="L393" s="268">
        <v>0</v>
      </c>
      <c r="M393" s="268">
        <v>1</v>
      </c>
      <c r="N393" s="276">
        <v>57727</v>
      </c>
      <c r="O393" s="269">
        <v>31900</v>
      </c>
      <c r="P393" s="289"/>
      <c r="Q393" s="308"/>
      <c r="R393" s="308"/>
    </row>
    <row r="394" spans="1:18" ht="20.25" customHeight="1" x14ac:dyDescent="0.25">
      <c r="A394" s="267">
        <v>2</v>
      </c>
      <c r="B394" s="662" t="s">
        <v>614</v>
      </c>
      <c r="C394" s="663"/>
      <c r="D394" s="663"/>
      <c r="E394" s="663"/>
      <c r="F394" s="664"/>
      <c r="G394" s="267" t="s">
        <v>1130</v>
      </c>
      <c r="H394" s="267">
        <v>3</v>
      </c>
      <c r="I394" s="267">
        <v>0</v>
      </c>
      <c r="J394" s="267">
        <v>0</v>
      </c>
      <c r="K394" s="268">
        <v>2</v>
      </c>
      <c r="L394" s="268">
        <v>1</v>
      </c>
      <c r="M394" s="268">
        <v>1</v>
      </c>
      <c r="N394" s="276">
        <v>47900</v>
      </c>
      <c r="O394" s="269">
        <v>26292</v>
      </c>
      <c r="P394" s="289"/>
      <c r="Q394" s="308"/>
      <c r="R394" s="308"/>
    </row>
    <row r="395" spans="1:18" ht="71.25" hidden="1" x14ac:dyDescent="0.25">
      <c r="A395" s="267">
        <v>4</v>
      </c>
      <c r="B395" s="662" t="s">
        <v>601</v>
      </c>
      <c r="C395" s="663"/>
      <c r="D395" s="663"/>
      <c r="E395" s="663"/>
      <c r="F395" s="664"/>
      <c r="G395" s="267" t="s">
        <v>641</v>
      </c>
      <c r="H395" s="267"/>
      <c r="I395" s="267"/>
      <c r="J395" s="267"/>
      <c r="K395" s="268"/>
      <c r="L395" s="268"/>
      <c r="M395" s="268"/>
      <c r="N395" s="276"/>
      <c r="O395" s="269"/>
      <c r="P395" s="289"/>
      <c r="Q395" s="308"/>
      <c r="R395" s="308"/>
    </row>
    <row r="396" spans="1:18" ht="20.25" customHeight="1" x14ac:dyDescent="0.25">
      <c r="A396" s="267">
        <v>3</v>
      </c>
      <c r="B396" s="662" t="s">
        <v>614</v>
      </c>
      <c r="C396" s="663"/>
      <c r="D396" s="663"/>
      <c r="E396" s="663"/>
      <c r="F396" s="664"/>
      <c r="G396" s="267" t="s">
        <v>1131</v>
      </c>
      <c r="H396" s="267">
        <v>12</v>
      </c>
      <c r="I396" s="267">
        <v>33</v>
      </c>
      <c r="J396" s="267">
        <v>0</v>
      </c>
      <c r="K396" s="268">
        <v>27</v>
      </c>
      <c r="L396" s="268">
        <v>31.25</v>
      </c>
      <c r="M396" s="268">
        <v>0</v>
      </c>
      <c r="N396" s="276">
        <v>47716</v>
      </c>
      <c r="O396" s="269">
        <v>23858</v>
      </c>
      <c r="P396" s="289"/>
      <c r="Q396" s="308"/>
      <c r="R396" s="308"/>
    </row>
    <row r="397" spans="1:18" x14ac:dyDescent="0.25">
      <c r="A397" s="267">
        <v>4</v>
      </c>
      <c r="B397" s="662" t="s">
        <v>601</v>
      </c>
      <c r="C397" s="663"/>
      <c r="D397" s="663"/>
      <c r="E397" s="663"/>
      <c r="F397" s="664"/>
      <c r="G397" s="267" t="s">
        <v>1080</v>
      </c>
      <c r="H397" s="267">
        <v>7</v>
      </c>
      <c r="I397" s="267">
        <v>0</v>
      </c>
      <c r="J397" s="267">
        <v>0</v>
      </c>
      <c r="K397" s="268">
        <v>29</v>
      </c>
      <c r="L397" s="268">
        <v>0</v>
      </c>
      <c r="M397" s="268">
        <v>0</v>
      </c>
      <c r="N397" s="276">
        <v>58061</v>
      </c>
      <c r="O397" s="269">
        <v>42191</v>
      </c>
      <c r="P397" s="289"/>
      <c r="Q397" s="308"/>
      <c r="R397" s="308"/>
    </row>
    <row r="398" spans="1:18" ht="21.75" customHeight="1" x14ac:dyDescent="0.25">
      <c r="A398" s="656" t="s">
        <v>689</v>
      </c>
      <c r="B398" s="657"/>
      <c r="C398" s="657"/>
      <c r="D398" s="657"/>
      <c r="E398" s="657"/>
      <c r="F398" s="657"/>
      <c r="G398" s="658"/>
      <c r="H398" s="331">
        <f>H393+H394+H395+H396+H397</f>
        <v>45</v>
      </c>
      <c r="I398" s="331">
        <f t="shared" ref="I398:M398" si="34">I393+I394+I395+I396+I397</f>
        <v>33</v>
      </c>
      <c r="J398" s="331">
        <f t="shared" si="34"/>
        <v>1</v>
      </c>
      <c r="K398" s="330">
        <f t="shared" si="34"/>
        <v>77</v>
      </c>
      <c r="L398" s="330">
        <f t="shared" si="34"/>
        <v>32.25</v>
      </c>
      <c r="M398" s="330">
        <f t="shared" si="34"/>
        <v>2</v>
      </c>
      <c r="N398" s="299">
        <f>(N393+N394+N395+N396+N397)/4</f>
        <v>52851</v>
      </c>
      <c r="O398" s="301">
        <f>(O393+O394+O395+O396+O397)/4</f>
        <v>31060.25</v>
      </c>
      <c r="P398" s="332"/>
      <c r="Q398" s="305"/>
      <c r="R398" s="305"/>
    </row>
    <row r="399" spans="1:18" ht="3" customHeight="1" x14ac:dyDescent="0.25">
      <c r="A399" s="332"/>
      <c r="B399" s="332"/>
      <c r="C399" s="332"/>
      <c r="D399" s="332"/>
      <c r="E399" s="332"/>
      <c r="F399" s="332"/>
      <c r="G399" s="332"/>
      <c r="H399" s="332"/>
      <c r="I399" s="332"/>
      <c r="J399" s="332"/>
      <c r="K399" s="304"/>
      <c r="L399" s="304"/>
      <c r="M399" s="304"/>
      <c r="N399" s="304"/>
      <c r="O399" s="332"/>
      <c r="P399" s="332"/>
      <c r="Q399" s="305"/>
      <c r="R399" s="305"/>
    </row>
    <row r="400" spans="1:18" x14ac:dyDescent="0.25">
      <c r="A400" s="665" t="s">
        <v>643</v>
      </c>
      <c r="B400" s="666"/>
      <c r="C400" s="666"/>
      <c r="D400" s="666"/>
      <c r="E400" s="666"/>
      <c r="F400" s="666"/>
      <c r="G400" s="666"/>
      <c r="H400" s="666"/>
      <c r="I400" s="666"/>
      <c r="J400" s="666"/>
      <c r="K400" s="274"/>
      <c r="L400" s="274"/>
      <c r="M400" s="274"/>
      <c r="N400" s="274"/>
      <c r="O400" s="289"/>
      <c r="P400" s="289"/>
      <c r="Q400" s="289"/>
      <c r="R400" s="289"/>
    </row>
    <row r="401" spans="1:18" ht="72" customHeight="1" x14ac:dyDescent="0.25">
      <c r="A401" s="267"/>
      <c r="B401" s="656" t="s">
        <v>22</v>
      </c>
      <c r="C401" s="657"/>
      <c r="D401" s="657"/>
      <c r="E401" s="657"/>
      <c r="F401" s="658"/>
      <c r="G401" s="331" t="s">
        <v>23</v>
      </c>
      <c r="H401" s="331" t="s">
        <v>635</v>
      </c>
      <c r="I401" s="331" t="s">
        <v>636</v>
      </c>
      <c r="J401" s="331" t="s">
        <v>28</v>
      </c>
      <c r="K401" s="274"/>
      <c r="L401" s="274"/>
      <c r="M401" s="274"/>
      <c r="N401" s="274"/>
      <c r="O401" s="289"/>
      <c r="P401" s="289"/>
      <c r="Q401" s="289"/>
      <c r="R401" s="289"/>
    </row>
    <row r="402" spans="1:18" ht="42.75" x14ac:dyDescent="0.25">
      <c r="A402" s="267">
        <v>1</v>
      </c>
      <c r="B402" s="662" t="s">
        <v>601</v>
      </c>
      <c r="C402" s="663"/>
      <c r="D402" s="663"/>
      <c r="E402" s="663"/>
      <c r="F402" s="664"/>
      <c r="G402" s="267" t="s">
        <v>845</v>
      </c>
      <c r="H402" s="267">
        <v>257</v>
      </c>
      <c r="I402" s="267">
        <v>0</v>
      </c>
      <c r="J402" s="269">
        <v>18221</v>
      </c>
      <c r="K402" s="274"/>
      <c r="L402" s="274"/>
      <c r="M402" s="274"/>
      <c r="N402" s="274"/>
      <c r="O402" s="289"/>
      <c r="P402" s="289"/>
      <c r="Q402" s="289"/>
      <c r="R402" s="289"/>
    </row>
    <row r="403" spans="1:18" ht="28.5" customHeight="1" x14ac:dyDescent="0.25">
      <c r="A403" s="267">
        <v>2</v>
      </c>
      <c r="B403" s="662" t="s">
        <v>614</v>
      </c>
      <c r="C403" s="663"/>
      <c r="D403" s="663"/>
      <c r="E403" s="663"/>
      <c r="F403" s="664"/>
      <c r="G403" s="267" t="s">
        <v>1076</v>
      </c>
      <c r="H403" s="267">
        <v>42</v>
      </c>
      <c r="I403" s="267">
        <v>1</v>
      </c>
      <c r="J403" s="269">
        <v>27315</v>
      </c>
      <c r="K403" s="274"/>
      <c r="L403" s="274"/>
      <c r="M403" s="274"/>
      <c r="N403" s="274"/>
      <c r="O403" s="289"/>
      <c r="P403" s="289"/>
      <c r="Q403" s="289"/>
      <c r="R403" s="289"/>
    </row>
    <row r="404" spans="1:18" ht="71.25" x14ac:dyDescent="0.25">
      <c r="A404" s="267">
        <v>3</v>
      </c>
      <c r="B404" s="662" t="s">
        <v>601</v>
      </c>
      <c r="C404" s="663"/>
      <c r="D404" s="663"/>
      <c r="E404" s="663"/>
      <c r="F404" s="664"/>
      <c r="G404" s="267" t="s">
        <v>641</v>
      </c>
      <c r="H404" s="267">
        <v>254</v>
      </c>
      <c r="I404" s="267">
        <v>0</v>
      </c>
      <c r="J404" s="269">
        <v>23847</v>
      </c>
      <c r="K404" s="274"/>
      <c r="L404" s="274"/>
      <c r="M404" s="274"/>
      <c r="N404" s="274"/>
      <c r="O404" s="289"/>
      <c r="P404" s="289"/>
      <c r="Q404" s="289"/>
      <c r="R404" s="289"/>
    </row>
    <row r="405" spans="1:18" ht="59.25" customHeight="1" x14ac:dyDescent="0.25">
      <c r="A405" s="267">
        <v>4</v>
      </c>
      <c r="B405" s="662" t="s">
        <v>609</v>
      </c>
      <c r="C405" s="663"/>
      <c r="D405" s="663"/>
      <c r="E405" s="663"/>
      <c r="F405" s="664"/>
      <c r="G405" s="309" t="s">
        <v>688</v>
      </c>
      <c r="H405" s="267"/>
      <c r="I405" s="267"/>
      <c r="J405" s="269"/>
      <c r="K405" s="274"/>
      <c r="L405" s="274"/>
      <c r="M405" s="274"/>
      <c r="N405" s="274"/>
      <c r="O405" s="289"/>
      <c r="P405" s="289"/>
      <c r="Q405" s="289"/>
      <c r="R405" s="289"/>
    </row>
    <row r="406" spans="1:18" ht="20.25" customHeight="1" x14ac:dyDescent="0.25">
      <c r="A406" s="656" t="s">
        <v>689</v>
      </c>
      <c r="B406" s="657"/>
      <c r="C406" s="657"/>
      <c r="D406" s="657"/>
      <c r="E406" s="657"/>
      <c r="F406" s="657"/>
      <c r="G406" s="658"/>
      <c r="H406" s="329">
        <f>H402+H403+H404+H405</f>
        <v>553</v>
      </c>
      <c r="I406" s="329">
        <f>I402+I403+I404+I405</f>
        <v>1</v>
      </c>
      <c r="J406" s="310">
        <f>(J402+J403+J404+J405)/3</f>
        <v>23127.666666666668</v>
      </c>
      <c r="K406" s="274"/>
      <c r="L406" s="274"/>
      <c r="M406" s="274"/>
      <c r="N406" s="274"/>
      <c r="O406" s="311"/>
      <c r="P406" s="311"/>
      <c r="Q406" s="311"/>
      <c r="R406" s="311"/>
    </row>
    <row r="407" spans="1:18" ht="72.75" customHeight="1" x14ac:dyDescent="0.25">
      <c r="A407" s="319"/>
      <c r="B407" s="319"/>
      <c r="C407" s="319"/>
      <c r="D407" s="319"/>
      <c r="E407" s="319"/>
      <c r="F407" s="319"/>
      <c r="G407" s="319"/>
      <c r="H407" s="319"/>
      <c r="I407" s="319"/>
      <c r="J407" s="319"/>
      <c r="K407" s="313"/>
      <c r="L407" s="313"/>
      <c r="M407" s="313"/>
      <c r="N407" s="313"/>
      <c r="O407" s="319"/>
      <c r="P407" s="320"/>
      <c r="Q407" s="320"/>
      <c r="R407" s="320"/>
    </row>
    <row r="408" spans="1:18" ht="72.75" customHeight="1" x14ac:dyDescent="0.25">
      <c r="B408" s="312"/>
      <c r="C408" s="312"/>
      <c r="D408" s="312"/>
      <c r="E408" s="312"/>
      <c r="F408" s="312"/>
      <c r="G408" s="312"/>
      <c r="H408" s="312"/>
      <c r="I408" s="312"/>
      <c r="J408" s="312"/>
      <c r="K408" s="313"/>
      <c r="L408" s="313"/>
      <c r="M408" s="313"/>
      <c r="N408" s="313"/>
      <c r="O408" s="312"/>
    </row>
  </sheetData>
  <mergeCells count="454">
    <mergeCell ref="A1:R1"/>
    <mergeCell ref="A2:A4"/>
    <mergeCell ref="B2:G4"/>
    <mergeCell ref="H2:J2"/>
    <mergeCell ref="K2:M2"/>
    <mergeCell ref="N2:P2"/>
    <mergeCell ref="Q2:R2"/>
    <mergeCell ref="H3:H17"/>
    <mergeCell ref="I3:I17"/>
    <mergeCell ref="J3:J17"/>
    <mergeCell ref="B11:G11"/>
    <mergeCell ref="B12:G12"/>
    <mergeCell ref="B13:G13"/>
    <mergeCell ref="B14:G14"/>
    <mergeCell ref="B15:G15"/>
    <mergeCell ref="B16:G16"/>
    <mergeCell ref="B5:G5"/>
    <mergeCell ref="B6:G6"/>
    <mergeCell ref="B7:G7"/>
    <mergeCell ref="B8:G8"/>
    <mergeCell ref="B9:G9"/>
    <mergeCell ref="B10:G10"/>
    <mergeCell ref="B17:G17"/>
    <mergeCell ref="K3:K17"/>
    <mergeCell ref="B18:G18"/>
    <mergeCell ref="A19:R19"/>
    <mergeCell ref="A20:A23"/>
    <mergeCell ref="B20:F23"/>
    <mergeCell ref="G20:G23"/>
    <mergeCell ref="H20:J20"/>
    <mergeCell ref="K20:M20"/>
    <mergeCell ref="N20:P20"/>
    <mergeCell ref="Q20:R20"/>
    <mergeCell ref="O21:P21"/>
    <mergeCell ref="Q21:Q23"/>
    <mergeCell ref="R21:R23"/>
    <mergeCell ref="L22:L23"/>
    <mergeCell ref="M22:M23"/>
    <mergeCell ref="O22:O23"/>
    <mergeCell ref="P22:P23"/>
    <mergeCell ref="H21:H23"/>
    <mergeCell ref="I21:I23"/>
    <mergeCell ref="J21:J23"/>
    <mergeCell ref="K21:K23"/>
    <mergeCell ref="L21:M21"/>
    <mergeCell ref="N21:N23"/>
    <mergeCell ref="L3:M3"/>
    <mergeCell ref="N3:N17"/>
    <mergeCell ref="O3:P3"/>
    <mergeCell ref="Q3:Q17"/>
    <mergeCell ref="R3:R17"/>
    <mergeCell ref="L4:L17"/>
    <mergeCell ref="M4:M17"/>
    <mergeCell ref="O4:O17"/>
    <mergeCell ref="P4:P17"/>
    <mergeCell ref="B30:F30"/>
    <mergeCell ref="B31:F31"/>
    <mergeCell ref="B32:F32"/>
    <mergeCell ref="B33:F33"/>
    <mergeCell ref="B34:F34"/>
    <mergeCell ref="B35:F35"/>
    <mergeCell ref="A24:R24"/>
    <mergeCell ref="B25:G25"/>
    <mergeCell ref="B26:F26"/>
    <mergeCell ref="B27:F27"/>
    <mergeCell ref="B28:F28"/>
    <mergeCell ref="B29:F29"/>
    <mergeCell ref="B42:F42"/>
    <mergeCell ref="B43:F43"/>
    <mergeCell ref="B44:F44"/>
    <mergeCell ref="B45:F45"/>
    <mergeCell ref="B46:F46"/>
    <mergeCell ref="B47:F47"/>
    <mergeCell ref="B36:F36"/>
    <mergeCell ref="B37:F37"/>
    <mergeCell ref="B38:F38"/>
    <mergeCell ref="B39:F39"/>
    <mergeCell ref="B40:G40"/>
    <mergeCell ref="B41:F41"/>
    <mergeCell ref="B54:F54"/>
    <mergeCell ref="B55:F55"/>
    <mergeCell ref="B56:F56"/>
    <mergeCell ref="B57:F57"/>
    <mergeCell ref="B58:F58"/>
    <mergeCell ref="B59:F59"/>
    <mergeCell ref="B48:F48"/>
    <mergeCell ref="B49:F49"/>
    <mergeCell ref="B50:F50"/>
    <mergeCell ref="B51:F51"/>
    <mergeCell ref="B52:F52"/>
    <mergeCell ref="B53:F53"/>
    <mergeCell ref="B66:F66"/>
    <mergeCell ref="B67:F67"/>
    <mergeCell ref="B68:G68"/>
    <mergeCell ref="B69:F69"/>
    <mergeCell ref="B70:F70"/>
    <mergeCell ref="B71:F71"/>
    <mergeCell ref="B60:F60"/>
    <mergeCell ref="B61:F61"/>
    <mergeCell ref="B62:F62"/>
    <mergeCell ref="B63:F63"/>
    <mergeCell ref="B64:F64"/>
    <mergeCell ref="B65:F65"/>
    <mergeCell ref="B78:F78"/>
    <mergeCell ref="B79:F79"/>
    <mergeCell ref="B80:F80"/>
    <mergeCell ref="B81:F81"/>
    <mergeCell ref="B82:F82"/>
    <mergeCell ref="B83:F83"/>
    <mergeCell ref="B72:F72"/>
    <mergeCell ref="B73:F73"/>
    <mergeCell ref="B74:F74"/>
    <mergeCell ref="B75:F75"/>
    <mergeCell ref="B76:F76"/>
    <mergeCell ref="B77:F77"/>
    <mergeCell ref="B90:F90"/>
    <mergeCell ref="B91:F91"/>
    <mergeCell ref="B92:F92"/>
    <mergeCell ref="B93:F93"/>
    <mergeCell ref="B94:F94"/>
    <mergeCell ref="B95:F95"/>
    <mergeCell ref="B84:F84"/>
    <mergeCell ref="B85:F85"/>
    <mergeCell ref="B86:F86"/>
    <mergeCell ref="B87:F87"/>
    <mergeCell ref="B88:F88"/>
    <mergeCell ref="B89:F89"/>
    <mergeCell ref="B102:F102"/>
    <mergeCell ref="B103:F103"/>
    <mergeCell ref="B104:G104"/>
    <mergeCell ref="B105:F105"/>
    <mergeCell ref="B106:F106"/>
    <mergeCell ref="B107:F107"/>
    <mergeCell ref="B96:F96"/>
    <mergeCell ref="B97:F97"/>
    <mergeCell ref="B98:F98"/>
    <mergeCell ref="B99:F99"/>
    <mergeCell ref="B100:F100"/>
    <mergeCell ref="B101:F101"/>
    <mergeCell ref="B114:F114"/>
    <mergeCell ref="B115:F115"/>
    <mergeCell ref="B116:F116"/>
    <mergeCell ref="B117:F117"/>
    <mergeCell ref="B118:F118"/>
    <mergeCell ref="B119:F119"/>
    <mergeCell ref="B108:F108"/>
    <mergeCell ref="B109:F109"/>
    <mergeCell ref="B110:F110"/>
    <mergeCell ref="B111:F111"/>
    <mergeCell ref="B112:F112"/>
    <mergeCell ref="B113:F113"/>
    <mergeCell ref="B126:F126"/>
    <mergeCell ref="B127:F127"/>
    <mergeCell ref="B128:F128"/>
    <mergeCell ref="B129:G129"/>
    <mergeCell ref="B130:F130"/>
    <mergeCell ref="B131:F131"/>
    <mergeCell ref="B120:F120"/>
    <mergeCell ref="B121:F121"/>
    <mergeCell ref="B122:F122"/>
    <mergeCell ref="B123:F123"/>
    <mergeCell ref="B124:F124"/>
    <mergeCell ref="B125:F125"/>
    <mergeCell ref="B138:F138"/>
    <mergeCell ref="B139:F139"/>
    <mergeCell ref="B140:F140"/>
    <mergeCell ref="B141:F141"/>
    <mergeCell ref="B142:F142"/>
    <mergeCell ref="B143:F143"/>
    <mergeCell ref="B132:F132"/>
    <mergeCell ref="B133:F133"/>
    <mergeCell ref="B134:F134"/>
    <mergeCell ref="B135:F135"/>
    <mergeCell ref="B136:F136"/>
    <mergeCell ref="B137:F137"/>
    <mergeCell ref="B150:F150"/>
    <mergeCell ref="B151:F151"/>
    <mergeCell ref="B152:F152"/>
    <mergeCell ref="B153:F153"/>
    <mergeCell ref="B154:F154"/>
    <mergeCell ref="B155:F155"/>
    <mergeCell ref="B144:F144"/>
    <mergeCell ref="B145:F145"/>
    <mergeCell ref="B146:F146"/>
    <mergeCell ref="B147:F147"/>
    <mergeCell ref="B148:G148"/>
    <mergeCell ref="B149:F149"/>
    <mergeCell ref="B162:F162"/>
    <mergeCell ref="B163:G163"/>
    <mergeCell ref="B164:F164"/>
    <mergeCell ref="B165:F165"/>
    <mergeCell ref="B166:F166"/>
    <mergeCell ref="B167:F167"/>
    <mergeCell ref="B156:F156"/>
    <mergeCell ref="B157:F157"/>
    <mergeCell ref="B158:F158"/>
    <mergeCell ref="B159:F159"/>
    <mergeCell ref="B160:F160"/>
    <mergeCell ref="B161:F161"/>
    <mergeCell ref="B174:F174"/>
    <mergeCell ref="B175:F175"/>
    <mergeCell ref="B176:F176"/>
    <mergeCell ref="B177:F177"/>
    <mergeCell ref="B178:F178"/>
    <mergeCell ref="B179:F179"/>
    <mergeCell ref="B168:F168"/>
    <mergeCell ref="B169:F169"/>
    <mergeCell ref="B170:F170"/>
    <mergeCell ref="B171:F171"/>
    <mergeCell ref="B172:F172"/>
    <mergeCell ref="B173:F173"/>
    <mergeCell ref="B186:F186"/>
    <mergeCell ref="B187:F187"/>
    <mergeCell ref="B188:F188"/>
    <mergeCell ref="B189:F189"/>
    <mergeCell ref="B190:F190"/>
    <mergeCell ref="B191:F191"/>
    <mergeCell ref="B180:F180"/>
    <mergeCell ref="B181:F181"/>
    <mergeCell ref="B182:F182"/>
    <mergeCell ref="B183:F183"/>
    <mergeCell ref="B184:F184"/>
    <mergeCell ref="B185:F185"/>
    <mergeCell ref="B198:F198"/>
    <mergeCell ref="B199:F199"/>
    <mergeCell ref="B200:F200"/>
    <mergeCell ref="B201:F201"/>
    <mergeCell ref="B202:F202"/>
    <mergeCell ref="B203:F203"/>
    <mergeCell ref="B192:G192"/>
    <mergeCell ref="B193:F193"/>
    <mergeCell ref="B194:F194"/>
    <mergeCell ref="B195:F195"/>
    <mergeCell ref="B196:F196"/>
    <mergeCell ref="B197:F197"/>
    <mergeCell ref="B210:F210"/>
    <mergeCell ref="B211:F211"/>
    <mergeCell ref="B212:F212"/>
    <mergeCell ref="B213:F213"/>
    <mergeCell ref="B214:F214"/>
    <mergeCell ref="B215:F215"/>
    <mergeCell ref="B204:F204"/>
    <mergeCell ref="B205:F205"/>
    <mergeCell ref="B206:F206"/>
    <mergeCell ref="B207:F207"/>
    <mergeCell ref="B208:F208"/>
    <mergeCell ref="B209:F209"/>
    <mergeCell ref="B222:F222"/>
    <mergeCell ref="B223:F223"/>
    <mergeCell ref="B224:F224"/>
    <mergeCell ref="B225:F225"/>
    <mergeCell ref="B226:F226"/>
    <mergeCell ref="B227:F227"/>
    <mergeCell ref="B216:F216"/>
    <mergeCell ref="B217:F217"/>
    <mergeCell ref="B218:F218"/>
    <mergeCell ref="B219:F219"/>
    <mergeCell ref="B220:F220"/>
    <mergeCell ref="B221:F221"/>
    <mergeCell ref="B234:F234"/>
    <mergeCell ref="B235:F235"/>
    <mergeCell ref="B236:F236"/>
    <mergeCell ref="B237:F237"/>
    <mergeCell ref="B238:F238"/>
    <mergeCell ref="B239:F239"/>
    <mergeCell ref="B228:F228"/>
    <mergeCell ref="B229:F229"/>
    <mergeCell ref="B230:F230"/>
    <mergeCell ref="B231:F231"/>
    <mergeCell ref="B232:F232"/>
    <mergeCell ref="B233:F233"/>
    <mergeCell ref="B246:F246"/>
    <mergeCell ref="B247:F247"/>
    <mergeCell ref="B248:F248"/>
    <mergeCell ref="B249:F249"/>
    <mergeCell ref="B250:F250"/>
    <mergeCell ref="B251:F251"/>
    <mergeCell ref="B240:F240"/>
    <mergeCell ref="B241:G241"/>
    <mergeCell ref="B242:F242"/>
    <mergeCell ref="B243:F243"/>
    <mergeCell ref="B244:G244"/>
    <mergeCell ref="B245:F245"/>
    <mergeCell ref="B258:F258"/>
    <mergeCell ref="B259:G259"/>
    <mergeCell ref="B260:F260"/>
    <mergeCell ref="B261:F261"/>
    <mergeCell ref="B262:F262"/>
    <mergeCell ref="B263:F263"/>
    <mergeCell ref="B252:F252"/>
    <mergeCell ref="B253:F253"/>
    <mergeCell ref="B254:F254"/>
    <mergeCell ref="B255:F255"/>
    <mergeCell ref="B256:F256"/>
    <mergeCell ref="B257:F257"/>
    <mergeCell ref="B270:G270"/>
    <mergeCell ref="B271:F271"/>
    <mergeCell ref="H271:R271"/>
    <mergeCell ref="B272:F272"/>
    <mergeCell ref="B273:F273"/>
    <mergeCell ref="B274:F274"/>
    <mergeCell ref="B264:F264"/>
    <mergeCell ref="B265:F265"/>
    <mergeCell ref="B266:F266"/>
    <mergeCell ref="B267:F267"/>
    <mergeCell ref="B268:F268"/>
    <mergeCell ref="B269:F269"/>
    <mergeCell ref="B281:F281"/>
    <mergeCell ref="B282:F282"/>
    <mergeCell ref="B283:F283"/>
    <mergeCell ref="B284:F284"/>
    <mergeCell ref="B285:F285"/>
    <mergeCell ref="B286:F286"/>
    <mergeCell ref="B275:F275"/>
    <mergeCell ref="B276:F276"/>
    <mergeCell ref="B277:F277"/>
    <mergeCell ref="B278:F278"/>
    <mergeCell ref="B279:F279"/>
    <mergeCell ref="B280:F280"/>
    <mergeCell ref="B293:F293"/>
    <mergeCell ref="B294:F294"/>
    <mergeCell ref="B295:F295"/>
    <mergeCell ref="B296:G296"/>
    <mergeCell ref="H296:R296"/>
    <mergeCell ref="B297:F297"/>
    <mergeCell ref="B287:F287"/>
    <mergeCell ref="B288:F288"/>
    <mergeCell ref="B289:F289"/>
    <mergeCell ref="B290:F290"/>
    <mergeCell ref="B291:F291"/>
    <mergeCell ref="B292:F292"/>
    <mergeCell ref="H306:R306"/>
    <mergeCell ref="B307:F307"/>
    <mergeCell ref="B308:F308"/>
    <mergeCell ref="B298:F298"/>
    <mergeCell ref="B299:F299"/>
    <mergeCell ref="B300:F300"/>
    <mergeCell ref="B301:F301"/>
    <mergeCell ref="B302:F302"/>
    <mergeCell ref="B303:F303"/>
    <mergeCell ref="B309:F309"/>
    <mergeCell ref="B310:F310"/>
    <mergeCell ref="B311:F311"/>
    <mergeCell ref="B312:G312"/>
    <mergeCell ref="B313:F313"/>
    <mergeCell ref="B314:F314"/>
    <mergeCell ref="B304:F304"/>
    <mergeCell ref="B305:F305"/>
    <mergeCell ref="B306:G306"/>
    <mergeCell ref="B321:F321"/>
    <mergeCell ref="B322:F322"/>
    <mergeCell ref="B323:F323"/>
    <mergeCell ref="B324:F324"/>
    <mergeCell ref="B325:F325"/>
    <mergeCell ref="B326:F326"/>
    <mergeCell ref="B315:F315"/>
    <mergeCell ref="B316:F316"/>
    <mergeCell ref="B317:F317"/>
    <mergeCell ref="B318:F318"/>
    <mergeCell ref="B319:F319"/>
    <mergeCell ref="B320:F320"/>
    <mergeCell ref="B333:F333"/>
    <mergeCell ref="B334:F334"/>
    <mergeCell ref="A335:G335"/>
    <mergeCell ref="B336:F336"/>
    <mergeCell ref="A337:R337"/>
    <mergeCell ref="B338:F338"/>
    <mergeCell ref="B327:F327"/>
    <mergeCell ref="B328:F328"/>
    <mergeCell ref="B329:F329"/>
    <mergeCell ref="B330:F330"/>
    <mergeCell ref="B331:F331"/>
    <mergeCell ref="B332:F332"/>
    <mergeCell ref="B345:F345"/>
    <mergeCell ref="B346:F346"/>
    <mergeCell ref="B347:F347"/>
    <mergeCell ref="B348:F348"/>
    <mergeCell ref="B349:F349"/>
    <mergeCell ref="B350:F350"/>
    <mergeCell ref="B339:F339"/>
    <mergeCell ref="B340:F340"/>
    <mergeCell ref="B341:F341"/>
    <mergeCell ref="B342:F342"/>
    <mergeCell ref="B343:F343"/>
    <mergeCell ref="B344:F344"/>
    <mergeCell ref="B357:F357"/>
    <mergeCell ref="B358:F358"/>
    <mergeCell ref="A359:G359"/>
    <mergeCell ref="A360:R360"/>
    <mergeCell ref="B361:F361"/>
    <mergeCell ref="B362:F362"/>
    <mergeCell ref="B351:F351"/>
    <mergeCell ref="B352:F352"/>
    <mergeCell ref="B353:F353"/>
    <mergeCell ref="B354:F354"/>
    <mergeCell ref="B355:F355"/>
    <mergeCell ref="B356:F356"/>
    <mergeCell ref="B369:F369"/>
    <mergeCell ref="B370:F370"/>
    <mergeCell ref="B371:F371"/>
    <mergeCell ref="B372:F372"/>
    <mergeCell ref="B373:F373"/>
    <mergeCell ref="B374:F374"/>
    <mergeCell ref="B363:F363"/>
    <mergeCell ref="B364:F364"/>
    <mergeCell ref="B365:F365"/>
    <mergeCell ref="B366:F366"/>
    <mergeCell ref="B367:F367"/>
    <mergeCell ref="B368:F368"/>
    <mergeCell ref="B381:F381"/>
    <mergeCell ref="B382:F382"/>
    <mergeCell ref="B383:F383"/>
    <mergeCell ref="B384:F384"/>
    <mergeCell ref="A385:G385"/>
    <mergeCell ref="A386:G386"/>
    <mergeCell ref="B375:F375"/>
    <mergeCell ref="B376:F376"/>
    <mergeCell ref="B377:F377"/>
    <mergeCell ref="B378:F378"/>
    <mergeCell ref="B379:F379"/>
    <mergeCell ref="B380:F380"/>
    <mergeCell ref="A388:J388"/>
    <mergeCell ref="A389:A392"/>
    <mergeCell ref="B389:F392"/>
    <mergeCell ref="G389:G392"/>
    <mergeCell ref="H389:J389"/>
    <mergeCell ref="K389:M389"/>
    <mergeCell ref="I391:I392"/>
    <mergeCell ref="J391:J392"/>
    <mergeCell ref="L391:L392"/>
    <mergeCell ref="M391:M392"/>
    <mergeCell ref="N389:O389"/>
    <mergeCell ref="Q389:R389"/>
    <mergeCell ref="H390:H392"/>
    <mergeCell ref="I390:J390"/>
    <mergeCell ref="K390:K392"/>
    <mergeCell ref="L390:M390"/>
    <mergeCell ref="N390:N392"/>
    <mergeCell ref="O390:O392"/>
    <mergeCell ref="Q390:Q392"/>
    <mergeCell ref="R390:R392"/>
    <mergeCell ref="A406:G406"/>
    <mergeCell ref="A400:J400"/>
    <mergeCell ref="B401:F401"/>
    <mergeCell ref="B402:F402"/>
    <mergeCell ref="B403:F403"/>
    <mergeCell ref="B404:F404"/>
    <mergeCell ref="B405:F405"/>
    <mergeCell ref="B393:F393"/>
    <mergeCell ref="B394:F394"/>
    <mergeCell ref="B395:F395"/>
    <mergeCell ref="B396:F396"/>
    <mergeCell ref="B397:F397"/>
    <mergeCell ref="A398:G398"/>
  </mergeCells>
  <pageMargins left="0.7" right="0.7" top="0.75" bottom="0.75" header="0.3" footer="0.3"/>
  <pageSetup paperSize="9" orientation="landscape" horizontalDpi="0" verticalDpi="0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408"/>
  <sheetViews>
    <sheetView workbookViewId="0">
      <selection sqref="A1:XFD1048576"/>
    </sheetView>
  </sheetViews>
  <sheetFormatPr defaultColWidth="13.42578125" defaultRowHeight="15" x14ac:dyDescent="0.25"/>
  <cols>
    <col min="1" max="1" width="6.7109375" style="312" customWidth="1"/>
    <col min="2" max="4" width="13.42578125" style="240"/>
    <col min="5" max="7" width="13.42578125" style="240" customWidth="1"/>
    <col min="8" max="10" width="10.42578125" style="240" customWidth="1"/>
    <col min="11" max="11" width="10.42578125" style="314" customWidth="1"/>
    <col min="12" max="13" width="11.5703125" style="314" customWidth="1"/>
    <col min="14" max="14" width="9.28515625" style="314" customWidth="1"/>
    <col min="15" max="16" width="11.7109375" style="240" customWidth="1"/>
    <col min="17" max="18" width="10.28515625" style="240" customWidth="1"/>
    <col min="19" max="19" width="9.5703125" style="240" customWidth="1"/>
    <col min="20" max="20" width="9.7109375" style="240" customWidth="1"/>
    <col min="21" max="16384" width="13.42578125" style="240"/>
  </cols>
  <sheetData>
    <row r="1" spans="1:18" ht="36" customHeight="1" x14ac:dyDescent="0.25">
      <c r="A1" s="696" t="s">
        <v>1139</v>
      </c>
      <c r="B1" s="696"/>
      <c r="C1" s="696"/>
      <c r="D1" s="696"/>
      <c r="E1" s="696"/>
      <c r="F1" s="696"/>
      <c r="G1" s="696"/>
      <c r="H1" s="696"/>
      <c r="I1" s="696"/>
      <c r="J1" s="696"/>
      <c r="K1" s="696"/>
      <c r="L1" s="696"/>
      <c r="M1" s="696"/>
      <c r="N1" s="696"/>
      <c r="O1" s="696"/>
      <c r="P1" s="696"/>
      <c r="Q1" s="696"/>
      <c r="R1" s="696"/>
    </row>
    <row r="2" spans="1:18" ht="55.5" customHeight="1" x14ac:dyDescent="0.25">
      <c r="A2" s="697"/>
      <c r="B2" s="673" t="s">
        <v>0</v>
      </c>
      <c r="C2" s="673"/>
      <c r="D2" s="673"/>
      <c r="E2" s="673"/>
      <c r="F2" s="673"/>
      <c r="G2" s="673"/>
      <c r="H2" s="673" t="s">
        <v>1</v>
      </c>
      <c r="I2" s="673"/>
      <c r="J2" s="673"/>
      <c r="K2" s="671" t="s">
        <v>2</v>
      </c>
      <c r="L2" s="671"/>
      <c r="M2" s="671"/>
      <c r="N2" s="673" t="s">
        <v>3</v>
      </c>
      <c r="O2" s="673"/>
      <c r="P2" s="673"/>
      <c r="Q2" s="673" t="s">
        <v>5</v>
      </c>
      <c r="R2" s="673"/>
    </row>
    <row r="3" spans="1:18" ht="30" customHeight="1" x14ac:dyDescent="0.25">
      <c r="A3" s="697"/>
      <c r="B3" s="673"/>
      <c r="C3" s="673"/>
      <c r="D3" s="673"/>
      <c r="E3" s="673"/>
      <c r="F3" s="673"/>
      <c r="G3" s="673"/>
      <c r="H3" s="683" t="s">
        <v>6</v>
      </c>
      <c r="I3" s="683" t="s">
        <v>7</v>
      </c>
      <c r="J3" s="683" t="s">
        <v>8</v>
      </c>
      <c r="K3" s="680" t="s">
        <v>17</v>
      </c>
      <c r="L3" s="671" t="s">
        <v>4</v>
      </c>
      <c r="M3" s="671"/>
      <c r="N3" s="680" t="s">
        <v>20</v>
      </c>
      <c r="O3" s="673" t="s">
        <v>4</v>
      </c>
      <c r="P3" s="673"/>
      <c r="Q3" s="683" t="s">
        <v>10</v>
      </c>
      <c r="R3" s="683" t="s">
        <v>11</v>
      </c>
    </row>
    <row r="4" spans="1:18" ht="9.75" hidden="1" customHeight="1" x14ac:dyDescent="0.25">
      <c r="A4" s="697"/>
      <c r="B4" s="673"/>
      <c r="C4" s="673"/>
      <c r="D4" s="673"/>
      <c r="E4" s="673"/>
      <c r="F4" s="673"/>
      <c r="G4" s="673"/>
      <c r="H4" s="683"/>
      <c r="I4" s="683"/>
      <c r="J4" s="683"/>
      <c r="K4" s="681"/>
      <c r="L4" s="670" t="s">
        <v>18</v>
      </c>
      <c r="M4" s="670" t="s">
        <v>19</v>
      </c>
      <c r="N4" s="681"/>
      <c r="O4" s="683" t="s">
        <v>21</v>
      </c>
      <c r="P4" s="683" t="s">
        <v>19</v>
      </c>
      <c r="Q4" s="683"/>
      <c r="R4" s="683"/>
    </row>
    <row r="5" spans="1:18" ht="15.75" customHeight="1" x14ac:dyDescent="0.25">
      <c r="A5" s="328"/>
      <c r="B5" s="704" t="s">
        <v>1016</v>
      </c>
      <c r="C5" s="704"/>
      <c r="D5" s="704"/>
      <c r="E5" s="704"/>
      <c r="F5" s="704"/>
      <c r="G5" s="704"/>
      <c r="H5" s="683"/>
      <c r="I5" s="683"/>
      <c r="J5" s="683"/>
      <c r="K5" s="681"/>
      <c r="L5" s="670"/>
      <c r="M5" s="670"/>
      <c r="N5" s="681"/>
      <c r="O5" s="683"/>
      <c r="P5" s="683"/>
      <c r="Q5" s="683"/>
      <c r="R5" s="683"/>
    </row>
    <row r="6" spans="1:18" ht="15.75" customHeight="1" x14ac:dyDescent="0.25">
      <c r="A6" s="328"/>
      <c r="B6" s="704" t="s">
        <v>12</v>
      </c>
      <c r="C6" s="704"/>
      <c r="D6" s="704"/>
      <c r="E6" s="704"/>
      <c r="F6" s="704"/>
      <c r="G6" s="704"/>
      <c r="H6" s="683"/>
      <c r="I6" s="683"/>
      <c r="J6" s="683"/>
      <c r="K6" s="681"/>
      <c r="L6" s="670"/>
      <c r="M6" s="670"/>
      <c r="N6" s="681"/>
      <c r="O6" s="683"/>
      <c r="P6" s="683"/>
      <c r="Q6" s="683"/>
      <c r="R6" s="683"/>
    </row>
    <row r="7" spans="1:18" ht="15.75" customHeight="1" x14ac:dyDescent="0.25">
      <c r="A7" s="328"/>
      <c r="B7" s="704" t="s">
        <v>656</v>
      </c>
      <c r="C7" s="704"/>
      <c r="D7" s="704"/>
      <c r="E7" s="704"/>
      <c r="F7" s="704"/>
      <c r="G7" s="704"/>
      <c r="H7" s="683"/>
      <c r="I7" s="683"/>
      <c r="J7" s="683"/>
      <c r="K7" s="681"/>
      <c r="L7" s="670"/>
      <c r="M7" s="670"/>
      <c r="N7" s="681"/>
      <c r="O7" s="683"/>
      <c r="P7" s="683"/>
      <c r="Q7" s="683"/>
      <c r="R7" s="683"/>
    </row>
    <row r="8" spans="1:18" ht="15.75" customHeight="1" x14ac:dyDescent="0.25">
      <c r="A8" s="328"/>
      <c r="B8" s="704" t="s">
        <v>840</v>
      </c>
      <c r="C8" s="704"/>
      <c r="D8" s="704"/>
      <c r="E8" s="704"/>
      <c r="F8" s="704"/>
      <c r="G8" s="704"/>
      <c r="H8" s="683"/>
      <c r="I8" s="683"/>
      <c r="J8" s="683"/>
      <c r="K8" s="681"/>
      <c r="L8" s="670"/>
      <c r="M8" s="670"/>
      <c r="N8" s="681"/>
      <c r="O8" s="683"/>
      <c r="P8" s="683"/>
      <c r="Q8" s="683"/>
      <c r="R8" s="683"/>
    </row>
    <row r="9" spans="1:18" ht="15.75" customHeight="1" x14ac:dyDescent="0.25">
      <c r="A9" s="328"/>
      <c r="B9" s="698" t="s">
        <v>13</v>
      </c>
      <c r="C9" s="699"/>
      <c r="D9" s="699"/>
      <c r="E9" s="699"/>
      <c r="F9" s="699"/>
      <c r="G9" s="699"/>
      <c r="H9" s="683"/>
      <c r="I9" s="683"/>
      <c r="J9" s="683"/>
      <c r="K9" s="681"/>
      <c r="L9" s="670"/>
      <c r="M9" s="670"/>
      <c r="N9" s="681"/>
      <c r="O9" s="683"/>
      <c r="P9" s="683"/>
      <c r="Q9" s="683"/>
      <c r="R9" s="683"/>
    </row>
    <row r="10" spans="1:18" ht="15.75" customHeight="1" x14ac:dyDescent="0.25">
      <c r="A10" s="328"/>
      <c r="B10" s="698" t="s">
        <v>14</v>
      </c>
      <c r="C10" s="699"/>
      <c r="D10" s="699"/>
      <c r="E10" s="699"/>
      <c r="F10" s="699"/>
      <c r="G10" s="699"/>
      <c r="H10" s="683"/>
      <c r="I10" s="683"/>
      <c r="J10" s="683"/>
      <c r="K10" s="681"/>
      <c r="L10" s="670"/>
      <c r="M10" s="670"/>
      <c r="N10" s="681"/>
      <c r="O10" s="683"/>
      <c r="P10" s="683"/>
      <c r="Q10" s="683"/>
      <c r="R10" s="683"/>
    </row>
    <row r="11" spans="1:18" ht="15.75" customHeight="1" x14ac:dyDescent="0.25">
      <c r="A11" s="328"/>
      <c r="B11" s="698" t="s">
        <v>853</v>
      </c>
      <c r="C11" s="699"/>
      <c r="D11" s="699"/>
      <c r="E11" s="699"/>
      <c r="F11" s="699"/>
      <c r="G11" s="699"/>
      <c r="H11" s="683"/>
      <c r="I11" s="683"/>
      <c r="J11" s="683"/>
      <c r="K11" s="681"/>
      <c r="L11" s="670"/>
      <c r="M11" s="670"/>
      <c r="N11" s="681"/>
      <c r="O11" s="683"/>
      <c r="P11" s="683"/>
      <c r="Q11" s="683"/>
      <c r="R11" s="683"/>
    </row>
    <row r="12" spans="1:18" ht="15.75" customHeight="1" x14ac:dyDescent="0.25">
      <c r="A12" s="328"/>
      <c r="B12" s="698" t="s">
        <v>957</v>
      </c>
      <c r="C12" s="699"/>
      <c r="D12" s="699"/>
      <c r="E12" s="699"/>
      <c r="F12" s="699"/>
      <c r="G12" s="699"/>
      <c r="H12" s="683"/>
      <c r="I12" s="683"/>
      <c r="J12" s="683"/>
      <c r="K12" s="681"/>
      <c r="L12" s="670"/>
      <c r="M12" s="670"/>
      <c r="N12" s="681"/>
      <c r="O12" s="683"/>
      <c r="P12" s="683"/>
      <c r="Q12" s="683"/>
      <c r="R12" s="683"/>
    </row>
    <row r="13" spans="1:18" ht="15.75" customHeight="1" x14ac:dyDescent="0.25">
      <c r="A13" s="328"/>
      <c r="B13" s="698" t="s">
        <v>841</v>
      </c>
      <c r="C13" s="699"/>
      <c r="D13" s="699"/>
      <c r="E13" s="699"/>
      <c r="F13" s="699"/>
      <c r="G13" s="699"/>
      <c r="H13" s="683"/>
      <c r="I13" s="683"/>
      <c r="J13" s="683"/>
      <c r="K13" s="681"/>
      <c r="L13" s="670"/>
      <c r="M13" s="670"/>
      <c r="N13" s="681"/>
      <c r="O13" s="683"/>
      <c r="P13" s="683"/>
      <c r="Q13" s="683"/>
      <c r="R13" s="683"/>
    </row>
    <row r="14" spans="1:18" ht="15.75" customHeight="1" x14ac:dyDescent="0.25">
      <c r="A14" s="328"/>
      <c r="B14" s="700" t="s">
        <v>834</v>
      </c>
      <c r="C14" s="701"/>
      <c r="D14" s="701"/>
      <c r="E14" s="701"/>
      <c r="F14" s="701"/>
      <c r="G14" s="701"/>
      <c r="H14" s="683"/>
      <c r="I14" s="683"/>
      <c r="J14" s="683"/>
      <c r="K14" s="681"/>
      <c r="L14" s="670"/>
      <c r="M14" s="670"/>
      <c r="N14" s="681"/>
      <c r="O14" s="683"/>
      <c r="P14" s="683"/>
      <c r="Q14" s="683"/>
      <c r="R14" s="683"/>
    </row>
    <row r="15" spans="1:18" ht="15.75" customHeight="1" x14ac:dyDescent="0.25">
      <c r="A15" s="328"/>
      <c r="B15" s="700" t="s">
        <v>959</v>
      </c>
      <c r="C15" s="701"/>
      <c r="D15" s="701"/>
      <c r="E15" s="701"/>
      <c r="F15" s="701"/>
      <c r="G15" s="702"/>
      <c r="H15" s="683"/>
      <c r="I15" s="683"/>
      <c r="J15" s="683"/>
      <c r="K15" s="681"/>
      <c r="L15" s="670"/>
      <c r="M15" s="670"/>
      <c r="N15" s="681"/>
      <c r="O15" s="683"/>
      <c r="P15" s="683"/>
      <c r="Q15" s="683"/>
      <c r="R15" s="683"/>
    </row>
    <row r="16" spans="1:18" ht="15.75" customHeight="1" x14ac:dyDescent="0.25">
      <c r="A16" s="328"/>
      <c r="B16" s="703" t="s">
        <v>1081</v>
      </c>
      <c r="C16" s="703"/>
      <c r="D16" s="703"/>
      <c r="E16" s="703"/>
      <c r="F16" s="703"/>
      <c r="G16" s="703"/>
      <c r="H16" s="683"/>
      <c r="I16" s="683"/>
      <c r="J16" s="683"/>
      <c r="K16" s="681"/>
      <c r="L16" s="670"/>
      <c r="M16" s="670"/>
      <c r="N16" s="681"/>
      <c r="O16" s="683"/>
      <c r="P16" s="683"/>
      <c r="Q16" s="683"/>
      <c r="R16" s="683"/>
    </row>
    <row r="17" spans="1:18" ht="15.75" customHeight="1" x14ac:dyDescent="0.25">
      <c r="A17" s="328"/>
      <c r="B17" s="698" t="s">
        <v>969</v>
      </c>
      <c r="C17" s="699"/>
      <c r="D17" s="699"/>
      <c r="E17" s="699"/>
      <c r="F17" s="699"/>
      <c r="G17" s="699"/>
      <c r="H17" s="683"/>
      <c r="I17" s="683"/>
      <c r="J17" s="683"/>
      <c r="K17" s="682"/>
      <c r="L17" s="670"/>
      <c r="M17" s="670"/>
      <c r="N17" s="682"/>
      <c r="O17" s="683"/>
      <c r="P17" s="683"/>
      <c r="Q17" s="683"/>
      <c r="R17" s="683"/>
    </row>
    <row r="18" spans="1:18" ht="20.25" customHeight="1" x14ac:dyDescent="0.25">
      <c r="A18" s="328"/>
      <c r="B18" s="642"/>
      <c r="C18" s="643"/>
      <c r="D18" s="643"/>
      <c r="E18" s="643"/>
      <c r="F18" s="643"/>
      <c r="G18" s="643"/>
      <c r="H18" s="315">
        <f>H386</f>
        <v>10362</v>
      </c>
      <c r="I18" s="315">
        <f>I386</f>
        <v>8285</v>
      </c>
      <c r="J18" s="315">
        <f>J386</f>
        <v>2077</v>
      </c>
      <c r="K18" s="316">
        <f>K25+K40+K68+K104+K129+K148+K163+K192+K241+K244+K259+K270+K312+K336+K359+K385+H398</f>
        <v>4064</v>
      </c>
      <c r="L18" s="317">
        <f t="shared" ref="L18:P18" si="0">L386+I398</f>
        <v>1516</v>
      </c>
      <c r="M18" s="317">
        <f t="shared" si="0"/>
        <v>200.5</v>
      </c>
      <c r="N18" s="316">
        <f>N25+N40+N68+N104+N129+N148+N163+N192+N241+N244+N259+N270+N312+N336+N359+N385+K398</f>
        <v>9966</v>
      </c>
      <c r="O18" s="310">
        <f t="shared" si="0"/>
        <v>2029</v>
      </c>
      <c r="P18" s="310">
        <f t="shared" si="0"/>
        <v>100</v>
      </c>
      <c r="Q18" s="318" t="s">
        <v>1082</v>
      </c>
      <c r="R18" s="318" t="s">
        <v>1083</v>
      </c>
    </row>
    <row r="19" spans="1:18" ht="17.25" customHeight="1" x14ac:dyDescent="0.25">
      <c r="A19" s="684" t="s">
        <v>1140</v>
      </c>
      <c r="B19" s="685"/>
      <c r="C19" s="685"/>
      <c r="D19" s="685"/>
      <c r="E19" s="685"/>
      <c r="F19" s="685"/>
      <c r="G19" s="685"/>
      <c r="H19" s="685"/>
      <c r="I19" s="685"/>
      <c r="J19" s="685"/>
      <c r="K19" s="685"/>
      <c r="L19" s="685"/>
      <c r="M19" s="685"/>
      <c r="N19" s="685"/>
      <c r="O19" s="685"/>
      <c r="P19" s="685"/>
      <c r="Q19" s="685"/>
      <c r="R19" s="686"/>
    </row>
    <row r="20" spans="1:18" x14ac:dyDescent="0.25">
      <c r="A20" s="673" t="s">
        <v>649</v>
      </c>
      <c r="B20" s="687" t="s">
        <v>22</v>
      </c>
      <c r="C20" s="688"/>
      <c r="D20" s="688"/>
      <c r="E20" s="688"/>
      <c r="F20" s="689"/>
      <c r="G20" s="673" t="s">
        <v>23</v>
      </c>
      <c r="H20" s="673" t="s">
        <v>24</v>
      </c>
      <c r="I20" s="673"/>
      <c r="J20" s="673"/>
      <c r="K20" s="671" t="s">
        <v>10</v>
      </c>
      <c r="L20" s="671"/>
      <c r="M20" s="671"/>
      <c r="N20" s="673" t="s">
        <v>27</v>
      </c>
      <c r="O20" s="673"/>
      <c r="P20" s="673"/>
      <c r="Q20" s="673" t="s">
        <v>652</v>
      </c>
      <c r="R20" s="673"/>
    </row>
    <row r="21" spans="1:18" ht="69.75" customHeight="1" x14ac:dyDescent="0.25">
      <c r="A21" s="673"/>
      <c r="B21" s="690"/>
      <c r="C21" s="691"/>
      <c r="D21" s="691"/>
      <c r="E21" s="691"/>
      <c r="F21" s="692"/>
      <c r="G21" s="673"/>
      <c r="H21" s="683" t="s">
        <v>6</v>
      </c>
      <c r="I21" s="683" t="s">
        <v>650</v>
      </c>
      <c r="J21" s="683" t="s">
        <v>651</v>
      </c>
      <c r="K21" s="670" t="s">
        <v>653</v>
      </c>
      <c r="L21" s="671" t="s">
        <v>29</v>
      </c>
      <c r="M21" s="671"/>
      <c r="N21" s="670" t="s">
        <v>25</v>
      </c>
      <c r="O21" s="673" t="s">
        <v>30</v>
      </c>
      <c r="P21" s="673"/>
      <c r="Q21" s="683" t="s">
        <v>10</v>
      </c>
      <c r="R21" s="683" t="s">
        <v>27</v>
      </c>
    </row>
    <row r="22" spans="1:18" ht="100.5" customHeight="1" x14ac:dyDescent="0.25">
      <c r="A22" s="673"/>
      <c r="B22" s="690"/>
      <c r="C22" s="691"/>
      <c r="D22" s="691"/>
      <c r="E22" s="691"/>
      <c r="F22" s="692"/>
      <c r="G22" s="673"/>
      <c r="H22" s="683"/>
      <c r="I22" s="683"/>
      <c r="J22" s="683"/>
      <c r="K22" s="670"/>
      <c r="L22" s="670" t="s">
        <v>26</v>
      </c>
      <c r="M22" s="670" t="s">
        <v>9</v>
      </c>
      <c r="N22" s="670"/>
      <c r="O22" s="683" t="s">
        <v>26</v>
      </c>
      <c r="P22" s="683" t="s">
        <v>9</v>
      </c>
      <c r="Q22" s="683"/>
      <c r="R22" s="683"/>
    </row>
    <row r="23" spans="1:18" ht="81.75" customHeight="1" x14ac:dyDescent="0.25">
      <c r="A23" s="673"/>
      <c r="B23" s="693"/>
      <c r="C23" s="694"/>
      <c r="D23" s="694"/>
      <c r="E23" s="694"/>
      <c r="F23" s="695"/>
      <c r="G23" s="673"/>
      <c r="H23" s="683"/>
      <c r="I23" s="683"/>
      <c r="J23" s="683"/>
      <c r="K23" s="670"/>
      <c r="L23" s="670"/>
      <c r="M23" s="670"/>
      <c r="N23" s="670"/>
      <c r="O23" s="683"/>
      <c r="P23" s="683"/>
      <c r="Q23" s="683"/>
      <c r="R23" s="683"/>
    </row>
    <row r="24" spans="1:18" ht="33" customHeight="1" x14ac:dyDescent="0.25">
      <c r="A24" s="671" t="s">
        <v>647</v>
      </c>
      <c r="B24" s="671"/>
      <c r="C24" s="671"/>
      <c r="D24" s="671"/>
      <c r="E24" s="671"/>
      <c r="F24" s="671"/>
      <c r="G24" s="671"/>
      <c r="H24" s="671"/>
      <c r="I24" s="671"/>
      <c r="J24" s="671"/>
      <c r="K24" s="671"/>
      <c r="L24" s="671"/>
      <c r="M24" s="671"/>
      <c r="N24" s="671"/>
      <c r="O24" s="671"/>
      <c r="P24" s="671"/>
      <c r="Q24" s="671"/>
      <c r="R24" s="671"/>
    </row>
    <row r="25" spans="1:18" ht="26.25" customHeight="1" x14ac:dyDescent="0.25">
      <c r="A25" s="329">
        <v>1</v>
      </c>
      <c r="B25" s="674" t="s">
        <v>31</v>
      </c>
      <c r="C25" s="675"/>
      <c r="D25" s="675"/>
      <c r="E25" s="675"/>
      <c r="F25" s="675"/>
      <c r="G25" s="676"/>
      <c r="H25" s="329">
        <f>H26+H27+H28+H29+H30+H31+H32+H33+H34+H35+H36+H37+H38+H39</f>
        <v>260</v>
      </c>
      <c r="I25" s="329">
        <f t="shared" ref="I25:P25" si="1">I26+I27+I28+I29+I30+I31+I32+I33+I34+I35+I36+I37+I38+I39</f>
        <v>150</v>
      </c>
      <c r="J25" s="329">
        <f t="shared" si="1"/>
        <v>110</v>
      </c>
      <c r="K25" s="330">
        <f t="shared" si="1"/>
        <v>87</v>
      </c>
      <c r="L25" s="330">
        <f t="shared" si="1"/>
        <v>81</v>
      </c>
      <c r="M25" s="330">
        <f t="shared" si="1"/>
        <v>1</v>
      </c>
      <c r="N25" s="330">
        <f t="shared" si="1"/>
        <v>260</v>
      </c>
      <c r="O25" s="329">
        <f t="shared" si="1"/>
        <v>66</v>
      </c>
      <c r="P25" s="329">
        <f t="shared" si="1"/>
        <v>1</v>
      </c>
      <c r="Q25" s="298">
        <v>47716</v>
      </c>
      <c r="R25" s="298">
        <v>23858</v>
      </c>
    </row>
    <row r="26" spans="1:18" ht="59.25" customHeight="1" x14ac:dyDescent="0.25">
      <c r="A26" s="328">
        <v>1</v>
      </c>
      <c r="B26" s="606" t="s">
        <v>32</v>
      </c>
      <c r="C26" s="607"/>
      <c r="D26" s="607"/>
      <c r="E26" s="607"/>
      <c r="F26" s="608"/>
      <c r="G26" s="324" t="s">
        <v>1007</v>
      </c>
      <c r="H26" s="124">
        <f>I26+J26</f>
        <v>190</v>
      </c>
      <c r="I26" s="124">
        <v>140</v>
      </c>
      <c r="J26" s="124">
        <v>50</v>
      </c>
      <c r="K26" s="130">
        <v>73</v>
      </c>
      <c r="L26" s="130">
        <v>37</v>
      </c>
      <c r="M26" s="130">
        <v>0</v>
      </c>
      <c r="N26" s="130">
        <v>165</v>
      </c>
      <c r="O26" s="124">
        <v>50</v>
      </c>
      <c r="P26" s="124">
        <v>0</v>
      </c>
      <c r="Q26" s="125">
        <v>47716</v>
      </c>
      <c r="R26" s="125">
        <v>23858</v>
      </c>
    </row>
    <row r="27" spans="1:18" ht="38.25" customHeight="1" x14ac:dyDescent="0.25">
      <c r="A27" s="328">
        <v>2</v>
      </c>
      <c r="B27" s="606" t="s">
        <v>33</v>
      </c>
      <c r="C27" s="607"/>
      <c r="D27" s="607"/>
      <c r="E27" s="607"/>
      <c r="F27" s="608"/>
      <c r="G27" s="324" t="s">
        <v>505</v>
      </c>
      <c r="H27" s="124">
        <f t="shared" ref="H27:H39" si="2">I27+J27</f>
        <v>55</v>
      </c>
      <c r="I27" s="124">
        <v>10</v>
      </c>
      <c r="J27" s="124">
        <v>45</v>
      </c>
      <c r="K27" s="130">
        <v>6</v>
      </c>
      <c r="L27" s="130">
        <v>15</v>
      </c>
      <c r="M27" s="130">
        <v>0</v>
      </c>
      <c r="N27" s="130">
        <v>41</v>
      </c>
      <c r="O27" s="124">
        <v>3</v>
      </c>
      <c r="P27" s="124">
        <v>0</v>
      </c>
      <c r="Q27" s="125">
        <v>47716</v>
      </c>
      <c r="R27" s="125">
        <v>23858</v>
      </c>
    </row>
    <row r="28" spans="1:18" ht="32.25" customHeight="1" x14ac:dyDescent="0.25">
      <c r="A28" s="328">
        <v>3</v>
      </c>
      <c r="B28" s="606" t="s">
        <v>34</v>
      </c>
      <c r="C28" s="607"/>
      <c r="D28" s="607"/>
      <c r="E28" s="607"/>
      <c r="F28" s="608"/>
      <c r="G28" s="324" t="s">
        <v>506</v>
      </c>
      <c r="H28" s="124">
        <f t="shared" si="2"/>
        <v>0</v>
      </c>
      <c r="I28" s="124">
        <v>0</v>
      </c>
      <c r="J28" s="124">
        <v>0</v>
      </c>
      <c r="K28" s="130">
        <v>2</v>
      </c>
      <c r="L28" s="130">
        <v>8</v>
      </c>
      <c r="M28" s="130">
        <v>0</v>
      </c>
      <c r="N28" s="130">
        <v>11</v>
      </c>
      <c r="O28" s="124">
        <v>5</v>
      </c>
      <c r="P28" s="124">
        <v>0</v>
      </c>
      <c r="Q28" s="125">
        <v>47716</v>
      </c>
      <c r="R28" s="125">
        <v>23858</v>
      </c>
    </row>
    <row r="29" spans="1:18" ht="37.5" customHeight="1" x14ac:dyDescent="0.25">
      <c r="A29" s="328">
        <v>4</v>
      </c>
      <c r="B29" s="606" t="s">
        <v>35</v>
      </c>
      <c r="C29" s="607"/>
      <c r="D29" s="607"/>
      <c r="E29" s="607"/>
      <c r="F29" s="608"/>
      <c r="G29" s="324" t="s">
        <v>499</v>
      </c>
      <c r="H29" s="124">
        <f t="shared" si="2"/>
        <v>0</v>
      </c>
      <c r="I29" s="124">
        <v>0</v>
      </c>
      <c r="J29" s="124">
        <v>0</v>
      </c>
      <c r="K29" s="130">
        <v>1</v>
      </c>
      <c r="L29" s="130">
        <v>9</v>
      </c>
      <c r="M29" s="130">
        <v>1</v>
      </c>
      <c r="N29" s="130">
        <v>10</v>
      </c>
      <c r="O29" s="124">
        <v>0</v>
      </c>
      <c r="P29" s="124">
        <v>0</v>
      </c>
      <c r="Q29" s="125">
        <v>47716</v>
      </c>
      <c r="R29" s="125">
        <v>23858</v>
      </c>
    </row>
    <row r="30" spans="1:18" ht="33.75" customHeight="1" x14ac:dyDescent="0.25">
      <c r="A30" s="328">
        <v>5</v>
      </c>
      <c r="B30" s="606" t="s">
        <v>36</v>
      </c>
      <c r="C30" s="607"/>
      <c r="D30" s="607"/>
      <c r="E30" s="607"/>
      <c r="F30" s="608"/>
      <c r="G30" s="324" t="s">
        <v>507</v>
      </c>
      <c r="H30" s="124">
        <f t="shared" si="2"/>
        <v>10</v>
      </c>
      <c r="I30" s="124">
        <v>0</v>
      </c>
      <c r="J30" s="124">
        <v>10</v>
      </c>
      <c r="K30" s="130">
        <v>1</v>
      </c>
      <c r="L30" s="130">
        <v>5</v>
      </c>
      <c r="M30" s="130">
        <v>0</v>
      </c>
      <c r="N30" s="130">
        <v>7</v>
      </c>
      <c r="O30" s="124">
        <v>0</v>
      </c>
      <c r="P30" s="124">
        <v>0</v>
      </c>
      <c r="Q30" s="125">
        <v>47716</v>
      </c>
      <c r="R30" s="125">
        <v>23858</v>
      </c>
    </row>
    <row r="31" spans="1:18" ht="31.5" customHeight="1" x14ac:dyDescent="0.25">
      <c r="A31" s="328">
        <v>6</v>
      </c>
      <c r="B31" s="606" t="s">
        <v>37</v>
      </c>
      <c r="C31" s="607"/>
      <c r="D31" s="607"/>
      <c r="E31" s="607"/>
      <c r="F31" s="608"/>
      <c r="G31" s="324" t="s">
        <v>500</v>
      </c>
      <c r="H31" s="124">
        <f t="shared" si="2"/>
        <v>5</v>
      </c>
      <c r="I31" s="124">
        <v>0</v>
      </c>
      <c r="J31" s="124">
        <v>5</v>
      </c>
      <c r="K31" s="130">
        <v>2</v>
      </c>
      <c r="L31" s="130">
        <v>2</v>
      </c>
      <c r="M31" s="130">
        <v>0</v>
      </c>
      <c r="N31" s="130">
        <v>6</v>
      </c>
      <c r="O31" s="124">
        <v>1</v>
      </c>
      <c r="P31" s="124">
        <v>0</v>
      </c>
      <c r="Q31" s="125">
        <v>47716</v>
      </c>
      <c r="R31" s="125">
        <v>23858</v>
      </c>
    </row>
    <row r="32" spans="1:18" ht="30" customHeight="1" x14ac:dyDescent="0.25">
      <c r="A32" s="328">
        <v>7</v>
      </c>
      <c r="B32" s="606" t="s">
        <v>38</v>
      </c>
      <c r="C32" s="607"/>
      <c r="D32" s="607"/>
      <c r="E32" s="607"/>
      <c r="F32" s="608"/>
      <c r="G32" s="324" t="s">
        <v>501</v>
      </c>
      <c r="H32" s="124">
        <f t="shared" si="2"/>
        <v>0</v>
      </c>
      <c r="I32" s="124">
        <v>0</v>
      </c>
      <c r="J32" s="124">
        <v>0</v>
      </c>
      <c r="K32" s="130">
        <v>1</v>
      </c>
      <c r="L32" s="130">
        <v>3</v>
      </c>
      <c r="M32" s="130">
        <v>0</v>
      </c>
      <c r="N32" s="130">
        <v>5</v>
      </c>
      <c r="O32" s="124">
        <v>2</v>
      </c>
      <c r="P32" s="124">
        <v>1</v>
      </c>
      <c r="Q32" s="125">
        <v>47716</v>
      </c>
      <c r="R32" s="125">
        <v>23858</v>
      </c>
    </row>
    <row r="33" spans="1:18" ht="25.5" customHeight="1" x14ac:dyDescent="0.25">
      <c r="A33" s="328">
        <v>8</v>
      </c>
      <c r="B33" s="606" t="s">
        <v>44</v>
      </c>
      <c r="C33" s="607"/>
      <c r="D33" s="607"/>
      <c r="E33" s="607"/>
      <c r="F33" s="608"/>
      <c r="G33" s="324" t="s">
        <v>502</v>
      </c>
      <c r="H33" s="124">
        <f t="shared" si="2"/>
        <v>0</v>
      </c>
      <c r="I33" s="124">
        <v>0</v>
      </c>
      <c r="J33" s="124">
        <v>0</v>
      </c>
      <c r="K33" s="130">
        <v>1</v>
      </c>
      <c r="L33" s="130">
        <v>1</v>
      </c>
      <c r="M33" s="130">
        <v>0</v>
      </c>
      <c r="N33" s="130">
        <v>2</v>
      </c>
      <c r="O33" s="124">
        <v>2</v>
      </c>
      <c r="P33" s="124">
        <v>0</v>
      </c>
      <c r="Q33" s="125">
        <v>47716</v>
      </c>
      <c r="R33" s="125">
        <v>23858</v>
      </c>
    </row>
    <row r="34" spans="1:18" ht="21.75" customHeight="1" x14ac:dyDescent="0.25">
      <c r="A34" s="328">
        <v>9</v>
      </c>
      <c r="B34" s="606" t="s">
        <v>45</v>
      </c>
      <c r="C34" s="607"/>
      <c r="D34" s="607"/>
      <c r="E34" s="607"/>
      <c r="F34" s="608"/>
      <c r="G34" s="324" t="s">
        <v>503</v>
      </c>
      <c r="H34" s="124">
        <f t="shared" si="2"/>
        <v>0</v>
      </c>
      <c r="I34" s="124">
        <v>0</v>
      </c>
      <c r="J34" s="124">
        <v>0</v>
      </c>
      <c r="K34" s="130">
        <v>0</v>
      </c>
      <c r="L34" s="130">
        <v>1</v>
      </c>
      <c r="M34" s="130">
        <v>0</v>
      </c>
      <c r="N34" s="130">
        <v>2</v>
      </c>
      <c r="O34" s="124">
        <v>2</v>
      </c>
      <c r="P34" s="124">
        <v>0</v>
      </c>
      <c r="Q34" s="125">
        <v>0</v>
      </c>
      <c r="R34" s="125">
        <v>23858</v>
      </c>
    </row>
    <row r="35" spans="1:18" ht="37.5" customHeight="1" x14ac:dyDescent="0.25">
      <c r="A35" s="328">
        <v>10</v>
      </c>
      <c r="B35" s="606" t="s">
        <v>42</v>
      </c>
      <c r="C35" s="607"/>
      <c r="D35" s="607"/>
      <c r="E35" s="607"/>
      <c r="F35" s="608"/>
      <c r="G35" s="324" t="s">
        <v>53</v>
      </c>
      <c r="H35" s="124">
        <f t="shared" si="2"/>
        <v>0</v>
      </c>
      <c r="I35" s="124">
        <v>0</v>
      </c>
      <c r="J35" s="124">
        <v>0</v>
      </c>
      <c r="K35" s="130">
        <v>0</v>
      </c>
      <c r="L35" s="130">
        <v>0</v>
      </c>
      <c r="M35" s="130">
        <v>0</v>
      </c>
      <c r="N35" s="130">
        <v>4</v>
      </c>
      <c r="O35" s="124">
        <v>0</v>
      </c>
      <c r="P35" s="124">
        <v>0</v>
      </c>
      <c r="Q35" s="125">
        <v>0</v>
      </c>
      <c r="R35" s="125">
        <v>23858</v>
      </c>
    </row>
    <row r="36" spans="1:18" ht="47.25" customHeight="1" x14ac:dyDescent="0.25">
      <c r="A36" s="328">
        <v>11</v>
      </c>
      <c r="B36" s="606" t="s">
        <v>43</v>
      </c>
      <c r="C36" s="607"/>
      <c r="D36" s="607"/>
      <c r="E36" s="607"/>
      <c r="F36" s="608"/>
      <c r="G36" s="324" t="s">
        <v>49</v>
      </c>
      <c r="H36" s="124">
        <f t="shared" si="2"/>
        <v>0</v>
      </c>
      <c r="I36" s="124">
        <v>0</v>
      </c>
      <c r="J36" s="124">
        <v>0</v>
      </c>
      <c r="K36" s="130">
        <v>0</v>
      </c>
      <c r="L36" s="130">
        <v>0</v>
      </c>
      <c r="M36" s="130">
        <v>0</v>
      </c>
      <c r="N36" s="130">
        <v>2</v>
      </c>
      <c r="O36" s="124">
        <v>0</v>
      </c>
      <c r="P36" s="124">
        <v>0</v>
      </c>
      <c r="Q36" s="125">
        <v>0</v>
      </c>
      <c r="R36" s="125">
        <v>23858</v>
      </c>
    </row>
    <row r="37" spans="1:18" ht="55.5" customHeight="1" x14ac:dyDescent="0.25">
      <c r="A37" s="328">
        <v>12</v>
      </c>
      <c r="B37" s="606" t="s">
        <v>32</v>
      </c>
      <c r="C37" s="607"/>
      <c r="D37" s="607"/>
      <c r="E37" s="607"/>
      <c r="F37" s="608"/>
      <c r="G37" s="324" t="s">
        <v>863</v>
      </c>
      <c r="H37" s="124">
        <f t="shared" si="2"/>
        <v>0</v>
      </c>
      <c r="I37" s="124">
        <v>0</v>
      </c>
      <c r="J37" s="124">
        <v>0</v>
      </c>
      <c r="K37" s="130">
        <v>0</v>
      </c>
      <c r="L37" s="130">
        <v>0</v>
      </c>
      <c r="M37" s="130">
        <v>0</v>
      </c>
      <c r="N37" s="130">
        <v>1</v>
      </c>
      <c r="O37" s="124">
        <v>1</v>
      </c>
      <c r="P37" s="124">
        <v>0</v>
      </c>
      <c r="Q37" s="125">
        <v>0</v>
      </c>
      <c r="R37" s="125">
        <v>23858</v>
      </c>
    </row>
    <row r="38" spans="1:18" ht="28.5" customHeight="1" x14ac:dyDescent="0.25">
      <c r="A38" s="328">
        <v>13</v>
      </c>
      <c r="B38" s="606" t="s">
        <v>41</v>
      </c>
      <c r="C38" s="607"/>
      <c r="D38" s="607"/>
      <c r="E38" s="607"/>
      <c r="F38" s="608"/>
      <c r="G38" s="324" t="s">
        <v>52</v>
      </c>
      <c r="H38" s="124">
        <f t="shared" si="2"/>
        <v>0</v>
      </c>
      <c r="I38" s="124">
        <v>0</v>
      </c>
      <c r="J38" s="124">
        <v>0</v>
      </c>
      <c r="K38" s="130">
        <v>0</v>
      </c>
      <c r="L38" s="130">
        <v>0</v>
      </c>
      <c r="M38" s="130">
        <v>0</v>
      </c>
      <c r="N38" s="130">
        <v>3</v>
      </c>
      <c r="O38" s="124">
        <v>0</v>
      </c>
      <c r="P38" s="124">
        <v>0</v>
      </c>
      <c r="Q38" s="125">
        <v>0</v>
      </c>
      <c r="R38" s="125">
        <v>23858</v>
      </c>
    </row>
    <row r="39" spans="1:18" ht="27" customHeight="1" x14ac:dyDescent="0.25">
      <c r="A39" s="328">
        <v>14</v>
      </c>
      <c r="B39" s="609" t="s">
        <v>39</v>
      </c>
      <c r="C39" s="610"/>
      <c r="D39" s="610"/>
      <c r="E39" s="610"/>
      <c r="F39" s="611"/>
      <c r="G39" s="324" t="s">
        <v>1074</v>
      </c>
      <c r="H39" s="124">
        <f t="shared" si="2"/>
        <v>0</v>
      </c>
      <c r="I39" s="124">
        <v>0</v>
      </c>
      <c r="J39" s="124">
        <v>0</v>
      </c>
      <c r="K39" s="130">
        <v>0</v>
      </c>
      <c r="L39" s="130">
        <v>0</v>
      </c>
      <c r="M39" s="130">
        <v>0</v>
      </c>
      <c r="N39" s="130">
        <v>1</v>
      </c>
      <c r="O39" s="124">
        <v>0</v>
      </c>
      <c r="P39" s="124">
        <v>0</v>
      </c>
      <c r="Q39" s="125">
        <v>0</v>
      </c>
      <c r="R39" s="125">
        <v>23858</v>
      </c>
    </row>
    <row r="40" spans="1:18" ht="28.5" customHeight="1" x14ac:dyDescent="0.25">
      <c r="A40" s="329">
        <v>2</v>
      </c>
      <c r="B40" s="674" t="s">
        <v>54</v>
      </c>
      <c r="C40" s="675"/>
      <c r="D40" s="675"/>
      <c r="E40" s="675"/>
      <c r="F40" s="675"/>
      <c r="G40" s="676"/>
      <c r="H40" s="329">
        <f>H41+H42+H43+H44+H45+H46+H47+H48+H49+H50+H51+H52+H53+H54+H55+H56+H57+H58+H59+H60+H61+H62+H63+H64+H65+H66+H67</f>
        <v>175</v>
      </c>
      <c r="I40" s="329">
        <f t="shared" ref="I40:P40" si="3">I41+I42+I43+I44+I45+I46+I47+I48+I49+I50+I51+I52+I53+I54+I55+I56+I57+I58+I59+I60+I61+I62+I63+I64+I65+I66+I67</f>
        <v>120</v>
      </c>
      <c r="J40" s="329">
        <f t="shared" si="3"/>
        <v>55</v>
      </c>
      <c r="K40" s="330">
        <f t="shared" si="3"/>
        <v>65</v>
      </c>
      <c r="L40" s="330">
        <f t="shared" si="3"/>
        <v>26</v>
      </c>
      <c r="M40" s="330">
        <f t="shared" si="3"/>
        <v>4</v>
      </c>
      <c r="N40" s="330">
        <f t="shared" si="3"/>
        <v>171</v>
      </c>
      <c r="O40" s="329">
        <f t="shared" si="3"/>
        <v>36</v>
      </c>
      <c r="P40" s="329">
        <f t="shared" si="3"/>
        <v>0</v>
      </c>
      <c r="Q40" s="298">
        <v>24330</v>
      </c>
      <c r="R40" s="298">
        <v>16927</v>
      </c>
    </row>
    <row r="41" spans="1:18" ht="34.5" customHeight="1" x14ac:dyDescent="0.25">
      <c r="A41" s="328">
        <v>1</v>
      </c>
      <c r="B41" s="606" t="s">
        <v>55</v>
      </c>
      <c r="C41" s="607"/>
      <c r="D41" s="607"/>
      <c r="E41" s="607"/>
      <c r="F41" s="608"/>
      <c r="G41" s="324" t="s">
        <v>1001</v>
      </c>
      <c r="H41" s="124">
        <f t="shared" ref="H41:H67" si="4">I41+J41</f>
        <v>110</v>
      </c>
      <c r="I41" s="124">
        <v>85</v>
      </c>
      <c r="J41" s="124">
        <v>25</v>
      </c>
      <c r="K41" s="130">
        <v>50</v>
      </c>
      <c r="L41" s="130">
        <v>22</v>
      </c>
      <c r="M41" s="130">
        <v>4</v>
      </c>
      <c r="N41" s="130">
        <v>90</v>
      </c>
      <c r="O41" s="124">
        <v>29</v>
      </c>
      <c r="P41" s="124">
        <v>0</v>
      </c>
      <c r="Q41" s="125">
        <v>47860</v>
      </c>
      <c r="R41" s="125">
        <v>23864</v>
      </c>
    </row>
    <row r="42" spans="1:18" ht="43.5" customHeight="1" x14ac:dyDescent="0.25">
      <c r="A42" s="328">
        <v>2</v>
      </c>
      <c r="B42" s="606" t="s">
        <v>56</v>
      </c>
      <c r="C42" s="607"/>
      <c r="D42" s="607"/>
      <c r="E42" s="607"/>
      <c r="F42" s="608"/>
      <c r="G42" s="324" t="s">
        <v>509</v>
      </c>
      <c r="H42" s="124">
        <f t="shared" si="4"/>
        <v>50</v>
      </c>
      <c r="I42" s="124">
        <v>30</v>
      </c>
      <c r="J42" s="124">
        <v>20</v>
      </c>
      <c r="K42" s="130">
        <v>10</v>
      </c>
      <c r="L42" s="130">
        <v>0</v>
      </c>
      <c r="M42" s="130">
        <v>0</v>
      </c>
      <c r="N42" s="130">
        <v>33</v>
      </c>
      <c r="O42" s="124">
        <v>0</v>
      </c>
      <c r="P42" s="124">
        <v>0</v>
      </c>
      <c r="Q42" s="125">
        <v>46456</v>
      </c>
      <c r="R42" s="125">
        <v>22735</v>
      </c>
    </row>
    <row r="43" spans="1:18" ht="30.75" customHeight="1" x14ac:dyDescent="0.25">
      <c r="A43" s="328">
        <v>3</v>
      </c>
      <c r="B43" s="606" t="s">
        <v>57</v>
      </c>
      <c r="C43" s="607"/>
      <c r="D43" s="607"/>
      <c r="E43" s="607"/>
      <c r="F43" s="608"/>
      <c r="G43" s="324" t="s">
        <v>510</v>
      </c>
      <c r="H43" s="124">
        <f t="shared" si="4"/>
        <v>15</v>
      </c>
      <c r="I43" s="124">
        <v>5</v>
      </c>
      <c r="J43" s="124">
        <v>10</v>
      </c>
      <c r="K43" s="130">
        <v>2</v>
      </c>
      <c r="L43" s="130">
        <v>3</v>
      </c>
      <c r="M43" s="130">
        <v>0</v>
      </c>
      <c r="N43" s="130">
        <v>16</v>
      </c>
      <c r="O43" s="124">
        <v>0</v>
      </c>
      <c r="P43" s="124">
        <v>0</v>
      </c>
      <c r="Q43" s="125">
        <v>45641</v>
      </c>
      <c r="R43" s="125">
        <v>21888</v>
      </c>
    </row>
    <row r="44" spans="1:18" ht="37.5" customHeight="1" x14ac:dyDescent="0.25">
      <c r="A44" s="328">
        <v>4</v>
      </c>
      <c r="B44" s="606" t="s">
        <v>58</v>
      </c>
      <c r="C44" s="607"/>
      <c r="D44" s="607"/>
      <c r="E44" s="607"/>
      <c r="F44" s="608"/>
      <c r="G44" s="324" t="s">
        <v>511</v>
      </c>
      <c r="H44" s="124">
        <f t="shared" si="4"/>
        <v>0</v>
      </c>
      <c r="I44" s="124">
        <v>0</v>
      </c>
      <c r="J44" s="124">
        <v>0</v>
      </c>
      <c r="K44" s="130">
        <v>1</v>
      </c>
      <c r="L44" s="130">
        <v>0</v>
      </c>
      <c r="M44" s="130">
        <v>0</v>
      </c>
      <c r="N44" s="130">
        <v>6</v>
      </c>
      <c r="O44" s="124">
        <v>0</v>
      </c>
      <c r="P44" s="124">
        <v>0</v>
      </c>
      <c r="Q44" s="125">
        <v>18750</v>
      </c>
      <c r="R44" s="125">
        <v>20023</v>
      </c>
    </row>
    <row r="45" spans="1:18" ht="30.75" customHeight="1" x14ac:dyDescent="0.25">
      <c r="A45" s="328">
        <v>5</v>
      </c>
      <c r="B45" s="606" t="s">
        <v>59</v>
      </c>
      <c r="C45" s="607"/>
      <c r="D45" s="607"/>
      <c r="E45" s="607"/>
      <c r="F45" s="608"/>
      <c r="G45" s="324" t="s">
        <v>512</v>
      </c>
      <c r="H45" s="124">
        <f t="shared" si="4"/>
        <v>0</v>
      </c>
      <c r="I45" s="124">
        <v>0</v>
      </c>
      <c r="J45" s="124">
        <v>0</v>
      </c>
      <c r="K45" s="130">
        <v>1</v>
      </c>
      <c r="L45" s="130">
        <v>0</v>
      </c>
      <c r="M45" s="130">
        <v>0</v>
      </c>
      <c r="N45" s="248">
        <v>6</v>
      </c>
      <c r="O45" s="124">
        <v>0</v>
      </c>
      <c r="P45" s="124">
        <v>0</v>
      </c>
      <c r="Q45" s="125">
        <v>45725</v>
      </c>
      <c r="R45" s="125">
        <v>18906</v>
      </c>
    </row>
    <row r="46" spans="1:18" ht="30" customHeight="1" x14ac:dyDescent="0.25">
      <c r="A46" s="328">
        <v>6</v>
      </c>
      <c r="B46" s="606" t="s">
        <v>60</v>
      </c>
      <c r="C46" s="607"/>
      <c r="D46" s="607"/>
      <c r="E46" s="607"/>
      <c r="F46" s="608"/>
      <c r="G46" s="324" t="s">
        <v>513</v>
      </c>
      <c r="H46" s="124">
        <f t="shared" si="4"/>
        <v>0</v>
      </c>
      <c r="I46" s="124">
        <v>0</v>
      </c>
      <c r="J46" s="124">
        <v>0</v>
      </c>
      <c r="K46" s="130">
        <v>1</v>
      </c>
      <c r="L46" s="130">
        <v>1</v>
      </c>
      <c r="M46" s="130">
        <v>0</v>
      </c>
      <c r="N46" s="130">
        <v>6</v>
      </c>
      <c r="O46" s="124">
        <v>0</v>
      </c>
      <c r="P46" s="124">
        <v>0</v>
      </c>
      <c r="Q46" s="125">
        <v>44500</v>
      </c>
      <c r="R46" s="125">
        <v>19987</v>
      </c>
    </row>
    <row r="47" spans="1:18" ht="42.75" customHeight="1" x14ac:dyDescent="0.25">
      <c r="A47" s="328">
        <v>7</v>
      </c>
      <c r="B47" s="606" t="s">
        <v>61</v>
      </c>
      <c r="C47" s="607"/>
      <c r="D47" s="607"/>
      <c r="E47" s="607"/>
      <c r="F47" s="608"/>
      <c r="G47" s="324" t="s">
        <v>962</v>
      </c>
      <c r="H47" s="124">
        <f t="shared" si="4"/>
        <v>0</v>
      </c>
      <c r="I47" s="124">
        <v>0</v>
      </c>
      <c r="J47" s="124">
        <v>0</v>
      </c>
      <c r="K47" s="130">
        <v>0</v>
      </c>
      <c r="L47" s="130">
        <v>0</v>
      </c>
      <c r="M47" s="130">
        <v>0</v>
      </c>
      <c r="N47" s="130">
        <v>1</v>
      </c>
      <c r="O47" s="124">
        <v>0</v>
      </c>
      <c r="P47" s="124">
        <v>0</v>
      </c>
      <c r="Q47" s="125">
        <v>0</v>
      </c>
      <c r="R47" s="125">
        <v>11280</v>
      </c>
    </row>
    <row r="48" spans="1:18" ht="45.75" customHeight="1" x14ac:dyDescent="0.25">
      <c r="A48" s="328">
        <v>8</v>
      </c>
      <c r="B48" s="606" t="s">
        <v>86</v>
      </c>
      <c r="C48" s="607"/>
      <c r="D48" s="607"/>
      <c r="E48" s="607"/>
      <c r="F48" s="608"/>
      <c r="G48" s="324" t="s">
        <v>759</v>
      </c>
      <c r="H48" s="124">
        <f t="shared" si="4"/>
        <v>0</v>
      </c>
      <c r="I48" s="124">
        <v>0</v>
      </c>
      <c r="J48" s="124">
        <v>0</v>
      </c>
      <c r="K48" s="130">
        <v>0</v>
      </c>
      <c r="L48" s="130">
        <v>0</v>
      </c>
      <c r="M48" s="130">
        <v>0</v>
      </c>
      <c r="N48" s="130">
        <v>1</v>
      </c>
      <c r="O48" s="124">
        <v>0</v>
      </c>
      <c r="P48" s="124">
        <v>0</v>
      </c>
      <c r="Q48" s="125">
        <v>0</v>
      </c>
      <c r="R48" s="125">
        <v>16733</v>
      </c>
    </row>
    <row r="49" spans="1:18" ht="29.25" customHeight="1" x14ac:dyDescent="0.25">
      <c r="A49" s="328">
        <v>9</v>
      </c>
      <c r="B49" s="606" t="s">
        <v>72</v>
      </c>
      <c r="C49" s="607"/>
      <c r="D49" s="607"/>
      <c r="E49" s="607"/>
      <c r="F49" s="608"/>
      <c r="G49" s="324" t="s">
        <v>963</v>
      </c>
      <c r="H49" s="124">
        <f t="shared" si="4"/>
        <v>0</v>
      </c>
      <c r="I49" s="124">
        <v>0</v>
      </c>
      <c r="J49" s="124">
        <v>0</v>
      </c>
      <c r="K49" s="130">
        <v>0</v>
      </c>
      <c r="L49" s="130">
        <v>0</v>
      </c>
      <c r="M49" s="130">
        <v>0</v>
      </c>
      <c r="N49" s="130">
        <v>1</v>
      </c>
      <c r="O49" s="124">
        <v>0</v>
      </c>
      <c r="P49" s="124">
        <v>0</v>
      </c>
      <c r="Q49" s="125">
        <v>0</v>
      </c>
      <c r="R49" s="125">
        <v>22750</v>
      </c>
    </row>
    <row r="50" spans="1:18" ht="32.25" customHeight="1" x14ac:dyDescent="0.25">
      <c r="A50" s="328">
        <v>10</v>
      </c>
      <c r="B50" s="606" t="s">
        <v>395</v>
      </c>
      <c r="C50" s="607"/>
      <c r="D50" s="607"/>
      <c r="E50" s="607"/>
      <c r="F50" s="608"/>
      <c r="G50" s="324" t="s">
        <v>964</v>
      </c>
      <c r="H50" s="124">
        <f t="shared" si="4"/>
        <v>0</v>
      </c>
      <c r="I50" s="124">
        <v>0</v>
      </c>
      <c r="J50" s="124">
        <v>0</v>
      </c>
      <c r="K50" s="130">
        <v>0</v>
      </c>
      <c r="L50" s="130">
        <v>0</v>
      </c>
      <c r="M50" s="130">
        <v>0</v>
      </c>
      <c r="N50" s="130">
        <v>1</v>
      </c>
      <c r="O50" s="124">
        <v>0</v>
      </c>
      <c r="P50" s="124">
        <v>0</v>
      </c>
      <c r="Q50" s="125">
        <v>0</v>
      </c>
      <c r="R50" s="125">
        <v>13635</v>
      </c>
    </row>
    <row r="51" spans="1:18" ht="30" customHeight="1" x14ac:dyDescent="0.25">
      <c r="A51" s="328">
        <v>11</v>
      </c>
      <c r="B51" s="606" t="s">
        <v>299</v>
      </c>
      <c r="C51" s="607"/>
      <c r="D51" s="607"/>
      <c r="E51" s="607"/>
      <c r="F51" s="608"/>
      <c r="G51" s="324" t="s">
        <v>762</v>
      </c>
      <c r="H51" s="124">
        <f t="shared" si="4"/>
        <v>0</v>
      </c>
      <c r="I51" s="124">
        <v>0</v>
      </c>
      <c r="J51" s="124">
        <v>0</v>
      </c>
      <c r="K51" s="130">
        <v>0</v>
      </c>
      <c r="L51" s="130">
        <v>0</v>
      </c>
      <c r="M51" s="130">
        <v>0</v>
      </c>
      <c r="N51" s="130">
        <v>1</v>
      </c>
      <c r="O51" s="124">
        <v>0</v>
      </c>
      <c r="P51" s="124">
        <v>0</v>
      </c>
      <c r="Q51" s="125">
        <v>0</v>
      </c>
      <c r="R51" s="125">
        <v>11500</v>
      </c>
    </row>
    <row r="52" spans="1:18" ht="23.25" customHeight="1" x14ac:dyDescent="0.25">
      <c r="A52" s="328">
        <v>12</v>
      </c>
      <c r="B52" s="606" t="s">
        <v>763</v>
      </c>
      <c r="C52" s="607"/>
      <c r="D52" s="607"/>
      <c r="E52" s="607"/>
      <c r="F52" s="608"/>
      <c r="G52" s="324" t="s">
        <v>764</v>
      </c>
      <c r="H52" s="124">
        <f t="shared" si="4"/>
        <v>0</v>
      </c>
      <c r="I52" s="124">
        <v>0</v>
      </c>
      <c r="J52" s="124">
        <v>0</v>
      </c>
      <c r="K52" s="130">
        <v>0</v>
      </c>
      <c r="L52" s="130">
        <v>0</v>
      </c>
      <c r="M52" s="130">
        <v>0</v>
      </c>
      <c r="N52" s="130">
        <v>1</v>
      </c>
      <c r="O52" s="124">
        <v>0</v>
      </c>
      <c r="P52" s="124">
        <v>0</v>
      </c>
      <c r="Q52" s="125">
        <v>0</v>
      </c>
      <c r="R52" s="125">
        <v>12625</v>
      </c>
    </row>
    <row r="53" spans="1:18" ht="30" customHeight="1" x14ac:dyDescent="0.25">
      <c r="A53" s="328">
        <v>13</v>
      </c>
      <c r="B53" s="606" t="s">
        <v>765</v>
      </c>
      <c r="C53" s="607"/>
      <c r="D53" s="607"/>
      <c r="E53" s="607"/>
      <c r="F53" s="608"/>
      <c r="G53" s="324" t="s">
        <v>766</v>
      </c>
      <c r="H53" s="124">
        <f t="shared" si="4"/>
        <v>0</v>
      </c>
      <c r="I53" s="124">
        <v>0</v>
      </c>
      <c r="J53" s="124">
        <v>0</v>
      </c>
      <c r="K53" s="130">
        <v>0</v>
      </c>
      <c r="L53" s="130">
        <v>0</v>
      </c>
      <c r="M53" s="130">
        <v>0</v>
      </c>
      <c r="N53" s="130">
        <v>1</v>
      </c>
      <c r="O53" s="124">
        <v>0</v>
      </c>
      <c r="P53" s="124">
        <v>0</v>
      </c>
      <c r="Q53" s="125">
        <v>0</v>
      </c>
      <c r="R53" s="125">
        <v>12625</v>
      </c>
    </row>
    <row r="54" spans="1:18" ht="28.5" customHeight="1" x14ac:dyDescent="0.25">
      <c r="A54" s="328">
        <v>14</v>
      </c>
      <c r="B54" s="606" t="s">
        <v>767</v>
      </c>
      <c r="C54" s="607"/>
      <c r="D54" s="607"/>
      <c r="E54" s="607"/>
      <c r="F54" s="608"/>
      <c r="G54" s="324" t="s">
        <v>768</v>
      </c>
      <c r="H54" s="124">
        <f t="shared" si="4"/>
        <v>0</v>
      </c>
      <c r="I54" s="124">
        <v>0</v>
      </c>
      <c r="J54" s="124">
        <v>0</v>
      </c>
      <c r="K54" s="130">
        <v>0</v>
      </c>
      <c r="L54" s="130">
        <v>0</v>
      </c>
      <c r="M54" s="130">
        <v>0</v>
      </c>
      <c r="N54" s="130">
        <v>0</v>
      </c>
      <c r="O54" s="124">
        <v>1</v>
      </c>
      <c r="P54" s="124">
        <v>0</v>
      </c>
      <c r="Q54" s="125">
        <v>0</v>
      </c>
      <c r="R54" s="125">
        <v>0</v>
      </c>
    </row>
    <row r="55" spans="1:18" ht="30" customHeight="1" x14ac:dyDescent="0.25">
      <c r="A55" s="328">
        <v>15</v>
      </c>
      <c r="B55" s="606" t="s">
        <v>769</v>
      </c>
      <c r="C55" s="607"/>
      <c r="D55" s="607"/>
      <c r="E55" s="607"/>
      <c r="F55" s="608"/>
      <c r="G55" s="324" t="s">
        <v>770</v>
      </c>
      <c r="H55" s="124">
        <f t="shared" si="4"/>
        <v>0</v>
      </c>
      <c r="I55" s="124">
        <v>0</v>
      </c>
      <c r="J55" s="124">
        <v>0</v>
      </c>
      <c r="K55" s="130">
        <v>0</v>
      </c>
      <c r="L55" s="130">
        <v>0</v>
      </c>
      <c r="M55" s="130">
        <v>0</v>
      </c>
      <c r="N55" s="130">
        <v>1</v>
      </c>
      <c r="O55" s="124">
        <v>0</v>
      </c>
      <c r="P55" s="124">
        <v>0</v>
      </c>
      <c r="Q55" s="125">
        <v>0</v>
      </c>
      <c r="R55" s="125">
        <v>12625</v>
      </c>
    </row>
    <row r="56" spans="1:18" ht="32.25" customHeight="1" x14ac:dyDescent="0.25">
      <c r="A56" s="328">
        <v>16</v>
      </c>
      <c r="B56" s="606" t="s">
        <v>78</v>
      </c>
      <c r="C56" s="607"/>
      <c r="D56" s="607"/>
      <c r="E56" s="607"/>
      <c r="F56" s="608"/>
      <c r="G56" s="324" t="s">
        <v>79</v>
      </c>
      <c r="H56" s="124">
        <f t="shared" si="4"/>
        <v>0</v>
      </c>
      <c r="I56" s="124">
        <v>0</v>
      </c>
      <c r="J56" s="124">
        <v>0</v>
      </c>
      <c r="K56" s="130">
        <v>0</v>
      </c>
      <c r="L56" s="130">
        <v>0</v>
      </c>
      <c r="M56" s="130">
        <v>0</v>
      </c>
      <c r="N56" s="130">
        <v>1</v>
      </c>
      <c r="O56" s="124">
        <v>0</v>
      </c>
      <c r="P56" s="124">
        <v>0</v>
      </c>
      <c r="Q56" s="125">
        <v>0</v>
      </c>
      <c r="R56" s="125">
        <v>14243</v>
      </c>
    </row>
    <row r="57" spans="1:18" ht="43.5" customHeight="1" x14ac:dyDescent="0.25">
      <c r="A57" s="328">
        <v>17</v>
      </c>
      <c r="B57" s="606" t="s">
        <v>82</v>
      </c>
      <c r="C57" s="607"/>
      <c r="D57" s="607"/>
      <c r="E57" s="607"/>
      <c r="F57" s="608"/>
      <c r="G57" s="324" t="s">
        <v>771</v>
      </c>
      <c r="H57" s="124">
        <f t="shared" si="4"/>
        <v>0</v>
      </c>
      <c r="I57" s="124">
        <v>0</v>
      </c>
      <c r="J57" s="124">
        <v>0</v>
      </c>
      <c r="K57" s="130">
        <v>0</v>
      </c>
      <c r="L57" s="130">
        <v>0</v>
      </c>
      <c r="M57" s="130">
        <v>0</v>
      </c>
      <c r="N57" s="130">
        <v>1</v>
      </c>
      <c r="O57" s="124">
        <v>0</v>
      </c>
      <c r="P57" s="124">
        <v>0</v>
      </c>
      <c r="Q57" s="125">
        <v>0</v>
      </c>
      <c r="R57" s="125">
        <v>14733</v>
      </c>
    </row>
    <row r="58" spans="1:18" ht="46.5" customHeight="1" x14ac:dyDescent="0.25">
      <c r="A58" s="328">
        <v>18</v>
      </c>
      <c r="B58" s="606" t="s">
        <v>772</v>
      </c>
      <c r="C58" s="607"/>
      <c r="D58" s="607"/>
      <c r="E58" s="607"/>
      <c r="F58" s="608"/>
      <c r="G58" s="324" t="s">
        <v>773</v>
      </c>
      <c r="H58" s="124">
        <f t="shared" si="4"/>
        <v>0</v>
      </c>
      <c r="I58" s="124">
        <v>0</v>
      </c>
      <c r="J58" s="124">
        <v>0</v>
      </c>
      <c r="K58" s="130">
        <v>0</v>
      </c>
      <c r="L58" s="130">
        <v>0</v>
      </c>
      <c r="M58" s="130">
        <v>0</v>
      </c>
      <c r="N58" s="130">
        <v>1</v>
      </c>
      <c r="O58" s="124">
        <v>0</v>
      </c>
      <c r="P58" s="124">
        <v>0</v>
      </c>
      <c r="Q58" s="125">
        <v>0</v>
      </c>
      <c r="R58" s="125">
        <v>17320</v>
      </c>
    </row>
    <row r="59" spans="1:18" ht="43.5" customHeight="1" x14ac:dyDescent="0.25">
      <c r="A59" s="328">
        <v>19</v>
      </c>
      <c r="B59" s="606" t="s">
        <v>774</v>
      </c>
      <c r="C59" s="607"/>
      <c r="D59" s="607"/>
      <c r="E59" s="607"/>
      <c r="F59" s="608"/>
      <c r="G59" s="324" t="s">
        <v>775</v>
      </c>
      <c r="H59" s="124">
        <f t="shared" si="4"/>
        <v>0</v>
      </c>
      <c r="I59" s="124">
        <v>0</v>
      </c>
      <c r="J59" s="124">
        <v>0</v>
      </c>
      <c r="K59" s="130">
        <v>0</v>
      </c>
      <c r="L59" s="130">
        <v>0</v>
      </c>
      <c r="M59" s="130">
        <v>0</v>
      </c>
      <c r="N59" s="130">
        <v>1</v>
      </c>
      <c r="O59" s="124">
        <v>0</v>
      </c>
      <c r="P59" s="124">
        <v>0</v>
      </c>
      <c r="Q59" s="125">
        <v>0</v>
      </c>
      <c r="R59" s="125">
        <v>14733</v>
      </c>
    </row>
    <row r="60" spans="1:18" ht="32.25" customHeight="1" x14ac:dyDescent="0.25">
      <c r="A60" s="328">
        <v>20</v>
      </c>
      <c r="B60" s="606" t="s">
        <v>776</v>
      </c>
      <c r="C60" s="607"/>
      <c r="D60" s="607"/>
      <c r="E60" s="607"/>
      <c r="F60" s="608"/>
      <c r="G60" s="324" t="s">
        <v>777</v>
      </c>
      <c r="H60" s="124">
        <f t="shared" si="4"/>
        <v>0</v>
      </c>
      <c r="I60" s="124">
        <v>0</v>
      </c>
      <c r="J60" s="124">
        <v>0</v>
      </c>
      <c r="K60" s="130">
        <v>0</v>
      </c>
      <c r="L60" s="130">
        <v>0</v>
      </c>
      <c r="M60" s="130">
        <v>0</v>
      </c>
      <c r="N60" s="130">
        <v>1</v>
      </c>
      <c r="O60" s="124">
        <v>0</v>
      </c>
      <c r="P60" s="124">
        <v>0</v>
      </c>
      <c r="Q60" s="125">
        <v>0</v>
      </c>
      <c r="R60" s="125">
        <v>11280</v>
      </c>
    </row>
    <row r="61" spans="1:18" ht="41.25" customHeight="1" x14ac:dyDescent="0.25">
      <c r="A61" s="328">
        <v>21</v>
      </c>
      <c r="B61" s="606" t="s">
        <v>778</v>
      </c>
      <c r="C61" s="607"/>
      <c r="D61" s="607"/>
      <c r="E61" s="607"/>
      <c r="F61" s="608"/>
      <c r="G61" s="324" t="s">
        <v>779</v>
      </c>
      <c r="H61" s="124">
        <f t="shared" si="4"/>
        <v>0</v>
      </c>
      <c r="I61" s="124">
        <v>0</v>
      </c>
      <c r="J61" s="124">
        <v>0</v>
      </c>
      <c r="K61" s="130">
        <v>0</v>
      </c>
      <c r="L61" s="130">
        <v>0</v>
      </c>
      <c r="M61" s="130">
        <v>0</v>
      </c>
      <c r="N61" s="130">
        <v>1</v>
      </c>
      <c r="O61" s="124">
        <v>0</v>
      </c>
      <c r="P61" s="124">
        <v>0</v>
      </c>
      <c r="Q61" s="125">
        <v>0</v>
      </c>
      <c r="R61" s="125">
        <v>11280</v>
      </c>
    </row>
    <row r="62" spans="1:18" ht="30.75" customHeight="1" x14ac:dyDescent="0.25">
      <c r="A62" s="328">
        <v>22</v>
      </c>
      <c r="B62" s="612" t="s">
        <v>66</v>
      </c>
      <c r="C62" s="612"/>
      <c r="D62" s="612"/>
      <c r="E62" s="612"/>
      <c r="F62" s="612"/>
      <c r="G62" s="325" t="s">
        <v>865</v>
      </c>
      <c r="H62" s="124">
        <f t="shared" si="4"/>
        <v>0</v>
      </c>
      <c r="I62" s="124">
        <v>0</v>
      </c>
      <c r="J62" s="124">
        <v>0</v>
      </c>
      <c r="K62" s="130">
        <v>0</v>
      </c>
      <c r="L62" s="130">
        <v>0</v>
      </c>
      <c r="M62" s="130">
        <v>0</v>
      </c>
      <c r="N62" s="130">
        <v>0</v>
      </c>
      <c r="O62" s="124">
        <v>1</v>
      </c>
      <c r="P62" s="124">
        <v>0</v>
      </c>
      <c r="Q62" s="124">
        <v>0</v>
      </c>
      <c r="R62" s="124">
        <v>0</v>
      </c>
    </row>
    <row r="63" spans="1:18" ht="45" customHeight="1" x14ac:dyDescent="0.25">
      <c r="A63" s="328">
        <v>23</v>
      </c>
      <c r="B63" s="612" t="s">
        <v>866</v>
      </c>
      <c r="C63" s="612"/>
      <c r="D63" s="612"/>
      <c r="E63" s="612"/>
      <c r="F63" s="612"/>
      <c r="G63" s="325" t="s">
        <v>867</v>
      </c>
      <c r="H63" s="124">
        <f t="shared" si="4"/>
        <v>0</v>
      </c>
      <c r="I63" s="124">
        <v>0</v>
      </c>
      <c r="J63" s="124">
        <v>0</v>
      </c>
      <c r="K63" s="130">
        <v>0</v>
      </c>
      <c r="L63" s="130">
        <v>0</v>
      </c>
      <c r="M63" s="130">
        <v>0</v>
      </c>
      <c r="N63" s="130">
        <v>0</v>
      </c>
      <c r="O63" s="124">
        <v>1</v>
      </c>
      <c r="P63" s="124">
        <v>0</v>
      </c>
      <c r="Q63" s="124">
        <v>0</v>
      </c>
      <c r="R63" s="124">
        <v>0</v>
      </c>
    </row>
    <row r="64" spans="1:18" ht="43.5" customHeight="1" x14ac:dyDescent="0.25">
      <c r="A64" s="328">
        <v>24</v>
      </c>
      <c r="B64" s="612" t="s">
        <v>868</v>
      </c>
      <c r="C64" s="612"/>
      <c r="D64" s="612"/>
      <c r="E64" s="612"/>
      <c r="F64" s="612"/>
      <c r="G64" s="325" t="s">
        <v>869</v>
      </c>
      <c r="H64" s="124">
        <f t="shared" si="4"/>
        <v>0</v>
      </c>
      <c r="I64" s="124">
        <v>0</v>
      </c>
      <c r="J64" s="124">
        <v>0</v>
      </c>
      <c r="K64" s="130">
        <v>0</v>
      </c>
      <c r="L64" s="130">
        <v>0</v>
      </c>
      <c r="M64" s="130">
        <v>0</v>
      </c>
      <c r="N64" s="130">
        <v>0</v>
      </c>
      <c r="O64" s="124">
        <v>1</v>
      </c>
      <c r="P64" s="124">
        <v>0</v>
      </c>
      <c r="Q64" s="124">
        <v>0</v>
      </c>
      <c r="R64" s="124">
        <v>0</v>
      </c>
    </row>
    <row r="65" spans="1:18" ht="33" customHeight="1" x14ac:dyDescent="0.25">
      <c r="A65" s="328">
        <v>25</v>
      </c>
      <c r="B65" s="612" t="s">
        <v>870</v>
      </c>
      <c r="C65" s="612"/>
      <c r="D65" s="612"/>
      <c r="E65" s="612"/>
      <c r="F65" s="612"/>
      <c r="G65" s="325" t="s">
        <v>871</v>
      </c>
      <c r="H65" s="124">
        <f t="shared" si="4"/>
        <v>0</v>
      </c>
      <c r="I65" s="124">
        <v>0</v>
      </c>
      <c r="J65" s="124">
        <v>0</v>
      </c>
      <c r="K65" s="130">
        <v>0</v>
      </c>
      <c r="L65" s="130">
        <v>0</v>
      </c>
      <c r="M65" s="130">
        <v>0</v>
      </c>
      <c r="N65" s="130">
        <v>0</v>
      </c>
      <c r="O65" s="124">
        <v>1</v>
      </c>
      <c r="P65" s="124">
        <v>0</v>
      </c>
      <c r="Q65" s="124">
        <v>0</v>
      </c>
      <c r="R65" s="124">
        <v>0</v>
      </c>
    </row>
    <row r="66" spans="1:18" ht="30.75" customHeight="1" x14ac:dyDescent="0.25">
      <c r="A66" s="328">
        <v>26</v>
      </c>
      <c r="B66" s="612" t="s">
        <v>872</v>
      </c>
      <c r="C66" s="612"/>
      <c r="D66" s="612"/>
      <c r="E66" s="612"/>
      <c r="F66" s="612"/>
      <c r="G66" s="325" t="s">
        <v>873</v>
      </c>
      <c r="H66" s="124">
        <f t="shared" si="4"/>
        <v>0</v>
      </c>
      <c r="I66" s="124">
        <v>0</v>
      </c>
      <c r="J66" s="124">
        <v>0</v>
      </c>
      <c r="K66" s="130">
        <v>0</v>
      </c>
      <c r="L66" s="130">
        <v>0</v>
      </c>
      <c r="M66" s="130">
        <v>0</v>
      </c>
      <c r="N66" s="130">
        <v>0</v>
      </c>
      <c r="O66" s="124">
        <v>1</v>
      </c>
      <c r="P66" s="124">
        <v>0</v>
      </c>
      <c r="Q66" s="124">
        <v>0</v>
      </c>
      <c r="R66" s="124">
        <v>0</v>
      </c>
    </row>
    <row r="67" spans="1:18" ht="21" customHeight="1" x14ac:dyDescent="0.25">
      <c r="A67" s="328">
        <v>27</v>
      </c>
      <c r="B67" s="612" t="s">
        <v>874</v>
      </c>
      <c r="C67" s="612"/>
      <c r="D67" s="612"/>
      <c r="E67" s="612"/>
      <c r="F67" s="612"/>
      <c r="G67" s="325" t="s">
        <v>875</v>
      </c>
      <c r="H67" s="124">
        <f t="shared" si="4"/>
        <v>0</v>
      </c>
      <c r="I67" s="124">
        <v>0</v>
      </c>
      <c r="J67" s="124">
        <v>0</v>
      </c>
      <c r="K67" s="130">
        <v>0</v>
      </c>
      <c r="L67" s="130">
        <v>0</v>
      </c>
      <c r="M67" s="130">
        <v>0</v>
      </c>
      <c r="N67" s="130">
        <v>0</v>
      </c>
      <c r="O67" s="124">
        <v>1</v>
      </c>
      <c r="P67" s="124">
        <v>0</v>
      </c>
      <c r="Q67" s="124">
        <v>0</v>
      </c>
      <c r="R67" s="124">
        <v>0</v>
      </c>
    </row>
    <row r="68" spans="1:18" ht="35.25" customHeight="1" x14ac:dyDescent="0.25">
      <c r="A68" s="329">
        <v>3</v>
      </c>
      <c r="B68" s="674" t="s">
        <v>103</v>
      </c>
      <c r="C68" s="675"/>
      <c r="D68" s="675"/>
      <c r="E68" s="675"/>
      <c r="F68" s="675"/>
      <c r="G68" s="676"/>
      <c r="H68" s="329">
        <f>H69+H70+H71+H72+H73+H74+H75+H76+H77+H78+H79+H80+H81+H82+H83+H84+H85+H86+H87+H88+H89+H90+H91+H92+H93+H94+H95+H96+H97+H98+H99+H100+H101+H102+H103</f>
        <v>400</v>
      </c>
      <c r="I68" s="329">
        <f t="shared" ref="I68:P68" si="5">I69+I70+I71+I72+I73+I74+I75+I76+I77+I78+I79+I80+I81+I82+I83+I84+I85+I86+I87+I88+I89+I90+I91+I92+I93+I94+I95+I96+I97+I98+I99+I100+I101+I102+I103</f>
        <v>200</v>
      </c>
      <c r="J68" s="329">
        <f t="shared" si="5"/>
        <v>200</v>
      </c>
      <c r="K68" s="330">
        <f t="shared" si="5"/>
        <v>213</v>
      </c>
      <c r="L68" s="330">
        <f t="shared" si="5"/>
        <v>0</v>
      </c>
      <c r="M68" s="330">
        <f t="shared" si="5"/>
        <v>0</v>
      </c>
      <c r="N68" s="330">
        <f t="shared" si="5"/>
        <v>487</v>
      </c>
      <c r="O68" s="329">
        <f t="shared" si="5"/>
        <v>0</v>
      </c>
      <c r="P68" s="329">
        <f t="shared" si="5"/>
        <v>0</v>
      </c>
      <c r="Q68" s="298">
        <v>47359</v>
      </c>
      <c r="R68" s="298">
        <v>27832.6</v>
      </c>
    </row>
    <row r="69" spans="1:18" ht="42" customHeight="1" x14ac:dyDescent="0.25">
      <c r="A69" s="328">
        <v>1</v>
      </c>
      <c r="B69" s="606" t="s">
        <v>150</v>
      </c>
      <c r="C69" s="607"/>
      <c r="D69" s="607"/>
      <c r="E69" s="607"/>
      <c r="F69" s="608"/>
      <c r="G69" s="324" t="s">
        <v>1008</v>
      </c>
      <c r="H69" s="124">
        <f>I69+J69</f>
        <v>160</v>
      </c>
      <c r="I69" s="124">
        <v>150</v>
      </c>
      <c r="J69" s="124">
        <v>10</v>
      </c>
      <c r="K69" s="130">
        <v>79</v>
      </c>
      <c r="L69" s="130">
        <v>0</v>
      </c>
      <c r="M69" s="130">
        <v>0</v>
      </c>
      <c r="N69" s="130">
        <v>136</v>
      </c>
      <c r="O69" s="124">
        <v>0</v>
      </c>
      <c r="P69" s="124">
        <v>0</v>
      </c>
      <c r="Q69" s="125">
        <v>41302.9</v>
      </c>
      <c r="R69" s="125">
        <v>27411.599999999999</v>
      </c>
    </row>
    <row r="70" spans="1:18" ht="42" customHeight="1" x14ac:dyDescent="0.25">
      <c r="A70" s="328">
        <v>2</v>
      </c>
      <c r="B70" s="606" t="s">
        <v>844</v>
      </c>
      <c r="C70" s="607"/>
      <c r="D70" s="607"/>
      <c r="E70" s="607"/>
      <c r="F70" s="608"/>
      <c r="G70" s="324" t="s">
        <v>704</v>
      </c>
      <c r="H70" s="124">
        <f t="shared" ref="H70:H103" si="6">I70+J70</f>
        <v>30</v>
      </c>
      <c r="I70" s="124">
        <v>10</v>
      </c>
      <c r="J70" s="124">
        <v>20</v>
      </c>
      <c r="K70" s="130">
        <v>17</v>
      </c>
      <c r="L70" s="130">
        <v>0</v>
      </c>
      <c r="M70" s="130">
        <v>0</v>
      </c>
      <c r="N70" s="130">
        <v>47</v>
      </c>
      <c r="O70" s="124">
        <v>0</v>
      </c>
      <c r="P70" s="124">
        <v>0</v>
      </c>
      <c r="Q70" s="125">
        <v>43076.9</v>
      </c>
      <c r="R70" s="125">
        <v>26934.2</v>
      </c>
    </row>
    <row r="71" spans="1:18" ht="30" customHeight="1" x14ac:dyDescent="0.25">
      <c r="A71" s="328">
        <v>3</v>
      </c>
      <c r="B71" s="606" t="s">
        <v>729</v>
      </c>
      <c r="C71" s="607"/>
      <c r="D71" s="607"/>
      <c r="E71" s="607"/>
      <c r="F71" s="608"/>
      <c r="G71" s="324" t="s">
        <v>706</v>
      </c>
      <c r="H71" s="124">
        <f t="shared" si="6"/>
        <v>20</v>
      </c>
      <c r="I71" s="124">
        <v>0</v>
      </c>
      <c r="J71" s="124">
        <v>20</v>
      </c>
      <c r="K71" s="130">
        <v>10</v>
      </c>
      <c r="L71" s="130"/>
      <c r="M71" s="130">
        <v>0</v>
      </c>
      <c r="N71" s="130">
        <v>22</v>
      </c>
      <c r="O71" s="124">
        <v>0</v>
      </c>
      <c r="P71" s="124">
        <v>0</v>
      </c>
      <c r="Q71" s="125">
        <v>40000</v>
      </c>
      <c r="R71" s="125">
        <v>26421.1</v>
      </c>
    </row>
    <row r="72" spans="1:18" ht="27" customHeight="1" x14ac:dyDescent="0.25">
      <c r="A72" s="328">
        <v>4</v>
      </c>
      <c r="B72" s="606" t="s">
        <v>104</v>
      </c>
      <c r="C72" s="607"/>
      <c r="D72" s="607"/>
      <c r="E72" s="607"/>
      <c r="F72" s="608"/>
      <c r="G72" s="324" t="s">
        <v>516</v>
      </c>
      <c r="H72" s="124">
        <f t="shared" si="6"/>
        <v>25</v>
      </c>
      <c r="I72" s="124">
        <v>10</v>
      </c>
      <c r="J72" s="124">
        <v>15</v>
      </c>
      <c r="K72" s="130">
        <v>13</v>
      </c>
      <c r="L72" s="130">
        <v>0</v>
      </c>
      <c r="M72" s="130">
        <v>0</v>
      </c>
      <c r="N72" s="130">
        <v>36</v>
      </c>
      <c r="O72" s="124">
        <v>0</v>
      </c>
      <c r="P72" s="124">
        <v>0</v>
      </c>
      <c r="Q72" s="125">
        <v>43500</v>
      </c>
      <c r="R72" s="125">
        <v>25735.3</v>
      </c>
    </row>
    <row r="73" spans="1:18" ht="42" customHeight="1" x14ac:dyDescent="0.25">
      <c r="A73" s="328">
        <v>5</v>
      </c>
      <c r="B73" s="606" t="s">
        <v>797</v>
      </c>
      <c r="C73" s="607"/>
      <c r="D73" s="607"/>
      <c r="E73" s="607"/>
      <c r="F73" s="608"/>
      <c r="G73" s="324" t="s">
        <v>520</v>
      </c>
      <c r="H73" s="124">
        <f t="shared" si="6"/>
        <v>20</v>
      </c>
      <c r="I73" s="124">
        <v>10</v>
      </c>
      <c r="J73" s="124">
        <v>10</v>
      </c>
      <c r="K73" s="130">
        <v>9</v>
      </c>
      <c r="L73" s="130">
        <v>0</v>
      </c>
      <c r="M73" s="130">
        <v>0</v>
      </c>
      <c r="N73" s="130">
        <v>23</v>
      </c>
      <c r="O73" s="124">
        <v>0</v>
      </c>
      <c r="P73" s="124">
        <v>0</v>
      </c>
      <c r="Q73" s="125">
        <v>43177.8</v>
      </c>
      <c r="R73" s="125">
        <v>26000</v>
      </c>
    </row>
    <row r="74" spans="1:18" ht="42" customHeight="1" x14ac:dyDescent="0.25">
      <c r="A74" s="328">
        <v>6</v>
      </c>
      <c r="B74" s="606" t="s">
        <v>798</v>
      </c>
      <c r="C74" s="607"/>
      <c r="D74" s="607"/>
      <c r="E74" s="607"/>
      <c r="F74" s="608"/>
      <c r="G74" s="324" t="s">
        <v>517</v>
      </c>
      <c r="H74" s="124">
        <f t="shared" si="6"/>
        <v>25</v>
      </c>
      <c r="I74" s="124">
        <v>10</v>
      </c>
      <c r="J74" s="124">
        <v>15</v>
      </c>
      <c r="K74" s="130">
        <v>11</v>
      </c>
      <c r="L74" s="130">
        <v>0</v>
      </c>
      <c r="M74" s="130">
        <v>0</v>
      </c>
      <c r="N74" s="130">
        <v>19</v>
      </c>
      <c r="O74" s="124">
        <v>0</v>
      </c>
      <c r="P74" s="124">
        <v>0</v>
      </c>
      <c r="Q74" s="125">
        <v>45200</v>
      </c>
      <c r="R74" s="125">
        <v>28000</v>
      </c>
    </row>
    <row r="75" spans="1:18" ht="27.75" customHeight="1" x14ac:dyDescent="0.25">
      <c r="A75" s="328">
        <v>7</v>
      </c>
      <c r="B75" s="606" t="s">
        <v>108</v>
      </c>
      <c r="C75" s="607"/>
      <c r="D75" s="607"/>
      <c r="E75" s="607"/>
      <c r="F75" s="608"/>
      <c r="G75" s="324" t="s">
        <v>707</v>
      </c>
      <c r="H75" s="124">
        <f t="shared" si="6"/>
        <v>25</v>
      </c>
      <c r="I75" s="124">
        <v>10</v>
      </c>
      <c r="J75" s="124">
        <v>15</v>
      </c>
      <c r="K75" s="130">
        <v>17</v>
      </c>
      <c r="L75" s="130">
        <v>0</v>
      </c>
      <c r="M75" s="130">
        <v>0</v>
      </c>
      <c r="N75" s="130">
        <v>48</v>
      </c>
      <c r="O75" s="124">
        <v>0</v>
      </c>
      <c r="P75" s="124">
        <v>0</v>
      </c>
      <c r="Q75" s="125">
        <v>41676.9</v>
      </c>
      <c r="R75" s="125">
        <v>25365.9</v>
      </c>
    </row>
    <row r="76" spans="1:18" ht="42" customHeight="1" x14ac:dyDescent="0.25">
      <c r="A76" s="328">
        <v>8</v>
      </c>
      <c r="B76" s="606" t="s">
        <v>800</v>
      </c>
      <c r="C76" s="607"/>
      <c r="D76" s="607"/>
      <c r="E76" s="607"/>
      <c r="F76" s="608"/>
      <c r="G76" s="324" t="s">
        <v>799</v>
      </c>
      <c r="H76" s="124">
        <f t="shared" si="6"/>
        <v>20</v>
      </c>
      <c r="I76" s="124">
        <v>0</v>
      </c>
      <c r="J76" s="124">
        <v>20</v>
      </c>
      <c r="K76" s="130">
        <v>6</v>
      </c>
      <c r="L76" s="130">
        <v>0</v>
      </c>
      <c r="M76" s="130">
        <v>0</v>
      </c>
      <c r="N76" s="130">
        <v>17</v>
      </c>
      <c r="O76" s="124">
        <v>0</v>
      </c>
      <c r="P76" s="124">
        <v>0</v>
      </c>
      <c r="Q76" s="125">
        <v>41250</v>
      </c>
      <c r="R76" s="125">
        <v>25833.3</v>
      </c>
    </row>
    <row r="77" spans="1:18" ht="42" customHeight="1" x14ac:dyDescent="0.25">
      <c r="A77" s="328">
        <v>9</v>
      </c>
      <c r="B77" s="606" t="s">
        <v>801</v>
      </c>
      <c r="C77" s="607"/>
      <c r="D77" s="607"/>
      <c r="E77" s="607"/>
      <c r="F77" s="608"/>
      <c r="G77" s="324" t="s">
        <v>802</v>
      </c>
      <c r="H77" s="124">
        <f t="shared" si="6"/>
        <v>10</v>
      </c>
      <c r="I77" s="124">
        <v>0</v>
      </c>
      <c r="J77" s="124">
        <v>10</v>
      </c>
      <c r="K77" s="130">
        <v>3</v>
      </c>
      <c r="L77" s="130">
        <v>0</v>
      </c>
      <c r="M77" s="130">
        <v>0</v>
      </c>
      <c r="N77" s="130">
        <v>11</v>
      </c>
      <c r="O77" s="124">
        <v>0</v>
      </c>
      <c r="P77" s="124">
        <v>0</v>
      </c>
      <c r="Q77" s="125">
        <v>41666.699999999997</v>
      </c>
      <c r="R77" s="125">
        <v>23437.5</v>
      </c>
    </row>
    <row r="78" spans="1:18" ht="30" customHeight="1" x14ac:dyDescent="0.25">
      <c r="A78" s="328">
        <v>10</v>
      </c>
      <c r="B78" s="606" t="s">
        <v>114</v>
      </c>
      <c r="C78" s="607"/>
      <c r="D78" s="607"/>
      <c r="E78" s="607"/>
      <c r="F78" s="608"/>
      <c r="G78" s="324" t="s">
        <v>709</v>
      </c>
      <c r="H78" s="124">
        <f t="shared" si="6"/>
        <v>30</v>
      </c>
      <c r="I78" s="124">
        <v>0</v>
      </c>
      <c r="J78" s="124">
        <v>30</v>
      </c>
      <c r="K78" s="130">
        <v>11</v>
      </c>
      <c r="L78" s="130">
        <v>0</v>
      </c>
      <c r="M78" s="130">
        <v>0</v>
      </c>
      <c r="N78" s="130">
        <v>18</v>
      </c>
      <c r="O78" s="124">
        <v>0</v>
      </c>
      <c r="P78" s="124">
        <v>0</v>
      </c>
      <c r="Q78" s="125">
        <v>43200</v>
      </c>
      <c r="R78" s="125">
        <v>26072.2</v>
      </c>
    </row>
    <row r="79" spans="1:18" ht="42" customHeight="1" x14ac:dyDescent="0.25">
      <c r="A79" s="328">
        <v>11</v>
      </c>
      <c r="B79" s="606" t="s">
        <v>803</v>
      </c>
      <c r="C79" s="607"/>
      <c r="D79" s="607"/>
      <c r="E79" s="607"/>
      <c r="F79" s="608"/>
      <c r="G79" s="324" t="s">
        <v>525</v>
      </c>
      <c r="H79" s="124">
        <f t="shared" si="6"/>
        <v>10</v>
      </c>
      <c r="I79" s="124">
        <v>0</v>
      </c>
      <c r="J79" s="124">
        <v>10</v>
      </c>
      <c r="K79" s="130">
        <v>9</v>
      </c>
      <c r="L79" s="130">
        <v>0</v>
      </c>
      <c r="M79" s="130">
        <v>0</v>
      </c>
      <c r="N79" s="130">
        <v>17</v>
      </c>
      <c r="O79" s="124">
        <v>0</v>
      </c>
      <c r="P79" s="124">
        <v>0</v>
      </c>
      <c r="Q79" s="125">
        <v>41285.699999999997</v>
      </c>
      <c r="R79" s="125">
        <v>25000</v>
      </c>
    </row>
    <row r="80" spans="1:18" ht="29.25" customHeight="1" x14ac:dyDescent="0.25">
      <c r="A80" s="328">
        <v>12</v>
      </c>
      <c r="B80" s="606" t="s">
        <v>804</v>
      </c>
      <c r="C80" s="607"/>
      <c r="D80" s="607"/>
      <c r="E80" s="607"/>
      <c r="F80" s="608"/>
      <c r="G80" s="324" t="s">
        <v>526</v>
      </c>
      <c r="H80" s="124">
        <f t="shared" si="6"/>
        <v>0</v>
      </c>
      <c r="I80" s="124">
        <v>0</v>
      </c>
      <c r="J80" s="124">
        <v>0</v>
      </c>
      <c r="K80" s="130">
        <v>4</v>
      </c>
      <c r="L80" s="130">
        <v>0</v>
      </c>
      <c r="M80" s="130">
        <v>0</v>
      </c>
      <c r="N80" s="130">
        <v>12</v>
      </c>
      <c r="O80" s="124">
        <v>0</v>
      </c>
      <c r="P80" s="124">
        <v>0</v>
      </c>
      <c r="Q80" s="125">
        <v>43000</v>
      </c>
      <c r="R80" s="125">
        <v>25833.3</v>
      </c>
    </row>
    <row r="81" spans="1:18" ht="42" customHeight="1" x14ac:dyDescent="0.25">
      <c r="A81" s="328">
        <v>13</v>
      </c>
      <c r="B81" s="606" t="s">
        <v>805</v>
      </c>
      <c r="C81" s="607"/>
      <c r="D81" s="607"/>
      <c r="E81" s="607"/>
      <c r="F81" s="608"/>
      <c r="G81" s="324" t="s">
        <v>806</v>
      </c>
      <c r="H81" s="124">
        <f t="shared" si="6"/>
        <v>10</v>
      </c>
      <c r="I81" s="124">
        <v>0</v>
      </c>
      <c r="J81" s="124">
        <v>10</v>
      </c>
      <c r="K81" s="130">
        <v>6</v>
      </c>
      <c r="L81" s="130">
        <v>0</v>
      </c>
      <c r="M81" s="130">
        <v>0</v>
      </c>
      <c r="N81" s="130">
        <v>12</v>
      </c>
      <c r="O81" s="124">
        <v>0</v>
      </c>
      <c r="P81" s="124">
        <v>0</v>
      </c>
      <c r="Q81" s="125">
        <v>41250</v>
      </c>
      <c r="R81" s="125">
        <v>28100</v>
      </c>
    </row>
    <row r="82" spans="1:18" ht="42" customHeight="1" x14ac:dyDescent="0.25">
      <c r="A82" s="328">
        <v>14</v>
      </c>
      <c r="B82" s="606" t="s">
        <v>807</v>
      </c>
      <c r="C82" s="607"/>
      <c r="D82" s="607"/>
      <c r="E82" s="607"/>
      <c r="F82" s="608"/>
      <c r="G82" s="324" t="s">
        <v>808</v>
      </c>
      <c r="H82" s="124">
        <f t="shared" si="6"/>
        <v>5</v>
      </c>
      <c r="I82" s="124">
        <v>0</v>
      </c>
      <c r="J82" s="124">
        <v>5</v>
      </c>
      <c r="K82" s="130">
        <v>8</v>
      </c>
      <c r="L82" s="130">
        <v>0</v>
      </c>
      <c r="M82" s="130">
        <v>0</v>
      </c>
      <c r="N82" s="130">
        <v>10</v>
      </c>
      <c r="O82" s="124">
        <v>0</v>
      </c>
      <c r="P82" s="124">
        <v>0</v>
      </c>
      <c r="Q82" s="125">
        <v>42500</v>
      </c>
      <c r="R82" s="125">
        <v>26000</v>
      </c>
    </row>
    <row r="83" spans="1:18" ht="28.5" customHeight="1" x14ac:dyDescent="0.25">
      <c r="A83" s="328">
        <v>15</v>
      </c>
      <c r="B83" s="606" t="s">
        <v>809</v>
      </c>
      <c r="C83" s="607"/>
      <c r="D83" s="607"/>
      <c r="E83" s="607"/>
      <c r="F83" s="608"/>
      <c r="G83" s="324" t="s">
        <v>810</v>
      </c>
      <c r="H83" s="124">
        <f t="shared" si="6"/>
        <v>10</v>
      </c>
      <c r="I83" s="124">
        <v>0</v>
      </c>
      <c r="J83" s="124">
        <v>10</v>
      </c>
      <c r="K83" s="130">
        <v>10</v>
      </c>
      <c r="L83" s="130">
        <v>0</v>
      </c>
      <c r="M83" s="130">
        <v>0</v>
      </c>
      <c r="N83" s="130">
        <v>19</v>
      </c>
      <c r="O83" s="124">
        <v>0</v>
      </c>
      <c r="P83" s="124">
        <v>0</v>
      </c>
      <c r="Q83" s="125">
        <v>41090.9</v>
      </c>
      <c r="R83" s="125">
        <v>26000</v>
      </c>
    </row>
    <row r="84" spans="1:18" ht="42" customHeight="1" x14ac:dyDescent="0.25">
      <c r="A84" s="328">
        <v>16</v>
      </c>
      <c r="B84" s="606" t="s">
        <v>749</v>
      </c>
      <c r="C84" s="607"/>
      <c r="D84" s="607"/>
      <c r="E84" s="607"/>
      <c r="F84" s="608"/>
      <c r="G84" s="324" t="s">
        <v>748</v>
      </c>
      <c r="H84" s="124">
        <f t="shared" si="6"/>
        <v>0</v>
      </c>
      <c r="I84" s="124">
        <v>0</v>
      </c>
      <c r="J84" s="124">
        <v>0</v>
      </c>
      <c r="K84" s="130">
        <v>0</v>
      </c>
      <c r="L84" s="130">
        <v>0</v>
      </c>
      <c r="M84" s="130">
        <v>0</v>
      </c>
      <c r="N84" s="130">
        <v>0</v>
      </c>
      <c r="O84" s="124"/>
      <c r="P84" s="124">
        <v>0</v>
      </c>
      <c r="Q84" s="125">
        <v>0</v>
      </c>
      <c r="R84" s="125">
        <v>0</v>
      </c>
    </row>
    <row r="85" spans="1:18" ht="30" customHeight="1" x14ac:dyDescent="0.25">
      <c r="A85" s="328">
        <v>17</v>
      </c>
      <c r="B85" s="606" t="s">
        <v>137</v>
      </c>
      <c r="C85" s="607"/>
      <c r="D85" s="607"/>
      <c r="E85" s="607"/>
      <c r="F85" s="608"/>
      <c r="G85" s="324" t="s">
        <v>811</v>
      </c>
      <c r="H85" s="124">
        <f t="shared" si="6"/>
        <v>0</v>
      </c>
      <c r="I85" s="124">
        <v>0</v>
      </c>
      <c r="J85" s="124">
        <v>0</v>
      </c>
      <c r="K85" s="130">
        <v>0</v>
      </c>
      <c r="L85" s="130">
        <v>0</v>
      </c>
      <c r="M85" s="130">
        <v>0</v>
      </c>
      <c r="N85" s="130">
        <v>3</v>
      </c>
      <c r="O85" s="124">
        <v>0</v>
      </c>
      <c r="P85" s="124">
        <v>0</v>
      </c>
      <c r="Q85" s="125">
        <v>0</v>
      </c>
      <c r="R85" s="125">
        <v>26666.7</v>
      </c>
    </row>
    <row r="86" spans="1:18" ht="42" customHeight="1" x14ac:dyDescent="0.25">
      <c r="A86" s="328">
        <v>18</v>
      </c>
      <c r="B86" s="606" t="s">
        <v>741</v>
      </c>
      <c r="C86" s="607"/>
      <c r="D86" s="607"/>
      <c r="E86" s="607"/>
      <c r="F86" s="608"/>
      <c r="G86" s="324" t="s">
        <v>716</v>
      </c>
      <c r="H86" s="124">
        <f t="shared" si="6"/>
        <v>0</v>
      </c>
      <c r="I86" s="124">
        <v>0</v>
      </c>
      <c r="J86" s="124">
        <v>0</v>
      </c>
      <c r="K86" s="130">
        <v>0</v>
      </c>
      <c r="L86" s="130">
        <v>0</v>
      </c>
      <c r="M86" s="130">
        <v>0</v>
      </c>
      <c r="N86" s="130">
        <v>4</v>
      </c>
      <c r="O86" s="124">
        <v>0</v>
      </c>
      <c r="P86" s="124">
        <v>0</v>
      </c>
      <c r="Q86" s="125">
        <v>0</v>
      </c>
      <c r="R86" s="125">
        <v>23500</v>
      </c>
    </row>
    <row r="87" spans="1:18" ht="29.25" customHeight="1" x14ac:dyDescent="0.25">
      <c r="A87" s="328">
        <v>19</v>
      </c>
      <c r="B87" s="606" t="s">
        <v>742</v>
      </c>
      <c r="C87" s="607"/>
      <c r="D87" s="607"/>
      <c r="E87" s="607"/>
      <c r="F87" s="608"/>
      <c r="G87" s="324" t="s">
        <v>717</v>
      </c>
      <c r="H87" s="124">
        <f t="shared" si="6"/>
        <v>0</v>
      </c>
      <c r="I87" s="124">
        <v>0</v>
      </c>
      <c r="J87" s="124">
        <v>0</v>
      </c>
      <c r="K87" s="130">
        <v>0</v>
      </c>
      <c r="L87" s="130">
        <v>0</v>
      </c>
      <c r="M87" s="130">
        <v>0</v>
      </c>
      <c r="N87" s="130">
        <v>3</v>
      </c>
      <c r="O87" s="124">
        <v>0</v>
      </c>
      <c r="P87" s="124">
        <v>0</v>
      </c>
      <c r="Q87" s="125">
        <v>0</v>
      </c>
      <c r="R87" s="125">
        <v>26500</v>
      </c>
    </row>
    <row r="88" spans="1:18" ht="29.25" customHeight="1" x14ac:dyDescent="0.25">
      <c r="A88" s="328">
        <v>20</v>
      </c>
      <c r="B88" s="606" t="s">
        <v>812</v>
      </c>
      <c r="C88" s="607"/>
      <c r="D88" s="607"/>
      <c r="E88" s="607"/>
      <c r="F88" s="608"/>
      <c r="G88" s="324" t="s">
        <v>813</v>
      </c>
      <c r="H88" s="124">
        <f t="shared" si="6"/>
        <v>0</v>
      </c>
      <c r="I88" s="124">
        <v>0</v>
      </c>
      <c r="J88" s="124">
        <v>0</v>
      </c>
      <c r="K88" s="130">
        <v>0</v>
      </c>
      <c r="L88" s="130">
        <v>0</v>
      </c>
      <c r="M88" s="130">
        <v>0</v>
      </c>
      <c r="N88" s="130">
        <v>3</v>
      </c>
      <c r="O88" s="124">
        <v>0</v>
      </c>
      <c r="P88" s="124">
        <v>0</v>
      </c>
      <c r="Q88" s="125">
        <v>0</v>
      </c>
      <c r="R88" s="125">
        <v>23000</v>
      </c>
    </row>
    <row r="89" spans="1:18" ht="42" customHeight="1" x14ac:dyDescent="0.25">
      <c r="A89" s="328">
        <v>21</v>
      </c>
      <c r="B89" s="606" t="s">
        <v>120</v>
      </c>
      <c r="C89" s="607"/>
      <c r="D89" s="607"/>
      <c r="E89" s="607"/>
      <c r="F89" s="608"/>
      <c r="G89" s="324" t="s">
        <v>814</v>
      </c>
      <c r="H89" s="124">
        <f t="shared" si="6"/>
        <v>0</v>
      </c>
      <c r="I89" s="124">
        <v>0</v>
      </c>
      <c r="J89" s="124">
        <v>0</v>
      </c>
      <c r="K89" s="130">
        <v>0</v>
      </c>
      <c r="L89" s="130">
        <v>0</v>
      </c>
      <c r="M89" s="130">
        <v>0</v>
      </c>
      <c r="N89" s="130">
        <v>5</v>
      </c>
      <c r="O89" s="124">
        <v>0</v>
      </c>
      <c r="P89" s="124">
        <v>0</v>
      </c>
      <c r="Q89" s="125">
        <v>0</v>
      </c>
      <c r="R89" s="125">
        <v>26000</v>
      </c>
    </row>
    <row r="90" spans="1:18" ht="31.5" customHeight="1" x14ac:dyDescent="0.25">
      <c r="A90" s="328">
        <v>22</v>
      </c>
      <c r="B90" s="606" t="s">
        <v>130</v>
      </c>
      <c r="C90" s="607"/>
      <c r="D90" s="607"/>
      <c r="E90" s="607"/>
      <c r="F90" s="608"/>
      <c r="G90" s="324" t="s">
        <v>713</v>
      </c>
      <c r="H90" s="124">
        <f t="shared" si="6"/>
        <v>0</v>
      </c>
      <c r="I90" s="124">
        <v>0</v>
      </c>
      <c r="J90" s="124">
        <v>0</v>
      </c>
      <c r="K90" s="130">
        <v>0</v>
      </c>
      <c r="L90" s="130">
        <v>0</v>
      </c>
      <c r="M90" s="130">
        <v>0</v>
      </c>
      <c r="N90" s="130">
        <v>2</v>
      </c>
      <c r="O90" s="124">
        <v>0</v>
      </c>
      <c r="P90" s="124">
        <v>0</v>
      </c>
      <c r="Q90" s="125">
        <v>0</v>
      </c>
      <c r="R90" s="125">
        <v>28000</v>
      </c>
    </row>
    <row r="91" spans="1:18" ht="30.75" customHeight="1" x14ac:dyDescent="0.25">
      <c r="A91" s="328">
        <v>23</v>
      </c>
      <c r="B91" s="606" t="s">
        <v>134</v>
      </c>
      <c r="C91" s="607"/>
      <c r="D91" s="607"/>
      <c r="E91" s="607"/>
      <c r="F91" s="608"/>
      <c r="G91" s="324" t="s">
        <v>718</v>
      </c>
      <c r="H91" s="124">
        <f t="shared" si="6"/>
        <v>0</v>
      </c>
      <c r="I91" s="124">
        <v>0</v>
      </c>
      <c r="J91" s="124">
        <v>0</v>
      </c>
      <c r="K91" s="130">
        <v>0</v>
      </c>
      <c r="L91" s="130">
        <v>0</v>
      </c>
      <c r="M91" s="130">
        <v>0</v>
      </c>
      <c r="N91" s="130">
        <v>3</v>
      </c>
      <c r="O91" s="124">
        <v>0</v>
      </c>
      <c r="P91" s="124">
        <v>0</v>
      </c>
      <c r="Q91" s="125">
        <v>0</v>
      </c>
      <c r="R91" s="125">
        <v>23000</v>
      </c>
    </row>
    <row r="92" spans="1:18" ht="30" customHeight="1" x14ac:dyDescent="0.25">
      <c r="A92" s="328">
        <v>24</v>
      </c>
      <c r="B92" s="606" t="s">
        <v>733</v>
      </c>
      <c r="C92" s="607"/>
      <c r="D92" s="607"/>
      <c r="E92" s="607"/>
      <c r="F92" s="608"/>
      <c r="G92" s="324" t="s">
        <v>721</v>
      </c>
      <c r="H92" s="124">
        <f t="shared" si="6"/>
        <v>0</v>
      </c>
      <c r="I92" s="124">
        <v>0</v>
      </c>
      <c r="J92" s="124">
        <v>0</v>
      </c>
      <c r="K92" s="130">
        <v>0</v>
      </c>
      <c r="L92" s="130">
        <v>0</v>
      </c>
      <c r="M92" s="130">
        <v>0</v>
      </c>
      <c r="N92" s="130">
        <v>1</v>
      </c>
      <c r="O92" s="124">
        <v>0</v>
      </c>
      <c r="P92" s="124">
        <v>0</v>
      </c>
      <c r="Q92" s="125">
        <v>0</v>
      </c>
      <c r="R92" s="125">
        <v>27800</v>
      </c>
    </row>
    <row r="93" spans="1:18" ht="29.25" customHeight="1" x14ac:dyDescent="0.25">
      <c r="A93" s="328">
        <v>25</v>
      </c>
      <c r="B93" s="606" t="s">
        <v>815</v>
      </c>
      <c r="C93" s="607"/>
      <c r="D93" s="607"/>
      <c r="E93" s="607"/>
      <c r="F93" s="608"/>
      <c r="G93" s="324" t="s">
        <v>133</v>
      </c>
      <c r="H93" s="124">
        <f t="shared" si="6"/>
        <v>0</v>
      </c>
      <c r="I93" s="124">
        <v>0</v>
      </c>
      <c r="J93" s="124">
        <v>0</v>
      </c>
      <c r="K93" s="130">
        <v>0</v>
      </c>
      <c r="L93" s="130">
        <v>0</v>
      </c>
      <c r="M93" s="130">
        <v>0</v>
      </c>
      <c r="N93" s="130">
        <v>2</v>
      </c>
      <c r="O93" s="124">
        <v>0</v>
      </c>
      <c r="P93" s="124">
        <v>0</v>
      </c>
      <c r="Q93" s="125">
        <v>0</v>
      </c>
      <c r="R93" s="125">
        <v>23350</v>
      </c>
    </row>
    <row r="94" spans="1:18" ht="42" customHeight="1" x14ac:dyDescent="0.25">
      <c r="A94" s="328">
        <v>26</v>
      </c>
      <c r="B94" s="606" t="s">
        <v>816</v>
      </c>
      <c r="C94" s="607"/>
      <c r="D94" s="607"/>
      <c r="E94" s="607"/>
      <c r="F94" s="608"/>
      <c r="G94" s="324" t="s">
        <v>723</v>
      </c>
      <c r="H94" s="124">
        <f t="shared" si="6"/>
        <v>0</v>
      </c>
      <c r="I94" s="124">
        <v>0</v>
      </c>
      <c r="J94" s="124">
        <v>0</v>
      </c>
      <c r="K94" s="130">
        <v>0</v>
      </c>
      <c r="L94" s="130">
        <v>0</v>
      </c>
      <c r="M94" s="130">
        <v>0</v>
      </c>
      <c r="N94" s="130">
        <v>2</v>
      </c>
      <c r="O94" s="124">
        <v>0</v>
      </c>
      <c r="P94" s="124">
        <v>0</v>
      </c>
      <c r="Q94" s="125">
        <v>0</v>
      </c>
      <c r="R94" s="125">
        <v>27500</v>
      </c>
    </row>
    <row r="95" spans="1:18" ht="29.25" customHeight="1" x14ac:dyDescent="0.25">
      <c r="A95" s="328">
        <v>27</v>
      </c>
      <c r="B95" s="606" t="s">
        <v>745</v>
      </c>
      <c r="C95" s="607"/>
      <c r="D95" s="607"/>
      <c r="E95" s="607"/>
      <c r="F95" s="608"/>
      <c r="G95" s="324" t="s">
        <v>817</v>
      </c>
      <c r="H95" s="124">
        <f t="shared" si="6"/>
        <v>0</v>
      </c>
      <c r="I95" s="124">
        <v>0</v>
      </c>
      <c r="J95" s="124">
        <v>0</v>
      </c>
      <c r="K95" s="130">
        <v>0</v>
      </c>
      <c r="L95" s="130">
        <v>0</v>
      </c>
      <c r="M95" s="130">
        <v>0</v>
      </c>
      <c r="N95" s="130">
        <v>3</v>
      </c>
      <c r="O95" s="124">
        <v>0</v>
      </c>
      <c r="P95" s="124">
        <v>0</v>
      </c>
      <c r="Q95" s="125">
        <v>0</v>
      </c>
      <c r="R95" s="125">
        <v>26000</v>
      </c>
    </row>
    <row r="96" spans="1:18" ht="27" customHeight="1" x14ac:dyDescent="0.25">
      <c r="A96" s="328">
        <v>28</v>
      </c>
      <c r="B96" s="603" t="s">
        <v>144</v>
      </c>
      <c r="C96" s="604"/>
      <c r="D96" s="604"/>
      <c r="E96" s="604"/>
      <c r="F96" s="605"/>
      <c r="G96" s="324" t="s">
        <v>725</v>
      </c>
      <c r="H96" s="124">
        <f t="shared" si="6"/>
        <v>0</v>
      </c>
      <c r="I96" s="124">
        <v>0</v>
      </c>
      <c r="J96" s="124">
        <v>0</v>
      </c>
      <c r="K96" s="130">
        <v>0</v>
      </c>
      <c r="L96" s="130">
        <v>0</v>
      </c>
      <c r="M96" s="130">
        <v>0</v>
      </c>
      <c r="N96" s="130">
        <v>1</v>
      </c>
      <c r="O96" s="124">
        <v>0</v>
      </c>
      <c r="P96" s="124">
        <v>0</v>
      </c>
      <c r="Q96" s="125">
        <v>0</v>
      </c>
      <c r="R96" s="125"/>
    </row>
    <row r="97" spans="1:20" ht="20.25" customHeight="1" x14ac:dyDescent="0.25">
      <c r="A97" s="328">
        <v>29</v>
      </c>
      <c r="B97" s="606" t="s">
        <v>118</v>
      </c>
      <c r="C97" s="607"/>
      <c r="D97" s="607"/>
      <c r="E97" s="607"/>
      <c r="F97" s="608"/>
      <c r="G97" s="324" t="s">
        <v>727</v>
      </c>
      <c r="H97" s="124">
        <f t="shared" si="6"/>
        <v>0</v>
      </c>
      <c r="I97" s="124">
        <v>0</v>
      </c>
      <c r="J97" s="124">
        <v>0</v>
      </c>
      <c r="K97" s="130">
        <v>0</v>
      </c>
      <c r="L97" s="130">
        <v>0</v>
      </c>
      <c r="M97" s="130">
        <v>0</v>
      </c>
      <c r="N97" s="130">
        <v>3</v>
      </c>
      <c r="O97" s="124">
        <v>0</v>
      </c>
      <c r="P97" s="124">
        <v>0</v>
      </c>
      <c r="Q97" s="125">
        <v>0</v>
      </c>
      <c r="R97" s="125">
        <v>26333.3</v>
      </c>
    </row>
    <row r="98" spans="1:20" ht="27.75" customHeight="1" x14ac:dyDescent="0.25">
      <c r="A98" s="328">
        <v>30</v>
      </c>
      <c r="B98" s="606" t="s">
        <v>818</v>
      </c>
      <c r="C98" s="607"/>
      <c r="D98" s="607"/>
      <c r="E98" s="607"/>
      <c r="F98" s="608"/>
      <c r="G98" s="324" t="s">
        <v>819</v>
      </c>
      <c r="H98" s="124">
        <f t="shared" si="6"/>
        <v>0</v>
      </c>
      <c r="I98" s="124">
        <v>0</v>
      </c>
      <c r="J98" s="124">
        <v>0</v>
      </c>
      <c r="K98" s="130">
        <v>0</v>
      </c>
      <c r="L98" s="130">
        <v>0</v>
      </c>
      <c r="M98" s="130">
        <v>0</v>
      </c>
      <c r="N98" s="130">
        <v>5</v>
      </c>
      <c r="O98" s="124">
        <v>0</v>
      </c>
      <c r="P98" s="124">
        <v>0</v>
      </c>
      <c r="Q98" s="125">
        <v>0</v>
      </c>
      <c r="R98" s="125">
        <v>26000</v>
      </c>
    </row>
    <row r="99" spans="1:20" ht="42" customHeight="1" x14ac:dyDescent="0.25">
      <c r="A99" s="328">
        <v>31</v>
      </c>
      <c r="B99" s="609" t="s">
        <v>876</v>
      </c>
      <c r="C99" s="610"/>
      <c r="D99" s="610"/>
      <c r="E99" s="610"/>
      <c r="F99" s="611"/>
      <c r="G99" s="325" t="s">
        <v>877</v>
      </c>
      <c r="H99" s="124">
        <f t="shared" si="6"/>
        <v>0</v>
      </c>
      <c r="I99" s="124">
        <v>0</v>
      </c>
      <c r="J99" s="124">
        <v>0</v>
      </c>
      <c r="K99" s="130">
        <v>0</v>
      </c>
      <c r="L99" s="130">
        <v>0</v>
      </c>
      <c r="M99" s="130">
        <v>0</v>
      </c>
      <c r="N99" s="130">
        <v>0</v>
      </c>
      <c r="O99" s="124">
        <v>0</v>
      </c>
      <c r="P99" s="124">
        <v>0</v>
      </c>
      <c r="Q99" s="125">
        <v>0</v>
      </c>
      <c r="R99" s="125">
        <v>0</v>
      </c>
    </row>
    <row r="100" spans="1:20" ht="29.25" customHeight="1" x14ac:dyDescent="0.25">
      <c r="A100" s="328">
        <v>32</v>
      </c>
      <c r="B100" s="609" t="s">
        <v>878</v>
      </c>
      <c r="C100" s="610"/>
      <c r="D100" s="610"/>
      <c r="E100" s="610"/>
      <c r="F100" s="611"/>
      <c r="G100" s="325" t="s">
        <v>879</v>
      </c>
      <c r="H100" s="124">
        <f t="shared" si="6"/>
        <v>0</v>
      </c>
      <c r="I100" s="124">
        <v>0</v>
      </c>
      <c r="J100" s="124">
        <v>0</v>
      </c>
      <c r="K100" s="130">
        <v>0</v>
      </c>
      <c r="L100" s="130">
        <v>0</v>
      </c>
      <c r="M100" s="130">
        <v>0</v>
      </c>
      <c r="N100" s="130">
        <v>0</v>
      </c>
      <c r="O100" s="124">
        <v>0</v>
      </c>
      <c r="P100" s="124">
        <v>0</v>
      </c>
      <c r="Q100" s="125">
        <v>0</v>
      </c>
      <c r="R100" s="125">
        <v>0</v>
      </c>
    </row>
    <row r="101" spans="1:20" ht="27.75" customHeight="1" x14ac:dyDescent="0.25">
      <c r="A101" s="328">
        <v>33</v>
      </c>
      <c r="B101" s="609" t="s">
        <v>822</v>
      </c>
      <c r="C101" s="610"/>
      <c r="D101" s="610"/>
      <c r="E101" s="610"/>
      <c r="F101" s="611"/>
      <c r="G101" s="325" t="s">
        <v>880</v>
      </c>
      <c r="H101" s="124">
        <f t="shared" si="6"/>
        <v>0</v>
      </c>
      <c r="I101" s="124">
        <v>0</v>
      </c>
      <c r="J101" s="124">
        <v>0</v>
      </c>
      <c r="K101" s="130">
        <v>0</v>
      </c>
      <c r="L101" s="130">
        <v>0</v>
      </c>
      <c r="M101" s="130">
        <v>0</v>
      </c>
      <c r="N101" s="130">
        <v>0</v>
      </c>
      <c r="O101" s="124">
        <v>0</v>
      </c>
      <c r="P101" s="124">
        <v>0</v>
      </c>
      <c r="Q101" s="125">
        <v>0</v>
      </c>
      <c r="R101" s="125">
        <v>0</v>
      </c>
    </row>
    <row r="102" spans="1:20" ht="42" customHeight="1" x14ac:dyDescent="0.25">
      <c r="A102" s="328">
        <v>34</v>
      </c>
      <c r="B102" s="609" t="s">
        <v>826</v>
      </c>
      <c r="C102" s="610"/>
      <c r="D102" s="610"/>
      <c r="E102" s="610"/>
      <c r="F102" s="611"/>
      <c r="G102" s="325" t="s">
        <v>881</v>
      </c>
      <c r="H102" s="124">
        <f t="shared" si="6"/>
        <v>0</v>
      </c>
      <c r="I102" s="124">
        <v>0</v>
      </c>
      <c r="J102" s="124">
        <v>0</v>
      </c>
      <c r="K102" s="130">
        <v>0</v>
      </c>
      <c r="L102" s="130">
        <v>0</v>
      </c>
      <c r="M102" s="130">
        <v>0</v>
      </c>
      <c r="N102" s="130">
        <v>0</v>
      </c>
      <c r="O102" s="124">
        <v>0</v>
      </c>
      <c r="P102" s="124">
        <v>0</v>
      </c>
      <c r="Q102" s="125">
        <v>0</v>
      </c>
      <c r="R102" s="125">
        <v>0</v>
      </c>
    </row>
    <row r="103" spans="1:20" ht="42" customHeight="1" x14ac:dyDescent="0.25">
      <c r="A103" s="328">
        <v>35</v>
      </c>
      <c r="B103" s="609" t="s">
        <v>828</v>
      </c>
      <c r="C103" s="610"/>
      <c r="D103" s="610"/>
      <c r="E103" s="610"/>
      <c r="F103" s="611"/>
      <c r="G103" s="325" t="s">
        <v>882</v>
      </c>
      <c r="H103" s="124">
        <f t="shared" si="6"/>
        <v>0</v>
      </c>
      <c r="I103" s="124">
        <v>0</v>
      </c>
      <c r="J103" s="124">
        <v>0</v>
      </c>
      <c r="K103" s="130">
        <v>0</v>
      </c>
      <c r="L103" s="130">
        <v>0</v>
      </c>
      <c r="M103" s="130">
        <v>0</v>
      </c>
      <c r="N103" s="130">
        <v>0</v>
      </c>
      <c r="O103" s="124">
        <v>0</v>
      </c>
      <c r="P103" s="124">
        <v>0</v>
      </c>
      <c r="Q103" s="125">
        <v>0</v>
      </c>
      <c r="R103" s="125">
        <v>0</v>
      </c>
    </row>
    <row r="104" spans="1:20" ht="29.25" customHeight="1" x14ac:dyDescent="0.25">
      <c r="A104" s="329">
        <v>4</v>
      </c>
      <c r="B104" s="705" t="s">
        <v>158</v>
      </c>
      <c r="C104" s="706"/>
      <c r="D104" s="706"/>
      <c r="E104" s="706"/>
      <c r="F104" s="706"/>
      <c r="G104" s="707"/>
      <c r="H104" s="230">
        <f>H105+H106+H107+H108+H109+H110+H111+H112+H113+H114+H115+H116+H117+H118+H119+H120+H121+H122+H123+H124+H125+H126+H127+H128</f>
        <v>660</v>
      </c>
      <c r="I104" s="230">
        <f t="shared" ref="I104:P104" si="7">I105+I106+I107+I108+I109+I110+I111+I112+I113+I114+I115+I116+I117+I118+I119+I120+I121+I122+I123+I124+I125+I126+I127+I128</f>
        <v>520</v>
      </c>
      <c r="J104" s="230">
        <f t="shared" si="7"/>
        <v>140</v>
      </c>
      <c r="K104" s="322">
        <f t="shared" si="7"/>
        <v>250</v>
      </c>
      <c r="L104" s="322">
        <f t="shared" si="7"/>
        <v>422</v>
      </c>
      <c r="M104" s="322">
        <f t="shared" si="7"/>
        <v>63</v>
      </c>
      <c r="N104" s="322">
        <f t="shared" si="7"/>
        <v>811</v>
      </c>
      <c r="O104" s="230">
        <f t="shared" si="7"/>
        <v>869.5</v>
      </c>
      <c r="P104" s="230">
        <f t="shared" si="7"/>
        <v>6</v>
      </c>
      <c r="Q104" s="323">
        <v>37266.400000000001</v>
      </c>
      <c r="R104" s="323">
        <v>22647.5</v>
      </c>
      <c r="S104" s="294"/>
      <c r="T104" s="294"/>
    </row>
    <row r="105" spans="1:20" ht="42.75" customHeight="1" x14ac:dyDescent="0.25">
      <c r="A105" s="328">
        <v>1</v>
      </c>
      <c r="B105" s="606" t="s">
        <v>159</v>
      </c>
      <c r="C105" s="607"/>
      <c r="D105" s="607"/>
      <c r="E105" s="607"/>
      <c r="F105" s="608"/>
      <c r="G105" s="324" t="s">
        <v>1005</v>
      </c>
      <c r="H105" s="124">
        <f>I105+J105</f>
        <v>610</v>
      </c>
      <c r="I105" s="124">
        <v>505</v>
      </c>
      <c r="J105" s="124">
        <v>105</v>
      </c>
      <c r="K105" s="130">
        <v>192</v>
      </c>
      <c r="L105" s="130">
        <v>333</v>
      </c>
      <c r="M105" s="130">
        <v>50</v>
      </c>
      <c r="N105" s="130">
        <v>647</v>
      </c>
      <c r="O105" s="124">
        <v>695.75</v>
      </c>
      <c r="P105" s="124">
        <v>0</v>
      </c>
      <c r="Q105" s="125">
        <v>37280</v>
      </c>
      <c r="R105" s="125">
        <v>22800</v>
      </c>
    </row>
    <row r="106" spans="1:20" ht="33.75" customHeight="1" x14ac:dyDescent="0.25">
      <c r="A106" s="328">
        <v>2</v>
      </c>
      <c r="B106" s="606" t="s">
        <v>160</v>
      </c>
      <c r="C106" s="607"/>
      <c r="D106" s="607"/>
      <c r="E106" s="607"/>
      <c r="F106" s="608"/>
      <c r="G106" s="324" t="s">
        <v>531</v>
      </c>
      <c r="H106" s="124">
        <f t="shared" ref="H106:H128" si="8">I106+J106</f>
        <v>25</v>
      </c>
      <c r="I106" s="124">
        <v>15</v>
      </c>
      <c r="J106" s="124">
        <v>10</v>
      </c>
      <c r="K106" s="130">
        <v>18</v>
      </c>
      <c r="L106" s="130">
        <v>25.5</v>
      </c>
      <c r="M106" s="130">
        <v>1</v>
      </c>
      <c r="N106" s="130">
        <v>41</v>
      </c>
      <c r="O106" s="124">
        <v>47.25</v>
      </c>
      <c r="P106" s="124">
        <v>0</v>
      </c>
      <c r="Q106" s="125">
        <v>38050</v>
      </c>
      <c r="R106" s="125">
        <v>23450</v>
      </c>
    </row>
    <row r="107" spans="1:20" ht="28.5" customHeight="1" x14ac:dyDescent="0.25">
      <c r="A107" s="328">
        <v>3</v>
      </c>
      <c r="B107" s="606" t="s">
        <v>161</v>
      </c>
      <c r="C107" s="607"/>
      <c r="D107" s="607"/>
      <c r="E107" s="607"/>
      <c r="F107" s="608"/>
      <c r="G107" s="324" t="s">
        <v>532</v>
      </c>
      <c r="H107" s="124">
        <f t="shared" si="8"/>
        <v>0</v>
      </c>
      <c r="I107" s="124">
        <v>0</v>
      </c>
      <c r="J107" s="124">
        <v>0</v>
      </c>
      <c r="K107" s="130">
        <v>6</v>
      </c>
      <c r="L107" s="130">
        <v>6.5</v>
      </c>
      <c r="M107" s="130">
        <v>0</v>
      </c>
      <c r="N107" s="130">
        <v>12</v>
      </c>
      <c r="O107" s="124">
        <v>10</v>
      </c>
      <c r="P107" s="124">
        <v>0</v>
      </c>
      <c r="Q107" s="125">
        <v>37200</v>
      </c>
      <c r="R107" s="125">
        <v>23400</v>
      </c>
    </row>
    <row r="108" spans="1:20" ht="32.25" customHeight="1" x14ac:dyDescent="0.25">
      <c r="A108" s="328">
        <v>4</v>
      </c>
      <c r="B108" s="606" t="s">
        <v>162</v>
      </c>
      <c r="C108" s="607"/>
      <c r="D108" s="607"/>
      <c r="E108" s="607"/>
      <c r="F108" s="608"/>
      <c r="G108" s="324" t="s">
        <v>533</v>
      </c>
      <c r="H108" s="124">
        <f t="shared" si="8"/>
        <v>0</v>
      </c>
      <c r="I108" s="124">
        <v>0</v>
      </c>
      <c r="J108" s="124">
        <v>0</v>
      </c>
      <c r="K108" s="130">
        <v>6</v>
      </c>
      <c r="L108" s="130">
        <v>7.5</v>
      </c>
      <c r="M108" s="130">
        <v>0</v>
      </c>
      <c r="N108" s="130">
        <v>10</v>
      </c>
      <c r="O108" s="124">
        <v>11</v>
      </c>
      <c r="P108" s="124">
        <v>0</v>
      </c>
      <c r="Q108" s="125">
        <v>37200</v>
      </c>
      <c r="R108" s="125">
        <v>23400</v>
      </c>
    </row>
    <row r="109" spans="1:20" ht="42.75" customHeight="1" x14ac:dyDescent="0.25">
      <c r="A109" s="328">
        <v>5</v>
      </c>
      <c r="B109" s="606" t="s">
        <v>163</v>
      </c>
      <c r="C109" s="607"/>
      <c r="D109" s="607"/>
      <c r="E109" s="607"/>
      <c r="F109" s="608"/>
      <c r="G109" s="324" t="s">
        <v>534</v>
      </c>
      <c r="H109" s="124">
        <f t="shared" si="8"/>
        <v>10</v>
      </c>
      <c r="I109" s="124">
        <v>0</v>
      </c>
      <c r="J109" s="124">
        <v>10</v>
      </c>
      <c r="K109" s="130">
        <v>5</v>
      </c>
      <c r="L109" s="130">
        <v>9</v>
      </c>
      <c r="M109" s="130">
        <v>0</v>
      </c>
      <c r="N109" s="130">
        <v>18</v>
      </c>
      <c r="O109" s="124">
        <v>16</v>
      </c>
      <c r="P109" s="124">
        <v>0</v>
      </c>
      <c r="Q109" s="125">
        <v>37200</v>
      </c>
      <c r="R109" s="125">
        <v>23400</v>
      </c>
    </row>
    <row r="110" spans="1:20" ht="42.75" customHeight="1" x14ac:dyDescent="0.25">
      <c r="A110" s="328">
        <v>6</v>
      </c>
      <c r="B110" s="606" t="s">
        <v>164</v>
      </c>
      <c r="C110" s="607"/>
      <c r="D110" s="607"/>
      <c r="E110" s="607"/>
      <c r="F110" s="608"/>
      <c r="G110" s="324" t="s">
        <v>535</v>
      </c>
      <c r="H110" s="124">
        <f t="shared" si="8"/>
        <v>0</v>
      </c>
      <c r="I110" s="124">
        <v>0</v>
      </c>
      <c r="J110" s="124">
        <v>0</v>
      </c>
      <c r="K110" s="130">
        <v>5</v>
      </c>
      <c r="L110" s="130">
        <v>7.5</v>
      </c>
      <c r="M110" s="130">
        <v>1</v>
      </c>
      <c r="N110" s="130">
        <v>11</v>
      </c>
      <c r="O110" s="124">
        <v>11</v>
      </c>
      <c r="P110" s="124">
        <v>0</v>
      </c>
      <c r="Q110" s="125">
        <v>37200</v>
      </c>
      <c r="R110" s="125">
        <v>23400</v>
      </c>
    </row>
    <row r="111" spans="1:20" ht="27.75" customHeight="1" x14ac:dyDescent="0.25">
      <c r="A111" s="328">
        <v>7</v>
      </c>
      <c r="B111" s="606" t="s">
        <v>165</v>
      </c>
      <c r="C111" s="607"/>
      <c r="D111" s="607"/>
      <c r="E111" s="607"/>
      <c r="F111" s="608"/>
      <c r="G111" s="324" t="s">
        <v>536</v>
      </c>
      <c r="H111" s="124">
        <f t="shared" si="8"/>
        <v>15</v>
      </c>
      <c r="I111" s="124">
        <v>0</v>
      </c>
      <c r="J111" s="124">
        <v>15</v>
      </c>
      <c r="K111" s="130">
        <v>6</v>
      </c>
      <c r="L111" s="130">
        <v>7.5</v>
      </c>
      <c r="M111" s="130">
        <v>0</v>
      </c>
      <c r="N111" s="130">
        <v>20</v>
      </c>
      <c r="O111" s="124">
        <v>19</v>
      </c>
      <c r="P111" s="124">
        <v>0</v>
      </c>
      <c r="Q111" s="125">
        <v>37200</v>
      </c>
      <c r="R111" s="125">
        <v>23400</v>
      </c>
    </row>
    <row r="112" spans="1:20" ht="42.75" customHeight="1" x14ac:dyDescent="0.25">
      <c r="A112" s="328">
        <v>8</v>
      </c>
      <c r="B112" s="606" t="s">
        <v>166</v>
      </c>
      <c r="C112" s="607"/>
      <c r="D112" s="607"/>
      <c r="E112" s="607"/>
      <c r="F112" s="608"/>
      <c r="G112" s="324" t="s">
        <v>167</v>
      </c>
      <c r="H112" s="124">
        <f t="shared" si="8"/>
        <v>0</v>
      </c>
      <c r="I112" s="124">
        <v>0</v>
      </c>
      <c r="J112" s="124">
        <v>0</v>
      </c>
      <c r="K112" s="130">
        <v>0</v>
      </c>
      <c r="L112" s="130">
        <v>0</v>
      </c>
      <c r="M112" s="130">
        <v>0</v>
      </c>
      <c r="N112" s="130">
        <v>3</v>
      </c>
      <c r="O112" s="124">
        <v>3</v>
      </c>
      <c r="P112" s="124">
        <v>0</v>
      </c>
      <c r="Q112" s="125">
        <v>0</v>
      </c>
      <c r="R112" s="125">
        <v>22370</v>
      </c>
    </row>
    <row r="113" spans="1:18" ht="42.75" customHeight="1" x14ac:dyDescent="0.25">
      <c r="A113" s="328">
        <v>9</v>
      </c>
      <c r="B113" s="606" t="s">
        <v>168</v>
      </c>
      <c r="C113" s="607"/>
      <c r="D113" s="607"/>
      <c r="E113" s="607"/>
      <c r="F113" s="608"/>
      <c r="G113" s="324" t="s">
        <v>169</v>
      </c>
      <c r="H113" s="124">
        <f t="shared" si="8"/>
        <v>0</v>
      </c>
      <c r="I113" s="124">
        <v>0</v>
      </c>
      <c r="J113" s="124">
        <v>0</v>
      </c>
      <c r="K113" s="130">
        <v>0</v>
      </c>
      <c r="L113" s="130">
        <v>0</v>
      </c>
      <c r="M113" s="130">
        <v>0</v>
      </c>
      <c r="N113" s="130">
        <v>3</v>
      </c>
      <c r="O113" s="124">
        <v>3</v>
      </c>
      <c r="P113" s="124">
        <v>0</v>
      </c>
      <c r="Q113" s="125">
        <v>0</v>
      </c>
      <c r="R113" s="125">
        <v>22370</v>
      </c>
    </row>
    <row r="114" spans="1:18" ht="31.5" customHeight="1" x14ac:dyDescent="0.25">
      <c r="A114" s="328">
        <v>10</v>
      </c>
      <c r="B114" s="606" t="s">
        <v>170</v>
      </c>
      <c r="C114" s="607"/>
      <c r="D114" s="607"/>
      <c r="E114" s="607"/>
      <c r="F114" s="608"/>
      <c r="G114" s="324" t="s">
        <v>944</v>
      </c>
      <c r="H114" s="124">
        <f t="shared" si="8"/>
        <v>0</v>
      </c>
      <c r="I114" s="124">
        <v>0</v>
      </c>
      <c r="J114" s="124">
        <v>0</v>
      </c>
      <c r="K114" s="130">
        <v>1</v>
      </c>
      <c r="L114" s="130">
        <v>3.5</v>
      </c>
      <c r="M114" s="130">
        <v>2</v>
      </c>
      <c r="N114" s="130">
        <v>2</v>
      </c>
      <c r="O114" s="124">
        <v>4</v>
      </c>
      <c r="P114" s="124">
        <v>0</v>
      </c>
      <c r="Q114" s="125">
        <v>37200</v>
      </c>
      <c r="R114" s="125">
        <v>22370</v>
      </c>
    </row>
    <row r="115" spans="1:18" ht="30" customHeight="1" x14ac:dyDescent="0.25">
      <c r="A115" s="328">
        <v>11</v>
      </c>
      <c r="B115" s="606" t="s">
        <v>172</v>
      </c>
      <c r="C115" s="607"/>
      <c r="D115" s="607"/>
      <c r="E115" s="607"/>
      <c r="F115" s="608"/>
      <c r="G115" s="324" t="s">
        <v>965</v>
      </c>
      <c r="H115" s="124">
        <f t="shared" si="8"/>
        <v>0</v>
      </c>
      <c r="I115" s="124">
        <v>0</v>
      </c>
      <c r="J115" s="124">
        <v>0</v>
      </c>
      <c r="K115" s="130">
        <v>2</v>
      </c>
      <c r="L115" s="130">
        <v>3.5</v>
      </c>
      <c r="M115" s="130">
        <v>1</v>
      </c>
      <c r="N115" s="130">
        <v>3</v>
      </c>
      <c r="O115" s="124">
        <v>4</v>
      </c>
      <c r="P115" s="124">
        <v>0</v>
      </c>
      <c r="Q115" s="125">
        <v>37200</v>
      </c>
      <c r="R115" s="125">
        <v>22370</v>
      </c>
    </row>
    <row r="116" spans="1:18" ht="42.75" customHeight="1" x14ac:dyDescent="0.25">
      <c r="A116" s="328">
        <v>12</v>
      </c>
      <c r="B116" s="606" t="s">
        <v>174</v>
      </c>
      <c r="C116" s="607"/>
      <c r="D116" s="607"/>
      <c r="E116" s="607"/>
      <c r="F116" s="608"/>
      <c r="G116" s="324" t="s">
        <v>175</v>
      </c>
      <c r="H116" s="124">
        <f t="shared" si="8"/>
        <v>0</v>
      </c>
      <c r="I116" s="124">
        <v>0</v>
      </c>
      <c r="J116" s="124">
        <v>0</v>
      </c>
      <c r="K116" s="130">
        <v>0</v>
      </c>
      <c r="L116" s="130">
        <v>0</v>
      </c>
      <c r="M116" s="130">
        <v>0</v>
      </c>
      <c r="N116" s="130">
        <v>3</v>
      </c>
      <c r="O116" s="124">
        <v>3</v>
      </c>
      <c r="P116" s="124">
        <v>0</v>
      </c>
      <c r="Q116" s="125">
        <v>0</v>
      </c>
      <c r="R116" s="125">
        <v>22370</v>
      </c>
    </row>
    <row r="117" spans="1:18" ht="30" customHeight="1" x14ac:dyDescent="0.25">
      <c r="A117" s="328">
        <v>13</v>
      </c>
      <c r="B117" s="606" t="s">
        <v>176</v>
      </c>
      <c r="C117" s="607"/>
      <c r="D117" s="607"/>
      <c r="E117" s="607"/>
      <c r="F117" s="608"/>
      <c r="G117" s="324" t="s">
        <v>177</v>
      </c>
      <c r="H117" s="124">
        <f t="shared" si="8"/>
        <v>0</v>
      </c>
      <c r="I117" s="124">
        <v>0</v>
      </c>
      <c r="J117" s="124">
        <v>0</v>
      </c>
      <c r="K117" s="130">
        <v>0</v>
      </c>
      <c r="L117" s="130">
        <v>0</v>
      </c>
      <c r="M117" s="130">
        <v>0</v>
      </c>
      <c r="N117" s="130">
        <v>3</v>
      </c>
      <c r="O117" s="124">
        <v>3</v>
      </c>
      <c r="P117" s="124">
        <v>0</v>
      </c>
      <c r="Q117" s="125">
        <v>0</v>
      </c>
      <c r="R117" s="125">
        <v>22370</v>
      </c>
    </row>
    <row r="118" spans="1:18" ht="32.25" customHeight="1" x14ac:dyDescent="0.25">
      <c r="A118" s="328">
        <v>14</v>
      </c>
      <c r="B118" s="606" t="s">
        <v>178</v>
      </c>
      <c r="C118" s="607"/>
      <c r="D118" s="607"/>
      <c r="E118" s="607"/>
      <c r="F118" s="608"/>
      <c r="G118" s="324" t="s">
        <v>179</v>
      </c>
      <c r="H118" s="124">
        <f t="shared" si="8"/>
        <v>0</v>
      </c>
      <c r="I118" s="124">
        <v>0</v>
      </c>
      <c r="J118" s="124">
        <v>0</v>
      </c>
      <c r="K118" s="130">
        <v>0</v>
      </c>
      <c r="L118" s="130">
        <v>0</v>
      </c>
      <c r="M118" s="130">
        <v>0</v>
      </c>
      <c r="N118" s="130">
        <v>1</v>
      </c>
      <c r="O118" s="124">
        <v>3</v>
      </c>
      <c r="P118" s="124">
        <v>3</v>
      </c>
      <c r="Q118" s="125">
        <v>0</v>
      </c>
      <c r="R118" s="125">
        <v>22370</v>
      </c>
    </row>
    <row r="119" spans="1:18" ht="30.75" customHeight="1" x14ac:dyDescent="0.25">
      <c r="A119" s="328">
        <v>15</v>
      </c>
      <c r="B119" s="606" t="s">
        <v>180</v>
      </c>
      <c r="C119" s="607"/>
      <c r="D119" s="607"/>
      <c r="E119" s="607"/>
      <c r="F119" s="608"/>
      <c r="G119" s="324" t="s">
        <v>948</v>
      </c>
      <c r="H119" s="124">
        <f t="shared" si="8"/>
        <v>0</v>
      </c>
      <c r="I119" s="124">
        <v>0</v>
      </c>
      <c r="J119" s="124">
        <v>0</v>
      </c>
      <c r="K119" s="130">
        <v>1</v>
      </c>
      <c r="L119" s="130">
        <v>3.5</v>
      </c>
      <c r="M119" s="130">
        <v>2</v>
      </c>
      <c r="N119" s="130">
        <v>4</v>
      </c>
      <c r="O119" s="124">
        <v>5</v>
      </c>
      <c r="P119" s="124">
        <v>0</v>
      </c>
      <c r="Q119" s="125">
        <v>37200</v>
      </c>
      <c r="R119" s="125">
        <v>22370</v>
      </c>
    </row>
    <row r="120" spans="1:18" ht="30" customHeight="1" x14ac:dyDescent="0.25">
      <c r="A120" s="328">
        <v>16</v>
      </c>
      <c r="B120" s="606" t="s">
        <v>182</v>
      </c>
      <c r="C120" s="607"/>
      <c r="D120" s="607"/>
      <c r="E120" s="607"/>
      <c r="F120" s="608"/>
      <c r="G120" s="324" t="s">
        <v>949</v>
      </c>
      <c r="H120" s="124">
        <f t="shared" si="8"/>
        <v>0</v>
      </c>
      <c r="I120" s="124">
        <v>0</v>
      </c>
      <c r="J120" s="124">
        <v>0</v>
      </c>
      <c r="K120" s="130">
        <v>1</v>
      </c>
      <c r="L120" s="130">
        <v>4.5</v>
      </c>
      <c r="M120" s="130">
        <v>3</v>
      </c>
      <c r="N120" s="130">
        <v>5</v>
      </c>
      <c r="O120" s="124">
        <v>6</v>
      </c>
      <c r="P120" s="124">
        <v>0</v>
      </c>
      <c r="Q120" s="125">
        <v>37200</v>
      </c>
      <c r="R120" s="125">
        <v>22370</v>
      </c>
    </row>
    <row r="121" spans="1:18" ht="30.75" customHeight="1" x14ac:dyDescent="0.25">
      <c r="A121" s="328">
        <v>17</v>
      </c>
      <c r="B121" s="606" t="s">
        <v>946</v>
      </c>
      <c r="C121" s="607"/>
      <c r="D121" s="607"/>
      <c r="E121" s="607"/>
      <c r="F121" s="608"/>
      <c r="G121" s="324" t="s">
        <v>945</v>
      </c>
      <c r="H121" s="124">
        <f t="shared" si="8"/>
        <v>0</v>
      </c>
      <c r="I121" s="124">
        <v>0</v>
      </c>
      <c r="J121" s="124">
        <v>0</v>
      </c>
      <c r="K121" s="130">
        <v>3</v>
      </c>
      <c r="L121" s="130">
        <v>3.5</v>
      </c>
      <c r="M121" s="130">
        <v>0</v>
      </c>
      <c r="N121" s="130">
        <v>4</v>
      </c>
      <c r="O121" s="124">
        <v>4</v>
      </c>
      <c r="P121" s="124">
        <v>0</v>
      </c>
      <c r="Q121" s="125">
        <v>37200</v>
      </c>
      <c r="R121" s="125">
        <v>22370</v>
      </c>
    </row>
    <row r="122" spans="1:18" ht="42.75" customHeight="1" x14ac:dyDescent="0.25">
      <c r="A122" s="328">
        <v>18</v>
      </c>
      <c r="B122" s="606" t="s">
        <v>186</v>
      </c>
      <c r="C122" s="607"/>
      <c r="D122" s="607"/>
      <c r="E122" s="607"/>
      <c r="F122" s="608"/>
      <c r="G122" s="324" t="s">
        <v>947</v>
      </c>
      <c r="H122" s="124">
        <f t="shared" si="8"/>
        <v>0</v>
      </c>
      <c r="I122" s="124">
        <v>0</v>
      </c>
      <c r="J122" s="124">
        <v>0</v>
      </c>
      <c r="K122" s="130">
        <v>2</v>
      </c>
      <c r="L122" s="130">
        <v>3.5</v>
      </c>
      <c r="M122" s="130">
        <v>2</v>
      </c>
      <c r="N122" s="130">
        <v>4</v>
      </c>
      <c r="O122" s="124">
        <v>3</v>
      </c>
      <c r="P122" s="124">
        <v>0</v>
      </c>
      <c r="Q122" s="125">
        <v>37200</v>
      </c>
      <c r="R122" s="125">
        <v>22370</v>
      </c>
    </row>
    <row r="123" spans="1:18" ht="30" customHeight="1" x14ac:dyDescent="0.25">
      <c r="A123" s="328">
        <v>19</v>
      </c>
      <c r="B123" s="606" t="s">
        <v>188</v>
      </c>
      <c r="C123" s="607"/>
      <c r="D123" s="607"/>
      <c r="E123" s="607"/>
      <c r="F123" s="608"/>
      <c r="G123" s="324" t="s">
        <v>189</v>
      </c>
      <c r="H123" s="124">
        <f t="shared" si="8"/>
        <v>0</v>
      </c>
      <c r="I123" s="124">
        <v>0</v>
      </c>
      <c r="J123" s="124">
        <v>0</v>
      </c>
      <c r="K123" s="130">
        <v>0</v>
      </c>
      <c r="L123" s="130">
        <v>0</v>
      </c>
      <c r="M123" s="130">
        <v>0</v>
      </c>
      <c r="N123" s="130">
        <v>3</v>
      </c>
      <c r="O123" s="124">
        <v>3</v>
      </c>
      <c r="P123" s="124">
        <v>0</v>
      </c>
      <c r="Q123" s="125">
        <v>0</v>
      </c>
      <c r="R123" s="125">
        <v>22370</v>
      </c>
    </row>
    <row r="124" spans="1:18" ht="26.25" customHeight="1" x14ac:dyDescent="0.25">
      <c r="A124" s="328">
        <v>20</v>
      </c>
      <c r="B124" s="606" t="s">
        <v>190</v>
      </c>
      <c r="C124" s="607"/>
      <c r="D124" s="607"/>
      <c r="E124" s="607"/>
      <c r="F124" s="608"/>
      <c r="G124" s="324" t="s">
        <v>950</v>
      </c>
      <c r="H124" s="124">
        <f t="shared" si="8"/>
        <v>0</v>
      </c>
      <c r="I124" s="124">
        <v>0</v>
      </c>
      <c r="J124" s="124">
        <v>0</v>
      </c>
      <c r="K124" s="130">
        <v>2</v>
      </c>
      <c r="L124" s="130">
        <v>3.5</v>
      </c>
      <c r="M124" s="130">
        <v>1</v>
      </c>
      <c r="N124" s="130">
        <v>4</v>
      </c>
      <c r="O124" s="124">
        <v>3.5</v>
      </c>
      <c r="P124" s="124">
        <v>0</v>
      </c>
      <c r="Q124" s="125">
        <v>37200</v>
      </c>
      <c r="R124" s="125">
        <v>22370</v>
      </c>
    </row>
    <row r="125" spans="1:18" ht="29.25" customHeight="1" x14ac:dyDescent="0.25">
      <c r="A125" s="328">
        <v>21</v>
      </c>
      <c r="B125" s="606" t="s">
        <v>192</v>
      </c>
      <c r="C125" s="607"/>
      <c r="D125" s="607"/>
      <c r="E125" s="607"/>
      <c r="F125" s="608"/>
      <c r="G125" s="324" t="s">
        <v>193</v>
      </c>
      <c r="H125" s="124">
        <f t="shared" si="8"/>
        <v>0</v>
      </c>
      <c r="I125" s="124">
        <v>0</v>
      </c>
      <c r="J125" s="124">
        <v>0</v>
      </c>
      <c r="K125" s="130">
        <v>0</v>
      </c>
      <c r="L125" s="130">
        <v>0</v>
      </c>
      <c r="M125" s="130">
        <v>0</v>
      </c>
      <c r="N125" s="130">
        <v>1</v>
      </c>
      <c r="O125" s="124">
        <v>3</v>
      </c>
      <c r="P125" s="124">
        <v>2</v>
      </c>
      <c r="Q125" s="125">
        <v>0</v>
      </c>
      <c r="R125" s="125">
        <v>22370</v>
      </c>
    </row>
    <row r="126" spans="1:18" ht="27" customHeight="1" x14ac:dyDescent="0.25">
      <c r="A126" s="328">
        <v>22</v>
      </c>
      <c r="B126" s="606" t="s">
        <v>194</v>
      </c>
      <c r="C126" s="607"/>
      <c r="D126" s="607"/>
      <c r="E126" s="607"/>
      <c r="F126" s="608"/>
      <c r="G126" s="324" t="s">
        <v>195</v>
      </c>
      <c r="H126" s="124">
        <f t="shared" si="8"/>
        <v>0</v>
      </c>
      <c r="I126" s="124">
        <v>0</v>
      </c>
      <c r="J126" s="124">
        <v>0</v>
      </c>
      <c r="K126" s="130">
        <v>0</v>
      </c>
      <c r="L126" s="130">
        <v>0</v>
      </c>
      <c r="M126" s="130">
        <v>0</v>
      </c>
      <c r="N126" s="130">
        <v>3</v>
      </c>
      <c r="O126" s="124">
        <v>3</v>
      </c>
      <c r="P126" s="124">
        <v>0</v>
      </c>
      <c r="Q126" s="125">
        <v>0</v>
      </c>
      <c r="R126" s="125">
        <v>22370</v>
      </c>
    </row>
    <row r="127" spans="1:18" ht="42.75" customHeight="1" x14ac:dyDescent="0.25">
      <c r="A127" s="328">
        <v>23</v>
      </c>
      <c r="B127" s="606" t="s">
        <v>196</v>
      </c>
      <c r="C127" s="607"/>
      <c r="D127" s="607"/>
      <c r="E127" s="607"/>
      <c r="F127" s="608"/>
      <c r="G127" s="324" t="s">
        <v>197</v>
      </c>
      <c r="H127" s="124">
        <f t="shared" si="8"/>
        <v>0</v>
      </c>
      <c r="I127" s="124">
        <v>0</v>
      </c>
      <c r="J127" s="124">
        <v>0</v>
      </c>
      <c r="K127" s="130">
        <v>0</v>
      </c>
      <c r="L127" s="130">
        <v>0</v>
      </c>
      <c r="M127" s="130">
        <v>0</v>
      </c>
      <c r="N127" s="130">
        <v>2</v>
      </c>
      <c r="O127" s="124">
        <v>3</v>
      </c>
      <c r="P127" s="124">
        <v>1</v>
      </c>
      <c r="Q127" s="125">
        <v>0</v>
      </c>
      <c r="R127" s="125">
        <v>22370</v>
      </c>
    </row>
    <row r="128" spans="1:18" ht="30" customHeight="1" x14ac:dyDescent="0.25">
      <c r="A128" s="328">
        <v>24</v>
      </c>
      <c r="B128" s="606" t="s">
        <v>198</v>
      </c>
      <c r="C128" s="607"/>
      <c r="D128" s="607"/>
      <c r="E128" s="607"/>
      <c r="F128" s="608"/>
      <c r="G128" s="324" t="s">
        <v>199</v>
      </c>
      <c r="H128" s="124">
        <f t="shared" si="8"/>
        <v>0</v>
      </c>
      <c r="I128" s="124">
        <v>0</v>
      </c>
      <c r="J128" s="124">
        <v>0</v>
      </c>
      <c r="K128" s="130">
        <v>0</v>
      </c>
      <c r="L128" s="130">
        <v>0</v>
      </c>
      <c r="M128" s="130">
        <v>0</v>
      </c>
      <c r="N128" s="130">
        <v>4</v>
      </c>
      <c r="O128" s="124">
        <v>3</v>
      </c>
      <c r="P128" s="124">
        <v>0</v>
      </c>
      <c r="Q128" s="125">
        <v>0</v>
      </c>
      <c r="R128" s="125">
        <v>22370</v>
      </c>
    </row>
    <row r="129" spans="1:18" ht="21.75" customHeight="1" x14ac:dyDescent="0.25">
      <c r="A129" s="329">
        <v>5</v>
      </c>
      <c r="B129" s="674" t="s">
        <v>200</v>
      </c>
      <c r="C129" s="675"/>
      <c r="D129" s="675"/>
      <c r="E129" s="675"/>
      <c r="F129" s="675"/>
      <c r="G129" s="676"/>
      <c r="H129" s="329">
        <f>H130+H131+H132+H133+H134+H135+H136+H137+H138+H139+H140+H141+H142+H143+H144+H145+H146+H147</f>
        <v>305</v>
      </c>
      <c r="I129" s="329">
        <f t="shared" ref="I129:P129" si="9">I130+I131+I132+I133+I134+I135+I136+I137+I138+I139+I140+I141+I142+I143+I144+I145+I146+I147</f>
        <v>195</v>
      </c>
      <c r="J129" s="329">
        <f t="shared" si="9"/>
        <v>110</v>
      </c>
      <c r="K129" s="329">
        <f t="shared" si="9"/>
        <v>160</v>
      </c>
      <c r="L129" s="330">
        <f t="shared" si="9"/>
        <v>57</v>
      </c>
      <c r="M129" s="330">
        <f t="shared" si="9"/>
        <v>10</v>
      </c>
      <c r="N129" s="330">
        <f t="shared" si="9"/>
        <v>465</v>
      </c>
      <c r="O129" s="329">
        <f t="shared" si="9"/>
        <v>53</v>
      </c>
      <c r="P129" s="329">
        <f t="shared" si="9"/>
        <v>0</v>
      </c>
      <c r="Q129" s="298">
        <v>47716</v>
      </c>
      <c r="R129" s="298">
        <v>23858</v>
      </c>
    </row>
    <row r="130" spans="1:18" ht="43.5" customHeight="1" x14ac:dyDescent="0.25">
      <c r="A130" s="328">
        <v>1</v>
      </c>
      <c r="B130" s="606" t="s">
        <v>201</v>
      </c>
      <c r="C130" s="607"/>
      <c r="D130" s="607"/>
      <c r="E130" s="607"/>
      <c r="F130" s="608"/>
      <c r="G130" s="324" t="s">
        <v>1003</v>
      </c>
      <c r="H130" s="124">
        <f>I130+J130</f>
        <v>255</v>
      </c>
      <c r="I130" s="124">
        <v>195</v>
      </c>
      <c r="J130" s="124">
        <v>60</v>
      </c>
      <c r="K130" s="130">
        <v>113</v>
      </c>
      <c r="L130" s="130">
        <v>27</v>
      </c>
      <c r="M130" s="130">
        <v>5</v>
      </c>
      <c r="N130" s="130">
        <v>312</v>
      </c>
      <c r="O130" s="124">
        <v>24</v>
      </c>
      <c r="P130" s="124">
        <v>0</v>
      </c>
      <c r="Q130" s="125">
        <v>45370</v>
      </c>
      <c r="R130" s="125">
        <v>23900</v>
      </c>
    </row>
    <row r="131" spans="1:18" ht="33.75" customHeight="1" x14ac:dyDescent="0.25">
      <c r="A131" s="328">
        <v>2</v>
      </c>
      <c r="B131" s="606" t="s">
        <v>202</v>
      </c>
      <c r="C131" s="607"/>
      <c r="D131" s="607"/>
      <c r="E131" s="607"/>
      <c r="F131" s="608"/>
      <c r="G131" s="324" t="s">
        <v>538</v>
      </c>
      <c r="H131" s="124">
        <f t="shared" ref="H131:H147" si="10">I131+J131</f>
        <v>0</v>
      </c>
      <c r="I131" s="124">
        <v>0</v>
      </c>
      <c r="J131" s="124">
        <v>0</v>
      </c>
      <c r="K131" s="130">
        <v>5</v>
      </c>
      <c r="L131" s="130">
        <v>5</v>
      </c>
      <c r="M131" s="130">
        <v>2</v>
      </c>
      <c r="N131" s="130">
        <v>29</v>
      </c>
      <c r="O131" s="124">
        <v>6</v>
      </c>
      <c r="P131" s="124">
        <v>0</v>
      </c>
      <c r="Q131" s="125">
        <v>44945</v>
      </c>
      <c r="R131" s="125">
        <v>23600</v>
      </c>
    </row>
    <row r="132" spans="1:18" ht="29.25" customHeight="1" x14ac:dyDescent="0.25">
      <c r="A132" s="328">
        <v>3</v>
      </c>
      <c r="B132" s="606" t="s">
        <v>203</v>
      </c>
      <c r="C132" s="607"/>
      <c r="D132" s="607"/>
      <c r="E132" s="607"/>
      <c r="F132" s="608"/>
      <c r="G132" s="324" t="s">
        <v>539</v>
      </c>
      <c r="H132" s="124">
        <f t="shared" si="10"/>
        <v>0</v>
      </c>
      <c r="I132" s="124">
        <v>0</v>
      </c>
      <c r="J132" s="124">
        <v>0</v>
      </c>
      <c r="K132" s="130">
        <v>8</v>
      </c>
      <c r="L132" s="130">
        <v>4</v>
      </c>
      <c r="M132" s="130">
        <v>0</v>
      </c>
      <c r="N132" s="130">
        <v>18</v>
      </c>
      <c r="O132" s="124">
        <v>3</v>
      </c>
      <c r="P132" s="124">
        <v>0</v>
      </c>
      <c r="Q132" s="125">
        <v>44870</v>
      </c>
      <c r="R132" s="125">
        <v>23425</v>
      </c>
    </row>
    <row r="133" spans="1:18" ht="28.5" customHeight="1" x14ac:dyDescent="0.25">
      <c r="A133" s="328">
        <v>4</v>
      </c>
      <c r="B133" s="606" t="s">
        <v>1079</v>
      </c>
      <c r="C133" s="607"/>
      <c r="D133" s="607"/>
      <c r="E133" s="607"/>
      <c r="F133" s="608"/>
      <c r="G133" s="324" t="s">
        <v>540</v>
      </c>
      <c r="H133" s="124">
        <f t="shared" si="10"/>
        <v>15</v>
      </c>
      <c r="I133" s="124">
        <v>0</v>
      </c>
      <c r="J133" s="124">
        <v>15</v>
      </c>
      <c r="K133" s="130">
        <v>8</v>
      </c>
      <c r="L133" s="130">
        <v>4</v>
      </c>
      <c r="M133" s="130">
        <v>0</v>
      </c>
      <c r="N133" s="130">
        <v>27</v>
      </c>
      <c r="O133" s="124">
        <v>2</v>
      </c>
      <c r="P133" s="124">
        <v>0</v>
      </c>
      <c r="Q133" s="125">
        <v>44690</v>
      </c>
      <c r="R133" s="125">
        <v>23600</v>
      </c>
    </row>
    <row r="134" spans="1:18" ht="30" customHeight="1" x14ac:dyDescent="0.25">
      <c r="A134" s="328">
        <v>5</v>
      </c>
      <c r="B134" s="606" t="s">
        <v>205</v>
      </c>
      <c r="C134" s="607"/>
      <c r="D134" s="607"/>
      <c r="E134" s="607"/>
      <c r="F134" s="608"/>
      <c r="G134" s="324" t="s">
        <v>541</v>
      </c>
      <c r="H134" s="124">
        <f t="shared" si="10"/>
        <v>0</v>
      </c>
      <c r="I134" s="124">
        <v>0</v>
      </c>
      <c r="J134" s="124">
        <v>0</v>
      </c>
      <c r="K134" s="130">
        <v>7</v>
      </c>
      <c r="L134" s="130">
        <v>5</v>
      </c>
      <c r="M134" s="130">
        <v>0</v>
      </c>
      <c r="N134" s="130">
        <v>21</v>
      </c>
      <c r="O134" s="124">
        <v>3</v>
      </c>
      <c r="P134" s="126">
        <v>0</v>
      </c>
      <c r="Q134" s="125">
        <v>44980</v>
      </c>
      <c r="R134" s="125">
        <v>23630</v>
      </c>
    </row>
    <row r="135" spans="1:18" ht="28.5" customHeight="1" x14ac:dyDescent="0.25">
      <c r="A135" s="328">
        <v>6</v>
      </c>
      <c r="B135" s="606" t="s">
        <v>206</v>
      </c>
      <c r="C135" s="607"/>
      <c r="D135" s="607"/>
      <c r="E135" s="607"/>
      <c r="F135" s="608"/>
      <c r="G135" s="324" t="s">
        <v>542</v>
      </c>
      <c r="H135" s="124">
        <f t="shared" si="10"/>
        <v>15</v>
      </c>
      <c r="I135" s="124">
        <v>0</v>
      </c>
      <c r="J135" s="124">
        <v>15</v>
      </c>
      <c r="K135" s="130">
        <v>9</v>
      </c>
      <c r="L135" s="130">
        <v>3</v>
      </c>
      <c r="M135" s="130">
        <v>1</v>
      </c>
      <c r="N135" s="130">
        <v>20</v>
      </c>
      <c r="O135" s="124">
        <v>2</v>
      </c>
      <c r="P135" s="124">
        <v>0</v>
      </c>
      <c r="Q135" s="125">
        <v>44700</v>
      </c>
      <c r="R135" s="125">
        <v>23850</v>
      </c>
    </row>
    <row r="136" spans="1:18" ht="27.75" customHeight="1" x14ac:dyDescent="0.25">
      <c r="A136" s="328">
        <v>7</v>
      </c>
      <c r="B136" s="606" t="s">
        <v>207</v>
      </c>
      <c r="C136" s="607"/>
      <c r="D136" s="607"/>
      <c r="E136" s="607"/>
      <c r="F136" s="608"/>
      <c r="G136" s="324" t="s">
        <v>543</v>
      </c>
      <c r="H136" s="124">
        <f t="shared" si="10"/>
        <v>20</v>
      </c>
      <c r="I136" s="124">
        <v>0</v>
      </c>
      <c r="J136" s="124">
        <v>20</v>
      </c>
      <c r="K136" s="130">
        <v>8</v>
      </c>
      <c r="L136" s="130">
        <v>7</v>
      </c>
      <c r="M136" s="130">
        <v>1</v>
      </c>
      <c r="N136" s="130">
        <v>18</v>
      </c>
      <c r="O136" s="124">
        <v>10</v>
      </c>
      <c r="P136" s="124">
        <v>0</v>
      </c>
      <c r="Q136" s="125">
        <v>44570</v>
      </c>
      <c r="R136" s="125">
        <v>23770</v>
      </c>
    </row>
    <row r="137" spans="1:18" ht="31.5" customHeight="1" x14ac:dyDescent="0.25">
      <c r="A137" s="328">
        <v>8</v>
      </c>
      <c r="B137" s="606" t="s">
        <v>208</v>
      </c>
      <c r="C137" s="607"/>
      <c r="D137" s="607"/>
      <c r="E137" s="607"/>
      <c r="F137" s="608"/>
      <c r="G137" s="324" t="s">
        <v>544</v>
      </c>
      <c r="H137" s="124">
        <f t="shared" si="10"/>
        <v>0</v>
      </c>
      <c r="I137" s="124">
        <v>0</v>
      </c>
      <c r="J137" s="124">
        <v>0</v>
      </c>
      <c r="K137" s="130">
        <v>2</v>
      </c>
      <c r="L137" s="130">
        <v>2</v>
      </c>
      <c r="M137" s="130">
        <v>1</v>
      </c>
      <c r="N137" s="130">
        <v>10</v>
      </c>
      <c r="O137" s="124">
        <v>1</v>
      </c>
      <c r="P137" s="124">
        <v>0</v>
      </c>
      <c r="Q137" s="125">
        <v>43345</v>
      </c>
      <c r="R137" s="125">
        <v>23376</v>
      </c>
    </row>
    <row r="138" spans="1:18" ht="28.5" customHeight="1" x14ac:dyDescent="0.25">
      <c r="A138" s="328">
        <v>9</v>
      </c>
      <c r="B138" s="606" t="s">
        <v>209</v>
      </c>
      <c r="C138" s="607"/>
      <c r="D138" s="607"/>
      <c r="E138" s="607"/>
      <c r="F138" s="608"/>
      <c r="G138" s="324" t="s">
        <v>883</v>
      </c>
      <c r="H138" s="124">
        <f t="shared" si="10"/>
        <v>0</v>
      </c>
      <c r="I138" s="124">
        <v>0</v>
      </c>
      <c r="J138" s="124">
        <v>0</v>
      </c>
      <c r="K138" s="130">
        <v>0</v>
      </c>
      <c r="L138" s="130">
        <v>0</v>
      </c>
      <c r="M138" s="130">
        <v>0</v>
      </c>
      <c r="N138" s="130">
        <v>0</v>
      </c>
      <c r="O138" s="124">
        <v>0</v>
      </c>
      <c r="P138" s="124">
        <v>0</v>
      </c>
      <c r="Q138" s="125">
        <v>0</v>
      </c>
      <c r="R138" s="125">
        <v>0</v>
      </c>
    </row>
    <row r="139" spans="1:18" ht="27.75" customHeight="1" x14ac:dyDescent="0.25">
      <c r="A139" s="328">
        <v>10</v>
      </c>
      <c r="B139" s="606" t="s">
        <v>210</v>
      </c>
      <c r="C139" s="607"/>
      <c r="D139" s="607"/>
      <c r="E139" s="607"/>
      <c r="F139" s="608"/>
      <c r="G139" s="324" t="s">
        <v>884</v>
      </c>
      <c r="H139" s="124">
        <f t="shared" si="10"/>
        <v>0</v>
      </c>
      <c r="I139" s="124">
        <v>0</v>
      </c>
      <c r="J139" s="124">
        <v>0</v>
      </c>
      <c r="K139" s="130">
        <v>0</v>
      </c>
      <c r="L139" s="130">
        <v>0</v>
      </c>
      <c r="M139" s="130">
        <v>0</v>
      </c>
      <c r="N139" s="130">
        <v>1</v>
      </c>
      <c r="O139" s="124">
        <v>1</v>
      </c>
      <c r="P139" s="124">
        <v>0</v>
      </c>
      <c r="Q139" s="125">
        <v>0</v>
      </c>
      <c r="R139" s="125">
        <v>22985</v>
      </c>
    </row>
    <row r="140" spans="1:18" ht="46.5" customHeight="1" x14ac:dyDescent="0.25">
      <c r="A140" s="328">
        <v>11</v>
      </c>
      <c r="B140" s="606" t="s">
        <v>212</v>
      </c>
      <c r="C140" s="607"/>
      <c r="D140" s="607"/>
      <c r="E140" s="607"/>
      <c r="F140" s="608"/>
      <c r="G140" s="324" t="s">
        <v>213</v>
      </c>
      <c r="H140" s="124">
        <f t="shared" si="10"/>
        <v>0</v>
      </c>
      <c r="I140" s="124">
        <v>0</v>
      </c>
      <c r="J140" s="124">
        <v>0</v>
      </c>
      <c r="K140" s="130">
        <v>0</v>
      </c>
      <c r="L140" s="130">
        <v>0</v>
      </c>
      <c r="M140" s="130">
        <v>0</v>
      </c>
      <c r="N140" s="130">
        <v>1</v>
      </c>
      <c r="O140" s="124">
        <v>1</v>
      </c>
      <c r="P140" s="124">
        <v>0</v>
      </c>
      <c r="Q140" s="125">
        <v>0</v>
      </c>
      <c r="R140" s="125">
        <v>22340</v>
      </c>
    </row>
    <row r="141" spans="1:18" ht="30" customHeight="1" x14ac:dyDescent="0.25">
      <c r="A141" s="328">
        <v>12</v>
      </c>
      <c r="B141" s="606" t="s">
        <v>214</v>
      </c>
      <c r="C141" s="607"/>
      <c r="D141" s="607"/>
      <c r="E141" s="607"/>
      <c r="F141" s="608"/>
      <c r="G141" s="324" t="s">
        <v>885</v>
      </c>
      <c r="H141" s="124">
        <f t="shared" si="10"/>
        <v>0</v>
      </c>
      <c r="I141" s="124">
        <v>0</v>
      </c>
      <c r="J141" s="124">
        <v>0</v>
      </c>
      <c r="K141" s="130">
        <v>0</v>
      </c>
      <c r="L141" s="130">
        <v>0</v>
      </c>
      <c r="M141" s="130">
        <v>0</v>
      </c>
      <c r="N141" s="130">
        <v>0</v>
      </c>
      <c r="O141" s="124">
        <v>0</v>
      </c>
      <c r="P141" s="124">
        <v>0</v>
      </c>
      <c r="Q141" s="125">
        <v>0</v>
      </c>
      <c r="R141" s="125">
        <v>22740</v>
      </c>
    </row>
    <row r="142" spans="1:18" ht="30.75" customHeight="1" x14ac:dyDescent="0.25">
      <c r="A142" s="328">
        <v>13</v>
      </c>
      <c r="B142" s="606" t="s">
        <v>216</v>
      </c>
      <c r="C142" s="607"/>
      <c r="D142" s="607"/>
      <c r="E142" s="607"/>
      <c r="F142" s="608"/>
      <c r="G142" s="324" t="s">
        <v>217</v>
      </c>
      <c r="H142" s="124">
        <f t="shared" si="10"/>
        <v>0</v>
      </c>
      <c r="I142" s="124">
        <v>0</v>
      </c>
      <c r="J142" s="124">
        <v>0</v>
      </c>
      <c r="K142" s="130">
        <v>0</v>
      </c>
      <c r="L142" s="130">
        <v>0</v>
      </c>
      <c r="M142" s="130">
        <v>0</v>
      </c>
      <c r="N142" s="130">
        <v>2</v>
      </c>
      <c r="O142" s="124">
        <v>0</v>
      </c>
      <c r="P142" s="124">
        <v>0</v>
      </c>
      <c r="Q142" s="125">
        <v>0</v>
      </c>
      <c r="R142" s="125">
        <v>22647</v>
      </c>
    </row>
    <row r="143" spans="1:18" ht="31.5" customHeight="1" x14ac:dyDescent="0.25">
      <c r="A143" s="328">
        <v>14</v>
      </c>
      <c r="B143" s="606" t="s">
        <v>219</v>
      </c>
      <c r="C143" s="607"/>
      <c r="D143" s="607"/>
      <c r="E143" s="607"/>
      <c r="F143" s="608"/>
      <c r="G143" s="324" t="s">
        <v>220</v>
      </c>
      <c r="H143" s="124">
        <f t="shared" si="10"/>
        <v>0</v>
      </c>
      <c r="I143" s="124">
        <v>0</v>
      </c>
      <c r="J143" s="124">
        <v>0</v>
      </c>
      <c r="K143" s="130">
        <v>0</v>
      </c>
      <c r="L143" s="130">
        <v>0</v>
      </c>
      <c r="M143" s="130">
        <v>0</v>
      </c>
      <c r="N143" s="130">
        <v>2</v>
      </c>
      <c r="O143" s="124">
        <v>0</v>
      </c>
      <c r="P143" s="124">
        <v>0</v>
      </c>
      <c r="Q143" s="125">
        <v>0</v>
      </c>
      <c r="R143" s="125">
        <v>22754</v>
      </c>
    </row>
    <row r="144" spans="1:18" ht="27.75" customHeight="1" x14ac:dyDescent="0.25">
      <c r="A144" s="328">
        <v>15</v>
      </c>
      <c r="B144" s="606" t="s">
        <v>221</v>
      </c>
      <c r="C144" s="607"/>
      <c r="D144" s="607"/>
      <c r="E144" s="607"/>
      <c r="F144" s="608"/>
      <c r="G144" s="324" t="s">
        <v>970</v>
      </c>
      <c r="H144" s="124">
        <f t="shared" si="10"/>
        <v>0</v>
      </c>
      <c r="I144" s="124">
        <v>0</v>
      </c>
      <c r="J144" s="124">
        <v>0</v>
      </c>
      <c r="K144" s="130">
        <v>0</v>
      </c>
      <c r="L144" s="130">
        <v>0</v>
      </c>
      <c r="M144" s="130">
        <v>0</v>
      </c>
      <c r="N144" s="130">
        <v>1</v>
      </c>
      <c r="O144" s="124">
        <v>0</v>
      </c>
      <c r="P144" s="124">
        <v>0</v>
      </c>
      <c r="Q144" s="125">
        <v>0</v>
      </c>
      <c r="R144" s="125">
        <v>21845</v>
      </c>
    </row>
    <row r="145" spans="1:18" ht="32.25" customHeight="1" x14ac:dyDescent="0.25">
      <c r="A145" s="328">
        <v>16</v>
      </c>
      <c r="B145" s="606" t="s">
        <v>223</v>
      </c>
      <c r="C145" s="607"/>
      <c r="D145" s="607"/>
      <c r="E145" s="607"/>
      <c r="F145" s="608"/>
      <c r="G145" s="324" t="s">
        <v>224</v>
      </c>
      <c r="H145" s="124">
        <f t="shared" si="10"/>
        <v>0</v>
      </c>
      <c r="I145" s="124">
        <v>0</v>
      </c>
      <c r="J145" s="124">
        <v>0</v>
      </c>
      <c r="K145" s="130">
        <v>0</v>
      </c>
      <c r="L145" s="130">
        <v>0</v>
      </c>
      <c r="M145" s="130">
        <v>0</v>
      </c>
      <c r="N145" s="130">
        <v>2</v>
      </c>
      <c r="O145" s="124">
        <v>0</v>
      </c>
      <c r="P145" s="124">
        <v>0</v>
      </c>
      <c r="Q145" s="125">
        <v>0</v>
      </c>
      <c r="R145" s="125">
        <v>21734</v>
      </c>
    </row>
    <row r="146" spans="1:18" ht="31.5" customHeight="1" x14ac:dyDescent="0.25">
      <c r="A146" s="328">
        <v>17</v>
      </c>
      <c r="B146" s="606" t="s">
        <v>225</v>
      </c>
      <c r="C146" s="607"/>
      <c r="D146" s="607"/>
      <c r="E146" s="607"/>
      <c r="F146" s="608"/>
      <c r="G146" s="324" t="s">
        <v>226</v>
      </c>
      <c r="H146" s="124">
        <f t="shared" si="10"/>
        <v>0</v>
      </c>
      <c r="I146" s="124">
        <v>0</v>
      </c>
      <c r="J146" s="124">
        <v>0</v>
      </c>
      <c r="K146" s="130">
        <v>0</v>
      </c>
      <c r="L146" s="130">
        <v>0</v>
      </c>
      <c r="M146" s="130">
        <v>0</v>
      </c>
      <c r="N146" s="130">
        <v>1</v>
      </c>
      <c r="O146" s="124">
        <v>0</v>
      </c>
      <c r="P146" s="124">
        <v>0</v>
      </c>
      <c r="Q146" s="125">
        <v>0</v>
      </c>
      <c r="R146" s="125">
        <v>21475</v>
      </c>
    </row>
    <row r="147" spans="1:18" ht="29.25" customHeight="1" x14ac:dyDescent="0.25">
      <c r="A147" s="328">
        <v>18</v>
      </c>
      <c r="B147" s="612" t="s">
        <v>326</v>
      </c>
      <c r="C147" s="612"/>
      <c r="D147" s="612"/>
      <c r="E147" s="612"/>
      <c r="F147" s="612"/>
      <c r="G147" s="324" t="s">
        <v>886</v>
      </c>
      <c r="H147" s="124">
        <f t="shared" si="10"/>
        <v>0</v>
      </c>
      <c r="I147" s="124">
        <v>0</v>
      </c>
      <c r="J147" s="124">
        <v>0</v>
      </c>
      <c r="K147" s="130">
        <v>0</v>
      </c>
      <c r="L147" s="130">
        <v>0</v>
      </c>
      <c r="M147" s="130">
        <v>0</v>
      </c>
      <c r="N147" s="130">
        <v>0</v>
      </c>
      <c r="O147" s="124">
        <v>0</v>
      </c>
      <c r="P147" s="124">
        <v>0</v>
      </c>
      <c r="Q147" s="125">
        <v>0</v>
      </c>
      <c r="R147" s="125">
        <v>0</v>
      </c>
    </row>
    <row r="148" spans="1:18" ht="33.75" customHeight="1" x14ac:dyDescent="0.25">
      <c r="A148" s="329">
        <v>6</v>
      </c>
      <c r="B148" s="674" t="s">
        <v>227</v>
      </c>
      <c r="C148" s="675"/>
      <c r="D148" s="675"/>
      <c r="E148" s="675"/>
      <c r="F148" s="675"/>
      <c r="G148" s="676"/>
      <c r="H148" s="329">
        <f>H149+H150+H151+H152+H153+H154+H155+H156+H157+H158+H159+H160+H161+H162</f>
        <v>380</v>
      </c>
      <c r="I148" s="329">
        <f t="shared" ref="I148:P148" si="11">I149+I150+I151+I152+I153+I154+I155+I156+I157+I158+I159+I160+I161+I162</f>
        <v>220</v>
      </c>
      <c r="J148" s="329">
        <f t="shared" si="11"/>
        <v>160</v>
      </c>
      <c r="K148" s="330">
        <f t="shared" si="11"/>
        <v>122</v>
      </c>
      <c r="L148" s="330">
        <f t="shared" si="11"/>
        <v>83.5</v>
      </c>
      <c r="M148" s="330">
        <f t="shared" si="11"/>
        <v>15.25</v>
      </c>
      <c r="N148" s="330">
        <f t="shared" si="11"/>
        <v>456</v>
      </c>
      <c r="O148" s="329">
        <f t="shared" si="11"/>
        <v>74.5</v>
      </c>
      <c r="P148" s="329">
        <f t="shared" si="11"/>
        <v>0</v>
      </c>
      <c r="Q148" s="298">
        <v>47716</v>
      </c>
      <c r="R148" s="298">
        <v>23858</v>
      </c>
    </row>
    <row r="149" spans="1:18" ht="41.25" customHeight="1" x14ac:dyDescent="0.25">
      <c r="A149" s="328">
        <v>1</v>
      </c>
      <c r="B149" s="606" t="s">
        <v>228</v>
      </c>
      <c r="C149" s="607"/>
      <c r="D149" s="607"/>
      <c r="E149" s="607"/>
      <c r="F149" s="608"/>
      <c r="G149" s="324" t="s">
        <v>1000</v>
      </c>
      <c r="H149" s="124">
        <f>I149+J149</f>
        <v>160</v>
      </c>
      <c r="I149" s="124">
        <v>130</v>
      </c>
      <c r="J149" s="124">
        <v>30</v>
      </c>
      <c r="K149" s="130">
        <v>57</v>
      </c>
      <c r="L149" s="130">
        <v>48.5</v>
      </c>
      <c r="M149" s="130">
        <v>9.5</v>
      </c>
      <c r="N149" s="130">
        <v>215</v>
      </c>
      <c r="O149" s="124">
        <v>42.25</v>
      </c>
      <c r="P149" s="124">
        <v>0</v>
      </c>
      <c r="Q149" s="125">
        <v>48708</v>
      </c>
      <c r="R149" s="125">
        <v>24143</v>
      </c>
    </row>
    <row r="150" spans="1:18" ht="29.25" customHeight="1" x14ac:dyDescent="0.25">
      <c r="A150" s="328">
        <v>2</v>
      </c>
      <c r="B150" s="606" t="s">
        <v>229</v>
      </c>
      <c r="C150" s="607"/>
      <c r="D150" s="607"/>
      <c r="E150" s="607"/>
      <c r="F150" s="608"/>
      <c r="G150" s="324" t="s">
        <v>974</v>
      </c>
      <c r="H150" s="124">
        <f t="shared" ref="H150:H162" si="12">I150+J150</f>
        <v>65</v>
      </c>
      <c r="I150" s="124">
        <v>25</v>
      </c>
      <c r="J150" s="124">
        <v>40</v>
      </c>
      <c r="K150" s="130">
        <v>21</v>
      </c>
      <c r="L150" s="130">
        <v>6.5</v>
      </c>
      <c r="M150" s="130">
        <v>0.5</v>
      </c>
      <c r="N150" s="130">
        <v>57</v>
      </c>
      <c r="O150" s="124">
        <v>7</v>
      </c>
      <c r="P150" s="124">
        <v>0</v>
      </c>
      <c r="Q150" s="125">
        <v>46498</v>
      </c>
      <c r="R150" s="125">
        <v>23540</v>
      </c>
    </row>
    <row r="151" spans="1:18" ht="30.75" customHeight="1" x14ac:dyDescent="0.25">
      <c r="A151" s="328">
        <v>3</v>
      </c>
      <c r="B151" s="606" t="s">
        <v>230</v>
      </c>
      <c r="C151" s="607"/>
      <c r="D151" s="607"/>
      <c r="E151" s="607"/>
      <c r="F151" s="608"/>
      <c r="G151" s="324" t="s">
        <v>973</v>
      </c>
      <c r="H151" s="124">
        <f t="shared" si="12"/>
        <v>25</v>
      </c>
      <c r="I151" s="124">
        <v>0</v>
      </c>
      <c r="J151" s="124">
        <v>25</v>
      </c>
      <c r="K151" s="130">
        <v>7</v>
      </c>
      <c r="L151" s="130">
        <v>7</v>
      </c>
      <c r="M151" s="130">
        <v>1.25</v>
      </c>
      <c r="N151" s="130">
        <v>28</v>
      </c>
      <c r="O151" s="124">
        <v>4.75</v>
      </c>
      <c r="P151" s="124">
        <v>0</v>
      </c>
      <c r="Q151" s="125">
        <v>46722</v>
      </c>
      <c r="R151" s="125">
        <v>23447</v>
      </c>
    </row>
    <row r="152" spans="1:18" ht="28.5" customHeight="1" x14ac:dyDescent="0.25">
      <c r="A152" s="328">
        <v>4</v>
      </c>
      <c r="B152" s="606" t="s">
        <v>231</v>
      </c>
      <c r="C152" s="607"/>
      <c r="D152" s="607"/>
      <c r="E152" s="607"/>
      <c r="F152" s="608"/>
      <c r="G152" s="324" t="s">
        <v>972</v>
      </c>
      <c r="H152" s="124">
        <f t="shared" si="12"/>
        <v>20</v>
      </c>
      <c r="I152" s="124">
        <v>10</v>
      </c>
      <c r="J152" s="124">
        <v>10</v>
      </c>
      <c r="K152" s="130">
        <v>6</v>
      </c>
      <c r="L152" s="130">
        <v>6.25</v>
      </c>
      <c r="M152" s="130">
        <v>1.5</v>
      </c>
      <c r="N152" s="130">
        <v>25</v>
      </c>
      <c r="O152" s="124">
        <v>7</v>
      </c>
      <c r="P152" s="124">
        <v>0</v>
      </c>
      <c r="Q152" s="125">
        <v>46615</v>
      </c>
      <c r="R152" s="125">
        <v>23495</v>
      </c>
    </row>
    <row r="153" spans="1:18" ht="39" customHeight="1" x14ac:dyDescent="0.25">
      <c r="A153" s="328">
        <v>5</v>
      </c>
      <c r="B153" s="613" t="s">
        <v>658</v>
      </c>
      <c r="C153" s="614"/>
      <c r="D153" s="614"/>
      <c r="E153" s="614"/>
      <c r="F153" s="615"/>
      <c r="G153" s="324" t="s">
        <v>887</v>
      </c>
      <c r="H153" s="124">
        <f t="shared" si="12"/>
        <v>110</v>
      </c>
      <c r="I153" s="124">
        <v>55</v>
      </c>
      <c r="J153" s="124">
        <v>55</v>
      </c>
      <c r="K153" s="130">
        <v>27</v>
      </c>
      <c r="L153" s="130">
        <v>11</v>
      </c>
      <c r="M153" s="130">
        <v>2.5</v>
      </c>
      <c r="N153" s="130">
        <v>96</v>
      </c>
      <c r="O153" s="124">
        <v>10</v>
      </c>
      <c r="P153" s="124">
        <v>0</v>
      </c>
      <c r="Q153" s="125">
        <v>47305</v>
      </c>
      <c r="R153" s="125">
        <v>23812</v>
      </c>
    </row>
    <row r="154" spans="1:18" ht="29.25" customHeight="1" x14ac:dyDescent="0.25">
      <c r="A154" s="328">
        <v>6</v>
      </c>
      <c r="B154" s="606" t="s">
        <v>232</v>
      </c>
      <c r="C154" s="607"/>
      <c r="D154" s="607"/>
      <c r="E154" s="607"/>
      <c r="F154" s="608"/>
      <c r="G154" s="324" t="s">
        <v>548</v>
      </c>
      <c r="H154" s="124">
        <f t="shared" si="12"/>
        <v>0</v>
      </c>
      <c r="I154" s="124">
        <v>0</v>
      </c>
      <c r="J154" s="124">
        <v>0</v>
      </c>
      <c r="K154" s="130">
        <v>4</v>
      </c>
      <c r="L154" s="130">
        <v>4.25</v>
      </c>
      <c r="M154" s="130">
        <v>0</v>
      </c>
      <c r="N154" s="130">
        <v>18</v>
      </c>
      <c r="O154" s="124">
        <v>2.5</v>
      </c>
      <c r="P154" s="124">
        <v>0</v>
      </c>
      <c r="Q154" s="125">
        <v>46408</v>
      </c>
      <c r="R154" s="125">
        <v>23455</v>
      </c>
    </row>
    <row r="155" spans="1:18" ht="27" customHeight="1" x14ac:dyDescent="0.25">
      <c r="A155" s="328">
        <v>7</v>
      </c>
      <c r="B155" s="606" t="s">
        <v>235</v>
      </c>
      <c r="C155" s="607"/>
      <c r="D155" s="607"/>
      <c r="E155" s="607"/>
      <c r="F155" s="608"/>
      <c r="G155" s="324" t="s">
        <v>236</v>
      </c>
      <c r="H155" s="124">
        <f t="shared" si="12"/>
        <v>0</v>
      </c>
      <c r="I155" s="124">
        <v>0</v>
      </c>
      <c r="J155" s="124">
        <v>0</v>
      </c>
      <c r="K155" s="130">
        <v>0</v>
      </c>
      <c r="L155" s="130">
        <v>0</v>
      </c>
      <c r="M155" s="130">
        <v>0</v>
      </c>
      <c r="N155" s="130">
        <v>3</v>
      </c>
      <c r="O155" s="124">
        <v>0</v>
      </c>
      <c r="P155" s="124">
        <v>0</v>
      </c>
      <c r="Q155" s="125">
        <v>0</v>
      </c>
      <c r="R155" s="125">
        <v>23589</v>
      </c>
    </row>
    <row r="156" spans="1:18" ht="28.5" customHeight="1" x14ac:dyDescent="0.25">
      <c r="A156" s="328">
        <v>8</v>
      </c>
      <c r="B156" s="606" t="s">
        <v>237</v>
      </c>
      <c r="C156" s="607"/>
      <c r="D156" s="607"/>
      <c r="E156" s="607"/>
      <c r="F156" s="608"/>
      <c r="G156" s="324" t="s">
        <v>238</v>
      </c>
      <c r="H156" s="124">
        <f t="shared" si="12"/>
        <v>0</v>
      </c>
      <c r="I156" s="124">
        <v>0</v>
      </c>
      <c r="J156" s="124">
        <v>0</v>
      </c>
      <c r="K156" s="130">
        <v>0</v>
      </c>
      <c r="L156" s="130">
        <v>0</v>
      </c>
      <c r="M156" s="130">
        <v>0</v>
      </c>
      <c r="N156" s="130">
        <v>3</v>
      </c>
      <c r="O156" s="124">
        <v>0</v>
      </c>
      <c r="P156" s="124">
        <v>0</v>
      </c>
      <c r="Q156" s="125">
        <v>0</v>
      </c>
      <c r="R156" s="125">
        <v>23504</v>
      </c>
    </row>
    <row r="157" spans="1:18" ht="75.75" customHeight="1" x14ac:dyDescent="0.25">
      <c r="A157" s="328">
        <v>9</v>
      </c>
      <c r="B157" s="606" t="s">
        <v>228</v>
      </c>
      <c r="C157" s="607"/>
      <c r="D157" s="607"/>
      <c r="E157" s="607"/>
      <c r="F157" s="608"/>
      <c r="G157" s="324" t="s">
        <v>971</v>
      </c>
      <c r="H157" s="124">
        <f t="shared" si="12"/>
        <v>0</v>
      </c>
      <c r="I157" s="124">
        <v>0</v>
      </c>
      <c r="J157" s="124">
        <v>0</v>
      </c>
      <c r="K157" s="130">
        <v>0</v>
      </c>
      <c r="L157" s="130">
        <v>0</v>
      </c>
      <c r="M157" s="130">
        <v>0</v>
      </c>
      <c r="N157" s="130">
        <v>1</v>
      </c>
      <c r="O157" s="124">
        <v>0</v>
      </c>
      <c r="P157" s="124">
        <v>0</v>
      </c>
      <c r="Q157" s="125">
        <v>0</v>
      </c>
      <c r="R157" s="125">
        <v>23415</v>
      </c>
    </row>
    <row r="158" spans="1:18" ht="42" customHeight="1" x14ac:dyDescent="0.25">
      <c r="A158" s="328">
        <v>10</v>
      </c>
      <c r="B158" s="606" t="s">
        <v>239</v>
      </c>
      <c r="C158" s="607"/>
      <c r="D158" s="607"/>
      <c r="E158" s="607"/>
      <c r="F158" s="608"/>
      <c r="G158" s="324" t="s">
        <v>240</v>
      </c>
      <c r="H158" s="124">
        <f t="shared" si="12"/>
        <v>0</v>
      </c>
      <c r="I158" s="124">
        <v>0</v>
      </c>
      <c r="J158" s="124">
        <v>0</v>
      </c>
      <c r="K158" s="130">
        <v>0</v>
      </c>
      <c r="L158" s="130">
        <v>0</v>
      </c>
      <c r="M158" s="130">
        <v>0</v>
      </c>
      <c r="N158" s="130">
        <v>2</v>
      </c>
      <c r="O158" s="124">
        <v>0</v>
      </c>
      <c r="P158" s="124">
        <v>0</v>
      </c>
      <c r="Q158" s="125">
        <v>0</v>
      </c>
      <c r="R158" s="125">
        <v>23348</v>
      </c>
    </row>
    <row r="159" spans="1:18" ht="27" customHeight="1" x14ac:dyDescent="0.25">
      <c r="A159" s="328">
        <v>11</v>
      </c>
      <c r="B159" s="606" t="s">
        <v>241</v>
      </c>
      <c r="C159" s="607"/>
      <c r="D159" s="607"/>
      <c r="E159" s="607"/>
      <c r="F159" s="608"/>
      <c r="G159" s="324" t="s">
        <v>242</v>
      </c>
      <c r="H159" s="124">
        <f t="shared" si="12"/>
        <v>0</v>
      </c>
      <c r="I159" s="124">
        <v>0</v>
      </c>
      <c r="J159" s="124">
        <v>0</v>
      </c>
      <c r="K159" s="130">
        <v>0</v>
      </c>
      <c r="L159" s="130">
        <v>0</v>
      </c>
      <c r="M159" s="130">
        <v>0</v>
      </c>
      <c r="N159" s="130">
        <v>2</v>
      </c>
      <c r="O159" s="124">
        <v>0</v>
      </c>
      <c r="P159" s="124">
        <v>0</v>
      </c>
      <c r="Q159" s="125">
        <v>0</v>
      </c>
      <c r="R159" s="125">
        <v>23314</v>
      </c>
    </row>
    <row r="160" spans="1:18" ht="42" customHeight="1" x14ac:dyDescent="0.25">
      <c r="A160" s="328">
        <v>12</v>
      </c>
      <c r="B160" s="613" t="s">
        <v>233</v>
      </c>
      <c r="C160" s="614"/>
      <c r="D160" s="614"/>
      <c r="E160" s="614"/>
      <c r="F160" s="615"/>
      <c r="G160" s="324" t="s">
        <v>1137</v>
      </c>
      <c r="H160" s="124">
        <f t="shared" si="12"/>
        <v>0</v>
      </c>
      <c r="I160" s="124">
        <v>0</v>
      </c>
      <c r="J160" s="124">
        <v>0</v>
      </c>
      <c r="K160" s="130">
        <v>0</v>
      </c>
      <c r="L160" s="130">
        <v>0</v>
      </c>
      <c r="M160" s="130">
        <v>0</v>
      </c>
      <c r="N160" s="130">
        <v>4</v>
      </c>
      <c r="O160" s="124">
        <v>1</v>
      </c>
      <c r="P160" s="124">
        <v>0</v>
      </c>
      <c r="Q160" s="124">
        <v>0</v>
      </c>
      <c r="R160" s="124">
        <v>23512</v>
      </c>
    </row>
    <row r="161" spans="1:18" ht="35.25" customHeight="1" x14ac:dyDescent="0.25">
      <c r="A161" s="328">
        <v>13</v>
      </c>
      <c r="B161" s="613" t="s">
        <v>243</v>
      </c>
      <c r="C161" s="614"/>
      <c r="D161" s="614"/>
      <c r="E161" s="614"/>
      <c r="F161" s="615"/>
      <c r="G161" s="324" t="s">
        <v>1138</v>
      </c>
      <c r="H161" s="124">
        <f t="shared" si="12"/>
        <v>0</v>
      </c>
      <c r="I161" s="124">
        <v>0</v>
      </c>
      <c r="J161" s="124">
        <v>0</v>
      </c>
      <c r="K161" s="130">
        <v>0</v>
      </c>
      <c r="L161" s="130">
        <v>0</v>
      </c>
      <c r="M161" s="130">
        <v>0</v>
      </c>
      <c r="N161" s="130">
        <v>2</v>
      </c>
      <c r="O161" s="124">
        <v>0</v>
      </c>
      <c r="P161" s="124">
        <v>0</v>
      </c>
      <c r="Q161" s="124">
        <v>0</v>
      </c>
      <c r="R161" s="124">
        <v>23282</v>
      </c>
    </row>
    <row r="162" spans="1:18" ht="41.25" customHeight="1" x14ac:dyDescent="0.25">
      <c r="A162" s="328">
        <v>14</v>
      </c>
      <c r="B162" s="613" t="s">
        <v>890</v>
      </c>
      <c r="C162" s="614"/>
      <c r="D162" s="614"/>
      <c r="E162" s="614"/>
      <c r="F162" s="615"/>
      <c r="G162" s="324" t="s">
        <v>891</v>
      </c>
      <c r="H162" s="124">
        <f t="shared" si="12"/>
        <v>0</v>
      </c>
      <c r="I162" s="124">
        <v>0</v>
      </c>
      <c r="J162" s="124">
        <v>0</v>
      </c>
      <c r="K162" s="130">
        <v>0</v>
      </c>
      <c r="L162" s="130">
        <v>0</v>
      </c>
      <c r="M162" s="130">
        <v>0</v>
      </c>
      <c r="N162" s="130">
        <v>0</v>
      </c>
      <c r="O162" s="124">
        <v>0</v>
      </c>
      <c r="P162" s="124">
        <v>0</v>
      </c>
      <c r="Q162" s="124">
        <v>0</v>
      </c>
      <c r="R162" s="124">
        <v>0</v>
      </c>
    </row>
    <row r="163" spans="1:18" ht="26.25" customHeight="1" x14ac:dyDescent="0.25">
      <c r="A163" s="329">
        <v>7</v>
      </c>
      <c r="B163" s="677" t="s">
        <v>247</v>
      </c>
      <c r="C163" s="678"/>
      <c r="D163" s="678"/>
      <c r="E163" s="678"/>
      <c r="F163" s="678"/>
      <c r="G163" s="679"/>
      <c r="H163" s="330">
        <f>H164+H165+H166+H167+H168+H169+H170+H171+H172+H173+H174+H175+H176+H177+H178+H179+H180+H181+H182+H183+H184+H185+H186+H187+H188+H189+H190+H191</f>
        <v>200</v>
      </c>
      <c r="I163" s="330">
        <f t="shared" ref="I163:O163" si="13">I164+I165+I166+I167+I168+I169+I170+I171+I172+I173+I174+I175+I176+I177+I178+I179+I180+I181+I182+I183+I184+I185+I186+I187+I188+I189+I190+I191</f>
        <v>130</v>
      </c>
      <c r="J163" s="330">
        <f t="shared" si="13"/>
        <v>70</v>
      </c>
      <c r="K163" s="330">
        <f t="shared" si="13"/>
        <v>77</v>
      </c>
      <c r="L163" s="330">
        <f t="shared" si="13"/>
        <v>54</v>
      </c>
      <c r="M163" s="330">
        <f t="shared" si="13"/>
        <v>15</v>
      </c>
      <c r="N163" s="330">
        <f t="shared" si="13"/>
        <v>251</v>
      </c>
      <c r="O163" s="330">
        <f t="shared" si="13"/>
        <v>30</v>
      </c>
      <c r="P163" s="330">
        <f>P164+P165+P166+P167+P168+P169+P170+P171+P172+P173+P174+P175+P176+P177+P178+P179+P180+P181+P182+P183+P184+P185+P186+P187+P188+P189+P190+P191</f>
        <v>9</v>
      </c>
      <c r="Q163" s="298">
        <v>47716</v>
      </c>
      <c r="R163" s="298">
        <v>23858</v>
      </c>
    </row>
    <row r="164" spans="1:18" ht="26.25" customHeight="1" x14ac:dyDescent="0.25">
      <c r="A164" s="328">
        <v>1</v>
      </c>
      <c r="B164" s="606" t="s">
        <v>248</v>
      </c>
      <c r="C164" s="607"/>
      <c r="D164" s="607"/>
      <c r="E164" s="607"/>
      <c r="F164" s="608"/>
      <c r="G164" s="324" t="s">
        <v>1011</v>
      </c>
      <c r="H164" s="124">
        <f>I164+J164</f>
        <v>185</v>
      </c>
      <c r="I164" s="124">
        <v>130</v>
      </c>
      <c r="J164" s="124">
        <v>55</v>
      </c>
      <c r="K164" s="130">
        <v>58</v>
      </c>
      <c r="L164" s="130">
        <v>47</v>
      </c>
      <c r="M164" s="130">
        <v>9</v>
      </c>
      <c r="N164" s="130">
        <v>146</v>
      </c>
      <c r="O164" s="124">
        <v>19</v>
      </c>
      <c r="P164" s="124">
        <v>4</v>
      </c>
      <c r="Q164" s="125">
        <v>12735</v>
      </c>
      <c r="R164" s="125">
        <v>23717</v>
      </c>
    </row>
    <row r="165" spans="1:18" ht="26.25" customHeight="1" x14ac:dyDescent="0.25">
      <c r="A165" s="328">
        <v>2</v>
      </c>
      <c r="B165" s="606" t="s">
        <v>249</v>
      </c>
      <c r="C165" s="607"/>
      <c r="D165" s="607"/>
      <c r="E165" s="607"/>
      <c r="F165" s="608"/>
      <c r="G165" s="324" t="s">
        <v>551</v>
      </c>
      <c r="H165" s="124">
        <f t="shared" ref="H165:H191" si="14">I165+J165</f>
        <v>0</v>
      </c>
      <c r="I165" s="124">
        <v>0</v>
      </c>
      <c r="J165" s="124">
        <v>0</v>
      </c>
      <c r="K165" s="130">
        <v>2</v>
      </c>
      <c r="L165" s="130">
        <v>2</v>
      </c>
      <c r="M165" s="130">
        <v>1</v>
      </c>
      <c r="N165" s="130">
        <v>13</v>
      </c>
      <c r="O165" s="124">
        <v>0</v>
      </c>
      <c r="P165" s="124">
        <v>0</v>
      </c>
      <c r="Q165" s="125">
        <v>29198</v>
      </c>
      <c r="R165" s="125">
        <v>20964</v>
      </c>
    </row>
    <row r="166" spans="1:18" ht="26.25" customHeight="1" x14ac:dyDescent="0.25">
      <c r="A166" s="328">
        <v>3</v>
      </c>
      <c r="B166" s="606" t="s">
        <v>250</v>
      </c>
      <c r="C166" s="607"/>
      <c r="D166" s="607"/>
      <c r="E166" s="607"/>
      <c r="F166" s="608"/>
      <c r="G166" s="324" t="s">
        <v>552</v>
      </c>
      <c r="H166" s="124">
        <f t="shared" si="14"/>
        <v>0</v>
      </c>
      <c r="I166" s="124">
        <v>0</v>
      </c>
      <c r="J166" s="124">
        <v>0</v>
      </c>
      <c r="K166" s="130">
        <v>2</v>
      </c>
      <c r="L166" s="130">
        <v>1</v>
      </c>
      <c r="M166" s="130">
        <v>1</v>
      </c>
      <c r="N166" s="130">
        <v>6</v>
      </c>
      <c r="O166" s="124">
        <v>2</v>
      </c>
      <c r="P166" s="124">
        <v>0</v>
      </c>
      <c r="Q166" s="125">
        <v>23833</v>
      </c>
      <c r="R166" s="125">
        <v>20896</v>
      </c>
    </row>
    <row r="167" spans="1:18" ht="26.25" customHeight="1" x14ac:dyDescent="0.25">
      <c r="A167" s="328">
        <v>4</v>
      </c>
      <c r="B167" s="606" t="s">
        <v>251</v>
      </c>
      <c r="C167" s="607"/>
      <c r="D167" s="607"/>
      <c r="E167" s="607"/>
      <c r="F167" s="608"/>
      <c r="G167" s="324" t="s">
        <v>553</v>
      </c>
      <c r="H167" s="124">
        <f t="shared" si="14"/>
        <v>0</v>
      </c>
      <c r="I167" s="124">
        <v>0</v>
      </c>
      <c r="J167" s="124">
        <v>0</v>
      </c>
      <c r="K167" s="130">
        <v>2</v>
      </c>
      <c r="L167" s="130">
        <v>0</v>
      </c>
      <c r="M167" s="130">
        <v>0</v>
      </c>
      <c r="N167" s="130">
        <v>14</v>
      </c>
      <c r="O167" s="124">
        <v>2</v>
      </c>
      <c r="P167" s="124">
        <v>1</v>
      </c>
      <c r="Q167" s="125">
        <v>38299</v>
      </c>
      <c r="R167" s="125">
        <v>18761</v>
      </c>
    </row>
    <row r="168" spans="1:18" ht="26.25" customHeight="1" x14ac:dyDescent="0.25">
      <c r="A168" s="328">
        <v>5</v>
      </c>
      <c r="B168" s="606" t="s">
        <v>252</v>
      </c>
      <c r="C168" s="607"/>
      <c r="D168" s="607"/>
      <c r="E168" s="607"/>
      <c r="F168" s="608"/>
      <c r="G168" s="324" t="s">
        <v>554</v>
      </c>
      <c r="H168" s="124">
        <f t="shared" si="14"/>
        <v>0</v>
      </c>
      <c r="I168" s="124">
        <v>0</v>
      </c>
      <c r="J168" s="124">
        <v>0</v>
      </c>
      <c r="K168" s="130">
        <v>2</v>
      </c>
      <c r="L168" s="130">
        <v>1</v>
      </c>
      <c r="M168" s="130">
        <v>1</v>
      </c>
      <c r="N168" s="130">
        <v>8</v>
      </c>
      <c r="O168" s="124">
        <v>1</v>
      </c>
      <c r="P168" s="124">
        <v>0</v>
      </c>
      <c r="Q168" s="125">
        <v>36930</v>
      </c>
      <c r="R168" s="125">
        <v>18179</v>
      </c>
    </row>
    <row r="169" spans="1:18" ht="26.25" customHeight="1" x14ac:dyDescent="0.25">
      <c r="A169" s="328">
        <v>6</v>
      </c>
      <c r="B169" s="606" t="s">
        <v>253</v>
      </c>
      <c r="C169" s="607"/>
      <c r="D169" s="607"/>
      <c r="E169" s="607"/>
      <c r="F169" s="608"/>
      <c r="G169" s="324" t="s">
        <v>555</v>
      </c>
      <c r="H169" s="124">
        <f t="shared" si="14"/>
        <v>5</v>
      </c>
      <c r="I169" s="124">
        <v>0</v>
      </c>
      <c r="J169" s="124">
        <v>5</v>
      </c>
      <c r="K169" s="130">
        <v>1</v>
      </c>
      <c r="L169" s="130">
        <v>1</v>
      </c>
      <c r="M169" s="130">
        <v>1</v>
      </c>
      <c r="N169" s="130">
        <v>6</v>
      </c>
      <c r="O169" s="124">
        <v>0</v>
      </c>
      <c r="P169" s="124">
        <v>0</v>
      </c>
      <c r="Q169" s="125">
        <v>25805</v>
      </c>
      <c r="R169" s="125">
        <v>27241</v>
      </c>
    </row>
    <row r="170" spans="1:18" ht="26.25" customHeight="1" x14ac:dyDescent="0.25">
      <c r="A170" s="328">
        <v>7</v>
      </c>
      <c r="B170" s="606" t="s">
        <v>254</v>
      </c>
      <c r="C170" s="607"/>
      <c r="D170" s="607"/>
      <c r="E170" s="607"/>
      <c r="F170" s="608"/>
      <c r="G170" s="324" t="s">
        <v>556</v>
      </c>
      <c r="H170" s="124">
        <f t="shared" si="14"/>
        <v>10</v>
      </c>
      <c r="I170" s="124">
        <v>0</v>
      </c>
      <c r="J170" s="124">
        <v>10</v>
      </c>
      <c r="K170" s="130">
        <v>3</v>
      </c>
      <c r="L170" s="130">
        <v>0</v>
      </c>
      <c r="M170" s="130">
        <v>0</v>
      </c>
      <c r="N170" s="130">
        <v>18</v>
      </c>
      <c r="O170" s="124">
        <v>0</v>
      </c>
      <c r="P170" s="124">
        <v>0</v>
      </c>
      <c r="Q170" s="125">
        <v>37038</v>
      </c>
      <c r="R170" s="125">
        <v>22802</v>
      </c>
    </row>
    <row r="171" spans="1:18" ht="26.25" customHeight="1" x14ac:dyDescent="0.25">
      <c r="A171" s="328">
        <v>8</v>
      </c>
      <c r="B171" s="606" t="s">
        <v>255</v>
      </c>
      <c r="C171" s="607"/>
      <c r="D171" s="607"/>
      <c r="E171" s="607"/>
      <c r="F171" s="608"/>
      <c r="G171" s="324" t="s">
        <v>557</v>
      </c>
      <c r="H171" s="124">
        <f t="shared" si="14"/>
        <v>0</v>
      </c>
      <c r="I171" s="124">
        <v>0</v>
      </c>
      <c r="J171" s="124">
        <v>0</v>
      </c>
      <c r="K171" s="130">
        <v>4</v>
      </c>
      <c r="L171" s="130">
        <v>0</v>
      </c>
      <c r="M171" s="130">
        <v>0</v>
      </c>
      <c r="N171" s="130">
        <v>11</v>
      </c>
      <c r="O171" s="124">
        <v>0</v>
      </c>
      <c r="P171" s="124">
        <v>0</v>
      </c>
      <c r="Q171" s="125">
        <v>38291</v>
      </c>
      <c r="R171" s="125">
        <v>31089</v>
      </c>
    </row>
    <row r="172" spans="1:18" ht="26.25" customHeight="1" x14ac:dyDescent="0.25">
      <c r="A172" s="328">
        <v>9</v>
      </c>
      <c r="B172" s="606" t="s">
        <v>690</v>
      </c>
      <c r="C172" s="607"/>
      <c r="D172" s="607"/>
      <c r="E172" s="607"/>
      <c r="F172" s="608"/>
      <c r="G172" s="324" t="s">
        <v>558</v>
      </c>
      <c r="H172" s="124">
        <f t="shared" si="14"/>
        <v>0</v>
      </c>
      <c r="I172" s="124">
        <v>0</v>
      </c>
      <c r="J172" s="124">
        <v>0</v>
      </c>
      <c r="K172" s="130">
        <v>2</v>
      </c>
      <c r="L172" s="130">
        <v>1</v>
      </c>
      <c r="M172" s="130">
        <v>1</v>
      </c>
      <c r="N172" s="130">
        <v>10</v>
      </c>
      <c r="O172" s="124">
        <v>0</v>
      </c>
      <c r="P172" s="124">
        <v>0</v>
      </c>
      <c r="Q172" s="125">
        <v>45801</v>
      </c>
      <c r="R172" s="125">
        <v>24399</v>
      </c>
    </row>
    <row r="173" spans="1:18" ht="26.25" customHeight="1" x14ac:dyDescent="0.25">
      <c r="A173" s="328">
        <v>10</v>
      </c>
      <c r="B173" s="606" t="s">
        <v>256</v>
      </c>
      <c r="C173" s="607"/>
      <c r="D173" s="607"/>
      <c r="E173" s="607"/>
      <c r="F173" s="608"/>
      <c r="G173" s="324" t="s">
        <v>559</v>
      </c>
      <c r="H173" s="124">
        <f t="shared" si="14"/>
        <v>0</v>
      </c>
      <c r="I173" s="124">
        <v>0</v>
      </c>
      <c r="J173" s="124">
        <v>0</v>
      </c>
      <c r="K173" s="130">
        <v>1</v>
      </c>
      <c r="L173" s="130">
        <v>1</v>
      </c>
      <c r="M173" s="130">
        <v>1</v>
      </c>
      <c r="N173" s="130">
        <v>3</v>
      </c>
      <c r="O173" s="124">
        <v>2</v>
      </c>
      <c r="P173" s="124">
        <v>2</v>
      </c>
      <c r="Q173" s="125">
        <v>29633</v>
      </c>
      <c r="R173" s="125">
        <v>26127</v>
      </c>
    </row>
    <row r="174" spans="1:18" ht="26.25" customHeight="1" x14ac:dyDescent="0.25">
      <c r="A174" s="328">
        <v>11</v>
      </c>
      <c r="B174" s="606" t="s">
        <v>269</v>
      </c>
      <c r="C174" s="607"/>
      <c r="D174" s="607"/>
      <c r="E174" s="607"/>
      <c r="F174" s="608"/>
      <c r="G174" s="324" t="s">
        <v>270</v>
      </c>
      <c r="H174" s="124">
        <f t="shared" si="14"/>
        <v>0</v>
      </c>
      <c r="I174" s="124">
        <v>0</v>
      </c>
      <c r="J174" s="124">
        <v>0</v>
      </c>
      <c r="K174" s="130">
        <v>0</v>
      </c>
      <c r="L174" s="130">
        <v>0</v>
      </c>
      <c r="M174" s="130">
        <v>0</v>
      </c>
      <c r="N174" s="130">
        <v>1</v>
      </c>
      <c r="O174" s="124">
        <v>1</v>
      </c>
      <c r="P174" s="124">
        <v>1</v>
      </c>
      <c r="Q174" s="125">
        <v>0</v>
      </c>
      <c r="R174" s="125">
        <v>17209</v>
      </c>
    </row>
    <row r="175" spans="1:18" ht="26.25" customHeight="1" x14ac:dyDescent="0.25">
      <c r="A175" s="328">
        <v>12</v>
      </c>
      <c r="B175" s="606" t="s">
        <v>271</v>
      </c>
      <c r="C175" s="607"/>
      <c r="D175" s="607"/>
      <c r="E175" s="607"/>
      <c r="F175" s="608"/>
      <c r="G175" s="324" t="s">
        <v>272</v>
      </c>
      <c r="H175" s="124">
        <f t="shared" si="14"/>
        <v>0</v>
      </c>
      <c r="I175" s="124">
        <v>0</v>
      </c>
      <c r="J175" s="124">
        <v>0</v>
      </c>
      <c r="K175" s="130">
        <v>0</v>
      </c>
      <c r="L175" s="130">
        <v>0</v>
      </c>
      <c r="M175" s="130">
        <v>0</v>
      </c>
      <c r="N175" s="130">
        <v>3</v>
      </c>
      <c r="O175" s="124">
        <v>1</v>
      </c>
      <c r="P175" s="124">
        <v>0</v>
      </c>
      <c r="Q175" s="125">
        <v>0</v>
      </c>
      <c r="R175" s="125">
        <v>17838</v>
      </c>
    </row>
    <row r="176" spans="1:18" ht="26.25" customHeight="1" x14ac:dyDescent="0.25">
      <c r="A176" s="328">
        <v>13</v>
      </c>
      <c r="B176" s="606" t="s">
        <v>273</v>
      </c>
      <c r="C176" s="607"/>
      <c r="D176" s="607"/>
      <c r="E176" s="607"/>
      <c r="F176" s="608"/>
      <c r="G176" s="324" t="s">
        <v>274</v>
      </c>
      <c r="H176" s="124">
        <f t="shared" si="14"/>
        <v>0</v>
      </c>
      <c r="I176" s="124">
        <v>0</v>
      </c>
      <c r="J176" s="124">
        <v>0</v>
      </c>
      <c r="K176" s="130">
        <v>0</v>
      </c>
      <c r="L176" s="130">
        <v>0</v>
      </c>
      <c r="M176" s="130">
        <v>0</v>
      </c>
      <c r="N176" s="130">
        <v>0</v>
      </c>
      <c r="O176" s="124">
        <v>1</v>
      </c>
      <c r="P176" s="124">
        <v>1</v>
      </c>
      <c r="Q176" s="125">
        <v>0</v>
      </c>
      <c r="R176" s="125">
        <v>0</v>
      </c>
    </row>
    <row r="177" spans="1:18" ht="26.25" customHeight="1" x14ac:dyDescent="0.25">
      <c r="A177" s="328">
        <v>14</v>
      </c>
      <c r="B177" s="606" t="s">
        <v>275</v>
      </c>
      <c r="C177" s="607"/>
      <c r="D177" s="607"/>
      <c r="E177" s="607"/>
      <c r="F177" s="608"/>
      <c r="G177" s="324" t="s">
        <v>276</v>
      </c>
      <c r="H177" s="124">
        <f t="shared" si="14"/>
        <v>0</v>
      </c>
      <c r="I177" s="124">
        <v>0</v>
      </c>
      <c r="J177" s="124">
        <v>0</v>
      </c>
      <c r="K177" s="130">
        <v>0</v>
      </c>
      <c r="L177" s="130">
        <v>0</v>
      </c>
      <c r="M177" s="130">
        <v>0</v>
      </c>
      <c r="N177" s="130">
        <v>1</v>
      </c>
      <c r="O177" s="124">
        <v>0</v>
      </c>
      <c r="P177" s="124">
        <v>0</v>
      </c>
      <c r="Q177" s="125">
        <v>0</v>
      </c>
      <c r="R177" s="125">
        <v>22329</v>
      </c>
    </row>
    <row r="178" spans="1:18" ht="26.25" customHeight="1" x14ac:dyDescent="0.25">
      <c r="A178" s="328">
        <v>15</v>
      </c>
      <c r="B178" s="606" t="s">
        <v>277</v>
      </c>
      <c r="C178" s="607"/>
      <c r="D178" s="607"/>
      <c r="E178" s="607"/>
      <c r="F178" s="608"/>
      <c r="G178" s="324" t="s">
        <v>278</v>
      </c>
      <c r="H178" s="124">
        <f t="shared" si="14"/>
        <v>0</v>
      </c>
      <c r="I178" s="124">
        <v>0</v>
      </c>
      <c r="J178" s="124">
        <v>0</v>
      </c>
      <c r="K178" s="130">
        <v>0</v>
      </c>
      <c r="L178" s="130">
        <v>0</v>
      </c>
      <c r="M178" s="130">
        <v>0</v>
      </c>
      <c r="N178" s="130">
        <v>0</v>
      </c>
      <c r="O178" s="124">
        <v>1</v>
      </c>
      <c r="P178" s="124">
        <v>0</v>
      </c>
      <c r="Q178" s="125">
        <v>0</v>
      </c>
      <c r="R178" s="125">
        <v>0</v>
      </c>
    </row>
    <row r="179" spans="1:18" ht="26.25" customHeight="1" x14ac:dyDescent="0.25">
      <c r="A179" s="328">
        <v>16</v>
      </c>
      <c r="B179" s="606" t="s">
        <v>279</v>
      </c>
      <c r="C179" s="607"/>
      <c r="D179" s="607"/>
      <c r="E179" s="607"/>
      <c r="F179" s="608"/>
      <c r="G179" s="324" t="s">
        <v>280</v>
      </c>
      <c r="H179" s="124">
        <f t="shared" si="14"/>
        <v>0</v>
      </c>
      <c r="I179" s="124">
        <v>0</v>
      </c>
      <c r="J179" s="124">
        <v>0</v>
      </c>
      <c r="K179" s="130">
        <v>0</v>
      </c>
      <c r="L179" s="130">
        <v>0</v>
      </c>
      <c r="M179" s="130">
        <v>0</v>
      </c>
      <c r="N179" s="130">
        <v>2</v>
      </c>
      <c r="O179" s="124">
        <v>0</v>
      </c>
      <c r="P179" s="124">
        <v>0</v>
      </c>
      <c r="Q179" s="125">
        <v>0</v>
      </c>
      <c r="R179" s="125">
        <v>22198</v>
      </c>
    </row>
    <row r="180" spans="1:18" ht="26.25" customHeight="1" x14ac:dyDescent="0.25">
      <c r="A180" s="328">
        <v>17</v>
      </c>
      <c r="B180" s="606" t="s">
        <v>281</v>
      </c>
      <c r="C180" s="607"/>
      <c r="D180" s="607"/>
      <c r="E180" s="607"/>
      <c r="F180" s="608"/>
      <c r="G180" s="324" t="s">
        <v>282</v>
      </c>
      <c r="H180" s="124">
        <f t="shared" si="14"/>
        <v>0</v>
      </c>
      <c r="I180" s="124">
        <v>0</v>
      </c>
      <c r="J180" s="124">
        <v>0</v>
      </c>
      <c r="K180" s="130">
        <v>0</v>
      </c>
      <c r="L180" s="130">
        <v>0</v>
      </c>
      <c r="M180" s="130">
        <v>0</v>
      </c>
      <c r="N180" s="130">
        <v>4</v>
      </c>
      <c r="O180" s="124">
        <v>0</v>
      </c>
      <c r="P180" s="124">
        <v>0</v>
      </c>
      <c r="Q180" s="125">
        <v>0</v>
      </c>
      <c r="R180" s="125">
        <v>22843</v>
      </c>
    </row>
    <row r="181" spans="1:18" ht="26.25" customHeight="1" x14ac:dyDescent="0.25">
      <c r="A181" s="328">
        <v>18</v>
      </c>
      <c r="B181" s="606" t="s">
        <v>283</v>
      </c>
      <c r="C181" s="607"/>
      <c r="D181" s="607"/>
      <c r="E181" s="607"/>
      <c r="F181" s="608"/>
      <c r="G181" s="324" t="s">
        <v>284</v>
      </c>
      <c r="H181" s="124">
        <f t="shared" si="14"/>
        <v>0</v>
      </c>
      <c r="I181" s="124">
        <v>0</v>
      </c>
      <c r="J181" s="124">
        <v>0</v>
      </c>
      <c r="K181" s="130">
        <v>0</v>
      </c>
      <c r="L181" s="130">
        <v>0</v>
      </c>
      <c r="M181" s="130">
        <v>0</v>
      </c>
      <c r="N181" s="130">
        <v>4</v>
      </c>
      <c r="O181" s="124">
        <v>0</v>
      </c>
      <c r="P181" s="124">
        <v>0</v>
      </c>
      <c r="Q181" s="125">
        <v>0</v>
      </c>
      <c r="R181" s="125">
        <v>22577</v>
      </c>
    </row>
    <row r="182" spans="1:18" ht="26.25" customHeight="1" x14ac:dyDescent="0.25">
      <c r="A182" s="328">
        <v>19</v>
      </c>
      <c r="B182" s="606" t="s">
        <v>285</v>
      </c>
      <c r="C182" s="607"/>
      <c r="D182" s="607"/>
      <c r="E182" s="607"/>
      <c r="F182" s="608"/>
      <c r="G182" s="324" t="s">
        <v>286</v>
      </c>
      <c r="H182" s="124">
        <f t="shared" si="14"/>
        <v>0</v>
      </c>
      <c r="I182" s="124">
        <v>0</v>
      </c>
      <c r="J182" s="124">
        <v>0</v>
      </c>
      <c r="K182" s="130">
        <v>0</v>
      </c>
      <c r="L182" s="130">
        <v>0</v>
      </c>
      <c r="M182" s="130">
        <v>0</v>
      </c>
      <c r="N182" s="130">
        <v>1</v>
      </c>
      <c r="O182" s="124">
        <v>0</v>
      </c>
      <c r="P182" s="124">
        <v>0</v>
      </c>
      <c r="Q182" s="125">
        <v>0</v>
      </c>
      <c r="R182" s="125">
        <v>18730</v>
      </c>
    </row>
    <row r="183" spans="1:18" ht="26.25" customHeight="1" x14ac:dyDescent="0.25">
      <c r="A183" s="328">
        <v>20</v>
      </c>
      <c r="B183" s="612" t="s">
        <v>265</v>
      </c>
      <c r="C183" s="612"/>
      <c r="D183" s="612"/>
      <c r="E183" s="612"/>
      <c r="F183" s="612"/>
      <c r="G183" s="325" t="s">
        <v>892</v>
      </c>
      <c r="H183" s="124">
        <f t="shared" si="14"/>
        <v>0</v>
      </c>
      <c r="I183" s="124">
        <v>0</v>
      </c>
      <c r="J183" s="124">
        <v>0</v>
      </c>
      <c r="K183" s="130">
        <v>0</v>
      </c>
      <c r="L183" s="130">
        <v>0</v>
      </c>
      <c r="M183" s="130">
        <v>0</v>
      </c>
      <c r="N183" s="130">
        <v>0</v>
      </c>
      <c r="O183" s="124">
        <v>0</v>
      </c>
      <c r="P183" s="124">
        <v>0</v>
      </c>
      <c r="Q183" s="125">
        <v>0</v>
      </c>
      <c r="R183" s="125">
        <v>0</v>
      </c>
    </row>
    <row r="184" spans="1:18" ht="26.25" customHeight="1" x14ac:dyDescent="0.25">
      <c r="A184" s="328">
        <v>21</v>
      </c>
      <c r="B184" s="612" t="s">
        <v>257</v>
      </c>
      <c r="C184" s="612"/>
      <c r="D184" s="612"/>
      <c r="E184" s="612"/>
      <c r="F184" s="612"/>
      <c r="G184" s="325" t="s">
        <v>893</v>
      </c>
      <c r="H184" s="124">
        <f t="shared" si="14"/>
        <v>0</v>
      </c>
      <c r="I184" s="124">
        <v>0</v>
      </c>
      <c r="J184" s="124">
        <v>0</v>
      </c>
      <c r="K184" s="130">
        <v>0</v>
      </c>
      <c r="L184" s="130">
        <v>0</v>
      </c>
      <c r="M184" s="130">
        <v>0</v>
      </c>
      <c r="N184" s="130">
        <v>0</v>
      </c>
      <c r="O184" s="124">
        <v>0</v>
      </c>
      <c r="P184" s="124">
        <v>0</v>
      </c>
      <c r="Q184" s="125">
        <v>0</v>
      </c>
      <c r="R184" s="125">
        <v>0</v>
      </c>
    </row>
    <row r="185" spans="1:18" ht="26.25" customHeight="1" x14ac:dyDescent="0.25">
      <c r="A185" s="328">
        <v>22</v>
      </c>
      <c r="B185" s="612" t="s">
        <v>894</v>
      </c>
      <c r="C185" s="612"/>
      <c r="D185" s="612"/>
      <c r="E185" s="612"/>
      <c r="F185" s="612"/>
      <c r="G185" s="325" t="s">
        <v>895</v>
      </c>
      <c r="H185" s="124">
        <f t="shared" si="14"/>
        <v>0</v>
      </c>
      <c r="I185" s="124">
        <v>0</v>
      </c>
      <c r="J185" s="124">
        <v>0</v>
      </c>
      <c r="K185" s="130">
        <v>0</v>
      </c>
      <c r="L185" s="130">
        <v>0</v>
      </c>
      <c r="M185" s="130">
        <v>0</v>
      </c>
      <c r="N185" s="130">
        <v>0</v>
      </c>
      <c r="O185" s="124">
        <v>0</v>
      </c>
      <c r="P185" s="124">
        <v>0</v>
      </c>
      <c r="Q185" s="125">
        <v>0</v>
      </c>
      <c r="R185" s="125">
        <v>0</v>
      </c>
    </row>
    <row r="186" spans="1:18" ht="26.25" customHeight="1" x14ac:dyDescent="0.25">
      <c r="A186" s="328">
        <v>23</v>
      </c>
      <c r="B186" s="612" t="s">
        <v>896</v>
      </c>
      <c r="C186" s="612"/>
      <c r="D186" s="612"/>
      <c r="E186" s="612"/>
      <c r="F186" s="612"/>
      <c r="G186" s="325" t="s">
        <v>897</v>
      </c>
      <c r="H186" s="124">
        <f t="shared" si="14"/>
        <v>0</v>
      </c>
      <c r="I186" s="124">
        <v>0</v>
      </c>
      <c r="J186" s="124">
        <v>0</v>
      </c>
      <c r="K186" s="130">
        <v>0</v>
      </c>
      <c r="L186" s="130">
        <v>0</v>
      </c>
      <c r="M186" s="130">
        <v>0</v>
      </c>
      <c r="N186" s="130">
        <v>0</v>
      </c>
      <c r="O186" s="124">
        <v>0</v>
      </c>
      <c r="P186" s="124">
        <v>0</v>
      </c>
      <c r="Q186" s="125">
        <v>0</v>
      </c>
      <c r="R186" s="125">
        <v>0</v>
      </c>
    </row>
    <row r="187" spans="1:18" ht="26.25" customHeight="1" x14ac:dyDescent="0.25">
      <c r="A187" s="328">
        <v>24</v>
      </c>
      <c r="B187" s="612" t="s">
        <v>267</v>
      </c>
      <c r="C187" s="612"/>
      <c r="D187" s="612"/>
      <c r="E187" s="612"/>
      <c r="F187" s="612"/>
      <c r="G187" s="325" t="s">
        <v>898</v>
      </c>
      <c r="H187" s="124">
        <f>I187+J187</f>
        <v>0</v>
      </c>
      <c r="I187" s="124">
        <v>0</v>
      </c>
      <c r="J187" s="124">
        <v>0</v>
      </c>
      <c r="K187" s="130">
        <v>0</v>
      </c>
      <c r="L187" s="130">
        <v>0</v>
      </c>
      <c r="M187" s="130">
        <v>0</v>
      </c>
      <c r="N187" s="130">
        <v>0</v>
      </c>
      <c r="O187" s="124">
        <v>0</v>
      </c>
      <c r="P187" s="124">
        <v>0</v>
      </c>
      <c r="Q187" s="125">
        <v>0</v>
      </c>
      <c r="R187" s="125">
        <v>0</v>
      </c>
    </row>
    <row r="188" spans="1:18" ht="26.25" customHeight="1" x14ac:dyDescent="0.25">
      <c r="A188" s="328">
        <v>25</v>
      </c>
      <c r="B188" s="612" t="s">
        <v>263</v>
      </c>
      <c r="C188" s="612"/>
      <c r="D188" s="612"/>
      <c r="E188" s="612"/>
      <c r="F188" s="612"/>
      <c r="G188" s="325" t="s">
        <v>899</v>
      </c>
      <c r="H188" s="124">
        <f t="shared" si="14"/>
        <v>0</v>
      </c>
      <c r="I188" s="124">
        <v>0</v>
      </c>
      <c r="J188" s="124">
        <v>0</v>
      </c>
      <c r="K188" s="130">
        <v>0</v>
      </c>
      <c r="L188" s="130">
        <v>0</v>
      </c>
      <c r="M188" s="130">
        <v>0</v>
      </c>
      <c r="N188" s="130">
        <v>0</v>
      </c>
      <c r="O188" s="124">
        <v>0</v>
      </c>
      <c r="P188" s="124">
        <v>0</v>
      </c>
      <c r="Q188" s="125">
        <v>0</v>
      </c>
      <c r="R188" s="125">
        <v>0</v>
      </c>
    </row>
    <row r="189" spans="1:18" ht="26.25" customHeight="1" x14ac:dyDescent="0.25">
      <c r="A189" s="328">
        <v>26</v>
      </c>
      <c r="B189" s="612" t="s">
        <v>259</v>
      </c>
      <c r="C189" s="612"/>
      <c r="D189" s="612"/>
      <c r="E189" s="612"/>
      <c r="F189" s="612"/>
      <c r="G189" s="325" t="s">
        <v>900</v>
      </c>
      <c r="H189" s="124">
        <f t="shared" si="14"/>
        <v>0</v>
      </c>
      <c r="I189" s="124">
        <v>0</v>
      </c>
      <c r="J189" s="124">
        <v>0</v>
      </c>
      <c r="K189" s="130">
        <v>0</v>
      </c>
      <c r="L189" s="130">
        <v>0</v>
      </c>
      <c r="M189" s="130">
        <v>0</v>
      </c>
      <c r="N189" s="130">
        <v>0</v>
      </c>
      <c r="O189" s="124">
        <v>0</v>
      </c>
      <c r="P189" s="124">
        <v>0</v>
      </c>
      <c r="Q189" s="125">
        <v>0</v>
      </c>
      <c r="R189" s="125">
        <v>0</v>
      </c>
    </row>
    <row r="190" spans="1:18" ht="26.25" customHeight="1" x14ac:dyDescent="0.25">
      <c r="A190" s="328">
        <v>27</v>
      </c>
      <c r="B190" s="612" t="s">
        <v>901</v>
      </c>
      <c r="C190" s="612"/>
      <c r="D190" s="612"/>
      <c r="E190" s="612"/>
      <c r="F190" s="612"/>
      <c r="G190" s="325" t="s">
        <v>902</v>
      </c>
      <c r="H190" s="124">
        <f t="shared" si="14"/>
        <v>0</v>
      </c>
      <c r="I190" s="124">
        <v>0</v>
      </c>
      <c r="J190" s="124">
        <v>0</v>
      </c>
      <c r="K190" s="130">
        <v>0</v>
      </c>
      <c r="L190" s="130">
        <v>0</v>
      </c>
      <c r="M190" s="130">
        <v>0</v>
      </c>
      <c r="N190" s="130">
        <v>0</v>
      </c>
      <c r="O190" s="124">
        <v>0</v>
      </c>
      <c r="P190" s="124">
        <v>0</v>
      </c>
      <c r="Q190" s="125">
        <v>0</v>
      </c>
      <c r="R190" s="125">
        <v>0</v>
      </c>
    </row>
    <row r="191" spans="1:18" ht="26.25" customHeight="1" x14ac:dyDescent="0.25">
      <c r="A191" s="328">
        <v>28</v>
      </c>
      <c r="B191" s="612" t="s">
        <v>903</v>
      </c>
      <c r="C191" s="612"/>
      <c r="D191" s="612"/>
      <c r="E191" s="612"/>
      <c r="F191" s="612"/>
      <c r="G191" s="325" t="s">
        <v>904</v>
      </c>
      <c r="H191" s="124">
        <f t="shared" si="14"/>
        <v>0</v>
      </c>
      <c r="I191" s="124">
        <v>0</v>
      </c>
      <c r="J191" s="124">
        <v>0</v>
      </c>
      <c r="K191" s="130">
        <v>0</v>
      </c>
      <c r="L191" s="130">
        <v>0</v>
      </c>
      <c r="M191" s="130">
        <v>0</v>
      </c>
      <c r="N191" s="130">
        <v>0</v>
      </c>
      <c r="O191" s="124">
        <v>0</v>
      </c>
      <c r="P191" s="124">
        <v>0</v>
      </c>
      <c r="Q191" s="125">
        <v>0</v>
      </c>
      <c r="R191" s="125">
        <v>0</v>
      </c>
    </row>
    <row r="192" spans="1:18" ht="25.5" customHeight="1" x14ac:dyDescent="0.25">
      <c r="A192" s="329">
        <v>8</v>
      </c>
      <c r="B192" s="674" t="s">
        <v>287</v>
      </c>
      <c r="C192" s="675"/>
      <c r="D192" s="675"/>
      <c r="E192" s="675"/>
      <c r="F192" s="675"/>
      <c r="G192" s="676"/>
      <c r="H192" s="329">
        <f>H193+H194+H195+H196+H197+H198+H199+H200+H201+H202+H203+H204+H205+H206+H207+H208+H209+H210+H211+H212+H213+H214+H215+H216+H217+H218+H219+H220+H221+H222+H223+H224+H225+H226+H227+H228+H229+H230+H231+H232+H233+H234+H235+H236+H237+H238+H239+H240</f>
        <v>220</v>
      </c>
      <c r="I192" s="329">
        <f t="shared" ref="I192:P192" si="15">I193+I194+I195+I196+I197+I198+I199+I200+I201+I202+I203+I204+I205+I206+I207+I208+I209+I210+I211+I212+I213+I214+I215+I216+I217+I218+I219+I220+I221+I222+I223+I224+I225+I226+I227+I228+I229+I230+I231+I232+I233+I234+I235+I236+I237+I238+I239+I240</f>
        <v>150</v>
      </c>
      <c r="J192" s="329">
        <f t="shared" si="15"/>
        <v>70</v>
      </c>
      <c r="K192" s="330">
        <f t="shared" si="15"/>
        <v>88</v>
      </c>
      <c r="L192" s="330">
        <f>L193+L194+L195+L196+L197+L198+L199+L200+L201+L202+L203+L204+L205+L206+L207+L208+L209+L210+L211+L212+L213+L214+L215+L216+L217+L218+L219+L220+L221+L222+L223+L224+L225+L226+L227+L228+L229+L230+L231+L232+L233+L234+L235+L236+L237+L238+L239+L240</f>
        <v>4</v>
      </c>
      <c r="M192" s="330">
        <f t="shared" si="15"/>
        <v>0</v>
      </c>
      <c r="N192" s="330">
        <f t="shared" si="15"/>
        <v>277</v>
      </c>
      <c r="O192" s="329">
        <f t="shared" si="15"/>
        <v>0</v>
      </c>
      <c r="P192" s="329">
        <f t="shared" si="15"/>
        <v>0</v>
      </c>
      <c r="Q192" s="299">
        <v>44947.199999999997</v>
      </c>
      <c r="R192" s="299">
        <v>22476.400000000001</v>
      </c>
    </row>
    <row r="193" spans="1:18" ht="33" customHeight="1" x14ac:dyDescent="0.25">
      <c r="A193" s="328">
        <v>1</v>
      </c>
      <c r="B193" s="606" t="s">
        <v>837</v>
      </c>
      <c r="C193" s="607"/>
      <c r="D193" s="607"/>
      <c r="E193" s="607"/>
      <c r="F193" s="608"/>
      <c r="G193" s="324" t="s">
        <v>1010</v>
      </c>
      <c r="H193" s="124">
        <f>I193+J193</f>
        <v>117</v>
      </c>
      <c r="I193" s="124">
        <v>117</v>
      </c>
      <c r="J193" s="124">
        <v>0</v>
      </c>
      <c r="K193" s="130">
        <v>63</v>
      </c>
      <c r="L193" s="130">
        <v>2</v>
      </c>
      <c r="M193" s="130">
        <v>0</v>
      </c>
      <c r="N193" s="130">
        <v>161</v>
      </c>
      <c r="O193" s="124">
        <v>0</v>
      </c>
      <c r="P193" s="124">
        <v>0</v>
      </c>
      <c r="Q193" s="125">
        <v>44947.199999999997</v>
      </c>
      <c r="R193" s="125">
        <v>22476.400000000001</v>
      </c>
    </row>
    <row r="194" spans="1:18" ht="33" customHeight="1" x14ac:dyDescent="0.25">
      <c r="A194" s="328">
        <v>2</v>
      </c>
      <c r="B194" s="606" t="s">
        <v>299</v>
      </c>
      <c r="C194" s="607"/>
      <c r="D194" s="607"/>
      <c r="E194" s="607"/>
      <c r="F194" s="608"/>
      <c r="G194" s="324" t="s">
        <v>561</v>
      </c>
      <c r="H194" s="124">
        <f t="shared" ref="H194:H240" si="16">I194+J194</f>
        <v>33</v>
      </c>
      <c r="I194" s="124">
        <v>18</v>
      </c>
      <c r="J194" s="124">
        <v>15</v>
      </c>
      <c r="K194" s="130">
        <v>6</v>
      </c>
      <c r="L194" s="130">
        <v>1</v>
      </c>
      <c r="M194" s="130">
        <v>0</v>
      </c>
      <c r="N194" s="130">
        <v>18</v>
      </c>
      <c r="O194" s="124">
        <v>0</v>
      </c>
      <c r="P194" s="124">
        <v>0</v>
      </c>
      <c r="Q194" s="125">
        <v>44947.199999999997</v>
      </c>
      <c r="R194" s="125">
        <v>22476.400000000001</v>
      </c>
    </row>
    <row r="195" spans="1:18" ht="33" customHeight="1" x14ac:dyDescent="0.25">
      <c r="A195" s="328">
        <v>3</v>
      </c>
      <c r="B195" s="606" t="s">
        <v>323</v>
      </c>
      <c r="C195" s="607"/>
      <c r="D195" s="607"/>
      <c r="E195" s="607"/>
      <c r="F195" s="608"/>
      <c r="G195" s="324" t="s">
        <v>562</v>
      </c>
      <c r="H195" s="124">
        <f t="shared" si="16"/>
        <v>25</v>
      </c>
      <c r="I195" s="124">
        <v>0</v>
      </c>
      <c r="J195" s="124">
        <v>25</v>
      </c>
      <c r="K195" s="130">
        <v>8</v>
      </c>
      <c r="L195" s="130">
        <v>0</v>
      </c>
      <c r="M195" s="130">
        <v>0</v>
      </c>
      <c r="N195" s="130">
        <v>16</v>
      </c>
      <c r="O195" s="124">
        <v>0</v>
      </c>
      <c r="P195" s="124">
        <v>0</v>
      </c>
      <c r="Q195" s="125">
        <v>44947.199999999997</v>
      </c>
      <c r="R195" s="125">
        <v>22476.400000000001</v>
      </c>
    </row>
    <row r="196" spans="1:18" ht="33" customHeight="1" x14ac:dyDescent="0.25">
      <c r="A196" s="328">
        <v>4</v>
      </c>
      <c r="B196" s="606" t="s">
        <v>338</v>
      </c>
      <c r="C196" s="607"/>
      <c r="D196" s="607"/>
      <c r="E196" s="607"/>
      <c r="F196" s="608"/>
      <c r="G196" s="324" t="s">
        <v>563</v>
      </c>
      <c r="H196" s="124">
        <f t="shared" si="16"/>
        <v>45</v>
      </c>
      <c r="I196" s="124">
        <v>15</v>
      </c>
      <c r="J196" s="124">
        <v>30</v>
      </c>
      <c r="K196" s="130">
        <v>6</v>
      </c>
      <c r="L196" s="130">
        <v>1</v>
      </c>
      <c r="M196" s="130">
        <v>0</v>
      </c>
      <c r="N196" s="130">
        <v>21</v>
      </c>
      <c r="O196" s="124">
        <v>0</v>
      </c>
      <c r="P196" s="124">
        <v>0</v>
      </c>
      <c r="Q196" s="125">
        <v>44947.199999999997</v>
      </c>
      <c r="R196" s="125">
        <v>22476.400000000001</v>
      </c>
    </row>
    <row r="197" spans="1:18" ht="33" customHeight="1" x14ac:dyDescent="0.25">
      <c r="A197" s="328">
        <v>5</v>
      </c>
      <c r="B197" s="606" t="s">
        <v>310</v>
      </c>
      <c r="C197" s="607"/>
      <c r="D197" s="607"/>
      <c r="E197" s="607"/>
      <c r="F197" s="608"/>
      <c r="G197" s="324" t="s">
        <v>564</v>
      </c>
      <c r="H197" s="124">
        <f t="shared" si="16"/>
        <v>0</v>
      </c>
      <c r="I197" s="124">
        <v>0</v>
      </c>
      <c r="J197" s="124">
        <v>0</v>
      </c>
      <c r="K197" s="130">
        <v>3</v>
      </c>
      <c r="L197" s="130">
        <v>0</v>
      </c>
      <c r="M197" s="130">
        <v>0</v>
      </c>
      <c r="N197" s="130">
        <v>8</v>
      </c>
      <c r="O197" s="124">
        <v>0</v>
      </c>
      <c r="P197" s="124">
        <v>0</v>
      </c>
      <c r="Q197" s="125">
        <v>44947.199999999997</v>
      </c>
      <c r="R197" s="125">
        <v>22476.400000000001</v>
      </c>
    </row>
    <row r="198" spans="1:18" ht="33" customHeight="1" x14ac:dyDescent="0.25">
      <c r="A198" s="328">
        <v>6</v>
      </c>
      <c r="B198" s="606" t="s">
        <v>332</v>
      </c>
      <c r="C198" s="607"/>
      <c r="D198" s="607"/>
      <c r="E198" s="607"/>
      <c r="F198" s="608"/>
      <c r="G198" s="324" t="s">
        <v>565</v>
      </c>
      <c r="H198" s="124">
        <f t="shared" si="16"/>
        <v>0</v>
      </c>
      <c r="I198" s="124">
        <v>0</v>
      </c>
      <c r="J198" s="124">
        <v>0</v>
      </c>
      <c r="K198" s="130">
        <v>2</v>
      </c>
      <c r="L198" s="130">
        <v>0</v>
      </c>
      <c r="M198" s="130">
        <v>0</v>
      </c>
      <c r="N198" s="130">
        <v>8</v>
      </c>
      <c r="O198" s="124">
        <v>0</v>
      </c>
      <c r="P198" s="124">
        <v>0</v>
      </c>
      <c r="Q198" s="125">
        <v>44947.199999999997</v>
      </c>
      <c r="R198" s="125">
        <v>22476.400000000001</v>
      </c>
    </row>
    <row r="199" spans="1:18" ht="33" customHeight="1" x14ac:dyDescent="0.25">
      <c r="A199" s="328">
        <v>7</v>
      </c>
      <c r="B199" s="606" t="s">
        <v>288</v>
      </c>
      <c r="C199" s="607"/>
      <c r="D199" s="607"/>
      <c r="E199" s="607"/>
      <c r="F199" s="608"/>
      <c r="G199" s="324" t="s">
        <v>289</v>
      </c>
      <c r="H199" s="124">
        <f t="shared" si="16"/>
        <v>0</v>
      </c>
      <c r="I199" s="124">
        <v>0</v>
      </c>
      <c r="J199" s="124">
        <v>0</v>
      </c>
      <c r="K199" s="130">
        <v>0</v>
      </c>
      <c r="L199" s="130">
        <v>0</v>
      </c>
      <c r="M199" s="130">
        <v>0</v>
      </c>
      <c r="N199" s="130">
        <v>2</v>
      </c>
      <c r="O199" s="124">
        <v>0</v>
      </c>
      <c r="P199" s="124">
        <v>0</v>
      </c>
      <c r="Q199" s="125">
        <v>0</v>
      </c>
      <c r="R199" s="125" t="s">
        <v>1046</v>
      </c>
    </row>
    <row r="200" spans="1:18" ht="33" customHeight="1" x14ac:dyDescent="0.25">
      <c r="A200" s="328">
        <v>8</v>
      </c>
      <c r="B200" s="606" t="s">
        <v>206</v>
      </c>
      <c r="C200" s="607"/>
      <c r="D200" s="607"/>
      <c r="E200" s="607"/>
      <c r="F200" s="608"/>
      <c r="G200" s="324" t="s">
        <v>290</v>
      </c>
      <c r="H200" s="124">
        <f t="shared" si="16"/>
        <v>0</v>
      </c>
      <c r="I200" s="124">
        <v>0</v>
      </c>
      <c r="J200" s="124">
        <v>0</v>
      </c>
      <c r="K200" s="130">
        <v>0</v>
      </c>
      <c r="L200" s="130">
        <v>0</v>
      </c>
      <c r="M200" s="130">
        <v>0</v>
      </c>
      <c r="N200" s="130">
        <v>1</v>
      </c>
      <c r="O200" s="124">
        <v>0</v>
      </c>
      <c r="P200" s="124">
        <v>0</v>
      </c>
      <c r="Q200" s="125">
        <v>0</v>
      </c>
      <c r="R200" s="125">
        <v>22476.400000000001</v>
      </c>
    </row>
    <row r="201" spans="1:18" ht="33" customHeight="1" x14ac:dyDescent="0.25">
      <c r="A201" s="328">
        <v>9</v>
      </c>
      <c r="B201" s="606" t="s">
        <v>291</v>
      </c>
      <c r="C201" s="607"/>
      <c r="D201" s="607"/>
      <c r="E201" s="607"/>
      <c r="F201" s="608"/>
      <c r="G201" s="324" t="s">
        <v>292</v>
      </c>
      <c r="H201" s="124">
        <f t="shared" si="16"/>
        <v>0</v>
      </c>
      <c r="I201" s="124">
        <v>0</v>
      </c>
      <c r="J201" s="124">
        <v>0</v>
      </c>
      <c r="K201" s="130">
        <v>0</v>
      </c>
      <c r="L201" s="130">
        <v>0</v>
      </c>
      <c r="M201" s="130">
        <v>0</v>
      </c>
      <c r="N201" s="130">
        <v>0</v>
      </c>
      <c r="O201" s="124">
        <v>0</v>
      </c>
      <c r="P201" s="124">
        <v>0</v>
      </c>
      <c r="Q201" s="125">
        <v>0</v>
      </c>
      <c r="R201" s="125">
        <v>0</v>
      </c>
    </row>
    <row r="202" spans="1:18" ht="33" customHeight="1" x14ac:dyDescent="0.25">
      <c r="A202" s="328">
        <v>10</v>
      </c>
      <c r="B202" s="606" t="s">
        <v>293</v>
      </c>
      <c r="C202" s="607"/>
      <c r="D202" s="607"/>
      <c r="E202" s="607"/>
      <c r="F202" s="608"/>
      <c r="G202" s="324" t="s">
        <v>294</v>
      </c>
      <c r="H202" s="124">
        <f t="shared" si="16"/>
        <v>0</v>
      </c>
      <c r="I202" s="124">
        <v>0</v>
      </c>
      <c r="J202" s="124">
        <v>0</v>
      </c>
      <c r="K202" s="130">
        <v>0</v>
      </c>
      <c r="L202" s="130">
        <v>0</v>
      </c>
      <c r="M202" s="130">
        <v>0</v>
      </c>
      <c r="N202" s="130">
        <v>2</v>
      </c>
      <c r="O202" s="124">
        <v>0</v>
      </c>
      <c r="P202" s="124">
        <v>0</v>
      </c>
      <c r="Q202" s="125">
        <v>0</v>
      </c>
      <c r="R202" s="125">
        <v>22476.400000000001</v>
      </c>
    </row>
    <row r="203" spans="1:18" ht="33" customHeight="1" x14ac:dyDescent="0.25">
      <c r="A203" s="328">
        <v>11</v>
      </c>
      <c r="B203" s="606" t="s">
        <v>295</v>
      </c>
      <c r="C203" s="607"/>
      <c r="D203" s="607"/>
      <c r="E203" s="607"/>
      <c r="F203" s="608"/>
      <c r="G203" s="324" t="s">
        <v>296</v>
      </c>
      <c r="H203" s="124">
        <f t="shared" si="16"/>
        <v>0</v>
      </c>
      <c r="I203" s="124">
        <v>0</v>
      </c>
      <c r="J203" s="124">
        <v>0</v>
      </c>
      <c r="K203" s="130">
        <v>0</v>
      </c>
      <c r="L203" s="130">
        <v>0</v>
      </c>
      <c r="M203" s="130">
        <v>0</v>
      </c>
      <c r="N203" s="130">
        <v>1</v>
      </c>
      <c r="O203" s="124">
        <v>0</v>
      </c>
      <c r="P203" s="124">
        <v>0</v>
      </c>
      <c r="Q203" s="125">
        <v>0</v>
      </c>
      <c r="R203" s="125">
        <v>22476.400000000001</v>
      </c>
    </row>
    <row r="204" spans="1:18" ht="33" customHeight="1" x14ac:dyDescent="0.25">
      <c r="A204" s="328">
        <v>12</v>
      </c>
      <c r="B204" s="606" t="s">
        <v>297</v>
      </c>
      <c r="C204" s="607"/>
      <c r="D204" s="607"/>
      <c r="E204" s="607"/>
      <c r="F204" s="608"/>
      <c r="G204" s="324" t="s">
        <v>298</v>
      </c>
      <c r="H204" s="124">
        <f t="shared" si="16"/>
        <v>0</v>
      </c>
      <c r="I204" s="124">
        <v>0</v>
      </c>
      <c r="J204" s="124">
        <v>0</v>
      </c>
      <c r="K204" s="130">
        <v>0</v>
      </c>
      <c r="L204" s="130">
        <v>0</v>
      </c>
      <c r="M204" s="130">
        <v>0</v>
      </c>
      <c r="N204" s="130">
        <v>1</v>
      </c>
      <c r="O204" s="124">
        <v>0</v>
      </c>
      <c r="P204" s="124">
        <v>0</v>
      </c>
      <c r="Q204" s="125">
        <v>0</v>
      </c>
      <c r="R204" s="125">
        <v>22476.400000000001</v>
      </c>
    </row>
    <row r="205" spans="1:18" ht="33" customHeight="1" x14ac:dyDescent="0.25">
      <c r="A205" s="328">
        <v>13</v>
      </c>
      <c r="B205" s="606" t="s">
        <v>300</v>
      </c>
      <c r="C205" s="607"/>
      <c r="D205" s="607"/>
      <c r="E205" s="607"/>
      <c r="F205" s="608"/>
      <c r="G205" s="324" t="s">
        <v>301</v>
      </c>
      <c r="H205" s="124">
        <f t="shared" si="16"/>
        <v>0</v>
      </c>
      <c r="I205" s="124">
        <v>0</v>
      </c>
      <c r="J205" s="124">
        <v>0</v>
      </c>
      <c r="K205" s="130">
        <v>0</v>
      </c>
      <c r="L205" s="130">
        <v>0</v>
      </c>
      <c r="M205" s="130">
        <v>0</v>
      </c>
      <c r="N205" s="130">
        <v>3</v>
      </c>
      <c r="O205" s="124">
        <v>0</v>
      </c>
      <c r="P205" s="124">
        <v>0</v>
      </c>
      <c r="Q205" s="125">
        <v>0</v>
      </c>
      <c r="R205" s="125">
        <v>22476.400000000001</v>
      </c>
    </row>
    <row r="206" spans="1:18" ht="33" customHeight="1" x14ac:dyDescent="0.25">
      <c r="A206" s="328">
        <v>14</v>
      </c>
      <c r="B206" s="606" t="s">
        <v>302</v>
      </c>
      <c r="C206" s="607"/>
      <c r="D206" s="607"/>
      <c r="E206" s="607"/>
      <c r="F206" s="608"/>
      <c r="G206" s="324" t="s">
        <v>303</v>
      </c>
      <c r="H206" s="124">
        <f t="shared" si="16"/>
        <v>0</v>
      </c>
      <c r="I206" s="124">
        <v>0</v>
      </c>
      <c r="J206" s="124">
        <v>0</v>
      </c>
      <c r="K206" s="130">
        <v>0</v>
      </c>
      <c r="L206" s="130">
        <v>0</v>
      </c>
      <c r="M206" s="130">
        <v>0</v>
      </c>
      <c r="N206" s="130">
        <v>1</v>
      </c>
      <c r="O206" s="124">
        <v>0</v>
      </c>
      <c r="P206" s="124">
        <v>0</v>
      </c>
      <c r="Q206" s="125">
        <v>0</v>
      </c>
      <c r="R206" s="125">
        <v>22476.400000000001</v>
      </c>
    </row>
    <row r="207" spans="1:18" ht="33" customHeight="1" x14ac:dyDescent="0.25">
      <c r="A207" s="328">
        <v>15</v>
      </c>
      <c r="B207" s="606" t="s">
        <v>304</v>
      </c>
      <c r="C207" s="607"/>
      <c r="D207" s="607"/>
      <c r="E207" s="607"/>
      <c r="F207" s="608"/>
      <c r="G207" s="324" t="s">
        <v>305</v>
      </c>
      <c r="H207" s="124">
        <f t="shared" si="16"/>
        <v>0</v>
      </c>
      <c r="I207" s="124">
        <v>0</v>
      </c>
      <c r="J207" s="124">
        <v>0</v>
      </c>
      <c r="K207" s="130">
        <v>0</v>
      </c>
      <c r="L207" s="130">
        <v>0</v>
      </c>
      <c r="M207" s="130">
        <v>0</v>
      </c>
      <c r="N207" s="130">
        <v>2</v>
      </c>
      <c r="O207" s="124">
        <v>0</v>
      </c>
      <c r="P207" s="124">
        <v>0</v>
      </c>
      <c r="Q207" s="125">
        <v>0</v>
      </c>
      <c r="R207" s="125">
        <v>22476.400000000001</v>
      </c>
    </row>
    <row r="208" spans="1:18" ht="33" customHeight="1" x14ac:dyDescent="0.25">
      <c r="A208" s="328">
        <v>16</v>
      </c>
      <c r="B208" s="606" t="s">
        <v>306</v>
      </c>
      <c r="C208" s="607"/>
      <c r="D208" s="607"/>
      <c r="E208" s="607"/>
      <c r="F208" s="608"/>
      <c r="G208" s="324" t="s">
        <v>307</v>
      </c>
      <c r="H208" s="124">
        <f t="shared" si="16"/>
        <v>0</v>
      </c>
      <c r="I208" s="124">
        <v>0</v>
      </c>
      <c r="J208" s="124">
        <v>0</v>
      </c>
      <c r="K208" s="130">
        <v>0</v>
      </c>
      <c r="L208" s="130">
        <v>0</v>
      </c>
      <c r="M208" s="130">
        <v>0</v>
      </c>
      <c r="N208" s="130">
        <v>1</v>
      </c>
      <c r="O208" s="124">
        <v>0</v>
      </c>
      <c r="P208" s="124">
        <v>0</v>
      </c>
      <c r="Q208" s="125">
        <v>0</v>
      </c>
      <c r="R208" s="125">
        <v>22476.400000000001</v>
      </c>
    </row>
    <row r="209" spans="1:18" ht="33" customHeight="1" x14ac:dyDescent="0.25">
      <c r="A209" s="328">
        <v>17</v>
      </c>
      <c r="B209" s="606" t="s">
        <v>308</v>
      </c>
      <c r="C209" s="607"/>
      <c r="D209" s="607"/>
      <c r="E209" s="607"/>
      <c r="F209" s="608"/>
      <c r="G209" s="324" t="s">
        <v>309</v>
      </c>
      <c r="H209" s="124">
        <f t="shared" si="16"/>
        <v>0</v>
      </c>
      <c r="I209" s="124">
        <v>0</v>
      </c>
      <c r="J209" s="124">
        <v>0</v>
      </c>
      <c r="K209" s="130">
        <v>0</v>
      </c>
      <c r="L209" s="130">
        <v>0</v>
      </c>
      <c r="M209" s="130">
        <v>0</v>
      </c>
      <c r="N209" s="130">
        <v>1</v>
      </c>
      <c r="O209" s="124">
        <v>0</v>
      </c>
      <c r="P209" s="124">
        <v>0</v>
      </c>
      <c r="Q209" s="125">
        <v>0</v>
      </c>
      <c r="R209" s="125">
        <v>22476.400000000001</v>
      </c>
    </row>
    <row r="210" spans="1:18" ht="33" customHeight="1" x14ac:dyDescent="0.25">
      <c r="A210" s="328">
        <v>18</v>
      </c>
      <c r="B210" s="606" t="s">
        <v>311</v>
      </c>
      <c r="C210" s="607"/>
      <c r="D210" s="607"/>
      <c r="E210" s="607"/>
      <c r="F210" s="608"/>
      <c r="G210" s="324" t="s">
        <v>312</v>
      </c>
      <c r="H210" s="124">
        <f t="shared" si="16"/>
        <v>0</v>
      </c>
      <c r="I210" s="124">
        <v>0</v>
      </c>
      <c r="J210" s="124">
        <v>0</v>
      </c>
      <c r="K210" s="130">
        <v>0</v>
      </c>
      <c r="L210" s="130">
        <v>0</v>
      </c>
      <c r="M210" s="130">
        <v>0</v>
      </c>
      <c r="N210" s="130">
        <v>1</v>
      </c>
      <c r="O210" s="124">
        <v>0</v>
      </c>
      <c r="P210" s="124">
        <v>0</v>
      </c>
      <c r="Q210" s="125">
        <v>0</v>
      </c>
      <c r="R210" s="125">
        <v>22476.400000000001</v>
      </c>
    </row>
    <row r="211" spans="1:18" ht="33" customHeight="1" x14ac:dyDescent="0.25">
      <c r="A211" s="328">
        <v>19</v>
      </c>
      <c r="B211" s="606" t="s">
        <v>313</v>
      </c>
      <c r="C211" s="607"/>
      <c r="D211" s="607"/>
      <c r="E211" s="607"/>
      <c r="F211" s="608"/>
      <c r="G211" s="324" t="s">
        <v>314</v>
      </c>
      <c r="H211" s="124">
        <f t="shared" si="16"/>
        <v>0</v>
      </c>
      <c r="I211" s="124">
        <v>0</v>
      </c>
      <c r="J211" s="124">
        <v>0</v>
      </c>
      <c r="K211" s="130">
        <v>0</v>
      </c>
      <c r="L211" s="130">
        <v>0</v>
      </c>
      <c r="M211" s="130">
        <v>0</v>
      </c>
      <c r="N211" s="130">
        <v>0</v>
      </c>
      <c r="O211" s="124">
        <v>0</v>
      </c>
      <c r="P211" s="124">
        <v>0</v>
      </c>
      <c r="Q211" s="125">
        <v>0</v>
      </c>
      <c r="R211" s="125">
        <v>22476.400000000001</v>
      </c>
    </row>
    <row r="212" spans="1:18" ht="33" customHeight="1" x14ac:dyDescent="0.25">
      <c r="A212" s="328">
        <v>20</v>
      </c>
      <c r="B212" s="606" t="s">
        <v>315</v>
      </c>
      <c r="C212" s="607"/>
      <c r="D212" s="607"/>
      <c r="E212" s="607"/>
      <c r="F212" s="608"/>
      <c r="G212" s="324" t="s">
        <v>316</v>
      </c>
      <c r="H212" s="124">
        <f t="shared" si="16"/>
        <v>0</v>
      </c>
      <c r="I212" s="124">
        <v>0</v>
      </c>
      <c r="J212" s="124">
        <v>0</v>
      </c>
      <c r="K212" s="130">
        <v>0</v>
      </c>
      <c r="L212" s="130">
        <v>0</v>
      </c>
      <c r="M212" s="130">
        <v>0</v>
      </c>
      <c r="N212" s="130">
        <v>1</v>
      </c>
      <c r="O212" s="124">
        <v>0</v>
      </c>
      <c r="P212" s="124">
        <v>0</v>
      </c>
      <c r="Q212" s="125">
        <v>0</v>
      </c>
      <c r="R212" s="125">
        <v>22476.400000000001</v>
      </c>
    </row>
    <row r="213" spans="1:18" ht="33" customHeight="1" x14ac:dyDescent="0.25">
      <c r="A213" s="328">
        <v>21</v>
      </c>
      <c r="B213" s="606" t="s">
        <v>317</v>
      </c>
      <c r="C213" s="607"/>
      <c r="D213" s="607"/>
      <c r="E213" s="607"/>
      <c r="F213" s="608"/>
      <c r="G213" s="324" t="s">
        <v>318</v>
      </c>
      <c r="H213" s="124">
        <f t="shared" si="16"/>
        <v>0</v>
      </c>
      <c r="I213" s="124">
        <v>0</v>
      </c>
      <c r="J213" s="124">
        <v>0</v>
      </c>
      <c r="K213" s="130">
        <v>0</v>
      </c>
      <c r="L213" s="130">
        <v>0</v>
      </c>
      <c r="M213" s="130">
        <v>0</v>
      </c>
      <c r="N213" s="130">
        <v>1</v>
      </c>
      <c r="O213" s="124">
        <v>0</v>
      </c>
      <c r="P213" s="124">
        <v>0</v>
      </c>
      <c r="Q213" s="125">
        <v>0</v>
      </c>
      <c r="R213" s="125">
        <v>22476.400000000001</v>
      </c>
    </row>
    <row r="214" spans="1:18" ht="33" customHeight="1" x14ac:dyDescent="0.25">
      <c r="A214" s="328">
        <v>22</v>
      </c>
      <c r="B214" s="606" t="s">
        <v>319</v>
      </c>
      <c r="C214" s="607"/>
      <c r="D214" s="607"/>
      <c r="E214" s="607"/>
      <c r="F214" s="608"/>
      <c r="G214" s="324" t="s">
        <v>320</v>
      </c>
      <c r="H214" s="124">
        <f t="shared" si="16"/>
        <v>0</v>
      </c>
      <c r="I214" s="124">
        <v>0</v>
      </c>
      <c r="J214" s="124">
        <v>0</v>
      </c>
      <c r="K214" s="130">
        <v>0</v>
      </c>
      <c r="L214" s="130">
        <v>0</v>
      </c>
      <c r="M214" s="130">
        <v>0</v>
      </c>
      <c r="N214" s="130">
        <v>2</v>
      </c>
      <c r="O214" s="124">
        <v>0</v>
      </c>
      <c r="P214" s="124">
        <v>0</v>
      </c>
      <c r="Q214" s="125">
        <v>0</v>
      </c>
      <c r="R214" s="125">
        <v>22476.400000000001</v>
      </c>
    </row>
    <row r="215" spans="1:18" ht="33" customHeight="1" x14ac:dyDescent="0.25">
      <c r="A215" s="328">
        <v>23</v>
      </c>
      <c r="B215" s="606" t="s">
        <v>321</v>
      </c>
      <c r="C215" s="607"/>
      <c r="D215" s="607"/>
      <c r="E215" s="607"/>
      <c r="F215" s="608"/>
      <c r="G215" s="324" t="s">
        <v>322</v>
      </c>
      <c r="H215" s="124">
        <f t="shared" si="16"/>
        <v>0</v>
      </c>
      <c r="I215" s="124">
        <v>0</v>
      </c>
      <c r="J215" s="124">
        <v>0</v>
      </c>
      <c r="K215" s="130">
        <v>0</v>
      </c>
      <c r="L215" s="130">
        <v>0</v>
      </c>
      <c r="M215" s="130">
        <v>0</v>
      </c>
      <c r="N215" s="130">
        <v>2</v>
      </c>
      <c r="O215" s="124">
        <v>0</v>
      </c>
      <c r="P215" s="124">
        <v>0</v>
      </c>
      <c r="Q215" s="125">
        <v>0</v>
      </c>
      <c r="R215" s="125">
        <v>22476.400000000001</v>
      </c>
    </row>
    <row r="216" spans="1:18" ht="33" customHeight="1" x14ac:dyDescent="0.25">
      <c r="A216" s="328">
        <v>24</v>
      </c>
      <c r="B216" s="606" t="s">
        <v>324</v>
      </c>
      <c r="C216" s="607"/>
      <c r="D216" s="607"/>
      <c r="E216" s="607"/>
      <c r="F216" s="608"/>
      <c r="G216" s="324" t="s">
        <v>325</v>
      </c>
      <c r="H216" s="124">
        <f t="shared" si="16"/>
        <v>0</v>
      </c>
      <c r="I216" s="124">
        <v>0</v>
      </c>
      <c r="J216" s="124">
        <v>0</v>
      </c>
      <c r="K216" s="130">
        <v>0</v>
      </c>
      <c r="L216" s="130">
        <v>0</v>
      </c>
      <c r="M216" s="130">
        <v>0</v>
      </c>
      <c r="N216" s="130">
        <v>1</v>
      </c>
      <c r="O216" s="124">
        <v>0</v>
      </c>
      <c r="P216" s="124">
        <v>0</v>
      </c>
      <c r="Q216" s="125">
        <v>0</v>
      </c>
      <c r="R216" s="125">
        <v>22476.400000000001</v>
      </c>
    </row>
    <row r="217" spans="1:18" ht="33" customHeight="1" x14ac:dyDescent="0.25">
      <c r="A217" s="328">
        <v>25</v>
      </c>
      <c r="B217" s="606" t="s">
        <v>326</v>
      </c>
      <c r="C217" s="607"/>
      <c r="D217" s="607"/>
      <c r="E217" s="607"/>
      <c r="F217" s="608"/>
      <c r="G217" s="324" t="s">
        <v>327</v>
      </c>
      <c r="H217" s="124">
        <f t="shared" si="16"/>
        <v>0</v>
      </c>
      <c r="I217" s="124">
        <v>0</v>
      </c>
      <c r="J217" s="124">
        <v>0</v>
      </c>
      <c r="K217" s="130">
        <v>0</v>
      </c>
      <c r="L217" s="130">
        <v>0</v>
      </c>
      <c r="M217" s="130">
        <v>0</v>
      </c>
      <c r="N217" s="130">
        <v>2</v>
      </c>
      <c r="O217" s="124">
        <v>0</v>
      </c>
      <c r="P217" s="124">
        <v>0</v>
      </c>
      <c r="Q217" s="125">
        <v>0</v>
      </c>
      <c r="R217" s="125">
        <v>22476.400000000001</v>
      </c>
    </row>
    <row r="218" spans="1:18" ht="33" customHeight="1" x14ac:dyDescent="0.25">
      <c r="A218" s="328">
        <v>26</v>
      </c>
      <c r="B218" s="606" t="s">
        <v>330</v>
      </c>
      <c r="C218" s="607"/>
      <c r="D218" s="607"/>
      <c r="E218" s="607"/>
      <c r="F218" s="608"/>
      <c r="G218" s="324" t="s">
        <v>331</v>
      </c>
      <c r="H218" s="124">
        <f t="shared" si="16"/>
        <v>0</v>
      </c>
      <c r="I218" s="124">
        <v>0</v>
      </c>
      <c r="J218" s="124">
        <v>0</v>
      </c>
      <c r="K218" s="130">
        <v>0</v>
      </c>
      <c r="L218" s="130">
        <v>0</v>
      </c>
      <c r="M218" s="130">
        <v>0</v>
      </c>
      <c r="N218" s="130">
        <v>1</v>
      </c>
      <c r="O218" s="124">
        <v>0</v>
      </c>
      <c r="P218" s="124">
        <v>0</v>
      </c>
      <c r="Q218" s="125">
        <v>0</v>
      </c>
      <c r="R218" s="125">
        <v>22476.400000000001</v>
      </c>
    </row>
    <row r="219" spans="1:18" ht="33" customHeight="1" x14ac:dyDescent="0.25">
      <c r="A219" s="328">
        <v>27</v>
      </c>
      <c r="B219" s="606" t="s">
        <v>333</v>
      </c>
      <c r="C219" s="607"/>
      <c r="D219" s="607"/>
      <c r="E219" s="607"/>
      <c r="F219" s="608"/>
      <c r="G219" s="324" t="s">
        <v>334</v>
      </c>
      <c r="H219" s="124">
        <f t="shared" si="16"/>
        <v>0</v>
      </c>
      <c r="I219" s="124">
        <v>0</v>
      </c>
      <c r="J219" s="124">
        <v>0</v>
      </c>
      <c r="K219" s="130">
        <v>0</v>
      </c>
      <c r="L219" s="130">
        <v>0</v>
      </c>
      <c r="M219" s="130">
        <v>0</v>
      </c>
      <c r="N219" s="130">
        <v>1</v>
      </c>
      <c r="O219" s="124">
        <v>0</v>
      </c>
      <c r="P219" s="124">
        <v>0</v>
      </c>
      <c r="Q219" s="125">
        <v>0</v>
      </c>
      <c r="R219" s="125">
        <v>22476.400000000001</v>
      </c>
    </row>
    <row r="220" spans="1:18" ht="33" customHeight="1" x14ac:dyDescent="0.25">
      <c r="A220" s="328">
        <v>28</v>
      </c>
      <c r="B220" s="606" t="s">
        <v>336</v>
      </c>
      <c r="C220" s="607"/>
      <c r="D220" s="607"/>
      <c r="E220" s="607"/>
      <c r="F220" s="608"/>
      <c r="G220" s="324" t="s">
        <v>337</v>
      </c>
      <c r="H220" s="124">
        <f t="shared" si="16"/>
        <v>0</v>
      </c>
      <c r="I220" s="124">
        <v>0</v>
      </c>
      <c r="J220" s="124">
        <v>0</v>
      </c>
      <c r="K220" s="130">
        <v>0</v>
      </c>
      <c r="L220" s="130">
        <v>0</v>
      </c>
      <c r="M220" s="130">
        <v>0</v>
      </c>
      <c r="N220" s="130">
        <v>1</v>
      </c>
      <c r="O220" s="124">
        <v>0</v>
      </c>
      <c r="P220" s="124">
        <v>0</v>
      </c>
      <c r="Q220" s="125">
        <v>0</v>
      </c>
      <c r="R220" s="125">
        <v>22476.400000000001</v>
      </c>
    </row>
    <row r="221" spans="1:18" ht="33" customHeight="1" x14ac:dyDescent="0.25">
      <c r="A221" s="328">
        <v>29</v>
      </c>
      <c r="B221" s="606" t="s">
        <v>339</v>
      </c>
      <c r="C221" s="607"/>
      <c r="D221" s="607"/>
      <c r="E221" s="607"/>
      <c r="F221" s="608"/>
      <c r="G221" s="324" t="s">
        <v>340</v>
      </c>
      <c r="H221" s="124">
        <f t="shared" si="16"/>
        <v>0</v>
      </c>
      <c r="I221" s="124">
        <v>0</v>
      </c>
      <c r="J221" s="124">
        <v>0</v>
      </c>
      <c r="K221" s="130">
        <v>0</v>
      </c>
      <c r="L221" s="130">
        <v>0</v>
      </c>
      <c r="M221" s="130">
        <v>0</v>
      </c>
      <c r="N221" s="130">
        <v>2</v>
      </c>
      <c r="O221" s="124">
        <v>0</v>
      </c>
      <c r="P221" s="124">
        <v>0</v>
      </c>
      <c r="Q221" s="125">
        <v>0</v>
      </c>
      <c r="R221" s="125">
        <v>22476.400000000001</v>
      </c>
    </row>
    <row r="222" spans="1:18" ht="33" customHeight="1" x14ac:dyDescent="0.25">
      <c r="A222" s="328">
        <v>30</v>
      </c>
      <c r="B222" s="606" t="s">
        <v>341</v>
      </c>
      <c r="C222" s="607"/>
      <c r="D222" s="607"/>
      <c r="E222" s="607"/>
      <c r="F222" s="608"/>
      <c r="G222" s="324" t="s">
        <v>342</v>
      </c>
      <c r="H222" s="124">
        <f t="shared" si="16"/>
        <v>0</v>
      </c>
      <c r="I222" s="124">
        <v>0</v>
      </c>
      <c r="J222" s="124">
        <v>0</v>
      </c>
      <c r="K222" s="130">
        <v>0</v>
      </c>
      <c r="L222" s="130">
        <v>0</v>
      </c>
      <c r="M222" s="130">
        <v>0</v>
      </c>
      <c r="N222" s="130">
        <v>1</v>
      </c>
      <c r="O222" s="124">
        <v>0</v>
      </c>
      <c r="P222" s="124">
        <v>0</v>
      </c>
      <c r="Q222" s="125">
        <v>0</v>
      </c>
      <c r="R222" s="125">
        <v>22476.400000000001</v>
      </c>
    </row>
    <row r="223" spans="1:18" ht="33" customHeight="1" x14ac:dyDescent="0.25">
      <c r="A223" s="328">
        <v>31</v>
      </c>
      <c r="B223" s="606" t="s">
        <v>343</v>
      </c>
      <c r="C223" s="607"/>
      <c r="D223" s="607"/>
      <c r="E223" s="607"/>
      <c r="F223" s="608"/>
      <c r="G223" s="324" t="s">
        <v>344</v>
      </c>
      <c r="H223" s="124">
        <f t="shared" si="16"/>
        <v>0</v>
      </c>
      <c r="I223" s="124">
        <v>0</v>
      </c>
      <c r="J223" s="124">
        <v>0</v>
      </c>
      <c r="K223" s="130">
        <v>0</v>
      </c>
      <c r="L223" s="130">
        <v>0</v>
      </c>
      <c r="M223" s="130">
        <v>0</v>
      </c>
      <c r="N223" s="130">
        <v>1</v>
      </c>
      <c r="O223" s="124">
        <v>0</v>
      </c>
      <c r="P223" s="124">
        <v>0</v>
      </c>
      <c r="Q223" s="125">
        <v>0</v>
      </c>
      <c r="R223" s="125">
        <v>22476.400000000001</v>
      </c>
    </row>
    <row r="224" spans="1:18" ht="33" customHeight="1" x14ac:dyDescent="0.25">
      <c r="A224" s="328">
        <v>32</v>
      </c>
      <c r="B224" s="606" t="s">
        <v>345</v>
      </c>
      <c r="C224" s="607"/>
      <c r="D224" s="607"/>
      <c r="E224" s="607"/>
      <c r="F224" s="608"/>
      <c r="G224" s="324" t="s">
        <v>346</v>
      </c>
      <c r="H224" s="124">
        <f t="shared" si="16"/>
        <v>0</v>
      </c>
      <c r="I224" s="124">
        <v>0</v>
      </c>
      <c r="J224" s="124">
        <v>0</v>
      </c>
      <c r="K224" s="130">
        <v>0</v>
      </c>
      <c r="L224" s="130">
        <v>0</v>
      </c>
      <c r="M224" s="130">
        <v>0</v>
      </c>
      <c r="N224" s="130">
        <v>2</v>
      </c>
      <c r="O224" s="124">
        <v>0</v>
      </c>
      <c r="P224" s="124">
        <v>0</v>
      </c>
      <c r="Q224" s="125">
        <v>0</v>
      </c>
      <c r="R224" s="125">
        <v>22476.400000000001</v>
      </c>
    </row>
    <row r="225" spans="1:18" ht="33" customHeight="1" x14ac:dyDescent="0.25">
      <c r="A225" s="328">
        <v>33</v>
      </c>
      <c r="B225" s="606" t="s">
        <v>347</v>
      </c>
      <c r="C225" s="607"/>
      <c r="D225" s="607"/>
      <c r="E225" s="607"/>
      <c r="F225" s="608"/>
      <c r="G225" s="324" t="s">
        <v>348</v>
      </c>
      <c r="H225" s="124">
        <f t="shared" si="16"/>
        <v>0</v>
      </c>
      <c r="I225" s="124">
        <v>0</v>
      </c>
      <c r="J225" s="124">
        <v>0</v>
      </c>
      <c r="K225" s="130">
        <v>0</v>
      </c>
      <c r="L225" s="130">
        <v>0</v>
      </c>
      <c r="M225" s="130">
        <v>0</v>
      </c>
      <c r="N225" s="130">
        <v>1</v>
      </c>
      <c r="O225" s="124">
        <v>0</v>
      </c>
      <c r="P225" s="124">
        <v>0</v>
      </c>
      <c r="Q225" s="125">
        <v>0</v>
      </c>
      <c r="R225" s="125">
        <v>22476.400000000001</v>
      </c>
    </row>
    <row r="226" spans="1:18" ht="33" customHeight="1" x14ac:dyDescent="0.25">
      <c r="A226" s="328">
        <v>34</v>
      </c>
      <c r="B226" s="606" t="s">
        <v>349</v>
      </c>
      <c r="C226" s="607"/>
      <c r="D226" s="607"/>
      <c r="E226" s="607"/>
      <c r="F226" s="608"/>
      <c r="G226" s="324" t="s">
        <v>350</v>
      </c>
      <c r="H226" s="124">
        <f t="shared" si="16"/>
        <v>0</v>
      </c>
      <c r="I226" s="124">
        <v>0</v>
      </c>
      <c r="J226" s="124">
        <v>0</v>
      </c>
      <c r="K226" s="130">
        <v>0</v>
      </c>
      <c r="L226" s="130">
        <v>0</v>
      </c>
      <c r="M226" s="130">
        <v>0</v>
      </c>
      <c r="N226" s="130">
        <v>1</v>
      </c>
      <c r="O226" s="124">
        <v>0</v>
      </c>
      <c r="P226" s="124">
        <v>0</v>
      </c>
      <c r="Q226" s="125">
        <v>0</v>
      </c>
      <c r="R226" s="125">
        <v>22476.400000000001</v>
      </c>
    </row>
    <row r="227" spans="1:18" ht="33" customHeight="1" x14ac:dyDescent="0.25">
      <c r="A227" s="328">
        <v>35</v>
      </c>
      <c r="B227" s="606" t="s">
        <v>351</v>
      </c>
      <c r="C227" s="607"/>
      <c r="D227" s="607"/>
      <c r="E227" s="607"/>
      <c r="F227" s="608"/>
      <c r="G227" s="324" t="s">
        <v>352</v>
      </c>
      <c r="H227" s="124">
        <f t="shared" si="16"/>
        <v>0</v>
      </c>
      <c r="I227" s="124">
        <v>0</v>
      </c>
      <c r="J227" s="124">
        <v>0</v>
      </c>
      <c r="K227" s="130">
        <v>0</v>
      </c>
      <c r="L227" s="130">
        <v>0</v>
      </c>
      <c r="M227" s="130">
        <v>0</v>
      </c>
      <c r="N227" s="130">
        <v>1</v>
      </c>
      <c r="O227" s="124">
        <v>0</v>
      </c>
      <c r="P227" s="124">
        <v>0</v>
      </c>
      <c r="Q227" s="125">
        <v>0</v>
      </c>
      <c r="R227" s="125">
        <v>22476.400000000001</v>
      </c>
    </row>
    <row r="228" spans="1:18" ht="33" customHeight="1" x14ac:dyDescent="0.25">
      <c r="A228" s="328">
        <v>36</v>
      </c>
      <c r="B228" s="606" t="s">
        <v>204</v>
      </c>
      <c r="C228" s="607"/>
      <c r="D228" s="607"/>
      <c r="E228" s="607"/>
      <c r="F228" s="608"/>
      <c r="G228" s="324" t="s">
        <v>353</v>
      </c>
      <c r="H228" s="124">
        <f t="shared" si="16"/>
        <v>0</v>
      </c>
      <c r="I228" s="124">
        <v>0</v>
      </c>
      <c r="J228" s="124">
        <v>0</v>
      </c>
      <c r="K228" s="130">
        <v>0</v>
      </c>
      <c r="L228" s="130">
        <v>0</v>
      </c>
      <c r="M228" s="130">
        <v>0</v>
      </c>
      <c r="N228" s="130">
        <v>1</v>
      </c>
      <c r="O228" s="124">
        <v>0</v>
      </c>
      <c r="P228" s="124">
        <v>0</v>
      </c>
      <c r="Q228" s="125">
        <v>0</v>
      </c>
      <c r="R228" s="125">
        <v>22476.400000000001</v>
      </c>
    </row>
    <row r="229" spans="1:18" ht="33" customHeight="1" x14ac:dyDescent="0.25">
      <c r="A229" s="328">
        <v>37</v>
      </c>
      <c r="B229" s="606" t="s">
        <v>354</v>
      </c>
      <c r="C229" s="607"/>
      <c r="D229" s="607"/>
      <c r="E229" s="607"/>
      <c r="F229" s="608"/>
      <c r="G229" s="324" t="s">
        <v>355</v>
      </c>
      <c r="H229" s="124">
        <f t="shared" si="16"/>
        <v>0</v>
      </c>
      <c r="I229" s="124">
        <v>0</v>
      </c>
      <c r="J229" s="124">
        <v>0</v>
      </c>
      <c r="K229" s="130">
        <v>0</v>
      </c>
      <c r="L229" s="130">
        <v>0</v>
      </c>
      <c r="M229" s="130">
        <v>0</v>
      </c>
      <c r="N229" s="130">
        <v>1</v>
      </c>
      <c r="O229" s="124">
        <v>0</v>
      </c>
      <c r="P229" s="124">
        <v>0</v>
      </c>
      <c r="Q229" s="125">
        <v>0</v>
      </c>
      <c r="R229" s="125">
        <v>22476.400000000001</v>
      </c>
    </row>
    <row r="230" spans="1:18" ht="33" customHeight="1" x14ac:dyDescent="0.25">
      <c r="A230" s="328">
        <v>38</v>
      </c>
      <c r="B230" s="606" t="s">
        <v>356</v>
      </c>
      <c r="C230" s="607"/>
      <c r="D230" s="607"/>
      <c r="E230" s="607"/>
      <c r="F230" s="608"/>
      <c r="G230" s="324" t="s">
        <v>357</v>
      </c>
      <c r="H230" s="124">
        <f t="shared" si="16"/>
        <v>0</v>
      </c>
      <c r="I230" s="124">
        <v>0</v>
      </c>
      <c r="J230" s="124">
        <v>0</v>
      </c>
      <c r="K230" s="130">
        <v>0</v>
      </c>
      <c r="L230" s="130">
        <v>0</v>
      </c>
      <c r="M230" s="130">
        <v>0</v>
      </c>
      <c r="N230" s="130">
        <v>1</v>
      </c>
      <c r="O230" s="124">
        <v>0</v>
      </c>
      <c r="P230" s="124">
        <v>0</v>
      </c>
      <c r="Q230" s="125">
        <v>0</v>
      </c>
      <c r="R230" s="125">
        <v>22476.400000000001</v>
      </c>
    </row>
    <row r="231" spans="1:18" ht="33" customHeight="1" x14ac:dyDescent="0.25">
      <c r="A231" s="328">
        <v>39</v>
      </c>
      <c r="B231" s="606" t="s">
        <v>358</v>
      </c>
      <c r="C231" s="607"/>
      <c r="D231" s="607"/>
      <c r="E231" s="607"/>
      <c r="F231" s="608"/>
      <c r="G231" s="324" t="s">
        <v>359</v>
      </c>
      <c r="H231" s="124">
        <f t="shared" si="16"/>
        <v>0</v>
      </c>
      <c r="I231" s="124">
        <v>0</v>
      </c>
      <c r="J231" s="124">
        <v>0</v>
      </c>
      <c r="K231" s="130">
        <v>0</v>
      </c>
      <c r="L231" s="130">
        <v>0</v>
      </c>
      <c r="M231" s="130">
        <v>0</v>
      </c>
      <c r="N231" s="130">
        <v>2</v>
      </c>
      <c r="O231" s="124">
        <v>0</v>
      </c>
      <c r="P231" s="124">
        <v>0</v>
      </c>
      <c r="Q231" s="125">
        <v>0</v>
      </c>
      <c r="R231" s="125">
        <v>22476.400000000001</v>
      </c>
    </row>
    <row r="232" spans="1:18" ht="33" customHeight="1" x14ac:dyDescent="0.25">
      <c r="A232" s="328">
        <v>40</v>
      </c>
      <c r="B232" s="606" t="s">
        <v>360</v>
      </c>
      <c r="C232" s="607"/>
      <c r="D232" s="607"/>
      <c r="E232" s="607"/>
      <c r="F232" s="608"/>
      <c r="G232" s="324" t="s">
        <v>361</v>
      </c>
      <c r="H232" s="124">
        <f t="shared" si="16"/>
        <v>0</v>
      </c>
      <c r="I232" s="124">
        <v>0</v>
      </c>
      <c r="J232" s="124">
        <v>0</v>
      </c>
      <c r="K232" s="130">
        <v>0</v>
      </c>
      <c r="L232" s="130">
        <v>0</v>
      </c>
      <c r="M232" s="130">
        <v>0</v>
      </c>
      <c r="N232" s="130">
        <v>1</v>
      </c>
      <c r="O232" s="124">
        <v>0</v>
      </c>
      <c r="P232" s="124">
        <v>0</v>
      </c>
      <c r="Q232" s="125">
        <v>0</v>
      </c>
      <c r="R232" s="125">
        <v>22476.400000000001</v>
      </c>
    </row>
    <row r="233" spans="1:18" ht="33" customHeight="1" x14ac:dyDescent="0.25">
      <c r="A233" s="328">
        <v>41</v>
      </c>
      <c r="B233" s="606" t="s">
        <v>362</v>
      </c>
      <c r="C233" s="607"/>
      <c r="D233" s="607"/>
      <c r="E233" s="607"/>
      <c r="F233" s="608"/>
      <c r="G233" s="324" t="s">
        <v>363</v>
      </c>
      <c r="H233" s="124">
        <f t="shared" si="16"/>
        <v>0</v>
      </c>
      <c r="I233" s="124">
        <v>0</v>
      </c>
      <c r="J233" s="124">
        <v>0</v>
      </c>
      <c r="K233" s="130">
        <v>0</v>
      </c>
      <c r="L233" s="130">
        <v>0</v>
      </c>
      <c r="M233" s="130">
        <v>0</v>
      </c>
      <c r="N233" s="130">
        <v>1</v>
      </c>
      <c r="O233" s="124">
        <v>0</v>
      </c>
      <c r="P233" s="124">
        <v>0</v>
      </c>
      <c r="Q233" s="125">
        <v>0</v>
      </c>
      <c r="R233" s="125">
        <v>22476.400000000001</v>
      </c>
    </row>
    <row r="234" spans="1:18" ht="33" customHeight="1" x14ac:dyDescent="0.25">
      <c r="A234" s="328">
        <v>42</v>
      </c>
      <c r="B234" s="606" t="s">
        <v>364</v>
      </c>
      <c r="C234" s="607"/>
      <c r="D234" s="607"/>
      <c r="E234" s="607"/>
      <c r="F234" s="608"/>
      <c r="G234" s="324" t="s">
        <v>365</v>
      </c>
      <c r="H234" s="124">
        <f t="shared" si="16"/>
        <v>0</v>
      </c>
      <c r="I234" s="124">
        <v>0</v>
      </c>
      <c r="J234" s="124">
        <v>0</v>
      </c>
      <c r="K234" s="130">
        <v>0</v>
      </c>
      <c r="L234" s="130">
        <v>0</v>
      </c>
      <c r="M234" s="130">
        <v>0</v>
      </c>
      <c r="N234" s="130">
        <v>1</v>
      </c>
      <c r="O234" s="124">
        <v>0</v>
      </c>
      <c r="P234" s="124">
        <v>0</v>
      </c>
      <c r="Q234" s="125">
        <v>0</v>
      </c>
      <c r="R234" s="125">
        <v>22476.400000000001</v>
      </c>
    </row>
    <row r="235" spans="1:18" ht="33" customHeight="1" x14ac:dyDescent="0.25">
      <c r="A235" s="328">
        <v>43</v>
      </c>
      <c r="B235" s="612" t="s">
        <v>905</v>
      </c>
      <c r="C235" s="612"/>
      <c r="D235" s="612"/>
      <c r="E235" s="612"/>
      <c r="F235" s="612"/>
      <c r="G235" s="325" t="s">
        <v>906</v>
      </c>
      <c r="H235" s="124">
        <f t="shared" si="16"/>
        <v>0</v>
      </c>
      <c r="I235" s="124">
        <v>0</v>
      </c>
      <c r="J235" s="124">
        <v>0</v>
      </c>
      <c r="K235" s="130">
        <v>0</v>
      </c>
      <c r="L235" s="130">
        <v>0</v>
      </c>
      <c r="M235" s="130">
        <v>0</v>
      </c>
      <c r="N235" s="130">
        <v>0</v>
      </c>
      <c r="O235" s="124">
        <v>0</v>
      </c>
      <c r="P235" s="124">
        <v>0</v>
      </c>
      <c r="Q235" s="125">
        <v>0</v>
      </c>
      <c r="R235" s="125">
        <v>0</v>
      </c>
    </row>
    <row r="236" spans="1:18" ht="33" customHeight="1" x14ac:dyDescent="0.25">
      <c r="A236" s="328">
        <v>44</v>
      </c>
      <c r="B236" s="612" t="s">
        <v>907</v>
      </c>
      <c r="C236" s="612"/>
      <c r="D236" s="612"/>
      <c r="E236" s="612"/>
      <c r="F236" s="612"/>
      <c r="G236" s="325" t="s">
        <v>1023</v>
      </c>
      <c r="H236" s="124">
        <f t="shared" si="16"/>
        <v>0</v>
      </c>
      <c r="I236" s="124">
        <v>0</v>
      </c>
      <c r="J236" s="124">
        <v>0</v>
      </c>
      <c r="K236" s="130">
        <v>0</v>
      </c>
      <c r="L236" s="130">
        <v>0</v>
      </c>
      <c r="M236" s="130">
        <v>0</v>
      </c>
      <c r="N236" s="130">
        <v>0</v>
      </c>
      <c r="O236" s="124">
        <v>0</v>
      </c>
      <c r="P236" s="124">
        <v>0</v>
      </c>
      <c r="Q236" s="125">
        <v>0</v>
      </c>
      <c r="R236" s="125">
        <v>0</v>
      </c>
    </row>
    <row r="237" spans="1:18" ht="33" customHeight="1" x14ac:dyDescent="0.25">
      <c r="A237" s="328">
        <v>45</v>
      </c>
      <c r="B237" s="612" t="s">
        <v>909</v>
      </c>
      <c r="C237" s="612"/>
      <c r="D237" s="612"/>
      <c r="E237" s="612"/>
      <c r="F237" s="612"/>
      <c r="G237" s="325" t="s">
        <v>910</v>
      </c>
      <c r="H237" s="124">
        <f t="shared" si="16"/>
        <v>0</v>
      </c>
      <c r="I237" s="124">
        <v>0</v>
      </c>
      <c r="J237" s="124">
        <v>0</v>
      </c>
      <c r="K237" s="130">
        <v>0</v>
      </c>
      <c r="L237" s="130">
        <v>0</v>
      </c>
      <c r="M237" s="130">
        <v>0</v>
      </c>
      <c r="N237" s="130">
        <v>0</v>
      </c>
      <c r="O237" s="124">
        <v>0</v>
      </c>
      <c r="P237" s="124">
        <v>0</v>
      </c>
      <c r="Q237" s="125">
        <v>0</v>
      </c>
      <c r="R237" s="125">
        <v>0</v>
      </c>
    </row>
    <row r="238" spans="1:18" ht="33" customHeight="1" x14ac:dyDescent="0.25">
      <c r="A238" s="328">
        <v>46</v>
      </c>
      <c r="B238" s="612" t="s">
        <v>911</v>
      </c>
      <c r="C238" s="612"/>
      <c r="D238" s="612"/>
      <c r="E238" s="612"/>
      <c r="F238" s="612"/>
      <c r="G238" s="325" t="s">
        <v>912</v>
      </c>
      <c r="H238" s="124">
        <f t="shared" si="16"/>
        <v>0</v>
      </c>
      <c r="I238" s="124">
        <v>0</v>
      </c>
      <c r="J238" s="124">
        <v>0</v>
      </c>
      <c r="K238" s="130">
        <v>0</v>
      </c>
      <c r="L238" s="130">
        <v>0</v>
      </c>
      <c r="M238" s="130">
        <v>0</v>
      </c>
      <c r="N238" s="130">
        <v>0</v>
      </c>
      <c r="O238" s="124">
        <v>0</v>
      </c>
      <c r="P238" s="124">
        <v>0</v>
      </c>
      <c r="Q238" s="125">
        <v>0</v>
      </c>
      <c r="R238" s="125">
        <v>0</v>
      </c>
    </row>
    <row r="239" spans="1:18" ht="33" customHeight="1" x14ac:dyDescent="0.25">
      <c r="A239" s="328">
        <v>47</v>
      </c>
      <c r="B239" s="612" t="s">
        <v>913</v>
      </c>
      <c r="C239" s="612"/>
      <c r="D239" s="612"/>
      <c r="E239" s="612"/>
      <c r="F239" s="612"/>
      <c r="G239" s="325" t="s">
        <v>914</v>
      </c>
      <c r="H239" s="124">
        <f t="shared" si="16"/>
        <v>0</v>
      </c>
      <c r="I239" s="124">
        <v>0</v>
      </c>
      <c r="J239" s="124">
        <v>0</v>
      </c>
      <c r="K239" s="130">
        <v>0</v>
      </c>
      <c r="L239" s="130">
        <v>0</v>
      </c>
      <c r="M239" s="130">
        <v>0</v>
      </c>
      <c r="N239" s="130">
        <v>0</v>
      </c>
      <c r="O239" s="124">
        <v>0</v>
      </c>
      <c r="P239" s="124">
        <v>0</v>
      </c>
      <c r="Q239" s="125">
        <v>0</v>
      </c>
      <c r="R239" s="125">
        <v>0</v>
      </c>
    </row>
    <row r="240" spans="1:18" ht="33" customHeight="1" x14ac:dyDescent="0.25">
      <c r="A240" s="328">
        <v>48</v>
      </c>
      <c r="B240" s="612" t="s">
        <v>916</v>
      </c>
      <c r="C240" s="612"/>
      <c r="D240" s="612"/>
      <c r="E240" s="612"/>
      <c r="F240" s="612"/>
      <c r="G240" s="325" t="s">
        <v>915</v>
      </c>
      <c r="H240" s="124">
        <f t="shared" si="16"/>
        <v>0</v>
      </c>
      <c r="I240" s="124">
        <v>0</v>
      </c>
      <c r="J240" s="124">
        <v>0</v>
      </c>
      <c r="K240" s="130">
        <v>0</v>
      </c>
      <c r="L240" s="130">
        <v>0</v>
      </c>
      <c r="M240" s="130">
        <v>0</v>
      </c>
      <c r="N240" s="130">
        <v>0</v>
      </c>
      <c r="O240" s="124">
        <v>0</v>
      </c>
      <c r="P240" s="124">
        <v>0</v>
      </c>
      <c r="Q240" s="125">
        <v>0</v>
      </c>
      <c r="R240" s="125">
        <v>0</v>
      </c>
    </row>
    <row r="241" spans="1:18" ht="24" customHeight="1" x14ac:dyDescent="0.25">
      <c r="A241" s="329">
        <v>9</v>
      </c>
      <c r="B241" s="674" t="s">
        <v>366</v>
      </c>
      <c r="C241" s="675"/>
      <c r="D241" s="675"/>
      <c r="E241" s="675"/>
      <c r="F241" s="675"/>
      <c r="G241" s="676"/>
      <c r="H241" s="329">
        <f>H242+H243</f>
        <v>85</v>
      </c>
      <c r="I241" s="329">
        <f t="shared" ref="I241:P241" si="17">I242+I243</f>
        <v>30</v>
      </c>
      <c r="J241" s="329">
        <f t="shared" si="17"/>
        <v>55</v>
      </c>
      <c r="K241" s="330">
        <f t="shared" si="17"/>
        <v>34</v>
      </c>
      <c r="L241" s="330">
        <f t="shared" si="17"/>
        <v>2</v>
      </c>
      <c r="M241" s="330">
        <f t="shared" si="17"/>
        <v>2</v>
      </c>
      <c r="N241" s="330">
        <f t="shared" si="17"/>
        <v>100</v>
      </c>
      <c r="O241" s="329">
        <f t="shared" si="17"/>
        <v>2</v>
      </c>
      <c r="P241" s="329">
        <f t="shared" si="17"/>
        <v>2</v>
      </c>
      <c r="Q241" s="298">
        <v>47717</v>
      </c>
      <c r="R241" s="298">
        <v>23858</v>
      </c>
    </row>
    <row r="242" spans="1:18" ht="40.5" customHeight="1" x14ac:dyDescent="0.25">
      <c r="A242" s="328">
        <v>1</v>
      </c>
      <c r="B242" s="606" t="s">
        <v>367</v>
      </c>
      <c r="C242" s="607"/>
      <c r="D242" s="607"/>
      <c r="E242" s="607"/>
      <c r="F242" s="608"/>
      <c r="G242" s="324" t="s">
        <v>1017</v>
      </c>
      <c r="H242" s="124">
        <v>65</v>
      </c>
      <c r="I242" s="124">
        <v>30</v>
      </c>
      <c r="J242" s="124">
        <v>35</v>
      </c>
      <c r="K242" s="130">
        <v>26</v>
      </c>
      <c r="L242" s="130">
        <v>2</v>
      </c>
      <c r="M242" s="130">
        <v>2</v>
      </c>
      <c r="N242" s="130">
        <v>65</v>
      </c>
      <c r="O242" s="124">
        <v>1</v>
      </c>
      <c r="P242" s="124">
        <v>1</v>
      </c>
      <c r="Q242" s="125">
        <v>47717</v>
      </c>
      <c r="R242" s="125">
        <v>23858</v>
      </c>
    </row>
    <row r="243" spans="1:18" ht="40.5" customHeight="1" x14ac:dyDescent="0.25">
      <c r="A243" s="328">
        <v>2</v>
      </c>
      <c r="B243" s="606" t="s">
        <v>368</v>
      </c>
      <c r="C243" s="607"/>
      <c r="D243" s="607"/>
      <c r="E243" s="607"/>
      <c r="F243" s="608"/>
      <c r="G243" s="324" t="s">
        <v>567</v>
      </c>
      <c r="H243" s="124">
        <v>20</v>
      </c>
      <c r="I243" s="124">
        <v>0</v>
      </c>
      <c r="J243" s="124">
        <v>20</v>
      </c>
      <c r="K243" s="130">
        <v>8</v>
      </c>
      <c r="L243" s="130">
        <v>0</v>
      </c>
      <c r="M243" s="130">
        <v>0</v>
      </c>
      <c r="N243" s="130">
        <v>35</v>
      </c>
      <c r="O243" s="124">
        <v>1</v>
      </c>
      <c r="P243" s="124">
        <v>1</v>
      </c>
      <c r="Q243" s="125">
        <v>47717</v>
      </c>
      <c r="R243" s="125">
        <v>23858</v>
      </c>
    </row>
    <row r="244" spans="1:18" ht="27" customHeight="1" x14ac:dyDescent="0.25">
      <c r="A244" s="329">
        <v>10</v>
      </c>
      <c r="B244" s="674" t="s">
        <v>372</v>
      </c>
      <c r="C244" s="675"/>
      <c r="D244" s="675"/>
      <c r="E244" s="675"/>
      <c r="F244" s="675"/>
      <c r="G244" s="676"/>
      <c r="H244" s="329">
        <f>H245+H246+H247+H248+H249+H250+H251+H252+H253+H254+H255+H256+H257+H258</f>
        <v>475</v>
      </c>
      <c r="I244" s="329">
        <f t="shared" ref="I244:P244" si="18">I245+I246+I247+I248+I249+I250+I251+I252+I253+I254+I255+I256+I257+I258</f>
        <v>370</v>
      </c>
      <c r="J244" s="329">
        <f t="shared" si="18"/>
        <v>105</v>
      </c>
      <c r="K244" s="330">
        <f t="shared" si="18"/>
        <v>205</v>
      </c>
      <c r="L244" s="330">
        <f t="shared" si="18"/>
        <v>25</v>
      </c>
      <c r="M244" s="330">
        <f t="shared" si="18"/>
        <v>5</v>
      </c>
      <c r="N244" s="330">
        <f t="shared" si="18"/>
        <v>603</v>
      </c>
      <c r="O244" s="329">
        <f t="shared" si="18"/>
        <v>0</v>
      </c>
      <c r="P244" s="329">
        <f t="shared" si="18"/>
        <v>0</v>
      </c>
      <c r="Q244" s="298">
        <v>47718</v>
      </c>
      <c r="R244" s="298">
        <v>23864</v>
      </c>
    </row>
    <row r="245" spans="1:18" ht="59.25" customHeight="1" x14ac:dyDescent="0.25">
      <c r="A245" s="328">
        <v>1</v>
      </c>
      <c r="B245" s="606" t="s">
        <v>373</v>
      </c>
      <c r="C245" s="607"/>
      <c r="D245" s="607"/>
      <c r="E245" s="607"/>
      <c r="F245" s="608"/>
      <c r="G245" s="324" t="s">
        <v>1006</v>
      </c>
      <c r="H245" s="124">
        <f>I245+J245</f>
        <v>370</v>
      </c>
      <c r="I245" s="124">
        <v>340</v>
      </c>
      <c r="J245" s="124">
        <v>30</v>
      </c>
      <c r="K245" s="130">
        <v>155</v>
      </c>
      <c r="L245" s="130">
        <v>21</v>
      </c>
      <c r="M245" s="130">
        <v>3</v>
      </c>
      <c r="N245" s="130">
        <v>453</v>
      </c>
      <c r="O245" s="124">
        <v>0</v>
      </c>
      <c r="P245" s="124">
        <v>0</v>
      </c>
      <c r="Q245" s="125">
        <v>45424</v>
      </c>
      <c r="R245" s="125">
        <v>23089</v>
      </c>
    </row>
    <row r="246" spans="1:18" ht="33" customHeight="1" x14ac:dyDescent="0.25">
      <c r="A246" s="328">
        <v>2</v>
      </c>
      <c r="B246" s="606" t="s">
        <v>374</v>
      </c>
      <c r="C246" s="607"/>
      <c r="D246" s="607"/>
      <c r="E246" s="607"/>
      <c r="F246" s="608"/>
      <c r="G246" s="324" t="s">
        <v>569</v>
      </c>
      <c r="H246" s="124">
        <f t="shared" ref="H246:H258" si="19">I246+J246</f>
        <v>20</v>
      </c>
      <c r="I246" s="124">
        <v>10</v>
      </c>
      <c r="J246" s="124">
        <v>10</v>
      </c>
      <c r="K246" s="130">
        <v>11</v>
      </c>
      <c r="L246" s="130">
        <v>0</v>
      </c>
      <c r="M246" s="130">
        <v>0</v>
      </c>
      <c r="N246" s="130">
        <v>28</v>
      </c>
      <c r="O246" s="124">
        <v>0</v>
      </c>
      <c r="P246" s="124">
        <v>0</v>
      </c>
      <c r="Q246" s="125">
        <v>23510</v>
      </c>
      <c r="R246" s="125">
        <v>22493</v>
      </c>
    </row>
    <row r="247" spans="1:18" ht="33" customHeight="1" x14ac:dyDescent="0.25">
      <c r="A247" s="328">
        <v>3</v>
      </c>
      <c r="B247" s="606" t="s">
        <v>375</v>
      </c>
      <c r="C247" s="607"/>
      <c r="D247" s="607"/>
      <c r="E247" s="607"/>
      <c r="F247" s="608"/>
      <c r="G247" s="324" t="s">
        <v>570</v>
      </c>
      <c r="H247" s="124">
        <f t="shared" si="19"/>
        <v>20</v>
      </c>
      <c r="I247" s="124">
        <v>10</v>
      </c>
      <c r="J247" s="124">
        <v>10</v>
      </c>
      <c r="K247" s="130">
        <v>9</v>
      </c>
      <c r="L247" s="130">
        <v>0</v>
      </c>
      <c r="M247" s="130">
        <v>0</v>
      </c>
      <c r="N247" s="130">
        <v>26</v>
      </c>
      <c r="O247" s="124">
        <v>0</v>
      </c>
      <c r="P247" s="124">
        <v>0</v>
      </c>
      <c r="Q247" s="125">
        <v>36411</v>
      </c>
      <c r="R247" s="125">
        <v>24130</v>
      </c>
    </row>
    <row r="248" spans="1:18" ht="33" customHeight="1" x14ac:dyDescent="0.25">
      <c r="A248" s="328">
        <v>4</v>
      </c>
      <c r="B248" s="606" t="s">
        <v>376</v>
      </c>
      <c r="C248" s="607"/>
      <c r="D248" s="607"/>
      <c r="E248" s="607"/>
      <c r="F248" s="608"/>
      <c r="G248" s="324" t="s">
        <v>571</v>
      </c>
      <c r="H248" s="124">
        <f t="shared" si="19"/>
        <v>20</v>
      </c>
      <c r="I248" s="124">
        <v>10</v>
      </c>
      <c r="J248" s="124">
        <v>10</v>
      </c>
      <c r="K248" s="130">
        <v>9</v>
      </c>
      <c r="L248" s="130">
        <v>0</v>
      </c>
      <c r="M248" s="130">
        <v>1</v>
      </c>
      <c r="N248" s="130">
        <v>33</v>
      </c>
      <c r="O248" s="124">
        <v>0</v>
      </c>
      <c r="P248" s="124">
        <v>0</v>
      </c>
      <c r="Q248" s="125">
        <v>42872</v>
      </c>
      <c r="R248" s="125">
        <v>22241</v>
      </c>
    </row>
    <row r="249" spans="1:18" ht="44.25" customHeight="1" x14ac:dyDescent="0.25">
      <c r="A249" s="328">
        <v>5</v>
      </c>
      <c r="B249" s="606" t="s">
        <v>377</v>
      </c>
      <c r="C249" s="607"/>
      <c r="D249" s="607"/>
      <c r="E249" s="607"/>
      <c r="F249" s="608"/>
      <c r="G249" s="324" t="s">
        <v>572</v>
      </c>
      <c r="H249" s="124">
        <f t="shared" si="19"/>
        <v>0</v>
      </c>
      <c r="I249" s="124">
        <v>0</v>
      </c>
      <c r="J249" s="124">
        <v>0</v>
      </c>
      <c r="K249" s="130">
        <v>4</v>
      </c>
      <c r="L249" s="130">
        <v>0</v>
      </c>
      <c r="M249" s="130">
        <v>0</v>
      </c>
      <c r="N249" s="130">
        <v>11</v>
      </c>
      <c r="O249" s="124">
        <v>0</v>
      </c>
      <c r="P249" s="124">
        <v>0</v>
      </c>
      <c r="Q249" s="125">
        <v>31579</v>
      </c>
      <c r="R249" s="125">
        <v>20006</v>
      </c>
    </row>
    <row r="250" spans="1:18" ht="32.25" customHeight="1" x14ac:dyDescent="0.25">
      <c r="A250" s="328">
        <v>6</v>
      </c>
      <c r="B250" s="606" t="s">
        <v>378</v>
      </c>
      <c r="C250" s="607"/>
      <c r="D250" s="607"/>
      <c r="E250" s="607"/>
      <c r="F250" s="608"/>
      <c r="G250" s="324" t="s">
        <v>573</v>
      </c>
      <c r="H250" s="124">
        <f t="shared" si="19"/>
        <v>15</v>
      </c>
      <c r="I250" s="124">
        <v>0</v>
      </c>
      <c r="J250" s="124">
        <v>15</v>
      </c>
      <c r="K250" s="130">
        <v>2</v>
      </c>
      <c r="L250" s="130">
        <v>0</v>
      </c>
      <c r="M250" s="130">
        <v>0</v>
      </c>
      <c r="N250" s="130">
        <v>10</v>
      </c>
      <c r="O250" s="124">
        <v>0</v>
      </c>
      <c r="P250" s="124">
        <v>0</v>
      </c>
      <c r="Q250" s="125">
        <v>73799</v>
      </c>
      <c r="R250" s="125">
        <v>29317</v>
      </c>
    </row>
    <row r="251" spans="1:18" ht="20.25" customHeight="1" x14ac:dyDescent="0.25">
      <c r="A251" s="328">
        <v>7</v>
      </c>
      <c r="B251" s="606" t="s">
        <v>379</v>
      </c>
      <c r="C251" s="607"/>
      <c r="D251" s="607"/>
      <c r="E251" s="607"/>
      <c r="F251" s="608"/>
      <c r="G251" s="324" t="s">
        <v>574</v>
      </c>
      <c r="H251" s="124">
        <f t="shared" si="19"/>
        <v>15</v>
      </c>
      <c r="I251" s="124">
        <v>0</v>
      </c>
      <c r="J251" s="124">
        <v>15</v>
      </c>
      <c r="K251" s="130">
        <v>5</v>
      </c>
      <c r="L251" s="130">
        <v>1</v>
      </c>
      <c r="M251" s="130">
        <v>0</v>
      </c>
      <c r="N251" s="130">
        <v>7</v>
      </c>
      <c r="O251" s="124">
        <v>0</v>
      </c>
      <c r="P251" s="124">
        <v>0</v>
      </c>
      <c r="Q251" s="125">
        <v>33680</v>
      </c>
      <c r="R251" s="125">
        <v>26543</v>
      </c>
    </row>
    <row r="252" spans="1:18" ht="31.5" customHeight="1" x14ac:dyDescent="0.25">
      <c r="A252" s="328">
        <v>8</v>
      </c>
      <c r="B252" s="606" t="s">
        <v>380</v>
      </c>
      <c r="C252" s="607"/>
      <c r="D252" s="607"/>
      <c r="E252" s="607"/>
      <c r="F252" s="608"/>
      <c r="G252" s="324" t="s">
        <v>575</v>
      </c>
      <c r="H252" s="124">
        <f t="shared" si="19"/>
        <v>0</v>
      </c>
      <c r="I252" s="124">
        <v>0</v>
      </c>
      <c r="J252" s="124">
        <v>0</v>
      </c>
      <c r="K252" s="130">
        <v>3</v>
      </c>
      <c r="L252" s="130">
        <v>1</v>
      </c>
      <c r="M252" s="130">
        <v>0</v>
      </c>
      <c r="N252" s="130">
        <v>7</v>
      </c>
      <c r="O252" s="124">
        <v>0</v>
      </c>
      <c r="P252" s="124">
        <v>0</v>
      </c>
      <c r="Q252" s="125">
        <v>45234</v>
      </c>
      <c r="R252" s="125">
        <v>33149</v>
      </c>
    </row>
    <row r="253" spans="1:18" ht="44.25" customHeight="1" x14ac:dyDescent="0.25">
      <c r="A253" s="328">
        <v>9</v>
      </c>
      <c r="B253" s="606" t="s">
        <v>381</v>
      </c>
      <c r="C253" s="607"/>
      <c r="D253" s="607"/>
      <c r="E253" s="607"/>
      <c r="F253" s="608"/>
      <c r="G253" s="324" t="s">
        <v>576</v>
      </c>
      <c r="H253" s="124">
        <f t="shared" si="19"/>
        <v>0</v>
      </c>
      <c r="I253" s="124">
        <v>0</v>
      </c>
      <c r="J253" s="124">
        <v>0</v>
      </c>
      <c r="K253" s="130">
        <v>3</v>
      </c>
      <c r="L253" s="130">
        <v>1</v>
      </c>
      <c r="M253" s="130">
        <v>0</v>
      </c>
      <c r="N253" s="130">
        <v>10</v>
      </c>
      <c r="O253" s="124">
        <v>0</v>
      </c>
      <c r="P253" s="124">
        <v>0</v>
      </c>
      <c r="Q253" s="125">
        <v>48958</v>
      </c>
      <c r="R253" s="125">
        <v>20748</v>
      </c>
    </row>
    <row r="254" spans="1:18" ht="30" customHeight="1" x14ac:dyDescent="0.25">
      <c r="A254" s="328">
        <v>10</v>
      </c>
      <c r="B254" s="606" t="s">
        <v>382</v>
      </c>
      <c r="C254" s="607"/>
      <c r="D254" s="607"/>
      <c r="E254" s="607"/>
      <c r="F254" s="608"/>
      <c r="G254" s="324" t="s">
        <v>577</v>
      </c>
      <c r="H254" s="124">
        <f t="shared" si="19"/>
        <v>15</v>
      </c>
      <c r="I254" s="124">
        <v>0</v>
      </c>
      <c r="J254" s="124">
        <v>15</v>
      </c>
      <c r="K254" s="130">
        <v>4</v>
      </c>
      <c r="L254" s="130">
        <v>1</v>
      </c>
      <c r="M254" s="130">
        <v>1</v>
      </c>
      <c r="N254" s="130">
        <v>10</v>
      </c>
      <c r="O254" s="124">
        <v>0</v>
      </c>
      <c r="P254" s="124">
        <v>0</v>
      </c>
      <c r="Q254" s="125">
        <v>48448</v>
      </c>
      <c r="R254" s="125">
        <v>23544</v>
      </c>
    </row>
    <row r="255" spans="1:18" ht="32.25" customHeight="1" x14ac:dyDescent="0.25">
      <c r="A255" s="328">
        <v>11</v>
      </c>
      <c r="B255" s="606" t="s">
        <v>383</v>
      </c>
      <c r="C255" s="607"/>
      <c r="D255" s="607"/>
      <c r="E255" s="607"/>
      <c r="F255" s="608"/>
      <c r="G255" s="324" t="s">
        <v>384</v>
      </c>
      <c r="H255" s="124">
        <f t="shared" si="19"/>
        <v>0</v>
      </c>
      <c r="I255" s="124">
        <v>0</v>
      </c>
      <c r="J255" s="124">
        <v>0</v>
      </c>
      <c r="K255" s="130">
        <v>0</v>
      </c>
      <c r="L255" s="130">
        <v>0</v>
      </c>
      <c r="M255" s="130">
        <v>0</v>
      </c>
      <c r="N255" s="130">
        <v>2</v>
      </c>
      <c r="O255" s="124">
        <v>0</v>
      </c>
      <c r="P255" s="124">
        <v>0</v>
      </c>
      <c r="Q255" s="125">
        <v>0</v>
      </c>
      <c r="R255" s="125">
        <v>24892</v>
      </c>
    </row>
    <row r="256" spans="1:18" ht="30.75" customHeight="1" x14ac:dyDescent="0.25">
      <c r="A256" s="328">
        <v>12</v>
      </c>
      <c r="B256" s="606" t="s">
        <v>385</v>
      </c>
      <c r="C256" s="607"/>
      <c r="D256" s="607"/>
      <c r="E256" s="607"/>
      <c r="F256" s="608"/>
      <c r="G256" s="324" t="s">
        <v>386</v>
      </c>
      <c r="H256" s="124">
        <f t="shared" si="19"/>
        <v>0</v>
      </c>
      <c r="I256" s="124">
        <v>0</v>
      </c>
      <c r="J256" s="124">
        <v>0</v>
      </c>
      <c r="K256" s="130">
        <v>0</v>
      </c>
      <c r="L256" s="130">
        <v>0</v>
      </c>
      <c r="M256" s="130">
        <v>0</v>
      </c>
      <c r="N256" s="130">
        <v>4</v>
      </c>
      <c r="O256" s="124">
        <v>0</v>
      </c>
      <c r="P256" s="124">
        <v>0</v>
      </c>
      <c r="Q256" s="125">
        <v>0</v>
      </c>
      <c r="R256" s="125">
        <v>30043</v>
      </c>
    </row>
    <row r="257" spans="1:18" ht="30.75" customHeight="1" x14ac:dyDescent="0.25">
      <c r="A257" s="328">
        <v>13</v>
      </c>
      <c r="B257" s="606" t="s">
        <v>387</v>
      </c>
      <c r="C257" s="607"/>
      <c r="D257" s="607"/>
      <c r="E257" s="607"/>
      <c r="F257" s="608"/>
      <c r="G257" s="324" t="s">
        <v>388</v>
      </c>
      <c r="H257" s="124">
        <f t="shared" si="19"/>
        <v>0</v>
      </c>
      <c r="I257" s="124">
        <v>0</v>
      </c>
      <c r="J257" s="124">
        <v>0</v>
      </c>
      <c r="K257" s="130">
        <v>0</v>
      </c>
      <c r="L257" s="130">
        <v>0</v>
      </c>
      <c r="M257" s="130">
        <v>0</v>
      </c>
      <c r="N257" s="130">
        <v>1</v>
      </c>
      <c r="O257" s="124">
        <v>0</v>
      </c>
      <c r="P257" s="124">
        <v>0</v>
      </c>
      <c r="Q257" s="125">
        <v>0</v>
      </c>
      <c r="R257" s="125">
        <v>26336</v>
      </c>
    </row>
    <row r="258" spans="1:18" ht="39.75" customHeight="1" x14ac:dyDescent="0.25">
      <c r="A258" s="328">
        <v>14</v>
      </c>
      <c r="B258" s="606" t="s">
        <v>389</v>
      </c>
      <c r="C258" s="607"/>
      <c r="D258" s="607"/>
      <c r="E258" s="607"/>
      <c r="F258" s="608"/>
      <c r="G258" s="324" t="s">
        <v>390</v>
      </c>
      <c r="H258" s="124">
        <f t="shared" si="19"/>
        <v>0</v>
      </c>
      <c r="I258" s="124">
        <v>0</v>
      </c>
      <c r="J258" s="124">
        <v>0</v>
      </c>
      <c r="K258" s="130">
        <v>0</v>
      </c>
      <c r="L258" s="130">
        <v>0</v>
      </c>
      <c r="M258" s="130">
        <v>0</v>
      </c>
      <c r="N258" s="130">
        <v>1</v>
      </c>
      <c r="O258" s="124">
        <v>0</v>
      </c>
      <c r="P258" s="124">
        <v>0</v>
      </c>
      <c r="Q258" s="125">
        <v>0</v>
      </c>
      <c r="R258" s="125">
        <v>18930</v>
      </c>
    </row>
    <row r="259" spans="1:18" ht="24.75" customHeight="1" x14ac:dyDescent="0.25">
      <c r="A259" s="329">
        <v>11</v>
      </c>
      <c r="B259" s="674" t="s">
        <v>391</v>
      </c>
      <c r="C259" s="675"/>
      <c r="D259" s="675"/>
      <c r="E259" s="675"/>
      <c r="F259" s="675"/>
      <c r="G259" s="676"/>
      <c r="H259" s="329">
        <f>H260+H261+H262+H263+H264+H265+H266+H267+H268+H269</f>
        <v>350</v>
      </c>
      <c r="I259" s="329">
        <f t="shared" ref="I259:P259" si="20">I260+I261+I262+I263+I264+I265+I266+I267+I268+I269</f>
        <v>260</v>
      </c>
      <c r="J259" s="329">
        <f>J260+J261+J262+J263+J264+J265+J266+J267+J268+J269</f>
        <v>90</v>
      </c>
      <c r="K259" s="330">
        <f t="shared" si="20"/>
        <v>212</v>
      </c>
      <c r="L259" s="330">
        <f t="shared" si="20"/>
        <v>42</v>
      </c>
      <c r="M259" s="330">
        <f t="shared" si="20"/>
        <v>7</v>
      </c>
      <c r="N259" s="330">
        <f t="shared" si="20"/>
        <v>590</v>
      </c>
      <c r="O259" s="329">
        <f t="shared" si="20"/>
        <v>0</v>
      </c>
      <c r="P259" s="329">
        <f t="shared" si="20"/>
        <v>0</v>
      </c>
      <c r="Q259" s="298">
        <v>47716</v>
      </c>
      <c r="R259" s="298">
        <v>23858</v>
      </c>
    </row>
    <row r="260" spans="1:18" ht="33.75" customHeight="1" x14ac:dyDescent="0.25">
      <c r="A260" s="328">
        <v>1</v>
      </c>
      <c r="B260" s="606" t="s">
        <v>392</v>
      </c>
      <c r="C260" s="607"/>
      <c r="D260" s="607"/>
      <c r="E260" s="607"/>
      <c r="F260" s="608"/>
      <c r="G260" s="324" t="s">
        <v>1002</v>
      </c>
      <c r="H260" s="124">
        <f>I260+J260</f>
        <v>305</v>
      </c>
      <c r="I260" s="124">
        <v>235</v>
      </c>
      <c r="J260" s="124">
        <v>70</v>
      </c>
      <c r="K260" s="130">
        <v>146</v>
      </c>
      <c r="L260" s="130">
        <v>38</v>
      </c>
      <c r="M260" s="130">
        <v>4</v>
      </c>
      <c r="N260" s="130">
        <v>423</v>
      </c>
      <c r="O260" s="124">
        <v>0</v>
      </c>
      <c r="P260" s="124">
        <v>0</v>
      </c>
      <c r="Q260" s="125">
        <v>47716</v>
      </c>
      <c r="R260" s="125">
        <v>23858</v>
      </c>
    </row>
    <row r="261" spans="1:18" ht="33.75" customHeight="1" x14ac:dyDescent="0.25">
      <c r="A261" s="328">
        <v>2</v>
      </c>
      <c r="B261" s="606" t="s">
        <v>393</v>
      </c>
      <c r="C261" s="607"/>
      <c r="D261" s="607"/>
      <c r="E261" s="607"/>
      <c r="F261" s="608"/>
      <c r="G261" s="324" t="s">
        <v>579</v>
      </c>
      <c r="H261" s="124">
        <f t="shared" ref="H261:H269" si="21">I261+J261</f>
        <v>45</v>
      </c>
      <c r="I261" s="124">
        <v>25</v>
      </c>
      <c r="J261" s="124">
        <v>20</v>
      </c>
      <c r="K261" s="130">
        <v>10</v>
      </c>
      <c r="L261" s="130">
        <v>1</v>
      </c>
      <c r="M261" s="130">
        <v>0</v>
      </c>
      <c r="N261" s="130">
        <v>28</v>
      </c>
      <c r="O261" s="124">
        <v>0</v>
      </c>
      <c r="P261" s="124">
        <v>0</v>
      </c>
      <c r="Q261" s="125">
        <v>47716</v>
      </c>
      <c r="R261" s="125">
        <v>23858</v>
      </c>
    </row>
    <row r="262" spans="1:18" ht="31.5" customHeight="1" x14ac:dyDescent="0.25">
      <c r="A262" s="328">
        <v>3</v>
      </c>
      <c r="B262" s="606" t="s">
        <v>394</v>
      </c>
      <c r="C262" s="607"/>
      <c r="D262" s="607"/>
      <c r="E262" s="607"/>
      <c r="F262" s="608"/>
      <c r="G262" s="324" t="s">
        <v>580</v>
      </c>
      <c r="H262" s="124">
        <f t="shared" si="21"/>
        <v>0</v>
      </c>
      <c r="I262" s="124">
        <v>0</v>
      </c>
      <c r="J262" s="124">
        <v>0</v>
      </c>
      <c r="K262" s="130">
        <v>12</v>
      </c>
      <c r="L262" s="130"/>
      <c r="M262" s="130"/>
      <c r="N262" s="130">
        <v>41</v>
      </c>
      <c r="O262" s="124">
        <v>0</v>
      </c>
      <c r="P262" s="124">
        <v>0</v>
      </c>
      <c r="Q262" s="125">
        <v>47716</v>
      </c>
      <c r="R262" s="125">
        <v>23858</v>
      </c>
    </row>
    <row r="263" spans="1:18" ht="31.5" customHeight="1" x14ac:dyDescent="0.25">
      <c r="A263" s="328">
        <v>4</v>
      </c>
      <c r="B263" s="606" t="s">
        <v>395</v>
      </c>
      <c r="C263" s="607"/>
      <c r="D263" s="607"/>
      <c r="E263" s="607"/>
      <c r="F263" s="608"/>
      <c r="G263" s="324" t="s">
        <v>581</v>
      </c>
      <c r="H263" s="124">
        <f t="shared" si="21"/>
        <v>0</v>
      </c>
      <c r="I263" s="124">
        <v>0</v>
      </c>
      <c r="J263" s="124">
        <v>0</v>
      </c>
      <c r="K263" s="130">
        <v>5</v>
      </c>
      <c r="L263" s="130">
        <v>1</v>
      </c>
      <c r="M263" s="130">
        <v>1</v>
      </c>
      <c r="N263" s="130">
        <v>10</v>
      </c>
      <c r="O263" s="124">
        <v>0</v>
      </c>
      <c r="P263" s="124">
        <v>0</v>
      </c>
      <c r="Q263" s="125">
        <v>47716</v>
      </c>
      <c r="R263" s="125">
        <v>23858</v>
      </c>
    </row>
    <row r="264" spans="1:18" ht="31.5" customHeight="1" x14ac:dyDescent="0.25">
      <c r="A264" s="328">
        <v>5</v>
      </c>
      <c r="B264" s="606" t="s">
        <v>396</v>
      </c>
      <c r="C264" s="607"/>
      <c r="D264" s="607"/>
      <c r="E264" s="607"/>
      <c r="F264" s="608"/>
      <c r="G264" s="324" t="s">
        <v>582</v>
      </c>
      <c r="H264" s="124">
        <f t="shared" si="21"/>
        <v>0</v>
      </c>
      <c r="I264" s="124">
        <v>0</v>
      </c>
      <c r="J264" s="124">
        <v>0</v>
      </c>
      <c r="K264" s="130">
        <v>12</v>
      </c>
      <c r="L264" s="130">
        <v>0</v>
      </c>
      <c r="M264" s="130">
        <v>0</v>
      </c>
      <c r="N264" s="130">
        <v>17</v>
      </c>
      <c r="O264" s="124">
        <v>0</v>
      </c>
      <c r="P264" s="124">
        <v>0</v>
      </c>
      <c r="Q264" s="125">
        <v>47716</v>
      </c>
      <c r="R264" s="125">
        <v>23858</v>
      </c>
    </row>
    <row r="265" spans="1:18" ht="40.5" customHeight="1" x14ac:dyDescent="0.25">
      <c r="A265" s="328">
        <v>6</v>
      </c>
      <c r="B265" s="606" t="s">
        <v>397</v>
      </c>
      <c r="C265" s="607"/>
      <c r="D265" s="607"/>
      <c r="E265" s="607"/>
      <c r="F265" s="608"/>
      <c r="G265" s="324" t="s">
        <v>583</v>
      </c>
      <c r="H265" s="124">
        <f t="shared" si="21"/>
        <v>0</v>
      </c>
      <c r="I265" s="124">
        <v>0</v>
      </c>
      <c r="J265" s="124">
        <v>0</v>
      </c>
      <c r="K265" s="130">
        <v>3</v>
      </c>
      <c r="L265" s="130">
        <v>2</v>
      </c>
      <c r="M265" s="130">
        <v>2</v>
      </c>
      <c r="N265" s="130">
        <v>13</v>
      </c>
      <c r="O265" s="124">
        <v>0</v>
      </c>
      <c r="P265" s="124">
        <v>0</v>
      </c>
      <c r="Q265" s="125">
        <v>47716</v>
      </c>
      <c r="R265" s="125">
        <v>23858</v>
      </c>
    </row>
    <row r="266" spans="1:18" ht="40.5" customHeight="1" x14ac:dyDescent="0.25">
      <c r="A266" s="328">
        <v>7</v>
      </c>
      <c r="B266" s="606" t="s">
        <v>398</v>
      </c>
      <c r="C266" s="607"/>
      <c r="D266" s="607"/>
      <c r="E266" s="607"/>
      <c r="F266" s="608"/>
      <c r="G266" s="324" t="s">
        <v>584</v>
      </c>
      <c r="H266" s="124">
        <f t="shared" si="21"/>
        <v>0</v>
      </c>
      <c r="I266" s="124">
        <v>0</v>
      </c>
      <c r="J266" s="124">
        <v>0</v>
      </c>
      <c r="K266" s="130">
        <v>11</v>
      </c>
      <c r="L266" s="130">
        <v>0</v>
      </c>
      <c r="M266" s="130">
        <v>0</v>
      </c>
      <c r="N266" s="130">
        <v>29</v>
      </c>
      <c r="O266" s="124">
        <v>0</v>
      </c>
      <c r="P266" s="124">
        <v>0</v>
      </c>
      <c r="Q266" s="125">
        <v>47716</v>
      </c>
      <c r="R266" s="125">
        <v>23858</v>
      </c>
    </row>
    <row r="267" spans="1:18" ht="40.5" customHeight="1" x14ac:dyDescent="0.25">
      <c r="A267" s="328">
        <v>8</v>
      </c>
      <c r="B267" s="606" t="s">
        <v>399</v>
      </c>
      <c r="C267" s="607"/>
      <c r="D267" s="607"/>
      <c r="E267" s="607"/>
      <c r="F267" s="608"/>
      <c r="G267" s="324" t="s">
        <v>585</v>
      </c>
      <c r="H267" s="124">
        <f t="shared" si="21"/>
        <v>0</v>
      </c>
      <c r="I267" s="124">
        <v>0</v>
      </c>
      <c r="J267" s="124">
        <v>0</v>
      </c>
      <c r="K267" s="130">
        <v>8</v>
      </c>
      <c r="L267" s="130">
        <v>0</v>
      </c>
      <c r="M267" s="130">
        <v>0</v>
      </c>
      <c r="N267" s="130">
        <v>14</v>
      </c>
      <c r="O267" s="124">
        <v>0</v>
      </c>
      <c r="P267" s="124">
        <v>0</v>
      </c>
      <c r="Q267" s="125">
        <v>47716</v>
      </c>
      <c r="R267" s="125">
        <v>23858</v>
      </c>
    </row>
    <row r="268" spans="1:18" ht="40.5" customHeight="1" x14ac:dyDescent="0.25">
      <c r="A268" s="328">
        <v>9</v>
      </c>
      <c r="B268" s="606" t="s">
        <v>400</v>
      </c>
      <c r="C268" s="607"/>
      <c r="D268" s="607"/>
      <c r="E268" s="607"/>
      <c r="F268" s="608"/>
      <c r="G268" s="324" t="s">
        <v>586</v>
      </c>
      <c r="H268" s="124">
        <f t="shared" si="21"/>
        <v>0</v>
      </c>
      <c r="I268" s="124">
        <v>0</v>
      </c>
      <c r="J268" s="124">
        <v>0</v>
      </c>
      <c r="K268" s="130">
        <v>5</v>
      </c>
      <c r="L268" s="130">
        <v>0</v>
      </c>
      <c r="M268" s="130">
        <v>0</v>
      </c>
      <c r="N268" s="130">
        <v>13</v>
      </c>
      <c r="O268" s="124">
        <v>0</v>
      </c>
      <c r="P268" s="124">
        <v>0</v>
      </c>
      <c r="Q268" s="125">
        <v>47716</v>
      </c>
      <c r="R268" s="125">
        <v>23858</v>
      </c>
    </row>
    <row r="269" spans="1:18" ht="40.5" customHeight="1" x14ac:dyDescent="0.25">
      <c r="A269" s="328">
        <v>10</v>
      </c>
      <c r="B269" s="606" t="s">
        <v>401</v>
      </c>
      <c r="C269" s="607"/>
      <c r="D269" s="607"/>
      <c r="E269" s="607"/>
      <c r="F269" s="608"/>
      <c r="G269" s="324" t="s">
        <v>402</v>
      </c>
      <c r="H269" s="124">
        <f t="shared" si="21"/>
        <v>0</v>
      </c>
      <c r="I269" s="124">
        <v>0</v>
      </c>
      <c r="J269" s="124">
        <v>0</v>
      </c>
      <c r="K269" s="130">
        <v>0</v>
      </c>
      <c r="L269" s="130">
        <v>0</v>
      </c>
      <c r="M269" s="130">
        <v>0</v>
      </c>
      <c r="N269" s="130">
        <v>2</v>
      </c>
      <c r="O269" s="124">
        <v>0</v>
      </c>
      <c r="P269" s="124">
        <v>0</v>
      </c>
      <c r="Q269" s="125">
        <v>0</v>
      </c>
      <c r="R269" s="125">
        <v>23858</v>
      </c>
    </row>
    <row r="270" spans="1:18" ht="24.75" customHeight="1" x14ac:dyDescent="0.25">
      <c r="A270" s="329">
        <v>12</v>
      </c>
      <c r="B270" s="674" t="s">
        <v>403</v>
      </c>
      <c r="C270" s="675"/>
      <c r="D270" s="675"/>
      <c r="E270" s="675"/>
      <c r="F270" s="675"/>
      <c r="G270" s="676"/>
      <c r="H270" s="329">
        <f>H272+H273+H274+H275+H276+H277+H278+H279+H280+H281+H282+H283+H284+H285+H286+H287+H288+H289+H290+H291+H292+H293+H294+H295+H297+H298+H299+H300+H301+H302+H303+H304+H305+H307+H308+H309+H310+H311</f>
        <v>105</v>
      </c>
      <c r="I270" s="329">
        <f t="shared" ref="I270:P270" si="22">I272+I273+I274+I275+I276+I277+I278+I279+I280+I281+I282+I283+I284+I285+I286+I287+I288+I289+I290+I291+I292+I293+I294+I295+I297+I298+I299+I301+I302+I303+I304+I305+I307+I308+I309+I310+I311</f>
        <v>65</v>
      </c>
      <c r="J270" s="329">
        <f t="shared" si="22"/>
        <v>40</v>
      </c>
      <c r="K270" s="330">
        <f t="shared" si="22"/>
        <v>47</v>
      </c>
      <c r="L270" s="330">
        <f t="shared" si="22"/>
        <v>12</v>
      </c>
      <c r="M270" s="330">
        <f t="shared" si="22"/>
        <v>4</v>
      </c>
      <c r="N270" s="330">
        <f t="shared" si="22"/>
        <v>102</v>
      </c>
      <c r="O270" s="329">
        <f t="shared" si="22"/>
        <v>18</v>
      </c>
      <c r="P270" s="329">
        <f t="shared" si="22"/>
        <v>3</v>
      </c>
      <c r="Q270" s="298">
        <v>47724</v>
      </c>
      <c r="R270" s="298">
        <v>23868</v>
      </c>
    </row>
    <row r="271" spans="1:18" ht="20.25" customHeight="1" x14ac:dyDescent="0.25">
      <c r="A271" s="329">
        <v>1</v>
      </c>
      <c r="B271" s="705" t="s">
        <v>430</v>
      </c>
      <c r="C271" s="706"/>
      <c r="D271" s="706"/>
      <c r="E271" s="706"/>
      <c r="F271" s="707"/>
      <c r="G271" s="324"/>
      <c r="H271" s="705"/>
      <c r="I271" s="706"/>
      <c r="J271" s="706"/>
      <c r="K271" s="706"/>
      <c r="L271" s="706"/>
      <c r="M271" s="706"/>
      <c r="N271" s="706"/>
      <c r="O271" s="706"/>
      <c r="P271" s="706"/>
      <c r="Q271" s="706"/>
      <c r="R271" s="707"/>
    </row>
    <row r="272" spans="1:18" ht="36.75" customHeight="1" x14ac:dyDescent="0.25">
      <c r="A272" s="328">
        <v>1</v>
      </c>
      <c r="B272" s="606" t="s">
        <v>430</v>
      </c>
      <c r="C272" s="607"/>
      <c r="D272" s="607"/>
      <c r="E272" s="607"/>
      <c r="F272" s="608"/>
      <c r="G272" s="324" t="s">
        <v>1009</v>
      </c>
      <c r="H272" s="124">
        <f>I272+J272</f>
        <v>95</v>
      </c>
      <c r="I272" s="124">
        <v>65</v>
      </c>
      <c r="J272" s="124">
        <v>30</v>
      </c>
      <c r="K272" s="130">
        <v>43</v>
      </c>
      <c r="L272" s="130">
        <v>6</v>
      </c>
      <c r="M272" s="130">
        <v>0</v>
      </c>
      <c r="N272" s="130">
        <v>69</v>
      </c>
      <c r="O272" s="124">
        <v>1</v>
      </c>
      <c r="P272" s="124">
        <v>0</v>
      </c>
      <c r="Q272" s="125">
        <v>50826</v>
      </c>
      <c r="R272" s="125">
        <v>24200</v>
      </c>
    </row>
    <row r="273" spans="1:18" ht="27" customHeight="1" x14ac:dyDescent="0.25">
      <c r="A273" s="328">
        <v>2</v>
      </c>
      <c r="B273" s="606" t="s">
        <v>431</v>
      </c>
      <c r="C273" s="607"/>
      <c r="D273" s="607"/>
      <c r="E273" s="607"/>
      <c r="F273" s="608"/>
      <c r="G273" s="324" t="s">
        <v>432</v>
      </c>
      <c r="H273" s="124">
        <f t="shared" ref="H273:H295" si="23">I273+J273</f>
        <v>0</v>
      </c>
      <c r="I273" s="124">
        <v>0</v>
      </c>
      <c r="J273" s="124">
        <v>0</v>
      </c>
      <c r="K273" s="130">
        <v>0</v>
      </c>
      <c r="L273" s="130">
        <v>0</v>
      </c>
      <c r="M273" s="130">
        <v>0</v>
      </c>
      <c r="N273" s="130">
        <v>1</v>
      </c>
      <c r="O273" s="124">
        <v>0</v>
      </c>
      <c r="P273" s="124">
        <v>0</v>
      </c>
      <c r="Q273" s="125">
        <v>0</v>
      </c>
      <c r="R273" s="125">
        <v>27360</v>
      </c>
    </row>
    <row r="274" spans="1:18" ht="48" customHeight="1" x14ac:dyDescent="0.25">
      <c r="A274" s="328">
        <v>3</v>
      </c>
      <c r="B274" s="606" t="s">
        <v>433</v>
      </c>
      <c r="C274" s="607"/>
      <c r="D274" s="607"/>
      <c r="E274" s="607"/>
      <c r="F274" s="608"/>
      <c r="G274" s="324" t="s">
        <v>434</v>
      </c>
      <c r="H274" s="124">
        <f t="shared" si="23"/>
        <v>0</v>
      </c>
      <c r="I274" s="124">
        <v>0</v>
      </c>
      <c r="J274" s="124">
        <v>0</v>
      </c>
      <c r="K274" s="130">
        <v>0</v>
      </c>
      <c r="L274" s="130">
        <v>0</v>
      </c>
      <c r="M274" s="130">
        <v>0</v>
      </c>
      <c r="N274" s="130">
        <v>1</v>
      </c>
      <c r="O274" s="124">
        <v>0</v>
      </c>
      <c r="P274" s="124">
        <v>0</v>
      </c>
      <c r="Q274" s="125">
        <v>0</v>
      </c>
      <c r="R274" s="125">
        <v>26705</v>
      </c>
    </row>
    <row r="275" spans="1:18" ht="44.25" customHeight="1" x14ac:dyDescent="0.25">
      <c r="A275" s="328">
        <v>4</v>
      </c>
      <c r="B275" s="606" t="s">
        <v>435</v>
      </c>
      <c r="C275" s="607"/>
      <c r="D275" s="607"/>
      <c r="E275" s="607"/>
      <c r="F275" s="608"/>
      <c r="G275" s="324" t="s">
        <v>436</v>
      </c>
      <c r="H275" s="124">
        <f t="shared" si="23"/>
        <v>0</v>
      </c>
      <c r="I275" s="124">
        <v>0</v>
      </c>
      <c r="J275" s="124">
        <v>0</v>
      </c>
      <c r="K275" s="130">
        <v>0</v>
      </c>
      <c r="L275" s="130">
        <v>0</v>
      </c>
      <c r="M275" s="130">
        <v>0</v>
      </c>
      <c r="N275" s="130">
        <v>1</v>
      </c>
      <c r="O275" s="124">
        <v>0</v>
      </c>
      <c r="P275" s="124">
        <v>0</v>
      </c>
      <c r="Q275" s="125">
        <v>0</v>
      </c>
      <c r="R275" s="125">
        <v>23805</v>
      </c>
    </row>
    <row r="276" spans="1:18" ht="33.75" customHeight="1" x14ac:dyDescent="0.25">
      <c r="A276" s="328">
        <v>5</v>
      </c>
      <c r="B276" s="606" t="s">
        <v>439</v>
      </c>
      <c r="C276" s="607"/>
      <c r="D276" s="607"/>
      <c r="E276" s="607"/>
      <c r="F276" s="608"/>
      <c r="G276" s="324" t="s">
        <v>440</v>
      </c>
      <c r="H276" s="124">
        <f t="shared" si="23"/>
        <v>0</v>
      </c>
      <c r="I276" s="124">
        <v>0</v>
      </c>
      <c r="J276" s="124">
        <v>0</v>
      </c>
      <c r="K276" s="130">
        <v>0</v>
      </c>
      <c r="L276" s="130">
        <v>0</v>
      </c>
      <c r="M276" s="130">
        <v>0</v>
      </c>
      <c r="N276" s="130">
        <v>1</v>
      </c>
      <c r="O276" s="124">
        <v>0</v>
      </c>
      <c r="P276" s="124">
        <v>0</v>
      </c>
      <c r="Q276" s="125">
        <v>0</v>
      </c>
      <c r="R276" s="125">
        <v>20960</v>
      </c>
    </row>
    <row r="277" spans="1:18" ht="22.5" customHeight="1" x14ac:dyDescent="0.25">
      <c r="A277" s="328">
        <v>6</v>
      </c>
      <c r="B277" s="606" t="s">
        <v>443</v>
      </c>
      <c r="C277" s="607"/>
      <c r="D277" s="607"/>
      <c r="E277" s="607"/>
      <c r="F277" s="608"/>
      <c r="G277" s="324" t="s">
        <v>444</v>
      </c>
      <c r="H277" s="124">
        <f t="shared" si="23"/>
        <v>0</v>
      </c>
      <c r="I277" s="124">
        <v>0</v>
      </c>
      <c r="J277" s="124">
        <v>0</v>
      </c>
      <c r="K277" s="130">
        <v>0</v>
      </c>
      <c r="L277" s="130">
        <v>0</v>
      </c>
      <c r="M277" s="130">
        <v>0</v>
      </c>
      <c r="N277" s="130">
        <v>1</v>
      </c>
      <c r="O277" s="124">
        <v>0</v>
      </c>
      <c r="P277" s="124">
        <v>0</v>
      </c>
      <c r="Q277" s="125">
        <v>0</v>
      </c>
      <c r="R277" s="125">
        <v>20960</v>
      </c>
    </row>
    <row r="278" spans="1:18" ht="48" customHeight="1" x14ac:dyDescent="0.25">
      <c r="A278" s="328">
        <v>7</v>
      </c>
      <c r="B278" s="606" t="s">
        <v>445</v>
      </c>
      <c r="C278" s="607"/>
      <c r="D278" s="607"/>
      <c r="E278" s="607"/>
      <c r="F278" s="608"/>
      <c r="G278" s="324" t="s">
        <v>446</v>
      </c>
      <c r="H278" s="124">
        <f t="shared" si="23"/>
        <v>0</v>
      </c>
      <c r="I278" s="124">
        <v>0</v>
      </c>
      <c r="J278" s="124">
        <v>0</v>
      </c>
      <c r="K278" s="130">
        <v>0</v>
      </c>
      <c r="L278" s="130">
        <v>0</v>
      </c>
      <c r="M278" s="130">
        <v>0</v>
      </c>
      <c r="N278" s="130">
        <v>1</v>
      </c>
      <c r="O278" s="124">
        <v>0</v>
      </c>
      <c r="P278" s="124">
        <v>0</v>
      </c>
      <c r="Q278" s="125">
        <v>0</v>
      </c>
      <c r="R278" s="125">
        <v>27960</v>
      </c>
    </row>
    <row r="279" spans="1:18" ht="36" customHeight="1" x14ac:dyDescent="0.25">
      <c r="A279" s="328">
        <v>8</v>
      </c>
      <c r="B279" s="606" t="s">
        <v>447</v>
      </c>
      <c r="C279" s="607"/>
      <c r="D279" s="607"/>
      <c r="E279" s="607"/>
      <c r="F279" s="608"/>
      <c r="G279" s="324" t="s">
        <v>448</v>
      </c>
      <c r="H279" s="124">
        <f t="shared" si="23"/>
        <v>0</v>
      </c>
      <c r="I279" s="124">
        <v>0</v>
      </c>
      <c r="J279" s="124">
        <v>0</v>
      </c>
      <c r="K279" s="130">
        <v>0</v>
      </c>
      <c r="L279" s="130">
        <v>0</v>
      </c>
      <c r="M279" s="130">
        <v>0</v>
      </c>
      <c r="N279" s="130">
        <v>2</v>
      </c>
      <c r="O279" s="124">
        <v>0</v>
      </c>
      <c r="P279" s="124">
        <v>0</v>
      </c>
      <c r="Q279" s="125">
        <v>0</v>
      </c>
      <c r="R279" s="125">
        <v>17097</v>
      </c>
    </row>
    <row r="280" spans="1:18" ht="36" customHeight="1" x14ac:dyDescent="0.25">
      <c r="A280" s="328">
        <v>9</v>
      </c>
      <c r="B280" s="606" t="s">
        <v>449</v>
      </c>
      <c r="C280" s="607"/>
      <c r="D280" s="607"/>
      <c r="E280" s="607"/>
      <c r="F280" s="608"/>
      <c r="G280" s="324" t="s">
        <v>450</v>
      </c>
      <c r="H280" s="124">
        <f t="shared" si="23"/>
        <v>0</v>
      </c>
      <c r="I280" s="124">
        <v>0</v>
      </c>
      <c r="J280" s="124">
        <v>0</v>
      </c>
      <c r="K280" s="130">
        <v>0</v>
      </c>
      <c r="L280" s="130">
        <v>0</v>
      </c>
      <c r="M280" s="130">
        <v>0</v>
      </c>
      <c r="N280" s="130">
        <v>1</v>
      </c>
      <c r="O280" s="124">
        <v>0</v>
      </c>
      <c r="P280" s="124">
        <v>0</v>
      </c>
      <c r="Q280" s="125">
        <v>0</v>
      </c>
      <c r="R280" s="125">
        <v>19650</v>
      </c>
    </row>
    <row r="281" spans="1:18" ht="36" customHeight="1" x14ac:dyDescent="0.25">
      <c r="A281" s="328">
        <v>10</v>
      </c>
      <c r="B281" s="606" t="s">
        <v>451</v>
      </c>
      <c r="C281" s="607"/>
      <c r="D281" s="607"/>
      <c r="E281" s="607"/>
      <c r="F281" s="608"/>
      <c r="G281" s="324" t="s">
        <v>452</v>
      </c>
      <c r="H281" s="124">
        <f t="shared" si="23"/>
        <v>0</v>
      </c>
      <c r="I281" s="124">
        <v>0</v>
      </c>
      <c r="J281" s="124">
        <v>0</v>
      </c>
      <c r="K281" s="130">
        <v>0</v>
      </c>
      <c r="L281" s="130">
        <v>0</v>
      </c>
      <c r="M281" s="130">
        <v>0</v>
      </c>
      <c r="N281" s="130">
        <v>1</v>
      </c>
      <c r="O281" s="124">
        <v>0</v>
      </c>
      <c r="P281" s="124">
        <v>0</v>
      </c>
      <c r="Q281" s="125">
        <v>0</v>
      </c>
      <c r="R281" s="125">
        <v>20960</v>
      </c>
    </row>
    <row r="282" spans="1:18" ht="36" customHeight="1" x14ac:dyDescent="0.25">
      <c r="A282" s="328">
        <v>11</v>
      </c>
      <c r="B282" s="606" t="s">
        <v>453</v>
      </c>
      <c r="C282" s="607"/>
      <c r="D282" s="607"/>
      <c r="E282" s="607"/>
      <c r="F282" s="608"/>
      <c r="G282" s="324" t="s">
        <v>454</v>
      </c>
      <c r="H282" s="124">
        <f t="shared" si="23"/>
        <v>0</v>
      </c>
      <c r="I282" s="124">
        <v>0</v>
      </c>
      <c r="J282" s="124">
        <v>0</v>
      </c>
      <c r="K282" s="130">
        <v>0</v>
      </c>
      <c r="L282" s="130">
        <v>0</v>
      </c>
      <c r="M282" s="130">
        <v>0</v>
      </c>
      <c r="N282" s="130">
        <v>1</v>
      </c>
      <c r="O282" s="124">
        <v>0</v>
      </c>
      <c r="P282" s="124">
        <v>0</v>
      </c>
      <c r="Q282" s="125">
        <v>0</v>
      </c>
      <c r="R282" s="125">
        <v>28387</v>
      </c>
    </row>
    <row r="283" spans="1:18" ht="36" customHeight="1" x14ac:dyDescent="0.25">
      <c r="A283" s="328">
        <v>12</v>
      </c>
      <c r="B283" s="606" t="s">
        <v>457</v>
      </c>
      <c r="C283" s="607"/>
      <c r="D283" s="607"/>
      <c r="E283" s="607"/>
      <c r="F283" s="608"/>
      <c r="G283" s="324" t="s">
        <v>458</v>
      </c>
      <c r="H283" s="124">
        <f t="shared" si="23"/>
        <v>0</v>
      </c>
      <c r="I283" s="124">
        <v>0</v>
      </c>
      <c r="J283" s="124">
        <v>0</v>
      </c>
      <c r="K283" s="130">
        <v>0</v>
      </c>
      <c r="L283" s="130">
        <v>0</v>
      </c>
      <c r="M283" s="130">
        <v>0</v>
      </c>
      <c r="N283" s="130">
        <v>1</v>
      </c>
      <c r="O283" s="124">
        <v>0</v>
      </c>
      <c r="P283" s="124">
        <v>0</v>
      </c>
      <c r="Q283" s="125">
        <v>0</v>
      </c>
      <c r="R283" s="125">
        <v>20960</v>
      </c>
    </row>
    <row r="284" spans="1:18" ht="36" customHeight="1" x14ac:dyDescent="0.25">
      <c r="A284" s="328">
        <v>13</v>
      </c>
      <c r="B284" s="606" t="s">
        <v>459</v>
      </c>
      <c r="C284" s="607"/>
      <c r="D284" s="607"/>
      <c r="E284" s="607"/>
      <c r="F284" s="608"/>
      <c r="G284" s="324" t="s">
        <v>460</v>
      </c>
      <c r="H284" s="124">
        <f t="shared" si="23"/>
        <v>0</v>
      </c>
      <c r="I284" s="124">
        <v>0</v>
      </c>
      <c r="J284" s="124">
        <v>0</v>
      </c>
      <c r="K284" s="130">
        <v>0</v>
      </c>
      <c r="L284" s="130">
        <v>0</v>
      </c>
      <c r="M284" s="130">
        <v>0</v>
      </c>
      <c r="N284" s="130">
        <v>1</v>
      </c>
      <c r="O284" s="124">
        <v>0</v>
      </c>
      <c r="P284" s="124">
        <v>0</v>
      </c>
      <c r="Q284" s="125">
        <v>0</v>
      </c>
      <c r="R284" s="125">
        <v>19650</v>
      </c>
    </row>
    <row r="285" spans="1:18" ht="47.25" customHeight="1" x14ac:dyDescent="0.25">
      <c r="A285" s="328">
        <v>14</v>
      </c>
      <c r="B285" s="606" t="s">
        <v>461</v>
      </c>
      <c r="C285" s="607"/>
      <c r="D285" s="607"/>
      <c r="E285" s="607"/>
      <c r="F285" s="608"/>
      <c r="G285" s="324" t="s">
        <v>462</v>
      </c>
      <c r="H285" s="124">
        <f t="shared" si="23"/>
        <v>0</v>
      </c>
      <c r="I285" s="124">
        <v>0</v>
      </c>
      <c r="J285" s="124">
        <v>0</v>
      </c>
      <c r="K285" s="130">
        <v>0</v>
      </c>
      <c r="L285" s="130">
        <v>0</v>
      </c>
      <c r="M285" s="130">
        <v>0</v>
      </c>
      <c r="N285" s="130">
        <v>1</v>
      </c>
      <c r="O285" s="124">
        <v>0</v>
      </c>
      <c r="P285" s="124">
        <v>0</v>
      </c>
      <c r="Q285" s="125">
        <v>0</v>
      </c>
      <c r="R285" s="125">
        <v>27360</v>
      </c>
    </row>
    <row r="286" spans="1:18" ht="33" customHeight="1" x14ac:dyDescent="0.25">
      <c r="A286" s="328">
        <v>15</v>
      </c>
      <c r="B286" s="612" t="s">
        <v>934</v>
      </c>
      <c r="C286" s="612"/>
      <c r="D286" s="612"/>
      <c r="E286" s="612"/>
      <c r="F286" s="612"/>
      <c r="G286" s="325" t="s">
        <v>935</v>
      </c>
      <c r="H286" s="124">
        <f t="shared" si="23"/>
        <v>0</v>
      </c>
      <c r="I286" s="124">
        <v>0</v>
      </c>
      <c r="J286" s="124">
        <v>0</v>
      </c>
      <c r="K286" s="130">
        <v>0</v>
      </c>
      <c r="L286" s="130">
        <v>0</v>
      </c>
      <c r="M286" s="130">
        <v>0</v>
      </c>
      <c r="N286" s="130">
        <v>1</v>
      </c>
      <c r="O286" s="124">
        <v>0</v>
      </c>
      <c r="P286" s="124">
        <v>0</v>
      </c>
      <c r="Q286" s="125">
        <v>0</v>
      </c>
      <c r="R286" s="125">
        <v>27360</v>
      </c>
    </row>
    <row r="287" spans="1:18" ht="29.25" customHeight="1" x14ac:dyDescent="0.25">
      <c r="A287" s="328">
        <v>16</v>
      </c>
      <c r="B287" s="612" t="s">
        <v>455</v>
      </c>
      <c r="C287" s="612"/>
      <c r="D287" s="612"/>
      <c r="E287" s="612"/>
      <c r="F287" s="612"/>
      <c r="G287" s="325" t="s">
        <v>917</v>
      </c>
      <c r="H287" s="124">
        <f t="shared" si="23"/>
        <v>0</v>
      </c>
      <c r="I287" s="124">
        <v>0</v>
      </c>
      <c r="J287" s="124">
        <v>0</v>
      </c>
      <c r="K287" s="130">
        <v>0</v>
      </c>
      <c r="L287" s="130">
        <v>0</v>
      </c>
      <c r="M287" s="130">
        <v>0</v>
      </c>
      <c r="N287" s="130">
        <v>0</v>
      </c>
      <c r="O287" s="124">
        <v>0</v>
      </c>
      <c r="P287" s="124">
        <v>0</v>
      </c>
      <c r="Q287" s="125">
        <v>0</v>
      </c>
      <c r="R287" s="125">
        <v>0</v>
      </c>
    </row>
    <row r="288" spans="1:18" ht="30.75" customHeight="1" x14ac:dyDescent="0.25">
      <c r="A288" s="328">
        <v>17</v>
      </c>
      <c r="B288" s="612" t="s">
        <v>918</v>
      </c>
      <c r="C288" s="612"/>
      <c r="D288" s="612"/>
      <c r="E288" s="612"/>
      <c r="F288" s="612"/>
      <c r="G288" s="325" t="s">
        <v>919</v>
      </c>
      <c r="H288" s="124">
        <f t="shared" si="23"/>
        <v>0</v>
      </c>
      <c r="I288" s="124">
        <v>0</v>
      </c>
      <c r="J288" s="124">
        <v>0</v>
      </c>
      <c r="K288" s="130">
        <v>0</v>
      </c>
      <c r="L288" s="130">
        <v>0</v>
      </c>
      <c r="M288" s="130">
        <v>0</v>
      </c>
      <c r="N288" s="130">
        <v>0</v>
      </c>
      <c r="O288" s="124">
        <v>0</v>
      </c>
      <c r="P288" s="124">
        <v>0</v>
      </c>
      <c r="Q288" s="125">
        <v>0</v>
      </c>
      <c r="R288" s="125">
        <v>0</v>
      </c>
    </row>
    <row r="289" spans="1:18" ht="47.25" customHeight="1" x14ac:dyDescent="0.25">
      <c r="A289" s="328">
        <v>18</v>
      </c>
      <c r="B289" s="612" t="s">
        <v>920</v>
      </c>
      <c r="C289" s="612"/>
      <c r="D289" s="612"/>
      <c r="E289" s="612"/>
      <c r="F289" s="612"/>
      <c r="G289" s="325" t="s">
        <v>1022</v>
      </c>
      <c r="H289" s="124">
        <f t="shared" si="23"/>
        <v>0</v>
      </c>
      <c r="I289" s="124">
        <v>0</v>
      </c>
      <c r="J289" s="124">
        <v>0</v>
      </c>
      <c r="K289" s="130">
        <v>0</v>
      </c>
      <c r="L289" s="130">
        <v>0</v>
      </c>
      <c r="M289" s="130">
        <v>0</v>
      </c>
      <c r="N289" s="130">
        <v>0</v>
      </c>
      <c r="O289" s="124">
        <v>0</v>
      </c>
      <c r="P289" s="124">
        <v>0</v>
      </c>
      <c r="Q289" s="125">
        <v>0</v>
      </c>
      <c r="R289" s="125">
        <v>0</v>
      </c>
    </row>
    <row r="290" spans="1:18" ht="31.5" customHeight="1" x14ac:dyDescent="0.25">
      <c r="A290" s="328">
        <v>19</v>
      </c>
      <c r="B290" s="612" t="s">
        <v>922</v>
      </c>
      <c r="C290" s="612"/>
      <c r="D290" s="612"/>
      <c r="E290" s="612"/>
      <c r="F290" s="612"/>
      <c r="G290" s="325" t="s">
        <v>923</v>
      </c>
      <c r="H290" s="124">
        <f t="shared" si="23"/>
        <v>0</v>
      </c>
      <c r="I290" s="124">
        <v>0</v>
      </c>
      <c r="J290" s="124">
        <v>0</v>
      </c>
      <c r="K290" s="130">
        <v>0</v>
      </c>
      <c r="L290" s="130">
        <v>0</v>
      </c>
      <c r="M290" s="130">
        <v>0</v>
      </c>
      <c r="N290" s="130">
        <v>0</v>
      </c>
      <c r="O290" s="124">
        <v>0</v>
      </c>
      <c r="P290" s="124">
        <v>0</v>
      </c>
      <c r="Q290" s="125">
        <v>0</v>
      </c>
      <c r="R290" s="125">
        <v>0</v>
      </c>
    </row>
    <row r="291" spans="1:18" ht="35.25" customHeight="1" x14ac:dyDescent="0.25">
      <c r="A291" s="328">
        <v>20</v>
      </c>
      <c r="B291" s="612" t="s">
        <v>924</v>
      </c>
      <c r="C291" s="612"/>
      <c r="D291" s="612"/>
      <c r="E291" s="612"/>
      <c r="F291" s="612"/>
      <c r="G291" s="325" t="s">
        <v>925</v>
      </c>
      <c r="H291" s="124">
        <f t="shared" si="23"/>
        <v>0</v>
      </c>
      <c r="I291" s="124">
        <v>0</v>
      </c>
      <c r="J291" s="124">
        <v>0</v>
      </c>
      <c r="K291" s="130">
        <v>0</v>
      </c>
      <c r="L291" s="130">
        <v>0</v>
      </c>
      <c r="M291" s="130">
        <v>0</v>
      </c>
      <c r="N291" s="130">
        <v>0</v>
      </c>
      <c r="O291" s="124">
        <v>0</v>
      </c>
      <c r="P291" s="124">
        <v>0</v>
      </c>
      <c r="Q291" s="125">
        <v>0</v>
      </c>
      <c r="R291" s="125">
        <v>0</v>
      </c>
    </row>
    <row r="292" spans="1:18" ht="35.25" customHeight="1" x14ac:dyDescent="0.25">
      <c r="A292" s="328">
        <v>21</v>
      </c>
      <c r="B292" s="612" t="s">
        <v>926</v>
      </c>
      <c r="C292" s="612"/>
      <c r="D292" s="612"/>
      <c r="E292" s="612"/>
      <c r="F292" s="612"/>
      <c r="G292" s="325" t="s">
        <v>927</v>
      </c>
      <c r="H292" s="124">
        <f t="shared" si="23"/>
        <v>0</v>
      </c>
      <c r="I292" s="124">
        <v>0</v>
      </c>
      <c r="J292" s="124">
        <v>0</v>
      </c>
      <c r="K292" s="130">
        <v>0</v>
      </c>
      <c r="L292" s="130">
        <v>0</v>
      </c>
      <c r="M292" s="130">
        <v>0</v>
      </c>
      <c r="N292" s="130">
        <v>0</v>
      </c>
      <c r="O292" s="124">
        <v>0</v>
      </c>
      <c r="P292" s="124">
        <v>0</v>
      </c>
      <c r="Q292" s="125">
        <v>0</v>
      </c>
      <c r="R292" s="125">
        <v>0</v>
      </c>
    </row>
    <row r="293" spans="1:18" ht="35.25" customHeight="1" x14ac:dyDescent="0.25">
      <c r="A293" s="328">
        <v>22</v>
      </c>
      <c r="B293" s="612" t="s">
        <v>928</v>
      </c>
      <c r="C293" s="612"/>
      <c r="D293" s="612"/>
      <c r="E293" s="612"/>
      <c r="F293" s="612"/>
      <c r="G293" s="325" t="s">
        <v>929</v>
      </c>
      <c r="H293" s="124">
        <f t="shared" si="23"/>
        <v>0</v>
      </c>
      <c r="I293" s="124">
        <v>0</v>
      </c>
      <c r="J293" s="124">
        <v>0</v>
      </c>
      <c r="K293" s="130">
        <v>0</v>
      </c>
      <c r="L293" s="130">
        <v>0</v>
      </c>
      <c r="M293" s="130">
        <v>0</v>
      </c>
      <c r="N293" s="130">
        <v>0</v>
      </c>
      <c r="O293" s="124">
        <v>0</v>
      </c>
      <c r="P293" s="124">
        <v>0</v>
      </c>
      <c r="Q293" s="125">
        <v>0</v>
      </c>
      <c r="R293" s="125">
        <v>0</v>
      </c>
    </row>
    <row r="294" spans="1:18" ht="35.25" customHeight="1" x14ac:dyDescent="0.25">
      <c r="A294" s="328">
        <v>23</v>
      </c>
      <c r="B294" s="612" t="s">
        <v>930</v>
      </c>
      <c r="C294" s="612"/>
      <c r="D294" s="612"/>
      <c r="E294" s="612"/>
      <c r="F294" s="612"/>
      <c r="G294" s="325" t="s">
        <v>931</v>
      </c>
      <c r="H294" s="124">
        <f t="shared" si="23"/>
        <v>0</v>
      </c>
      <c r="I294" s="124">
        <v>0</v>
      </c>
      <c r="J294" s="124">
        <v>0</v>
      </c>
      <c r="K294" s="130">
        <v>0</v>
      </c>
      <c r="L294" s="130">
        <v>0</v>
      </c>
      <c r="M294" s="130">
        <v>0</v>
      </c>
      <c r="N294" s="130">
        <v>0</v>
      </c>
      <c r="O294" s="124">
        <v>0</v>
      </c>
      <c r="P294" s="124">
        <v>0</v>
      </c>
      <c r="Q294" s="125">
        <v>0</v>
      </c>
      <c r="R294" s="125">
        <v>0</v>
      </c>
    </row>
    <row r="295" spans="1:18" ht="35.25" customHeight="1" x14ac:dyDescent="0.25">
      <c r="A295" s="328">
        <v>24</v>
      </c>
      <c r="B295" s="612" t="s">
        <v>932</v>
      </c>
      <c r="C295" s="612"/>
      <c r="D295" s="612"/>
      <c r="E295" s="612"/>
      <c r="F295" s="612"/>
      <c r="G295" s="325" t="s">
        <v>933</v>
      </c>
      <c r="H295" s="124">
        <f t="shared" si="23"/>
        <v>0</v>
      </c>
      <c r="I295" s="124">
        <v>0</v>
      </c>
      <c r="J295" s="124">
        <v>0</v>
      </c>
      <c r="K295" s="130">
        <v>0</v>
      </c>
      <c r="L295" s="130">
        <v>0</v>
      </c>
      <c r="M295" s="130">
        <v>0</v>
      </c>
      <c r="N295" s="130">
        <v>0</v>
      </c>
      <c r="O295" s="124">
        <v>0</v>
      </c>
      <c r="P295" s="124">
        <v>0</v>
      </c>
      <c r="Q295" s="125">
        <v>0</v>
      </c>
      <c r="R295" s="125">
        <v>0</v>
      </c>
    </row>
    <row r="296" spans="1:18" ht="18.75" customHeight="1" x14ac:dyDescent="0.25">
      <c r="A296" s="329">
        <v>2</v>
      </c>
      <c r="B296" s="705" t="s">
        <v>404</v>
      </c>
      <c r="C296" s="706"/>
      <c r="D296" s="706"/>
      <c r="E296" s="706"/>
      <c r="F296" s="706"/>
      <c r="G296" s="707"/>
      <c r="H296" s="705"/>
      <c r="I296" s="706"/>
      <c r="J296" s="706"/>
      <c r="K296" s="706"/>
      <c r="L296" s="706"/>
      <c r="M296" s="706"/>
      <c r="N296" s="706"/>
      <c r="O296" s="706"/>
      <c r="P296" s="706"/>
      <c r="Q296" s="706"/>
      <c r="R296" s="707"/>
    </row>
    <row r="297" spans="1:18" ht="35.25" customHeight="1" x14ac:dyDescent="0.25">
      <c r="A297" s="328">
        <v>1</v>
      </c>
      <c r="B297" s="606" t="s">
        <v>404</v>
      </c>
      <c r="C297" s="607"/>
      <c r="D297" s="607"/>
      <c r="E297" s="607"/>
      <c r="F297" s="608"/>
      <c r="G297" s="324" t="s">
        <v>587</v>
      </c>
      <c r="H297" s="124">
        <f>I297+J297</f>
        <v>10</v>
      </c>
      <c r="I297" s="124">
        <v>0</v>
      </c>
      <c r="J297" s="124">
        <v>10</v>
      </c>
      <c r="K297" s="130">
        <v>2</v>
      </c>
      <c r="L297" s="130">
        <v>5</v>
      </c>
      <c r="M297" s="130">
        <v>3</v>
      </c>
      <c r="N297" s="130">
        <v>10</v>
      </c>
      <c r="O297" s="124">
        <v>5</v>
      </c>
      <c r="P297" s="124">
        <v>1</v>
      </c>
      <c r="Q297" s="125">
        <v>40313</v>
      </c>
      <c r="R297" s="125">
        <v>21867</v>
      </c>
    </row>
    <row r="298" spans="1:18" ht="35.25" customHeight="1" x14ac:dyDescent="0.25">
      <c r="A298" s="328">
        <v>2</v>
      </c>
      <c r="B298" s="606" t="s">
        <v>405</v>
      </c>
      <c r="C298" s="607"/>
      <c r="D298" s="607"/>
      <c r="E298" s="607"/>
      <c r="F298" s="608"/>
      <c r="G298" s="324" t="s">
        <v>406</v>
      </c>
      <c r="H298" s="124">
        <f t="shared" ref="H298:H305" si="24">I298+J298</f>
        <v>0</v>
      </c>
      <c r="I298" s="124">
        <v>0</v>
      </c>
      <c r="J298" s="124">
        <v>0</v>
      </c>
      <c r="K298" s="130">
        <v>0</v>
      </c>
      <c r="L298" s="130">
        <v>0</v>
      </c>
      <c r="M298" s="130">
        <v>0</v>
      </c>
      <c r="N298" s="130">
        <v>1</v>
      </c>
      <c r="O298" s="124">
        <v>0</v>
      </c>
      <c r="P298" s="124">
        <v>0</v>
      </c>
      <c r="Q298" s="125">
        <v>0</v>
      </c>
      <c r="R298" s="125">
        <v>19650</v>
      </c>
    </row>
    <row r="299" spans="1:18" ht="35.25" customHeight="1" x14ac:dyDescent="0.25">
      <c r="A299" s="328">
        <v>3</v>
      </c>
      <c r="B299" s="606" t="s">
        <v>415</v>
      </c>
      <c r="C299" s="607"/>
      <c r="D299" s="607"/>
      <c r="E299" s="607"/>
      <c r="F299" s="608"/>
      <c r="G299" s="324" t="s">
        <v>416</v>
      </c>
      <c r="H299" s="124">
        <f t="shared" si="24"/>
        <v>0</v>
      </c>
      <c r="I299" s="124">
        <v>0</v>
      </c>
      <c r="J299" s="124">
        <v>0</v>
      </c>
      <c r="K299" s="130">
        <v>0</v>
      </c>
      <c r="L299" s="130">
        <v>0</v>
      </c>
      <c r="M299" s="130">
        <v>0</v>
      </c>
      <c r="N299" s="130">
        <v>1</v>
      </c>
      <c r="O299" s="124">
        <v>0</v>
      </c>
      <c r="P299" s="124">
        <v>0</v>
      </c>
      <c r="Q299" s="125">
        <v>0</v>
      </c>
      <c r="R299" s="125">
        <v>26200</v>
      </c>
    </row>
    <row r="300" spans="1:18" ht="33.75" customHeight="1" x14ac:dyDescent="0.25">
      <c r="A300" s="328">
        <v>4</v>
      </c>
      <c r="B300" s="609" t="s">
        <v>419</v>
      </c>
      <c r="C300" s="610"/>
      <c r="D300" s="610"/>
      <c r="E300" s="610"/>
      <c r="F300" s="611"/>
      <c r="G300" s="325" t="s">
        <v>996</v>
      </c>
      <c r="H300" s="124">
        <f t="shared" si="24"/>
        <v>0</v>
      </c>
      <c r="I300" s="124">
        <v>0</v>
      </c>
      <c r="J300" s="124">
        <v>0</v>
      </c>
      <c r="K300" s="130">
        <v>0</v>
      </c>
      <c r="L300" s="130">
        <v>0</v>
      </c>
      <c r="M300" s="130">
        <v>0</v>
      </c>
      <c r="N300" s="130">
        <v>0</v>
      </c>
      <c r="O300" s="124">
        <v>0</v>
      </c>
      <c r="P300" s="124">
        <v>0</v>
      </c>
      <c r="Q300" s="125">
        <v>0</v>
      </c>
      <c r="R300" s="125">
        <v>0</v>
      </c>
    </row>
    <row r="301" spans="1:18" ht="33.75" customHeight="1" x14ac:dyDescent="0.25">
      <c r="A301" s="328">
        <v>5</v>
      </c>
      <c r="B301" s="616" t="s">
        <v>936</v>
      </c>
      <c r="C301" s="616"/>
      <c r="D301" s="616"/>
      <c r="E301" s="616"/>
      <c r="F301" s="616"/>
      <c r="G301" s="324" t="s">
        <v>937</v>
      </c>
      <c r="H301" s="124">
        <f>I301+J301</f>
        <v>0</v>
      </c>
      <c r="I301" s="124">
        <v>0</v>
      </c>
      <c r="J301" s="124">
        <v>0</v>
      </c>
      <c r="K301" s="130">
        <v>0</v>
      </c>
      <c r="L301" s="130">
        <v>0</v>
      </c>
      <c r="M301" s="130">
        <v>0</v>
      </c>
      <c r="N301" s="130">
        <v>0</v>
      </c>
      <c r="O301" s="124">
        <v>1</v>
      </c>
      <c r="P301" s="124">
        <v>0</v>
      </c>
      <c r="Q301" s="125">
        <v>0</v>
      </c>
      <c r="R301" s="125">
        <v>0</v>
      </c>
    </row>
    <row r="302" spans="1:18" ht="33.75" customHeight="1" x14ac:dyDescent="0.25">
      <c r="A302" s="328">
        <v>6</v>
      </c>
      <c r="B302" s="616" t="s">
        <v>417</v>
      </c>
      <c r="C302" s="616"/>
      <c r="D302" s="616"/>
      <c r="E302" s="616"/>
      <c r="F302" s="616"/>
      <c r="G302" s="324" t="s">
        <v>938</v>
      </c>
      <c r="H302" s="124">
        <f t="shared" si="24"/>
        <v>0</v>
      </c>
      <c r="I302" s="124">
        <v>0</v>
      </c>
      <c r="J302" s="124">
        <v>0</v>
      </c>
      <c r="K302" s="130">
        <v>0</v>
      </c>
      <c r="L302" s="130">
        <v>0</v>
      </c>
      <c r="M302" s="130">
        <v>0</v>
      </c>
      <c r="N302" s="130">
        <v>0</v>
      </c>
      <c r="O302" s="124">
        <v>1</v>
      </c>
      <c r="P302" s="124">
        <v>0</v>
      </c>
      <c r="Q302" s="125">
        <v>0</v>
      </c>
      <c r="R302" s="125">
        <v>0</v>
      </c>
    </row>
    <row r="303" spans="1:18" ht="33" customHeight="1" x14ac:dyDescent="0.25">
      <c r="A303" s="328">
        <v>7</v>
      </c>
      <c r="B303" s="616" t="s">
        <v>411</v>
      </c>
      <c r="C303" s="616"/>
      <c r="D303" s="616"/>
      <c r="E303" s="616"/>
      <c r="F303" s="616"/>
      <c r="G303" s="324" t="s">
        <v>995</v>
      </c>
      <c r="H303" s="124">
        <f t="shared" si="24"/>
        <v>0</v>
      </c>
      <c r="I303" s="124">
        <v>0</v>
      </c>
      <c r="J303" s="124">
        <v>0</v>
      </c>
      <c r="K303" s="130">
        <v>0</v>
      </c>
      <c r="L303" s="130">
        <v>0</v>
      </c>
      <c r="M303" s="130">
        <v>0</v>
      </c>
      <c r="N303" s="130">
        <v>0</v>
      </c>
      <c r="O303" s="124">
        <v>1</v>
      </c>
      <c r="P303" s="124">
        <v>0</v>
      </c>
      <c r="Q303" s="125">
        <v>0</v>
      </c>
      <c r="R303" s="125">
        <v>0</v>
      </c>
    </row>
    <row r="304" spans="1:18" ht="19.5" customHeight="1" x14ac:dyDescent="0.25">
      <c r="A304" s="328">
        <v>8</v>
      </c>
      <c r="B304" s="616" t="s">
        <v>407</v>
      </c>
      <c r="C304" s="616"/>
      <c r="D304" s="616"/>
      <c r="E304" s="616"/>
      <c r="F304" s="616"/>
      <c r="G304" s="324" t="s">
        <v>940</v>
      </c>
      <c r="H304" s="124">
        <f t="shared" si="24"/>
        <v>0</v>
      </c>
      <c r="I304" s="124">
        <v>0</v>
      </c>
      <c r="J304" s="124">
        <v>0</v>
      </c>
      <c r="K304" s="130">
        <v>0</v>
      </c>
      <c r="L304" s="130">
        <v>0</v>
      </c>
      <c r="M304" s="130">
        <v>0</v>
      </c>
      <c r="N304" s="130">
        <v>0</v>
      </c>
      <c r="O304" s="124">
        <v>1</v>
      </c>
      <c r="P304" s="124">
        <v>0</v>
      </c>
      <c r="Q304" s="125">
        <v>0</v>
      </c>
      <c r="R304" s="125">
        <v>0</v>
      </c>
    </row>
    <row r="305" spans="1:18" ht="33" customHeight="1" x14ac:dyDescent="0.25">
      <c r="A305" s="328">
        <v>9</v>
      </c>
      <c r="B305" s="616" t="s">
        <v>421</v>
      </c>
      <c r="C305" s="616"/>
      <c r="D305" s="616"/>
      <c r="E305" s="616"/>
      <c r="F305" s="616"/>
      <c r="G305" s="324" t="s">
        <v>941</v>
      </c>
      <c r="H305" s="124">
        <f t="shared" si="24"/>
        <v>0</v>
      </c>
      <c r="I305" s="124">
        <v>0</v>
      </c>
      <c r="J305" s="124">
        <v>0</v>
      </c>
      <c r="K305" s="130">
        <v>0</v>
      </c>
      <c r="L305" s="130">
        <v>0</v>
      </c>
      <c r="M305" s="130">
        <v>0</v>
      </c>
      <c r="N305" s="130">
        <v>0</v>
      </c>
      <c r="O305" s="124">
        <v>1</v>
      </c>
      <c r="P305" s="124">
        <v>0</v>
      </c>
      <c r="Q305" s="125">
        <v>0</v>
      </c>
      <c r="R305" s="125">
        <v>0</v>
      </c>
    </row>
    <row r="306" spans="1:18" ht="17.25" customHeight="1" x14ac:dyDescent="0.25">
      <c r="A306" s="329">
        <v>3</v>
      </c>
      <c r="B306" s="705" t="s">
        <v>423</v>
      </c>
      <c r="C306" s="706"/>
      <c r="D306" s="706"/>
      <c r="E306" s="706"/>
      <c r="F306" s="706"/>
      <c r="G306" s="707"/>
      <c r="H306" s="705"/>
      <c r="I306" s="706"/>
      <c r="J306" s="706"/>
      <c r="K306" s="706"/>
      <c r="L306" s="706"/>
      <c r="M306" s="706"/>
      <c r="N306" s="706"/>
      <c r="O306" s="706"/>
      <c r="P306" s="706"/>
      <c r="Q306" s="706"/>
      <c r="R306" s="707"/>
    </row>
    <row r="307" spans="1:18" ht="60.75" customHeight="1" x14ac:dyDescent="0.25">
      <c r="A307" s="328">
        <v>1</v>
      </c>
      <c r="B307" s="609" t="s">
        <v>423</v>
      </c>
      <c r="C307" s="610"/>
      <c r="D307" s="610"/>
      <c r="E307" s="610"/>
      <c r="F307" s="611"/>
      <c r="G307" s="325" t="s">
        <v>588</v>
      </c>
      <c r="H307" s="124">
        <f>I307+J307</f>
        <v>0</v>
      </c>
      <c r="I307" s="124">
        <v>0</v>
      </c>
      <c r="J307" s="124">
        <v>0</v>
      </c>
      <c r="K307" s="130">
        <v>2</v>
      </c>
      <c r="L307" s="130">
        <v>1</v>
      </c>
      <c r="M307" s="130">
        <v>1</v>
      </c>
      <c r="N307" s="130">
        <v>4</v>
      </c>
      <c r="O307" s="124">
        <v>3</v>
      </c>
      <c r="P307" s="124">
        <v>0</v>
      </c>
      <c r="Q307" s="125">
        <v>59067</v>
      </c>
      <c r="R307" s="125">
        <v>24585</v>
      </c>
    </row>
    <row r="308" spans="1:18" ht="23.25" customHeight="1" x14ac:dyDescent="0.25">
      <c r="A308" s="328">
        <v>3</v>
      </c>
      <c r="B308" s="609" t="s">
        <v>424</v>
      </c>
      <c r="C308" s="610"/>
      <c r="D308" s="610"/>
      <c r="E308" s="610"/>
      <c r="F308" s="611"/>
      <c r="G308" s="325" t="s">
        <v>589</v>
      </c>
      <c r="H308" s="124">
        <f t="shared" ref="H308:H311" si="25">I308+J308</f>
        <v>0</v>
      </c>
      <c r="I308" s="124">
        <v>0</v>
      </c>
      <c r="J308" s="124">
        <v>0</v>
      </c>
      <c r="K308" s="130">
        <v>0</v>
      </c>
      <c r="L308" s="130">
        <v>0</v>
      </c>
      <c r="M308" s="130">
        <v>0</v>
      </c>
      <c r="N308" s="130">
        <v>1</v>
      </c>
      <c r="O308" s="124">
        <v>2</v>
      </c>
      <c r="P308" s="124">
        <v>2</v>
      </c>
      <c r="Q308" s="125">
        <v>0</v>
      </c>
      <c r="R308" s="125">
        <v>24320</v>
      </c>
    </row>
    <row r="309" spans="1:18" ht="36" customHeight="1" x14ac:dyDescent="0.25">
      <c r="A309" s="328">
        <v>3</v>
      </c>
      <c r="B309" s="609" t="s">
        <v>427</v>
      </c>
      <c r="C309" s="610"/>
      <c r="D309" s="610"/>
      <c r="E309" s="610"/>
      <c r="F309" s="611"/>
      <c r="G309" s="325" t="s">
        <v>428</v>
      </c>
      <c r="H309" s="124">
        <f t="shared" si="25"/>
        <v>0</v>
      </c>
      <c r="I309" s="124">
        <v>0</v>
      </c>
      <c r="J309" s="124">
        <v>0</v>
      </c>
      <c r="K309" s="130">
        <v>0</v>
      </c>
      <c r="L309" s="130">
        <v>0</v>
      </c>
      <c r="M309" s="130">
        <v>0</v>
      </c>
      <c r="N309" s="130">
        <v>0</v>
      </c>
      <c r="O309" s="124">
        <v>1</v>
      </c>
      <c r="P309" s="124">
        <v>0</v>
      </c>
      <c r="Q309" s="125">
        <v>0</v>
      </c>
      <c r="R309" s="125">
        <v>0</v>
      </c>
    </row>
    <row r="310" spans="1:18" ht="36" customHeight="1" x14ac:dyDescent="0.25">
      <c r="A310" s="328">
        <v>4</v>
      </c>
      <c r="B310" s="609" t="s">
        <v>423</v>
      </c>
      <c r="C310" s="610"/>
      <c r="D310" s="610"/>
      <c r="E310" s="610"/>
      <c r="F310" s="611"/>
      <c r="G310" s="325" t="s">
        <v>429</v>
      </c>
      <c r="H310" s="124">
        <f t="shared" si="25"/>
        <v>0</v>
      </c>
      <c r="I310" s="124">
        <v>0</v>
      </c>
      <c r="J310" s="124">
        <v>0</v>
      </c>
      <c r="K310" s="130">
        <v>0</v>
      </c>
      <c r="L310" s="130">
        <v>0</v>
      </c>
      <c r="M310" s="130">
        <v>0</v>
      </c>
      <c r="N310" s="130">
        <v>1</v>
      </c>
      <c r="O310" s="124">
        <v>0</v>
      </c>
      <c r="P310" s="124">
        <v>0</v>
      </c>
      <c r="Q310" s="125">
        <v>0</v>
      </c>
      <c r="R310" s="125">
        <v>19650</v>
      </c>
    </row>
    <row r="311" spans="1:18" ht="36" customHeight="1" x14ac:dyDescent="0.25">
      <c r="A311" s="328">
        <v>5</v>
      </c>
      <c r="B311" s="609" t="s">
        <v>942</v>
      </c>
      <c r="C311" s="610"/>
      <c r="D311" s="610"/>
      <c r="E311" s="610"/>
      <c r="F311" s="610"/>
      <c r="G311" s="325" t="s">
        <v>943</v>
      </c>
      <c r="H311" s="124">
        <f t="shared" si="25"/>
        <v>0</v>
      </c>
      <c r="I311" s="124">
        <v>0</v>
      </c>
      <c r="J311" s="124">
        <v>0</v>
      </c>
      <c r="K311" s="130">
        <v>0</v>
      </c>
      <c r="L311" s="130">
        <v>0</v>
      </c>
      <c r="M311" s="130">
        <v>0</v>
      </c>
      <c r="N311" s="130">
        <v>0</v>
      </c>
      <c r="O311" s="124">
        <v>1</v>
      </c>
      <c r="P311" s="124">
        <v>0</v>
      </c>
      <c r="Q311" s="125">
        <v>0</v>
      </c>
      <c r="R311" s="125">
        <v>0</v>
      </c>
    </row>
    <row r="312" spans="1:18" ht="21" customHeight="1" x14ac:dyDescent="0.25">
      <c r="A312" s="329">
        <v>13</v>
      </c>
      <c r="B312" s="674" t="s">
        <v>463</v>
      </c>
      <c r="C312" s="675"/>
      <c r="D312" s="675"/>
      <c r="E312" s="675"/>
      <c r="F312" s="675"/>
      <c r="G312" s="676"/>
      <c r="H312" s="329">
        <f>H313+H314+H315+H316+H317+H318+H319+H320+H321+H322+H323+H324+H325+H326+H327+H328+H329+H330+H331+H332+H334</f>
        <v>240</v>
      </c>
      <c r="I312" s="329">
        <f t="shared" ref="I312:P312" si="26">I313+I314+I315+I316+I317+I318+I319+I320+I321+I322+I323+I324+I325+I326+I327+I328+I329+I330+I331+I332+I334</f>
        <v>160</v>
      </c>
      <c r="J312" s="329">
        <f t="shared" si="26"/>
        <v>80</v>
      </c>
      <c r="K312" s="330">
        <f t="shared" si="26"/>
        <v>107</v>
      </c>
      <c r="L312" s="330">
        <f t="shared" si="26"/>
        <v>10</v>
      </c>
      <c r="M312" s="330">
        <f t="shared" si="26"/>
        <v>10</v>
      </c>
      <c r="N312" s="330">
        <f t="shared" si="26"/>
        <v>332</v>
      </c>
      <c r="O312" s="329">
        <f t="shared" si="26"/>
        <v>6</v>
      </c>
      <c r="P312" s="329">
        <f t="shared" si="26"/>
        <v>6</v>
      </c>
      <c r="Q312" s="298">
        <v>48283.3</v>
      </c>
      <c r="R312" s="298">
        <v>23850.799999999999</v>
      </c>
    </row>
    <row r="313" spans="1:18" ht="39" customHeight="1" x14ac:dyDescent="0.25">
      <c r="A313" s="328">
        <v>1</v>
      </c>
      <c r="B313" s="606" t="s">
        <v>464</v>
      </c>
      <c r="C313" s="607"/>
      <c r="D313" s="607"/>
      <c r="E313" s="607"/>
      <c r="F313" s="608"/>
      <c r="G313" s="324" t="s">
        <v>1004</v>
      </c>
      <c r="H313" s="124">
        <f>I313+J313</f>
        <v>160</v>
      </c>
      <c r="I313" s="124">
        <v>140</v>
      </c>
      <c r="J313" s="124">
        <v>20</v>
      </c>
      <c r="K313" s="130">
        <v>79</v>
      </c>
      <c r="L313" s="130">
        <v>3</v>
      </c>
      <c r="M313" s="130">
        <v>3</v>
      </c>
      <c r="N313" s="130">
        <v>209</v>
      </c>
      <c r="O313" s="124">
        <v>2</v>
      </c>
      <c r="P313" s="124">
        <v>2</v>
      </c>
      <c r="Q313" s="125">
        <v>48283.3</v>
      </c>
      <c r="R313" s="125">
        <v>23850.799999999999</v>
      </c>
    </row>
    <row r="314" spans="1:18" ht="45" customHeight="1" x14ac:dyDescent="0.25">
      <c r="A314" s="328">
        <v>2</v>
      </c>
      <c r="B314" s="606" t="s">
        <v>465</v>
      </c>
      <c r="C314" s="607"/>
      <c r="D314" s="607"/>
      <c r="E314" s="607"/>
      <c r="F314" s="608"/>
      <c r="G314" s="324" t="s">
        <v>951</v>
      </c>
      <c r="H314" s="124">
        <f t="shared" ref="H314:H334" si="27">I314+J314</f>
        <v>40</v>
      </c>
      <c r="I314" s="124">
        <v>10</v>
      </c>
      <c r="J314" s="124">
        <v>30</v>
      </c>
      <c r="K314" s="130">
        <v>7</v>
      </c>
      <c r="L314" s="130">
        <v>3</v>
      </c>
      <c r="M314" s="130">
        <v>3</v>
      </c>
      <c r="N314" s="130">
        <v>28</v>
      </c>
      <c r="O314" s="124">
        <v>1</v>
      </c>
      <c r="P314" s="124">
        <v>1</v>
      </c>
      <c r="Q314" s="125">
        <v>48246.3</v>
      </c>
      <c r="R314" s="125">
        <v>23773.4</v>
      </c>
    </row>
    <row r="315" spans="1:18" ht="45" customHeight="1" x14ac:dyDescent="0.25">
      <c r="A315" s="328">
        <v>3</v>
      </c>
      <c r="B315" s="606" t="s">
        <v>466</v>
      </c>
      <c r="C315" s="607"/>
      <c r="D315" s="607"/>
      <c r="E315" s="607"/>
      <c r="F315" s="608"/>
      <c r="G315" s="324" t="s">
        <v>593</v>
      </c>
      <c r="H315" s="124">
        <f t="shared" si="27"/>
        <v>40</v>
      </c>
      <c r="I315" s="124">
        <v>10</v>
      </c>
      <c r="J315" s="124">
        <v>30</v>
      </c>
      <c r="K315" s="130">
        <v>10</v>
      </c>
      <c r="L315" s="130">
        <v>2</v>
      </c>
      <c r="M315" s="130">
        <v>2</v>
      </c>
      <c r="N315" s="130">
        <v>34</v>
      </c>
      <c r="O315" s="124">
        <v>0</v>
      </c>
      <c r="P315" s="124">
        <v>0</v>
      </c>
      <c r="Q315" s="125">
        <v>48245</v>
      </c>
      <c r="R315" s="125">
        <v>23753</v>
      </c>
    </row>
    <row r="316" spans="1:18" ht="45" customHeight="1" x14ac:dyDescent="0.25">
      <c r="A316" s="328">
        <v>4</v>
      </c>
      <c r="B316" s="606" t="s">
        <v>467</v>
      </c>
      <c r="C316" s="607"/>
      <c r="D316" s="607"/>
      <c r="E316" s="607"/>
      <c r="F316" s="608"/>
      <c r="G316" s="324" t="s">
        <v>594</v>
      </c>
      <c r="H316" s="124">
        <f t="shared" si="27"/>
        <v>0</v>
      </c>
      <c r="I316" s="124">
        <v>0</v>
      </c>
      <c r="J316" s="124">
        <v>0</v>
      </c>
      <c r="K316" s="130">
        <v>8</v>
      </c>
      <c r="L316" s="130">
        <v>1</v>
      </c>
      <c r="M316" s="130">
        <v>1</v>
      </c>
      <c r="N316" s="130">
        <v>9</v>
      </c>
      <c r="O316" s="124">
        <v>0</v>
      </c>
      <c r="P316" s="124">
        <v>0</v>
      </c>
      <c r="Q316" s="125">
        <v>48234</v>
      </c>
      <c r="R316" s="125">
        <v>23750</v>
      </c>
    </row>
    <row r="317" spans="1:18" ht="45" customHeight="1" x14ac:dyDescent="0.25">
      <c r="A317" s="328">
        <v>5</v>
      </c>
      <c r="B317" s="606" t="s">
        <v>468</v>
      </c>
      <c r="C317" s="607"/>
      <c r="D317" s="607"/>
      <c r="E317" s="607"/>
      <c r="F317" s="608"/>
      <c r="G317" s="324" t="s">
        <v>595</v>
      </c>
      <c r="H317" s="124">
        <f t="shared" si="27"/>
        <v>0</v>
      </c>
      <c r="I317" s="124">
        <v>0</v>
      </c>
      <c r="J317" s="124">
        <v>0</v>
      </c>
      <c r="K317" s="130">
        <v>3</v>
      </c>
      <c r="L317" s="130">
        <v>1</v>
      </c>
      <c r="M317" s="130">
        <v>1</v>
      </c>
      <c r="N317" s="130">
        <v>13</v>
      </c>
      <c r="O317" s="124">
        <v>0</v>
      </c>
      <c r="P317" s="124">
        <v>0</v>
      </c>
      <c r="Q317" s="125">
        <v>48224</v>
      </c>
      <c r="R317" s="125">
        <v>23741</v>
      </c>
    </row>
    <row r="318" spans="1:18" ht="33" customHeight="1" x14ac:dyDescent="0.25">
      <c r="A318" s="328">
        <v>6</v>
      </c>
      <c r="B318" s="606" t="s">
        <v>469</v>
      </c>
      <c r="C318" s="607"/>
      <c r="D318" s="607"/>
      <c r="E318" s="607"/>
      <c r="F318" s="608"/>
      <c r="G318" s="324" t="s">
        <v>596</v>
      </c>
      <c r="H318" s="124">
        <f t="shared" si="27"/>
        <v>0</v>
      </c>
      <c r="I318" s="124">
        <v>0</v>
      </c>
      <c r="J318" s="124">
        <v>0</v>
      </c>
      <c r="K318" s="130">
        <v>0</v>
      </c>
      <c r="L318" s="130">
        <v>0</v>
      </c>
      <c r="M318" s="130">
        <v>0</v>
      </c>
      <c r="N318" s="130">
        <v>3</v>
      </c>
      <c r="O318" s="124">
        <v>0</v>
      </c>
      <c r="P318" s="124">
        <v>0</v>
      </c>
      <c r="Q318" s="125">
        <v>0</v>
      </c>
      <c r="R318" s="125">
        <v>23741</v>
      </c>
    </row>
    <row r="319" spans="1:18" ht="45" customHeight="1" x14ac:dyDescent="0.25">
      <c r="A319" s="328">
        <v>7</v>
      </c>
      <c r="B319" s="606" t="s">
        <v>470</v>
      </c>
      <c r="C319" s="607"/>
      <c r="D319" s="607"/>
      <c r="E319" s="607"/>
      <c r="F319" s="608"/>
      <c r="G319" s="324" t="s">
        <v>471</v>
      </c>
      <c r="H319" s="124">
        <f t="shared" si="27"/>
        <v>0</v>
      </c>
      <c r="I319" s="124">
        <v>0</v>
      </c>
      <c r="J319" s="124">
        <v>0</v>
      </c>
      <c r="K319" s="130">
        <v>0</v>
      </c>
      <c r="L319" s="130">
        <v>0</v>
      </c>
      <c r="M319" s="130">
        <v>0</v>
      </c>
      <c r="N319" s="130">
        <v>1</v>
      </c>
      <c r="O319" s="124">
        <v>1</v>
      </c>
      <c r="P319" s="124">
        <v>1</v>
      </c>
      <c r="Q319" s="125">
        <v>0</v>
      </c>
      <c r="R319" s="125">
        <v>23741</v>
      </c>
    </row>
    <row r="320" spans="1:18" ht="45" customHeight="1" x14ac:dyDescent="0.25">
      <c r="A320" s="328">
        <v>8</v>
      </c>
      <c r="B320" s="606" t="s">
        <v>472</v>
      </c>
      <c r="C320" s="607"/>
      <c r="D320" s="607"/>
      <c r="E320" s="607"/>
      <c r="F320" s="608"/>
      <c r="G320" s="324" t="s">
        <v>473</v>
      </c>
      <c r="H320" s="124">
        <f t="shared" si="27"/>
        <v>0</v>
      </c>
      <c r="I320" s="124">
        <v>0</v>
      </c>
      <c r="J320" s="124">
        <v>0</v>
      </c>
      <c r="K320" s="130">
        <v>0</v>
      </c>
      <c r="L320" s="130">
        <v>0</v>
      </c>
      <c r="M320" s="130">
        <v>0</v>
      </c>
      <c r="N320" s="130">
        <v>4</v>
      </c>
      <c r="O320" s="124">
        <v>0</v>
      </c>
      <c r="P320" s="124">
        <v>0</v>
      </c>
      <c r="Q320" s="125">
        <v>0</v>
      </c>
      <c r="R320" s="125">
        <v>23741</v>
      </c>
    </row>
    <row r="321" spans="1:18" ht="29.25" customHeight="1" x14ac:dyDescent="0.25">
      <c r="A321" s="328">
        <v>9</v>
      </c>
      <c r="B321" s="606" t="s">
        <v>474</v>
      </c>
      <c r="C321" s="607"/>
      <c r="D321" s="607"/>
      <c r="E321" s="607"/>
      <c r="F321" s="608"/>
      <c r="G321" s="324" t="s">
        <v>475</v>
      </c>
      <c r="H321" s="124">
        <f t="shared" si="27"/>
        <v>0</v>
      </c>
      <c r="I321" s="124">
        <v>0</v>
      </c>
      <c r="J321" s="124">
        <v>0</v>
      </c>
      <c r="K321" s="130">
        <v>0</v>
      </c>
      <c r="L321" s="130">
        <v>0</v>
      </c>
      <c r="M321" s="130">
        <v>0</v>
      </c>
      <c r="N321" s="130">
        <v>3</v>
      </c>
      <c r="O321" s="124">
        <v>1</v>
      </c>
      <c r="P321" s="124">
        <v>1</v>
      </c>
      <c r="Q321" s="125">
        <v>0</v>
      </c>
      <c r="R321" s="125">
        <v>23741</v>
      </c>
    </row>
    <row r="322" spans="1:18" ht="34.5" customHeight="1" x14ac:dyDescent="0.25">
      <c r="A322" s="328">
        <v>10</v>
      </c>
      <c r="B322" s="606" t="s">
        <v>476</v>
      </c>
      <c r="C322" s="607"/>
      <c r="D322" s="607"/>
      <c r="E322" s="607"/>
      <c r="F322" s="608"/>
      <c r="G322" s="324" t="s">
        <v>477</v>
      </c>
      <c r="H322" s="124">
        <f t="shared" si="27"/>
        <v>0</v>
      </c>
      <c r="I322" s="124">
        <v>0</v>
      </c>
      <c r="J322" s="124">
        <v>0</v>
      </c>
      <c r="K322" s="130">
        <v>0</v>
      </c>
      <c r="L322" s="130">
        <v>0</v>
      </c>
      <c r="M322" s="130">
        <v>0</v>
      </c>
      <c r="N322" s="130">
        <v>1</v>
      </c>
      <c r="O322" s="124">
        <v>0</v>
      </c>
      <c r="P322" s="124">
        <v>0</v>
      </c>
      <c r="Q322" s="125">
        <v>0</v>
      </c>
      <c r="R322" s="125">
        <v>23741</v>
      </c>
    </row>
    <row r="323" spans="1:18" ht="45" customHeight="1" x14ac:dyDescent="0.25">
      <c r="A323" s="328">
        <v>11</v>
      </c>
      <c r="B323" s="606" t="s">
        <v>478</v>
      </c>
      <c r="C323" s="607"/>
      <c r="D323" s="607"/>
      <c r="E323" s="607"/>
      <c r="F323" s="608"/>
      <c r="G323" s="324" t="s">
        <v>479</v>
      </c>
      <c r="H323" s="124">
        <f t="shared" si="27"/>
        <v>0</v>
      </c>
      <c r="I323" s="124">
        <v>0</v>
      </c>
      <c r="J323" s="124">
        <v>0</v>
      </c>
      <c r="K323" s="130">
        <v>0</v>
      </c>
      <c r="L323" s="130">
        <v>0</v>
      </c>
      <c r="M323" s="130">
        <v>0</v>
      </c>
      <c r="N323" s="130">
        <v>4</v>
      </c>
      <c r="O323" s="124">
        <v>0</v>
      </c>
      <c r="P323" s="124">
        <v>0</v>
      </c>
      <c r="Q323" s="125">
        <v>0</v>
      </c>
      <c r="R323" s="125">
        <v>23741</v>
      </c>
    </row>
    <row r="324" spans="1:18" ht="45.75" customHeight="1" x14ac:dyDescent="0.25">
      <c r="A324" s="328">
        <v>12</v>
      </c>
      <c r="B324" s="606" t="s">
        <v>480</v>
      </c>
      <c r="C324" s="607"/>
      <c r="D324" s="607"/>
      <c r="E324" s="607"/>
      <c r="F324" s="608"/>
      <c r="G324" s="324" t="s">
        <v>481</v>
      </c>
      <c r="H324" s="124">
        <f t="shared" si="27"/>
        <v>0</v>
      </c>
      <c r="I324" s="124">
        <v>0</v>
      </c>
      <c r="J324" s="124">
        <v>0</v>
      </c>
      <c r="K324" s="130">
        <v>0</v>
      </c>
      <c r="L324" s="130">
        <v>0</v>
      </c>
      <c r="M324" s="130">
        <v>0</v>
      </c>
      <c r="N324" s="130">
        <v>4</v>
      </c>
      <c r="O324" s="124">
        <v>0</v>
      </c>
      <c r="P324" s="124">
        <v>0</v>
      </c>
      <c r="Q324" s="125">
        <v>0</v>
      </c>
      <c r="R324" s="125">
        <v>23741</v>
      </c>
    </row>
    <row r="325" spans="1:18" ht="45.75" customHeight="1" x14ac:dyDescent="0.25">
      <c r="A325" s="328">
        <v>13</v>
      </c>
      <c r="B325" s="606" t="s">
        <v>482</v>
      </c>
      <c r="C325" s="607"/>
      <c r="D325" s="607"/>
      <c r="E325" s="607"/>
      <c r="F325" s="608"/>
      <c r="G325" s="324" t="s">
        <v>483</v>
      </c>
      <c r="H325" s="124">
        <f t="shared" si="27"/>
        <v>0</v>
      </c>
      <c r="I325" s="124">
        <v>0</v>
      </c>
      <c r="J325" s="124">
        <v>0</v>
      </c>
      <c r="K325" s="130">
        <v>0</v>
      </c>
      <c r="L325" s="130">
        <v>0</v>
      </c>
      <c r="M325" s="130">
        <v>0</v>
      </c>
      <c r="N325" s="130">
        <v>2</v>
      </c>
      <c r="O325" s="124">
        <v>0</v>
      </c>
      <c r="P325" s="124">
        <v>0</v>
      </c>
      <c r="Q325" s="125">
        <v>0</v>
      </c>
      <c r="R325" s="125">
        <v>23741</v>
      </c>
    </row>
    <row r="326" spans="1:18" ht="45.75" customHeight="1" x14ac:dyDescent="0.25">
      <c r="A326" s="328">
        <v>14</v>
      </c>
      <c r="B326" s="606" t="s">
        <v>484</v>
      </c>
      <c r="C326" s="607"/>
      <c r="D326" s="607"/>
      <c r="E326" s="607"/>
      <c r="F326" s="608"/>
      <c r="G326" s="324" t="s">
        <v>497</v>
      </c>
      <c r="H326" s="124">
        <f t="shared" si="27"/>
        <v>0</v>
      </c>
      <c r="I326" s="124">
        <v>0</v>
      </c>
      <c r="J326" s="124">
        <v>0</v>
      </c>
      <c r="K326" s="130">
        <v>0</v>
      </c>
      <c r="L326" s="130">
        <v>0</v>
      </c>
      <c r="M326" s="130">
        <v>0</v>
      </c>
      <c r="N326" s="130">
        <v>1</v>
      </c>
      <c r="O326" s="124">
        <v>1</v>
      </c>
      <c r="P326" s="124">
        <v>1</v>
      </c>
      <c r="Q326" s="125">
        <v>0</v>
      </c>
      <c r="R326" s="125">
        <v>23741</v>
      </c>
    </row>
    <row r="327" spans="1:18" ht="45.75" customHeight="1" x14ac:dyDescent="0.25">
      <c r="A327" s="328">
        <v>15</v>
      </c>
      <c r="B327" s="606" t="s">
        <v>485</v>
      </c>
      <c r="C327" s="607"/>
      <c r="D327" s="607"/>
      <c r="E327" s="607"/>
      <c r="F327" s="608"/>
      <c r="G327" s="324" t="s">
        <v>486</v>
      </c>
      <c r="H327" s="124">
        <f t="shared" si="27"/>
        <v>0</v>
      </c>
      <c r="I327" s="124">
        <v>0</v>
      </c>
      <c r="J327" s="124">
        <v>0</v>
      </c>
      <c r="K327" s="130">
        <v>0</v>
      </c>
      <c r="L327" s="130">
        <v>0</v>
      </c>
      <c r="M327" s="130">
        <v>0</v>
      </c>
      <c r="N327" s="130">
        <v>4</v>
      </c>
      <c r="O327" s="124">
        <v>0</v>
      </c>
      <c r="P327" s="124">
        <v>0</v>
      </c>
      <c r="Q327" s="125">
        <v>0</v>
      </c>
      <c r="R327" s="125">
        <v>23741</v>
      </c>
    </row>
    <row r="328" spans="1:18" ht="30.75" customHeight="1" x14ac:dyDescent="0.25">
      <c r="A328" s="328">
        <v>16</v>
      </c>
      <c r="B328" s="606" t="s">
        <v>487</v>
      </c>
      <c r="C328" s="607"/>
      <c r="D328" s="607"/>
      <c r="E328" s="607"/>
      <c r="F328" s="608"/>
      <c r="G328" s="324" t="s">
        <v>862</v>
      </c>
      <c r="H328" s="124">
        <f t="shared" si="27"/>
        <v>0</v>
      </c>
      <c r="I328" s="124">
        <v>0</v>
      </c>
      <c r="J328" s="124">
        <v>0</v>
      </c>
      <c r="K328" s="130">
        <v>0</v>
      </c>
      <c r="L328" s="130">
        <v>0</v>
      </c>
      <c r="M328" s="130">
        <v>0</v>
      </c>
      <c r="N328" s="130">
        <v>2</v>
      </c>
      <c r="O328" s="124">
        <v>0</v>
      </c>
      <c r="P328" s="124">
        <v>0</v>
      </c>
      <c r="Q328" s="125">
        <v>0</v>
      </c>
      <c r="R328" s="125">
        <v>23741</v>
      </c>
    </row>
    <row r="329" spans="1:18" ht="21.75" customHeight="1" x14ac:dyDescent="0.25">
      <c r="A329" s="328">
        <v>17</v>
      </c>
      <c r="B329" s="606" t="s">
        <v>489</v>
      </c>
      <c r="C329" s="607"/>
      <c r="D329" s="607"/>
      <c r="E329" s="607"/>
      <c r="F329" s="608"/>
      <c r="G329" s="324" t="s">
        <v>490</v>
      </c>
      <c r="H329" s="124">
        <f t="shared" si="27"/>
        <v>0</v>
      </c>
      <c r="I329" s="124">
        <v>0</v>
      </c>
      <c r="J329" s="124">
        <v>0</v>
      </c>
      <c r="K329" s="130">
        <v>0</v>
      </c>
      <c r="L329" s="130">
        <v>0</v>
      </c>
      <c r="M329" s="130">
        <v>0</v>
      </c>
      <c r="N329" s="130">
        <v>4</v>
      </c>
      <c r="O329" s="124">
        <v>0</v>
      </c>
      <c r="P329" s="124">
        <v>0</v>
      </c>
      <c r="Q329" s="125">
        <v>0</v>
      </c>
      <c r="R329" s="125">
        <v>23741</v>
      </c>
    </row>
    <row r="330" spans="1:18" ht="45.75" customHeight="1" x14ac:dyDescent="0.25">
      <c r="A330" s="328">
        <v>18</v>
      </c>
      <c r="B330" s="606" t="s">
        <v>491</v>
      </c>
      <c r="C330" s="607"/>
      <c r="D330" s="607"/>
      <c r="E330" s="607"/>
      <c r="F330" s="608"/>
      <c r="G330" s="324" t="s">
        <v>492</v>
      </c>
      <c r="H330" s="124">
        <f t="shared" si="27"/>
        <v>0</v>
      </c>
      <c r="I330" s="124">
        <v>0</v>
      </c>
      <c r="J330" s="124">
        <v>0</v>
      </c>
      <c r="K330" s="130">
        <v>0</v>
      </c>
      <c r="L330" s="130">
        <v>0</v>
      </c>
      <c r="M330" s="130">
        <v>0</v>
      </c>
      <c r="N330" s="130">
        <v>4</v>
      </c>
      <c r="O330" s="124">
        <v>0</v>
      </c>
      <c r="P330" s="124">
        <v>0</v>
      </c>
      <c r="Q330" s="125">
        <v>0</v>
      </c>
      <c r="R330" s="125">
        <v>23741</v>
      </c>
    </row>
    <row r="331" spans="1:18" ht="46.5" customHeight="1" x14ac:dyDescent="0.25">
      <c r="A331" s="328">
        <v>19</v>
      </c>
      <c r="B331" s="606" t="s">
        <v>493</v>
      </c>
      <c r="C331" s="607"/>
      <c r="D331" s="607"/>
      <c r="E331" s="607"/>
      <c r="F331" s="608"/>
      <c r="G331" s="324" t="s">
        <v>494</v>
      </c>
      <c r="H331" s="124">
        <f t="shared" si="27"/>
        <v>0</v>
      </c>
      <c r="I331" s="124">
        <v>0</v>
      </c>
      <c r="J331" s="124">
        <v>0</v>
      </c>
      <c r="K331" s="130">
        <v>0</v>
      </c>
      <c r="L331" s="130">
        <v>0</v>
      </c>
      <c r="M331" s="130">
        <v>0</v>
      </c>
      <c r="N331" s="130">
        <v>1</v>
      </c>
      <c r="O331" s="124">
        <v>0</v>
      </c>
      <c r="P331" s="124">
        <v>0</v>
      </c>
      <c r="Q331" s="125">
        <v>0</v>
      </c>
      <c r="R331" s="125">
        <v>23741</v>
      </c>
    </row>
    <row r="332" spans="1:18" ht="34.5" customHeight="1" x14ac:dyDescent="0.25">
      <c r="A332" s="328">
        <v>20</v>
      </c>
      <c r="B332" s="606" t="s">
        <v>495</v>
      </c>
      <c r="C332" s="607"/>
      <c r="D332" s="607"/>
      <c r="E332" s="607"/>
      <c r="F332" s="608"/>
      <c r="G332" s="324" t="s">
        <v>496</v>
      </c>
      <c r="H332" s="124">
        <f t="shared" si="27"/>
        <v>0</v>
      </c>
      <c r="I332" s="124">
        <v>0</v>
      </c>
      <c r="J332" s="124">
        <v>0</v>
      </c>
      <c r="K332" s="130">
        <v>0</v>
      </c>
      <c r="L332" s="130">
        <v>0</v>
      </c>
      <c r="M332" s="130">
        <v>0</v>
      </c>
      <c r="N332" s="130">
        <v>1</v>
      </c>
      <c r="O332" s="124">
        <v>0</v>
      </c>
      <c r="P332" s="124">
        <v>0</v>
      </c>
      <c r="Q332" s="125">
        <v>0</v>
      </c>
      <c r="R332" s="125">
        <v>23741</v>
      </c>
    </row>
    <row r="333" spans="1:18" ht="46.5" customHeight="1" x14ac:dyDescent="0.25">
      <c r="A333" s="328">
        <v>21</v>
      </c>
      <c r="B333" s="609" t="s">
        <v>952</v>
      </c>
      <c r="C333" s="610"/>
      <c r="D333" s="610"/>
      <c r="E333" s="610"/>
      <c r="F333" s="611"/>
      <c r="G333" s="325" t="s">
        <v>953</v>
      </c>
      <c r="H333" s="124">
        <f t="shared" si="27"/>
        <v>0</v>
      </c>
      <c r="I333" s="124">
        <v>0</v>
      </c>
      <c r="J333" s="124">
        <v>0</v>
      </c>
      <c r="K333" s="130">
        <v>0</v>
      </c>
      <c r="L333" s="130">
        <v>0</v>
      </c>
      <c r="M333" s="130">
        <v>0</v>
      </c>
      <c r="N333" s="130">
        <v>0</v>
      </c>
      <c r="O333" s="124">
        <v>0</v>
      </c>
      <c r="P333" s="124">
        <v>0</v>
      </c>
      <c r="Q333" s="124">
        <v>0</v>
      </c>
      <c r="R333" s="124">
        <v>0</v>
      </c>
    </row>
    <row r="334" spans="1:18" ht="29.25" customHeight="1" x14ac:dyDescent="0.25">
      <c r="A334" s="328">
        <v>22</v>
      </c>
      <c r="B334" s="609" t="s">
        <v>954</v>
      </c>
      <c r="C334" s="610"/>
      <c r="D334" s="610"/>
      <c r="E334" s="610"/>
      <c r="F334" s="611"/>
      <c r="G334" s="325" t="s">
        <v>955</v>
      </c>
      <c r="H334" s="124">
        <f t="shared" si="27"/>
        <v>0</v>
      </c>
      <c r="I334" s="124">
        <v>0</v>
      </c>
      <c r="J334" s="124">
        <v>0</v>
      </c>
      <c r="K334" s="130">
        <v>0</v>
      </c>
      <c r="L334" s="130">
        <v>0</v>
      </c>
      <c r="M334" s="130">
        <v>0</v>
      </c>
      <c r="N334" s="130">
        <v>0</v>
      </c>
      <c r="O334" s="124">
        <v>0</v>
      </c>
      <c r="P334" s="124">
        <v>0</v>
      </c>
      <c r="Q334" s="124">
        <v>0</v>
      </c>
      <c r="R334" s="124">
        <v>0</v>
      </c>
    </row>
    <row r="335" spans="1:18" ht="30" customHeight="1" x14ac:dyDescent="0.25">
      <c r="A335" s="673" t="s">
        <v>654</v>
      </c>
      <c r="B335" s="673"/>
      <c r="C335" s="673"/>
      <c r="D335" s="673"/>
      <c r="E335" s="673"/>
      <c r="F335" s="673"/>
      <c r="G335" s="673"/>
      <c r="H335" s="329">
        <f>I335+J335</f>
        <v>3855</v>
      </c>
      <c r="I335" s="329">
        <f t="shared" ref="I335:P335" si="28">I25+I40+I68+I104+I129+I148+I163+I192+I241+I244+I259+I270+I312</f>
        <v>2570</v>
      </c>
      <c r="J335" s="329">
        <f t="shared" si="28"/>
        <v>1285</v>
      </c>
      <c r="K335" s="330">
        <f t="shared" si="28"/>
        <v>1667</v>
      </c>
      <c r="L335" s="330">
        <f t="shared" si="28"/>
        <v>818.5</v>
      </c>
      <c r="M335" s="330">
        <f t="shared" si="28"/>
        <v>136.25</v>
      </c>
      <c r="N335" s="330">
        <f t="shared" si="28"/>
        <v>4905</v>
      </c>
      <c r="O335" s="329">
        <f t="shared" si="28"/>
        <v>1155</v>
      </c>
      <c r="P335" s="329">
        <f t="shared" si="28"/>
        <v>27</v>
      </c>
      <c r="Q335" s="298"/>
      <c r="R335" s="298"/>
    </row>
    <row r="336" spans="1:18" ht="33.75" customHeight="1" x14ac:dyDescent="0.25">
      <c r="A336" s="331">
        <v>14</v>
      </c>
      <c r="B336" s="617" t="s">
        <v>597</v>
      </c>
      <c r="C336" s="618"/>
      <c r="D336" s="618"/>
      <c r="E336" s="618"/>
      <c r="F336" s="619"/>
      <c r="G336" s="151" t="s">
        <v>598</v>
      </c>
      <c r="H336" s="232">
        <f>I336+J336</f>
        <v>180</v>
      </c>
      <c r="I336" s="127">
        <v>125</v>
      </c>
      <c r="J336" s="127">
        <v>55</v>
      </c>
      <c r="K336" s="130">
        <v>103</v>
      </c>
      <c r="L336" s="130">
        <v>0</v>
      </c>
      <c r="M336" s="130">
        <v>1</v>
      </c>
      <c r="N336" s="130">
        <v>229</v>
      </c>
      <c r="O336" s="127">
        <v>0</v>
      </c>
      <c r="P336" s="127">
        <v>0</v>
      </c>
      <c r="Q336" s="127">
        <v>52601</v>
      </c>
      <c r="R336" s="128">
        <v>25025.599999999999</v>
      </c>
    </row>
    <row r="337" spans="1:20" ht="28.5" customHeight="1" x14ac:dyDescent="0.25">
      <c r="A337" s="667" t="s">
        <v>859</v>
      </c>
      <c r="B337" s="667"/>
      <c r="C337" s="667"/>
      <c r="D337" s="667"/>
      <c r="E337" s="667"/>
      <c r="F337" s="667"/>
      <c r="G337" s="667"/>
      <c r="H337" s="667"/>
      <c r="I337" s="667"/>
      <c r="J337" s="667"/>
      <c r="K337" s="667"/>
      <c r="L337" s="667"/>
      <c r="M337" s="667"/>
      <c r="N337" s="667"/>
      <c r="O337" s="667"/>
      <c r="P337" s="667"/>
      <c r="Q337" s="667"/>
      <c r="R337" s="667"/>
    </row>
    <row r="338" spans="1:20" ht="48" customHeight="1" x14ac:dyDescent="0.25">
      <c r="A338" s="267">
        <v>1</v>
      </c>
      <c r="B338" s="620" t="s">
        <v>599</v>
      </c>
      <c r="C338" s="621"/>
      <c r="D338" s="621"/>
      <c r="E338" s="621"/>
      <c r="F338" s="622"/>
      <c r="G338" s="151" t="s">
        <v>1051</v>
      </c>
      <c r="H338" s="127">
        <f>I338+J338</f>
        <v>720</v>
      </c>
      <c r="I338" s="127">
        <v>700</v>
      </c>
      <c r="J338" s="127">
        <v>20</v>
      </c>
      <c r="K338" s="130">
        <v>206</v>
      </c>
      <c r="L338" s="130">
        <v>0</v>
      </c>
      <c r="M338" s="130">
        <v>0</v>
      </c>
      <c r="N338" s="130">
        <v>397</v>
      </c>
      <c r="O338" s="127">
        <v>0</v>
      </c>
      <c r="P338" s="127">
        <v>0</v>
      </c>
      <c r="Q338" s="128">
        <v>47716</v>
      </c>
      <c r="R338" s="128">
        <v>23858</v>
      </c>
    </row>
    <row r="339" spans="1:20" ht="57" x14ac:dyDescent="0.25">
      <c r="A339" s="267">
        <v>2</v>
      </c>
      <c r="B339" s="620" t="s">
        <v>601</v>
      </c>
      <c r="C339" s="621"/>
      <c r="D339" s="621"/>
      <c r="E339" s="621"/>
      <c r="F339" s="622"/>
      <c r="G339" s="151" t="s">
        <v>1052</v>
      </c>
      <c r="H339" s="127">
        <f t="shared" ref="H339:H358" si="29">I339+J339</f>
        <v>485</v>
      </c>
      <c r="I339" s="127">
        <v>485</v>
      </c>
      <c r="J339" s="127">
        <v>0</v>
      </c>
      <c r="K339" s="130">
        <v>192</v>
      </c>
      <c r="L339" s="130">
        <v>0</v>
      </c>
      <c r="M339" s="130">
        <v>0</v>
      </c>
      <c r="N339" s="130">
        <v>313</v>
      </c>
      <c r="O339" s="127">
        <v>0</v>
      </c>
      <c r="P339" s="127">
        <v>0</v>
      </c>
      <c r="Q339" s="128">
        <v>47870.8</v>
      </c>
      <c r="R339" s="128">
        <v>23876.6</v>
      </c>
    </row>
    <row r="340" spans="1:20" ht="42.75" x14ac:dyDescent="0.25">
      <c r="A340" s="267">
        <v>3</v>
      </c>
      <c r="B340" s="620" t="s">
        <v>631</v>
      </c>
      <c r="C340" s="621"/>
      <c r="D340" s="621"/>
      <c r="E340" s="621"/>
      <c r="F340" s="622"/>
      <c r="G340" s="151" t="s">
        <v>1053</v>
      </c>
      <c r="H340" s="127">
        <f t="shared" si="29"/>
        <v>510</v>
      </c>
      <c r="I340" s="127">
        <v>480</v>
      </c>
      <c r="J340" s="127">
        <v>30</v>
      </c>
      <c r="K340" s="130">
        <v>119</v>
      </c>
      <c r="L340" s="130">
        <v>129</v>
      </c>
      <c r="M340" s="130">
        <v>0</v>
      </c>
      <c r="N340" s="130">
        <v>315</v>
      </c>
      <c r="O340" s="127">
        <v>148</v>
      </c>
      <c r="P340" s="127">
        <v>0</v>
      </c>
      <c r="Q340" s="128">
        <v>61731</v>
      </c>
      <c r="R340" s="128">
        <v>23859</v>
      </c>
    </row>
    <row r="341" spans="1:20" ht="28.5" x14ac:dyDescent="0.25">
      <c r="A341" s="267">
        <v>4</v>
      </c>
      <c r="B341" s="620" t="s">
        <v>601</v>
      </c>
      <c r="C341" s="621"/>
      <c r="D341" s="621"/>
      <c r="E341" s="621"/>
      <c r="F341" s="622"/>
      <c r="G341" s="151" t="s">
        <v>1054</v>
      </c>
      <c r="H341" s="151">
        <f t="shared" si="29"/>
        <v>340</v>
      </c>
      <c r="I341" s="151">
        <v>340</v>
      </c>
      <c r="J341" s="151">
        <v>0</v>
      </c>
      <c r="K341" s="233">
        <v>107</v>
      </c>
      <c r="L341" s="233">
        <v>0</v>
      </c>
      <c r="M341" s="233">
        <v>0</v>
      </c>
      <c r="N341" s="233">
        <v>205</v>
      </c>
      <c r="O341" s="151">
        <v>0</v>
      </c>
      <c r="P341" s="151">
        <v>0</v>
      </c>
      <c r="Q341" s="243" t="s">
        <v>1143</v>
      </c>
      <c r="R341" s="243" t="s">
        <v>1144</v>
      </c>
    </row>
    <row r="342" spans="1:20" ht="42.75" x14ac:dyDescent="0.25">
      <c r="A342" s="267">
        <v>5</v>
      </c>
      <c r="B342" s="620" t="s">
        <v>614</v>
      </c>
      <c r="C342" s="621"/>
      <c r="D342" s="621"/>
      <c r="E342" s="621"/>
      <c r="F342" s="622"/>
      <c r="G342" s="151" t="s">
        <v>606</v>
      </c>
      <c r="H342" s="151">
        <f t="shared" si="29"/>
        <v>305</v>
      </c>
      <c r="I342" s="151">
        <v>290</v>
      </c>
      <c r="J342" s="151">
        <v>15</v>
      </c>
      <c r="K342" s="233">
        <v>107</v>
      </c>
      <c r="L342" s="233">
        <v>8</v>
      </c>
      <c r="M342" s="233">
        <v>0</v>
      </c>
      <c r="N342" s="233">
        <v>251</v>
      </c>
      <c r="O342" s="151">
        <v>11</v>
      </c>
      <c r="P342" s="151">
        <v>0</v>
      </c>
      <c r="Q342" s="152">
        <v>50839.3</v>
      </c>
      <c r="R342" s="152">
        <v>24616.2</v>
      </c>
    </row>
    <row r="343" spans="1:20" ht="61.5" customHeight="1" x14ac:dyDescent="0.25">
      <c r="A343" s="267">
        <v>6</v>
      </c>
      <c r="B343" s="620" t="s">
        <v>601</v>
      </c>
      <c r="C343" s="621"/>
      <c r="D343" s="621"/>
      <c r="E343" s="621"/>
      <c r="F343" s="622"/>
      <c r="G343" s="151" t="s">
        <v>1055</v>
      </c>
      <c r="H343" s="151">
        <f t="shared" si="29"/>
        <v>221</v>
      </c>
      <c r="I343" s="151">
        <v>215</v>
      </c>
      <c r="J343" s="151">
        <v>6</v>
      </c>
      <c r="K343" s="233">
        <v>93</v>
      </c>
      <c r="L343" s="233">
        <v>7</v>
      </c>
      <c r="M343" s="233">
        <v>7</v>
      </c>
      <c r="N343" s="233">
        <v>275</v>
      </c>
      <c r="O343" s="151">
        <v>0</v>
      </c>
      <c r="P343" s="151">
        <v>0</v>
      </c>
      <c r="Q343" s="152">
        <v>46889.1</v>
      </c>
      <c r="R343" s="152">
        <v>24822.3</v>
      </c>
    </row>
    <row r="344" spans="1:20" ht="42.75" x14ac:dyDescent="0.25">
      <c r="A344" s="267">
        <v>7</v>
      </c>
      <c r="B344" s="620" t="s">
        <v>609</v>
      </c>
      <c r="C344" s="621"/>
      <c r="D344" s="621"/>
      <c r="E344" s="621"/>
      <c r="F344" s="622"/>
      <c r="G344" s="151" t="s">
        <v>1142</v>
      </c>
      <c r="H344" s="151">
        <f t="shared" si="29"/>
        <v>330</v>
      </c>
      <c r="I344" s="151">
        <v>315</v>
      </c>
      <c r="J344" s="151">
        <v>15</v>
      </c>
      <c r="K344" s="233">
        <v>41</v>
      </c>
      <c r="L344" s="233">
        <v>75</v>
      </c>
      <c r="M344" s="233">
        <v>0</v>
      </c>
      <c r="N344" s="233">
        <v>122</v>
      </c>
      <c r="O344" s="151">
        <v>87</v>
      </c>
      <c r="P344" s="151">
        <v>0</v>
      </c>
      <c r="Q344" s="241">
        <v>57674.5</v>
      </c>
      <c r="R344" s="241">
        <v>31621.8</v>
      </c>
    </row>
    <row r="345" spans="1:20" ht="21" customHeight="1" x14ac:dyDescent="0.25">
      <c r="A345" s="267">
        <v>8</v>
      </c>
      <c r="B345" s="620" t="s">
        <v>609</v>
      </c>
      <c r="C345" s="621"/>
      <c r="D345" s="621"/>
      <c r="E345" s="621"/>
      <c r="F345" s="622"/>
      <c r="G345" s="151" t="s">
        <v>1114</v>
      </c>
      <c r="H345" s="151">
        <f t="shared" si="29"/>
        <v>80</v>
      </c>
      <c r="I345" s="151">
        <v>70</v>
      </c>
      <c r="J345" s="151">
        <v>10</v>
      </c>
      <c r="K345" s="233">
        <v>16</v>
      </c>
      <c r="L345" s="233">
        <v>16</v>
      </c>
      <c r="M345" s="233">
        <v>9</v>
      </c>
      <c r="N345" s="233">
        <v>19</v>
      </c>
      <c r="O345" s="151">
        <v>2</v>
      </c>
      <c r="P345" s="151">
        <v>1</v>
      </c>
      <c r="Q345" s="152">
        <v>48055.6</v>
      </c>
      <c r="R345" s="152">
        <v>32387.1</v>
      </c>
    </row>
    <row r="346" spans="1:20" ht="21" customHeight="1" x14ac:dyDescent="0.25">
      <c r="A346" s="267">
        <v>9</v>
      </c>
      <c r="B346" s="620" t="s">
        <v>631</v>
      </c>
      <c r="C346" s="621"/>
      <c r="D346" s="621"/>
      <c r="E346" s="621"/>
      <c r="F346" s="622"/>
      <c r="G346" s="151" t="s">
        <v>1112</v>
      </c>
      <c r="H346" s="151">
        <f t="shared" si="29"/>
        <v>90</v>
      </c>
      <c r="I346" s="151">
        <v>90</v>
      </c>
      <c r="J346" s="151">
        <v>0</v>
      </c>
      <c r="K346" s="233">
        <v>44</v>
      </c>
      <c r="L346" s="233">
        <v>0</v>
      </c>
      <c r="M346" s="233">
        <v>0</v>
      </c>
      <c r="N346" s="233">
        <v>47</v>
      </c>
      <c r="O346" s="151">
        <v>0</v>
      </c>
      <c r="P346" s="151">
        <v>0</v>
      </c>
      <c r="Q346" s="152">
        <v>52608.9</v>
      </c>
      <c r="R346" s="152">
        <v>24583.3</v>
      </c>
    </row>
    <row r="347" spans="1:20" ht="21" customHeight="1" x14ac:dyDescent="0.25">
      <c r="A347" s="267">
        <v>10</v>
      </c>
      <c r="B347" s="620" t="s">
        <v>599</v>
      </c>
      <c r="C347" s="621"/>
      <c r="D347" s="621"/>
      <c r="E347" s="621"/>
      <c r="F347" s="622"/>
      <c r="G347" s="151" t="s">
        <v>1111</v>
      </c>
      <c r="H347" s="151">
        <f t="shared" si="29"/>
        <v>360</v>
      </c>
      <c r="I347" s="151">
        <v>280</v>
      </c>
      <c r="J347" s="321">
        <v>80</v>
      </c>
      <c r="K347" s="233">
        <v>96</v>
      </c>
      <c r="L347" s="233">
        <v>0</v>
      </c>
      <c r="M347" s="233">
        <v>0</v>
      </c>
      <c r="N347" s="233">
        <v>210</v>
      </c>
      <c r="O347" s="151">
        <v>0</v>
      </c>
      <c r="P347" s="151">
        <v>0</v>
      </c>
      <c r="Q347" s="152">
        <v>56324</v>
      </c>
      <c r="R347" s="152">
        <v>26833</v>
      </c>
      <c r="S347" s="293"/>
      <c r="T347" s="293"/>
    </row>
    <row r="348" spans="1:20" ht="21" customHeight="1" x14ac:dyDescent="0.25">
      <c r="A348" s="267">
        <v>11</v>
      </c>
      <c r="B348" s="620" t="s">
        <v>609</v>
      </c>
      <c r="C348" s="621"/>
      <c r="D348" s="621"/>
      <c r="E348" s="621"/>
      <c r="F348" s="622"/>
      <c r="G348" s="151" t="s">
        <v>1110</v>
      </c>
      <c r="H348" s="151">
        <f t="shared" si="29"/>
        <v>35</v>
      </c>
      <c r="I348" s="151">
        <v>25</v>
      </c>
      <c r="J348" s="151">
        <v>10</v>
      </c>
      <c r="K348" s="233">
        <v>25</v>
      </c>
      <c r="L348" s="233">
        <v>15</v>
      </c>
      <c r="M348" s="233">
        <v>9</v>
      </c>
      <c r="N348" s="233">
        <v>32</v>
      </c>
      <c r="O348" s="151">
        <v>16</v>
      </c>
      <c r="P348" s="151">
        <v>1</v>
      </c>
      <c r="Q348" s="152">
        <v>81045.100000000006</v>
      </c>
      <c r="R348" s="152">
        <v>42406.9</v>
      </c>
    </row>
    <row r="349" spans="1:20" ht="28.5" customHeight="1" x14ac:dyDescent="0.25">
      <c r="A349" s="267">
        <v>12</v>
      </c>
      <c r="B349" s="620" t="s">
        <v>599</v>
      </c>
      <c r="C349" s="621"/>
      <c r="D349" s="621"/>
      <c r="E349" s="621"/>
      <c r="F349" s="622"/>
      <c r="G349" s="151" t="s">
        <v>1068</v>
      </c>
      <c r="H349" s="151">
        <f t="shared" si="29"/>
        <v>210</v>
      </c>
      <c r="I349" s="151">
        <v>210</v>
      </c>
      <c r="J349" s="151">
        <v>0</v>
      </c>
      <c r="K349" s="233">
        <v>33</v>
      </c>
      <c r="L349" s="233">
        <v>17</v>
      </c>
      <c r="M349" s="233">
        <v>0</v>
      </c>
      <c r="N349" s="233">
        <v>95</v>
      </c>
      <c r="O349" s="151">
        <v>13</v>
      </c>
      <c r="P349" s="151">
        <v>0</v>
      </c>
      <c r="Q349" s="152">
        <v>47772.6</v>
      </c>
      <c r="R349" s="152">
        <v>23860</v>
      </c>
      <c r="S349" s="294"/>
      <c r="T349" s="294"/>
    </row>
    <row r="350" spans="1:20" ht="18.75" customHeight="1" x14ac:dyDescent="0.25">
      <c r="A350" s="267">
        <v>13</v>
      </c>
      <c r="B350" s="620" t="s">
        <v>609</v>
      </c>
      <c r="C350" s="621"/>
      <c r="D350" s="621"/>
      <c r="E350" s="621"/>
      <c r="F350" s="622"/>
      <c r="G350" s="151" t="s">
        <v>1069</v>
      </c>
      <c r="H350" s="151">
        <f t="shared" si="29"/>
        <v>120</v>
      </c>
      <c r="I350" s="151">
        <v>120</v>
      </c>
      <c r="J350" s="151">
        <v>0</v>
      </c>
      <c r="K350" s="233">
        <v>13</v>
      </c>
      <c r="L350" s="233">
        <v>0</v>
      </c>
      <c r="M350" s="233">
        <v>0</v>
      </c>
      <c r="N350" s="233">
        <v>77</v>
      </c>
      <c r="O350" s="151">
        <v>0</v>
      </c>
      <c r="P350" s="151">
        <v>0</v>
      </c>
      <c r="Q350" s="152">
        <v>109353.3</v>
      </c>
      <c r="R350" s="152">
        <v>46379.3</v>
      </c>
    </row>
    <row r="351" spans="1:20" x14ac:dyDescent="0.25">
      <c r="A351" s="267">
        <v>14</v>
      </c>
      <c r="B351" s="620" t="s">
        <v>609</v>
      </c>
      <c r="C351" s="621"/>
      <c r="D351" s="621"/>
      <c r="E351" s="621"/>
      <c r="F351" s="622"/>
      <c r="G351" s="151" t="s">
        <v>1070</v>
      </c>
      <c r="H351" s="151">
        <f t="shared" si="29"/>
        <v>130</v>
      </c>
      <c r="I351" s="151">
        <v>115</v>
      </c>
      <c r="J351" s="151">
        <v>15</v>
      </c>
      <c r="K351" s="233">
        <v>17</v>
      </c>
      <c r="L351" s="233">
        <v>0</v>
      </c>
      <c r="M351" s="233">
        <v>0</v>
      </c>
      <c r="N351" s="233">
        <v>51</v>
      </c>
      <c r="O351" s="151">
        <v>0</v>
      </c>
      <c r="P351" s="151">
        <v>0</v>
      </c>
      <c r="Q351" s="152">
        <v>47780</v>
      </c>
      <c r="R351" s="152">
        <v>24400</v>
      </c>
    </row>
    <row r="352" spans="1:20" ht="28.5" x14ac:dyDescent="0.25">
      <c r="A352" s="267">
        <v>15</v>
      </c>
      <c r="B352" s="620" t="s">
        <v>660</v>
      </c>
      <c r="C352" s="621"/>
      <c r="D352" s="621"/>
      <c r="E352" s="621"/>
      <c r="F352" s="622"/>
      <c r="G352" s="151" t="s">
        <v>1058</v>
      </c>
      <c r="H352" s="151">
        <f t="shared" si="29"/>
        <v>190</v>
      </c>
      <c r="I352" s="151">
        <v>180</v>
      </c>
      <c r="J352" s="151">
        <v>10</v>
      </c>
      <c r="K352" s="233">
        <v>4</v>
      </c>
      <c r="L352" s="233">
        <v>12.75</v>
      </c>
      <c r="M352" s="233">
        <v>11.25</v>
      </c>
      <c r="N352" s="233">
        <v>42</v>
      </c>
      <c r="O352" s="151">
        <v>55.75</v>
      </c>
      <c r="P352" s="151">
        <v>51.25</v>
      </c>
      <c r="Q352" s="152">
        <v>64175</v>
      </c>
      <c r="R352" s="152">
        <v>34712</v>
      </c>
    </row>
    <row r="353" spans="1:20" ht="28.5" x14ac:dyDescent="0.25">
      <c r="A353" s="267">
        <v>16</v>
      </c>
      <c r="B353" s="620" t="s">
        <v>661</v>
      </c>
      <c r="C353" s="621"/>
      <c r="D353" s="621"/>
      <c r="E353" s="621"/>
      <c r="F353" s="622"/>
      <c r="G353" s="151" t="s">
        <v>1057</v>
      </c>
      <c r="H353" s="151">
        <f t="shared" si="29"/>
        <v>230</v>
      </c>
      <c r="I353" s="151">
        <v>210</v>
      </c>
      <c r="J353" s="151">
        <v>20</v>
      </c>
      <c r="K353" s="233">
        <v>14</v>
      </c>
      <c r="L353" s="233">
        <v>4</v>
      </c>
      <c r="M353" s="233">
        <v>0</v>
      </c>
      <c r="N353" s="233">
        <v>79</v>
      </c>
      <c r="O353" s="151">
        <v>5</v>
      </c>
      <c r="P353" s="151">
        <v>0</v>
      </c>
      <c r="Q353" s="152">
        <v>61749.599999999999</v>
      </c>
      <c r="R353" s="152">
        <v>33213.300000000003</v>
      </c>
    </row>
    <row r="354" spans="1:20" ht="28.5" x14ac:dyDescent="0.25">
      <c r="A354" s="267">
        <v>17</v>
      </c>
      <c r="B354" s="620" t="s">
        <v>662</v>
      </c>
      <c r="C354" s="621"/>
      <c r="D354" s="621"/>
      <c r="E354" s="621"/>
      <c r="F354" s="622"/>
      <c r="G354" s="151" t="s">
        <v>1059</v>
      </c>
      <c r="H354" s="151">
        <f t="shared" si="29"/>
        <v>150</v>
      </c>
      <c r="I354" s="151">
        <v>150</v>
      </c>
      <c r="J354" s="151">
        <v>0</v>
      </c>
      <c r="K354" s="233">
        <v>6</v>
      </c>
      <c r="L354" s="233">
        <v>15</v>
      </c>
      <c r="M354" s="233">
        <v>0</v>
      </c>
      <c r="N354" s="233">
        <v>17</v>
      </c>
      <c r="O354" s="151">
        <v>4</v>
      </c>
      <c r="P354" s="151">
        <v>0</v>
      </c>
      <c r="Q354" s="152">
        <v>56974</v>
      </c>
      <c r="R354" s="152">
        <v>31998</v>
      </c>
    </row>
    <row r="355" spans="1:20" x14ac:dyDescent="0.25">
      <c r="A355" s="267">
        <v>18</v>
      </c>
      <c r="B355" s="620" t="s">
        <v>607</v>
      </c>
      <c r="C355" s="621"/>
      <c r="D355" s="621"/>
      <c r="E355" s="621"/>
      <c r="F355" s="622"/>
      <c r="G355" s="151" t="s">
        <v>1106</v>
      </c>
      <c r="H355" s="151">
        <f t="shared" si="29"/>
        <v>40</v>
      </c>
      <c r="I355" s="151">
        <v>0</v>
      </c>
      <c r="J355" s="151">
        <v>40</v>
      </c>
      <c r="K355" s="233">
        <v>21</v>
      </c>
      <c r="L355" s="233">
        <v>0</v>
      </c>
      <c r="M355" s="233">
        <v>0</v>
      </c>
      <c r="N355" s="233">
        <v>23</v>
      </c>
      <c r="O355" s="151">
        <v>0</v>
      </c>
      <c r="P355" s="151">
        <v>0</v>
      </c>
      <c r="Q355" s="246">
        <v>48800</v>
      </c>
      <c r="R355" s="247" t="s">
        <v>979</v>
      </c>
    </row>
    <row r="356" spans="1:20" ht="21.75" customHeight="1" x14ac:dyDescent="0.25">
      <c r="A356" s="267">
        <v>19</v>
      </c>
      <c r="B356" s="620" t="s">
        <v>601</v>
      </c>
      <c r="C356" s="621"/>
      <c r="D356" s="621"/>
      <c r="E356" s="621"/>
      <c r="F356" s="622"/>
      <c r="G356" s="151" t="s">
        <v>1107</v>
      </c>
      <c r="H356" s="151">
        <f t="shared" si="29"/>
        <v>0</v>
      </c>
      <c r="I356" s="151">
        <v>0</v>
      </c>
      <c r="J356" s="151">
        <v>0</v>
      </c>
      <c r="K356" s="233">
        <v>46</v>
      </c>
      <c r="L356" s="233">
        <v>0</v>
      </c>
      <c r="M356" s="233">
        <v>0</v>
      </c>
      <c r="N356" s="233">
        <v>81</v>
      </c>
      <c r="O356" s="151">
        <v>0</v>
      </c>
      <c r="P356" s="151">
        <v>0</v>
      </c>
      <c r="Q356" s="247" t="s">
        <v>1145</v>
      </c>
      <c r="R356" s="247" t="s">
        <v>1146</v>
      </c>
    </row>
    <row r="357" spans="1:20" ht="28.5" x14ac:dyDescent="0.25">
      <c r="A357" s="267">
        <v>20</v>
      </c>
      <c r="B357" s="620" t="s">
        <v>625</v>
      </c>
      <c r="C357" s="621"/>
      <c r="D357" s="621"/>
      <c r="E357" s="621"/>
      <c r="F357" s="622"/>
      <c r="G357" s="151" t="s">
        <v>1108</v>
      </c>
      <c r="H357" s="151">
        <f t="shared" si="29"/>
        <v>0</v>
      </c>
      <c r="I357" s="151">
        <v>0</v>
      </c>
      <c r="J357" s="151">
        <v>0</v>
      </c>
      <c r="K357" s="233">
        <v>38</v>
      </c>
      <c r="L357" s="233">
        <v>46</v>
      </c>
      <c r="M357" s="233">
        <v>0</v>
      </c>
      <c r="N357" s="233">
        <v>66</v>
      </c>
      <c r="O357" s="151">
        <v>67</v>
      </c>
      <c r="P357" s="151">
        <v>0</v>
      </c>
      <c r="Q357" s="152">
        <v>47716</v>
      </c>
      <c r="R357" s="152">
        <v>23858</v>
      </c>
    </row>
    <row r="358" spans="1:20" ht="28.5" x14ac:dyDescent="0.25">
      <c r="A358" s="267">
        <v>21</v>
      </c>
      <c r="B358" s="620" t="s">
        <v>601</v>
      </c>
      <c r="C358" s="621"/>
      <c r="D358" s="621"/>
      <c r="E358" s="621"/>
      <c r="F358" s="622"/>
      <c r="G358" s="151" t="s">
        <v>1109</v>
      </c>
      <c r="H358" s="151">
        <f t="shared" si="29"/>
        <v>6</v>
      </c>
      <c r="I358" s="151">
        <v>0</v>
      </c>
      <c r="J358" s="151">
        <v>6</v>
      </c>
      <c r="K358" s="233">
        <v>10</v>
      </c>
      <c r="L358" s="233">
        <v>7</v>
      </c>
      <c r="M358" s="233">
        <v>1</v>
      </c>
      <c r="N358" s="233">
        <v>26</v>
      </c>
      <c r="O358" s="151">
        <v>10</v>
      </c>
      <c r="P358" s="151">
        <v>0</v>
      </c>
      <c r="Q358" s="152">
        <v>47874</v>
      </c>
      <c r="R358" s="152">
        <v>24854</v>
      </c>
    </row>
    <row r="359" spans="1:20" ht="22.5" customHeight="1" x14ac:dyDescent="0.25">
      <c r="A359" s="667" t="s">
        <v>645</v>
      </c>
      <c r="B359" s="667"/>
      <c r="C359" s="667"/>
      <c r="D359" s="667"/>
      <c r="E359" s="667"/>
      <c r="F359" s="667"/>
      <c r="G359" s="667"/>
      <c r="H359" s="300">
        <f>I359+J359</f>
        <v>4552</v>
      </c>
      <c r="I359" s="300">
        <f>I338+I339+I340+I341+I342+I343+I344+I345+I346+I347+I348+I349+I350+I351+I352+I353+I354+I355+I356+I357+I358</f>
        <v>4275</v>
      </c>
      <c r="J359" s="300">
        <f t="shared" ref="J359:P359" si="30">J338+J339+J340+J341+J342+J343+J344+J345+J346+J347+J348+J349+J350+J351+J352+J353+J354+J355+J356+J357+J358</f>
        <v>277</v>
      </c>
      <c r="K359" s="330">
        <f t="shared" si="30"/>
        <v>1248</v>
      </c>
      <c r="L359" s="330">
        <f t="shared" si="30"/>
        <v>351.75</v>
      </c>
      <c r="M359" s="330">
        <f t="shared" si="30"/>
        <v>37.25</v>
      </c>
      <c r="N359" s="330">
        <f t="shared" si="30"/>
        <v>2743</v>
      </c>
      <c r="O359" s="331">
        <f t="shared" si="30"/>
        <v>418.75</v>
      </c>
      <c r="P359" s="331">
        <f t="shared" si="30"/>
        <v>53.25</v>
      </c>
      <c r="Q359" s="301"/>
      <c r="R359" s="301"/>
    </row>
    <row r="360" spans="1:20" ht="22.5" customHeight="1" x14ac:dyDescent="0.25">
      <c r="A360" s="667" t="s">
        <v>860</v>
      </c>
      <c r="B360" s="667"/>
      <c r="C360" s="667"/>
      <c r="D360" s="667"/>
      <c r="E360" s="667"/>
      <c r="F360" s="667"/>
      <c r="G360" s="667"/>
      <c r="H360" s="667"/>
      <c r="I360" s="667"/>
      <c r="J360" s="667"/>
      <c r="K360" s="667"/>
      <c r="L360" s="667"/>
      <c r="M360" s="667"/>
      <c r="N360" s="667"/>
      <c r="O360" s="667"/>
      <c r="P360" s="667"/>
      <c r="Q360" s="667"/>
      <c r="R360" s="667"/>
    </row>
    <row r="361" spans="1:20" ht="33.75" customHeight="1" x14ac:dyDescent="0.25">
      <c r="A361" s="267">
        <v>1</v>
      </c>
      <c r="B361" s="620" t="s">
        <v>601</v>
      </c>
      <c r="C361" s="621"/>
      <c r="D361" s="621"/>
      <c r="E361" s="621"/>
      <c r="F361" s="622"/>
      <c r="G361" s="151" t="s">
        <v>1060</v>
      </c>
      <c r="H361" s="127">
        <f>I361+J361</f>
        <v>245</v>
      </c>
      <c r="I361" s="127">
        <v>180</v>
      </c>
      <c r="J361" s="127">
        <v>65</v>
      </c>
      <c r="K361" s="130">
        <v>46</v>
      </c>
      <c r="L361" s="130">
        <v>0</v>
      </c>
      <c r="M361" s="130">
        <v>0</v>
      </c>
      <c r="N361" s="130">
        <v>102</v>
      </c>
      <c r="O361" s="127">
        <v>0</v>
      </c>
      <c r="P361" s="127">
        <v>0</v>
      </c>
      <c r="Q361" s="128">
        <v>41846.9</v>
      </c>
      <c r="R361" s="128">
        <v>29843.5</v>
      </c>
    </row>
    <row r="362" spans="1:20" ht="28.5" x14ac:dyDescent="0.25">
      <c r="A362" s="267">
        <v>2</v>
      </c>
      <c r="B362" s="620" t="s">
        <v>614</v>
      </c>
      <c r="C362" s="621"/>
      <c r="D362" s="621"/>
      <c r="E362" s="621"/>
      <c r="F362" s="622"/>
      <c r="G362" s="151" t="s">
        <v>1061</v>
      </c>
      <c r="H362" s="127">
        <f t="shared" ref="H362:H384" si="31">I362+J362</f>
        <v>215</v>
      </c>
      <c r="I362" s="127">
        <v>185</v>
      </c>
      <c r="J362" s="127">
        <v>30</v>
      </c>
      <c r="K362" s="130">
        <v>76</v>
      </c>
      <c r="L362" s="130">
        <v>37</v>
      </c>
      <c r="M362" s="130">
        <v>4</v>
      </c>
      <c r="N362" s="130">
        <v>170</v>
      </c>
      <c r="O362" s="127">
        <v>40</v>
      </c>
      <c r="P362" s="127">
        <v>0</v>
      </c>
      <c r="Q362" s="128">
        <v>48000</v>
      </c>
      <c r="R362" s="128">
        <v>23858</v>
      </c>
    </row>
    <row r="363" spans="1:20" ht="28.5" x14ac:dyDescent="0.25">
      <c r="A363" s="267">
        <v>3</v>
      </c>
      <c r="B363" s="620" t="s">
        <v>631</v>
      </c>
      <c r="C363" s="621"/>
      <c r="D363" s="621"/>
      <c r="E363" s="621"/>
      <c r="F363" s="622"/>
      <c r="G363" s="151" t="s">
        <v>1062</v>
      </c>
      <c r="H363" s="127">
        <f t="shared" si="31"/>
        <v>310</v>
      </c>
      <c r="I363" s="127">
        <v>265</v>
      </c>
      <c r="J363" s="127">
        <v>45</v>
      </c>
      <c r="K363" s="130">
        <v>66</v>
      </c>
      <c r="L363" s="130">
        <v>2</v>
      </c>
      <c r="M363" s="130">
        <v>0</v>
      </c>
      <c r="N363" s="130">
        <v>189</v>
      </c>
      <c r="O363" s="127">
        <v>0</v>
      </c>
      <c r="P363" s="127">
        <v>0</v>
      </c>
      <c r="Q363" s="128">
        <v>50306</v>
      </c>
      <c r="R363" s="128">
        <v>27899</v>
      </c>
      <c r="S363" s="294"/>
      <c r="T363" s="294"/>
    </row>
    <row r="364" spans="1:20" ht="28.5" x14ac:dyDescent="0.25">
      <c r="A364" s="267">
        <v>4</v>
      </c>
      <c r="B364" s="620" t="s">
        <v>601</v>
      </c>
      <c r="C364" s="621"/>
      <c r="D364" s="621"/>
      <c r="E364" s="621"/>
      <c r="F364" s="622"/>
      <c r="G364" s="151" t="s">
        <v>1063</v>
      </c>
      <c r="H364" s="127">
        <f t="shared" si="31"/>
        <v>345</v>
      </c>
      <c r="I364" s="127">
        <v>305</v>
      </c>
      <c r="J364" s="127">
        <v>40</v>
      </c>
      <c r="K364" s="130">
        <v>92</v>
      </c>
      <c r="L364" s="130">
        <v>0</v>
      </c>
      <c r="M364" s="130">
        <v>0</v>
      </c>
      <c r="N364" s="130">
        <v>200</v>
      </c>
      <c r="O364" s="127">
        <v>0</v>
      </c>
      <c r="P364" s="127">
        <v>0</v>
      </c>
      <c r="Q364" s="128">
        <v>47716</v>
      </c>
      <c r="R364" s="128">
        <v>23858</v>
      </c>
      <c r="S364" s="294"/>
      <c r="T364" s="294"/>
    </row>
    <row r="365" spans="1:20" ht="28.5" x14ac:dyDescent="0.25">
      <c r="A365" s="267">
        <v>5</v>
      </c>
      <c r="B365" s="620" t="s">
        <v>614</v>
      </c>
      <c r="C365" s="621"/>
      <c r="D365" s="621"/>
      <c r="E365" s="621"/>
      <c r="F365" s="622"/>
      <c r="G365" s="151" t="s">
        <v>1064</v>
      </c>
      <c r="H365" s="127">
        <f t="shared" si="31"/>
        <v>160</v>
      </c>
      <c r="I365" s="127">
        <v>130</v>
      </c>
      <c r="J365" s="127">
        <v>30</v>
      </c>
      <c r="K365" s="130">
        <v>48</v>
      </c>
      <c r="L365" s="130">
        <v>18.5</v>
      </c>
      <c r="M365" s="130">
        <v>0</v>
      </c>
      <c r="N365" s="130">
        <v>96</v>
      </c>
      <c r="O365" s="127">
        <v>50.25</v>
      </c>
      <c r="P365" s="127">
        <v>0</v>
      </c>
      <c r="Q365" s="128">
        <v>50000.1</v>
      </c>
      <c r="R365" s="128">
        <v>24180.2</v>
      </c>
      <c r="S365" s="294"/>
      <c r="T365" s="294"/>
    </row>
    <row r="366" spans="1:20" ht="28.5" customHeight="1" x14ac:dyDescent="0.25">
      <c r="A366" s="267">
        <v>6</v>
      </c>
      <c r="B366" s="620" t="s">
        <v>631</v>
      </c>
      <c r="C366" s="621"/>
      <c r="D366" s="621"/>
      <c r="E366" s="621"/>
      <c r="F366" s="622"/>
      <c r="G366" s="151" t="s">
        <v>1065</v>
      </c>
      <c r="H366" s="127">
        <f t="shared" si="31"/>
        <v>145</v>
      </c>
      <c r="I366" s="127">
        <v>130</v>
      </c>
      <c r="J366" s="127">
        <v>15</v>
      </c>
      <c r="K366" s="130">
        <v>53</v>
      </c>
      <c r="L366" s="130">
        <v>0.5</v>
      </c>
      <c r="M366" s="130">
        <v>0.5</v>
      </c>
      <c r="N366" s="130">
        <v>91</v>
      </c>
      <c r="O366" s="127">
        <v>3</v>
      </c>
      <c r="P366" s="127">
        <v>3</v>
      </c>
      <c r="Q366" s="128">
        <v>47713</v>
      </c>
      <c r="R366" s="128">
        <v>23857</v>
      </c>
    </row>
    <row r="367" spans="1:20" ht="28.5" x14ac:dyDescent="0.25">
      <c r="A367" s="267">
        <v>7</v>
      </c>
      <c r="B367" s="620" t="s">
        <v>694</v>
      </c>
      <c r="C367" s="621"/>
      <c r="D367" s="621"/>
      <c r="E367" s="621"/>
      <c r="F367" s="622"/>
      <c r="G367" s="151" t="s">
        <v>1115</v>
      </c>
      <c r="H367" s="127">
        <f t="shared" si="31"/>
        <v>135</v>
      </c>
      <c r="I367" s="127">
        <v>120</v>
      </c>
      <c r="J367" s="127">
        <v>15</v>
      </c>
      <c r="K367" s="130">
        <v>12</v>
      </c>
      <c r="L367" s="130">
        <v>2</v>
      </c>
      <c r="M367" s="130">
        <v>2</v>
      </c>
      <c r="N367" s="130">
        <v>25</v>
      </c>
      <c r="O367" s="127">
        <v>0</v>
      </c>
      <c r="P367" s="127">
        <v>0</v>
      </c>
      <c r="Q367" s="128">
        <v>47716</v>
      </c>
      <c r="R367" s="128">
        <v>27969.599999999999</v>
      </c>
    </row>
    <row r="368" spans="1:20" ht="28.5" x14ac:dyDescent="0.25">
      <c r="A368" s="267">
        <v>8</v>
      </c>
      <c r="B368" s="620" t="s">
        <v>601</v>
      </c>
      <c r="C368" s="621"/>
      <c r="D368" s="621"/>
      <c r="E368" s="621"/>
      <c r="F368" s="622"/>
      <c r="G368" s="151" t="s">
        <v>1116</v>
      </c>
      <c r="H368" s="127">
        <f t="shared" si="31"/>
        <v>20</v>
      </c>
      <c r="I368" s="127">
        <v>0</v>
      </c>
      <c r="J368" s="127">
        <v>20</v>
      </c>
      <c r="K368" s="130">
        <v>38</v>
      </c>
      <c r="L368" s="130">
        <v>37</v>
      </c>
      <c r="M368" s="130"/>
      <c r="N368" s="130">
        <v>49</v>
      </c>
      <c r="O368" s="127">
        <v>63</v>
      </c>
      <c r="P368" s="127">
        <v>0</v>
      </c>
      <c r="Q368" s="128">
        <v>44974.2</v>
      </c>
      <c r="R368" s="128">
        <v>22564.3</v>
      </c>
    </row>
    <row r="369" spans="1:20" ht="28.5" x14ac:dyDescent="0.25">
      <c r="A369" s="267">
        <v>9</v>
      </c>
      <c r="B369" s="620" t="s">
        <v>614</v>
      </c>
      <c r="C369" s="621"/>
      <c r="D369" s="621"/>
      <c r="E369" s="621"/>
      <c r="F369" s="622"/>
      <c r="G369" s="151" t="s">
        <v>1117</v>
      </c>
      <c r="H369" s="127">
        <f t="shared" si="31"/>
        <v>30</v>
      </c>
      <c r="I369" s="127">
        <v>0</v>
      </c>
      <c r="J369" s="127">
        <v>30</v>
      </c>
      <c r="K369" s="130">
        <v>65</v>
      </c>
      <c r="L369" s="130">
        <v>0</v>
      </c>
      <c r="M369" s="130">
        <v>1</v>
      </c>
      <c r="N369" s="130">
        <v>73</v>
      </c>
      <c r="O369" s="127">
        <v>0</v>
      </c>
      <c r="P369" s="127">
        <v>1</v>
      </c>
      <c r="Q369" s="128">
        <v>47767.199999999997</v>
      </c>
      <c r="R369" s="128">
        <v>23866.5</v>
      </c>
    </row>
    <row r="370" spans="1:20" ht="28.5" x14ac:dyDescent="0.25">
      <c r="A370" s="267">
        <v>10</v>
      </c>
      <c r="B370" s="620" t="s">
        <v>601</v>
      </c>
      <c r="C370" s="621"/>
      <c r="D370" s="621"/>
      <c r="E370" s="621"/>
      <c r="F370" s="622"/>
      <c r="G370" s="151" t="s">
        <v>1118</v>
      </c>
      <c r="H370" s="127">
        <f t="shared" si="31"/>
        <v>30</v>
      </c>
      <c r="I370" s="127">
        <v>0</v>
      </c>
      <c r="J370" s="127">
        <v>30</v>
      </c>
      <c r="K370" s="130">
        <v>43</v>
      </c>
      <c r="L370" s="130">
        <v>0</v>
      </c>
      <c r="M370" s="130">
        <v>0</v>
      </c>
      <c r="N370" s="130">
        <v>53</v>
      </c>
      <c r="O370" s="127">
        <v>0</v>
      </c>
      <c r="P370" s="127">
        <v>0</v>
      </c>
      <c r="Q370" s="128">
        <v>47801</v>
      </c>
      <c r="R370" s="128">
        <v>23996</v>
      </c>
    </row>
    <row r="371" spans="1:20" ht="28.5" x14ac:dyDescent="0.25">
      <c r="A371" s="267">
        <v>11</v>
      </c>
      <c r="B371" s="620" t="s">
        <v>601</v>
      </c>
      <c r="C371" s="621"/>
      <c r="D371" s="621"/>
      <c r="E371" s="621"/>
      <c r="F371" s="622"/>
      <c r="G371" s="151" t="s">
        <v>1119</v>
      </c>
      <c r="H371" s="127">
        <f t="shared" si="31"/>
        <v>30</v>
      </c>
      <c r="I371" s="127">
        <v>0</v>
      </c>
      <c r="J371" s="127">
        <v>30</v>
      </c>
      <c r="K371" s="130">
        <v>49</v>
      </c>
      <c r="L371" s="130">
        <v>0</v>
      </c>
      <c r="M371" s="130">
        <v>0</v>
      </c>
      <c r="N371" s="130">
        <v>62</v>
      </c>
      <c r="O371" s="127">
        <v>0</v>
      </c>
      <c r="P371" s="127">
        <v>0</v>
      </c>
      <c r="Q371" s="128">
        <v>47716</v>
      </c>
      <c r="R371" s="128">
        <v>24559</v>
      </c>
    </row>
    <row r="372" spans="1:20" ht="28.5" x14ac:dyDescent="0.25">
      <c r="A372" s="267">
        <v>12</v>
      </c>
      <c r="B372" s="620" t="s">
        <v>611</v>
      </c>
      <c r="C372" s="621"/>
      <c r="D372" s="621"/>
      <c r="E372" s="621"/>
      <c r="F372" s="622"/>
      <c r="G372" s="151" t="s">
        <v>1120</v>
      </c>
      <c r="H372" s="127">
        <f t="shared" si="31"/>
        <v>20</v>
      </c>
      <c r="I372" s="127">
        <v>0</v>
      </c>
      <c r="J372" s="127">
        <v>20</v>
      </c>
      <c r="K372" s="130">
        <v>45</v>
      </c>
      <c r="L372" s="130">
        <v>0</v>
      </c>
      <c r="M372" s="130">
        <v>0</v>
      </c>
      <c r="N372" s="130">
        <v>57</v>
      </c>
      <c r="O372" s="127">
        <v>0</v>
      </c>
      <c r="P372" s="127">
        <v>0</v>
      </c>
      <c r="Q372" s="128">
        <v>45119</v>
      </c>
      <c r="R372" s="128">
        <v>26193</v>
      </c>
    </row>
    <row r="373" spans="1:20" ht="28.5" x14ac:dyDescent="0.25">
      <c r="A373" s="267">
        <v>13</v>
      </c>
      <c r="B373" s="620" t="s">
        <v>631</v>
      </c>
      <c r="C373" s="621"/>
      <c r="D373" s="621"/>
      <c r="E373" s="621"/>
      <c r="F373" s="622"/>
      <c r="G373" s="151" t="s">
        <v>1121</v>
      </c>
      <c r="H373" s="127">
        <f t="shared" si="31"/>
        <v>20</v>
      </c>
      <c r="I373" s="127">
        <v>0</v>
      </c>
      <c r="J373" s="127">
        <v>20</v>
      </c>
      <c r="K373" s="130">
        <v>37</v>
      </c>
      <c r="L373" s="130">
        <v>0</v>
      </c>
      <c r="M373" s="130">
        <v>0</v>
      </c>
      <c r="N373" s="130">
        <v>50</v>
      </c>
      <c r="O373" s="127">
        <v>0</v>
      </c>
      <c r="P373" s="127">
        <v>0</v>
      </c>
      <c r="Q373" s="128">
        <v>47718.2</v>
      </c>
      <c r="R373" s="128">
        <v>23974.9</v>
      </c>
    </row>
    <row r="374" spans="1:20" ht="28.5" x14ac:dyDescent="0.25">
      <c r="A374" s="267">
        <v>14</v>
      </c>
      <c r="B374" s="620" t="s">
        <v>601</v>
      </c>
      <c r="C374" s="621"/>
      <c r="D374" s="621"/>
      <c r="E374" s="621"/>
      <c r="F374" s="622"/>
      <c r="G374" s="151" t="s">
        <v>1122</v>
      </c>
      <c r="H374" s="127">
        <f t="shared" si="31"/>
        <v>20</v>
      </c>
      <c r="I374" s="127">
        <v>0</v>
      </c>
      <c r="J374" s="127">
        <v>20</v>
      </c>
      <c r="K374" s="130">
        <v>57</v>
      </c>
      <c r="L374" s="130">
        <v>0</v>
      </c>
      <c r="M374" s="130">
        <v>0</v>
      </c>
      <c r="N374" s="130">
        <v>95</v>
      </c>
      <c r="O374" s="127">
        <v>0</v>
      </c>
      <c r="P374" s="127">
        <v>0</v>
      </c>
      <c r="Q374" s="236" t="s">
        <v>1141</v>
      </c>
      <c r="R374" s="127">
        <v>25789</v>
      </c>
    </row>
    <row r="375" spans="1:20" ht="28.5" x14ac:dyDescent="0.25">
      <c r="A375" s="267">
        <v>15</v>
      </c>
      <c r="B375" s="620" t="s">
        <v>601</v>
      </c>
      <c r="C375" s="621"/>
      <c r="D375" s="621"/>
      <c r="E375" s="621"/>
      <c r="F375" s="622"/>
      <c r="G375" s="151" t="s">
        <v>1123</v>
      </c>
      <c r="H375" s="127">
        <f t="shared" si="31"/>
        <v>10</v>
      </c>
      <c r="I375" s="127">
        <v>0</v>
      </c>
      <c r="J375" s="127">
        <v>10</v>
      </c>
      <c r="K375" s="130">
        <v>61</v>
      </c>
      <c r="L375" s="130">
        <v>3</v>
      </c>
      <c r="M375" s="130">
        <v>3</v>
      </c>
      <c r="N375" s="130">
        <v>116</v>
      </c>
      <c r="O375" s="127">
        <v>2</v>
      </c>
      <c r="P375" s="127">
        <v>2</v>
      </c>
      <c r="Q375" s="128">
        <v>47724</v>
      </c>
      <c r="R375" s="128">
        <v>25637</v>
      </c>
    </row>
    <row r="376" spans="1:20" ht="28.5" x14ac:dyDescent="0.25">
      <c r="A376" s="267">
        <v>16</v>
      </c>
      <c r="B376" s="620" t="s">
        <v>601</v>
      </c>
      <c r="C376" s="621"/>
      <c r="D376" s="621"/>
      <c r="E376" s="621"/>
      <c r="F376" s="622"/>
      <c r="G376" s="151" t="s">
        <v>1124</v>
      </c>
      <c r="H376" s="127">
        <f t="shared" si="31"/>
        <v>10</v>
      </c>
      <c r="I376" s="127">
        <v>0</v>
      </c>
      <c r="J376" s="127">
        <v>10</v>
      </c>
      <c r="K376" s="130">
        <v>38</v>
      </c>
      <c r="L376" s="130">
        <v>0</v>
      </c>
      <c r="M376" s="130">
        <v>0</v>
      </c>
      <c r="N376" s="130">
        <v>60</v>
      </c>
      <c r="O376" s="127">
        <v>0</v>
      </c>
      <c r="P376" s="127">
        <v>0</v>
      </c>
      <c r="Q376" s="128">
        <v>48423.3</v>
      </c>
      <c r="R376" s="128">
        <v>26524.3</v>
      </c>
      <c r="S376" s="294"/>
      <c r="T376" s="294"/>
    </row>
    <row r="377" spans="1:20" ht="28.5" x14ac:dyDescent="0.25">
      <c r="A377" s="267">
        <v>17</v>
      </c>
      <c r="B377" s="620" t="s">
        <v>611</v>
      </c>
      <c r="C377" s="621"/>
      <c r="D377" s="621"/>
      <c r="E377" s="621"/>
      <c r="F377" s="622"/>
      <c r="G377" s="151" t="s">
        <v>1125</v>
      </c>
      <c r="H377" s="127">
        <f t="shared" si="31"/>
        <v>10</v>
      </c>
      <c r="I377" s="127">
        <v>0</v>
      </c>
      <c r="J377" s="127">
        <v>10</v>
      </c>
      <c r="K377" s="130">
        <v>17</v>
      </c>
      <c r="L377" s="130">
        <v>47</v>
      </c>
      <c r="M377" s="130">
        <v>7</v>
      </c>
      <c r="N377" s="130">
        <v>27</v>
      </c>
      <c r="O377" s="127">
        <v>78</v>
      </c>
      <c r="P377" s="127">
        <v>2</v>
      </c>
      <c r="Q377" s="128">
        <v>50824.7</v>
      </c>
      <c r="R377" s="128">
        <v>25835.1</v>
      </c>
      <c r="S377" s="294"/>
      <c r="T377" s="294"/>
    </row>
    <row r="378" spans="1:20" ht="28.5" x14ac:dyDescent="0.25">
      <c r="A378" s="267">
        <v>18</v>
      </c>
      <c r="B378" s="620" t="s">
        <v>631</v>
      </c>
      <c r="C378" s="621"/>
      <c r="D378" s="621"/>
      <c r="E378" s="621"/>
      <c r="F378" s="622"/>
      <c r="G378" s="151" t="s">
        <v>1126</v>
      </c>
      <c r="H378" s="127">
        <f t="shared" si="31"/>
        <v>10</v>
      </c>
      <c r="I378" s="127">
        <v>0</v>
      </c>
      <c r="J378" s="127">
        <v>10</v>
      </c>
      <c r="K378" s="130">
        <v>35</v>
      </c>
      <c r="L378" s="130">
        <v>13</v>
      </c>
      <c r="M378" s="130">
        <v>2</v>
      </c>
      <c r="N378" s="130">
        <v>55</v>
      </c>
      <c r="O378" s="127">
        <v>11</v>
      </c>
      <c r="P378" s="127">
        <v>4</v>
      </c>
      <c r="Q378" s="128">
        <v>50683</v>
      </c>
      <c r="R378" s="128">
        <v>25845</v>
      </c>
    </row>
    <row r="379" spans="1:20" ht="57" x14ac:dyDescent="0.25">
      <c r="A379" s="267">
        <v>19</v>
      </c>
      <c r="B379" s="620" t="s">
        <v>631</v>
      </c>
      <c r="C379" s="621"/>
      <c r="D379" s="621"/>
      <c r="E379" s="621"/>
      <c r="F379" s="622"/>
      <c r="G379" s="151" t="s">
        <v>988</v>
      </c>
      <c r="H379" s="127">
        <f t="shared" si="31"/>
        <v>0</v>
      </c>
      <c r="I379" s="127">
        <v>0</v>
      </c>
      <c r="J379" s="127">
        <v>0</v>
      </c>
      <c r="K379" s="130">
        <v>34</v>
      </c>
      <c r="L379" s="130">
        <v>0</v>
      </c>
      <c r="M379" s="130">
        <v>0</v>
      </c>
      <c r="N379" s="130">
        <v>38</v>
      </c>
      <c r="O379" s="127">
        <v>0</v>
      </c>
      <c r="P379" s="127">
        <v>0</v>
      </c>
      <c r="Q379" s="128">
        <v>47865.599999999999</v>
      </c>
      <c r="R379" s="128">
        <v>23968.799999999999</v>
      </c>
    </row>
    <row r="380" spans="1:20" ht="42.75" x14ac:dyDescent="0.25">
      <c r="A380" s="267">
        <v>20</v>
      </c>
      <c r="B380" s="620" t="s">
        <v>614</v>
      </c>
      <c r="C380" s="621"/>
      <c r="D380" s="621"/>
      <c r="E380" s="621"/>
      <c r="F380" s="622"/>
      <c r="G380" s="151" t="s">
        <v>1073</v>
      </c>
      <c r="H380" s="127">
        <f t="shared" si="31"/>
        <v>0</v>
      </c>
      <c r="I380" s="127">
        <v>0</v>
      </c>
      <c r="J380" s="127">
        <v>0</v>
      </c>
      <c r="K380" s="130">
        <v>22</v>
      </c>
      <c r="L380" s="130">
        <v>18</v>
      </c>
      <c r="M380" s="130">
        <v>0</v>
      </c>
      <c r="N380" s="130">
        <v>26</v>
      </c>
      <c r="O380" s="127">
        <v>18</v>
      </c>
      <c r="P380" s="127">
        <v>1</v>
      </c>
      <c r="Q380" s="128">
        <v>47716</v>
      </c>
      <c r="R380" s="128">
        <v>23858</v>
      </c>
    </row>
    <row r="381" spans="1:20" ht="42.75" x14ac:dyDescent="0.25">
      <c r="A381" s="267">
        <v>21</v>
      </c>
      <c r="B381" s="620" t="s">
        <v>614</v>
      </c>
      <c r="C381" s="621"/>
      <c r="D381" s="621"/>
      <c r="E381" s="621"/>
      <c r="F381" s="622"/>
      <c r="G381" s="151" t="s">
        <v>1127</v>
      </c>
      <c r="H381" s="127">
        <f t="shared" si="31"/>
        <v>0</v>
      </c>
      <c r="I381" s="127">
        <v>0</v>
      </c>
      <c r="J381" s="127">
        <v>0</v>
      </c>
      <c r="K381" s="130">
        <v>19</v>
      </c>
      <c r="L381" s="130">
        <v>0</v>
      </c>
      <c r="M381" s="130">
        <v>0</v>
      </c>
      <c r="N381" s="130">
        <v>21</v>
      </c>
      <c r="O381" s="127">
        <v>1</v>
      </c>
      <c r="P381" s="127">
        <v>0</v>
      </c>
      <c r="Q381" s="128">
        <v>47742.3</v>
      </c>
      <c r="R381" s="128">
        <v>24060.5</v>
      </c>
    </row>
    <row r="382" spans="1:20" ht="57" x14ac:dyDescent="0.25">
      <c r="A382" s="267">
        <v>22</v>
      </c>
      <c r="B382" s="620" t="s">
        <v>601</v>
      </c>
      <c r="C382" s="621"/>
      <c r="D382" s="621"/>
      <c r="E382" s="621"/>
      <c r="F382" s="622"/>
      <c r="G382" s="151" t="s">
        <v>1128</v>
      </c>
      <c r="H382" s="127">
        <f t="shared" si="31"/>
        <v>0</v>
      </c>
      <c r="I382" s="127">
        <v>0</v>
      </c>
      <c r="J382" s="127">
        <v>0</v>
      </c>
      <c r="K382" s="130">
        <v>4</v>
      </c>
      <c r="L382" s="130">
        <v>29</v>
      </c>
      <c r="M382" s="130">
        <v>0</v>
      </c>
      <c r="N382" s="130">
        <v>23</v>
      </c>
      <c r="O382" s="127">
        <v>29</v>
      </c>
      <c r="P382" s="127">
        <v>0</v>
      </c>
      <c r="Q382" s="128">
        <v>47716</v>
      </c>
      <c r="R382" s="128">
        <v>24491</v>
      </c>
    </row>
    <row r="383" spans="1:20" ht="21.75" customHeight="1" x14ac:dyDescent="0.25">
      <c r="A383" s="267">
        <v>23</v>
      </c>
      <c r="B383" s="620" t="s">
        <v>601</v>
      </c>
      <c r="C383" s="621"/>
      <c r="D383" s="621"/>
      <c r="E383" s="621"/>
      <c r="F383" s="622"/>
      <c r="G383" s="151" t="s">
        <v>1072</v>
      </c>
      <c r="H383" s="127">
        <f t="shared" si="31"/>
        <v>10</v>
      </c>
      <c r="I383" s="127">
        <v>0</v>
      </c>
      <c r="J383" s="127">
        <v>10</v>
      </c>
      <c r="K383" s="130">
        <v>25</v>
      </c>
      <c r="L383" s="130">
        <v>1</v>
      </c>
      <c r="M383" s="130">
        <v>1</v>
      </c>
      <c r="N383" s="130">
        <v>43</v>
      </c>
      <c r="O383" s="127">
        <v>1</v>
      </c>
      <c r="P383" s="127">
        <v>1</v>
      </c>
      <c r="Q383" s="127">
        <v>47716.14</v>
      </c>
      <c r="R383" s="236" t="s">
        <v>1049</v>
      </c>
    </row>
    <row r="384" spans="1:20" ht="27.75" customHeight="1" x14ac:dyDescent="0.25">
      <c r="A384" s="267">
        <v>24</v>
      </c>
      <c r="B384" s="620" t="s">
        <v>601</v>
      </c>
      <c r="C384" s="621"/>
      <c r="D384" s="621"/>
      <c r="E384" s="621"/>
      <c r="F384" s="622"/>
      <c r="G384" s="151" t="s">
        <v>1071</v>
      </c>
      <c r="H384" s="127">
        <f t="shared" si="31"/>
        <v>0</v>
      </c>
      <c r="I384" s="127">
        <v>0</v>
      </c>
      <c r="J384" s="127">
        <v>0</v>
      </c>
      <c r="K384" s="130">
        <v>19</v>
      </c>
      <c r="L384" s="130">
        <v>104.75</v>
      </c>
      <c r="M384" s="130">
        <v>4.5</v>
      </c>
      <c r="N384" s="130">
        <v>291</v>
      </c>
      <c r="O384" s="127">
        <v>126.75</v>
      </c>
      <c r="P384" s="127">
        <v>3.75</v>
      </c>
      <c r="Q384" s="128">
        <v>50145.599999999999</v>
      </c>
      <c r="R384" s="128">
        <v>24902.7</v>
      </c>
    </row>
    <row r="385" spans="1:18" ht="21" customHeight="1" x14ac:dyDescent="0.25">
      <c r="A385" s="667" t="s">
        <v>646</v>
      </c>
      <c r="B385" s="667"/>
      <c r="C385" s="667"/>
      <c r="D385" s="667"/>
      <c r="E385" s="667"/>
      <c r="F385" s="667"/>
      <c r="G385" s="667"/>
      <c r="H385" s="331">
        <f>I385+J385</f>
        <v>1775</v>
      </c>
      <c r="I385" s="331">
        <f t="shared" ref="I385:P385" si="32">I361+I362+I363+I364+I365+I366+I367+I368+I369+I370+I371+I372+I373+I374+I375+I376+I377+I378+I379+I380+I381+I382+I383+I384</f>
        <v>1315</v>
      </c>
      <c r="J385" s="331">
        <f t="shared" si="32"/>
        <v>460</v>
      </c>
      <c r="K385" s="330">
        <f t="shared" si="32"/>
        <v>1001</v>
      </c>
      <c r="L385" s="330">
        <f t="shared" si="32"/>
        <v>312.75</v>
      </c>
      <c r="M385" s="330">
        <f t="shared" si="32"/>
        <v>25</v>
      </c>
      <c r="N385" s="330">
        <f t="shared" si="32"/>
        <v>2012</v>
      </c>
      <c r="O385" s="331">
        <f t="shared" si="32"/>
        <v>423</v>
      </c>
      <c r="P385" s="331">
        <f t="shared" si="32"/>
        <v>17.75</v>
      </c>
      <c r="Q385" s="301"/>
      <c r="R385" s="301"/>
    </row>
    <row r="386" spans="1:18" ht="21.75" customHeight="1" x14ac:dyDescent="0.25">
      <c r="A386" s="667" t="s">
        <v>644</v>
      </c>
      <c r="B386" s="667"/>
      <c r="C386" s="667"/>
      <c r="D386" s="667"/>
      <c r="E386" s="667"/>
      <c r="F386" s="667"/>
      <c r="G386" s="667"/>
      <c r="H386" s="300">
        <f>I386+J386</f>
        <v>10362</v>
      </c>
      <c r="I386" s="300">
        <f>I385+I359+I336+I335</f>
        <v>8285</v>
      </c>
      <c r="J386" s="300">
        <f t="shared" ref="J386:P386" si="33">J335+J359+J336+J385</f>
        <v>2077</v>
      </c>
      <c r="K386" s="330">
        <f t="shared" si="33"/>
        <v>4019</v>
      </c>
      <c r="L386" s="330">
        <f t="shared" si="33"/>
        <v>1483</v>
      </c>
      <c r="M386" s="330">
        <f t="shared" si="33"/>
        <v>199.5</v>
      </c>
      <c r="N386" s="330">
        <f t="shared" si="33"/>
        <v>9889</v>
      </c>
      <c r="O386" s="331">
        <f t="shared" si="33"/>
        <v>1996.75</v>
      </c>
      <c r="P386" s="331">
        <f t="shared" si="33"/>
        <v>98</v>
      </c>
      <c r="Q386" s="301"/>
      <c r="R386" s="301"/>
    </row>
    <row r="387" spans="1:18" hidden="1" x14ac:dyDescent="0.25">
      <c r="A387" s="332"/>
      <c r="B387" s="303"/>
      <c r="C387" s="303"/>
      <c r="D387" s="303"/>
      <c r="E387" s="303"/>
      <c r="F387" s="303"/>
      <c r="G387" s="303"/>
      <c r="H387" s="332"/>
      <c r="I387" s="332"/>
      <c r="J387" s="332"/>
      <c r="K387" s="304"/>
      <c r="L387" s="304"/>
      <c r="M387" s="304"/>
      <c r="N387" s="304"/>
      <c r="O387" s="332"/>
      <c r="P387" s="332"/>
      <c r="Q387" s="305"/>
      <c r="R387" s="305"/>
    </row>
    <row r="388" spans="1:18" x14ac:dyDescent="0.25">
      <c r="A388" s="668" t="s">
        <v>643</v>
      </c>
      <c r="B388" s="668"/>
      <c r="C388" s="668"/>
      <c r="D388" s="668"/>
      <c r="E388" s="668"/>
      <c r="F388" s="668"/>
      <c r="G388" s="668"/>
      <c r="H388" s="668"/>
      <c r="I388" s="668"/>
      <c r="J388" s="668"/>
      <c r="K388" s="304"/>
      <c r="L388" s="304"/>
      <c r="M388" s="304"/>
      <c r="N388" s="304"/>
      <c r="O388" s="332"/>
      <c r="P388" s="332"/>
      <c r="Q388" s="305"/>
      <c r="R388" s="305"/>
    </row>
    <row r="389" spans="1:18" x14ac:dyDescent="0.25">
      <c r="A389" s="667" t="s">
        <v>649</v>
      </c>
      <c r="B389" s="667" t="s">
        <v>22</v>
      </c>
      <c r="C389" s="667"/>
      <c r="D389" s="667"/>
      <c r="E389" s="667"/>
      <c r="F389" s="667"/>
      <c r="G389" s="667" t="s">
        <v>23</v>
      </c>
      <c r="H389" s="667" t="s">
        <v>10</v>
      </c>
      <c r="I389" s="667"/>
      <c r="J389" s="667"/>
      <c r="K389" s="671" t="s">
        <v>27</v>
      </c>
      <c r="L389" s="671"/>
      <c r="M389" s="671"/>
      <c r="N389" s="667" t="s">
        <v>652</v>
      </c>
      <c r="O389" s="667"/>
      <c r="P389" s="306"/>
      <c r="Q389" s="668"/>
      <c r="R389" s="668"/>
    </row>
    <row r="390" spans="1:18" x14ac:dyDescent="0.25">
      <c r="A390" s="667"/>
      <c r="B390" s="667"/>
      <c r="C390" s="667"/>
      <c r="D390" s="667"/>
      <c r="E390" s="667"/>
      <c r="F390" s="667"/>
      <c r="G390" s="667"/>
      <c r="H390" s="669" t="s">
        <v>653</v>
      </c>
      <c r="I390" s="667" t="s">
        <v>29</v>
      </c>
      <c r="J390" s="667"/>
      <c r="K390" s="670" t="s">
        <v>25</v>
      </c>
      <c r="L390" s="671" t="s">
        <v>30</v>
      </c>
      <c r="M390" s="671"/>
      <c r="N390" s="670" t="s">
        <v>10</v>
      </c>
      <c r="O390" s="669" t="s">
        <v>27</v>
      </c>
      <c r="P390" s="306"/>
      <c r="Q390" s="672"/>
      <c r="R390" s="672"/>
    </row>
    <row r="391" spans="1:18" ht="31.5" customHeight="1" x14ac:dyDescent="0.25">
      <c r="A391" s="667"/>
      <c r="B391" s="667"/>
      <c r="C391" s="667"/>
      <c r="D391" s="667"/>
      <c r="E391" s="667"/>
      <c r="F391" s="667"/>
      <c r="G391" s="667"/>
      <c r="H391" s="669"/>
      <c r="I391" s="669" t="s">
        <v>26</v>
      </c>
      <c r="J391" s="669" t="s">
        <v>9</v>
      </c>
      <c r="K391" s="670"/>
      <c r="L391" s="670" t="s">
        <v>26</v>
      </c>
      <c r="M391" s="670" t="s">
        <v>9</v>
      </c>
      <c r="N391" s="670"/>
      <c r="O391" s="669"/>
      <c r="P391" s="307"/>
      <c r="Q391" s="672"/>
      <c r="R391" s="672"/>
    </row>
    <row r="392" spans="1:18" ht="31.5" customHeight="1" x14ac:dyDescent="0.25">
      <c r="A392" s="667"/>
      <c r="B392" s="667"/>
      <c r="C392" s="667"/>
      <c r="D392" s="667"/>
      <c r="E392" s="667"/>
      <c r="F392" s="667"/>
      <c r="G392" s="667"/>
      <c r="H392" s="669"/>
      <c r="I392" s="669"/>
      <c r="J392" s="669"/>
      <c r="K392" s="670"/>
      <c r="L392" s="670"/>
      <c r="M392" s="670"/>
      <c r="N392" s="670"/>
      <c r="O392" s="669"/>
      <c r="P392" s="307"/>
      <c r="Q392" s="672"/>
      <c r="R392" s="672"/>
    </row>
    <row r="393" spans="1:18" ht="29.25" customHeight="1" x14ac:dyDescent="0.25">
      <c r="A393" s="267">
        <v>1</v>
      </c>
      <c r="B393" s="623" t="s">
        <v>614</v>
      </c>
      <c r="C393" s="624"/>
      <c r="D393" s="624"/>
      <c r="E393" s="624"/>
      <c r="F393" s="625"/>
      <c r="G393" s="127" t="s">
        <v>1129</v>
      </c>
      <c r="H393" s="127">
        <v>23</v>
      </c>
      <c r="I393" s="127">
        <v>0</v>
      </c>
      <c r="J393" s="127">
        <v>1</v>
      </c>
      <c r="K393" s="130">
        <v>19</v>
      </c>
      <c r="L393" s="130">
        <v>0</v>
      </c>
      <c r="M393" s="130">
        <v>1</v>
      </c>
      <c r="N393" s="234">
        <v>57727</v>
      </c>
      <c r="O393" s="128">
        <v>31900</v>
      </c>
      <c r="P393" s="289"/>
      <c r="Q393" s="308"/>
      <c r="R393" s="308"/>
    </row>
    <row r="394" spans="1:18" ht="20.25" customHeight="1" x14ac:dyDescent="0.25">
      <c r="A394" s="267">
        <v>2</v>
      </c>
      <c r="B394" s="623" t="s">
        <v>614</v>
      </c>
      <c r="C394" s="624"/>
      <c r="D394" s="624"/>
      <c r="E394" s="624"/>
      <c r="F394" s="625"/>
      <c r="G394" s="127" t="s">
        <v>1130</v>
      </c>
      <c r="H394" s="127">
        <v>3</v>
      </c>
      <c r="I394" s="127">
        <v>0</v>
      </c>
      <c r="J394" s="127">
        <v>0</v>
      </c>
      <c r="K394" s="130">
        <v>2</v>
      </c>
      <c r="L394" s="130">
        <v>1</v>
      </c>
      <c r="M394" s="130">
        <v>1</v>
      </c>
      <c r="N394" s="234">
        <v>47900</v>
      </c>
      <c r="O394" s="128">
        <v>26292</v>
      </c>
      <c r="P394" s="289"/>
      <c r="Q394" s="308"/>
      <c r="R394" s="308"/>
    </row>
    <row r="395" spans="1:18" ht="71.25" hidden="1" x14ac:dyDescent="0.25">
      <c r="A395" s="267">
        <v>4</v>
      </c>
      <c r="B395" s="662" t="s">
        <v>601</v>
      </c>
      <c r="C395" s="663"/>
      <c r="D395" s="663"/>
      <c r="E395" s="663"/>
      <c r="F395" s="664"/>
      <c r="G395" s="267" t="s">
        <v>641</v>
      </c>
      <c r="H395" s="267"/>
      <c r="I395" s="267"/>
      <c r="J395" s="267"/>
      <c r="K395" s="268"/>
      <c r="L395" s="268"/>
      <c r="M395" s="268"/>
      <c r="N395" s="276"/>
      <c r="O395" s="269"/>
      <c r="P395" s="289"/>
      <c r="Q395" s="308"/>
      <c r="R395" s="308"/>
    </row>
    <row r="396" spans="1:18" ht="20.25" customHeight="1" x14ac:dyDescent="0.25">
      <c r="A396" s="267">
        <v>3</v>
      </c>
      <c r="B396" s="623" t="s">
        <v>614</v>
      </c>
      <c r="C396" s="624"/>
      <c r="D396" s="624"/>
      <c r="E396" s="624"/>
      <c r="F396" s="625"/>
      <c r="G396" s="127" t="s">
        <v>1131</v>
      </c>
      <c r="H396" s="127">
        <v>12</v>
      </c>
      <c r="I396" s="127">
        <v>33</v>
      </c>
      <c r="J396" s="127">
        <v>0</v>
      </c>
      <c r="K396" s="130">
        <v>27</v>
      </c>
      <c r="L396" s="130">
        <v>31.25</v>
      </c>
      <c r="M396" s="130">
        <v>0</v>
      </c>
      <c r="N396" s="234">
        <v>47716</v>
      </c>
      <c r="O396" s="128">
        <v>23858</v>
      </c>
      <c r="P396" s="289"/>
      <c r="Q396" s="308"/>
      <c r="R396" s="308"/>
    </row>
    <row r="397" spans="1:18" x14ac:dyDescent="0.25">
      <c r="A397" s="267">
        <v>4</v>
      </c>
      <c r="B397" s="623" t="s">
        <v>601</v>
      </c>
      <c r="C397" s="624"/>
      <c r="D397" s="624"/>
      <c r="E397" s="624"/>
      <c r="F397" s="625"/>
      <c r="G397" s="127" t="s">
        <v>1080</v>
      </c>
      <c r="H397" s="127">
        <v>7</v>
      </c>
      <c r="I397" s="127">
        <v>0</v>
      </c>
      <c r="J397" s="127">
        <v>0</v>
      </c>
      <c r="K397" s="130">
        <v>29</v>
      </c>
      <c r="L397" s="130">
        <v>0</v>
      </c>
      <c r="M397" s="130">
        <v>0</v>
      </c>
      <c r="N397" s="234">
        <v>58061</v>
      </c>
      <c r="O397" s="128">
        <v>42191</v>
      </c>
      <c r="P397" s="289"/>
      <c r="Q397" s="308"/>
      <c r="R397" s="308"/>
    </row>
    <row r="398" spans="1:18" ht="21.75" customHeight="1" x14ac:dyDescent="0.25">
      <c r="A398" s="656" t="s">
        <v>689</v>
      </c>
      <c r="B398" s="657"/>
      <c r="C398" s="657"/>
      <c r="D398" s="657"/>
      <c r="E398" s="657"/>
      <c r="F398" s="657"/>
      <c r="G398" s="658"/>
      <c r="H398" s="331">
        <f>H393+H394+H395+H396+H397</f>
        <v>45</v>
      </c>
      <c r="I398" s="331">
        <f t="shared" ref="I398:M398" si="34">I393+I394+I395+I396+I397</f>
        <v>33</v>
      </c>
      <c r="J398" s="331">
        <f t="shared" si="34"/>
        <v>1</v>
      </c>
      <c r="K398" s="330">
        <f t="shared" si="34"/>
        <v>77</v>
      </c>
      <c r="L398" s="330">
        <f t="shared" si="34"/>
        <v>32.25</v>
      </c>
      <c r="M398" s="330">
        <f t="shared" si="34"/>
        <v>2</v>
      </c>
      <c r="N398" s="299">
        <f>(N393+N394+N395+N396+N397)/4</f>
        <v>52851</v>
      </c>
      <c r="O398" s="301">
        <f>(O393+O394+O395+O396+O397)/4</f>
        <v>31060.25</v>
      </c>
      <c r="P398" s="332"/>
      <c r="Q398" s="305"/>
      <c r="R398" s="305"/>
    </row>
    <row r="399" spans="1:18" ht="3" customHeight="1" x14ac:dyDescent="0.25">
      <c r="A399" s="332"/>
      <c r="B399" s="332"/>
      <c r="C399" s="332"/>
      <c r="D399" s="332"/>
      <c r="E399" s="332"/>
      <c r="F399" s="332"/>
      <c r="G399" s="332"/>
      <c r="H399" s="332"/>
      <c r="I399" s="332"/>
      <c r="J399" s="332"/>
      <c r="K399" s="304"/>
      <c r="L399" s="304"/>
      <c r="M399" s="304"/>
      <c r="N399" s="304"/>
      <c r="O399" s="332"/>
      <c r="P399" s="332"/>
      <c r="Q399" s="305"/>
      <c r="R399" s="305"/>
    </row>
    <row r="400" spans="1:18" x14ac:dyDescent="0.25">
      <c r="A400" s="665" t="s">
        <v>643</v>
      </c>
      <c r="B400" s="666"/>
      <c r="C400" s="666"/>
      <c r="D400" s="666"/>
      <c r="E400" s="666"/>
      <c r="F400" s="666"/>
      <c r="G400" s="666"/>
      <c r="H400" s="666"/>
      <c r="I400" s="666"/>
      <c r="J400" s="666"/>
      <c r="K400" s="274"/>
      <c r="L400" s="274"/>
      <c r="M400" s="274"/>
      <c r="N400" s="274"/>
      <c r="O400" s="289"/>
      <c r="P400" s="289"/>
      <c r="Q400" s="289"/>
      <c r="R400" s="289"/>
    </row>
    <row r="401" spans="1:18" ht="72" customHeight="1" x14ac:dyDescent="0.25">
      <c r="A401" s="267"/>
      <c r="B401" s="656" t="s">
        <v>22</v>
      </c>
      <c r="C401" s="657"/>
      <c r="D401" s="657"/>
      <c r="E401" s="657"/>
      <c r="F401" s="658"/>
      <c r="G401" s="331" t="s">
        <v>23</v>
      </c>
      <c r="H401" s="331" t="s">
        <v>635</v>
      </c>
      <c r="I401" s="331" t="s">
        <v>636</v>
      </c>
      <c r="J401" s="331" t="s">
        <v>28</v>
      </c>
      <c r="K401" s="274"/>
      <c r="L401" s="274"/>
      <c r="M401" s="274"/>
      <c r="N401" s="274"/>
      <c r="O401" s="289"/>
      <c r="P401" s="289"/>
      <c r="Q401" s="289"/>
      <c r="R401" s="289"/>
    </row>
    <row r="402" spans="1:18" ht="42.75" x14ac:dyDescent="0.25">
      <c r="A402" s="267">
        <v>1</v>
      </c>
      <c r="B402" s="623" t="s">
        <v>601</v>
      </c>
      <c r="C402" s="624"/>
      <c r="D402" s="624"/>
      <c r="E402" s="624"/>
      <c r="F402" s="625"/>
      <c r="G402" s="127" t="s">
        <v>845</v>
      </c>
      <c r="H402" s="127">
        <v>257</v>
      </c>
      <c r="I402" s="127">
        <v>0</v>
      </c>
      <c r="J402" s="128">
        <v>18221</v>
      </c>
      <c r="K402" s="274"/>
      <c r="L402" s="274"/>
      <c r="M402" s="274"/>
      <c r="N402" s="274"/>
      <c r="O402" s="289"/>
      <c r="P402" s="289"/>
      <c r="Q402" s="289"/>
      <c r="R402" s="289"/>
    </row>
    <row r="403" spans="1:18" ht="28.5" customHeight="1" x14ac:dyDescent="0.25">
      <c r="A403" s="267">
        <v>2</v>
      </c>
      <c r="B403" s="662" t="s">
        <v>614</v>
      </c>
      <c r="C403" s="663"/>
      <c r="D403" s="663"/>
      <c r="E403" s="663"/>
      <c r="F403" s="664"/>
      <c r="G403" s="267" t="s">
        <v>1076</v>
      </c>
      <c r="H403" s="267">
        <v>42</v>
      </c>
      <c r="I403" s="267">
        <v>1</v>
      </c>
      <c r="J403" s="269">
        <v>27315</v>
      </c>
      <c r="K403" s="274"/>
      <c r="L403" s="274"/>
      <c r="M403" s="274"/>
      <c r="N403" s="274"/>
      <c r="O403" s="289"/>
      <c r="P403" s="289"/>
      <c r="Q403" s="289"/>
      <c r="R403" s="289"/>
    </row>
    <row r="404" spans="1:18" ht="71.25" x14ac:dyDescent="0.25">
      <c r="A404" s="267">
        <v>3</v>
      </c>
      <c r="B404" s="623" t="s">
        <v>601</v>
      </c>
      <c r="C404" s="624"/>
      <c r="D404" s="624"/>
      <c r="E404" s="624"/>
      <c r="F404" s="625"/>
      <c r="G404" s="127" t="s">
        <v>641</v>
      </c>
      <c r="H404" s="127">
        <v>254</v>
      </c>
      <c r="I404" s="127">
        <v>0</v>
      </c>
      <c r="J404" s="128">
        <v>23847</v>
      </c>
      <c r="K404" s="274"/>
      <c r="L404" s="274"/>
      <c r="M404" s="274"/>
      <c r="N404" s="274"/>
      <c r="O404" s="289"/>
      <c r="P404" s="289"/>
      <c r="Q404" s="289"/>
      <c r="R404" s="289"/>
    </row>
    <row r="405" spans="1:18" ht="59.25" customHeight="1" x14ac:dyDescent="0.25">
      <c r="A405" s="267">
        <v>4</v>
      </c>
      <c r="B405" s="662" t="s">
        <v>609</v>
      </c>
      <c r="C405" s="663"/>
      <c r="D405" s="663"/>
      <c r="E405" s="663"/>
      <c r="F405" s="664"/>
      <c r="G405" s="309" t="s">
        <v>688</v>
      </c>
      <c r="H405" s="267"/>
      <c r="I405" s="267"/>
      <c r="J405" s="269"/>
      <c r="K405" s="274"/>
      <c r="L405" s="274"/>
      <c r="M405" s="274"/>
      <c r="N405" s="274"/>
      <c r="O405" s="289"/>
      <c r="P405" s="289"/>
      <c r="Q405" s="289"/>
      <c r="R405" s="289"/>
    </row>
    <row r="406" spans="1:18" ht="20.25" customHeight="1" x14ac:dyDescent="0.25">
      <c r="A406" s="656" t="s">
        <v>689</v>
      </c>
      <c r="B406" s="657"/>
      <c r="C406" s="657"/>
      <c r="D406" s="657"/>
      <c r="E406" s="657"/>
      <c r="F406" s="657"/>
      <c r="G406" s="658"/>
      <c r="H406" s="329">
        <f>H402+H403+H404+H405</f>
        <v>553</v>
      </c>
      <c r="I406" s="329">
        <f>I402+I403+I404+I405</f>
        <v>1</v>
      </c>
      <c r="J406" s="310">
        <f>(J402+J403+J404+J405)/3</f>
        <v>23127.666666666668</v>
      </c>
      <c r="K406" s="274"/>
      <c r="L406" s="274"/>
      <c r="M406" s="274"/>
      <c r="N406" s="274"/>
      <c r="O406" s="311"/>
      <c r="P406" s="311"/>
      <c r="Q406" s="311"/>
      <c r="R406" s="311"/>
    </row>
    <row r="407" spans="1:18" ht="72.75" customHeight="1" x14ac:dyDescent="0.25">
      <c r="A407" s="319"/>
      <c r="B407" s="319"/>
      <c r="C407" s="319"/>
      <c r="D407" s="319"/>
      <c r="E407" s="319"/>
      <c r="F407" s="319"/>
      <c r="G407" s="319"/>
      <c r="H407" s="319"/>
      <c r="I407" s="319"/>
      <c r="J407" s="319"/>
      <c r="K407" s="313"/>
      <c r="L407" s="313"/>
      <c r="M407" s="313"/>
      <c r="N407" s="313"/>
      <c r="O407" s="319"/>
      <c r="P407" s="320"/>
      <c r="Q407" s="320"/>
      <c r="R407" s="320"/>
    </row>
    <row r="408" spans="1:18" ht="72.75" customHeight="1" x14ac:dyDescent="0.25">
      <c r="B408" s="312"/>
      <c r="C408" s="312"/>
      <c r="D408" s="312"/>
      <c r="E408" s="312"/>
      <c r="F408" s="312"/>
      <c r="G408" s="312"/>
      <c r="H408" s="312"/>
      <c r="I408" s="312"/>
      <c r="J408" s="312"/>
      <c r="K408" s="313"/>
      <c r="L408" s="313"/>
      <c r="M408" s="313"/>
      <c r="N408" s="313"/>
      <c r="O408" s="312"/>
    </row>
  </sheetData>
  <mergeCells count="454">
    <mergeCell ref="A406:G406"/>
    <mergeCell ref="A400:J400"/>
    <mergeCell ref="B401:F401"/>
    <mergeCell ref="B402:F402"/>
    <mergeCell ref="B403:F403"/>
    <mergeCell ref="B404:F404"/>
    <mergeCell ref="B405:F405"/>
    <mergeCell ref="B393:F393"/>
    <mergeCell ref="B394:F394"/>
    <mergeCell ref="B395:F395"/>
    <mergeCell ref="B396:F396"/>
    <mergeCell ref="B397:F397"/>
    <mergeCell ref="A398:G398"/>
    <mergeCell ref="N389:O389"/>
    <mergeCell ref="Q389:R389"/>
    <mergeCell ref="H390:H392"/>
    <mergeCell ref="I390:J390"/>
    <mergeCell ref="K390:K392"/>
    <mergeCell ref="L390:M390"/>
    <mergeCell ref="N390:N392"/>
    <mergeCell ref="O390:O392"/>
    <mergeCell ref="Q390:Q392"/>
    <mergeCell ref="R390:R392"/>
    <mergeCell ref="A388:J388"/>
    <mergeCell ref="A389:A392"/>
    <mergeCell ref="B389:F392"/>
    <mergeCell ref="G389:G392"/>
    <mergeCell ref="H389:J389"/>
    <mergeCell ref="K389:M389"/>
    <mergeCell ref="I391:I392"/>
    <mergeCell ref="J391:J392"/>
    <mergeCell ref="L391:L392"/>
    <mergeCell ref="M391:M392"/>
    <mergeCell ref="B381:F381"/>
    <mergeCell ref="B382:F382"/>
    <mergeCell ref="B383:F383"/>
    <mergeCell ref="B384:F384"/>
    <mergeCell ref="A385:G385"/>
    <mergeCell ref="A386:G386"/>
    <mergeCell ref="B375:F375"/>
    <mergeCell ref="B376:F376"/>
    <mergeCell ref="B377:F377"/>
    <mergeCell ref="B378:F378"/>
    <mergeCell ref="B379:F379"/>
    <mergeCell ref="B380:F380"/>
    <mergeCell ref="B369:F369"/>
    <mergeCell ref="B370:F370"/>
    <mergeCell ref="B371:F371"/>
    <mergeCell ref="B372:F372"/>
    <mergeCell ref="B373:F373"/>
    <mergeCell ref="B374:F374"/>
    <mergeCell ref="B363:F363"/>
    <mergeCell ref="B364:F364"/>
    <mergeCell ref="B365:F365"/>
    <mergeCell ref="B366:F366"/>
    <mergeCell ref="B367:F367"/>
    <mergeCell ref="B368:F368"/>
    <mergeCell ref="B357:F357"/>
    <mergeCell ref="B358:F358"/>
    <mergeCell ref="A359:G359"/>
    <mergeCell ref="A360:R360"/>
    <mergeCell ref="B361:F361"/>
    <mergeCell ref="B362:F362"/>
    <mergeCell ref="B351:F351"/>
    <mergeCell ref="B352:F352"/>
    <mergeCell ref="B353:F353"/>
    <mergeCell ref="B354:F354"/>
    <mergeCell ref="B355:F355"/>
    <mergeCell ref="B356:F356"/>
    <mergeCell ref="B345:F345"/>
    <mergeCell ref="B346:F346"/>
    <mergeCell ref="B347:F347"/>
    <mergeCell ref="B348:F348"/>
    <mergeCell ref="B349:F349"/>
    <mergeCell ref="B350:F350"/>
    <mergeCell ref="B339:F339"/>
    <mergeCell ref="B340:F340"/>
    <mergeCell ref="B341:F341"/>
    <mergeCell ref="B342:F342"/>
    <mergeCell ref="B343:F343"/>
    <mergeCell ref="B344:F344"/>
    <mergeCell ref="B333:F333"/>
    <mergeCell ref="B334:F334"/>
    <mergeCell ref="A335:G335"/>
    <mergeCell ref="B336:F336"/>
    <mergeCell ref="A337:R337"/>
    <mergeCell ref="B338:F338"/>
    <mergeCell ref="B327:F327"/>
    <mergeCell ref="B328:F328"/>
    <mergeCell ref="B329:F329"/>
    <mergeCell ref="B330:F330"/>
    <mergeCell ref="B331:F331"/>
    <mergeCell ref="B332:F332"/>
    <mergeCell ref="B321:F321"/>
    <mergeCell ref="B322:F322"/>
    <mergeCell ref="B323:F323"/>
    <mergeCell ref="B324:F324"/>
    <mergeCell ref="B325:F325"/>
    <mergeCell ref="B326:F326"/>
    <mergeCell ref="B315:F315"/>
    <mergeCell ref="B316:F316"/>
    <mergeCell ref="B317:F317"/>
    <mergeCell ref="B318:F318"/>
    <mergeCell ref="B319:F319"/>
    <mergeCell ref="B320:F320"/>
    <mergeCell ref="B309:F309"/>
    <mergeCell ref="B310:F310"/>
    <mergeCell ref="B311:F311"/>
    <mergeCell ref="B312:G312"/>
    <mergeCell ref="B313:F313"/>
    <mergeCell ref="B314:F314"/>
    <mergeCell ref="B304:F304"/>
    <mergeCell ref="B305:F305"/>
    <mergeCell ref="B306:G306"/>
    <mergeCell ref="H306:R306"/>
    <mergeCell ref="B307:F307"/>
    <mergeCell ref="B308:F308"/>
    <mergeCell ref="B298:F298"/>
    <mergeCell ref="B299:F299"/>
    <mergeCell ref="B300:F300"/>
    <mergeCell ref="B301:F301"/>
    <mergeCell ref="B302:F302"/>
    <mergeCell ref="B303:F303"/>
    <mergeCell ref="B293:F293"/>
    <mergeCell ref="B294:F294"/>
    <mergeCell ref="B295:F295"/>
    <mergeCell ref="B296:G296"/>
    <mergeCell ref="H296:R296"/>
    <mergeCell ref="B297:F297"/>
    <mergeCell ref="B287:F287"/>
    <mergeCell ref="B288:F288"/>
    <mergeCell ref="B289:F289"/>
    <mergeCell ref="B290:F290"/>
    <mergeCell ref="B291:F291"/>
    <mergeCell ref="B292:F292"/>
    <mergeCell ref="B281:F281"/>
    <mergeCell ref="B282:F282"/>
    <mergeCell ref="B283:F283"/>
    <mergeCell ref="B284:F284"/>
    <mergeCell ref="B285:F285"/>
    <mergeCell ref="B286:F286"/>
    <mergeCell ref="B275:F275"/>
    <mergeCell ref="B276:F276"/>
    <mergeCell ref="B277:F277"/>
    <mergeCell ref="B278:F278"/>
    <mergeCell ref="B279:F279"/>
    <mergeCell ref="B280:F280"/>
    <mergeCell ref="B270:G270"/>
    <mergeCell ref="B271:F271"/>
    <mergeCell ref="H271:R271"/>
    <mergeCell ref="B272:F272"/>
    <mergeCell ref="B273:F273"/>
    <mergeCell ref="B274:F274"/>
    <mergeCell ref="B264:F264"/>
    <mergeCell ref="B265:F265"/>
    <mergeCell ref="B266:F266"/>
    <mergeCell ref="B267:F267"/>
    <mergeCell ref="B268:F268"/>
    <mergeCell ref="B269:F269"/>
    <mergeCell ref="B258:F258"/>
    <mergeCell ref="B259:G259"/>
    <mergeCell ref="B260:F260"/>
    <mergeCell ref="B261:F261"/>
    <mergeCell ref="B262:F262"/>
    <mergeCell ref="B263:F263"/>
    <mergeCell ref="B252:F252"/>
    <mergeCell ref="B253:F253"/>
    <mergeCell ref="B254:F254"/>
    <mergeCell ref="B255:F255"/>
    <mergeCell ref="B256:F256"/>
    <mergeCell ref="B257:F257"/>
    <mergeCell ref="B246:F246"/>
    <mergeCell ref="B247:F247"/>
    <mergeCell ref="B248:F248"/>
    <mergeCell ref="B249:F249"/>
    <mergeCell ref="B250:F250"/>
    <mergeCell ref="B251:F251"/>
    <mergeCell ref="B240:F240"/>
    <mergeCell ref="B241:G241"/>
    <mergeCell ref="B242:F242"/>
    <mergeCell ref="B243:F243"/>
    <mergeCell ref="B244:G244"/>
    <mergeCell ref="B245:F245"/>
    <mergeCell ref="B234:F234"/>
    <mergeCell ref="B235:F235"/>
    <mergeCell ref="B236:F236"/>
    <mergeCell ref="B237:F237"/>
    <mergeCell ref="B238:F238"/>
    <mergeCell ref="B239:F239"/>
    <mergeCell ref="B228:F228"/>
    <mergeCell ref="B229:F229"/>
    <mergeCell ref="B230:F230"/>
    <mergeCell ref="B231:F231"/>
    <mergeCell ref="B232:F232"/>
    <mergeCell ref="B233:F233"/>
    <mergeCell ref="B222:F222"/>
    <mergeCell ref="B223:F223"/>
    <mergeCell ref="B224:F224"/>
    <mergeCell ref="B225:F225"/>
    <mergeCell ref="B226:F226"/>
    <mergeCell ref="B227:F227"/>
    <mergeCell ref="B216:F216"/>
    <mergeCell ref="B217:F217"/>
    <mergeCell ref="B218:F218"/>
    <mergeCell ref="B219:F219"/>
    <mergeCell ref="B220:F220"/>
    <mergeCell ref="B221:F221"/>
    <mergeCell ref="B210:F210"/>
    <mergeCell ref="B211:F211"/>
    <mergeCell ref="B212:F212"/>
    <mergeCell ref="B213:F213"/>
    <mergeCell ref="B214:F214"/>
    <mergeCell ref="B215:F215"/>
    <mergeCell ref="B204:F204"/>
    <mergeCell ref="B205:F205"/>
    <mergeCell ref="B206:F206"/>
    <mergeCell ref="B207:F207"/>
    <mergeCell ref="B208:F208"/>
    <mergeCell ref="B209:F209"/>
    <mergeCell ref="B198:F198"/>
    <mergeCell ref="B199:F199"/>
    <mergeCell ref="B200:F200"/>
    <mergeCell ref="B201:F201"/>
    <mergeCell ref="B202:F202"/>
    <mergeCell ref="B203:F203"/>
    <mergeCell ref="B192:G192"/>
    <mergeCell ref="B193:F193"/>
    <mergeCell ref="B194:F194"/>
    <mergeCell ref="B195:F195"/>
    <mergeCell ref="B196:F196"/>
    <mergeCell ref="B197:F197"/>
    <mergeCell ref="B186:F186"/>
    <mergeCell ref="B187:F187"/>
    <mergeCell ref="B188:F188"/>
    <mergeCell ref="B189:F189"/>
    <mergeCell ref="B190:F190"/>
    <mergeCell ref="B191:F191"/>
    <mergeCell ref="B180:F180"/>
    <mergeCell ref="B181:F181"/>
    <mergeCell ref="B182:F182"/>
    <mergeCell ref="B183:F183"/>
    <mergeCell ref="B184:F184"/>
    <mergeCell ref="B185:F185"/>
    <mergeCell ref="B174:F174"/>
    <mergeCell ref="B175:F175"/>
    <mergeCell ref="B176:F176"/>
    <mergeCell ref="B177:F177"/>
    <mergeCell ref="B178:F178"/>
    <mergeCell ref="B179:F179"/>
    <mergeCell ref="B168:F168"/>
    <mergeCell ref="B169:F169"/>
    <mergeCell ref="B170:F170"/>
    <mergeCell ref="B171:F171"/>
    <mergeCell ref="B172:F172"/>
    <mergeCell ref="B173:F173"/>
    <mergeCell ref="B162:F162"/>
    <mergeCell ref="B163:G163"/>
    <mergeCell ref="B164:F164"/>
    <mergeCell ref="B165:F165"/>
    <mergeCell ref="B166:F166"/>
    <mergeCell ref="B167:F167"/>
    <mergeCell ref="B156:F156"/>
    <mergeCell ref="B157:F157"/>
    <mergeCell ref="B158:F158"/>
    <mergeCell ref="B159:F159"/>
    <mergeCell ref="B160:F160"/>
    <mergeCell ref="B161:F161"/>
    <mergeCell ref="B150:F150"/>
    <mergeCell ref="B151:F151"/>
    <mergeCell ref="B152:F152"/>
    <mergeCell ref="B153:F153"/>
    <mergeCell ref="B154:F154"/>
    <mergeCell ref="B155:F155"/>
    <mergeCell ref="B144:F144"/>
    <mergeCell ref="B145:F145"/>
    <mergeCell ref="B146:F146"/>
    <mergeCell ref="B147:F147"/>
    <mergeCell ref="B148:G148"/>
    <mergeCell ref="B149:F149"/>
    <mergeCell ref="B138:F138"/>
    <mergeCell ref="B139:F139"/>
    <mergeCell ref="B140:F140"/>
    <mergeCell ref="B141:F141"/>
    <mergeCell ref="B142:F142"/>
    <mergeCell ref="B143:F143"/>
    <mergeCell ref="B132:F132"/>
    <mergeCell ref="B133:F133"/>
    <mergeCell ref="B134:F134"/>
    <mergeCell ref="B135:F135"/>
    <mergeCell ref="B136:F136"/>
    <mergeCell ref="B137:F137"/>
    <mergeCell ref="B126:F126"/>
    <mergeCell ref="B127:F127"/>
    <mergeCell ref="B128:F128"/>
    <mergeCell ref="B129:G129"/>
    <mergeCell ref="B130:F130"/>
    <mergeCell ref="B131:F131"/>
    <mergeCell ref="B120:F120"/>
    <mergeCell ref="B121:F121"/>
    <mergeCell ref="B122:F122"/>
    <mergeCell ref="B123:F123"/>
    <mergeCell ref="B124:F124"/>
    <mergeCell ref="B125:F125"/>
    <mergeCell ref="B114:F114"/>
    <mergeCell ref="B115:F115"/>
    <mergeCell ref="B116:F116"/>
    <mergeCell ref="B117:F117"/>
    <mergeCell ref="B118:F118"/>
    <mergeCell ref="B119:F119"/>
    <mergeCell ref="B108:F108"/>
    <mergeCell ref="B109:F109"/>
    <mergeCell ref="B110:F110"/>
    <mergeCell ref="B111:F111"/>
    <mergeCell ref="B112:F112"/>
    <mergeCell ref="B113:F113"/>
    <mergeCell ref="B102:F102"/>
    <mergeCell ref="B103:F103"/>
    <mergeCell ref="B104:G104"/>
    <mergeCell ref="B105:F105"/>
    <mergeCell ref="B106:F106"/>
    <mergeCell ref="B107:F107"/>
    <mergeCell ref="B96:F96"/>
    <mergeCell ref="B97:F97"/>
    <mergeCell ref="B98:F98"/>
    <mergeCell ref="B99:F99"/>
    <mergeCell ref="B100:F100"/>
    <mergeCell ref="B101:F101"/>
    <mergeCell ref="B90:F90"/>
    <mergeCell ref="B91:F91"/>
    <mergeCell ref="B92:F92"/>
    <mergeCell ref="B93:F93"/>
    <mergeCell ref="B94:F94"/>
    <mergeCell ref="B95:F95"/>
    <mergeCell ref="B84:F84"/>
    <mergeCell ref="B85:F85"/>
    <mergeCell ref="B86:F86"/>
    <mergeCell ref="B87:F87"/>
    <mergeCell ref="B88:F88"/>
    <mergeCell ref="B89:F89"/>
    <mergeCell ref="B78:F78"/>
    <mergeCell ref="B79:F79"/>
    <mergeCell ref="B80:F80"/>
    <mergeCell ref="B81:F81"/>
    <mergeCell ref="B82:F82"/>
    <mergeCell ref="B83:F83"/>
    <mergeCell ref="B72:F72"/>
    <mergeCell ref="B73:F73"/>
    <mergeCell ref="B74:F74"/>
    <mergeCell ref="B75:F75"/>
    <mergeCell ref="B76:F76"/>
    <mergeCell ref="B77:F77"/>
    <mergeCell ref="B66:F66"/>
    <mergeCell ref="B67:F67"/>
    <mergeCell ref="B68:G68"/>
    <mergeCell ref="B69:F69"/>
    <mergeCell ref="B70:F70"/>
    <mergeCell ref="B71:F71"/>
    <mergeCell ref="B60:F60"/>
    <mergeCell ref="B61:F61"/>
    <mergeCell ref="B62:F62"/>
    <mergeCell ref="B63:F63"/>
    <mergeCell ref="B64:F64"/>
    <mergeCell ref="B65:F65"/>
    <mergeCell ref="B54:F54"/>
    <mergeCell ref="B55:F55"/>
    <mergeCell ref="B56:F56"/>
    <mergeCell ref="B57:F57"/>
    <mergeCell ref="B58:F58"/>
    <mergeCell ref="B59:F59"/>
    <mergeCell ref="B48:F48"/>
    <mergeCell ref="B49:F49"/>
    <mergeCell ref="B50:F50"/>
    <mergeCell ref="B51:F51"/>
    <mergeCell ref="B52:F52"/>
    <mergeCell ref="B53:F53"/>
    <mergeCell ref="B42:F42"/>
    <mergeCell ref="B43:F43"/>
    <mergeCell ref="B44:F44"/>
    <mergeCell ref="B45:F45"/>
    <mergeCell ref="B46:F46"/>
    <mergeCell ref="B47:F47"/>
    <mergeCell ref="B36:F36"/>
    <mergeCell ref="B37:F37"/>
    <mergeCell ref="B38:F38"/>
    <mergeCell ref="B39:F39"/>
    <mergeCell ref="B40:G40"/>
    <mergeCell ref="B41:F41"/>
    <mergeCell ref="B30:F30"/>
    <mergeCell ref="B31:F31"/>
    <mergeCell ref="B32:F32"/>
    <mergeCell ref="B33:F33"/>
    <mergeCell ref="B34:F34"/>
    <mergeCell ref="B35:F35"/>
    <mergeCell ref="A24:R24"/>
    <mergeCell ref="B25:G25"/>
    <mergeCell ref="B26:F26"/>
    <mergeCell ref="B27:F27"/>
    <mergeCell ref="B28:F28"/>
    <mergeCell ref="B29:F29"/>
    <mergeCell ref="L3:M3"/>
    <mergeCell ref="N3:N17"/>
    <mergeCell ref="O3:P3"/>
    <mergeCell ref="Q3:Q17"/>
    <mergeCell ref="R3:R17"/>
    <mergeCell ref="L4:L17"/>
    <mergeCell ref="M4:M17"/>
    <mergeCell ref="O4:O17"/>
    <mergeCell ref="P4:P17"/>
    <mergeCell ref="B18:G18"/>
    <mergeCell ref="A19:R19"/>
    <mergeCell ref="A20:A23"/>
    <mergeCell ref="B20:F23"/>
    <mergeCell ref="G20:G23"/>
    <mergeCell ref="H20:J20"/>
    <mergeCell ref="K20:M20"/>
    <mergeCell ref="N20:P20"/>
    <mergeCell ref="Q20:R20"/>
    <mergeCell ref="O21:P21"/>
    <mergeCell ref="Q21:Q23"/>
    <mergeCell ref="R21:R23"/>
    <mergeCell ref="L22:L23"/>
    <mergeCell ref="M22:M23"/>
    <mergeCell ref="O22:O23"/>
    <mergeCell ref="P22:P23"/>
    <mergeCell ref="H21:H23"/>
    <mergeCell ref="I21:I23"/>
    <mergeCell ref="J21:J23"/>
    <mergeCell ref="K21:K23"/>
    <mergeCell ref="L21:M21"/>
    <mergeCell ref="N21:N23"/>
    <mergeCell ref="A1:R1"/>
    <mergeCell ref="A2:A4"/>
    <mergeCell ref="B2:G4"/>
    <mergeCell ref="H2:J2"/>
    <mergeCell ref="K2:M2"/>
    <mergeCell ref="N2:P2"/>
    <mergeCell ref="Q2:R2"/>
    <mergeCell ref="H3:H17"/>
    <mergeCell ref="I3:I17"/>
    <mergeCell ref="J3:J17"/>
    <mergeCell ref="B11:G11"/>
    <mergeCell ref="B12:G12"/>
    <mergeCell ref="B13:G13"/>
    <mergeCell ref="B14:G14"/>
    <mergeCell ref="B15:G15"/>
    <mergeCell ref="B16:G16"/>
    <mergeCell ref="B5:G5"/>
    <mergeCell ref="B6:G6"/>
    <mergeCell ref="B7:G7"/>
    <mergeCell ref="B8:G8"/>
    <mergeCell ref="B9:G9"/>
    <mergeCell ref="B10:G10"/>
    <mergeCell ref="B17:G17"/>
    <mergeCell ref="K3:K17"/>
  </mergeCell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R398"/>
  <sheetViews>
    <sheetView zoomScale="120" zoomScaleNormal="120" workbookViewId="0">
      <selection activeCell="AA390" sqref="AA390"/>
    </sheetView>
  </sheetViews>
  <sheetFormatPr defaultRowHeight="15" x14ac:dyDescent="0.25"/>
  <cols>
    <col min="1" max="1" width="3" customWidth="1"/>
    <col min="2" max="2" width="7.7109375" customWidth="1"/>
    <col min="3" max="3" width="7.28515625" customWidth="1"/>
    <col min="4" max="4" width="1.42578125" customWidth="1"/>
    <col min="5" max="5" width="3.7109375" hidden="1" customWidth="1"/>
    <col min="6" max="6" width="9.140625" hidden="1" customWidth="1"/>
    <col min="7" max="7" width="17.42578125" customWidth="1"/>
    <col min="9" max="9" width="7.42578125" customWidth="1"/>
    <col min="10" max="10" width="8.5703125" customWidth="1"/>
    <col min="11" max="11" width="7.140625" customWidth="1"/>
    <col min="12" max="12" width="8.5703125" customWidth="1"/>
    <col min="13" max="13" width="7.7109375" customWidth="1"/>
    <col min="14" max="15" width="8.5703125" customWidth="1"/>
    <col min="16" max="16" width="8.140625" customWidth="1"/>
    <col min="17" max="17" width="9.5703125" customWidth="1"/>
    <col min="18" max="18" width="10" customWidth="1"/>
  </cols>
  <sheetData>
    <row r="1" spans="1:18" ht="57.75" customHeight="1" x14ac:dyDescent="0.25">
      <c r="A1" s="431" t="s">
        <v>700</v>
      </c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</row>
    <row r="2" spans="1:18" ht="64.5" customHeight="1" x14ac:dyDescent="0.25">
      <c r="A2" s="432"/>
      <c r="B2" s="410" t="s">
        <v>0</v>
      </c>
      <c r="C2" s="410"/>
      <c r="D2" s="410"/>
      <c r="E2" s="410"/>
      <c r="F2" s="410"/>
      <c r="G2" s="410"/>
      <c r="H2" s="399" t="s">
        <v>1</v>
      </c>
      <c r="I2" s="399"/>
      <c r="J2" s="399"/>
      <c r="K2" s="399" t="s">
        <v>2</v>
      </c>
      <c r="L2" s="399"/>
      <c r="M2" s="399"/>
      <c r="N2" s="399" t="s">
        <v>3</v>
      </c>
      <c r="O2" s="399"/>
      <c r="P2" s="399"/>
      <c r="Q2" s="399" t="s">
        <v>5</v>
      </c>
      <c r="R2" s="399"/>
    </row>
    <row r="3" spans="1:18" ht="24.75" customHeight="1" x14ac:dyDescent="0.25">
      <c r="A3" s="432"/>
      <c r="B3" s="410"/>
      <c r="C3" s="410"/>
      <c r="D3" s="410"/>
      <c r="E3" s="410"/>
      <c r="F3" s="410"/>
      <c r="G3" s="410"/>
      <c r="H3" s="401" t="s">
        <v>6</v>
      </c>
      <c r="I3" s="401" t="s">
        <v>7</v>
      </c>
      <c r="J3" s="401" t="s">
        <v>8</v>
      </c>
      <c r="K3" s="433" t="s">
        <v>17</v>
      </c>
      <c r="L3" s="399" t="s">
        <v>4</v>
      </c>
      <c r="M3" s="399"/>
      <c r="N3" s="433" t="s">
        <v>20</v>
      </c>
      <c r="O3" s="399" t="s">
        <v>4</v>
      </c>
      <c r="P3" s="399"/>
      <c r="Q3" s="401" t="s">
        <v>10</v>
      </c>
      <c r="R3" s="401" t="s">
        <v>11</v>
      </c>
    </row>
    <row r="4" spans="1:18" ht="18" customHeight="1" x14ac:dyDescent="0.25">
      <c r="A4" s="432"/>
      <c r="B4" s="410"/>
      <c r="C4" s="410"/>
      <c r="D4" s="410"/>
      <c r="E4" s="410"/>
      <c r="F4" s="410"/>
      <c r="G4" s="410"/>
      <c r="H4" s="401"/>
      <c r="I4" s="401"/>
      <c r="J4" s="401"/>
      <c r="K4" s="434"/>
      <c r="L4" s="401" t="s">
        <v>18</v>
      </c>
      <c r="M4" s="401" t="s">
        <v>19</v>
      </c>
      <c r="N4" s="434"/>
      <c r="O4" s="401" t="s">
        <v>21</v>
      </c>
      <c r="P4" s="401" t="s">
        <v>19</v>
      </c>
      <c r="Q4" s="401"/>
      <c r="R4" s="401"/>
    </row>
    <row r="5" spans="1:18" x14ac:dyDescent="0.25">
      <c r="A5" s="2"/>
      <c r="B5" s="410" t="s">
        <v>687</v>
      </c>
      <c r="C5" s="410"/>
      <c r="D5" s="410"/>
      <c r="E5" s="410"/>
      <c r="F5" s="410"/>
      <c r="G5" s="410"/>
      <c r="H5" s="401"/>
      <c r="I5" s="401"/>
      <c r="J5" s="401"/>
      <c r="K5" s="434"/>
      <c r="L5" s="401"/>
      <c r="M5" s="401"/>
      <c r="N5" s="434"/>
      <c r="O5" s="401"/>
      <c r="P5" s="401"/>
      <c r="Q5" s="401"/>
      <c r="R5" s="401"/>
    </row>
    <row r="6" spans="1:18" x14ac:dyDescent="0.25">
      <c r="A6" s="2"/>
      <c r="B6" s="410" t="s">
        <v>12</v>
      </c>
      <c r="C6" s="410"/>
      <c r="D6" s="410"/>
      <c r="E6" s="410"/>
      <c r="F6" s="410"/>
      <c r="G6" s="410"/>
      <c r="H6" s="401"/>
      <c r="I6" s="401"/>
      <c r="J6" s="401"/>
      <c r="K6" s="434"/>
      <c r="L6" s="401"/>
      <c r="M6" s="401"/>
      <c r="N6" s="434"/>
      <c r="O6" s="401"/>
      <c r="P6" s="401"/>
      <c r="Q6" s="401"/>
      <c r="R6" s="401"/>
    </row>
    <row r="7" spans="1:18" x14ac:dyDescent="0.25">
      <c r="A7" s="2"/>
      <c r="B7" s="410" t="s">
        <v>656</v>
      </c>
      <c r="C7" s="410"/>
      <c r="D7" s="410"/>
      <c r="E7" s="410"/>
      <c r="F7" s="410"/>
      <c r="G7" s="410"/>
      <c r="H7" s="401"/>
      <c r="I7" s="401"/>
      <c r="J7" s="401"/>
      <c r="K7" s="434"/>
      <c r="L7" s="401"/>
      <c r="M7" s="401"/>
      <c r="N7" s="434"/>
      <c r="O7" s="401"/>
      <c r="P7" s="401"/>
      <c r="Q7" s="401"/>
      <c r="R7" s="401"/>
    </row>
    <row r="8" spans="1:18" x14ac:dyDescent="0.25">
      <c r="A8" s="2"/>
      <c r="B8" s="410" t="s">
        <v>691</v>
      </c>
      <c r="C8" s="410"/>
      <c r="D8" s="410"/>
      <c r="E8" s="410"/>
      <c r="F8" s="410"/>
      <c r="G8" s="410"/>
      <c r="H8" s="401"/>
      <c r="I8" s="401"/>
      <c r="J8" s="401"/>
      <c r="K8" s="434"/>
      <c r="L8" s="401"/>
      <c r="M8" s="401"/>
      <c r="N8" s="434"/>
      <c r="O8" s="401"/>
      <c r="P8" s="401"/>
      <c r="Q8" s="401"/>
      <c r="R8" s="401"/>
    </row>
    <row r="9" spans="1:18" x14ac:dyDescent="0.25">
      <c r="A9" s="2"/>
      <c r="B9" s="396" t="s">
        <v>13</v>
      </c>
      <c r="C9" s="397"/>
      <c r="D9" s="397"/>
      <c r="E9" s="397"/>
      <c r="F9" s="397"/>
      <c r="G9" s="397"/>
      <c r="H9" s="401"/>
      <c r="I9" s="401"/>
      <c r="J9" s="401"/>
      <c r="K9" s="434"/>
      <c r="L9" s="401"/>
      <c r="M9" s="401"/>
      <c r="N9" s="434"/>
      <c r="O9" s="401"/>
      <c r="P9" s="401"/>
      <c r="Q9" s="401"/>
      <c r="R9" s="401"/>
    </row>
    <row r="10" spans="1:18" x14ac:dyDescent="0.25">
      <c r="A10" s="2"/>
      <c r="B10" s="396" t="s">
        <v>14</v>
      </c>
      <c r="C10" s="397"/>
      <c r="D10" s="397"/>
      <c r="E10" s="397"/>
      <c r="F10" s="397"/>
      <c r="G10" s="397"/>
      <c r="H10" s="401"/>
      <c r="I10" s="401"/>
      <c r="J10" s="401"/>
      <c r="K10" s="434"/>
      <c r="L10" s="401"/>
      <c r="M10" s="401"/>
      <c r="N10" s="434"/>
      <c r="O10" s="401"/>
      <c r="P10" s="401"/>
      <c r="Q10" s="401"/>
      <c r="R10" s="401"/>
    </row>
    <row r="11" spans="1:18" x14ac:dyDescent="0.25">
      <c r="A11" s="2"/>
      <c r="B11" s="396" t="s">
        <v>692</v>
      </c>
      <c r="C11" s="397"/>
      <c r="D11" s="397"/>
      <c r="E11" s="397"/>
      <c r="F11" s="397"/>
      <c r="G11" s="397"/>
      <c r="H11" s="401"/>
      <c r="I11" s="401"/>
      <c r="J11" s="401"/>
      <c r="K11" s="434"/>
      <c r="L11" s="401"/>
      <c r="M11" s="401"/>
      <c r="N11" s="434"/>
      <c r="O11" s="401"/>
      <c r="P11" s="401"/>
      <c r="Q11" s="401"/>
      <c r="R11" s="401"/>
    </row>
    <row r="12" spans="1:18" x14ac:dyDescent="0.25">
      <c r="A12" s="2"/>
      <c r="B12" s="396" t="s">
        <v>693</v>
      </c>
      <c r="C12" s="397"/>
      <c r="D12" s="397"/>
      <c r="E12" s="397"/>
      <c r="F12" s="397"/>
      <c r="G12" s="397"/>
      <c r="H12" s="401"/>
      <c r="I12" s="401"/>
      <c r="J12" s="401"/>
      <c r="K12" s="434"/>
      <c r="L12" s="401"/>
      <c r="M12" s="401"/>
      <c r="N12" s="434"/>
      <c r="O12" s="401"/>
      <c r="P12" s="401"/>
      <c r="Q12" s="401"/>
      <c r="R12" s="401"/>
    </row>
    <row r="13" spans="1:18" x14ac:dyDescent="0.25">
      <c r="A13" s="2"/>
      <c r="B13" s="396" t="s">
        <v>15</v>
      </c>
      <c r="C13" s="397"/>
      <c r="D13" s="397"/>
      <c r="E13" s="397"/>
      <c r="F13" s="397"/>
      <c r="G13" s="397"/>
      <c r="H13" s="401"/>
      <c r="I13" s="401"/>
      <c r="J13" s="401"/>
      <c r="K13" s="434"/>
      <c r="L13" s="401"/>
      <c r="M13" s="401"/>
      <c r="N13" s="434"/>
      <c r="O13" s="401"/>
      <c r="P13" s="401"/>
      <c r="Q13" s="401"/>
      <c r="R13" s="401"/>
    </row>
    <row r="14" spans="1:18" ht="24.75" customHeight="1" x14ac:dyDescent="0.25">
      <c r="A14" s="2"/>
      <c r="B14" s="396" t="s">
        <v>16</v>
      </c>
      <c r="C14" s="397"/>
      <c r="D14" s="397"/>
      <c r="E14" s="397"/>
      <c r="F14" s="397"/>
      <c r="G14" s="397"/>
      <c r="H14" s="401"/>
      <c r="I14" s="401"/>
      <c r="J14" s="401"/>
      <c r="K14" s="434"/>
      <c r="L14" s="401"/>
      <c r="M14" s="401"/>
      <c r="N14" s="434"/>
      <c r="O14" s="401"/>
      <c r="P14" s="401"/>
      <c r="Q14" s="401"/>
      <c r="R14" s="401"/>
    </row>
    <row r="15" spans="1:18" x14ac:dyDescent="0.25">
      <c r="A15" s="2"/>
      <c r="B15" s="396" t="s">
        <v>655</v>
      </c>
      <c r="C15" s="397"/>
      <c r="D15" s="397"/>
      <c r="E15" s="397"/>
      <c r="F15" s="397"/>
      <c r="G15" s="397"/>
      <c r="H15" s="401"/>
      <c r="I15" s="401"/>
      <c r="J15" s="401"/>
      <c r="K15" s="435"/>
      <c r="L15" s="401"/>
      <c r="M15" s="401"/>
      <c r="N15" s="435"/>
      <c r="O15" s="401"/>
      <c r="P15" s="401"/>
      <c r="Q15" s="401"/>
      <c r="R15" s="401"/>
    </row>
    <row r="16" spans="1:18" ht="19.5" customHeight="1" x14ac:dyDescent="0.25">
      <c r="A16" s="2"/>
      <c r="B16" s="374"/>
      <c r="C16" s="375"/>
      <c r="D16" s="375"/>
      <c r="E16" s="375"/>
      <c r="F16" s="375"/>
      <c r="G16" s="375"/>
      <c r="H16" s="3">
        <f>H376</f>
        <v>9901</v>
      </c>
      <c r="I16" s="3">
        <f t="shared" ref="I16:J16" si="0">I376</f>
        <v>8135</v>
      </c>
      <c r="J16" s="3">
        <f t="shared" si="0"/>
        <v>1766</v>
      </c>
      <c r="K16" s="3">
        <f>K376+H388</f>
        <v>3800</v>
      </c>
      <c r="L16" s="3">
        <v>1411</v>
      </c>
      <c r="M16" s="3">
        <f>M376+J388</f>
        <v>576</v>
      </c>
      <c r="N16" s="3">
        <v>9535</v>
      </c>
      <c r="O16" s="3">
        <v>1924</v>
      </c>
      <c r="P16" s="3">
        <v>567</v>
      </c>
      <c r="Q16" s="3">
        <v>36818</v>
      </c>
      <c r="R16" s="3">
        <v>19987</v>
      </c>
    </row>
    <row r="17" spans="1:18" ht="32.25" customHeight="1" x14ac:dyDescent="0.25">
      <c r="A17" s="419" t="s">
        <v>699</v>
      </c>
      <c r="B17" s="420"/>
      <c r="C17" s="420"/>
      <c r="D17" s="420"/>
      <c r="E17" s="420"/>
      <c r="F17" s="420"/>
      <c r="G17" s="420"/>
      <c r="H17" s="420"/>
      <c r="I17" s="420"/>
      <c r="J17" s="420"/>
      <c r="K17" s="420"/>
      <c r="L17" s="420"/>
      <c r="M17" s="420"/>
      <c r="N17" s="420"/>
      <c r="O17" s="420"/>
      <c r="P17" s="420"/>
      <c r="Q17" s="420"/>
      <c r="R17" s="421"/>
    </row>
    <row r="18" spans="1:18" ht="38.25" customHeight="1" x14ac:dyDescent="0.25">
      <c r="A18" s="409" t="s">
        <v>649</v>
      </c>
      <c r="B18" s="422" t="s">
        <v>22</v>
      </c>
      <c r="C18" s="423"/>
      <c r="D18" s="423"/>
      <c r="E18" s="423"/>
      <c r="F18" s="424"/>
      <c r="G18" s="410" t="s">
        <v>23</v>
      </c>
      <c r="H18" s="399" t="s">
        <v>24</v>
      </c>
      <c r="I18" s="399"/>
      <c r="J18" s="399"/>
      <c r="K18" s="399" t="s">
        <v>10</v>
      </c>
      <c r="L18" s="399"/>
      <c r="M18" s="399"/>
      <c r="N18" s="399" t="s">
        <v>27</v>
      </c>
      <c r="O18" s="399"/>
      <c r="P18" s="399"/>
      <c r="Q18" s="399" t="s">
        <v>652</v>
      </c>
      <c r="R18" s="399"/>
    </row>
    <row r="19" spans="1:18" x14ac:dyDescent="0.25">
      <c r="A19" s="409"/>
      <c r="B19" s="425"/>
      <c r="C19" s="426"/>
      <c r="D19" s="426"/>
      <c r="E19" s="426"/>
      <c r="F19" s="427"/>
      <c r="G19" s="410"/>
      <c r="H19" s="401" t="s">
        <v>6</v>
      </c>
      <c r="I19" s="401" t="s">
        <v>650</v>
      </c>
      <c r="J19" s="401" t="s">
        <v>651</v>
      </c>
      <c r="K19" s="401" t="s">
        <v>653</v>
      </c>
      <c r="L19" s="399" t="s">
        <v>29</v>
      </c>
      <c r="M19" s="399"/>
      <c r="N19" s="401" t="s">
        <v>25</v>
      </c>
      <c r="O19" s="399" t="s">
        <v>30</v>
      </c>
      <c r="P19" s="399"/>
      <c r="Q19" s="401" t="s">
        <v>10</v>
      </c>
      <c r="R19" s="401" t="s">
        <v>27</v>
      </c>
    </row>
    <row r="20" spans="1:18" x14ac:dyDescent="0.25">
      <c r="A20" s="409"/>
      <c r="B20" s="425"/>
      <c r="C20" s="426"/>
      <c r="D20" s="426"/>
      <c r="E20" s="426"/>
      <c r="F20" s="427"/>
      <c r="G20" s="410"/>
      <c r="H20" s="401"/>
      <c r="I20" s="401"/>
      <c r="J20" s="401"/>
      <c r="K20" s="401"/>
      <c r="L20" s="401" t="s">
        <v>26</v>
      </c>
      <c r="M20" s="401" t="s">
        <v>9</v>
      </c>
      <c r="N20" s="401"/>
      <c r="O20" s="401" t="s">
        <v>26</v>
      </c>
      <c r="P20" s="401" t="s">
        <v>9</v>
      </c>
      <c r="Q20" s="401"/>
      <c r="R20" s="401"/>
    </row>
    <row r="21" spans="1:18" x14ac:dyDescent="0.25">
      <c r="A21" s="409"/>
      <c r="B21" s="428"/>
      <c r="C21" s="429"/>
      <c r="D21" s="429"/>
      <c r="E21" s="429"/>
      <c r="F21" s="430"/>
      <c r="G21" s="410"/>
      <c r="H21" s="401"/>
      <c r="I21" s="401"/>
      <c r="J21" s="401"/>
      <c r="K21" s="401"/>
      <c r="L21" s="401"/>
      <c r="M21" s="401"/>
      <c r="N21" s="401"/>
      <c r="O21" s="401"/>
      <c r="P21" s="401"/>
      <c r="Q21" s="401"/>
      <c r="R21" s="401"/>
    </row>
    <row r="22" spans="1:18" ht="28.5" customHeight="1" x14ac:dyDescent="0.25">
      <c r="A22" s="412" t="s">
        <v>647</v>
      </c>
      <c r="B22" s="412"/>
      <c r="C22" s="412"/>
      <c r="D22" s="412"/>
      <c r="E22" s="412"/>
      <c r="F22" s="412"/>
      <c r="G22" s="412"/>
      <c r="H22" s="412"/>
      <c r="I22" s="412"/>
      <c r="J22" s="412"/>
      <c r="K22" s="412"/>
      <c r="L22" s="412"/>
      <c r="M22" s="412"/>
      <c r="N22" s="412"/>
      <c r="O22" s="412"/>
      <c r="P22" s="412"/>
      <c r="Q22" s="412"/>
      <c r="R22" s="412"/>
    </row>
    <row r="23" spans="1:18" x14ac:dyDescent="0.25">
      <c r="A23" s="5">
        <v>1</v>
      </c>
      <c r="B23" s="396" t="s">
        <v>31</v>
      </c>
      <c r="C23" s="397"/>
      <c r="D23" s="397"/>
      <c r="E23" s="397"/>
      <c r="F23" s="397"/>
      <c r="G23" s="398"/>
      <c r="H23" s="3">
        <f t="shared" ref="H23:P23" si="1">H24+H25+H26+H27+H28+H29+H30+H31+H32+H33+H34+H35+H36+H37+H38+H39+H40</f>
        <v>255</v>
      </c>
      <c r="I23" s="3">
        <f t="shared" si="1"/>
        <v>145</v>
      </c>
      <c r="J23" s="3">
        <f t="shared" si="1"/>
        <v>110</v>
      </c>
      <c r="K23" s="3">
        <f t="shared" si="1"/>
        <v>74</v>
      </c>
      <c r="L23" s="3">
        <f t="shared" si="1"/>
        <v>105</v>
      </c>
      <c r="M23" s="3">
        <f t="shared" si="1"/>
        <v>55</v>
      </c>
      <c r="N23" s="3">
        <f t="shared" si="1"/>
        <v>282</v>
      </c>
      <c r="O23" s="3">
        <f t="shared" si="1"/>
        <v>71</v>
      </c>
      <c r="P23" s="3">
        <f t="shared" si="1"/>
        <v>56</v>
      </c>
      <c r="Q23" s="6">
        <v>39183</v>
      </c>
      <c r="R23" s="6">
        <v>20142</v>
      </c>
    </row>
    <row r="24" spans="1:18" ht="24" x14ac:dyDescent="0.25">
      <c r="A24" s="7">
        <v>2</v>
      </c>
      <c r="B24" s="413" t="s">
        <v>32</v>
      </c>
      <c r="C24" s="414"/>
      <c r="D24" s="414"/>
      <c r="E24" s="414"/>
      <c r="F24" s="415"/>
      <c r="G24" s="8" t="s">
        <v>504</v>
      </c>
      <c r="H24" s="9">
        <f>I24+J24</f>
        <v>185</v>
      </c>
      <c r="I24" s="9">
        <v>135</v>
      </c>
      <c r="J24" s="9">
        <v>50</v>
      </c>
      <c r="K24" s="9">
        <v>57</v>
      </c>
      <c r="L24" s="9">
        <v>55</v>
      </c>
      <c r="M24" s="9">
        <v>40</v>
      </c>
      <c r="N24" s="9">
        <v>157</v>
      </c>
      <c r="O24" s="9">
        <v>56</v>
      </c>
      <c r="P24" s="9">
        <v>44</v>
      </c>
      <c r="Q24" s="10">
        <v>39183</v>
      </c>
      <c r="R24" s="10">
        <v>20142</v>
      </c>
    </row>
    <row r="25" spans="1:18" x14ac:dyDescent="0.25">
      <c r="A25" s="7"/>
      <c r="B25" s="413" t="s">
        <v>33</v>
      </c>
      <c r="C25" s="414"/>
      <c r="D25" s="414"/>
      <c r="E25" s="414"/>
      <c r="F25" s="415"/>
      <c r="G25" s="8" t="s">
        <v>505</v>
      </c>
      <c r="H25" s="9">
        <f t="shared" ref="H25:H40" si="2">I25+J25</f>
        <v>55</v>
      </c>
      <c r="I25" s="9">
        <v>10</v>
      </c>
      <c r="J25" s="9">
        <v>45</v>
      </c>
      <c r="K25" s="9">
        <v>8</v>
      </c>
      <c r="L25" s="9">
        <v>16</v>
      </c>
      <c r="M25" s="9">
        <v>8</v>
      </c>
      <c r="N25" s="9">
        <v>53</v>
      </c>
      <c r="O25" s="9"/>
      <c r="P25" s="9"/>
      <c r="Q25" s="10">
        <v>39183</v>
      </c>
      <c r="R25" s="10">
        <v>20142</v>
      </c>
    </row>
    <row r="26" spans="1:18" x14ac:dyDescent="0.25">
      <c r="A26" s="7"/>
      <c r="B26" s="413" t="s">
        <v>34</v>
      </c>
      <c r="C26" s="414"/>
      <c r="D26" s="414"/>
      <c r="E26" s="414"/>
      <c r="F26" s="415"/>
      <c r="G26" s="8" t="s">
        <v>506</v>
      </c>
      <c r="H26" s="9">
        <f t="shared" si="2"/>
        <v>0</v>
      </c>
      <c r="I26" s="9"/>
      <c r="J26" s="9"/>
      <c r="K26" s="9">
        <v>3</v>
      </c>
      <c r="L26" s="9">
        <v>12</v>
      </c>
      <c r="M26" s="9">
        <v>2</v>
      </c>
      <c r="N26" s="9">
        <v>18</v>
      </c>
      <c r="O26" s="9">
        <v>4</v>
      </c>
      <c r="P26" s="9">
        <v>2</v>
      </c>
      <c r="Q26" s="10">
        <v>39183</v>
      </c>
      <c r="R26" s="10">
        <v>20142</v>
      </c>
    </row>
    <row r="27" spans="1:18" x14ac:dyDescent="0.25">
      <c r="A27" s="7"/>
      <c r="B27" s="413" t="s">
        <v>35</v>
      </c>
      <c r="C27" s="414"/>
      <c r="D27" s="414"/>
      <c r="E27" s="414"/>
      <c r="F27" s="415"/>
      <c r="G27" s="8" t="s">
        <v>499</v>
      </c>
      <c r="H27" s="9">
        <f t="shared" si="2"/>
        <v>0</v>
      </c>
      <c r="I27" s="9"/>
      <c r="J27" s="9"/>
      <c r="K27" s="9">
        <v>2</v>
      </c>
      <c r="L27" s="9">
        <v>8</v>
      </c>
      <c r="M27" s="9">
        <v>1</v>
      </c>
      <c r="N27" s="9">
        <v>9</v>
      </c>
      <c r="O27" s="9">
        <v>1</v>
      </c>
      <c r="P27" s="9">
        <v>1</v>
      </c>
      <c r="Q27" s="10">
        <v>39183</v>
      </c>
      <c r="R27" s="10">
        <v>20142</v>
      </c>
    </row>
    <row r="28" spans="1:18" x14ac:dyDescent="0.25">
      <c r="A28" s="7"/>
      <c r="B28" s="413" t="s">
        <v>36</v>
      </c>
      <c r="C28" s="414"/>
      <c r="D28" s="414"/>
      <c r="E28" s="414"/>
      <c r="F28" s="415"/>
      <c r="G28" s="8" t="s">
        <v>507</v>
      </c>
      <c r="H28" s="9">
        <f t="shared" si="2"/>
        <v>10</v>
      </c>
      <c r="I28" s="9"/>
      <c r="J28" s="9">
        <v>10</v>
      </c>
      <c r="K28" s="9">
        <v>2</v>
      </c>
      <c r="L28" s="9">
        <v>5</v>
      </c>
      <c r="M28" s="9">
        <v>1</v>
      </c>
      <c r="N28" s="9">
        <v>9</v>
      </c>
      <c r="O28" s="9">
        <v>1</v>
      </c>
      <c r="P28" s="9"/>
      <c r="Q28" s="10">
        <v>39183</v>
      </c>
      <c r="R28" s="10">
        <v>20142</v>
      </c>
    </row>
    <row r="29" spans="1:18" x14ac:dyDescent="0.25">
      <c r="A29" s="7"/>
      <c r="B29" s="413" t="s">
        <v>37</v>
      </c>
      <c r="C29" s="414"/>
      <c r="D29" s="414"/>
      <c r="E29" s="414"/>
      <c r="F29" s="415"/>
      <c r="G29" s="8" t="s">
        <v>500</v>
      </c>
      <c r="H29" s="9">
        <f t="shared" si="2"/>
        <v>5</v>
      </c>
      <c r="I29" s="9"/>
      <c r="J29" s="9">
        <v>5</v>
      </c>
      <c r="K29" s="9">
        <v>1</v>
      </c>
      <c r="L29" s="9">
        <v>3</v>
      </c>
      <c r="M29" s="9">
        <v>1</v>
      </c>
      <c r="N29" s="9">
        <v>9</v>
      </c>
      <c r="O29" s="9">
        <v>1</v>
      </c>
      <c r="P29" s="9">
        <v>1</v>
      </c>
      <c r="Q29" s="10">
        <v>39183</v>
      </c>
      <c r="R29" s="10">
        <v>20142</v>
      </c>
    </row>
    <row r="30" spans="1:18" x14ac:dyDescent="0.25">
      <c r="A30" s="7"/>
      <c r="B30" s="413" t="s">
        <v>38</v>
      </c>
      <c r="C30" s="414"/>
      <c r="D30" s="414"/>
      <c r="E30" s="414"/>
      <c r="F30" s="415"/>
      <c r="G30" s="8" t="s">
        <v>501</v>
      </c>
      <c r="H30" s="9">
        <f t="shared" si="2"/>
        <v>0</v>
      </c>
      <c r="I30" s="9"/>
      <c r="J30" s="9"/>
      <c r="K30" s="9">
        <v>1</v>
      </c>
      <c r="L30" s="9">
        <v>3</v>
      </c>
      <c r="M30" s="9">
        <v>1</v>
      </c>
      <c r="N30" s="9">
        <v>8</v>
      </c>
      <c r="O30" s="9">
        <v>2</v>
      </c>
      <c r="P30" s="9">
        <v>2</v>
      </c>
      <c r="Q30" s="10">
        <v>39183</v>
      </c>
      <c r="R30" s="10">
        <v>20142</v>
      </c>
    </row>
    <row r="31" spans="1:18" x14ac:dyDescent="0.25">
      <c r="A31" s="7"/>
      <c r="B31" s="413" t="s">
        <v>44</v>
      </c>
      <c r="C31" s="414"/>
      <c r="D31" s="414"/>
      <c r="E31" s="414"/>
      <c r="F31" s="415"/>
      <c r="G31" s="8" t="s">
        <v>502</v>
      </c>
      <c r="H31" s="9">
        <f t="shared" si="2"/>
        <v>0</v>
      </c>
      <c r="I31" s="9"/>
      <c r="J31" s="9"/>
      <c r="K31" s="9"/>
      <c r="L31" s="9">
        <v>2</v>
      </c>
      <c r="M31" s="9"/>
      <c r="N31" s="9">
        <v>8</v>
      </c>
      <c r="O31" s="9">
        <v>2</v>
      </c>
      <c r="P31" s="9">
        <v>2</v>
      </c>
      <c r="Q31" s="10">
        <v>39183</v>
      </c>
      <c r="R31" s="10">
        <v>20142</v>
      </c>
    </row>
    <row r="32" spans="1:18" x14ac:dyDescent="0.25">
      <c r="A32" s="7"/>
      <c r="B32" s="413" t="s">
        <v>45</v>
      </c>
      <c r="C32" s="414"/>
      <c r="D32" s="414"/>
      <c r="E32" s="414"/>
      <c r="F32" s="415"/>
      <c r="G32" s="8" t="s">
        <v>503</v>
      </c>
      <c r="H32" s="9">
        <f t="shared" si="2"/>
        <v>0</v>
      </c>
      <c r="I32" s="9"/>
      <c r="J32" s="9"/>
      <c r="K32" s="9"/>
      <c r="L32" s="9">
        <v>1</v>
      </c>
      <c r="M32" s="9">
        <v>1</v>
      </c>
      <c r="N32" s="9">
        <v>1</v>
      </c>
      <c r="O32" s="9">
        <v>2</v>
      </c>
      <c r="P32" s="9">
        <v>2</v>
      </c>
      <c r="Q32" s="10">
        <v>39183</v>
      </c>
      <c r="R32" s="10">
        <v>20142</v>
      </c>
    </row>
    <row r="33" spans="1:18" ht="24" x14ac:dyDescent="0.25">
      <c r="A33" s="7">
        <v>1</v>
      </c>
      <c r="B33" s="413" t="s">
        <v>39</v>
      </c>
      <c r="C33" s="414"/>
      <c r="D33" s="414"/>
      <c r="E33" s="414"/>
      <c r="F33" s="415"/>
      <c r="G33" s="8" t="s">
        <v>46</v>
      </c>
      <c r="H33" s="9">
        <f t="shared" si="2"/>
        <v>0</v>
      </c>
      <c r="I33" s="9"/>
      <c r="J33" s="9"/>
      <c r="K33" s="9"/>
      <c r="L33" s="9"/>
      <c r="M33" s="9"/>
      <c r="N33" s="9"/>
      <c r="O33" s="9">
        <v>0</v>
      </c>
      <c r="P33" s="9">
        <v>0</v>
      </c>
      <c r="Q33" s="10">
        <v>39183</v>
      </c>
      <c r="R33" s="10">
        <v>20142</v>
      </c>
    </row>
    <row r="34" spans="1:18" x14ac:dyDescent="0.25">
      <c r="A34" s="7">
        <v>2</v>
      </c>
      <c r="B34" s="413" t="s">
        <v>40</v>
      </c>
      <c r="C34" s="414"/>
      <c r="D34" s="414"/>
      <c r="E34" s="414"/>
      <c r="F34" s="415"/>
      <c r="G34" s="8" t="s">
        <v>47</v>
      </c>
      <c r="H34" s="9">
        <f t="shared" si="2"/>
        <v>0</v>
      </c>
      <c r="I34" s="9"/>
      <c r="J34" s="9"/>
      <c r="K34" s="9"/>
      <c r="L34" s="9">
        <v>0</v>
      </c>
      <c r="M34" s="9">
        <v>0</v>
      </c>
      <c r="N34" s="9"/>
      <c r="O34" s="9">
        <v>0</v>
      </c>
      <c r="P34" s="9">
        <v>0</v>
      </c>
      <c r="Q34" s="10">
        <v>39183</v>
      </c>
      <c r="R34" s="10">
        <v>20142</v>
      </c>
    </row>
    <row r="35" spans="1:18" ht="24" x14ac:dyDescent="0.25">
      <c r="A35" s="7">
        <v>3</v>
      </c>
      <c r="B35" s="413" t="s">
        <v>41</v>
      </c>
      <c r="C35" s="414"/>
      <c r="D35" s="414"/>
      <c r="E35" s="414"/>
      <c r="F35" s="415"/>
      <c r="G35" s="8" t="s">
        <v>48</v>
      </c>
      <c r="H35" s="9">
        <f t="shared" si="2"/>
        <v>0</v>
      </c>
      <c r="I35" s="9"/>
      <c r="J35" s="9"/>
      <c r="K35" s="9"/>
      <c r="L35" s="9"/>
      <c r="M35" s="9"/>
      <c r="N35" s="9"/>
      <c r="O35" s="9"/>
      <c r="P35" s="9"/>
      <c r="Q35" s="10"/>
      <c r="R35" s="10"/>
    </row>
    <row r="36" spans="1:18" x14ac:dyDescent="0.25">
      <c r="A36" s="7">
        <v>4</v>
      </c>
      <c r="B36" s="413" t="s">
        <v>42</v>
      </c>
      <c r="C36" s="414"/>
      <c r="D36" s="414"/>
      <c r="E36" s="414"/>
      <c r="F36" s="415"/>
      <c r="G36" s="8" t="s">
        <v>53</v>
      </c>
      <c r="H36" s="9">
        <f t="shared" si="2"/>
        <v>0</v>
      </c>
      <c r="I36" s="9"/>
      <c r="J36" s="9"/>
      <c r="K36" s="9"/>
      <c r="L36" s="9"/>
      <c r="M36" s="9"/>
      <c r="N36" s="9">
        <v>4</v>
      </c>
      <c r="O36" s="9"/>
      <c r="P36" s="9"/>
      <c r="Q36" s="10">
        <v>39183</v>
      </c>
      <c r="R36" s="10">
        <v>20142</v>
      </c>
    </row>
    <row r="37" spans="1:18" ht="24" x14ac:dyDescent="0.25">
      <c r="A37" s="7">
        <v>5</v>
      </c>
      <c r="B37" s="413" t="s">
        <v>43</v>
      </c>
      <c r="C37" s="414"/>
      <c r="D37" s="414"/>
      <c r="E37" s="414"/>
      <c r="F37" s="415"/>
      <c r="G37" s="8" t="s">
        <v>49</v>
      </c>
      <c r="H37" s="9">
        <f t="shared" si="2"/>
        <v>0</v>
      </c>
      <c r="I37" s="9"/>
      <c r="J37" s="9"/>
      <c r="K37" s="9"/>
      <c r="L37" s="9"/>
      <c r="M37" s="9"/>
      <c r="N37" s="9">
        <v>3</v>
      </c>
      <c r="O37" s="9"/>
      <c r="P37" s="9"/>
      <c r="Q37" s="10">
        <v>39183</v>
      </c>
      <c r="R37" s="10">
        <v>20142</v>
      </c>
    </row>
    <row r="38" spans="1:18" ht="24" x14ac:dyDescent="0.25">
      <c r="A38" s="7">
        <v>6</v>
      </c>
      <c r="B38" s="413" t="s">
        <v>32</v>
      </c>
      <c r="C38" s="414"/>
      <c r="D38" s="414"/>
      <c r="E38" s="414"/>
      <c r="F38" s="415"/>
      <c r="G38" s="8" t="s">
        <v>50</v>
      </c>
      <c r="H38" s="9">
        <f t="shared" si="2"/>
        <v>0</v>
      </c>
      <c r="I38" s="9"/>
      <c r="J38" s="9"/>
      <c r="K38" s="9"/>
      <c r="L38" s="9"/>
      <c r="M38" s="9"/>
      <c r="N38" s="9"/>
      <c r="O38" s="9">
        <v>1</v>
      </c>
      <c r="P38" s="9">
        <v>1</v>
      </c>
      <c r="Q38" s="10">
        <v>39183</v>
      </c>
      <c r="R38" s="10">
        <v>20142</v>
      </c>
    </row>
    <row r="39" spans="1:18" ht="36" x14ac:dyDescent="0.25">
      <c r="A39" s="7">
        <v>7</v>
      </c>
      <c r="B39" s="413" t="s">
        <v>32</v>
      </c>
      <c r="C39" s="414"/>
      <c r="D39" s="414"/>
      <c r="E39" s="414"/>
      <c r="F39" s="415"/>
      <c r="G39" s="8" t="s">
        <v>51</v>
      </c>
      <c r="H39" s="9">
        <f t="shared" si="2"/>
        <v>0</v>
      </c>
      <c r="I39" s="9"/>
      <c r="J39" s="9"/>
      <c r="K39" s="9"/>
      <c r="L39" s="9"/>
      <c r="M39" s="9"/>
      <c r="N39" s="9"/>
      <c r="O39" s="9">
        <v>1</v>
      </c>
      <c r="P39" s="9">
        <v>1</v>
      </c>
      <c r="Q39" s="10">
        <v>39183</v>
      </c>
      <c r="R39" s="10">
        <v>20142</v>
      </c>
    </row>
    <row r="40" spans="1:18" x14ac:dyDescent="0.25">
      <c r="A40" s="7">
        <v>8</v>
      </c>
      <c r="B40" s="413" t="s">
        <v>41</v>
      </c>
      <c r="C40" s="414"/>
      <c r="D40" s="414"/>
      <c r="E40" s="414"/>
      <c r="F40" s="415"/>
      <c r="G40" s="8" t="s">
        <v>52</v>
      </c>
      <c r="H40" s="9">
        <f t="shared" si="2"/>
        <v>0</v>
      </c>
      <c r="I40" s="9"/>
      <c r="J40" s="9"/>
      <c r="K40" s="9"/>
      <c r="L40" s="9"/>
      <c r="M40" s="9"/>
      <c r="N40" s="9">
        <v>3</v>
      </c>
      <c r="O40" s="9"/>
      <c r="P40" s="9"/>
      <c r="Q40" s="10">
        <v>39183</v>
      </c>
      <c r="R40" s="10">
        <v>20142</v>
      </c>
    </row>
    <row r="41" spans="1:18" x14ac:dyDescent="0.25">
      <c r="A41" s="5">
        <v>2</v>
      </c>
      <c r="B41" s="396" t="s">
        <v>54</v>
      </c>
      <c r="C41" s="397"/>
      <c r="D41" s="397"/>
      <c r="E41" s="397"/>
      <c r="F41" s="397"/>
      <c r="G41" s="398"/>
      <c r="H41" s="3">
        <f t="shared" ref="H41:P41" si="3">H42+H43+H44+H45+H46+H47+H48+H49+H50+H51+H52+H53+H54+H55+H56+H57+H58+H59+H60+H61+H62+H63+H64+H65+H66+H67+H68+H69</f>
        <v>175</v>
      </c>
      <c r="I41" s="3">
        <f t="shared" si="3"/>
        <v>120</v>
      </c>
      <c r="J41" s="3">
        <f t="shared" si="3"/>
        <v>55</v>
      </c>
      <c r="K41" s="3">
        <f t="shared" si="3"/>
        <v>53</v>
      </c>
      <c r="L41" s="3">
        <f t="shared" si="3"/>
        <v>61</v>
      </c>
      <c r="M41" s="3">
        <f t="shared" si="3"/>
        <v>7</v>
      </c>
      <c r="N41" s="3">
        <f t="shared" si="3"/>
        <v>167</v>
      </c>
      <c r="O41" s="3">
        <f t="shared" si="3"/>
        <v>71</v>
      </c>
      <c r="P41" s="3">
        <f t="shared" si="3"/>
        <v>0</v>
      </c>
      <c r="Q41" s="6">
        <v>24330</v>
      </c>
      <c r="R41" s="6">
        <v>17927</v>
      </c>
    </row>
    <row r="42" spans="1:18" x14ac:dyDescent="0.25">
      <c r="A42" s="7"/>
      <c r="B42" s="413" t="s">
        <v>55</v>
      </c>
      <c r="C42" s="414"/>
      <c r="D42" s="414"/>
      <c r="E42" s="414"/>
      <c r="F42" s="415"/>
      <c r="G42" s="8" t="s">
        <v>508</v>
      </c>
      <c r="H42" s="9">
        <f>I42+J42</f>
        <v>105</v>
      </c>
      <c r="I42" s="9">
        <v>80</v>
      </c>
      <c r="J42" s="9">
        <v>25</v>
      </c>
      <c r="K42" s="9">
        <v>42</v>
      </c>
      <c r="L42" s="9">
        <v>34</v>
      </c>
      <c r="M42" s="9">
        <v>7</v>
      </c>
      <c r="N42" s="9">
        <v>95</v>
      </c>
      <c r="O42" s="9">
        <v>45</v>
      </c>
      <c r="P42" s="9"/>
      <c r="Q42" s="10">
        <v>36200</v>
      </c>
      <c r="R42" s="10">
        <v>18400</v>
      </c>
    </row>
    <row r="43" spans="1:18" x14ac:dyDescent="0.25">
      <c r="A43" s="7"/>
      <c r="B43" s="413" t="s">
        <v>56</v>
      </c>
      <c r="C43" s="414"/>
      <c r="D43" s="414"/>
      <c r="E43" s="414"/>
      <c r="F43" s="415"/>
      <c r="G43" s="8" t="s">
        <v>509</v>
      </c>
      <c r="H43" s="9">
        <f t="shared" ref="H43:H69" si="4">I43+J43</f>
        <v>50</v>
      </c>
      <c r="I43" s="9">
        <v>30</v>
      </c>
      <c r="J43" s="9">
        <v>20</v>
      </c>
      <c r="K43" s="9">
        <v>7</v>
      </c>
      <c r="L43" s="9">
        <v>15</v>
      </c>
      <c r="M43" s="9"/>
      <c r="N43" s="9">
        <v>32</v>
      </c>
      <c r="O43" s="9">
        <v>8</v>
      </c>
      <c r="P43" s="9"/>
      <c r="Q43" s="10">
        <v>30852</v>
      </c>
      <c r="R43" s="10">
        <v>18620</v>
      </c>
    </row>
    <row r="44" spans="1:18" x14ac:dyDescent="0.25">
      <c r="A44" s="7"/>
      <c r="B44" s="413" t="s">
        <v>57</v>
      </c>
      <c r="C44" s="414"/>
      <c r="D44" s="414"/>
      <c r="E44" s="414"/>
      <c r="F44" s="415"/>
      <c r="G44" s="8" t="s">
        <v>510</v>
      </c>
      <c r="H44" s="9">
        <f t="shared" si="4"/>
        <v>20</v>
      </c>
      <c r="I44" s="9">
        <v>10</v>
      </c>
      <c r="J44" s="9">
        <v>10</v>
      </c>
      <c r="K44" s="9">
        <v>2</v>
      </c>
      <c r="L44" s="9">
        <v>5</v>
      </c>
      <c r="M44" s="9"/>
      <c r="N44" s="9">
        <v>14</v>
      </c>
      <c r="O44" s="9">
        <v>8</v>
      </c>
      <c r="P44" s="9"/>
      <c r="Q44" s="10">
        <v>30550</v>
      </c>
      <c r="R44" s="10">
        <v>18401</v>
      </c>
    </row>
    <row r="45" spans="1:18" x14ac:dyDescent="0.25">
      <c r="A45" s="7"/>
      <c r="B45" s="413" t="s">
        <v>58</v>
      </c>
      <c r="C45" s="414"/>
      <c r="D45" s="414"/>
      <c r="E45" s="414"/>
      <c r="F45" s="415"/>
      <c r="G45" s="8" t="s">
        <v>511</v>
      </c>
      <c r="H45" s="9">
        <f t="shared" si="4"/>
        <v>0</v>
      </c>
      <c r="I45" s="9"/>
      <c r="J45" s="9"/>
      <c r="K45" s="9"/>
      <c r="L45" s="9">
        <v>3</v>
      </c>
      <c r="M45" s="9"/>
      <c r="N45" s="9">
        <v>5</v>
      </c>
      <c r="O45" s="9"/>
      <c r="P45" s="9"/>
      <c r="Q45" s="10"/>
      <c r="R45" s="10">
        <v>16302</v>
      </c>
    </row>
    <row r="46" spans="1:18" x14ac:dyDescent="0.25">
      <c r="A46" s="7"/>
      <c r="B46" s="413" t="s">
        <v>59</v>
      </c>
      <c r="C46" s="414"/>
      <c r="D46" s="414"/>
      <c r="E46" s="414"/>
      <c r="F46" s="415"/>
      <c r="G46" s="8" t="s">
        <v>512</v>
      </c>
      <c r="H46" s="9">
        <f t="shared" si="4"/>
        <v>0</v>
      </c>
      <c r="I46" s="9"/>
      <c r="J46" s="9"/>
      <c r="K46" s="9">
        <v>1</v>
      </c>
      <c r="L46" s="9">
        <v>2</v>
      </c>
      <c r="M46" s="9"/>
      <c r="N46" s="1">
        <v>5</v>
      </c>
      <c r="O46" s="9"/>
      <c r="P46" s="9"/>
      <c r="Q46" s="10">
        <v>31200</v>
      </c>
      <c r="R46" s="10">
        <v>15892</v>
      </c>
    </row>
    <row r="47" spans="1:18" x14ac:dyDescent="0.25">
      <c r="A47" s="7"/>
      <c r="B47" s="413" t="s">
        <v>60</v>
      </c>
      <c r="C47" s="414"/>
      <c r="D47" s="414"/>
      <c r="E47" s="414"/>
      <c r="F47" s="415"/>
      <c r="G47" s="8" t="s">
        <v>513</v>
      </c>
      <c r="H47" s="9">
        <f t="shared" si="4"/>
        <v>0</v>
      </c>
      <c r="I47" s="9"/>
      <c r="J47" s="9"/>
      <c r="K47" s="9">
        <v>1</v>
      </c>
      <c r="L47" s="9">
        <v>2</v>
      </c>
      <c r="M47" s="9"/>
      <c r="N47" s="9">
        <v>5</v>
      </c>
      <c r="O47" s="9"/>
      <c r="P47" s="9"/>
      <c r="Q47" s="10">
        <v>27200</v>
      </c>
      <c r="R47" s="10">
        <v>15326</v>
      </c>
    </row>
    <row r="48" spans="1:18" ht="24" x14ac:dyDescent="0.25">
      <c r="A48" s="7"/>
      <c r="B48" s="413" t="s">
        <v>61</v>
      </c>
      <c r="C48" s="414"/>
      <c r="D48" s="414"/>
      <c r="E48" s="414"/>
      <c r="F48" s="415"/>
      <c r="G48" s="8" t="s">
        <v>514</v>
      </c>
      <c r="H48" s="9">
        <f t="shared" si="4"/>
        <v>0</v>
      </c>
      <c r="I48" s="9"/>
      <c r="J48" s="9"/>
      <c r="K48" s="9"/>
      <c r="L48" s="9"/>
      <c r="M48" s="9"/>
      <c r="N48" s="9">
        <v>0</v>
      </c>
      <c r="O48" s="9"/>
      <c r="P48" s="9"/>
      <c r="Q48" s="10"/>
      <c r="R48" s="10"/>
    </row>
    <row r="49" spans="1:18" ht="24" x14ac:dyDescent="0.25">
      <c r="A49" s="7">
        <v>1</v>
      </c>
      <c r="B49" s="413" t="s">
        <v>62</v>
      </c>
      <c r="C49" s="414"/>
      <c r="D49" s="414"/>
      <c r="E49" s="414"/>
      <c r="F49" s="415"/>
      <c r="G49" s="8" t="s">
        <v>63</v>
      </c>
      <c r="H49" s="9">
        <f t="shared" si="4"/>
        <v>0</v>
      </c>
      <c r="I49" s="9"/>
      <c r="J49" s="9"/>
      <c r="K49" s="9"/>
      <c r="L49" s="9"/>
      <c r="M49" s="9"/>
      <c r="N49" s="9"/>
      <c r="O49" s="9">
        <v>1</v>
      </c>
      <c r="P49" s="9"/>
      <c r="Q49" s="10"/>
      <c r="R49" s="10">
        <v>15365</v>
      </c>
    </row>
    <row r="50" spans="1:18" ht="24" x14ac:dyDescent="0.25">
      <c r="A50" s="7">
        <v>2</v>
      </c>
      <c r="B50" s="413" t="s">
        <v>64</v>
      </c>
      <c r="C50" s="414"/>
      <c r="D50" s="414"/>
      <c r="E50" s="414"/>
      <c r="F50" s="415"/>
      <c r="G50" s="8" t="s">
        <v>65</v>
      </c>
      <c r="H50" s="9">
        <f t="shared" si="4"/>
        <v>0</v>
      </c>
      <c r="I50" s="9"/>
      <c r="J50" s="9"/>
      <c r="K50" s="9"/>
      <c r="L50" s="9"/>
      <c r="M50" s="9"/>
      <c r="N50" s="9"/>
      <c r="O50" s="9">
        <v>1</v>
      </c>
      <c r="P50" s="9"/>
      <c r="Q50" s="10"/>
      <c r="R50" s="10"/>
    </row>
    <row r="51" spans="1:18" ht="24" x14ac:dyDescent="0.25">
      <c r="A51" s="7">
        <v>3</v>
      </c>
      <c r="B51" s="413" t="s">
        <v>66</v>
      </c>
      <c r="C51" s="414"/>
      <c r="D51" s="414"/>
      <c r="E51" s="414"/>
      <c r="F51" s="415"/>
      <c r="G51" s="8" t="s">
        <v>67</v>
      </c>
      <c r="H51" s="9">
        <f t="shared" si="4"/>
        <v>0</v>
      </c>
      <c r="I51" s="9"/>
      <c r="J51" s="9"/>
      <c r="K51" s="9"/>
      <c r="L51" s="9"/>
      <c r="M51" s="9"/>
      <c r="N51" s="9"/>
      <c r="O51" s="9">
        <v>1</v>
      </c>
      <c r="P51" s="9"/>
      <c r="Q51" s="10"/>
      <c r="R51" s="10"/>
    </row>
    <row r="52" spans="1:18" x14ac:dyDescent="0.25">
      <c r="A52" s="7">
        <v>4</v>
      </c>
      <c r="B52" s="413" t="s">
        <v>68</v>
      </c>
      <c r="C52" s="414"/>
      <c r="D52" s="414"/>
      <c r="E52" s="414"/>
      <c r="F52" s="415"/>
      <c r="G52" s="8" t="s">
        <v>69</v>
      </c>
      <c r="H52" s="9">
        <f t="shared" si="4"/>
        <v>0</v>
      </c>
      <c r="I52" s="9"/>
      <c r="J52" s="9"/>
      <c r="K52" s="9"/>
      <c r="L52" s="9"/>
      <c r="M52" s="9"/>
      <c r="N52" s="9">
        <v>1</v>
      </c>
      <c r="O52" s="9"/>
      <c r="P52" s="9"/>
      <c r="Q52" s="10"/>
      <c r="R52" s="10">
        <v>18633</v>
      </c>
    </row>
    <row r="53" spans="1:18" ht="24" x14ac:dyDescent="0.25">
      <c r="A53" s="7">
        <v>5</v>
      </c>
      <c r="B53" s="413" t="s">
        <v>70</v>
      </c>
      <c r="C53" s="414"/>
      <c r="D53" s="414"/>
      <c r="E53" s="414"/>
      <c r="F53" s="415"/>
      <c r="G53" s="8" t="s">
        <v>71</v>
      </c>
      <c r="H53" s="9">
        <f t="shared" si="4"/>
        <v>0</v>
      </c>
      <c r="I53" s="9"/>
      <c r="J53" s="9"/>
      <c r="K53" s="9"/>
      <c r="L53" s="9"/>
      <c r="M53" s="9"/>
      <c r="N53" s="9">
        <v>1</v>
      </c>
      <c r="O53" s="9"/>
      <c r="P53" s="9"/>
      <c r="Q53" s="10"/>
      <c r="R53" s="10">
        <v>15234</v>
      </c>
    </row>
    <row r="54" spans="1:18" ht="24" x14ac:dyDescent="0.25">
      <c r="A54" s="7">
        <v>6</v>
      </c>
      <c r="B54" s="413" t="s">
        <v>72</v>
      </c>
      <c r="C54" s="414"/>
      <c r="D54" s="414"/>
      <c r="E54" s="414"/>
      <c r="F54" s="415"/>
      <c r="G54" s="8" t="s">
        <v>73</v>
      </c>
      <c r="H54" s="9">
        <f t="shared" si="4"/>
        <v>0</v>
      </c>
      <c r="I54" s="9"/>
      <c r="J54" s="9"/>
      <c r="K54" s="9"/>
      <c r="L54" s="9"/>
      <c r="M54" s="9"/>
      <c r="N54" s="9">
        <v>1</v>
      </c>
      <c r="O54" s="9"/>
      <c r="P54" s="9"/>
      <c r="Q54" s="10"/>
      <c r="R54" s="10">
        <v>23917</v>
      </c>
    </row>
    <row r="55" spans="1:18" x14ac:dyDescent="0.25">
      <c r="A55" s="7">
        <v>7</v>
      </c>
      <c r="B55" s="413" t="s">
        <v>74</v>
      </c>
      <c r="C55" s="414"/>
      <c r="D55" s="414"/>
      <c r="E55" s="414"/>
      <c r="F55" s="415"/>
      <c r="G55" s="8" t="s">
        <v>75</v>
      </c>
      <c r="H55" s="9">
        <f t="shared" si="4"/>
        <v>0</v>
      </c>
      <c r="I55" s="9"/>
      <c r="J55" s="9"/>
      <c r="K55" s="9"/>
      <c r="L55" s="9"/>
      <c r="M55" s="9"/>
      <c r="N55" s="9">
        <v>1</v>
      </c>
      <c r="O55" s="9"/>
      <c r="P55" s="9"/>
      <c r="Q55" s="10"/>
      <c r="R55" s="10">
        <v>9586</v>
      </c>
    </row>
    <row r="56" spans="1:18" ht="24" x14ac:dyDescent="0.25">
      <c r="A56" s="7">
        <v>8</v>
      </c>
      <c r="B56" s="413" t="s">
        <v>76</v>
      </c>
      <c r="C56" s="414"/>
      <c r="D56" s="414"/>
      <c r="E56" s="414"/>
      <c r="F56" s="415"/>
      <c r="G56" s="8" t="s">
        <v>77</v>
      </c>
      <c r="H56" s="9">
        <f t="shared" si="4"/>
        <v>0</v>
      </c>
      <c r="I56" s="9"/>
      <c r="J56" s="9"/>
      <c r="K56" s="9"/>
      <c r="L56" s="9"/>
      <c r="M56" s="9"/>
      <c r="N56" s="9">
        <v>1</v>
      </c>
      <c r="O56" s="9"/>
      <c r="P56" s="9"/>
      <c r="Q56" s="10"/>
      <c r="R56" s="10">
        <v>22697</v>
      </c>
    </row>
    <row r="57" spans="1:18" x14ac:dyDescent="0.25">
      <c r="A57" s="7">
        <v>9</v>
      </c>
      <c r="B57" s="413" t="s">
        <v>78</v>
      </c>
      <c r="C57" s="414"/>
      <c r="D57" s="414"/>
      <c r="E57" s="414"/>
      <c r="F57" s="415"/>
      <c r="G57" s="8" t="s">
        <v>79</v>
      </c>
      <c r="H57" s="9">
        <f t="shared" si="4"/>
        <v>0</v>
      </c>
      <c r="I57" s="9"/>
      <c r="J57" s="9"/>
      <c r="K57" s="9"/>
      <c r="L57" s="9"/>
      <c r="M57" s="9"/>
      <c r="N57" s="9">
        <v>1</v>
      </c>
      <c r="O57" s="9"/>
      <c r="P57" s="9"/>
      <c r="Q57" s="10"/>
      <c r="R57" s="10">
        <v>18243</v>
      </c>
    </row>
    <row r="58" spans="1:18" ht="24" x14ac:dyDescent="0.25">
      <c r="A58" s="7">
        <v>10</v>
      </c>
      <c r="B58" s="413" t="s">
        <v>80</v>
      </c>
      <c r="C58" s="414"/>
      <c r="D58" s="414"/>
      <c r="E58" s="414"/>
      <c r="F58" s="415"/>
      <c r="G58" s="8" t="s">
        <v>81</v>
      </c>
      <c r="H58" s="9">
        <f t="shared" si="4"/>
        <v>0</v>
      </c>
      <c r="I58" s="9"/>
      <c r="J58" s="9"/>
      <c r="K58" s="9"/>
      <c r="L58" s="9"/>
      <c r="M58" s="9"/>
      <c r="N58" s="9">
        <v>1</v>
      </c>
      <c r="O58" s="9"/>
      <c r="P58" s="9"/>
      <c r="Q58" s="10"/>
      <c r="R58" s="10">
        <v>14733</v>
      </c>
    </row>
    <row r="59" spans="1:18" ht="24" x14ac:dyDescent="0.25">
      <c r="A59" s="7">
        <v>11</v>
      </c>
      <c r="B59" s="413" t="s">
        <v>82</v>
      </c>
      <c r="C59" s="414"/>
      <c r="D59" s="414"/>
      <c r="E59" s="414"/>
      <c r="F59" s="415"/>
      <c r="G59" s="8" t="s">
        <v>83</v>
      </c>
      <c r="H59" s="9">
        <f t="shared" si="4"/>
        <v>0</v>
      </c>
      <c r="I59" s="9"/>
      <c r="J59" s="9"/>
      <c r="K59" s="9"/>
      <c r="L59" s="9"/>
      <c r="M59" s="9"/>
      <c r="N59" s="9">
        <v>1</v>
      </c>
      <c r="O59" s="9"/>
      <c r="P59" s="9"/>
      <c r="Q59" s="10"/>
      <c r="R59" s="10">
        <v>14733</v>
      </c>
    </row>
    <row r="60" spans="1:18" ht="24" x14ac:dyDescent="0.25">
      <c r="A60" s="7">
        <v>12</v>
      </c>
      <c r="B60" s="413" t="s">
        <v>84</v>
      </c>
      <c r="C60" s="414"/>
      <c r="D60" s="414"/>
      <c r="E60" s="414"/>
      <c r="F60" s="415"/>
      <c r="G60" s="8" t="s">
        <v>85</v>
      </c>
      <c r="H60" s="9">
        <f t="shared" si="4"/>
        <v>0</v>
      </c>
      <c r="I60" s="9"/>
      <c r="J60" s="9"/>
      <c r="K60" s="9"/>
      <c r="L60" s="9"/>
      <c r="M60" s="9"/>
      <c r="N60" s="9"/>
      <c r="O60" s="9">
        <v>1</v>
      </c>
      <c r="P60" s="9"/>
      <c r="Q60" s="10"/>
      <c r="R60" s="10"/>
    </row>
    <row r="61" spans="1:18" ht="24" x14ac:dyDescent="0.25">
      <c r="A61" s="7">
        <v>13</v>
      </c>
      <c r="B61" s="413" t="s">
        <v>86</v>
      </c>
      <c r="C61" s="414"/>
      <c r="D61" s="414"/>
      <c r="E61" s="414"/>
      <c r="F61" s="415"/>
      <c r="G61" s="8" t="s">
        <v>87</v>
      </c>
      <c r="H61" s="9">
        <f t="shared" si="4"/>
        <v>0</v>
      </c>
      <c r="I61" s="9"/>
      <c r="J61" s="9"/>
      <c r="K61" s="9"/>
      <c r="L61" s="9"/>
      <c r="M61" s="9"/>
      <c r="N61" s="9">
        <v>1</v>
      </c>
      <c r="O61" s="9"/>
      <c r="P61" s="9"/>
      <c r="Q61" s="10"/>
      <c r="R61" s="10">
        <v>14733</v>
      </c>
    </row>
    <row r="62" spans="1:18" x14ac:dyDescent="0.25">
      <c r="A62" s="7">
        <v>14</v>
      </c>
      <c r="B62" s="413" t="s">
        <v>88</v>
      </c>
      <c r="C62" s="414"/>
      <c r="D62" s="414"/>
      <c r="E62" s="414"/>
      <c r="F62" s="415"/>
      <c r="G62" s="8" t="s">
        <v>89</v>
      </c>
      <c r="H62" s="9">
        <f t="shared" si="4"/>
        <v>0</v>
      </c>
      <c r="I62" s="9"/>
      <c r="J62" s="9"/>
      <c r="K62" s="9"/>
      <c r="L62" s="9"/>
      <c r="M62" s="9"/>
      <c r="N62" s="9"/>
      <c r="O62" s="9">
        <v>1</v>
      </c>
      <c r="P62" s="9"/>
      <c r="Q62" s="10"/>
      <c r="R62" s="10">
        <v>9955</v>
      </c>
    </row>
    <row r="63" spans="1:18" ht="24" x14ac:dyDescent="0.25">
      <c r="A63" s="7">
        <v>15</v>
      </c>
      <c r="B63" s="413" t="s">
        <v>66</v>
      </c>
      <c r="C63" s="414"/>
      <c r="D63" s="414"/>
      <c r="E63" s="414"/>
      <c r="F63" s="415"/>
      <c r="G63" s="8" t="s">
        <v>90</v>
      </c>
      <c r="H63" s="9">
        <f t="shared" si="4"/>
        <v>0</v>
      </c>
      <c r="I63" s="9"/>
      <c r="J63" s="9"/>
      <c r="K63" s="9"/>
      <c r="L63" s="9"/>
      <c r="M63" s="9"/>
      <c r="N63" s="9"/>
      <c r="O63" s="9">
        <v>1</v>
      </c>
      <c r="P63" s="9"/>
      <c r="Q63" s="10"/>
      <c r="R63" s="10"/>
    </row>
    <row r="64" spans="1:18" ht="24" x14ac:dyDescent="0.25">
      <c r="A64" s="7">
        <v>16</v>
      </c>
      <c r="B64" s="413" t="s">
        <v>91</v>
      </c>
      <c r="C64" s="414"/>
      <c r="D64" s="414"/>
      <c r="E64" s="414"/>
      <c r="F64" s="415"/>
      <c r="G64" s="8" t="s">
        <v>92</v>
      </c>
      <c r="H64" s="9">
        <f t="shared" si="4"/>
        <v>0</v>
      </c>
      <c r="I64" s="9"/>
      <c r="J64" s="9"/>
      <c r="K64" s="9"/>
      <c r="L64" s="9"/>
      <c r="M64" s="9"/>
      <c r="N64" s="9"/>
      <c r="O64" s="9">
        <v>1</v>
      </c>
      <c r="P64" s="9"/>
      <c r="Q64" s="10"/>
      <c r="R64" s="10">
        <v>8553</v>
      </c>
    </row>
    <row r="65" spans="1:18" ht="24" x14ac:dyDescent="0.25">
      <c r="A65" s="7">
        <v>17</v>
      </c>
      <c r="B65" s="413" t="s">
        <v>93</v>
      </c>
      <c r="C65" s="414"/>
      <c r="D65" s="414"/>
      <c r="E65" s="414"/>
      <c r="F65" s="415"/>
      <c r="G65" s="8" t="s">
        <v>94</v>
      </c>
      <c r="H65" s="9">
        <f t="shared" si="4"/>
        <v>0</v>
      </c>
      <c r="I65" s="9"/>
      <c r="J65" s="9"/>
      <c r="K65" s="9"/>
      <c r="L65" s="9"/>
      <c r="M65" s="9"/>
      <c r="N65" s="9"/>
      <c r="O65" s="9">
        <v>1</v>
      </c>
      <c r="P65" s="9"/>
      <c r="Q65" s="10"/>
      <c r="R65" s="10"/>
    </row>
    <row r="66" spans="1:18" ht="24" x14ac:dyDescent="0.25">
      <c r="A66" s="7">
        <v>18</v>
      </c>
      <c r="B66" s="413" t="s">
        <v>95</v>
      </c>
      <c r="C66" s="414"/>
      <c r="D66" s="414"/>
      <c r="E66" s="414"/>
      <c r="F66" s="415"/>
      <c r="G66" s="8" t="s">
        <v>96</v>
      </c>
      <c r="H66" s="9">
        <f t="shared" si="4"/>
        <v>0</v>
      </c>
      <c r="I66" s="9"/>
      <c r="J66" s="9"/>
      <c r="K66" s="9"/>
      <c r="L66" s="9"/>
      <c r="M66" s="9"/>
      <c r="N66" s="9"/>
      <c r="O66" s="9">
        <v>1</v>
      </c>
      <c r="P66" s="9"/>
      <c r="Q66" s="10"/>
      <c r="R66" s="10"/>
    </row>
    <row r="67" spans="1:18" x14ac:dyDescent="0.25">
      <c r="A67" s="7">
        <v>19</v>
      </c>
      <c r="B67" s="413" t="s">
        <v>97</v>
      </c>
      <c r="C67" s="414"/>
      <c r="D67" s="414"/>
      <c r="E67" s="414"/>
      <c r="F67" s="415"/>
      <c r="G67" s="8" t="s">
        <v>98</v>
      </c>
      <c r="H67" s="9">
        <f t="shared" si="4"/>
        <v>0</v>
      </c>
      <c r="I67" s="9"/>
      <c r="J67" s="9"/>
      <c r="K67" s="9"/>
      <c r="L67" s="9"/>
      <c r="M67" s="9"/>
      <c r="N67" s="9">
        <v>1</v>
      </c>
      <c r="O67" s="9"/>
      <c r="P67" s="9"/>
      <c r="Q67" s="10"/>
      <c r="R67" s="10">
        <v>26990</v>
      </c>
    </row>
    <row r="68" spans="1:18" x14ac:dyDescent="0.25">
      <c r="A68" s="7">
        <v>20</v>
      </c>
      <c r="B68" s="413" t="s">
        <v>99</v>
      </c>
      <c r="C68" s="414"/>
      <c r="D68" s="414"/>
      <c r="E68" s="414"/>
      <c r="F68" s="415"/>
      <c r="G68" s="8" t="s">
        <v>100</v>
      </c>
      <c r="H68" s="9">
        <f t="shared" si="4"/>
        <v>0</v>
      </c>
      <c r="I68" s="9"/>
      <c r="J68" s="9"/>
      <c r="K68" s="9"/>
      <c r="L68" s="9"/>
      <c r="M68" s="9"/>
      <c r="N68" s="9">
        <v>1</v>
      </c>
      <c r="O68" s="9"/>
      <c r="P68" s="9"/>
      <c r="Q68" s="10"/>
      <c r="R68" s="10">
        <v>12344</v>
      </c>
    </row>
    <row r="69" spans="1:18" x14ac:dyDescent="0.25">
      <c r="A69" s="7">
        <v>21</v>
      </c>
      <c r="B69" s="413" t="s">
        <v>101</v>
      </c>
      <c r="C69" s="414"/>
      <c r="D69" s="414"/>
      <c r="E69" s="414"/>
      <c r="F69" s="415"/>
      <c r="G69" s="8" t="s">
        <v>102</v>
      </c>
      <c r="H69" s="9">
        <f t="shared" si="4"/>
        <v>0</v>
      </c>
      <c r="I69" s="9"/>
      <c r="J69" s="9"/>
      <c r="K69" s="9"/>
      <c r="L69" s="9"/>
      <c r="M69" s="9"/>
      <c r="N69" s="9"/>
      <c r="O69" s="9">
        <v>1</v>
      </c>
      <c r="P69" s="9"/>
      <c r="Q69" s="10"/>
      <c r="R69" s="10">
        <v>9955</v>
      </c>
    </row>
    <row r="70" spans="1:18" x14ac:dyDescent="0.25">
      <c r="A70" s="5">
        <v>3</v>
      </c>
      <c r="B70" s="396" t="s">
        <v>103</v>
      </c>
      <c r="C70" s="397"/>
      <c r="D70" s="397"/>
      <c r="E70" s="397"/>
      <c r="F70" s="397"/>
      <c r="G70" s="398"/>
      <c r="H70" s="3">
        <f t="shared" ref="H70:P70" si="5">H71+H72+H73+H74+H75+H76+H77+H78+H79+H80+H81+H82+H83+H84+H85+H86+H87+H88+H89+H90+H91+H92+H93+H94+H95+H96+H97+H98+H99+H100+H101+H102+H103+H104+H105</f>
        <v>395</v>
      </c>
      <c r="I70" s="3">
        <f t="shared" si="5"/>
        <v>195</v>
      </c>
      <c r="J70" s="3">
        <f t="shared" si="5"/>
        <v>200</v>
      </c>
      <c r="K70" s="3">
        <f t="shared" si="5"/>
        <v>186</v>
      </c>
      <c r="L70" s="3">
        <f t="shared" si="5"/>
        <v>0</v>
      </c>
      <c r="M70" s="3">
        <f t="shared" si="5"/>
        <v>0</v>
      </c>
      <c r="N70" s="3">
        <f t="shared" si="5"/>
        <v>396</v>
      </c>
      <c r="O70" s="3">
        <f t="shared" si="5"/>
        <v>0</v>
      </c>
      <c r="P70" s="3">
        <f t="shared" si="5"/>
        <v>0</v>
      </c>
      <c r="Q70" s="6">
        <v>35420</v>
      </c>
      <c r="R70" s="6">
        <v>18757</v>
      </c>
    </row>
    <row r="71" spans="1:18" x14ac:dyDescent="0.25">
      <c r="A71" s="7"/>
      <c r="B71" s="374" t="s">
        <v>150</v>
      </c>
      <c r="C71" s="375"/>
      <c r="D71" s="375"/>
      <c r="E71" s="375"/>
      <c r="F71" s="376"/>
      <c r="G71" s="11" t="s">
        <v>515</v>
      </c>
      <c r="H71" s="9">
        <f>I71+J71</f>
        <v>135</v>
      </c>
      <c r="I71" s="9">
        <v>125</v>
      </c>
      <c r="J71" s="9">
        <v>10</v>
      </c>
      <c r="K71" s="9">
        <v>74</v>
      </c>
      <c r="L71" s="9"/>
      <c r="M71" s="9"/>
      <c r="N71" s="9">
        <v>134</v>
      </c>
      <c r="O71" s="9"/>
      <c r="P71" s="9"/>
      <c r="Q71" s="10">
        <v>35420</v>
      </c>
      <c r="R71" s="10">
        <v>18957</v>
      </c>
    </row>
    <row r="72" spans="1:18" ht="24" x14ac:dyDescent="0.25">
      <c r="A72" s="7"/>
      <c r="B72" s="374" t="s">
        <v>104</v>
      </c>
      <c r="C72" s="375"/>
      <c r="D72" s="375"/>
      <c r="E72" s="375"/>
      <c r="F72" s="376"/>
      <c r="G72" s="11" t="s">
        <v>516</v>
      </c>
      <c r="H72" s="9">
        <f t="shared" ref="H72:H105" si="6">I72+J72</f>
        <v>25</v>
      </c>
      <c r="I72" s="9">
        <v>10</v>
      </c>
      <c r="J72" s="9">
        <v>15</v>
      </c>
      <c r="K72" s="9">
        <v>12</v>
      </c>
      <c r="L72" s="9"/>
      <c r="M72" s="9"/>
      <c r="N72" s="9">
        <v>29</v>
      </c>
      <c r="O72" s="9"/>
      <c r="P72" s="9"/>
      <c r="Q72" s="10">
        <v>35420</v>
      </c>
      <c r="R72" s="10">
        <v>18957</v>
      </c>
    </row>
    <row r="73" spans="1:18" x14ac:dyDescent="0.25">
      <c r="A73" s="7"/>
      <c r="B73" s="374" t="s">
        <v>659</v>
      </c>
      <c r="C73" s="375"/>
      <c r="D73" s="375"/>
      <c r="E73" s="375"/>
      <c r="F73" s="376"/>
      <c r="G73" s="11" t="s">
        <v>517</v>
      </c>
      <c r="H73" s="9">
        <f t="shared" si="6"/>
        <v>25</v>
      </c>
      <c r="I73" s="9">
        <v>10</v>
      </c>
      <c r="J73" s="9">
        <v>15</v>
      </c>
      <c r="K73" s="9">
        <v>12</v>
      </c>
      <c r="L73" s="9"/>
      <c r="M73" s="9"/>
      <c r="N73" s="9">
        <v>18</v>
      </c>
      <c r="O73" s="9"/>
      <c r="P73" s="9"/>
      <c r="Q73" s="10">
        <v>35420</v>
      </c>
      <c r="R73" s="10">
        <v>18957</v>
      </c>
    </row>
    <row r="74" spans="1:18" x14ac:dyDescent="0.25">
      <c r="A74" s="7"/>
      <c r="B74" s="374" t="s">
        <v>105</v>
      </c>
      <c r="C74" s="375"/>
      <c r="D74" s="375"/>
      <c r="E74" s="375"/>
      <c r="F74" s="376"/>
      <c r="G74" s="11" t="s">
        <v>518</v>
      </c>
      <c r="H74" s="9">
        <f t="shared" si="6"/>
        <v>20</v>
      </c>
      <c r="I74" s="9"/>
      <c r="J74" s="9">
        <v>20</v>
      </c>
      <c r="K74" s="9">
        <v>9</v>
      </c>
      <c r="L74" s="9"/>
      <c r="M74" s="9"/>
      <c r="N74" s="9">
        <v>18</v>
      </c>
      <c r="O74" s="9"/>
      <c r="P74" s="9"/>
      <c r="Q74" s="10">
        <v>35420</v>
      </c>
      <c r="R74" s="10">
        <v>18957</v>
      </c>
    </row>
    <row r="75" spans="1:18" ht="24" x14ac:dyDescent="0.25">
      <c r="A75" s="7"/>
      <c r="B75" s="374" t="s">
        <v>106</v>
      </c>
      <c r="C75" s="375"/>
      <c r="D75" s="375"/>
      <c r="E75" s="375"/>
      <c r="F75" s="376"/>
      <c r="G75" s="11" t="s">
        <v>519</v>
      </c>
      <c r="H75" s="9">
        <f t="shared" si="6"/>
        <v>40</v>
      </c>
      <c r="I75" s="9">
        <v>20</v>
      </c>
      <c r="J75" s="9">
        <v>20</v>
      </c>
      <c r="K75" s="9">
        <v>16</v>
      </c>
      <c r="L75" s="9"/>
      <c r="M75" s="9"/>
      <c r="N75" s="9">
        <v>34</v>
      </c>
      <c r="O75" s="9"/>
      <c r="P75" s="9"/>
      <c r="Q75" s="10">
        <v>35420</v>
      </c>
      <c r="R75" s="10">
        <v>18957</v>
      </c>
    </row>
    <row r="76" spans="1:18" x14ac:dyDescent="0.25">
      <c r="A76" s="7"/>
      <c r="B76" s="374" t="s">
        <v>107</v>
      </c>
      <c r="C76" s="375"/>
      <c r="D76" s="375"/>
      <c r="E76" s="375"/>
      <c r="F76" s="376"/>
      <c r="G76" s="11" t="s">
        <v>520</v>
      </c>
      <c r="H76" s="9">
        <f t="shared" si="6"/>
        <v>20</v>
      </c>
      <c r="I76" s="9">
        <v>10</v>
      </c>
      <c r="J76" s="9">
        <v>10</v>
      </c>
      <c r="K76" s="9">
        <v>9</v>
      </c>
      <c r="L76" s="9"/>
      <c r="M76" s="9"/>
      <c r="N76" s="9">
        <v>15</v>
      </c>
      <c r="O76" s="9"/>
      <c r="P76" s="9"/>
      <c r="Q76" s="10">
        <v>35420</v>
      </c>
      <c r="R76" s="10">
        <v>18957</v>
      </c>
    </row>
    <row r="77" spans="1:18" ht="24" x14ac:dyDescent="0.25">
      <c r="A77" s="7"/>
      <c r="B77" s="374" t="s">
        <v>108</v>
      </c>
      <c r="C77" s="375"/>
      <c r="D77" s="375"/>
      <c r="E77" s="375"/>
      <c r="F77" s="376"/>
      <c r="G77" s="11" t="s">
        <v>521</v>
      </c>
      <c r="H77" s="9">
        <f t="shared" si="6"/>
        <v>35</v>
      </c>
      <c r="I77" s="9">
        <v>20</v>
      </c>
      <c r="J77" s="9">
        <v>15</v>
      </c>
      <c r="K77" s="9">
        <v>16</v>
      </c>
      <c r="L77" s="9"/>
      <c r="M77" s="9"/>
      <c r="N77" s="9">
        <v>34</v>
      </c>
      <c r="O77" s="9"/>
      <c r="P77" s="9"/>
      <c r="Q77" s="10">
        <v>35420</v>
      </c>
      <c r="R77" s="10">
        <v>18957</v>
      </c>
    </row>
    <row r="78" spans="1:18" ht="36" x14ac:dyDescent="0.25">
      <c r="A78" s="7"/>
      <c r="B78" s="374" t="s">
        <v>109</v>
      </c>
      <c r="C78" s="375"/>
      <c r="D78" s="375"/>
      <c r="E78" s="375"/>
      <c r="F78" s="376"/>
      <c r="G78" s="11" t="s">
        <v>522</v>
      </c>
      <c r="H78" s="9">
        <f t="shared" si="6"/>
        <v>20</v>
      </c>
      <c r="I78" s="9"/>
      <c r="J78" s="9">
        <v>20</v>
      </c>
      <c r="K78" s="9">
        <v>6</v>
      </c>
      <c r="L78" s="9"/>
      <c r="M78" s="9"/>
      <c r="N78" s="9">
        <v>9</v>
      </c>
      <c r="O78" s="9"/>
      <c r="P78" s="9"/>
      <c r="Q78" s="10">
        <v>35420</v>
      </c>
      <c r="R78" s="10">
        <v>18957</v>
      </c>
    </row>
    <row r="79" spans="1:18" x14ac:dyDescent="0.25">
      <c r="A79" s="7"/>
      <c r="B79" s="374" t="s">
        <v>110</v>
      </c>
      <c r="C79" s="375"/>
      <c r="D79" s="375"/>
      <c r="E79" s="375"/>
      <c r="F79" s="376"/>
      <c r="G79" s="11" t="s">
        <v>523</v>
      </c>
      <c r="H79" s="9">
        <f t="shared" si="6"/>
        <v>10</v>
      </c>
      <c r="I79" s="9"/>
      <c r="J79" s="9">
        <v>10</v>
      </c>
      <c r="K79" s="9">
        <v>9</v>
      </c>
      <c r="L79" s="9"/>
      <c r="M79" s="9"/>
      <c r="N79" s="9">
        <v>9</v>
      </c>
      <c r="O79" s="9"/>
      <c r="P79" s="9"/>
      <c r="Q79" s="10">
        <v>35420</v>
      </c>
      <c r="R79" s="10">
        <v>18957</v>
      </c>
    </row>
    <row r="80" spans="1:18" x14ac:dyDescent="0.25">
      <c r="A80" s="7"/>
      <c r="B80" s="374" t="s">
        <v>111</v>
      </c>
      <c r="C80" s="375"/>
      <c r="D80" s="375"/>
      <c r="E80" s="375"/>
      <c r="F80" s="376"/>
      <c r="G80" s="11" t="s">
        <v>524</v>
      </c>
      <c r="H80" s="9">
        <f t="shared" si="6"/>
        <v>5</v>
      </c>
      <c r="I80" s="9"/>
      <c r="J80" s="9">
        <v>5</v>
      </c>
      <c r="K80" s="9">
        <v>6</v>
      </c>
      <c r="L80" s="9"/>
      <c r="M80" s="9"/>
      <c r="N80" s="9">
        <v>10</v>
      </c>
      <c r="O80" s="9"/>
      <c r="P80" s="9"/>
      <c r="Q80" s="10">
        <v>35420</v>
      </c>
      <c r="R80" s="10">
        <v>18957</v>
      </c>
    </row>
    <row r="81" spans="1:18" ht="24" x14ac:dyDescent="0.25">
      <c r="A81" s="7"/>
      <c r="B81" s="374" t="s">
        <v>112</v>
      </c>
      <c r="C81" s="375"/>
      <c r="D81" s="375"/>
      <c r="E81" s="375"/>
      <c r="F81" s="376"/>
      <c r="G81" s="11" t="s">
        <v>525</v>
      </c>
      <c r="H81" s="9">
        <f t="shared" si="6"/>
        <v>10</v>
      </c>
      <c r="I81" s="9"/>
      <c r="J81" s="9">
        <v>10</v>
      </c>
      <c r="K81" s="9">
        <v>3</v>
      </c>
      <c r="L81" s="9"/>
      <c r="M81" s="9"/>
      <c r="N81" s="9">
        <v>9</v>
      </c>
      <c r="O81" s="9"/>
      <c r="P81" s="9"/>
      <c r="Q81" s="10">
        <v>35420</v>
      </c>
      <c r="R81" s="10">
        <v>18957</v>
      </c>
    </row>
    <row r="82" spans="1:18" x14ac:dyDescent="0.25">
      <c r="A82" s="7"/>
      <c r="B82" s="374" t="s">
        <v>113</v>
      </c>
      <c r="C82" s="375"/>
      <c r="D82" s="375"/>
      <c r="E82" s="375"/>
      <c r="F82" s="376"/>
      <c r="G82" s="11" t="s">
        <v>526</v>
      </c>
      <c r="H82" s="9">
        <f t="shared" si="6"/>
        <v>0</v>
      </c>
      <c r="I82" s="9"/>
      <c r="J82" s="9"/>
      <c r="K82" s="9">
        <v>3</v>
      </c>
      <c r="L82" s="9"/>
      <c r="M82" s="9"/>
      <c r="N82" s="9">
        <v>11</v>
      </c>
      <c r="O82" s="9"/>
      <c r="P82" s="9"/>
      <c r="Q82" s="10">
        <v>35420</v>
      </c>
      <c r="R82" s="10">
        <v>18957</v>
      </c>
    </row>
    <row r="83" spans="1:18" x14ac:dyDescent="0.25">
      <c r="A83" s="7"/>
      <c r="B83" s="374" t="s">
        <v>114</v>
      </c>
      <c r="C83" s="375"/>
      <c r="D83" s="375"/>
      <c r="E83" s="375"/>
      <c r="F83" s="376"/>
      <c r="G83" s="11" t="s">
        <v>527</v>
      </c>
      <c r="H83" s="9">
        <f t="shared" si="6"/>
        <v>30</v>
      </c>
      <c r="I83" s="9"/>
      <c r="J83" s="9">
        <v>30</v>
      </c>
      <c r="K83" s="9">
        <v>7</v>
      </c>
      <c r="L83" s="9"/>
      <c r="M83" s="9"/>
      <c r="N83" s="9">
        <v>19</v>
      </c>
      <c r="O83" s="9"/>
      <c r="P83" s="9"/>
      <c r="Q83" s="10">
        <v>35420</v>
      </c>
      <c r="R83" s="10">
        <v>18957</v>
      </c>
    </row>
    <row r="84" spans="1:18" ht="36" x14ac:dyDescent="0.25">
      <c r="A84" s="7"/>
      <c r="B84" s="374" t="s">
        <v>115</v>
      </c>
      <c r="C84" s="375"/>
      <c r="D84" s="375"/>
      <c r="E84" s="375"/>
      <c r="F84" s="376"/>
      <c r="G84" s="11" t="s">
        <v>528</v>
      </c>
      <c r="H84" s="9">
        <f t="shared" si="6"/>
        <v>10</v>
      </c>
      <c r="I84" s="9"/>
      <c r="J84" s="9">
        <v>10</v>
      </c>
      <c r="K84" s="9">
        <v>2</v>
      </c>
      <c r="L84" s="9"/>
      <c r="M84" s="9"/>
      <c r="N84" s="9">
        <v>7</v>
      </c>
      <c r="O84" s="9"/>
      <c r="P84" s="9"/>
      <c r="Q84" s="10">
        <v>35420</v>
      </c>
      <c r="R84" s="10">
        <v>18957</v>
      </c>
    </row>
    <row r="85" spans="1:18" ht="24" x14ac:dyDescent="0.25">
      <c r="A85" s="7"/>
      <c r="B85" s="374" t="s">
        <v>116</v>
      </c>
      <c r="C85" s="375"/>
      <c r="D85" s="375"/>
      <c r="E85" s="375"/>
      <c r="F85" s="376"/>
      <c r="G85" s="11" t="s">
        <v>529</v>
      </c>
      <c r="H85" s="9">
        <f t="shared" si="6"/>
        <v>10</v>
      </c>
      <c r="I85" s="9"/>
      <c r="J85" s="9">
        <v>10</v>
      </c>
      <c r="K85" s="9">
        <v>2</v>
      </c>
      <c r="L85" s="9"/>
      <c r="M85" s="9"/>
      <c r="N85" s="9">
        <v>7</v>
      </c>
      <c r="O85" s="9"/>
      <c r="P85" s="9"/>
      <c r="Q85" s="10">
        <v>35420</v>
      </c>
      <c r="R85" s="10">
        <v>18957</v>
      </c>
    </row>
    <row r="86" spans="1:18" ht="24" x14ac:dyDescent="0.25">
      <c r="A86" s="7">
        <v>1</v>
      </c>
      <c r="B86" s="374" t="s">
        <v>117</v>
      </c>
      <c r="C86" s="375"/>
      <c r="D86" s="375"/>
      <c r="E86" s="375"/>
      <c r="F86" s="376"/>
      <c r="G86" s="11" t="s">
        <v>151</v>
      </c>
      <c r="H86" s="9">
        <f t="shared" si="6"/>
        <v>0</v>
      </c>
      <c r="I86" s="9"/>
      <c r="J86" s="9"/>
      <c r="K86" s="9"/>
      <c r="L86" s="9"/>
      <c r="M86" s="9"/>
      <c r="N86" s="9">
        <v>5</v>
      </c>
      <c r="O86" s="9"/>
      <c r="P86" s="9"/>
      <c r="Q86" s="10"/>
      <c r="R86" s="10">
        <v>18957</v>
      </c>
    </row>
    <row r="87" spans="1:18" x14ac:dyDescent="0.25">
      <c r="A87" s="7">
        <v>2</v>
      </c>
      <c r="B87" s="374" t="s">
        <v>118</v>
      </c>
      <c r="C87" s="375"/>
      <c r="D87" s="375"/>
      <c r="E87" s="375"/>
      <c r="F87" s="376"/>
      <c r="G87" s="11" t="s">
        <v>119</v>
      </c>
      <c r="H87" s="9">
        <f t="shared" si="6"/>
        <v>0</v>
      </c>
      <c r="I87" s="9"/>
      <c r="J87" s="9"/>
      <c r="K87" s="9"/>
      <c r="L87" s="9"/>
      <c r="M87" s="9"/>
      <c r="N87" s="9">
        <v>1</v>
      </c>
      <c r="O87" s="9"/>
      <c r="P87" s="9"/>
      <c r="Q87" s="10"/>
      <c r="R87" s="10">
        <v>18957</v>
      </c>
    </row>
    <row r="88" spans="1:18" ht="24" x14ac:dyDescent="0.25">
      <c r="A88" s="7">
        <v>3</v>
      </c>
      <c r="B88" s="374" t="s">
        <v>120</v>
      </c>
      <c r="C88" s="375"/>
      <c r="D88" s="375"/>
      <c r="E88" s="375"/>
      <c r="F88" s="376"/>
      <c r="G88" s="11" t="s">
        <v>152</v>
      </c>
      <c r="H88" s="9">
        <f t="shared" si="6"/>
        <v>0</v>
      </c>
      <c r="I88" s="9"/>
      <c r="J88" s="9"/>
      <c r="K88" s="9"/>
      <c r="L88" s="9"/>
      <c r="M88" s="9"/>
      <c r="N88" s="9">
        <v>4</v>
      </c>
      <c r="O88" s="9"/>
      <c r="P88" s="9"/>
      <c r="Q88" s="10"/>
      <c r="R88" s="10">
        <v>18957</v>
      </c>
    </row>
    <row r="89" spans="1:18" ht="24" x14ac:dyDescent="0.25">
      <c r="A89" s="7">
        <v>4</v>
      </c>
      <c r="B89" s="374" t="s">
        <v>121</v>
      </c>
      <c r="C89" s="375"/>
      <c r="D89" s="375"/>
      <c r="E89" s="375"/>
      <c r="F89" s="376"/>
      <c r="G89" s="11" t="s">
        <v>153</v>
      </c>
      <c r="H89" s="9">
        <f t="shared" si="6"/>
        <v>0</v>
      </c>
      <c r="I89" s="9"/>
      <c r="J89" s="9"/>
      <c r="K89" s="9"/>
      <c r="L89" s="9"/>
      <c r="M89" s="9"/>
      <c r="N89" s="9">
        <v>1</v>
      </c>
      <c r="O89" s="9"/>
      <c r="P89" s="9"/>
      <c r="Q89" s="10"/>
      <c r="R89" s="10">
        <v>18957</v>
      </c>
    </row>
    <row r="90" spans="1:18" x14ac:dyDescent="0.25">
      <c r="A90" s="7">
        <v>5</v>
      </c>
      <c r="B90" s="374" t="s">
        <v>122</v>
      </c>
      <c r="C90" s="375"/>
      <c r="D90" s="375"/>
      <c r="E90" s="375"/>
      <c r="F90" s="376"/>
      <c r="G90" s="11" t="s">
        <v>123</v>
      </c>
      <c r="H90" s="9">
        <f t="shared" si="6"/>
        <v>0</v>
      </c>
      <c r="I90" s="9"/>
      <c r="J90" s="9"/>
      <c r="K90" s="9"/>
      <c r="L90" s="9"/>
      <c r="M90" s="9"/>
      <c r="N90" s="9">
        <v>2</v>
      </c>
      <c r="O90" s="9"/>
      <c r="P90" s="9"/>
      <c r="Q90" s="10"/>
      <c r="R90" s="10">
        <v>18957</v>
      </c>
    </row>
    <row r="91" spans="1:18" x14ac:dyDescent="0.25">
      <c r="A91" s="7">
        <v>6</v>
      </c>
      <c r="B91" s="374" t="s">
        <v>124</v>
      </c>
      <c r="C91" s="375"/>
      <c r="D91" s="375"/>
      <c r="E91" s="375"/>
      <c r="F91" s="376"/>
      <c r="G91" s="11" t="s">
        <v>125</v>
      </c>
      <c r="H91" s="9">
        <f t="shared" si="6"/>
        <v>0</v>
      </c>
      <c r="I91" s="9"/>
      <c r="J91" s="9"/>
      <c r="K91" s="9"/>
      <c r="L91" s="9"/>
      <c r="M91" s="9"/>
      <c r="N91" s="9">
        <v>1</v>
      </c>
      <c r="O91" s="9"/>
      <c r="P91" s="9"/>
      <c r="Q91" s="10"/>
      <c r="R91" s="10">
        <v>18957</v>
      </c>
    </row>
    <row r="92" spans="1:18" ht="24" x14ac:dyDescent="0.25">
      <c r="A92" s="7">
        <v>7</v>
      </c>
      <c r="B92" s="374" t="s">
        <v>126</v>
      </c>
      <c r="C92" s="375"/>
      <c r="D92" s="375"/>
      <c r="E92" s="375"/>
      <c r="F92" s="376"/>
      <c r="G92" s="11" t="s">
        <v>127</v>
      </c>
      <c r="H92" s="9">
        <f t="shared" si="6"/>
        <v>0</v>
      </c>
      <c r="I92" s="9"/>
      <c r="J92" s="9"/>
      <c r="K92" s="9"/>
      <c r="L92" s="9"/>
      <c r="M92" s="9"/>
      <c r="N92" s="9"/>
      <c r="O92" s="9"/>
      <c r="P92" s="9"/>
      <c r="Q92" s="10"/>
      <c r="R92" s="10"/>
    </row>
    <row r="93" spans="1:18" x14ac:dyDescent="0.25">
      <c r="A93" s="7">
        <v>8</v>
      </c>
      <c r="B93" s="374" t="s">
        <v>128</v>
      </c>
      <c r="C93" s="375"/>
      <c r="D93" s="375"/>
      <c r="E93" s="375"/>
      <c r="F93" s="376"/>
      <c r="G93" s="11" t="s">
        <v>129</v>
      </c>
      <c r="H93" s="9">
        <f t="shared" si="6"/>
        <v>0</v>
      </c>
      <c r="I93" s="9"/>
      <c r="J93" s="9"/>
      <c r="K93" s="9"/>
      <c r="L93" s="9"/>
      <c r="M93" s="9"/>
      <c r="N93" s="9">
        <v>1</v>
      </c>
      <c r="O93" s="9"/>
      <c r="P93" s="9"/>
      <c r="Q93" s="10"/>
      <c r="R93" s="10">
        <v>18957</v>
      </c>
    </row>
    <row r="94" spans="1:18" x14ac:dyDescent="0.25">
      <c r="A94" s="7">
        <v>9</v>
      </c>
      <c r="B94" s="374" t="s">
        <v>130</v>
      </c>
      <c r="C94" s="375"/>
      <c r="D94" s="375"/>
      <c r="E94" s="375"/>
      <c r="F94" s="376"/>
      <c r="G94" s="11" t="s">
        <v>131</v>
      </c>
      <c r="H94" s="9">
        <f t="shared" si="6"/>
        <v>0</v>
      </c>
      <c r="I94" s="9"/>
      <c r="J94" s="9"/>
      <c r="K94" s="9"/>
      <c r="L94" s="9"/>
      <c r="M94" s="9"/>
      <c r="N94" s="9"/>
      <c r="O94" s="9"/>
      <c r="P94" s="9"/>
      <c r="Q94" s="10"/>
      <c r="R94" s="10"/>
    </row>
    <row r="95" spans="1:18" x14ac:dyDescent="0.25">
      <c r="A95" s="7">
        <v>10</v>
      </c>
      <c r="B95" s="374" t="s">
        <v>132</v>
      </c>
      <c r="C95" s="375"/>
      <c r="D95" s="375"/>
      <c r="E95" s="375"/>
      <c r="F95" s="376"/>
      <c r="G95" s="11" t="s">
        <v>133</v>
      </c>
      <c r="H95" s="9">
        <f t="shared" si="6"/>
        <v>0</v>
      </c>
      <c r="I95" s="9"/>
      <c r="J95" s="9"/>
      <c r="K95" s="9"/>
      <c r="L95" s="9"/>
      <c r="M95" s="9"/>
      <c r="N95" s="9"/>
      <c r="O95" s="9"/>
      <c r="P95" s="9"/>
      <c r="Q95" s="10"/>
      <c r="R95" s="10"/>
    </row>
    <row r="96" spans="1:18" x14ac:dyDescent="0.25">
      <c r="A96" s="7">
        <v>11</v>
      </c>
      <c r="B96" s="374" t="s">
        <v>134</v>
      </c>
      <c r="C96" s="375"/>
      <c r="D96" s="375"/>
      <c r="E96" s="375"/>
      <c r="F96" s="376"/>
      <c r="G96" s="11" t="s">
        <v>135</v>
      </c>
      <c r="H96" s="9">
        <f t="shared" si="6"/>
        <v>0</v>
      </c>
      <c r="I96" s="9"/>
      <c r="J96" s="9"/>
      <c r="K96" s="9"/>
      <c r="L96" s="9"/>
      <c r="M96" s="9"/>
      <c r="N96" s="9">
        <v>2</v>
      </c>
      <c r="O96" s="9"/>
      <c r="P96" s="9"/>
      <c r="Q96" s="10"/>
      <c r="R96" s="10">
        <v>18957</v>
      </c>
    </row>
    <row r="97" spans="1:18" ht="24" x14ac:dyDescent="0.25">
      <c r="A97" s="7">
        <v>12</v>
      </c>
      <c r="B97" s="374" t="s">
        <v>136</v>
      </c>
      <c r="C97" s="375"/>
      <c r="D97" s="375"/>
      <c r="E97" s="375"/>
      <c r="F97" s="376"/>
      <c r="G97" s="11" t="s">
        <v>154</v>
      </c>
      <c r="H97" s="9">
        <f t="shared" si="6"/>
        <v>0</v>
      </c>
      <c r="I97" s="9"/>
      <c r="J97" s="9"/>
      <c r="K97" s="9"/>
      <c r="L97" s="9"/>
      <c r="M97" s="9"/>
      <c r="N97" s="9"/>
      <c r="O97" s="9"/>
      <c r="P97" s="9"/>
      <c r="Q97" s="10"/>
      <c r="R97" s="10"/>
    </row>
    <row r="98" spans="1:18" ht="24" x14ac:dyDescent="0.25">
      <c r="A98" s="7">
        <v>13</v>
      </c>
      <c r="B98" s="374" t="s">
        <v>137</v>
      </c>
      <c r="C98" s="375"/>
      <c r="D98" s="375"/>
      <c r="E98" s="375"/>
      <c r="F98" s="376"/>
      <c r="G98" s="11" t="s">
        <v>138</v>
      </c>
      <c r="H98" s="9">
        <f t="shared" si="6"/>
        <v>0</v>
      </c>
      <c r="I98" s="9"/>
      <c r="J98" s="9"/>
      <c r="K98" s="9"/>
      <c r="L98" s="9"/>
      <c r="M98" s="9"/>
      <c r="N98" s="9">
        <v>1</v>
      </c>
      <c r="O98" s="9"/>
      <c r="P98" s="9"/>
      <c r="Q98" s="10"/>
      <c r="R98" s="10">
        <v>18957</v>
      </c>
    </row>
    <row r="99" spans="1:18" ht="24" x14ac:dyDescent="0.25">
      <c r="A99" s="7">
        <v>14</v>
      </c>
      <c r="B99" s="374" t="s">
        <v>139</v>
      </c>
      <c r="C99" s="375"/>
      <c r="D99" s="375"/>
      <c r="E99" s="375"/>
      <c r="F99" s="376"/>
      <c r="G99" s="11" t="s">
        <v>140</v>
      </c>
      <c r="H99" s="9">
        <f t="shared" si="6"/>
        <v>0</v>
      </c>
      <c r="I99" s="9"/>
      <c r="J99" s="9"/>
      <c r="K99" s="9"/>
      <c r="L99" s="9"/>
      <c r="M99" s="9"/>
      <c r="N99" s="9">
        <v>2</v>
      </c>
      <c r="O99" s="9"/>
      <c r="P99" s="9"/>
      <c r="Q99" s="10"/>
      <c r="R99" s="10">
        <v>18957</v>
      </c>
    </row>
    <row r="100" spans="1:18" ht="36" x14ac:dyDescent="0.25">
      <c r="A100" s="7">
        <v>15</v>
      </c>
      <c r="B100" s="374" t="s">
        <v>141</v>
      </c>
      <c r="C100" s="375"/>
      <c r="D100" s="375"/>
      <c r="E100" s="375"/>
      <c r="F100" s="376"/>
      <c r="G100" s="11" t="s">
        <v>155</v>
      </c>
      <c r="H100" s="9">
        <f t="shared" si="6"/>
        <v>0</v>
      </c>
      <c r="I100" s="9"/>
      <c r="J100" s="9"/>
      <c r="K100" s="9"/>
      <c r="L100" s="9"/>
      <c r="M100" s="9"/>
      <c r="N100" s="9">
        <v>2</v>
      </c>
      <c r="O100" s="9"/>
      <c r="P100" s="9"/>
      <c r="Q100" s="10"/>
      <c r="R100" s="10">
        <v>18957</v>
      </c>
    </row>
    <row r="101" spans="1:18" ht="24" x14ac:dyDescent="0.25">
      <c r="A101" s="7">
        <v>16</v>
      </c>
      <c r="B101" s="374" t="s">
        <v>142</v>
      </c>
      <c r="C101" s="375"/>
      <c r="D101" s="375"/>
      <c r="E101" s="375"/>
      <c r="F101" s="376"/>
      <c r="G101" s="11" t="s">
        <v>156</v>
      </c>
      <c r="H101" s="9">
        <f t="shared" si="6"/>
        <v>0</v>
      </c>
      <c r="I101" s="9"/>
      <c r="J101" s="9"/>
      <c r="K101" s="9"/>
      <c r="L101" s="9"/>
      <c r="M101" s="9"/>
      <c r="N101" s="9"/>
      <c r="O101" s="9"/>
      <c r="P101" s="9"/>
      <c r="Q101" s="10"/>
      <c r="R101" s="10"/>
    </row>
    <row r="102" spans="1:18" ht="24" x14ac:dyDescent="0.25">
      <c r="A102" s="7">
        <v>17</v>
      </c>
      <c r="B102" s="374" t="s">
        <v>143</v>
      </c>
      <c r="C102" s="375"/>
      <c r="D102" s="375"/>
      <c r="E102" s="375"/>
      <c r="F102" s="376"/>
      <c r="G102" s="11" t="s">
        <v>157</v>
      </c>
      <c r="H102" s="9">
        <f t="shared" si="6"/>
        <v>0</v>
      </c>
      <c r="I102" s="9"/>
      <c r="J102" s="9"/>
      <c r="K102" s="9"/>
      <c r="L102" s="9"/>
      <c r="M102" s="9"/>
      <c r="N102" s="9">
        <v>4</v>
      </c>
      <c r="O102" s="9"/>
      <c r="P102" s="9"/>
      <c r="Q102" s="10"/>
      <c r="R102" s="10">
        <v>18957</v>
      </c>
    </row>
    <row r="103" spans="1:18" x14ac:dyDescent="0.25">
      <c r="A103" s="7">
        <v>18</v>
      </c>
      <c r="B103" s="374" t="s">
        <v>144</v>
      </c>
      <c r="C103" s="375"/>
      <c r="D103" s="375"/>
      <c r="E103" s="375"/>
      <c r="F103" s="376"/>
      <c r="G103" s="11" t="s">
        <v>145</v>
      </c>
      <c r="H103" s="9">
        <f t="shared" si="6"/>
        <v>0</v>
      </c>
      <c r="I103" s="9"/>
      <c r="J103" s="9"/>
      <c r="K103" s="9"/>
      <c r="L103" s="9"/>
      <c r="M103" s="9"/>
      <c r="N103" s="9">
        <v>2</v>
      </c>
      <c r="O103" s="9"/>
      <c r="P103" s="9"/>
      <c r="Q103" s="10"/>
      <c r="R103" s="10">
        <v>18957</v>
      </c>
    </row>
    <row r="104" spans="1:18" x14ac:dyDescent="0.25">
      <c r="A104" s="7">
        <v>19</v>
      </c>
      <c r="B104" s="374" t="s">
        <v>146</v>
      </c>
      <c r="C104" s="375"/>
      <c r="D104" s="375"/>
      <c r="E104" s="375"/>
      <c r="F104" s="376"/>
      <c r="G104" s="11" t="s">
        <v>147</v>
      </c>
      <c r="H104" s="9">
        <f t="shared" si="6"/>
        <v>0</v>
      </c>
      <c r="I104" s="9"/>
      <c r="J104" s="9"/>
      <c r="K104" s="9"/>
      <c r="L104" s="9"/>
      <c r="M104" s="9"/>
      <c r="N104" s="9">
        <v>3</v>
      </c>
      <c r="O104" s="9"/>
      <c r="P104" s="9"/>
      <c r="Q104" s="10"/>
      <c r="R104" s="10">
        <v>18957</v>
      </c>
    </row>
    <row r="105" spans="1:18" ht="24" x14ac:dyDescent="0.25">
      <c r="A105" s="7">
        <v>20</v>
      </c>
      <c r="B105" s="374" t="s">
        <v>148</v>
      </c>
      <c r="C105" s="375"/>
      <c r="D105" s="375"/>
      <c r="E105" s="375"/>
      <c r="F105" s="376"/>
      <c r="G105" s="11" t="s">
        <v>149</v>
      </c>
      <c r="H105" s="9">
        <f t="shared" si="6"/>
        <v>0</v>
      </c>
      <c r="I105" s="9"/>
      <c r="J105" s="9"/>
      <c r="K105" s="9"/>
      <c r="L105" s="9"/>
      <c r="M105" s="9"/>
      <c r="N105" s="9">
        <v>2</v>
      </c>
      <c r="O105" s="9"/>
      <c r="P105" s="9"/>
      <c r="Q105" s="10"/>
      <c r="R105" s="10">
        <v>18957</v>
      </c>
    </row>
    <row r="106" spans="1:18" x14ac:dyDescent="0.25">
      <c r="A106" s="7">
        <v>4</v>
      </c>
      <c r="B106" s="396" t="s">
        <v>158</v>
      </c>
      <c r="C106" s="397"/>
      <c r="D106" s="397"/>
      <c r="E106" s="397"/>
      <c r="F106" s="397"/>
      <c r="G106" s="398"/>
      <c r="H106" s="3">
        <f t="shared" ref="H106" si="7">H107+H108+H109+H110+H111+H112+H113+H114+H115+H116+H117+H118+H119+H120+H121+H122+H123+H124+H125+H126+H127+H128+H129+H130</f>
        <v>605</v>
      </c>
      <c r="I106" s="3">
        <f>I107+I108+I109+I110+I111+I112+I113+I114+I115+I116+I117+I118+I119+I120+I121+I122+I123+I124+I125+I126+I127+I128+I129+I130</f>
        <v>500</v>
      </c>
      <c r="J106" s="3">
        <f t="shared" ref="J106:P106" si="8">J107+J108+J109+J110+J111+J112+J113+J114+J115+J116+J117+J118+J119+J120+J121+J122+J123+J124+J125+J126+J127+J128+J129+J130</f>
        <v>105</v>
      </c>
      <c r="K106" s="3">
        <f t="shared" si="8"/>
        <v>251</v>
      </c>
      <c r="L106" s="3">
        <f t="shared" si="8"/>
        <v>409.25</v>
      </c>
      <c r="M106" s="3">
        <f t="shared" si="8"/>
        <v>50</v>
      </c>
      <c r="N106" s="3">
        <f t="shared" si="8"/>
        <v>770</v>
      </c>
      <c r="O106" s="3">
        <f t="shared" si="8"/>
        <v>893</v>
      </c>
      <c r="P106" s="3">
        <f t="shared" si="8"/>
        <v>25</v>
      </c>
      <c r="Q106" s="6">
        <v>34911.4</v>
      </c>
      <c r="R106" s="6">
        <v>19397.5</v>
      </c>
    </row>
    <row r="107" spans="1:18" x14ac:dyDescent="0.25">
      <c r="A107" s="7"/>
      <c r="B107" s="413" t="s">
        <v>159</v>
      </c>
      <c r="C107" s="414"/>
      <c r="D107" s="414"/>
      <c r="E107" s="414"/>
      <c r="F107" s="415"/>
      <c r="G107" s="8" t="s">
        <v>530</v>
      </c>
      <c r="H107" s="9">
        <f>I107+J107</f>
        <v>550</v>
      </c>
      <c r="I107" s="9">
        <v>485</v>
      </c>
      <c r="J107" s="9">
        <v>65</v>
      </c>
      <c r="K107" s="9">
        <v>208</v>
      </c>
      <c r="L107" s="9">
        <v>341.25</v>
      </c>
      <c r="M107" s="9">
        <v>44</v>
      </c>
      <c r="N107" s="9">
        <v>622</v>
      </c>
      <c r="O107" s="9">
        <v>723.75</v>
      </c>
      <c r="P107" s="9">
        <v>4</v>
      </c>
      <c r="Q107" s="10">
        <v>34880</v>
      </c>
      <c r="R107" s="10">
        <v>19590</v>
      </c>
    </row>
    <row r="108" spans="1:18" x14ac:dyDescent="0.25">
      <c r="A108" s="7"/>
      <c r="B108" s="413" t="s">
        <v>160</v>
      </c>
      <c r="C108" s="414"/>
      <c r="D108" s="414"/>
      <c r="E108" s="414"/>
      <c r="F108" s="415"/>
      <c r="G108" s="8" t="s">
        <v>531</v>
      </c>
      <c r="H108" s="9">
        <f t="shared" ref="H108:H130" si="9">I108+J108</f>
        <v>25</v>
      </c>
      <c r="I108" s="9">
        <v>15</v>
      </c>
      <c r="J108" s="9">
        <v>10</v>
      </c>
      <c r="K108" s="9">
        <v>15</v>
      </c>
      <c r="L108" s="9">
        <v>27.5</v>
      </c>
      <c r="M108" s="9">
        <v>4</v>
      </c>
      <c r="N108" s="9">
        <v>33</v>
      </c>
      <c r="O108" s="9">
        <v>54.25</v>
      </c>
      <c r="P108" s="9"/>
      <c r="Q108" s="10">
        <v>35000</v>
      </c>
      <c r="R108" s="10">
        <v>19500</v>
      </c>
    </row>
    <row r="109" spans="1:18" x14ac:dyDescent="0.25">
      <c r="A109" s="7"/>
      <c r="B109" s="413" t="s">
        <v>161</v>
      </c>
      <c r="C109" s="414"/>
      <c r="D109" s="414"/>
      <c r="E109" s="414"/>
      <c r="F109" s="415"/>
      <c r="G109" s="8" t="s">
        <v>532</v>
      </c>
      <c r="H109" s="9">
        <f t="shared" si="9"/>
        <v>0</v>
      </c>
      <c r="I109" s="9"/>
      <c r="J109" s="9"/>
      <c r="K109" s="9">
        <v>6</v>
      </c>
      <c r="L109" s="9">
        <v>6.5</v>
      </c>
      <c r="M109" s="9"/>
      <c r="N109" s="9">
        <v>12</v>
      </c>
      <c r="O109" s="9">
        <v>10</v>
      </c>
      <c r="P109" s="9"/>
      <c r="Q109" s="10">
        <v>34900</v>
      </c>
      <c r="R109" s="10">
        <v>19500</v>
      </c>
    </row>
    <row r="110" spans="1:18" x14ac:dyDescent="0.25">
      <c r="A110" s="7"/>
      <c r="B110" s="413" t="s">
        <v>162</v>
      </c>
      <c r="C110" s="414"/>
      <c r="D110" s="414"/>
      <c r="E110" s="414"/>
      <c r="F110" s="415"/>
      <c r="G110" s="8" t="s">
        <v>533</v>
      </c>
      <c r="H110" s="9">
        <f t="shared" si="9"/>
        <v>0</v>
      </c>
      <c r="I110" s="9"/>
      <c r="J110" s="9"/>
      <c r="K110" s="9">
        <v>6</v>
      </c>
      <c r="L110" s="9">
        <v>7.5</v>
      </c>
      <c r="M110" s="9">
        <v>1</v>
      </c>
      <c r="N110" s="9">
        <v>11</v>
      </c>
      <c r="O110" s="9">
        <v>11</v>
      </c>
      <c r="P110" s="9">
        <v>11</v>
      </c>
      <c r="Q110" s="10">
        <v>34900</v>
      </c>
      <c r="R110" s="10">
        <v>19500</v>
      </c>
    </row>
    <row r="111" spans="1:18" x14ac:dyDescent="0.25">
      <c r="A111" s="7"/>
      <c r="B111" s="413" t="s">
        <v>163</v>
      </c>
      <c r="C111" s="414"/>
      <c r="D111" s="414"/>
      <c r="E111" s="414"/>
      <c r="F111" s="415"/>
      <c r="G111" s="8" t="s">
        <v>534</v>
      </c>
      <c r="H111" s="9">
        <f t="shared" si="9"/>
        <v>10</v>
      </c>
      <c r="I111" s="9"/>
      <c r="J111" s="9">
        <v>10</v>
      </c>
      <c r="K111" s="9">
        <v>6</v>
      </c>
      <c r="L111" s="9">
        <v>9</v>
      </c>
      <c r="M111" s="9">
        <v>1</v>
      </c>
      <c r="N111" s="9">
        <v>15</v>
      </c>
      <c r="O111" s="9">
        <v>13</v>
      </c>
      <c r="P111" s="9"/>
      <c r="Q111" s="10">
        <v>34900</v>
      </c>
      <c r="R111" s="10">
        <v>19500</v>
      </c>
    </row>
    <row r="112" spans="1:18" ht="24" x14ac:dyDescent="0.25">
      <c r="A112" s="7"/>
      <c r="B112" s="413" t="s">
        <v>164</v>
      </c>
      <c r="C112" s="414"/>
      <c r="D112" s="414"/>
      <c r="E112" s="414"/>
      <c r="F112" s="415"/>
      <c r="G112" s="8" t="s">
        <v>535</v>
      </c>
      <c r="H112" s="9">
        <f t="shared" si="9"/>
        <v>10</v>
      </c>
      <c r="I112" s="9"/>
      <c r="J112" s="9">
        <v>10</v>
      </c>
      <c r="K112" s="9">
        <v>5</v>
      </c>
      <c r="L112" s="9">
        <v>8</v>
      </c>
      <c r="M112" s="9"/>
      <c r="N112" s="9">
        <v>10</v>
      </c>
      <c r="O112" s="9">
        <v>12</v>
      </c>
      <c r="P112" s="9"/>
      <c r="Q112" s="10">
        <v>34900</v>
      </c>
      <c r="R112" s="10">
        <v>19500</v>
      </c>
    </row>
    <row r="113" spans="1:18" x14ac:dyDescent="0.25">
      <c r="A113" s="7"/>
      <c r="B113" s="413" t="s">
        <v>165</v>
      </c>
      <c r="C113" s="414"/>
      <c r="D113" s="414"/>
      <c r="E113" s="414"/>
      <c r="F113" s="415"/>
      <c r="G113" s="8" t="s">
        <v>536</v>
      </c>
      <c r="H113" s="9">
        <f t="shared" si="9"/>
        <v>10</v>
      </c>
      <c r="I113" s="9"/>
      <c r="J113" s="9">
        <v>10</v>
      </c>
      <c r="K113" s="9">
        <v>5</v>
      </c>
      <c r="L113" s="9">
        <v>9.5</v>
      </c>
      <c r="M113" s="9"/>
      <c r="N113" s="9">
        <v>19</v>
      </c>
      <c r="O113" s="9">
        <v>18</v>
      </c>
      <c r="P113" s="9">
        <v>0</v>
      </c>
      <c r="Q113" s="10">
        <v>34900</v>
      </c>
      <c r="R113" s="10">
        <v>19500</v>
      </c>
    </row>
    <row r="114" spans="1:18" ht="24" x14ac:dyDescent="0.25">
      <c r="A114" s="7">
        <v>1</v>
      </c>
      <c r="B114" s="413" t="s">
        <v>166</v>
      </c>
      <c r="C114" s="414"/>
      <c r="D114" s="414"/>
      <c r="E114" s="414"/>
      <c r="F114" s="415"/>
      <c r="G114" s="8" t="s">
        <v>167</v>
      </c>
      <c r="H114" s="9">
        <f t="shared" si="9"/>
        <v>0</v>
      </c>
      <c r="I114" s="9"/>
      <c r="J114" s="9"/>
      <c r="K114" s="9"/>
      <c r="L114" s="9"/>
      <c r="M114" s="9"/>
      <c r="N114" s="9">
        <v>3</v>
      </c>
      <c r="O114" s="9">
        <v>3</v>
      </c>
      <c r="P114" s="9"/>
      <c r="Q114" s="10"/>
      <c r="R114" s="10">
        <v>19350</v>
      </c>
    </row>
    <row r="115" spans="1:18" ht="24" x14ac:dyDescent="0.25">
      <c r="A115" s="7">
        <v>2</v>
      </c>
      <c r="B115" s="413" t="s">
        <v>168</v>
      </c>
      <c r="C115" s="414"/>
      <c r="D115" s="414"/>
      <c r="E115" s="414"/>
      <c r="F115" s="415"/>
      <c r="G115" s="8" t="s">
        <v>169</v>
      </c>
      <c r="H115" s="9">
        <f t="shared" si="9"/>
        <v>0</v>
      </c>
      <c r="I115" s="9"/>
      <c r="J115" s="9"/>
      <c r="K115" s="9"/>
      <c r="L115" s="9"/>
      <c r="M115" s="9"/>
      <c r="N115" s="9">
        <v>2</v>
      </c>
      <c r="O115" s="9">
        <v>3</v>
      </c>
      <c r="P115" s="9"/>
      <c r="Q115" s="10"/>
      <c r="R115" s="10">
        <v>19350</v>
      </c>
    </row>
    <row r="116" spans="1:18" x14ac:dyDescent="0.25">
      <c r="A116" s="7">
        <v>3</v>
      </c>
      <c r="B116" s="413" t="s">
        <v>170</v>
      </c>
      <c r="C116" s="414"/>
      <c r="D116" s="414"/>
      <c r="E116" s="414"/>
      <c r="F116" s="415"/>
      <c r="G116" s="8" t="s">
        <v>171</v>
      </c>
      <c r="H116" s="9">
        <f t="shared" si="9"/>
        <v>0</v>
      </c>
      <c r="I116" s="9"/>
      <c r="J116" s="9"/>
      <c r="K116" s="9"/>
      <c r="L116" s="9"/>
      <c r="M116" s="9"/>
      <c r="N116" s="9">
        <v>2</v>
      </c>
      <c r="O116" s="9">
        <v>3</v>
      </c>
      <c r="P116" s="9"/>
      <c r="Q116" s="10"/>
      <c r="R116" s="10">
        <v>19350</v>
      </c>
    </row>
    <row r="117" spans="1:18" x14ac:dyDescent="0.25">
      <c r="A117" s="7">
        <v>4</v>
      </c>
      <c r="B117" s="413" t="s">
        <v>172</v>
      </c>
      <c r="C117" s="414"/>
      <c r="D117" s="414"/>
      <c r="E117" s="414"/>
      <c r="F117" s="415"/>
      <c r="G117" s="8" t="s">
        <v>173</v>
      </c>
      <c r="H117" s="9">
        <f t="shared" si="9"/>
        <v>0</v>
      </c>
      <c r="I117" s="9"/>
      <c r="J117" s="9"/>
      <c r="K117" s="9"/>
      <c r="L117" s="9"/>
      <c r="M117" s="9"/>
      <c r="N117" s="9">
        <v>3</v>
      </c>
      <c r="O117" s="9">
        <v>3</v>
      </c>
      <c r="P117" s="9"/>
      <c r="Q117" s="10"/>
      <c r="R117" s="10">
        <v>19350</v>
      </c>
    </row>
    <row r="118" spans="1:18" x14ac:dyDescent="0.25">
      <c r="A118" s="7">
        <v>5</v>
      </c>
      <c r="B118" s="413" t="s">
        <v>174</v>
      </c>
      <c r="C118" s="414"/>
      <c r="D118" s="414"/>
      <c r="E118" s="414"/>
      <c r="F118" s="415"/>
      <c r="G118" s="8" t="s">
        <v>175</v>
      </c>
      <c r="H118" s="9">
        <f t="shared" si="9"/>
        <v>0</v>
      </c>
      <c r="I118" s="9"/>
      <c r="J118" s="9"/>
      <c r="K118" s="9"/>
      <c r="L118" s="9"/>
      <c r="M118" s="9"/>
      <c r="N118" s="9">
        <v>3</v>
      </c>
      <c r="O118" s="9">
        <v>3</v>
      </c>
      <c r="P118" s="9">
        <v>3</v>
      </c>
      <c r="Q118" s="10"/>
      <c r="R118" s="10">
        <v>19350</v>
      </c>
    </row>
    <row r="119" spans="1:18" x14ac:dyDescent="0.25">
      <c r="A119" s="7">
        <v>6</v>
      </c>
      <c r="B119" s="413" t="s">
        <v>176</v>
      </c>
      <c r="C119" s="414"/>
      <c r="D119" s="414"/>
      <c r="E119" s="414"/>
      <c r="F119" s="415"/>
      <c r="G119" s="8" t="s">
        <v>177</v>
      </c>
      <c r="H119" s="9">
        <f t="shared" si="9"/>
        <v>0</v>
      </c>
      <c r="I119" s="9"/>
      <c r="J119" s="9"/>
      <c r="K119" s="9"/>
      <c r="L119" s="9"/>
      <c r="M119" s="9"/>
      <c r="N119" s="9">
        <v>2</v>
      </c>
      <c r="O119" s="9">
        <v>3</v>
      </c>
      <c r="P119" s="9">
        <v>1</v>
      </c>
      <c r="Q119" s="10"/>
      <c r="R119" s="10">
        <v>19350</v>
      </c>
    </row>
    <row r="120" spans="1:18" x14ac:dyDescent="0.25">
      <c r="A120" s="7">
        <v>7</v>
      </c>
      <c r="B120" s="413" t="s">
        <v>178</v>
      </c>
      <c r="C120" s="414"/>
      <c r="D120" s="414"/>
      <c r="E120" s="414"/>
      <c r="F120" s="415"/>
      <c r="G120" s="8" t="s">
        <v>179</v>
      </c>
      <c r="H120" s="9">
        <f t="shared" si="9"/>
        <v>0</v>
      </c>
      <c r="I120" s="9"/>
      <c r="J120" s="9"/>
      <c r="K120" s="9"/>
      <c r="L120" s="9"/>
      <c r="M120" s="9"/>
      <c r="N120" s="9">
        <v>1</v>
      </c>
      <c r="O120" s="9">
        <v>3</v>
      </c>
      <c r="P120" s="9"/>
      <c r="Q120" s="10"/>
      <c r="R120" s="10">
        <v>19350</v>
      </c>
    </row>
    <row r="121" spans="1:18" x14ac:dyDescent="0.25">
      <c r="A121" s="7">
        <v>8</v>
      </c>
      <c r="B121" s="413" t="s">
        <v>180</v>
      </c>
      <c r="C121" s="414"/>
      <c r="D121" s="414"/>
      <c r="E121" s="414"/>
      <c r="F121" s="415"/>
      <c r="G121" s="8" t="s">
        <v>181</v>
      </c>
      <c r="H121" s="9">
        <f t="shared" si="9"/>
        <v>0</v>
      </c>
      <c r="I121" s="9"/>
      <c r="J121" s="9"/>
      <c r="K121" s="9"/>
      <c r="L121" s="9"/>
      <c r="M121" s="9"/>
      <c r="N121" s="9">
        <v>3</v>
      </c>
      <c r="O121" s="9">
        <v>3</v>
      </c>
      <c r="P121" s="9"/>
      <c r="Q121" s="10"/>
      <c r="R121" s="10">
        <v>19350</v>
      </c>
    </row>
    <row r="122" spans="1:18" x14ac:dyDescent="0.25">
      <c r="A122" s="7">
        <v>9</v>
      </c>
      <c r="B122" s="413" t="s">
        <v>182</v>
      </c>
      <c r="C122" s="414"/>
      <c r="D122" s="414"/>
      <c r="E122" s="414"/>
      <c r="F122" s="415"/>
      <c r="G122" s="8" t="s">
        <v>183</v>
      </c>
      <c r="H122" s="9">
        <f t="shared" si="9"/>
        <v>0</v>
      </c>
      <c r="I122" s="9"/>
      <c r="J122" s="9"/>
      <c r="K122" s="9"/>
      <c r="L122" s="9"/>
      <c r="M122" s="9"/>
      <c r="N122" s="9">
        <v>3</v>
      </c>
      <c r="O122" s="9">
        <v>3</v>
      </c>
      <c r="P122" s="9">
        <v>3</v>
      </c>
      <c r="Q122" s="10"/>
      <c r="R122" s="10">
        <v>19350</v>
      </c>
    </row>
    <row r="123" spans="1:18" x14ac:dyDescent="0.25">
      <c r="A123" s="7">
        <v>10</v>
      </c>
      <c r="B123" s="413" t="s">
        <v>184</v>
      </c>
      <c r="C123" s="414"/>
      <c r="D123" s="414"/>
      <c r="E123" s="414"/>
      <c r="F123" s="415"/>
      <c r="G123" s="8" t="s">
        <v>185</v>
      </c>
      <c r="H123" s="9">
        <f t="shared" si="9"/>
        <v>0</v>
      </c>
      <c r="I123" s="9"/>
      <c r="J123" s="9"/>
      <c r="K123" s="9"/>
      <c r="L123" s="9"/>
      <c r="M123" s="9"/>
      <c r="N123" s="9">
        <v>3</v>
      </c>
      <c r="O123" s="9">
        <v>3</v>
      </c>
      <c r="P123" s="9">
        <v>1</v>
      </c>
      <c r="Q123" s="10"/>
      <c r="R123" s="10">
        <v>19350</v>
      </c>
    </row>
    <row r="124" spans="1:18" ht="24" x14ac:dyDescent="0.25">
      <c r="A124" s="7">
        <v>11</v>
      </c>
      <c r="B124" s="413" t="s">
        <v>186</v>
      </c>
      <c r="C124" s="414"/>
      <c r="D124" s="414"/>
      <c r="E124" s="414"/>
      <c r="F124" s="415"/>
      <c r="G124" s="8" t="s">
        <v>187</v>
      </c>
      <c r="H124" s="9">
        <f t="shared" si="9"/>
        <v>0</v>
      </c>
      <c r="I124" s="9"/>
      <c r="J124" s="9"/>
      <c r="K124" s="9"/>
      <c r="L124" s="9"/>
      <c r="M124" s="9"/>
      <c r="N124" s="9">
        <v>4</v>
      </c>
      <c r="O124" s="9">
        <v>3</v>
      </c>
      <c r="P124" s="9"/>
      <c r="Q124" s="10"/>
      <c r="R124" s="10">
        <v>19350</v>
      </c>
    </row>
    <row r="125" spans="1:18" x14ac:dyDescent="0.25">
      <c r="A125" s="7">
        <v>12</v>
      </c>
      <c r="B125" s="413" t="s">
        <v>188</v>
      </c>
      <c r="C125" s="414"/>
      <c r="D125" s="414"/>
      <c r="E125" s="414"/>
      <c r="F125" s="415"/>
      <c r="G125" s="8" t="s">
        <v>189</v>
      </c>
      <c r="H125" s="9">
        <f t="shared" si="9"/>
        <v>0</v>
      </c>
      <c r="I125" s="9"/>
      <c r="J125" s="9"/>
      <c r="K125" s="9"/>
      <c r="L125" s="9"/>
      <c r="M125" s="9"/>
      <c r="N125" s="9">
        <v>3</v>
      </c>
      <c r="O125" s="9">
        <v>3</v>
      </c>
      <c r="P125" s="9">
        <v>1</v>
      </c>
      <c r="Q125" s="10"/>
      <c r="R125" s="10">
        <v>19350</v>
      </c>
    </row>
    <row r="126" spans="1:18" x14ac:dyDescent="0.25">
      <c r="A126" s="7">
        <v>13</v>
      </c>
      <c r="B126" s="413" t="s">
        <v>190</v>
      </c>
      <c r="C126" s="414"/>
      <c r="D126" s="414"/>
      <c r="E126" s="414"/>
      <c r="F126" s="415"/>
      <c r="G126" s="8" t="s">
        <v>191</v>
      </c>
      <c r="H126" s="9">
        <f t="shared" si="9"/>
        <v>0</v>
      </c>
      <c r="I126" s="9"/>
      <c r="J126" s="9"/>
      <c r="K126" s="9"/>
      <c r="L126" s="9"/>
      <c r="M126" s="9"/>
      <c r="N126" s="9">
        <v>2</v>
      </c>
      <c r="O126" s="9">
        <v>3</v>
      </c>
      <c r="P126" s="9"/>
      <c r="Q126" s="10"/>
      <c r="R126" s="10">
        <v>19350</v>
      </c>
    </row>
    <row r="127" spans="1:18" x14ac:dyDescent="0.25">
      <c r="A127" s="7">
        <v>14</v>
      </c>
      <c r="B127" s="413" t="s">
        <v>192</v>
      </c>
      <c r="C127" s="414"/>
      <c r="D127" s="414"/>
      <c r="E127" s="414"/>
      <c r="F127" s="415"/>
      <c r="G127" s="8" t="s">
        <v>193</v>
      </c>
      <c r="H127" s="9">
        <f t="shared" si="9"/>
        <v>0</v>
      </c>
      <c r="I127" s="9"/>
      <c r="J127" s="9"/>
      <c r="K127" s="9"/>
      <c r="L127" s="9"/>
      <c r="M127" s="9"/>
      <c r="N127" s="9">
        <v>4</v>
      </c>
      <c r="O127" s="9">
        <v>3</v>
      </c>
      <c r="P127" s="9">
        <v>1</v>
      </c>
      <c r="Q127" s="10"/>
      <c r="R127" s="10">
        <v>19350</v>
      </c>
    </row>
    <row r="128" spans="1:18" x14ac:dyDescent="0.25">
      <c r="A128" s="7">
        <v>15</v>
      </c>
      <c r="B128" s="413" t="s">
        <v>194</v>
      </c>
      <c r="C128" s="414"/>
      <c r="D128" s="414"/>
      <c r="E128" s="414"/>
      <c r="F128" s="415"/>
      <c r="G128" s="8" t="s">
        <v>195</v>
      </c>
      <c r="H128" s="9">
        <f t="shared" si="9"/>
        <v>0</v>
      </c>
      <c r="I128" s="9"/>
      <c r="J128" s="9"/>
      <c r="K128" s="9"/>
      <c r="L128" s="9"/>
      <c r="M128" s="9"/>
      <c r="N128" s="9">
        <v>4</v>
      </c>
      <c r="O128" s="9">
        <v>3</v>
      </c>
      <c r="P128" s="9"/>
      <c r="Q128" s="10"/>
      <c r="R128" s="10">
        <v>19350</v>
      </c>
    </row>
    <row r="129" spans="1:18" ht="24" x14ac:dyDescent="0.25">
      <c r="A129" s="7">
        <v>16</v>
      </c>
      <c r="B129" s="413" t="s">
        <v>196</v>
      </c>
      <c r="C129" s="414"/>
      <c r="D129" s="414"/>
      <c r="E129" s="414"/>
      <c r="F129" s="415"/>
      <c r="G129" s="8" t="s">
        <v>197</v>
      </c>
      <c r="H129" s="9">
        <f t="shared" si="9"/>
        <v>0</v>
      </c>
      <c r="I129" s="9"/>
      <c r="J129" s="9"/>
      <c r="K129" s="9"/>
      <c r="L129" s="9"/>
      <c r="M129" s="9"/>
      <c r="N129" s="9">
        <v>3</v>
      </c>
      <c r="O129" s="9">
        <v>3</v>
      </c>
      <c r="P129" s="9"/>
      <c r="Q129" s="10"/>
      <c r="R129" s="10">
        <v>19350</v>
      </c>
    </row>
    <row r="130" spans="1:18" x14ac:dyDescent="0.25">
      <c r="A130" s="7">
        <v>17</v>
      </c>
      <c r="B130" s="413" t="s">
        <v>198</v>
      </c>
      <c r="C130" s="414"/>
      <c r="D130" s="414"/>
      <c r="E130" s="414"/>
      <c r="F130" s="415"/>
      <c r="G130" s="8" t="s">
        <v>199</v>
      </c>
      <c r="H130" s="9">
        <f t="shared" si="9"/>
        <v>0</v>
      </c>
      <c r="I130" s="9"/>
      <c r="J130" s="9"/>
      <c r="K130" s="9"/>
      <c r="L130" s="9"/>
      <c r="M130" s="9"/>
      <c r="N130" s="9">
        <v>3</v>
      </c>
      <c r="O130" s="9">
        <v>3</v>
      </c>
      <c r="P130" s="9"/>
      <c r="Q130" s="10"/>
      <c r="R130" s="10">
        <v>19350</v>
      </c>
    </row>
    <row r="131" spans="1:18" x14ac:dyDescent="0.25">
      <c r="A131" s="7">
        <v>5</v>
      </c>
      <c r="B131" s="396" t="s">
        <v>200</v>
      </c>
      <c r="C131" s="397"/>
      <c r="D131" s="397"/>
      <c r="E131" s="397"/>
      <c r="F131" s="397"/>
      <c r="G131" s="398"/>
      <c r="H131" s="3">
        <f>H132+H133+H134+H135+H136+H137+H138+H139+H140+H141+H142+H143+H144+H145+H147+H146+H148+H149</f>
        <v>300</v>
      </c>
      <c r="I131" s="3">
        <f>I132+I133+I134+I135+I136+I137+I138+I139+I140+I141+I142+I143+I144+I145+I147+I146+I148+I149</f>
        <v>190</v>
      </c>
      <c r="J131" s="25">
        <f t="shared" ref="J131:P131" si="10">J132+J133+J134+J135+J136+J137+J138+J139+J140+J141+J142+J143+J144+J145+J147+J146+J148+J149</f>
        <v>110</v>
      </c>
      <c r="K131" s="3">
        <f t="shared" si="10"/>
        <v>169</v>
      </c>
      <c r="L131" s="3">
        <f t="shared" si="10"/>
        <v>33</v>
      </c>
      <c r="M131" s="3">
        <f t="shared" si="10"/>
        <v>1</v>
      </c>
      <c r="N131" s="3">
        <f t="shared" si="10"/>
        <v>451</v>
      </c>
      <c r="O131" s="3">
        <f t="shared" si="10"/>
        <v>13</v>
      </c>
      <c r="P131" s="3">
        <f t="shared" si="10"/>
        <v>2</v>
      </c>
      <c r="Q131" s="6">
        <v>32050</v>
      </c>
      <c r="R131" s="6">
        <v>18232.400000000001</v>
      </c>
    </row>
    <row r="132" spans="1:18" ht="24" x14ac:dyDescent="0.25">
      <c r="A132" s="7"/>
      <c r="B132" s="413" t="s">
        <v>201</v>
      </c>
      <c r="C132" s="414"/>
      <c r="D132" s="414"/>
      <c r="E132" s="414"/>
      <c r="F132" s="415"/>
      <c r="G132" s="8" t="s">
        <v>537</v>
      </c>
      <c r="H132" s="9">
        <f>I132+J132</f>
        <v>250</v>
      </c>
      <c r="I132" s="9">
        <v>190</v>
      </c>
      <c r="J132" s="9">
        <v>60</v>
      </c>
      <c r="K132" s="9">
        <v>121</v>
      </c>
      <c r="L132" s="9">
        <v>5</v>
      </c>
      <c r="M132" s="9">
        <v>1</v>
      </c>
      <c r="N132" s="9">
        <v>304</v>
      </c>
      <c r="O132" s="9">
        <v>3</v>
      </c>
      <c r="P132" s="9"/>
      <c r="Q132" s="10">
        <v>35780</v>
      </c>
      <c r="R132" s="10">
        <v>18875</v>
      </c>
    </row>
    <row r="133" spans="1:18" x14ac:dyDescent="0.25">
      <c r="A133" s="7"/>
      <c r="B133" s="413" t="s">
        <v>202</v>
      </c>
      <c r="C133" s="414"/>
      <c r="D133" s="414"/>
      <c r="E133" s="414"/>
      <c r="F133" s="415"/>
      <c r="G133" s="8" t="s">
        <v>538</v>
      </c>
      <c r="H133" s="9">
        <f t="shared" ref="H133:H149" si="11">I133+J133</f>
        <v>0</v>
      </c>
      <c r="I133" s="9"/>
      <c r="J133" s="9"/>
      <c r="K133" s="9">
        <v>6</v>
      </c>
      <c r="L133" s="9">
        <v>9</v>
      </c>
      <c r="M133" s="9"/>
      <c r="N133" s="9">
        <v>25</v>
      </c>
      <c r="O133" s="9">
        <v>3</v>
      </c>
      <c r="P133" s="9"/>
      <c r="Q133" s="10">
        <v>31332</v>
      </c>
      <c r="R133" s="10">
        <v>17913</v>
      </c>
    </row>
    <row r="134" spans="1:18" x14ac:dyDescent="0.25">
      <c r="A134" s="7"/>
      <c r="B134" s="413" t="s">
        <v>203</v>
      </c>
      <c r="C134" s="414"/>
      <c r="D134" s="414"/>
      <c r="E134" s="414"/>
      <c r="F134" s="415"/>
      <c r="G134" s="8" t="s">
        <v>539</v>
      </c>
      <c r="H134" s="9">
        <f t="shared" si="11"/>
        <v>0</v>
      </c>
      <c r="I134" s="9"/>
      <c r="J134" s="9"/>
      <c r="K134" s="9">
        <v>5</v>
      </c>
      <c r="L134" s="9">
        <v>4</v>
      </c>
      <c r="M134" s="9"/>
      <c r="N134" s="9">
        <v>22</v>
      </c>
      <c r="O134" s="9"/>
      <c r="P134" s="9"/>
      <c r="Q134" s="10">
        <v>31467</v>
      </c>
      <c r="R134" s="10">
        <v>17409</v>
      </c>
    </row>
    <row r="135" spans="1:18" x14ac:dyDescent="0.25">
      <c r="A135" s="7"/>
      <c r="B135" s="413" t="s">
        <v>204</v>
      </c>
      <c r="C135" s="414"/>
      <c r="D135" s="414"/>
      <c r="E135" s="414"/>
      <c r="F135" s="415"/>
      <c r="G135" s="8" t="s">
        <v>540</v>
      </c>
      <c r="H135" s="9">
        <f t="shared" si="11"/>
        <v>15</v>
      </c>
      <c r="I135" s="9"/>
      <c r="J135" s="9">
        <v>15</v>
      </c>
      <c r="K135" s="9">
        <v>5</v>
      </c>
      <c r="L135" s="9">
        <v>4</v>
      </c>
      <c r="M135" s="9"/>
      <c r="N135" s="9">
        <v>16</v>
      </c>
      <c r="O135" s="9"/>
      <c r="P135" s="9"/>
      <c r="Q135" s="10">
        <v>32981</v>
      </c>
      <c r="R135" s="10">
        <v>19135</v>
      </c>
    </row>
    <row r="136" spans="1:18" x14ac:dyDescent="0.25">
      <c r="A136" s="7"/>
      <c r="B136" s="413" t="s">
        <v>205</v>
      </c>
      <c r="C136" s="414"/>
      <c r="D136" s="414"/>
      <c r="E136" s="414"/>
      <c r="F136" s="415"/>
      <c r="G136" s="8" t="s">
        <v>541</v>
      </c>
      <c r="H136" s="9">
        <f t="shared" si="11"/>
        <v>0</v>
      </c>
      <c r="I136" s="9"/>
      <c r="J136" s="9"/>
      <c r="K136" s="9">
        <v>9</v>
      </c>
      <c r="L136" s="9">
        <v>0</v>
      </c>
      <c r="M136" s="9"/>
      <c r="N136" s="9">
        <v>20</v>
      </c>
      <c r="O136" s="9"/>
      <c r="P136" s="9"/>
      <c r="Q136" s="10">
        <v>30371</v>
      </c>
      <c r="R136" s="10">
        <v>17812</v>
      </c>
    </row>
    <row r="137" spans="1:18" x14ac:dyDescent="0.25">
      <c r="A137" s="7"/>
      <c r="B137" s="413" t="s">
        <v>206</v>
      </c>
      <c r="C137" s="414"/>
      <c r="D137" s="414"/>
      <c r="E137" s="414"/>
      <c r="F137" s="415"/>
      <c r="G137" s="8" t="s">
        <v>542</v>
      </c>
      <c r="H137" s="9">
        <f t="shared" si="11"/>
        <v>15</v>
      </c>
      <c r="I137" s="9"/>
      <c r="J137" s="9">
        <v>15</v>
      </c>
      <c r="K137" s="9">
        <v>8</v>
      </c>
      <c r="L137" s="9">
        <v>2</v>
      </c>
      <c r="M137" s="9"/>
      <c r="N137" s="9">
        <v>21</v>
      </c>
      <c r="O137" s="9"/>
      <c r="P137" s="9"/>
      <c r="Q137" s="10">
        <v>33097</v>
      </c>
      <c r="R137" s="10">
        <v>16325</v>
      </c>
    </row>
    <row r="138" spans="1:18" x14ac:dyDescent="0.25">
      <c r="A138" s="7"/>
      <c r="B138" s="413" t="s">
        <v>207</v>
      </c>
      <c r="C138" s="414"/>
      <c r="D138" s="414"/>
      <c r="E138" s="414"/>
      <c r="F138" s="415"/>
      <c r="G138" s="8" t="s">
        <v>543</v>
      </c>
      <c r="H138" s="9">
        <f t="shared" si="11"/>
        <v>20</v>
      </c>
      <c r="I138" s="9"/>
      <c r="J138" s="9">
        <v>20</v>
      </c>
      <c r="K138" s="9">
        <v>11</v>
      </c>
      <c r="L138" s="9">
        <v>7</v>
      </c>
      <c r="M138" s="9"/>
      <c r="N138" s="9">
        <v>20</v>
      </c>
      <c r="O138" s="9">
        <v>2</v>
      </c>
      <c r="P138" s="9"/>
      <c r="Q138" s="10">
        <v>31325</v>
      </c>
      <c r="R138" s="10">
        <v>17992</v>
      </c>
    </row>
    <row r="139" spans="1:18" x14ac:dyDescent="0.25">
      <c r="A139" s="7"/>
      <c r="B139" s="413" t="s">
        <v>208</v>
      </c>
      <c r="C139" s="414"/>
      <c r="D139" s="414"/>
      <c r="E139" s="414"/>
      <c r="F139" s="415"/>
      <c r="G139" s="8" t="s">
        <v>544</v>
      </c>
      <c r="H139" s="9">
        <f t="shared" si="11"/>
        <v>0</v>
      </c>
      <c r="I139" s="9"/>
      <c r="J139" s="9"/>
      <c r="K139" s="9">
        <v>4</v>
      </c>
      <c r="L139" s="9">
        <v>2</v>
      </c>
      <c r="M139" s="9"/>
      <c r="N139" s="9">
        <v>10</v>
      </c>
      <c r="O139" s="9">
        <v>0</v>
      </c>
      <c r="P139" s="9"/>
      <c r="Q139" s="10">
        <v>30047</v>
      </c>
      <c r="R139" s="10">
        <v>16458</v>
      </c>
    </row>
    <row r="140" spans="1:18" x14ac:dyDescent="0.25">
      <c r="A140" s="7">
        <v>1</v>
      </c>
      <c r="B140" s="413" t="s">
        <v>209</v>
      </c>
      <c r="C140" s="414"/>
      <c r="D140" s="414"/>
      <c r="E140" s="414"/>
      <c r="F140" s="415"/>
      <c r="G140" s="8" t="s">
        <v>498</v>
      </c>
      <c r="H140" s="9">
        <f t="shared" si="11"/>
        <v>0</v>
      </c>
      <c r="I140" s="9"/>
      <c r="J140" s="9"/>
      <c r="K140" s="9"/>
      <c r="L140" s="9"/>
      <c r="M140" s="9"/>
      <c r="N140" s="9"/>
      <c r="O140" s="9">
        <v>1</v>
      </c>
      <c r="P140" s="9">
        <v>1</v>
      </c>
      <c r="Q140" s="10"/>
      <c r="R140" s="10"/>
    </row>
    <row r="141" spans="1:18" x14ac:dyDescent="0.25">
      <c r="A141" s="7">
        <v>2</v>
      </c>
      <c r="B141" s="413" t="s">
        <v>210</v>
      </c>
      <c r="C141" s="414"/>
      <c r="D141" s="414"/>
      <c r="E141" s="414"/>
      <c r="F141" s="415"/>
      <c r="G141" s="8" t="s">
        <v>211</v>
      </c>
      <c r="H141" s="9">
        <f t="shared" si="11"/>
        <v>0</v>
      </c>
      <c r="I141" s="9"/>
      <c r="J141" s="9"/>
      <c r="K141" s="9"/>
      <c r="L141" s="9"/>
      <c r="M141" s="9"/>
      <c r="N141" s="9"/>
      <c r="O141" s="9">
        <v>1</v>
      </c>
      <c r="P141" s="9">
        <v>1</v>
      </c>
      <c r="Q141" s="10"/>
      <c r="R141" s="10"/>
    </row>
    <row r="142" spans="1:18" ht="30" customHeight="1" x14ac:dyDescent="0.25">
      <c r="A142" s="7">
        <v>3</v>
      </c>
      <c r="B142" s="413" t="s">
        <v>212</v>
      </c>
      <c r="C142" s="414"/>
      <c r="D142" s="414"/>
      <c r="E142" s="414"/>
      <c r="F142" s="415"/>
      <c r="G142" s="8" t="s">
        <v>213</v>
      </c>
      <c r="H142" s="9">
        <f t="shared" si="11"/>
        <v>0</v>
      </c>
      <c r="I142" s="9"/>
      <c r="J142" s="9"/>
      <c r="K142" s="9"/>
      <c r="L142" s="9"/>
      <c r="M142" s="9"/>
      <c r="N142" s="9">
        <v>2</v>
      </c>
      <c r="O142" s="9"/>
      <c r="P142" s="9"/>
      <c r="Q142" s="10"/>
      <c r="R142" s="10">
        <v>18650</v>
      </c>
    </row>
    <row r="143" spans="1:18" x14ac:dyDescent="0.25">
      <c r="A143" s="7">
        <v>4</v>
      </c>
      <c r="B143" s="413" t="s">
        <v>214</v>
      </c>
      <c r="C143" s="414"/>
      <c r="D143" s="414"/>
      <c r="E143" s="414"/>
      <c r="F143" s="415"/>
      <c r="G143" s="8" t="s">
        <v>215</v>
      </c>
      <c r="H143" s="9">
        <f t="shared" si="11"/>
        <v>0</v>
      </c>
      <c r="I143" s="9"/>
      <c r="J143" s="9"/>
      <c r="K143" s="9"/>
      <c r="L143" s="9"/>
      <c r="M143" s="9"/>
      <c r="N143" s="9">
        <v>1</v>
      </c>
      <c r="O143" s="9"/>
      <c r="P143" s="9"/>
      <c r="Q143" s="10"/>
      <c r="R143" s="10">
        <v>16047</v>
      </c>
    </row>
    <row r="144" spans="1:18" x14ac:dyDescent="0.25">
      <c r="A144" s="7">
        <v>5</v>
      </c>
      <c r="B144" s="413" t="s">
        <v>216</v>
      </c>
      <c r="C144" s="414"/>
      <c r="D144" s="414"/>
      <c r="E144" s="414"/>
      <c r="F144" s="415"/>
      <c r="G144" s="8" t="s">
        <v>217</v>
      </c>
      <c r="H144" s="9">
        <f t="shared" si="11"/>
        <v>0</v>
      </c>
      <c r="I144" s="9"/>
      <c r="J144" s="9"/>
      <c r="K144" s="9"/>
      <c r="L144" s="9"/>
      <c r="M144" s="9"/>
      <c r="N144" s="9">
        <v>1</v>
      </c>
      <c r="O144" s="9">
        <v>1</v>
      </c>
      <c r="P144" s="9"/>
      <c r="Q144" s="10"/>
      <c r="R144" s="10">
        <v>16442</v>
      </c>
    </row>
    <row r="145" spans="1:18" x14ac:dyDescent="0.25">
      <c r="A145" s="7">
        <v>6</v>
      </c>
      <c r="B145" s="413" t="s">
        <v>203</v>
      </c>
      <c r="C145" s="414"/>
      <c r="D145" s="414"/>
      <c r="E145" s="414"/>
      <c r="F145" s="415"/>
      <c r="G145" s="8" t="s">
        <v>218</v>
      </c>
      <c r="H145" s="9">
        <f t="shared" si="11"/>
        <v>0</v>
      </c>
      <c r="I145" s="9"/>
      <c r="J145" s="9"/>
      <c r="K145" s="9"/>
      <c r="L145" s="9"/>
      <c r="M145" s="9"/>
      <c r="N145" s="9">
        <v>1</v>
      </c>
      <c r="O145" s="9">
        <v>1</v>
      </c>
      <c r="P145" s="9"/>
      <c r="Q145" s="10"/>
      <c r="R145" s="10">
        <v>17742</v>
      </c>
    </row>
    <row r="146" spans="1:18" x14ac:dyDescent="0.25">
      <c r="A146" s="7">
        <v>7</v>
      </c>
      <c r="B146" s="413" t="s">
        <v>219</v>
      </c>
      <c r="C146" s="414"/>
      <c r="D146" s="414"/>
      <c r="E146" s="414"/>
      <c r="F146" s="415"/>
      <c r="G146" s="8" t="s">
        <v>220</v>
      </c>
      <c r="H146" s="9">
        <f t="shared" si="11"/>
        <v>0</v>
      </c>
      <c r="I146" s="9"/>
      <c r="J146" s="9"/>
      <c r="K146" s="9"/>
      <c r="L146" s="9"/>
      <c r="M146" s="9"/>
      <c r="N146" s="9">
        <v>3</v>
      </c>
      <c r="O146" s="9"/>
      <c r="P146" s="9"/>
      <c r="Q146" s="10"/>
      <c r="R146" s="10">
        <v>21623</v>
      </c>
    </row>
    <row r="147" spans="1:18" x14ac:dyDescent="0.25">
      <c r="A147" s="7">
        <v>8</v>
      </c>
      <c r="B147" s="413" t="s">
        <v>221</v>
      </c>
      <c r="C147" s="414"/>
      <c r="D147" s="414"/>
      <c r="E147" s="414"/>
      <c r="F147" s="415"/>
      <c r="G147" s="8" t="s">
        <v>222</v>
      </c>
      <c r="H147" s="9">
        <f t="shared" si="11"/>
        <v>0</v>
      </c>
      <c r="I147" s="9"/>
      <c r="J147" s="9"/>
      <c r="K147" s="9"/>
      <c r="L147" s="9"/>
      <c r="M147" s="9"/>
      <c r="N147" s="9">
        <v>3</v>
      </c>
      <c r="O147" s="9"/>
      <c r="P147" s="9"/>
      <c r="Q147" s="10"/>
      <c r="R147" s="10">
        <v>20122</v>
      </c>
    </row>
    <row r="148" spans="1:18" ht="24" x14ac:dyDescent="0.25">
      <c r="A148" s="7">
        <v>9</v>
      </c>
      <c r="B148" s="413" t="s">
        <v>223</v>
      </c>
      <c r="C148" s="414"/>
      <c r="D148" s="414"/>
      <c r="E148" s="414"/>
      <c r="F148" s="415"/>
      <c r="G148" s="8" t="s">
        <v>224</v>
      </c>
      <c r="H148" s="9">
        <f t="shared" si="11"/>
        <v>0</v>
      </c>
      <c r="I148" s="9"/>
      <c r="J148" s="9"/>
      <c r="K148" s="9"/>
      <c r="L148" s="9"/>
      <c r="M148" s="9"/>
      <c r="N148" s="9">
        <v>1</v>
      </c>
      <c r="O148" s="9">
        <v>1</v>
      </c>
      <c r="P148" s="9"/>
      <c r="Q148" s="10"/>
      <c r="R148" s="10">
        <v>23820</v>
      </c>
    </row>
    <row r="149" spans="1:18" x14ac:dyDescent="0.25">
      <c r="A149" s="7">
        <v>10</v>
      </c>
      <c r="B149" s="413" t="s">
        <v>225</v>
      </c>
      <c r="C149" s="414"/>
      <c r="D149" s="414"/>
      <c r="E149" s="414"/>
      <c r="F149" s="415"/>
      <c r="G149" s="8" t="s">
        <v>226</v>
      </c>
      <c r="H149" s="9">
        <f t="shared" si="11"/>
        <v>0</v>
      </c>
      <c r="I149" s="9"/>
      <c r="J149" s="9"/>
      <c r="K149" s="9"/>
      <c r="L149" s="9"/>
      <c r="M149" s="9"/>
      <c r="N149" s="9">
        <v>1</v>
      </c>
      <c r="O149" s="9"/>
      <c r="P149" s="9"/>
      <c r="Q149" s="10"/>
      <c r="R149" s="10">
        <v>15353</v>
      </c>
    </row>
    <row r="150" spans="1:18" x14ac:dyDescent="0.25">
      <c r="A150" s="7">
        <v>6</v>
      </c>
      <c r="B150" s="396" t="s">
        <v>227</v>
      </c>
      <c r="C150" s="397"/>
      <c r="D150" s="397"/>
      <c r="E150" s="397"/>
      <c r="F150" s="397"/>
      <c r="G150" s="398"/>
      <c r="H150" s="3">
        <f t="shared" ref="H150:P150" si="12">H151+H152+H153+H154+H155+H156+H157+H158+H159+H160+H161+H162+H163</f>
        <v>260</v>
      </c>
      <c r="I150" s="3">
        <f t="shared" si="12"/>
        <v>155</v>
      </c>
      <c r="J150" s="3">
        <f t="shared" si="12"/>
        <v>105</v>
      </c>
      <c r="K150" s="3">
        <f t="shared" si="12"/>
        <v>90</v>
      </c>
      <c r="L150" s="3">
        <f t="shared" si="12"/>
        <v>129</v>
      </c>
      <c r="M150" s="3">
        <f t="shared" si="12"/>
        <v>16</v>
      </c>
      <c r="N150" s="3">
        <f t="shared" si="12"/>
        <v>355</v>
      </c>
      <c r="O150" s="3">
        <f t="shared" si="12"/>
        <v>74</v>
      </c>
      <c r="P150" s="3">
        <f t="shared" si="12"/>
        <v>4</v>
      </c>
      <c r="Q150" s="6">
        <v>33843</v>
      </c>
      <c r="R150" s="6">
        <v>18400.5</v>
      </c>
    </row>
    <row r="151" spans="1:18" x14ac:dyDescent="0.25">
      <c r="A151" s="7"/>
      <c r="B151" s="413" t="s">
        <v>228</v>
      </c>
      <c r="C151" s="414"/>
      <c r="D151" s="414"/>
      <c r="E151" s="414"/>
      <c r="F151" s="415"/>
      <c r="G151" s="8" t="s">
        <v>545</v>
      </c>
      <c r="H151" s="9">
        <f>I151+J151</f>
        <v>145</v>
      </c>
      <c r="I151" s="9">
        <v>120</v>
      </c>
      <c r="J151" s="9">
        <v>25</v>
      </c>
      <c r="K151" s="9">
        <v>57</v>
      </c>
      <c r="L151" s="9">
        <v>88</v>
      </c>
      <c r="M151" s="9">
        <v>10</v>
      </c>
      <c r="N151" s="9">
        <v>197</v>
      </c>
      <c r="O151" s="9">
        <v>63</v>
      </c>
      <c r="P151" s="9"/>
      <c r="Q151" s="10">
        <v>36931</v>
      </c>
      <c r="R151" s="10">
        <v>20222</v>
      </c>
    </row>
    <row r="152" spans="1:18" x14ac:dyDescent="0.25">
      <c r="A152" s="7"/>
      <c r="B152" s="413" t="s">
        <v>229</v>
      </c>
      <c r="C152" s="414"/>
      <c r="D152" s="414"/>
      <c r="E152" s="414"/>
      <c r="F152" s="415"/>
      <c r="G152" s="8" t="s">
        <v>546</v>
      </c>
      <c r="H152" s="9">
        <f t="shared" ref="H152:H163" si="13">I152+J152</f>
        <v>70</v>
      </c>
      <c r="I152" s="9">
        <v>25</v>
      </c>
      <c r="J152" s="9">
        <v>45</v>
      </c>
      <c r="K152" s="9">
        <v>18</v>
      </c>
      <c r="L152" s="9">
        <v>14</v>
      </c>
      <c r="M152" s="9">
        <v>1</v>
      </c>
      <c r="N152" s="9">
        <v>71</v>
      </c>
      <c r="O152" s="9"/>
      <c r="P152" s="9"/>
      <c r="Q152" s="10">
        <v>34108</v>
      </c>
      <c r="R152" s="10">
        <v>18886</v>
      </c>
    </row>
    <row r="153" spans="1:18" ht="24" x14ac:dyDescent="0.25">
      <c r="A153" s="7"/>
      <c r="B153" s="413" t="s">
        <v>230</v>
      </c>
      <c r="C153" s="414"/>
      <c r="D153" s="414"/>
      <c r="E153" s="414"/>
      <c r="F153" s="415"/>
      <c r="G153" s="8" t="s">
        <v>547</v>
      </c>
      <c r="H153" s="9">
        <f t="shared" si="13"/>
        <v>25</v>
      </c>
      <c r="I153" s="9"/>
      <c r="J153" s="9">
        <v>25</v>
      </c>
      <c r="K153" s="9">
        <v>6</v>
      </c>
      <c r="L153" s="9">
        <v>10</v>
      </c>
      <c r="M153" s="9">
        <v>1</v>
      </c>
      <c r="N153" s="9">
        <v>31</v>
      </c>
      <c r="O153" s="9"/>
      <c r="P153" s="9"/>
      <c r="Q153" s="10">
        <v>32859</v>
      </c>
      <c r="R153" s="10">
        <v>18804</v>
      </c>
    </row>
    <row r="154" spans="1:18" x14ac:dyDescent="0.25">
      <c r="A154" s="7"/>
      <c r="B154" s="413" t="s">
        <v>231</v>
      </c>
      <c r="C154" s="414"/>
      <c r="D154" s="414"/>
      <c r="E154" s="414"/>
      <c r="F154" s="415"/>
      <c r="G154" s="8" t="s">
        <v>549</v>
      </c>
      <c r="H154" s="9">
        <f t="shared" si="13"/>
        <v>20</v>
      </c>
      <c r="I154" s="9">
        <v>10</v>
      </c>
      <c r="J154" s="9">
        <v>10</v>
      </c>
      <c r="K154" s="9">
        <v>5</v>
      </c>
      <c r="L154" s="9">
        <v>12</v>
      </c>
      <c r="M154" s="9">
        <v>3</v>
      </c>
      <c r="N154" s="9">
        <v>27</v>
      </c>
      <c r="O154" s="9">
        <v>11</v>
      </c>
      <c r="P154" s="9">
        <v>4</v>
      </c>
      <c r="Q154" s="10">
        <v>32905</v>
      </c>
      <c r="R154" s="10">
        <v>18815</v>
      </c>
    </row>
    <row r="155" spans="1:18" x14ac:dyDescent="0.25">
      <c r="A155" s="7"/>
      <c r="B155" s="413" t="s">
        <v>232</v>
      </c>
      <c r="C155" s="414"/>
      <c r="D155" s="414"/>
      <c r="E155" s="414"/>
      <c r="F155" s="415"/>
      <c r="G155" s="8" t="s">
        <v>548</v>
      </c>
      <c r="H155" s="9">
        <f t="shared" si="13"/>
        <v>0</v>
      </c>
      <c r="I155" s="9"/>
      <c r="J155" s="9"/>
      <c r="K155" s="9">
        <v>4</v>
      </c>
      <c r="L155" s="9">
        <v>5</v>
      </c>
      <c r="M155" s="9">
        <v>1</v>
      </c>
      <c r="N155" s="9">
        <v>18</v>
      </c>
      <c r="O155" s="9"/>
      <c r="P155" s="9"/>
      <c r="Q155" s="10">
        <v>32412</v>
      </c>
      <c r="R155" s="10">
        <v>18758</v>
      </c>
    </row>
    <row r="156" spans="1:18" ht="36" x14ac:dyDescent="0.25">
      <c r="A156" s="7">
        <v>1</v>
      </c>
      <c r="B156" s="413" t="s">
        <v>233</v>
      </c>
      <c r="C156" s="414"/>
      <c r="D156" s="414"/>
      <c r="E156" s="414"/>
      <c r="F156" s="415"/>
      <c r="G156" s="8" t="s">
        <v>234</v>
      </c>
      <c r="H156" s="9">
        <f t="shared" si="13"/>
        <v>0</v>
      </c>
      <c r="I156" s="9"/>
      <c r="J156" s="9"/>
      <c r="K156" s="9"/>
      <c r="L156" s="9"/>
      <c r="M156" s="9"/>
      <c r="N156" s="9"/>
      <c r="O156" s="9"/>
      <c r="P156" s="9"/>
      <c r="Q156" s="10"/>
      <c r="R156" s="10"/>
    </row>
    <row r="157" spans="1:18" x14ac:dyDescent="0.25">
      <c r="A157" s="7">
        <v>2</v>
      </c>
      <c r="B157" s="413" t="s">
        <v>235</v>
      </c>
      <c r="C157" s="414"/>
      <c r="D157" s="414"/>
      <c r="E157" s="414"/>
      <c r="F157" s="415"/>
      <c r="G157" s="8" t="s">
        <v>236</v>
      </c>
      <c r="H157" s="9">
        <f t="shared" si="13"/>
        <v>0</v>
      </c>
      <c r="I157" s="9"/>
      <c r="J157" s="9"/>
      <c r="K157" s="9"/>
      <c r="L157" s="9"/>
      <c r="M157" s="9"/>
      <c r="N157" s="9">
        <v>4</v>
      </c>
      <c r="O157" s="9"/>
      <c r="P157" s="9"/>
      <c r="Q157" s="10"/>
      <c r="R157" s="10">
        <v>18620</v>
      </c>
    </row>
    <row r="158" spans="1:18" ht="24" x14ac:dyDescent="0.25">
      <c r="A158" s="7">
        <v>3</v>
      </c>
      <c r="B158" s="413" t="s">
        <v>237</v>
      </c>
      <c r="C158" s="414"/>
      <c r="D158" s="414"/>
      <c r="E158" s="414"/>
      <c r="F158" s="415"/>
      <c r="G158" s="8" t="s">
        <v>238</v>
      </c>
      <c r="H158" s="9">
        <f t="shared" si="13"/>
        <v>0</v>
      </c>
      <c r="I158" s="9"/>
      <c r="J158" s="9"/>
      <c r="K158" s="9"/>
      <c r="L158" s="9"/>
      <c r="M158" s="9"/>
      <c r="N158" s="9">
        <v>3</v>
      </c>
      <c r="O158" s="9"/>
      <c r="P158" s="9"/>
      <c r="Q158" s="10"/>
      <c r="R158" s="10">
        <v>18346</v>
      </c>
    </row>
    <row r="159" spans="1:18" ht="24" x14ac:dyDescent="0.25">
      <c r="A159" s="7">
        <v>4</v>
      </c>
      <c r="B159" s="413" t="s">
        <v>228</v>
      </c>
      <c r="C159" s="414"/>
      <c r="D159" s="414"/>
      <c r="E159" s="414"/>
      <c r="F159" s="415"/>
      <c r="G159" s="8" t="s">
        <v>657</v>
      </c>
      <c r="H159" s="9">
        <f t="shared" si="13"/>
        <v>0</v>
      </c>
      <c r="I159" s="9"/>
      <c r="J159" s="9"/>
      <c r="K159" s="9"/>
      <c r="L159" s="9"/>
      <c r="M159" s="9"/>
      <c r="N159" s="9">
        <v>1</v>
      </c>
      <c r="O159" s="9"/>
      <c r="P159" s="9"/>
      <c r="Q159" s="10"/>
      <c r="R159" s="10">
        <v>18228</v>
      </c>
    </row>
    <row r="160" spans="1:18" x14ac:dyDescent="0.25">
      <c r="A160" s="7">
        <v>5</v>
      </c>
      <c r="B160" s="413" t="s">
        <v>239</v>
      </c>
      <c r="C160" s="414"/>
      <c r="D160" s="414"/>
      <c r="E160" s="414"/>
      <c r="F160" s="415"/>
      <c r="G160" s="8" t="s">
        <v>240</v>
      </c>
      <c r="H160" s="9">
        <f t="shared" si="13"/>
        <v>0</v>
      </c>
      <c r="I160" s="9"/>
      <c r="J160" s="9"/>
      <c r="K160" s="9"/>
      <c r="L160" s="9"/>
      <c r="M160" s="9"/>
      <c r="N160" s="9">
        <v>2</v>
      </c>
      <c r="O160" s="9"/>
      <c r="P160" s="9"/>
      <c r="Q160" s="10"/>
      <c r="R160" s="10">
        <v>15128</v>
      </c>
    </row>
    <row r="161" spans="1:18" x14ac:dyDescent="0.25">
      <c r="A161" s="7">
        <v>6</v>
      </c>
      <c r="B161" s="413" t="s">
        <v>241</v>
      </c>
      <c r="C161" s="414"/>
      <c r="D161" s="414"/>
      <c r="E161" s="414"/>
      <c r="F161" s="415"/>
      <c r="G161" s="8" t="s">
        <v>242</v>
      </c>
      <c r="H161" s="9">
        <f t="shared" si="13"/>
        <v>0</v>
      </c>
      <c r="I161" s="9"/>
      <c r="J161" s="9"/>
      <c r="K161" s="9"/>
      <c r="L161" s="9"/>
      <c r="M161" s="9"/>
      <c r="N161" s="9">
        <v>1</v>
      </c>
      <c r="O161" s="9"/>
      <c r="P161" s="9"/>
      <c r="Q161" s="10"/>
      <c r="R161" s="10">
        <v>18198</v>
      </c>
    </row>
    <row r="162" spans="1:18" ht="36" x14ac:dyDescent="0.25">
      <c r="A162" s="7">
        <v>7</v>
      </c>
      <c r="B162" s="413" t="s">
        <v>243</v>
      </c>
      <c r="C162" s="414"/>
      <c r="D162" s="414"/>
      <c r="E162" s="414"/>
      <c r="F162" s="415"/>
      <c r="G162" s="8" t="s">
        <v>244</v>
      </c>
      <c r="H162" s="9">
        <f t="shared" si="13"/>
        <v>0</v>
      </c>
      <c r="I162" s="9"/>
      <c r="J162" s="9"/>
      <c r="K162" s="9"/>
      <c r="L162" s="9"/>
      <c r="M162" s="9"/>
      <c r="N162" s="9"/>
      <c r="O162" s="9"/>
      <c r="P162" s="9"/>
      <c r="Q162" s="10"/>
      <c r="R162" s="10"/>
    </row>
    <row r="163" spans="1:18" ht="48" x14ac:dyDescent="0.25">
      <c r="A163" s="7">
        <v>8</v>
      </c>
      <c r="B163" s="413" t="s">
        <v>245</v>
      </c>
      <c r="C163" s="414"/>
      <c r="D163" s="414"/>
      <c r="E163" s="414"/>
      <c r="F163" s="415"/>
      <c r="G163" s="8" t="s">
        <v>246</v>
      </c>
      <c r="H163" s="9">
        <f t="shared" si="13"/>
        <v>0</v>
      </c>
      <c r="I163" s="9"/>
      <c r="J163" s="9"/>
      <c r="K163" s="9"/>
      <c r="L163" s="9"/>
      <c r="M163" s="9"/>
      <c r="N163" s="9"/>
      <c r="O163" s="9"/>
      <c r="P163" s="9"/>
      <c r="Q163" s="10"/>
      <c r="R163" s="10"/>
    </row>
    <row r="164" spans="1:18" ht="24" x14ac:dyDescent="0.25">
      <c r="A164" s="7">
        <v>7</v>
      </c>
      <c r="B164" s="396" t="s">
        <v>658</v>
      </c>
      <c r="C164" s="397"/>
      <c r="D164" s="397"/>
      <c r="E164" s="397"/>
      <c r="F164" s="398"/>
      <c r="G164" s="8" t="s">
        <v>695</v>
      </c>
      <c r="H164" s="3">
        <f>I164+J164</f>
        <v>120</v>
      </c>
      <c r="I164" s="9">
        <v>80</v>
      </c>
      <c r="J164" s="9">
        <v>40</v>
      </c>
      <c r="K164" s="9">
        <v>28</v>
      </c>
      <c r="L164" s="9"/>
      <c r="M164" s="9"/>
      <c r="N164" s="9">
        <v>86</v>
      </c>
      <c r="O164" s="9"/>
      <c r="P164" s="9"/>
      <c r="Q164" s="10">
        <v>36098</v>
      </c>
      <c r="R164" s="10">
        <v>20217</v>
      </c>
    </row>
    <row r="165" spans="1:18" x14ac:dyDescent="0.25">
      <c r="A165" s="7">
        <v>8</v>
      </c>
      <c r="B165" s="396" t="s">
        <v>247</v>
      </c>
      <c r="C165" s="397"/>
      <c r="D165" s="397"/>
      <c r="E165" s="397"/>
      <c r="F165" s="397"/>
      <c r="G165" s="398"/>
      <c r="H165" s="3">
        <f t="shared" ref="H165:P165" si="14">H166+H167+H168+H169+H170+H171+H172+H173+H174+H175+H176+H177+H178+H179+H180+H181+H182+H183+H184+H185+H186+H187+H188+H189+H190</f>
        <v>185</v>
      </c>
      <c r="I165" s="3">
        <f t="shared" si="14"/>
        <v>130</v>
      </c>
      <c r="J165" s="3">
        <f t="shared" si="14"/>
        <v>55</v>
      </c>
      <c r="K165" s="3">
        <f t="shared" si="14"/>
        <v>67</v>
      </c>
      <c r="L165" s="3">
        <f t="shared" si="14"/>
        <v>52</v>
      </c>
      <c r="M165" s="3">
        <f t="shared" si="14"/>
        <v>14</v>
      </c>
      <c r="N165" s="3">
        <f t="shared" si="14"/>
        <v>246</v>
      </c>
      <c r="O165" s="3">
        <f t="shared" si="14"/>
        <v>35</v>
      </c>
      <c r="P165" s="3">
        <f t="shared" si="14"/>
        <v>10</v>
      </c>
      <c r="Q165" s="6">
        <v>31090.3</v>
      </c>
      <c r="R165" s="6">
        <v>19287.099999999999</v>
      </c>
    </row>
    <row r="166" spans="1:18" x14ac:dyDescent="0.25">
      <c r="A166" s="7"/>
      <c r="B166" s="413" t="s">
        <v>248</v>
      </c>
      <c r="C166" s="414"/>
      <c r="D166" s="414"/>
      <c r="E166" s="414"/>
      <c r="F166" s="415"/>
      <c r="G166" s="8" t="s">
        <v>550</v>
      </c>
      <c r="H166" s="9">
        <f>I166+J166</f>
        <v>170</v>
      </c>
      <c r="I166" s="9">
        <v>130</v>
      </c>
      <c r="J166" s="9">
        <v>40</v>
      </c>
      <c r="K166" s="9">
        <v>56</v>
      </c>
      <c r="L166" s="9">
        <v>37</v>
      </c>
      <c r="M166" s="9">
        <v>5</v>
      </c>
      <c r="N166" s="9">
        <v>143</v>
      </c>
      <c r="O166" s="9">
        <v>19</v>
      </c>
      <c r="P166" s="9">
        <v>2</v>
      </c>
      <c r="Q166" s="10">
        <v>34708</v>
      </c>
      <c r="R166" s="10">
        <v>24288</v>
      </c>
    </row>
    <row r="167" spans="1:18" x14ac:dyDescent="0.25">
      <c r="A167" s="7"/>
      <c r="B167" s="413" t="s">
        <v>249</v>
      </c>
      <c r="C167" s="414"/>
      <c r="D167" s="414"/>
      <c r="E167" s="414"/>
      <c r="F167" s="415"/>
      <c r="G167" s="8" t="s">
        <v>551</v>
      </c>
      <c r="H167" s="9">
        <f t="shared" ref="H167:H190" si="15">I167+J167</f>
        <v>0</v>
      </c>
      <c r="I167" s="9"/>
      <c r="J167" s="9"/>
      <c r="K167" s="9"/>
      <c r="L167" s="9">
        <v>4</v>
      </c>
      <c r="M167" s="9">
        <v>2</v>
      </c>
      <c r="N167" s="9">
        <v>14</v>
      </c>
      <c r="O167" s="9"/>
      <c r="P167" s="9"/>
      <c r="Q167" s="10"/>
      <c r="R167" s="10">
        <v>19262</v>
      </c>
    </row>
    <row r="168" spans="1:18" x14ac:dyDescent="0.25">
      <c r="A168" s="7"/>
      <c r="B168" s="413" t="s">
        <v>250</v>
      </c>
      <c r="C168" s="414"/>
      <c r="D168" s="414"/>
      <c r="E168" s="414"/>
      <c r="F168" s="415"/>
      <c r="G168" s="8" t="s">
        <v>552</v>
      </c>
      <c r="H168" s="9">
        <f t="shared" si="15"/>
        <v>0</v>
      </c>
      <c r="I168" s="9"/>
      <c r="J168" s="9"/>
      <c r="K168" s="9">
        <v>1</v>
      </c>
      <c r="L168" s="9">
        <v>2</v>
      </c>
      <c r="M168" s="9">
        <v>1</v>
      </c>
      <c r="N168" s="9">
        <v>5</v>
      </c>
      <c r="O168" s="9">
        <v>0</v>
      </c>
      <c r="P168" s="9"/>
      <c r="Q168" s="10"/>
      <c r="R168" s="10">
        <v>18075</v>
      </c>
    </row>
    <row r="169" spans="1:18" x14ac:dyDescent="0.25">
      <c r="A169" s="7"/>
      <c r="B169" s="413" t="s">
        <v>251</v>
      </c>
      <c r="C169" s="414"/>
      <c r="D169" s="414"/>
      <c r="E169" s="414"/>
      <c r="F169" s="415"/>
      <c r="G169" s="8" t="s">
        <v>553</v>
      </c>
      <c r="H169" s="9">
        <f t="shared" si="15"/>
        <v>0</v>
      </c>
      <c r="I169" s="9"/>
      <c r="J169" s="9"/>
      <c r="K169" s="9">
        <v>1</v>
      </c>
      <c r="L169" s="9">
        <v>2</v>
      </c>
      <c r="M169" s="9">
        <v>1</v>
      </c>
      <c r="N169" s="9">
        <v>11</v>
      </c>
      <c r="O169" s="9">
        <v>4</v>
      </c>
      <c r="P169" s="9">
        <v>1</v>
      </c>
      <c r="Q169" s="10"/>
      <c r="R169" s="10">
        <v>16941</v>
      </c>
    </row>
    <row r="170" spans="1:18" x14ac:dyDescent="0.25">
      <c r="A170" s="7"/>
      <c r="B170" s="413" t="s">
        <v>252</v>
      </c>
      <c r="C170" s="414"/>
      <c r="D170" s="414"/>
      <c r="E170" s="414"/>
      <c r="F170" s="415"/>
      <c r="G170" s="8" t="s">
        <v>554</v>
      </c>
      <c r="H170" s="9">
        <f t="shared" si="15"/>
        <v>0</v>
      </c>
      <c r="I170" s="9"/>
      <c r="J170" s="9"/>
      <c r="K170" s="9">
        <v>2</v>
      </c>
      <c r="L170" s="9">
        <v>1</v>
      </c>
      <c r="M170" s="9">
        <v>1</v>
      </c>
      <c r="N170" s="9">
        <v>7</v>
      </c>
      <c r="O170" s="9">
        <v>1</v>
      </c>
      <c r="P170" s="9">
        <v>1</v>
      </c>
      <c r="Q170" s="10">
        <v>9320</v>
      </c>
      <c r="R170" s="10">
        <v>16044</v>
      </c>
    </row>
    <row r="171" spans="1:18" ht="24" x14ac:dyDescent="0.25">
      <c r="A171" s="7"/>
      <c r="B171" s="413" t="s">
        <v>253</v>
      </c>
      <c r="C171" s="414"/>
      <c r="D171" s="414"/>
      <c r="E171" s="414"/>
      <c r="F171" s="415"/>
      <c r="G171" s="8" t="s">
        <v>555</v>
      </c>
      <c r="H171" s="9">
        <f t="shared" si="15"/>
        <v>0</v>
      </c>
      <c r="I171" s="9"/>
      <c r="J171" s="9"/>
      <c r="K171" s="9">
        <v>1</v>
      </c>
      <c r="L171" s="9">
        <v>1</v>
      </c>
      <c r="M171" s="9">
        <v>1</v>
      </c>
      <c r="N171" s="9">
        <v>6</v>
      </c>
      <c r="O171" s="9">
        <v>1</v>
      </c>
      <c r="P171" s="9"/>
      <c r="Q171" s="10">
        <v>39413</v>
      </c>
      <c r="R171" s="10">
        <v>25493</v>
      </c>
    </row>
    <row r="172" spans="1:18" ht="24" x14ac:dyDescent="0.25">
      <c r="A172" s="7"/>
      <c r="B172" s="413" t="s">
        <v>254</v>
      </c>
      <c r="C172" s="414"/>
      <c r="D172" s="414"/>
      <c r="E172" s="414"/>
      <c r="F172" s="415"/>
      <c r="G172" s="8" t="s">
        <v>556</v>
      </c>
      <c r="H172" s="9">
        <f t="shared" si="15"/>
        <v>10</v>
      </c>
      <c r="I172" s="9"/>
      <c r="J172" s="9">
        <v>10</v>
      </c>
      <c r="K172" s="9">
        <v>2</v>
      </c>
      <c r="L172" s="9">
        <v>2</v>
      </c>
      <c r="M172" s="9">
        <v>1</v>
      </c>
      <c r="N172" s="9">
        <v>18</v>
      </c>
      <c r="O172" s="9"/>
      <c r="P172" s="9"/>
      <c r="Q172" s="10">
        <v>31338</v>
      </c>
      <c r="R172" s="10">
        <v>22115</v>
      </c>
    </row>
    <row r="173" spans="1:18" ht="24" x14ac:dyDescent="0.25">
      <c r="A173" s="7"/>
      <c r="B173" s="413" t="s">
        <v>255</v>
      </c>
      <c r="C173" s="414"/>
      <c r="D173" s="414"/>
      <c r="E173" s="414"/>
      <c r="F173" s="415"/>
      <c r="G173" s="8" t="s">
        <v>557</v>
      </c>
      <c r="H173" s="9">
        <f t="shared" si="15"/>
        <v>0</v>
      </c>
      <c r="I173" s="9"/>
      <c r="J173" s="9"/>
      <c r="K173" s="9">
        <v>2</v>
      </c>
      <c r="L173" s="9">
        <v>1</v>
      </c>
      <c r="M173" s="9">
        <v>1</v>
      </c>
      <c r="N173" s="9">
        <v>13</v>
      </c>
      <c r="O173" s="9"/>
      <c r="P173" s="9"/>
      <c r="Q173" s="10">
        <v>28630</v>
      </c>
      <c r="R173" s="10">
        <v>24444</v>
      </c>
    </row>
    <row r="174" spans="1:18" ht="24" x14ac:dyDescent="0.25">
      <c r="A174" s="7"/>
      <c r="B174" s="413" t="s">
        <v>690</v>
      </c>
      <c r="C174" s="414"/>
      <c r="D174" s="414"/>
      <c r="E174" s="414"/>
      <c r="F174" s="415"/>
      <c r="G174" s="8" t="s">
        <v>558</v>
      </c>
      <c r="H174" s="9">
        <f t="shared" si="15"/>
        <v>5</v>
      </c>
      <c r="I174" s="9"/>
      <c r="J174" s="9">
        <v>5</v>
      </c>
      <c r="K174" s="9">
        <v>1</v>
      </c>
      <c r="L174" s="9">
        <v>1</v>
      </c>
      <c r="M174" s="9">
        <v>1</v>
      </c>
      <c r="N174" s="9">
        <v>12</v>
      </c>
      <c r="O174" s="9"/>
      <c r="P174" s="9"/>
      <c r="Q174" s="10">
        <v>43133</v>
      </c>
      <c r="R174" s="10">
        <v>24684</v>
      </c>
    </row>
    <row r="175" spans="1:18" ht="24" x14ac:dyDescent="0.25">
      <c r="A175" s="7"/>
      <c r="B175" s="413" t="s">
        <v>256</v>
      </c>
      <c r="C175" s="414"/>
      <c r="D175" s="414"/>
      <c r="E175" s="414"/>
      <c r="F175" s="415"/>
      <c r="G175" s="8" t="s">
        <v>559</v>
      </c>
      <c r="H175" s="9">
        <f t="shared" si="15"/>
        <v>0</v>
      </c>
      <c r="I175" s="9"/>
      <c r="J175" s="9"/>
      <c r="K175" s="9">
        <v>1</v>
      </c>
      <c r="L175" s="9">
        <v>1</v>
      </c>
      <c r="M175" s="9"/>
      <c r="N175" s="9">
        <v>1</v>
      </c>
      <c r="O175" s="9">
        <v>5</v>
      </c>
      <c r="P175" s="9">
        <v>2</v>
      </c>
      <c r="Q175" s="10"/>
      <c r="R175" s="10">
        <v>24953</v>
      </c>
    </row>
    <row r="176" spans="1:18" x14ac:dyDescent="0.25">
      <c r="A176" s="7">
        <v>1</v>
      </c>
      <c r="B176" s="413" t="s">
        <v>257</v>
      </c>
      <c r="C176" s="414"/>
      <c r="D176" s="414"/>
      <c r="E176" s="414"/>
      <c r="F176" s="415"/>
      <c r="G176" s="8" t="s">
        <v>258</v>
      </c>
      <c r="H176" s="9">
        <f t="shared" si="15"/>
        <v>0</v>
      </c>
      <c r="I176" s="9"/>
      <c r="J176" s="9"/>
      <c r="K176" s="9"/>
      <c r="L176" s="9"/>
      <c r="M176" s="9"/>
      <c r="N176" s="9"/>
      <c r="O176" s="9"/>
      <c r="P176" s="9"/>
      <c r="Q176" s="10"/>
      <c r="R176" s="10"/>
    </row>
    <row r="177" spans="1:18" x14ac:dyDescent="0.25">
      <c r="A177" s="7">
        <v>2</v>
      </c>
      <c r="B177" s="413" t="s">
        <v>259</v>
      </c>
      <c r="C177" s="414"/>
      <c r="D177" s="414"/>
      <c r="E177" s="414"/>
      <c r="F177" s="415"/>
      <c r="G177" s="8" t="s">
        <v>260</v>
      </c>
      <c r="H177" s="9">
        <f t="shared" si="15"/>
        <v>0</v>
      </c>
      <c r="I177" s="9"/>
      <c r="J177" s="9"/>
      <c r="K177" s="9"/>
      <c r="L177" s="9"/>
      <c r="M177" s="9"/>
      <c r="N177" s="9"/>
      <c r="O177" s="9"/>
      <c r="P177" s="9"/>
      <c r="Q177" s="10"/>
      <c r="R177" s="10"/>
    </row>
    <row r="178" spans="1:18" x14ac:dyDescent="0.25">
      <c r="A178" s="7">
        <v>3</v>
      </c>
      <c r="B178" s="413" t="s">
        <v>261</v>
      </c>
      <c r="C178" s="414"/>
      <c r="D178" s="414"/>
      <c r="E178" s="414"/>
      <c r="F178" s="415"/>
      <c r="G178" s="8" t="s">
        <v>262</v>
      </c>
      <c r="H178" s="9">
        <f t="shared" si="15"/>
        <v>0</v>
      </c>
      <c r="I178" s="9"/>
      <c r="J178" s="9"/>
      <c r="K178" s="9"/>
      <c r="L178" s="9"/>
      <c r="M178" s="9"/>
      <c r="N178" s="9"/>
      <c r="O178" s="9"/>
      <c r="P178" s="9"/>
      <c r="Q178" s="10"/>
      <c r="R178" s="10"/>
    </row>
    <row r="179" spans="1:18" x14ac:dyDescent="0.25">
      <c r="A179" s="7">
        <v>4</v>
      </c>
      <c r="B179" s="413" t="s">
        <v>263</v>
      </c>
      <c r="C179" s="414"/>
      <c r="D179" s="414"/>
      <c r="E179" s="414"/>
      <c r="F179" s="415"/>
      <c r="G179" s="8" t="s">
        <v>264</v>
      </c>
      <c r="H179" s="9">
        <f t="shared" si="15"/>
        <v>0</v>
      </c>
      <c r="I179" s="9"/>
      <c r="J179" s="9"/>
      <c r="K179" s="9"/>
      <c r="L179" s="9"/>
      <c r="M179" s="9"/>
      <c r="N179" s="9"/>
      <c r="O179" s="9"/>
      <c r="P179" s="9"/>
      <c r="Q179" s="10"/>
      <c r="R179" s="10"/>
    </row>
    <row r="180" spans="1:18" x14ac:dyDescent="0.25">
      <c r="A180" s="7">
        <v>5</v>
      </c>
      <c r="B180" s="413" t="s">
        <v>265</v>
      </c>
      <c r="C180" s="414"/>
      <c r="D180" s="414"/>
      <c r="E180" s="414"/>
      <c r="F180" s="415"/>
      <c r="G180" s="8" t="s">
        <v>266</v>
      </c>
      <c r="H180" s="9">
        <f t="shared" si="15"/>
        <v>0</v>
      </c>
      <c r="I180" s="9"/>
      <c r="J180" s="9"/>
      <c r="K180" s="9"/>
      <c r="L180" s="9"/>
      <c r="M180" s="9"/>
      <c r="N180" s="9"/>
      <c r="O180" s="9"/>
      <c r="P180" s="9"/>
      <c r="Q180" s="10"/>
      <c r="R180" s="10"/>
    </row>
    <row r="181" spans="1:18" x14ac:dyDescent="0.25">
      <c r="A181" s="7">
        <v>6</v>
      </c>
      <c r="B181" s="413" t="s">
        <v>267</v>
      </c>
      <c r="C181" s="414"/>
      <c r="D181" s="414"/>
      <c r="E181" s="414"/>
      <c r="F181" s="415"/>
      <c r="G181" s="8" t="s">
        <v>268</v>
      </c>
      <c r="H181" s="9">
        <f t="shared" si="15"/>
        <v>0</v>
      </c>
      <c r="I181" s="9"/>
      <c r="J181" s="9"/>
      <c r="K181" s="9"/>
      <c r="L181" s="9"/>
      <c r="M181" s="9"/>
      <c r="N181" s="9"/>
      <c r="O181" s="9"/>
      <c r="P181" s="9"/>
      <c r="Q181" s="10"/>
      <c r="R181" s="10"/>
    </row>
    <row r="182" spans="1:18" x14ac:dyDescent="0.25">
      <c r="A182" s="7">
        <v>7</v>
      </c>
      <c r="B182" s="413" t="s">
        <v>269</v>
      </c>
      <c r="C182" s="414"/>
      <c r="D182" s="414"/>
      <c r="E182" s="414"/>
      <c r="F182" s="415"/>
      <c r="G182" s="8" t="s">
        <v>270</v>
      </c>
      <c r="H182" s="9">
        <f t="shared" si="15"/>
        <v>0</v>
      </c>
      <c r="I182" s="9"/>
      <c r="J182" s="9"/>
      <c r="K182" s="9"/>
      <c r="L182" s="9"/>
      <c r="M182" s="9"/>
      <c r="N182" s="9">
        <v>1</v>
      </c>
      <c r="O182" s="9">
        <v>1</v>
      </c>
      <c r="P182" s="9">
        <v>1</v>
      </c>
      <c r="Q182" s="10"/>
      <c r="R182" s="10">
        <v>12916</v>
      </c>
    </row>
    <row r="183" spans="1:18" ht="24" x14ac:dyDescent="0.25">
      <c r="A183" s="7">
        <v>8</v>
      </c>
      <c r="B183" s="413" t="s">
        <v>271</v>
      </c>
      <c r="C183" s="414"/>
      <c r="D183" s="414"/>
      <c r="E183" s="414"/>
      <c r="F183" s="415"/>
      <c r="G183" s="8" t="s">
        <v>272</v>
      </c>
      <c r="H183" s="9">
        <f t="shared" si="15"/>
        <v>0</v>
      </c>
      <c r="I183" s="9"/>
      <c r="J183" s="9"/>
      <c r="K183" s="9"/>
      <c r="L183" s="9"/>
      <c r="M183" s="9"/>
      <c r="N183" s="9">
        <v>4</v>
      </c>
      <c r="O183" s="9">
        <v>1</v>
      </c>
      <c r="P183" s="9"/>
      <c r="Q183" s="10"/>
      <c r="R183" s="10">
        <v>13047</v>
      </c>
    </row>
    <row r="184" spans="1:18" x14ac:dyDescent="0.25">
      <c r="A184" s="7">
        <v>9</v>
      </c>
      <c r="B184" s="413" t="s">
        <v>273</v>
      </c>
      <c r="C184" s="414"/>
      <c r="D184" s="414"/>
      <c r="E184" s="414"/>
      <c r="F184" s="415"/>
      <c r="G184" s="8" t="s">
        <v>274</v>
      </c>
      <c r="H184" s="9">
        <f t="shared" si="15"/>
        <v>0</v>
      </c>
      <c r="I184" s="9"/>
      <c r="J184" s="9"/>
      <c r="K184" s="9"/>
      <c r="L184" s="9"/>
      <c r="M184" s="9"/>
      <c r="N184" s="9"/>
      <c r="O184" s="9">
        <v>1</v>
      </c>
      <c r="P184" s="9">
        <v>1</v>
      </c>
      <c r="Q184" s="10"/>
      <c r="R184" s="10"/>
    </row>
    <row r="185" spans="1:18" ht="24" x14ac:dyDescent="0.25">
      <c r="A185" s="7">
        <v>10</v>
      </c>
      <c r="B185" s="413" t="s">
        <v>275</v>
      </c>
      <c r="C185" s="414"/>
      <c r="D185" s="414"/>
      <c r="E185" s="414"/>
      <c r="F185" s="415"/>
      <c r="G185" s="8" t="s">
        <v>276</v>
      </c>
      <c r="H185" s="9">
        <f t="shared" si="15"/>
        <v>0</v>
      </c>
      <c r="I185" s="9"/>
      <c r="J185" s="9"/>
      <c r="K185" s="9"/>
      <c r="L185" s="9"/>
      <c r="M185" s="9"/>
      <c r="N185" s="9"/>
      <c r="O185" s="9">
        <v>1</v>
      </c>
      <c r="P185" s="9">
        <v>1</v>
      </c>
      <c r="Q185" s="10"/>
      <c r="R185" s="10"/>
    </row>
    <row r="186" spans="1:18" x14ac:dyDescent="0.25">
      <c r="A186" s="7">
        <v>11</v>
      </c>
      <c r="B186" s="413" t="s">
        <v>277</v>
      </c>
      <c r="C186" s="414"/>
      <c r="D186" s="414"/>
      <c r="E186" s="414"/>
      <c r="F186" s="415"/>
      <c r="G186" s="8" t="s">
        <v>278</v>
      </c>
      <c r="H186" s="9">
        <f t="shared" si="15"/>
        <v>0</v>
      </c>
      <c r="I186" s="9"/>
      <c r="J186" s="9"/>
      <c r="K186" s="9"/>
      <c r="L186" s="9"/>
      <c r="M186" s="9"/>
      <c r="N186" s="9"/>
      <c r="O186" s="9">
        <v>1</v>
      </c>
      <c r="P186" s="9">
        <v>1</v>
      </c>
      <c r="Q186" s="10"/>
      <c r="R186" s="10"/>
    </row>
    <row r="187" spans="1:18" ht="24" x14ac:dyDescent="0.25">
      <c r="A187" s="7">
        <v>12</v>
      </c>
      <c r="B187" s="413" t="s">
        <v>279</v>
      </c>
      <c r="C187" s="414"/>
      <c r="D187" s="414"/>
      <c r="E187" s="414"/>
      <c r="F187" s="415"/>
      <c r="G187" s="8" t="s">
        <v>280</v>
      </c>
      <c r="H187" s="9">
        <f t="shared" si="15"/>
        <v>0</v>
      </c>
      <c r="I187" s="9"/>
      <c r="J187" s="9"/>
      <c r="K187" s="9"/>
      <c r="L187" s="9"/>
      <c r="M187" s="9"/>
      <c r="N187" s="9">
        <v>2</v>
      </c>
      <c r="O187" s="9"/>
      <c r="P187" s="9"/>
      <c r="Q187" s="10"/>
      <c r="R187" s="10">
        <v>18783</v>
      </c>
    </row>
    <row r="188" spans="1:18" ht="24" x14ac:dyDescent="0.25">
      <c r="A188" s="7">
        <v>13</v>
      </c>
      <c r="B188" s="413" t="s">
        <v>281</v>
      </c>
      <c r="C188" s="414"/>
      <c r="D188" s="414"/>
      <c r="E188" s="414"/>
      <c r="F188" s="415"/>
      <c r="G188" s="8" t="s">
        <v>282</v>
      </c>
      <c r="H188" s="9">
        <f t="shared" si="15"/>
        <v>0</v>
      </c>
      <c r="I188" s="9"/>
      <c r="J188" s="9"/>
      <c r="K188" s="9"/>
      <c r="L188" s="9"/>
      <c r="M188" s="9"/>
      <c r="N188" s="9">
        <v>4</v>
      </c>
      <c r="O188" s="9"/>
      <c r="P188" s="9"/>
      <c r="Q188" s="10"/>
      <c r="R188" s="10">
        <v>20041</v>
      </c>
    </row>
    <row r="189" spans="1:18" ht="24" x14ac:dyDescent="0.25">
      <c r="A189" s="7">
        <v>14</v>
      </c>
      <c r="B189" s="413" t="s">
        <v>283</v>
      </c>
      <c r="C189" s="414"/>
      <c r="D189" s="414"/>
      <c r="E189" s="414"/>
      <c r="F189" s="415"/>
      <c r="G189" s="8" t="s">
        <v>284</v>
      </c>
      <c r="H189" s="9">
        <f t="shared" si="15"/>
        <v>0</v>
      </c>
      <c r="I189" s="9"/>
      <c r="J189" s="9"/>
      <c r="K189" s="9"/>
      <c r="L189" s="9"/>
      <c r="M189" s="9"/>
      <c r="N189" s="9">
        <v>4</v>
      </c>
      <c r="O189" s="9"/>
      <c r="P189" s="9"/>
      <c r="Q189" s="10"/>
      <c r="R189" s="10">
        <v>11936</v>
      </c>
    </row>
    <row r="190" spans="1:18" x14ac:dyDescent="0.25">
      <c r="A190" s="7">
        <v>15</v>
      </c>
      <c r="B190" s="413" t="s">
        <v>285</v>
      </c>
      <c r="C190" s="414"/>
      <c r="D190" s="414"/>
      <c r="E190" s="414"/>
      <c r="F190" s="415"/>
      <c r="G190" s="8" t="s">
        <v>286</v>
      </c>
      <c r="H190" s="9">
        <f t="shared" si="15"/>
        <v>0</v>
      </c>
      <c r="I190" s="9"/>
      <c r="J190" s="9"/>
      <c r="K190" s="9"/>
      <c r="L190" s="9"/>
      <c r="M190" s="9"/>
      <c r="N190" s="9">
        <v>1</v>
      </c>
      <c r="O190" s="9"/>
      <c r="P190" s="9"/>
      <c r="Q190" s="10"/>
      <c r="R190" s="10">
        <v>15571</v>
      </c>
    </row>
    <row r="191" spans="1:18" x14ac:dyDescent="0.25">
      <c r="A191" s="7">
        <v>9</v>
      </c>
      <c r="B191" s="396" t="s">
        <v>287</v>
      </c>
      <c r="C191" s="397"/>
      <c r="D191" s="397"/>
      <c r="E191" s="397"/>
      <c r="F191" s="397"/>
      <c r="G191" s="398"/>
      <c r="H191" s="3">
        <f t="shared" ref="H191:P191" si="16">H192+H193+H194+H195+H196+H197+H198+H199+H200+H201+H202+H203+H204+H205+H206+H207+H208+H209+H210+H211+H212+H213+H214+H215+H216+H217+H218+H219+H220+H221+H222+H223+H224+H225+H226+H227+H228+H229+H230+H231+H232+H233+H234</f>
        <v>225</v>
      </c>
      <c r="I191" s="3">
        <f t="shared" si="16"/>
        <v>155</v>
      </c>
      <c r="J191" s="3">
        <f t="shared" si="16"/>
        <v>70</v>
      </c>
      <c r="K191" s="3">
        <f t="shared" si="16"/>
        <v>76</v>
      </c>
      <c r="L191" s="3">
        <f t="shared" si="16"/>
        <v>7</v>
      </c>
      <c r="M191" s="3">
        <f t="shared" si="16"/>
        <v>2</v>
      </c>
      <c r="N191" s="3">
        <f t="shared" si="16"/>
        <v>286</v>
      </c>
      <c r="O191" s="3">
        <f t="shared" si="16"/>
        <v>3</v>
      </c>
      <c r="P191" s="3">
        <f t="shared" si="16"/>
        <v>2</v>
      </c>
      <c r="Q191" s="6">
        <v>30457</v>
      </c>
      <c r="R191" s="6">
        <v>16212</v>
      </c>
    </row>
    <row r="192" spans="1:18" ht="24" x14ac:dyDescent="0.25">
      <c r="A192" s="7"/>
      <c r="B192" s="413" t="s">
        <v>335</v>
      </c>
      <c r="C192" s="414"/>
      <c r="D192" s="414"/>
      <c r="E192" s="414"/>
      <c r="F192" s="415"/>
      <c r="G192" s="8" t="s">
        <v>560</v>
      </c>
      <c r="H192" s="9">
        <f>I192+J192</f>
        <v>122</v>
      </c>
      <c r="I192" s="9">
        <v>122</v>
      </c>
      <c r="J192" s="9"/>
      <c r="K192" s="9">
        <v>57</v>
      </c>
      <c r="L192" s="9">
        <v>3</v>
      </c>
      <c r="M192" s="9">
        <v>1</v>
      </c>
      <c r="N192" s="9">
        <v>167</v>
      </c>
      <c r="O192" s="9"/>
      <c r="P192" s="9"/>
      <c r="Q192" s="10">
        <v>30457</v>
      </c>
      <c r="R192" s="10">
        <v>16212</v>
      </c>
    </row>
    <row r="193" spans="1:18" x14ac:dyDescent="0.25">
      <c r="A193" s="7"/>
      <c r="B193" s="413" t="s">
        <v>299</v>
      </c>
      <c r="C193" s="414"/>
      <c r="D193" s="414"/>
      <c r="E193" s="414"/>
      <c r="F193" s="415"/>
      <c r="G193" s="8" t="s">
        <v>561</v>
      </c>
      <c r="H193" s="9">
        <f t="shared" ref="H193:H234" si="17">I193+J193</f>
        <v>33</v>
      </c>
      <c r="I193" s="9">
        <v>18</v>
      </c>
      <c r="J193" s="9">
        <v>15</v>
      </c>
      <c r="K193" s="9">
        <v>5</v>
      </c>
      <c r="L193" s="9">
        <v>1</v>
      </c>
      <c r="M193" s="9"/>
      <c r="N193" s="9">
        <v>21</v>
      </c>
      <c r="O193" s="9"/>
      <c r="P193" s="9"/>
      <c r="Q193" s="10">
        <v>30457</v>
      </c>
      <c r="R193" s="10">
        <v>16212</v>
      </c>
    </row>
    <row r="194" spans="1:18" x14ac:dyDescent="0.25">
      <c r="A194" s="7"/>
      <c r="B194" s="413" t="s">
        <v>323</v>
      </c>
      <c r="C194" s="414"/>
      <c r="D194" s="414"/>
      <c r="E194" s="414"/>
      <c r="F194" s="415"/>
      <c r="G194" s="8" t="s">
        <v>562</v>
      </c>
      <c r="H194" s="9">
        <f t="shared" si="17"/>
        <v>25</v>
      </c>
      <c r="I194" s="9"/>
      <c r="J194" s="9">
        <v>25</v>
      </c>
      <c r="K194" s="9">
        <v>5</v>
      </c>
      <c r="L194" s="9">
        <v>1</v>
      </c>
      <c r="M194" s="9"/>
      <c r="N194" s="9">
        <v>17</v>
      </c>
      <c r="O194" s="9"/>
      <c r="P194" s="9"/>
      <c r="Q194" s="10">
        <v>30457</v>
      </c>
      <c r="R194" s="10">
        <v>16212</v>
      </c>
    </row>
    <row r="195" spans="1:18" x14ac:dyDescent="0.25">
      <c r="A195" s="7"/>
      <c r="B195" s="413" t="s">
        <v>338</v>
      </c>
      <c r="C195" s="414"/>
      <c r="D195" s="414"/>
      <c r="E195" s="414"/>
      <c r="F195" s="415"/>
      <c r="G195" s="8" t="s">
        <v>563</v>
      </c>
      <c r="H195" s="9">
        <f t="shared" si="17"/>
        <v>45</v>
      </c>
      <c r="I195" s="9">
        <v>15</v>
      </c>
      <c r="J195" s="9">
        <v>30</v>
      </c>
      <c r="K195" s="9">
        <v>6</v>
      </c>
      <c r="L195" s="9"/>
      <c r="M195" s="9"/>
      <c r="N195" s="9">
        <v>21</v>
      </c>
      <c r="O195" s="9"/>
      <c r="P195" s="9"/>
      <c r="Q195" s="10">
        <v>30457</v>
      </c>
      <c r="R195" s="10">
        <v>16212</v>
      </c>
    </row>
    <row r="196" spans="1:18" x14ac:dyDescent="0.25">
      <c r="A196" s="7"/>
      <c r="B196" s="413" t="s">
        <v>310</v>
      </c>
      <c r="C196" s="414"/>
      <c r="D196" s="414"/>
      <c r="E196" s="414"/>
      <c r="F196" s="415"/>
      <c r="G196" s="8" t="s">
        <v>564</v>
      </c>
      <c r="H196" s="9">
        <f t="shared" si="17"/>
        <v>0</v>
      </c>
      <c r="I196" s="9"/>
      <c r="J196" s="9"/>
      <c r="K196" s="9">
        <v>1</v>
      </c>
      <c r="L196" s="9">
        <v>1</v>
      </c>
      <c r="M196" s="9">
        <v>1</v>
      </c>
      <c r="N196" s="9">
        <v>8</v>
      </c>
      <c r="O196" s="9"/>
      <c r="P196" s="9"/>
      <c r="Q196" s="10">
        <v>30457</v>
      </c>
      <c r="R196" s="10">
        <v>16212</v>
      </c>
    </row>
    <row r="197" spans="1:18" x14ac:dyDescent="0.25">
      <c r="A197" s="7"/>
      <c r="B197" s="413" t="s">
        <v>332</v>
      </c>
      <c r="C197" s="414"/>
      <c r="D197" s="414"/>
      <c r="E197" s="414"/>
      <c r="F197" s="415"/>
      <c r="G197" s="8" t="s">
        <v>565</v>
      </c>
      <c r="H197" s="9">
        <f t="shared" si="17"/>
        <v>0</v>
      </c>
      <c r="I197" s="9"/>
      <c r="J197" s="9"/>
      <c r="K197" s="9">
        <v>2</v>
      </c>
      <c r="L197" s="9">
        <v>1</v>
      </c>
      <c r="M197" s="9"/>
      <c r="N197" s="9">
        <v>10</v>
      </c>
      <c r="O197" s="9"/>
      <c r="P197" s="9"/>
      <c r="Q197" s="10">
        <v>30457</v>
      </c>
      <c r="R197" s="10">
        <v>16212</v>
      </c>
    </row>
    <row r="198" spans="1:18" x14ac:dyDescent="0.25">
      <c r="A198" s="7">
        <v>1</v>
      </c>
      <c r="B198" s="413" t="s">
        <v>288</v>
      </c>
      <c r="C198" s="414"/>
      <c r="D198" s="414"/>
      <c r="E198" s="414"/>
      <c r="F198" s="415"/>
      <c r="G198" s="8" t="s">
        <v>289</v>
      </c>
      <c r="H198" s="9">
        <f t="shared" si="17"/>
        <v>0</v>
      </c>
      <c r="I198" s="9"/>
      <c r="J198" s="9"/>
      <c r="K198" s="9"/>
      <c r="L198" s="9"/>
      <c r="M198" s="9"/>
      <c r="N198" s="9">
        <v>2</v>
      </c>
      <c r="O198" s="9"/>
      <c r="P198" s="9"/>
      <c r="Q198" s="10"/>
      <c r="R198" s="10">
        <v>16212</v>
      </c>
    </row>
    <row r="199" spans="1:18" x14ac:dyDescent="0.25">
      <c r="A199" s="7">
        <v>2</v>
      </c>
      <c r="B199" s="413" t="s">
        <v>206</v>
      </c>
      <c r="C199" s="414"/>
      <c r="D199" s="414"/>
      <c r="E199" s="414"/>
      <c r="F199" s="415"/>
      <c r="G199" s="8" t="s">
        <v>290</v>
      </c>
      <c r="H199" s="9">
        <f t="shared" si="17"/>
        <v>0</v>
      </c>
      <c r="I199" s="9"/>
      <c r="J199" s="9"/>
      <c r="K199" s="9"/>
      <c r="L199" s="9"/>
      <c r="M199" s="9"/>
      <c r="N199" s="9">
        <v>1</v>
      </c>
      <c r="O199" s="9"/>
      <c r="P199" s="9"/>
      <c r="Q199" s="10"/>
      <c r="R199" s="10">
        <v>16212</v>
      </c>
    </row>
    <row r="200" spans="1:18" ht="24" x14ac:dyDescent="0.25">
      <c r="A200" s="7">
        <v>3</v>
      </c>
      <c r="B200" s="413" t="s">
        <v>291</v>
      </c>
      <c r="C200" s="414"/>
      <c r="D200" s="414"/>
      <c r="E200" s="414"/>
      <c r="F200" s="415"/>
      <c r="G200" s="8" t="s">
        <v>292</v>
      </c>
      <c r="H200" s="9">
        <f t="shared" si="17"/>
        <v>0</v>
      </c>
      <c r="I200" s="9"/>
      <c r="J200" s="9"/>
      <c r="K200" s="9"/>
      <c r="L200" s="9"/>
      <c r="M200" s="9"/>
      <c r="N200" s="9">
        <v>1</v>
      </c>
      <c r="O200" s="9"/>
      <c r="P200" s="9"/>
      <c r="Q200" s="10"/>
      <c r="R200" s="10">
        <v>16212</v>
      </c>
    </row>
    <row r="201" spans="1:18" x14ac:dyDescent="0.25">
      <c r="A201" s="7">
        <v>4</v>
      </c>
      <c r="B201" s="413" t="s">
        <v>293</v>
      </c>
      <c r="C201" s="414"/>
      <c r="D201" s="414"/>
      <c r="E201" s="414"/>
      <c r="F201" s="415"/>
      <c r="G201" s="8" t="s">
        <v>294</v>
      </c>
      <c r="H201" s="9">
        <f t="shared" si="17"/>
        <v>0</v>
      </c>
      <c r="I201" s="9"/>
      <c r="J201" s="9"/>
      <c r="K201" s="9"/>
      <c r="L201" s="9"/>
      <c r="M201" s="9"/>
      <c r="N201" s="9">
        <v>2</v>
      </c>
      <c r="O201" s="9"/>
      <c r="P201" s="9"/>
      <c r="Q201" s="10"/>
      <c r="R201" s="10">
        <v>16212</v>
      </c>
    </row>
    <row r="202" spans="1:18" x14ac:dyDescent="0.25">
      <c r="A202" s="7">
        <v>5</v>
      </c>
      <c r="B202" s="413" t="s">
        <v>295</v>
      </c>
      <c r="C202" s="414"/>
      <c r="D202" s="414"/>
      <c r="E202" s="414"/>
      <c r="F202" s="415"/>
      <c r="G202" s="8" t="s">
        <v>296</v>
      </c>
      <c r="H202" s="9">
        <f t="shared" si="17"/>
        <v>0</v>
      </c>
      <c r="I202" s="9"/>
      <c r="J202" s="9"/>
      <c r="K202" s="9"/>
      <c r="L202" s="9"/>
      <c r="M202" s="9"/>
      <c r="N202" s="9">
        <v>1</v>
      </c>
      <c r="O202" s="9">
        <v>1</v>
      </c>
      <c r="P202" s="9"/>
      <c r="Q202" s="10"/>
      <c r="R202" s="10">
        <v>16212</v>
      </c>
    </row>
    <row r="203" spans="1:18" ht="24" x14ac:dyDescent="0.25">
      <c r="A203" s="7">
        <v>6</v>
      </c>
      <c r="B203" s="413" t="s">
        <v>297</v>
      </c>
      <c r="C203" s="414"/>
      <c r="D203" s="414"/>
      <c r="E203" s="414"/>
      <c r="F203" s="415"/>
      <c r="G203" s="8" t="s">
        <v>298</v>
      </c>
      <c r="H203" s="9">
        <f t="shared" si="17"/>
        <v>0</v>
      </c>
      <c r="I203" s="9"/>
      <c r="J203" s="9"/>
      <c r="K203" s="9"/>
      <c r="L203" s="9"/>
      <c r="M203" s="9"/>
      <c r="N203" s="9">
        <v>1</v>
      </c>
      <c r="O203" s="9"/>
      <c r="P203" s="9"/>
      <c r="Q203" s="10"/>
      <c r="R203" s="10">
        <v>16212</v>
      </c>
    </row>
    <row r="204" spans="1:18" ht="24" x14ac:dyDescent="0.25">
      <c r="A204" s="7">
        <v>7</v>
      </c>
      <c r="B204" s="413" t="s">
        <v>300</v>
      </c>
      <c r="C204" s="414"/>
      <c r="D204" s="414"/>
      <c r="E204" s="414"/>
      <c r="F204" s="415"/>
      <c r="G204" s="8" t="s">
        <v>301</v>
      </c>
      <c r="H204" s="9">
        <f t="shared" si="17"/>
        <v>0</v>
      </c>
      <c r="I204" s="9"/>
      <c r="J204" s="9"/>
      <c r="K204" s="9"/>
      <c r="L204" s="9"/>
      <c r="M204" s="9"/>
      <c r="N204" s="9">
        <v>1</v>
      </c>
      <c r="O204" s="9">
        <v>1</v>
      </c>
      <c r="P204" s="9">
        <v>1</v>
      </c>
      <c r="Q204" s="10"/>
      <c r="R204" s="10">
        <v>16212</v>
      </c>
    </row>
    <row r="205" spans="1:18" ht="24" x14ac:dyDescent="0.25">
      <c r="A205" s="7">
        <v>8</v>
      </c>
      <c r="B205" s="413" t="s">
        <v>302</v>
      </c>
      <c r="C205" s="414"/>
      <c r="D205" s="414"/>
      <c r="E205" s="414"/>
      <c r="F205" s="415"/>
      <c r="G205" s="8" t="s">
        <v>303</v>
      </c>
      <c r="H205" s="9">
        <f t="shared" si="17"/>
        <v>0</v>
      </c>
      <c r="I205" s="9"/>
      <c r="J205" s="9"/>
      <c r="K205" s="9"/>
      <c r="L205" s="9"/>
      <c r="M205" s="9"/>
      <c r="N205" s="9">
        <v>0</v>
      </c>
      <c r="O205" s="9">
        <v>0</v>
      </c>
      <c r="P205" s="9"/>
      <c r="Q205" s="10"/>
      <c r="R205" s="10">
        <v>16212</v>
      </c>
    </row>
    <row r="206" spans="1:18" x14ac:dyDescent="0.25">
      <c r="A206" s="7">
        <v>9</v>
      </c>
      <c r="B206" s="413" t="s">
        <v>304</v>
      </c>
      <c r="C206" s="414"/>
      <c r="D206" s="414"/>
      <c r="E206" s="414"/>
      <c r="F206" s="415"/>
      <c r="G206" s="8" t="s">
        <v>305</v>
      </c>
      <c r="H206" s="9">
        <f t="shared" si="17"/>
        <v>0</v>
      </c>
      <c r="I206" s="9"/>
      <c r="J206" s="9"/>
      <c r="K206" s="9"/>
      <c r="L206" s="9"/>
      <c r="M206" s="9"/>
      <c r="N206" s="9">
        <v>1</v>
      </c>
      <c r="O206" s="9"/>
      <c r="P206" s="9"/>
      <c r="Q206" s="10"/>
      <c r="R206" s="10">
        <v>16212</v>
      </c>
    </row>
    <row r="207" spans="1:18" x14ac:dyDescent="0.25">
      <c r="A207" s="7">
        <v>10</v>
      </c>
      <c r="B207" s="413" t="s">
        <v>306</v>
      </c>
      <c r="C207" s="414"/>
      <c r="D207" s="414"/>
      <c r="E207" s="414"/>
      <c r="F207" s="415"/>
      <c r="G207" s="8" t="s">
        <v>307</v>
      </c>
      <c r="H207" s="9">
        <f t="shared" si="17"/>
        <v>0</v>
      </c>
      <c r="I207" s="9"/>
      <c r="J207" s="9"/>
      <c r="K207" s="9"/>
      <c r="L207" s="9"/>
      <c r="M207" s="9"/>
      <c r="N207" s="9">
        <v>1</v>
      </c>
      <c r="O207" s="9"/>
      <c r="P207" s="9"/>
      <c r="Q207" s="10"/>
      <c r="R207" s="10">
        <v>16212</v>
      </c>
    </row>
    <row r="208" spans="1:18" ht="24" x14ac:dyDescent="0.25">
      <c r="A208" s="7">
        <v>11</v>
      </c>
      <c r="B208" s="413" t="s">
        <v>308</v>
      </c>
      <c r="C208" s="414"/>
      <c r="D208" s="414"/>
      <c r="E208" s="414"/>
      <c r="F208" s="415"/>
      <c r="G208" s="8" t="s">
        <v>309</v>
      </c>
      <c r="H208" s="9">
        <f t="shared" si="17"/>
        <v>0</v>
      </c>
      <c r="I208" s="9"/>
      <c r="J208" s="9"/>
      <c r="K208" s="9"/>
      <c r="L208" s="9"/>
      <c r="M208" s="9"/>
      <c r="N208" s="9">
        <v>2</v>
      </c>
      <c r="O208" s="9"/>
      <c r="P208" s="9"/>
      <c r="Q208" s="10"/>
      <c r="R208" s="10">
        <v>16212</v>
      </c>
    </row>
    <row r="209" spans="1:18" x14ac:dyDescent="0.25">
      <c r="A209" s="7">
        <v>12</v>
      </c>
      <c r="B209" s="413" t="s">
        <v>311</v>
      </c>
      <c r="C209" s="414"/>
      <c r="D209" s="414"/>
      <c r="E209" s="414"/>
      <c r="F209" s="415"/>
      <c r="G209" s="8" t="s">
        <v>312</v>
      </c>
      <c r="H209" s="9">
        <f t="shared" si="17"/>
        <v>0</v>
      </c>
      <c r="I209" s="9"/>
      <c r="J209" s="9"/>
      <c r="K209" s="9"/>
      <c r="L209" s="9"/>
      <c r="M209" s="9"/>
      <c r="N209" s="9">
        <v>1</v>
      </c>
      <c r="O209" s="9"/>
      <c r="P209" s="9"/>
      <c r="Q209" s="10"/>
      <c r="R209" s="10">
        <v>16212</v>
      </c>
    </row>
    <row r="210" spans="1:18" x14ac:dyDescent="0.25">
      <c r="A210" s="7">
        <v>13</v>
      </c>
      <c r="B210" s="413" t="s">
        <v>313</v>
      </c>
      <c r="C210" s="414"/>
      <c r="D210" s="414"/>
      <c r="E210" s="414"/>
      <c r="F210" s="415"/>
      <c r="G210" s="8" t="s">
        <v>314</v>
      </c>
      <c r="H210" s="9">
        <f t="shared" si="17"/>
        <v>0</v>
      </c>
      <c r="I210" s="9"/>
      <c r="J210" s="9"/>
      <c r="K210" s="9"/>
      <c r="L210" s="9"/>
      <c r="M210" s="9"/>
      <c r="N210" s="9">
        <v>1</v>
      </c>
      <c r="O210" s="9"/>
      <c r="P210" s="9"/>
      <c r="Q210" s="10"/>
      <c r="R210" s="10">
        <v>16212</v>
      </c>
    </row>
    <row r="211" spans="1:18" x14ac:dyDescent="0.25">
      <c r="A211" s="7">
        <v>14</v>
      </c>
      <c r="B211" s="413" t="s">
        <v>315</v>
      </c>
      <c r="C211" s="414"/>
      <c r="D211" s="414"/>
      <c r="E211" s="414"/>
      <c r="F211" s="415"/>
      <c r="G211" s="8" t="s">
        <v>316</v>
      </c>
      <c r="H211" s="9">
        <f t="shared" si="17"/>
        <v>0</v>
      </c>
      <c r="I211" s="9"/>
      <c r="J211" s="9"/>
      <c r="K211" s="9"/>
      <c r="L211" s="9"/>
      <c r="M211" s="9"/>
      <c r="N211" s="9">
        <v>2</v>
      </c>
      <c r="O211" s="9"/>
      <c r="P211" s="9"/>
      <c r="Q211" s="10"/>
      <c r="R211" s="10">
        <v>16212</v>
      </c>
    </row>
    <row r="212" spans="1:18" ht="24" x14ac:dyDescent="0.25">
      <c r="A212" s="7">
        <v>15</v>
      </c>
      <c r="B212" s="413" t="s">
        <v>317</v>
      </c>
      <c r="C212" s="414"/>
      <c r="D212" s="414"/>
      <c r="E212" s="414"/>
      <c r="F212" s="415"/>
      <c r="G212" s="8" t="s">
        <v>318</v>
      </c>
      <c r="H212" s="9">
        <f t="shared" si="17"/>
        <v>0</v>
      </c>
      <c r="I212" s="9"/>
      <c r="J212" s="9"/>
      <c r="K212" s="9"/>
      <c r="L212" s="9"/>
      <c r="M212" s="9"/>
      <c r="N212" s="9">
        <v>1</v>
      </c>
      <c r="O212" s="9"/>
      <c r="P212" s="9"/>
      <c r="Q212" s="10"/>
      <c r="R212" s="10">
        <v>16212</v>
      </c>
    </row>
    <row r="213" spans="1:18" x14ac:dyDescent="0.25">
      <c r="A213" s="7">
        <v>16</v>
      </c>
      <c r="B213" s="413" t="s">
        <v>319</v>
      </c>
      <c r="C213" s="414"/>
      <c r="D213" s="414"/>
      <c r="E213" s="414"/>
      <c r="F213" s="415"/>
      <c r="G213" s="8" t="s">
        <v>320</v>
      </c>
      <c r="H213" s="9">
        <f t="shared" si="17"/>
        <v>0</v>
      </c>
      <c r="I213" s="9"/>
      <c r="J213" s="9"/>
      <c r="K213" s="9"/>
      <c r="L213" s="9"/>
      <c r="M213" s="9"/>
      <c r="N213" s="9">
        <v>2</v>
      </c>
      <c r="O213" s="9"/>
      <c r="P213" s="9"/>
      <c r="Q213" s="10"/>
      <c r="R213" s="10">
        <v>16212</v>
      </c>
    </row>
    <row r="214" spans="1:18" x14ac:dyDescent="0.25">
      <c r="A214" s="7">
        <v>17</v>
      </c>
      <c r="B214" s="413" t="s">
        <v>321</v>
      </c>
      <c r="C214" s="414"/>
      <c r="D214" s="414"/>
      <c r="E214" s="414"/>
      <c r="F214" s="415"/>
      <c r="G214" s="8" t="s">
        <v>322</v>
      </c>
      <c r="H214" s="9">
        <f t="shared" si="17"/>
        <v>0</v>
      </c>
      <c r="I214" s="9"/>
      <c r="J214" s="9"/>
      <c r="K214" s="9"/>
      <c r="L214" s="9"/>
      <c r="M214" s="9"/>
      <c r="N214" s="9">
        <v>2</v>
      </c>
      <c r="O214" s="9"/>
      <c r="P214" s="9"/>
      <c r="Q214" s="10"/>
      <c r="R214" s="10">
        <v>16212</v>
      </c>
    </row>
    <row r="215" spans="1:18" x14ac:dyDescent="0.25">
      <c r="A215" s="7">
        <v>18</v>
      </c>
      <c r="B215" s="413" t="s">
        <v>324</v>
      </c>
      <c r="C215" s="414"/>
      <c r="D215" s="414"/>
      <c r="E215" s="414"/>
      <c r="F215" s="415"/>
      <c r="G215" s="8" t="s">
        <v>325</v>
      </c>
      <c r="H215" s="9">
        <f t="shared" si="17"/>
        <v>0</v>
      </c>
      <c r="I215" s="9"/>
      <c r="J215" s="9"/>
      <c r="K215" s="9"/>
      <c r="L215" s="9"/>
      <c r="M215" s="9"/>
      <c r="N215" s="9">
        <v>1</v>
      </c>
      <c r="O215" s="9"/>
      <c r="P215" s="9"/>
      <c r="Q215" s="10"/>
      <c r="R215" s="10">
        <v>16212</v>
      </c>
    </row>
    <row r="216" spans="1:18" ht="24" x14ac:dyDescent="0.25">
      <c r="A216" s="7">
        <v>19</v>
      </c>
      <c r="B216" s="413" t="s">
        <v>326</v>
      </c>
      <c r="C216" s="414"/>
      <c r="D216" s="414"/>
      <c r="E216" s="414"/>
      <c r="F216" s="415"/>
      <c r="G216" s="8" t="s">
        <v>327</v>
      </c>
      <c r="H216" s="9">
        <f t="shared" si="17"/>
        <v>0</v>
      </c>
      <c r="I216" s="9"/>
      <c r="J216" s="9"/>
      <c r="K216" s="9"/>
      <c r="L216" s="9"/>
      <c r="M216" s="9"/>
      <c r="N216" s="9">
        <v>1</v>
      </c>
      <c r="O216" s="9"/>
      <c r="P216" s="9"/>
      <c r="Q216" s="10"/>
      <c r="R216" s="10">
        <v>16212</v>
      </c>
    </row>
    <row r="217" spans="1:18" x14ac:dyDescent="0.25">
      <c r="A217" s="7">
        <v>20</v>
      </c>
      <c r="B217" s="413" t="s">
        <v>328</v>
      </c>
      <c r="C217" s="414"/>
      <c r="D217" s="414"/>
      <c r="E217" s="414"/>
      <c r="F217" s="415"/>
      <c r="G217" s="8" t="s">
        <v>329</v>
      </c>
      <c r="H217" s="9">
        <f t="shared" si="17"/>
        <v>0</v>
      </c>
      <c r="I217" s="9"/>
      <c r="J217" s="9"/>
      <c r="K217" s="9"/>
      <c r="L217" s="9"/>
      <c r="M217" s="9"/>
      <c r="N217" s="9">
        <v>1</v>
      </c>
      <c r="O217" s="9"/>
      <c r="P217" s="9"/>
      <c r="Q217" s="10"/>
      <c r="R217" s="10">
        <v>16212</v>
      </c>
    </row>
    <row r="218" spans="1:18" ht="24" x14ac:dyDescent="0.25">
      <c r="A218" s="7">
        <v>21</v>
      </c>
      <c r="B218" s="413" t="s">
        <v>330</v>
      </c>
      <c r="C218" s="414"/>
      <c r="D218" s="414"/>
      <c r="E218" s="414"/>
      <c r="F218" s="415"/>
      <c r="G218" s="8" t="s">
        <v>331</v>
      </c>
      <c r="H218" s="9">
        <f t="shared" si="17"/>
        <v>0</v>
      </c>
      <c r="I218" s="9"/>
      <c r="J218" s="9"/>
      <c r="K218" s="9"/>
      <c r="L218" s="9"/>
      <c r="M218" s="9"/>
      <c r="N218" s="9"/>
      <c r="O218" s="9">
        <v>1</v>
      </c>
      <c r="P218" s="9"/>
      <c r="Q218" s="10"/>
      <c r="R218" s="10">
        <v>16212</v>
      </c>
    </row>
    <row r="219" spans="1:18" ht="24" x14ac:dyDescent="0.25">
      <c r="A219" s="7">
        <v>22</v>
      </c>
      <c r="B219" s="413" t="s">
        <v>333</v>
      </c>
      <c r="C219" s="414"/>
      <c r="D219" s="414"/>
      <c r="E219" s="414"/>
      <c r="F219" s="415"/>
      <c r="G219" s="8" t="s">
        <v>334</v>
      </c>
      <c r="H219" s="9">
        <f t="shared" si="17"/>
        <v>0</v>
      </c>
      <c r="I219" s="9"/>
      <c r="J219" s="9"/>
      <c r="K219" s="9"/>
      <c r="L219" s="9"/>
      <c r="M219" s="9"/>
      <c r="N219" s="9">
        <v>1</v>
      </c>
      <c r="O219" s="9"/>
      <c r="P219" s="9"/>
      <c r="Q219" s="10"/>
      <c r="R219" s="10">
        <v>16212</v>
      </c>
    </row>
    <row r="220" spans="1:18" x14ac:dyDescent="0.25">
      <c r="A220" s="7">
        <v>23</v>
      </c>
      <c r="B220" s="413" t="s">
        <v>336</v>
      </c>
      <c r="C220" s="414"/>
      <c r="D220" s="414"/>
      <c r="E220" s="414"/>
      <c r="F220" s="415"/>
      <c r="G220" s="8" t="s">
        <v>337</v>
      </c>
      <c r="H220" s="9">
        <f t="shared" si="17"/>
        <v>0</v>
      </c>
      <c r="I220" s="9"/>
      <c r="J220" s="9"/>
      <c r="K220" s="9"/>
      <c r="L220" s="9"/>
      <c r="M220" s="9"/>
      <c r="N220" s="9">
        <v>1</v>
      </c>
      <c r="O220" s="9"/>
      <c r="P220" s="9"/>
      <c r="Q220" s="10"/>
      <c r="R220" s="10">
        <v>16212</v>
      </c>
    </row>
    <row r="221" spans="1:18" x14ac:dyDescent="0.25">
      <c r="A221" s="7">
        <v>24</v>
      </c>
      <c r="B221" s="413" t="s">
        <v>339</v>
      </c>
      <c r="C221" s="414"/>
      <c r="D221" s="414"/>
      <c r="E221" s="414"/>
      <c r="F221" s="415"/>
      <c r="G221" s="8" t="s">
        <v>340</v>
      </c>
      <c r="H221" s="9">
        <f t="shared" si="17"/>
        <v>0</v>
      </c>
      <c r="I221" s="9"/>
      <c r="J221" s="9"/>
      <c r="K221" s="9"/>
      <c r="L221" s="9"/>
      <c r="M221" s="9"/>
      <c r="N221" s="9">
        <v>2</v>
      </c>
      <c r="O221" s="9"/>
      <c r="P221" s="9"/>
      <c r="Q221" s="10"/>
      <c r="R221" s="10">
        <v>16212</v>
      </c>
    </row>
    <row r="222" spans="1:18" x14ac:dyDescent="0.25">
      <c r="A222" s="7">
        <v>25</v>
      </c>
      <c r="B222" s="413" t="s">
        <v>341</v>
      </c>
      <c r="C222" s="414"/>
      <c r="D222" s="414"/>
      <c r="E222" s="414"/>
      <c r="F222" s="415"/>
      <c r="G222" s="8" t="s">
        <v>342</v>
      </c>
      <c r="H222" s="9">
        <f t="shared" si="17"/>
        <v>0</v>
      </c>
      <c r="I222" s="9"/>
      <c r="J222" s="9"/>
      <c r="K222" s="9"/>
      <c r="L222" s="9"/>
      <c r="M222" s="9"/>
      <c r="N222" s="9">
        <v>1</v>
      </c>
      <c r="O222" s="9"/>
      <c r="P222" s="9"/>
      <c r="Q222" s="10"/>
      <c r="R222" s="10">
        <v>16212</v>
      </c>
    </row>
    <row r="223" spans="1:18" x14ac:dyDescent="0.25">
      <c r="A223" s="7">
        <v>26</v>
      </c>
      <c r="B223" s="413" t="s">
        <v>343</v>
      </c>
      <c r="C223" s="414"/>
      <c r="D223" s="414"/>
      <c r="E223" s="414"/>
      <c r="F223" s="415"/>
      <c r="G223" s="8" t="s">
        <v>344</v>
      </c>
      <c r="H223" s="9">
        <f t="shared" si="17"/>
        <v>0</v>
      </c>
      <c r="I223" s="9"/>
      <c r="J223" s="9"/>
      <c r="K223" s="9"/>
      <c r="L223" s="9"/>
      <c r="M223" s="9"/>
      <c r="N223" s="9"/>
      <c r="O223" s="9"/>
      <c r="P223" s="9">
        <v>1</v>
      </c>
      <c r="Q223" s="10"/>
      <c r="R223" s="10">
        <v>16212</v>
      </c>
    </row>
    <row r="224" spans="1:18" ht="24" x14ac:dyDescent="0.25">
      <c r="A224" s="7">
        <v>27</v>
      </c>
      <c r="B224" s="413" t="s">
        <v>345</v>
      </c>
      <c r="C224" s="414"/>
      <c r="D224" s="414"/>
      <c r="E224" s="414"/>
      <c r="F224" s="415"/>
      <c r="G224" s="8" t="s">
        <v>346</v>
      </c>
      <c r="H224" s="9">
        <f t="shared" si="17"/>
        <v>0</v>
      </c>
      <c r="I224" s="9"/>
      <c r="J224" s="9"/>
      <c r="K224" s="9"/>
      <c r="L224" s="9"/>
      <c r="M224" s="9"/>
      <c r="N224" s="9">
        <v>1</v>
      </c>
      <c r="O224" s="9"/>
      <c r="P224" s="9"/>
      <c r="Q224" s="10"/>
      <c r="R224" s="10">
        <v>16212</v>
      </c>
    </row>
    <row r="225" spans="1:18" ht="24" x14ac:dyDescent="0.25">
      <c r="A225" s="7">
        <v>28</v>
      </c>
      <c r="B225" s="413" t="s">
        <v>347</v>
      </c>
      <c r="C225" s="414"/>
      <c r="D225" s="414"/>
      <c r="E225" s="414"/>
      <c r="F225" s="415"/>
      <c r="G225" s="8" t="s">
        <v>348</v>
      </c>
      <c r="H225" s="9">
        <f t="shared" si="17"/>
        <v>0</v>
      </c>
      <c r="I225" s="9"/>
      <c r="J225" s="9"/>
      <c r="K225" s="9"/>
      <c r="L225" s="9"/>
      <c r="M225" s="9"/>
      <c r="N225" s="9">
        <v>1</v>
      </c>
      <c r="O225" s="9"/>
      <c r="P225" s="9"/>
      <c r="Q225" s="10"/>
      <c r="R225" s="10">
        <v>16212</v>
      </c>
    </row>
    <row r="226" spans="1:18" x14ac:dyDescent="0.25">
      <c r="A226" s="7">
        <v>29</v>
      </c>
      <c r="B226" s="413" t="s">
        <v>349</v>
      </c>
      <c r="C226" s="414"/>
      <c r="D226" s="414"/>
      <c r="E226" s="414"/>
      <c r="F226" s="415"/>
      <c r="G226" s="8" t="s">
        <v>350</v>
      </c>
      <c r="H226" s="9">
        <f t="shared" si="17"/>
        <v>0</v>
      </c>
      <c r="I226" s="9"/>
      <c r="J226" s="9"/>
      <c r="K226" s="9"/>
      <c r="L226" s="9"/>
      <c r="M226" s="9"/>
      <c r="N226" s="9">
        <v>1</v>
      </c>
      <c r="O226" s="9"/>
      <c r="P226" s="9"/>
      <c r="Q226" s="10"/>
      <c r="R226" s="10">
        <v>16212</v>
      </c>
    </row>
    <row r="227" spans="1:18" x14ac:dyDescent="0.25">
      <c r="A227" s="7">
        <v>30</v>
      </c>
      <c r="B227" s="413" t="s">
        <v>351</v>
      </c>
      <c r="C227" s="414"/>
      <c r="D227" s="414"/>
      <c r="E227" s="414"/>
      <c r="F227" s="415"/>
      <c r="G227" s="8" t="s">
        <v>352</v>
      </c>
      <c r="H227" s="9">
        <f t="shared" si="17"/>
        <v>0</v>
      </c>
      <c r="I227" s="9"/>
      <c r="J227" s="9"/>
      <c r="K227" s="9"/>
      <c r="L227" s="9"/>
      <c r="M227" s="9"/>
      <c r="N227" s="9">
        <v>1</v>
      </c>
      <c r="O227" s="9"/>
      <c r="P227" s="9"/>
      <c r="Q227" s="10"/>
      <c r="R227" s="10">
        <v>16212</v>
      </c>
    </row>
    <row r="228" spans="1:18" x14ac:dyDescent="0.25">
      <c r="A228" s="7">
        <v>31</v>
      </c>
      <c r="B228" s="413" t="s">
        <v>204</v>
      </c>
      <c r="C228" s="414"/>
      <c r="D228" s="414"/>
      <c r="E228" s="414"/>
      <c r="F228" s="415"/>
      <c r="G228" s="8" t="s">
        <v>353</v>
      </c>
      <c r="H228" s="9">
        <f t="shared" si="17"/>
        <v>0</v>
      </c>
      <c r="I228" s="9"/>
      <c r="J228" s="9"/>
      <c r="K228" s="9"/>
      <c r="L228" s="9"/>
      <c r="M228" s="9"/>
      <c r="N228" s="9">
        <v>1</v>
      </c>
      <c r="O228" s="9"/>
      <c r="P228" s="9"/>
      <c r="Q228" s="10"/>
      <c r="R228" s="10">
        <v>16212</v>
      </c>
    </row>
    <row r="229" spans="1:18" x14ac:dyDescent="0.25">
      <c r="A229" s="7">
        <v>32</v>
      </c>
      <c r="B229" s="413" t="s">
        <v>354</v>
      </c>
      <c r="C229" s="414"/>
      <c r="D229" s="414"/>
      <c r="E229" s="414"/>
      <c r="F229" s="415"/>
      <c r="G229" s="8" t="s">
        <v>355</v>
      </c>
      <c r="H229" s="9">
        <f t="shared" si="17"/>
        <v>0</v>
      </c>
      <c r="I229" s="9"/>
      <c r="J229" s="9"/>
      <c r="K229" s="9"/>
      <c r="L229" s="9"/>
      <c r="M229" s="9"/>
      <c r="N229" s="9">
        <v>1</v>
      </c>
      <c r="O229" s="9"/>
      <c r="P229" s="9"/>
      <c r="Q229" s="10"/>
      <c r="R229" s="10">
        <v>16212</v>
      </c>
    </row>
    <row r="230" spans="1:18" x14ac:dyDescent="0.25">
      <c r="A230" s="7">
        <v>33</v>
      </c>
      <c r="B230" s="413" t="s">
        <v>356</v>
      </c>
      <c r="C230" s="414"/>
      <c r="D230" s="414"/>
      <c r="E230" s="414"/>
      <c r="F230" s="415"/>
      <c r="G230" s="8" t="s">
        <v>357</v>
      </c>
      <c r="H230" s="9">
        <f t="shared" si="17"/>
        <v>0</v>
      </c>
      <c r="I230" s="9"/>
      <c r="J230" s="9"/>
      <c r="K230" s="9"/>
      <c r="L230" s="9"/>
      <c r="M230" s="9"/>
      <c r="N230" s="9">
        <v>1</v>
      </c>
      <c r="O230" s="9"/>
      <c r="P230" s="9"/>
      <c r="Q230" s="10"/>
      <c r="R230" s="10">
        <v>16212</v>
      </c>
    </row>
    <row r="231" spans="1:18" ht="24" x14ac:dyDescent="0.25">
      <c r="A231" s="7">
        <v>34</v>
      </c>
      <c r="B231" s="413" t="s">
        <v>358</v>
      </c>
      <c r="C231" s="414"/>
      <c r="D231" s="414"/>
      <c r="E231" s="414"/>
      <c r="F231" s="415"/>
      <c r="G231" s="8" t="s">
        <v>359</v>
      </c>
      <c r="H231" s="9">
        <f t="shared" si="17"/>
        <v>0</v>
      </c>
      <c r="I231" s="9"/>
      <c r="J231" s="9"/>
      <c r="K231" s="9"/>
      <c r="L231" s="9"/>
      <c r="M231" s="9"/>
      <c r="N231" s="9">
        <v>2</v>
      </c>
      <c r="O231" s="9"/>
      <c r="P231" s="9"/>
      <c r="Q231" s="10"/>
      <c r="R231" s="10">
        <v>16212</v>
      </c>
    </row>
    <row r="232" spans="1:18" x14ac:dyDescent="0.25">
      <c r="A232" s="7">
        <v>35</v>
      </c>
      <c r="B232" s="413" t="s">
        <v>360</v>
      </c>
      <c r="C232" s="414"/>
      <c r="D232" s="414"/>
      <c r="E232" s="414"/>
      <c r="F232" s="415"/>
      <c r="G232" s="8" t="s">
        <v>361</v>
      </c>
      <c r="H232" s="9">
        <f t="shared" si="17"/>
        <v>0</v>
      </c>
      <c r="I232" s="9"/>
      <c r="J232" s="9"/>
      <c r="K232" s="9"/>
      <c r="L232" s="9"/>
      <c r="M232" s="9"/>
      <c r="N232" s="9">
        <v>1</v>
      </c>
      <c r="O232" s="9"/>
      <c r="P232" s="9"/>
      <c r="Q232" s="10"/>
      <c r="R232" s="10">
        <v>16212</v>
      </c>
    </row>
    <row r="233" spans="1:18" x14ac:dyDescent="0.25">
      <c r="A233" s="7">
        <v>36</v>
      </c>
      <c r="B233" s="413" t="s">
        <v>362</v>
      </c>
      <c r="C233" s="414"/>
      <c r="D233" s="414"/>
      <c r="E233" s="414"/>
      <c r="F233" s="415"/>
      <c r="G233" s="8" t="s">
        <v>363</v>
      </c>
      <c r="H233" s="9">
        <f t="shared" si="17"/>
        <v>0</v>
      </c>
      <c r="I233" s="9"/>
      <c r="J233" s="9"/>
      <c r="K233" s="9"/>
      <c r="L233" s="9"/>
      <c r="M233" s="9"/>
      <c r="N233" s="9">
        <v>1</v>
      </c>
      <c r="O233" s="9"/>
      <c r="P233" s="9"/>
      <c r="Q233" s="10"/>
      <c r="R233" s="10">
        <v>16212</v>
      </c>
    </row>
    <row r="234" spans="1:18" x14ac:dyDescent="0.25">
      <c r="A234" s="7">
        <v>37</v>
      </c>
      <c r="B234" s="413" t="s">
        <v>364</v>
      </c>
      <c r="C234" s="414"/>
      <c r="D234" s="414"/>
      <c r="E234" s="414"/>
      <c r="F234" s="415"/>
      <c r="G234" s="8" t="s">
        <v>365</v>
      </c>
      <c r="H234" s="9">
        <f t="shared" si="17"/>
        <v>0</v>
      </c>
      <c r="I234" s="9"/>
      <c r="J234" s="9"/>
      <c r="K234" s="9"/>
      <c r="L234" s="9"/>
      <c r="M234" s="9"/>
      <c r="N234" s="9">
        <v>1</v>
      </c>
      <c r="O234" s="9"/>
      <c r="P234" s="9"/>
      <c r="Q234" s="10"/>
      <c r="R234" s="10">
        <v>16212</v>
      </c>
    </row>
    <row r="235" spans="1:18" x14ac:dyDescent="0.25">
      <c r="A235" s="7">
        <v>10</v>
      </c>
      <c r="B235" s="396" t="s">
        <v>366</v>
      </c>
      <c r="C235" s="397"/>
      <c r="D235" s="397"/>
      <c r="E235" s="397"/>
      <c r="F235" s="397"/>
      <c r="G235" s="398"/>
      <c r="H235" s="3">
        <f t="shared" ref="H235:P235" si="18">H236+H237+H238+H239</f>
        <v>80</v>
      </c>
      <c r="I235" s="3">
        <f t="shared" si="18"/>
        <v>30</v>
      </c>
      <c r="J235" s="3">
        <f t="shared" si="18"/>
        <v>50</v>
      </c>
      <c r="K235" s="3">
        <f t="shared" si="18"/>
        <v>34</v>
      </c>
      <c r="L235" s="3">
        <f t="shared" si="18"/>
        <v>1</v>
      </c>
      <c r="M235" s="3">
        <f t="shared" si="18"/>
        <v>1</v>
      </c>
      <c r="N235" s="3">
        <f t="shared" si="18"/>
        <v>105</v>
      </c>
      <c r="O235" s="3">
        <f t="shared" si="18"/>
        <v>0</v>
      </c>
      <c r="P235" s="3">
        <f t="shared" si="18"/>
        <v>0</v>
      </c>
      <c r="Q235" s="6">
        <v>35420</v>
      </c>
      <c r="R235" s="6">
        <v>18970</v>
      </c>
    </row>
    <row r="236" spans="1:18" x14ac:dyDescent="0.25">
      <c r="A236" s="7"/>
      <c r="B236" s="413" t="s">
        <v>367</v>
      </c>
      <c r="C236" s="414"/>
      <c r="D236" s="414"/>
      <c r="E236" s="414"/>
      <c r="F236" s="415"/>
      <c r="G236" s="8" t="s">
        <v>566</v>
      </c>
      <c r="H236" s="9">
        <f>I236+J236</f>
        <v>60</v>
      </c>
      <c r="I236" s="9">
        <v>30</v>
      </c>
      <c r="J236" s="9">
        <v>30</v>
      </c>
      <c r="K236" s="9">
        <v>27</v>
      </c>
      <c r="L236" s="9">
        <v>0</v>
      </c>
      <c r="M236" s="9">
        <v>0</v>
      </c>
      <c r="N236" s="9">
        <v>65</v>
      </c>
      <c r="O236" s="9"/>
      <c r="P236" s="9"/>
      <c r="Q236" s="10">
        <v>35420</v>
      </c>
      <c r="R236" s="10">
        <v>18970</v>
      </c>
    </row>
    <row r="237" spans="1:18" x14ac:dyDescent="0.25">
      <c r="A237" s="7"/>
      <c r="B237" s="413" t="s">
        <v>368</v>
      </c>
      <c r="C237" s="414"/>
      <c r="D237" s="414"/>
      <c r="E237" s="414"/>
      <c r="F237" s="415"/>
      <c r="G237" s="8" t="s">
        <v>567</v>
      </c>
      <c r="H237" s="9">
        <f t="shared" ref="H237:H239" si="19">I237+J237</f>
        <v>20</v>
      </c>
      <c r="I237" s="9"/>
      <c r="J237" s="9">
        <v>20</v>
      </c>
      <c r="K237" s="9">
        <v>7</v>
      </c>
      <c r="L237" s="9">
        <v>1</v>
      </c>
      <c r="M237" s="9">
        <v>1</v>
      </c>
      <c r="N237" s="9">
        <v>27</v>
      </c>
      <c r="O237" s="9"/>
      <c r="P237" s="9"/>
      <c r="Q237" s="10">
        <v>35420</v>
      </c>
      <c r="R237" s="10">
        <v>18970</v>
      </c>
    </row>
    <row r="238" spans="1:18" ht="24" x14ac:dyDescent="0.25">
      <c r="A238" s="7">
        <v>1</v>
      </c>
      <c r="B238" s="413" t="s">
        <v>369</v>
      </c>
      <c r="C238" s="414"/>
      <c r="D238" s="414"/>
      <c r="E238" s="414"/>
      <c r="F238" s="415"/>
      <c r="G238" s="8" t="s">
        <v>370</v>
      </c>
      <c r="H238" s="9">
        <f t="shared" si="19"/>
        <v>0</v>
      </c>
      <c r="I238" s="9"/>
      <c r="J238" s="9"/>
      <c r="K238" s="9"/>
      <c r="L238" s="9"/>
      <c r="M238" s="9"/>
      <c r="N238" s="9">
        <v>5</v>
      </c>
      <c r="O238" s="9"/>
      <c r="P238" s="9"/>
      <c r="Q238" s="10"/>
      <c r="R238" s="10">
        <v>18970</v>
      </c>
    </row>
    <row r="239" spans="1:18" ht="24" x14ac:dyDescent="0.25">
      <c r="A239" s="7">
        <v>2</v>
      </c>
      <c r="B239" s="413" t="s">
        <v>367</v>
      </c>
      <c r="C239" s="414"/>
      <c r="D239" s="414"/>
      <c r="E239" s="414"/>
      <c r="F239" s="415"/>
      <c r="G239" s="8" t="s">
        <v>371</v>
      </c>
      <c r="H239" s="9">
        <f t="shared" si="19"/>
        <v>0</v>
      </c>
      <c r="I239" s="9"/>
      <c r="J239" s="9"/>
      <c r="K239" s="9"/>
      <c r="L239" s="9"/>
      <c r="M239" s="9"/>
      <c r="N239" s="9">
        <v>8</v>
      </c>
      <c r="O239" s="9"/>
      <c r="P239" s="9"/>
      <c r="Q239" s="10"/>
      <c r="R239" s="10">
        <v>18970</v>
      </c>
    </row>
    <row r="240" spans="1:18" x14ac:dyDescent="0.25">
      <c r="A240" s="7">
        <v>11</v>
      </c>
      <c r="B240" s="396" t="s">
        <v>372</v>
      </c>
      <c r="C240" s="397"/>
      <c r="D240" s="397"/>
      <c r="E240" s="397"/>
      <c r="F240" s="397"/>
      <c r="G240" s="398"/>
      <c r="H240" s="3">
        <f t="shared" ref="H240:P240" si="20">H241+H242+H243+H244+H245+H246+H247+H248+H249+H250+H251+H252+H253+H254</f>
        <v>475</v>
      </c>
      <c r="I240" s="3">
        <f t="shared" si="20"/>
        <v>370</v>
      </c>
      <c r="J240" s="3">
        <f t="shared" si="20"/>
        <v>105</v>
      </c>
      <c r="K240" s="3">
        <f t="shared" si="20"/>
        <v>166</v>
      </c>
      <c r="L240" s="3">
        <f t="shared" si="20"/>
        <v>9</v>
      </c>
      <c r="M240" s="3">
        <f t="shared" si="20"/>
        <v>8</v>
      </c>
      <c r="N240" s="3">
        <f t="shared" si="20"/>
        <v>502</v>
      </c>
      <c r="O240" s="3">
        <f t="shared" si="20"/>
        <v>0</v>
      </c>
      <c r="P240" s="3">
        <f t="shared" si="20"/>
        <v>0</v>
      </c>
      <c r="Q240" s="6">
        <v>31030.400000000001</v>
      </c>
      <c r="R240" s="6">
        <v>16354.4</v>
      </c>
    </row>
    <row r="241" spans="1:18" ht="24" x14ac:dyDescent="0.25">
      <c r="A241" s="7"/>
      <c r="B241" s="413" t="s">
        <v>373</v>
      </c>
      <c r="C241" s="414"/>
      <c r="D241" s="414"/>
      <c r="E241" s="414"/>
      <c r="F241" s="415"/>
      <c r="G241" s="8" t="s">
        <v>568</v>
      </c>
      <c r="H241" s="9">
        <f>I241+J241</f>
        <v>370</v>
      </c>
      <c r="I241" s="9">
        <v>340</v>
      </c>
      <c r="J241" s="9">
        <v>30</v>
      </c>
      <c r="K241" s="12">
        <v>129</v>
      </c>
      <c r="L241" s="9">
        <v>7</v>
      </c>
      <c r="M241" s="9">
        <v>6</v>
      </c>
      <c r="N241" s="9">
        <v>372</v>
      </c>
      <c r="O241" s="9"/>
      <c r="P241" s="9"/>
      <c r="Q241" s="10">
        <v>41304</v>
      </c>
      <c r="R241" s="10">
        <v>21858</v>
      </c>
    </row>
    <row r="242" spans="1:18" ht="24" x14ac:dyDescent="0.25">
      <c r="A242" s="7"/>
      <c r="B242" s="413" t="s">
        <v>374</v>
      </c>
      <c r="C242" s="414"/>
      <c r="D242" s="414"/>
      <c r="E242" s="414"/>
      <c r="F242" s="415"/>
      <c r="G242" s="8" t="s">
        <v>569</v>
      </c>
      <c r="H242" s="9">
        <f t="shared" ref="H242:H254" si="21">I242+J242</f>
        <v>20</v>
      </c>
      <c r="I242" s="9">
        <v>10</v>
      </c>
      <c r="J242" s="9">
        <v>10</v>
      </c>
      <c r="K242" s="9">
        <v>8</v>
      </c>
      <c r="L242" s="9"/>
      <c r="M242" s="9"/>
      <c r="N242" s="9">
        <v>28</v>
      </c>
      <c r="O242" s="9"/>
      <c r="P242" s="9"/>
      <c r="Q242" s="10">
        <v>46606</v>
      </c>
      <c r="R242" s="10">
        <v>20818</v>
      </c>
    </row>
    <row r="243" spans="1:18" x14ac:dyDescent="0.25">
      <c r="A243" s="7"/>
      <c r="B243" s="413" t="s">
        <v>375</v>
      </c>
      <c r="C243" s="414"/>
      <c r="D243" s="414"/>
      <c r="E243" s="414"/>
      <c r="F243" s="415"/>
      <c r="G243" s="8" t="s">
        <v>570</v>
      </c>
      <c r="H243" s="9">
        <f t="shared" si="21"/>
        <v>20</v>
      </c>
      <c r="I243" s="9">
        <v>10</v>
      </c>
      <c r="J243" s="9">
        <v>10</v>
      </c>
      <c r="K243" s="9">
        <v>6</v>
      </c>
      <c r="L243" s="9"/>
      <c r="M243" s="9"/>
      <c r="N243" s="9">
        <v>24</v>
      </c>
      <c r="O243" s="9"/>
      <c r="P243" s="9"/>
      <c r="Q243" s="10">
        <v>49222</v>
      </c>
      <c r="R243" s="10">
        <v>20159</v>
      </c>
    </row>
    <row r="244" spans="1:18" x14ac:dyDescent="0.25">
      <c r="A244" s="7"/>
      <c r="B244" s="413" t="s">
        <v>376</v>
      </c>
      <c r="C244" s="414"/>
      <c r="D244" s="414"/>
      <c r="E244" s="414"/>
      <c r="F244" s="415"/>
      <c r="G244" s="8" t="s">
        <v>571</v>
      </c>
      <c r="H244" s="9">
        <f t="shared" si="21"/>
        <v>20</v>
      </c>
      <c r="I244" s="9">
        <v>10</v>
      </c>
      <c r="J244" s="9">
        <v>10</v>
      </c>
      <c r="K244" s="9">
        <v>7</v>
      </c>
      <c r="L244" s="9">
        <v>0</v>
      </c>
      <c r="M244" s="9">
        <v>0</v>
      </c>
      <c r="N244" s="9">
        <v>25</v>
      </c>
      <c r="O244" s="9"/>
      <c r="P244" s="9"/>
      <c r="Q244" s="10">
        <v>40124</v>
      </c>
      <c r="R244" s="10">
        <v>17965</v>
      </c>
    </row>
    <row r="245" spans="1:18" x14ac:dyDescent="0.25">
      <c r="A245" s="7"/>
      <c r="B245" s="413" t="s">
        <v>377</v>
      </c>
      <c r="C245" s="414"/>
      <c r="D245" s="414"/>
      <c r="E245" s="414"/>
      <c r="F245" s="415"/>
      <c r="G245" s="8" t="s">
        <v>572</v>
      </c>
      <c r="H245" s="9">
        <f t="shared" si="21"/>
        <v>0</v>
      </c>
      <c r="I245" s="9"/>
      <c r="J245" s="9"/>
      <c r="K245" s="9">
        <v>4</v>
      </c>
      <c r="L245" s="9">
        <v>0</v>
      </c>
      <c r="M245" s="9"/>
      <c r="N245" s="9">
        <v>7</v>
      </c>
      <c r="O245" s="9"/>
      <c r="P245" s="9"/>
      <c r="Q245" s="10">
        <v>37888</v>
      </c>
      <c r="R245" s="10">
        <v>24412</v>
      </c>
    </row>
    <row r="246" spans="1:18" x14ac:dyDescent="0.25">
      <c r="A246" s="7"/>
      <c r="B246" s="413" t="s">
        <v>378</v>
      </c>
      <c r="C246" s="414"/>
      <c r="D246" s="414"/>
      <c r="E246" s="414"/>
      <c r="F246" s="415"/>
      <c r="G246" s="8" t="s">
        <v>573</v>
      </c>
      <c r="H246" s="9">
        <f t="shared" si="21"/>
        <v>15</v>
      </c>
      <c r="I246" s="9"/>
      <c r="J246" s="9">
        <v>15</v>
      </c>
      <c r="K246" s="9">
        <v>2</v>
      </c>
      <c r="L246" s="9">
        <v>0</v>
      </c>
      <c r="M246" s="9"/>
      <c r="N246" s="9">
        <v>9</v>
      </c>
      <c r="O246" s="9"/>
      <c r="P246" s="9"/>
      <c r="Q246" s="10">
        <v>49264</v>
      </c>
      <c r="R246" s="10">
        <v>20608</v>
      </c>
    </row>
    <row r="247" spans="1:18" x14ac:dyDescent="0.25">
      <c r="A247" s="7"/>
      <c r="B247" s="413" t="s">
        <v>379</v>
      </c>
      <c r="C247" s="414"/>
      <c r="D247" s="414"/>
      <c r="E247" s="414"/>
      <c r="F247" s="415"/>
      <c r="G247" s="8" t="s">
        <v>574</v>
      </c>
      <c r="H247" s="9">
        <f t="shared" si="21"/>
        <v>15</v>
      </c>
      <c r="I247" s="9"/>
      <c r="J247" s="9">
        <v>15</v>
      </c>
      <c r="K247" s="9">
        <v>5</v>
      </c>
      <c r="L247" s="9">
        <v>1</v>
      </c>
      <c r="M247" s="9">
        <v>1</v>
      </c>
      <c r="N247" s="9">
        <v>6</v>
      </c>
      <c r="O247" s="9"/>
      <c r="P247" s="9"/>
      <c r="Q247" s="10">
        <v>29198</v>
      </c>
      <c r="R247" s="10">
        <v>22409</v>
      </c>
    </row>
    <row r="248" spans="1:18" x14ac:dyDescent="0.25">
      <c r="A248" s="7"/>
      <c r="B248" s="413" t="s">
        <v>380</v>
      </c>
      <c r="C248" s="414"/>
      <c r="D248" s="414"/>
      <c r="E248" s="414"/>
      <c r="F248" s="415"/>
      <c r="G248" s="8" t="s">
        <v>575</v>
      </c>
      <c r="H248" s="9">
        <f t="shared" si="21"/>
        <v>0</v>
      </c>
      <c r="I248" s="9"/>
      <c r="J248" s="9"/>
      <c r="K248" s="9">
        <v>2</v>
      </c>
      <c r="L248" s="9">
        <v>0</v>
      </c>
      <c r="M248" s="9">
        <v>0</v>
      </c>
      <c r="N248" s="9">
        <v>9</v>
      </c>
      <c r="O248" s="9"/>
      <c r="P248" s="9"/>
      <c r="Q248" s="10">
        <v>42286</v>
      </c>
      <c r="R248" s="10">
        <v>21001</v>
      </c>
    </row>
    <row r="249" spans="1:18" x14ac:dyDescent="0.25">
      <c r="A249" s="7"/>
      <c r="B249" s="413" t="s">
        <v>381</v>
      </c>
      <c r="C249" s="414"/>
      <c r="D249" s="414"/>
      <c r="E249" s="414"/>
      <c r="F249" s="415"/>
      <c r="G249" s="8" t="s">
        <v>576</v>
      </c>
      <c r="H249" s="9">
        <f t="shared" si="21"/>
        <v>0</v>
      </c>
      <c r="I249" s="9"/>
      <c r="J249" s="9"/>
      <c r="K249" s="9">
        <v>1</v>
      </c>
      <c r="L249" s="9">
        <v>0</v>
      </c>
      <c r="M249" s="9">
        <v>0</v>
      </c>
      <c r="N249" s="9">
        <v>8</v>
      </c>
      <c r="O249" s="9"/>
      <c r="P249" s="9"/>
      <c r="Q249" s="10">
        <v>36263</v>
      </c>
      <c r="R249" s="10">
        <v>18340</v>
      </c>
    </row>
    <row r="250" spans="1:18" x14ac:dyDescent="0.25">
      <c r="A250" s="7"/>
      <c r="B250" s="413" t="s">
        <v>382</v>
      </c>
      <c r="C250" s="414"/>
      <c r="D250" s="414"/>
      <c r="E250" s="414"/>
      <c r="F250" s="415"/>
      <c r="G250" s="8" t="s">
        <v>577</v>
      </c>
      <c r="H250" s="9">
        <f t="shared" si="21"/>
        <v>15</v>
      </c>
      <c r="I250" s="9"/>
      <c r="J250" s="9">
        <v>15</v>
      </c>
      <c r="K250" s="9">
        <v>2</v>
      </c>
      <c r="L250" s="9">
        <v>1</v>
      </c>
      <c r="M250" s="9">
        <v>1</v>
      </c>
      <c r="N250" s="9">
        <v>9</v>
      </c>
      <c r="O250" s="9"/>
      <c r="P250" s="9"/>
      <c r="Q250" s="10">
        <v>49778</v>
      </c>
      <c r="R250" s="10">
        <v>27369</v>
      </c>
    </row>
    <row r="251" spans="1:18" x14ac:dyDescent="0.25">
      <c r="A251" s="7">
        <v>1</v>
      </c>
      <c r="B251" s="413" t="s">
        <v>383</v>
      </c>
      <c r="C251" s="414"/>
      <c r="D251" s="414"/>
      <c r="E251" s="414"/>
      <c r="F251" s="415"/>
      <c r="G251" s="8" t="s">
        <v>384</v>
      </c>
      <c r="H251" s="9">
        <f t="shared" si="21"/>
        <v>0</v>
      </c>
      <c r="I251" s="9"/>
      <c r="J251" s="9"/>
      <c r="K251" s="9"/>
      <c r="L251" s="9"/>
      <c r="M251" s="9"/>
      <c r="N251" s="9">
        <v>2</v>
      </c>
      <c r="O251" s="9"/>
      <c r="P251" s="9"/>
      <c r="Q251" s="10"/>
      <c r="R251" s="10">
        <v>41455</v>
      </c>
    </row>
    <row r="252" spans="1:18" x14ac:dyDescent="0.25">
      <c r="A252" s="7">
        <v>2</v>
      </c>
      <c r="B252" s="413" t="s">
        <v>385</v>
      </c>
      <c r="C252" s="414"/>
      <c r="D252" s="414"/>
      <c r="E252" s="414"/>
      <c r="F252" s="415"/>
      <c r="G252" s="8" t="s">
        <v>386</v>
      </c>
      <c r="H252" s="9">
        <f t="shared" si="21"/>
        <v>0</v>
      </c>
      <c r="I252" s="9"/>
      <c r="J252" s="9"/>
      <c r="K252" s="9"/>
      <c r="L252" s="9"/>
      <c r="M252" s="9"/>
      <c r="N252" s="9">
        <v>1</v>
      </c>
      <c r="O252" s="9"/>
      <c r="P252" s="9"/>
      <c r="Q252" s="10"/>
      <c r="R252" s="10">
        <v>12523</v>
      </c>
    </row>
    <row r="253" spans="1:18" x14ac:dyDescent="0.25">
      <c r="A253" s="7">
        <v>3</v>
      </c>
      <c r="B253" s="413" t="s">
        <v>387</v>
      </c>
      <c r="C253" s="414"/>
      <c r="D253" s="414"/>
      <c r="E253" s="414"/>
      <c r="F253" s="415"/>
      <c r="G253" s="8" t="s">
        <v>388</v>
      </c>
      <c r="H253" s="9">
        <f t="shared" si="21"/>
        <v>0</v>
      </c>
      <c r="I253" s="9"/>
      <c r="J253" s="9"/>
      <c r="K253" s="9"/>
      <c r="L253" s="9"/>
      <c r="M253" s="9"/>
      <c r="N253" s="9">
        <v>1</v>
      </c>
      <c r="O253" s="9"/>
      <c r="P253" s="9"/>
      <c r="Q253" s="10"/>
      <c r="R253" s="10">
        <v>24738</v>
      </c>
    </row>
    <row r="254" spans="1:18" ht="36" x14ac:dyDescent="0.25">
      <c r="A254" s="7">
        <v>4</v>
      </c>
      <c r="B254" s="413" t="s">
        <v>389</v>
      </c>
      <c r="C254" s="414"/>
      <c r="D254" s="414"/>
      <c r="E254" s="414"/>
      <c r="F254" s="415"/>
      <c r="G254" s="8" t="s">
        <v>390</v>
      </c>
      <c r="H254" s="9">
        <f t="shared" si="21"/>
        <v>0</v>
      </c>
      <c r="I254" s="9"/>
      <c r="J254" s="9"/>
      <c r="K254" s="9"/>
      <c r="L254" s="9"/>
      <c r="M254" s="9"/>
      <c r="N254" s="9">
        <v>1</v>
      </c>
      <c r="O254" s="9"/>
      <c r="P254" s="9"/>
      <c r="Q254" s="10"/>
      <c r="R254" s="10">
        <v>22349</v>
      </c>
    </row>
    <row r="255" spans="1:18" x14ac:dyDescent="0.25">
      <c r="A255" s="7">
        <v>12</v>
      </c>
      <c r="B255" s="396" t="s">
        <v>391</v>
      </c>
      <c r="C255" s="397"/>
      <c r="D255" s="397"/>
      <c r="E255" s="397"/>
      <c r="F255" s="397"/>
      <c r="G255" s="398"/>
      <c r="H255" s="3">
        <f t="shared" ref="H255:P255" si="22">H256+H257+H258+H259+H260+H261+H262+H263+H264+H265</f>
        <v>310</v>
      </c>
      <c r="I255" s="3">
        <f t="shared" si="22"/>
        <v>250</v>
      </c>
      <c r="J255" s="3">
        <f t="shared" si="22"/>
        <v>60</v>
      </c>
      <c r="K255" s="3">
        <f t="shared" si="22"/>
        <v>197</v>
      </c>
      <c r="L255" s="3">
        <f t="shared" si="22"/>
        <v>48</v>
      </c>
      <c r="M255" s="3">
        <f t="shared" si="22"/>
        <v>8</v>
      </c>
      <c r="N255" s="3">
        <f t="shared" si="22"/>
        <v>608</v>
      </c>
      <c r="O255" s="3">
        <f t="shared" si="22"/>
        <v>78</v>
      </c>
      <c r="P255" s="3">
        <f t="shared" si="22"/>
        <v>0</v>
      </c>
      <c r="Q255" s="10">
        <v>27775</v>
      </c>
      <c r="R255" s="10">
        <v>15748</v>
      </c>
    </row>
    <row r="256" spans="1:18" x14ac:dyDescent="0.25">
      <c r="A256" s="7"/>
      <c r="B256" s="413" t="s">
        <v>392</v>
      </c>
      <c r="C256" s="414"/>
      <c r="D256" s="414"/>
      <c r="E256" s="414"/>
      <c r="F256" s="415"/>
      <c r="G256" s="8" t="s">
        <v>578</v>
      </c>
      <c r="H256" s="9">
        <f>I256+J256</f>
        <v>265</v>
      </c>
      <c r="I256" s="9">
        <v>225</v>
      </c>
      <c r="J256" s="9">
        <v>40</v>
      </c>
      <c r="K256" s="9">
        <v>142</v>
      </c>
      <c r="L256" s="9">
        <v>29</v>
      </c>
      <c r="M256" s="9">
        <v>3</v>
      </c>
      <c r="N256" s="9">
        <v>439</v>
      </c>
      <c r="O256" s="9">
        <v>56</v>
      </c>
      <c r="P256" s="9"/>
      <c r="Q256" s="10">
        <v>27775</v>
      </c>
      <c r="R256" s="10">
        <v>15748</v>
      </c>
    </row>
    <row r="257" spans="1:18" ht="24" x14ac:dyDescent="0.25">
      <c r="A257" s="7"/>
      <c r="B257" s="413" t="s">
        <v>393</v>
      </c>
      <c r="C257" s="414"/>
      <c r="D257" s="414"/>
      <c r="E257" s="414"/>
      <c r="F257" s="415"/>
      <c r="G257" s="8" t="s">
        <v>579</v>
      </c>
      <c r="H257" s="9">
        <f t="shared" ref="H257:H265" si="23">I257+J257</f>
        <v>45</v>
      </c>
      <c r="I257" s="9">
        <v>25</v>
      </c>
      <c r="J257" s="9">
        <v>20</v>
      </c>
      <c r="K257" s="9">
        <v>8</v>
      </c>
      <c r="L257" s="9">
        <v>6</v>
      </c>
      <c r="M257" s="9">
        <v>3</v>
      </c>
      <c r="N257" s="9">
        <v>28</v>
      </c>
      <c r="O257" s="9">
        <v>6</v>
      </c>
      <c r="P257" s="9"/>
      <c r="Q257" s="10">
        <v>27775</v>
      </c>
      <c r="R257" s="10">
        <v>15748</v>
      </c>
    </row>
    <row r="258" spans="1:18" x14ac:dyDescent="0.25">
      <c r="A258" s="7"/>
      <c r="B258" s="413" t="s">
        <v>394</v>
      </c>
      <c r="C258" s="414"/>
      <c r="D258" s="414"/>
      <c r="E258" s="414"/>
      <c r="F258" s="415"/>
      <c r="G258" s="8" t="s">
        <v>580</v>
      </c>
      <c r="H258" s="9">
        <f t="shared" si="23"/>
        <v>0</v>
      </c>
      <c r="I258" s="9"/>
      <c r="J258" s="9"/>
      <c r="K258" s="9">
        <v>11</v>
      </c>
      <c r="L258" s="9">
        <v>3</v>
      </c>
      <c r="M258" s="9">
        <v>2</v>
      </c>
      <c r="N258" s="9">
        <v>41</v>
      </c>
      <c r="O258" s="9">
        <v>3</v>
      </c>
      <c r="P258" s="9"/>
      <c r="Q258" s="10">
        <v>27775</v>
      </c>
      <c r="R258" s="10">
        <v>15748</v>
      </c>
    </row>
    <row r="259" spans="1:18" x14ac:dyDescent="0.25">
      <c r="A259" s="7"/>
      <c r="B259" s="413" t="s">
        <v>395</v>
      </c>
      <c r="C259" s="414"/>
      <c r="D259" s="414"/>
      <c r="E259" s="414"/>
      <c r="F259" s="415"/>
      <c r="G259" s="8" t="s">
        <v>581</v>
      </c>
      <c r="H259" s="9">
        <f t="shared" si="23"/>
        <v>0</v>
      </c>
      <c r="I259" s="9"/>
      <c r="J259" s="9"/>
      <c r="K259" s="9">
        <v>4</v>
      </c>
      <c r="L259" s="9">
        <v>1</v>
      </c>
      <c r="M259" s="9"/>
      <c r="N259" s="9">
        <v>11</v>
      </c>
      <c r="O259" s="9">
        <v>2</v>
      </c>
      <c r="P259" s="9"/>
      <c r="Q259" s="10">
        <v>27775</v>
      </c>
      <c r="R259" s="10">
        <v>15748</v>
      </c>
    </row>
    <row r="260" spans="1:18" x14ac:dyDescent="0.25">
      <c r="A260" s="7"/>
      <c r="B260" s="413" t="s">
        <v>396</v>
      </c>
      <c r="C260" s="414"/>
      <c r="D260" s="414"/>
      <c r="E260" s="414"/>
      <c r="F260" s="415"/>
      <c r="G260" s="8" t="s">
        <v>582</v>
      </c>
      <c r="H260" s="9">
        <f t="shared" si="23"/>
        <v>0</v>
      </c>
      <c r="I260" s="9"/>
      <c r="J260" s="9"/>
      <c r="K260" s="9">
        <v>8</v>
      </c>
      <c r="L260" s="9">
        <v>2</v>
      </c>
      <c r="M260" s="9"/>
      <c r="N260" s="9">
        <v>18</v>
      </c>
      <c r="O260" s="9">
        <v>2</v>
      </c>
      <c r="P260" s="9"/>
      <c r="Q260" s="10">
        <v>27775</v>
      </c>
      <c r="R260" s="10">
        <v>15748</v>
      </c>
    </row>
    <row r="261" spans="1:18" x14ac:dyDescent="0.25">
      <c r="A261" s="7"/>
      <c r="B261" s="413" t="s">
        <v>397</v>
      </c>
      <c r="C261" s="414"/>
      <c r="D261" s="414"/>
      <c r="E261" s="414"/>
      <c r="F261" s="415"/>
      <c r="G261" s="8" t="s">
        <v>583</v>
      </c>
      <c r="H261" s="9">
        <f t="shared" si="23"/>
        <v>0</v>
      </c>
      <c r="I261" s="9"/>
      <c r="J261" s="9"/>
      <c r="K261" s="9">
        <v>5</v>
      </c>
      <c r="L261" s="9">
        <v>1</v>
      </c>
      <c r="M261" s="9"/>
      <c r="N261" s="9">
        <v>12</v>
      </c>
      <c r="O261" s="9">
        <v>3</v>
      </c>
      <c r="P261" s="9"/>
      <c r="Q261" s="10">
        <v>27775</v>
      </c>
      <c r="R261" s="10">
        <v>15748</v>
      </c>
    </row>
    <row r="262" spans="1:18" x14ac:dyDescent="0.25">
      <c r="A262" s="7"/>
      <c r="B262" s="413" t="s">
        <v>398</v>
      </c>
      <c r="C262" s="414"/>
      <c r="D262" s="414"/>
      <c r="E262" s="414"/>
      <c r="F262" s="415"/>
      <c r="G262" s="8" t="s">
        <v>584</v>
      </c>
      <c r="H262" s="9">
        <f t="shared" si="23"/>
        <v>0</v>
      </c>
      <c r="I262" s="9"/>
      <c r="J262" s="9"/>
      <c r="K262" s="9">
        <v>9</v>
      </c>
      <c r="L262" s="9">
        <v>2</v>
      </c>
      <c r="M262" s="9"/>
      <c r="N262" s="9">
        <v>29</v>
      </c>
      <c r="O262" s="9">
        <v>1</v>
      </c>
      <c r="P262" s="9"/>
      <c r="Q262" s="10">
        <v>27775</v>
      </c>
      <c r="R262" s="10">
        <v>15748</v>
      </c>
    </row>
    <row r="263" spans="1:18" x14ac:dyDescent="0.25">
      <c r="A263" s="7"/>
      <c r="B263" s="413" t="s">
        <v>399</v>
      </c>
      <c r="C263" s="414"/>
      <c r="D263" s="414"/>
      <c r="E263" s="414"/>
      <c r="F263" s="415"/>
      <c r="G263" s="8" t="s">
        <v>585</v>
      </c>
      <c r="H263" s="9">
        <f t="shared" si="23"/>
        <v>0</v>
      </c>
      <c r="I263" s="9"/>
      <c r="J263" s="9"/>
      <c r="K263" s="9">
        <v>5</v>
      </c>
      <c r="L263" s="9">
        <v>2</v>
      </c>
      <c r="M263" s="9"/>
      <c r="N263" s="9">
        <v>14</v>
      </c>
      <c r="O263" s="9">
        <v>3</v>
      </c>
      <c r="P263" s="9"/>
      <c r="Q263" s="10">
        <v>27775</v>
      </c>
      <c r="R263" s="10">
        <v>15748</v>
      </c>
    </row>
    <row r="264" spans="1:18" ht="24" x14ac:dyDescent="0.25">
      <c r="A264" s="7"/>
      <c r="B264" s="413" t="s">
        <v>400</v>
      </c>
      <c r="C264" s="414"/>
      <c r="D264" s="414"/>
      <c r="E264" s="414"/>
      <c r="F264" s="415"/>
      <c r="G264" s="8" t="s">
        <v>586</v>
      </c>
      <c r="H264" s="9">
        <f t="shared" si="23"/>
        <v>0</v>
      </c>
      <c r="I264" s="9"/>
      <c r="J264" s="9"/>
      <c r="K264" s="9">
        <v>5</v>
      </c>
      <c r="L264" s="9">
        <v>2</v>
      </c>
      <c r="M264" s="9"/>
      <c r="N264" s="9">
        <v>14</v>
      </c>
      <c r="O264" s="9">
        <v>2</v>
      </c>
      <c r="P264" s="9"/>
      <c r="Q264" s="10">
        <v>27775</v>
      </c>
      <c r="R264" s="10">
        <v>15748</v>
      </c>
    </row>
    <row r="265" spans="1:18" x14ac:dyDescent="0.25">
      <c r="A265" s="7">
        <v>1</v>
      </c>
      <c r="B265" s="413" t="s">
        <v>401</v>
      </c>
      <c r="C265" s="414"/>
      <c r="D265" s="414"/>
      <c r="E265" s="414"/>
      <c r="F265" s="415"/>
      <c r="G265" s="8" t="s">
        <v>402</v>
      </c>
      <c r="H265" s="9">
        <f t="shared" si="23"/>
        <v>0</v>
      </c>
      <c r="I265" s="9"/>
      <c r="J265" s="9"/>
      <c r="K265" s="9"/>
      <c r="L265" s="9"/>
      <c r="M265" s="9"/>
      <c r="N265" s="9">
        <v>2</v>
      </c>
      <c r="O265" s="9"/>
      <c r="P265" s="9"/>
      <c r="Q265" s="10">
        <v>27775</v>
      </c>
      <c r="R265" s="10">
        <v>15748</v>
      </c>
    </row>
    <row r="266" spans="1:18" x14ac:dyDescent="0.25">
      <c r="A266" s="7">
        <v>13</v>
      </c>
      <c r="B266" s="396" t="s">
        <v>403</v>
      </c>
      <c r="C266" s="397"/>
      <c r="D266" s="397"/>
      <c r="E266" s="397"/>
      <c r="F266" s="397"/>
      <c r="G266" s="398"/>
      <c r="H266" s="3">
        <f>H267+H285+H297</f>
        <v>105</v>
      </c>
      <c r="I266" s="3">
        <f t="shared" ref="I266:P266" si="24">I267+I285+I297</f>
        <v>65</v>
      </c>
      <c r="J266" s="3">
        <f t="shared" si="24"/>
        <v>40</v>
      </c>
      <c r="K266" s="3">
        <f t="shared" si="24"/>
        <v>34</v>
      </c>
      <c r="L266" s="3">
        <f t="shared" si="24"/>
        <v>89.5</v>
      </c>
      <c r="M266" s="3">
        <f t="shared" si="24"/>
        <v>16</v>
      </c>
      <c r="N266" s="3">
        <f t="shared" si="24"/>
        <v>87</v>
      </c>
      <c r="O266" s="3">
        <f t="shared" si="24"/>
        <v>91.5</v>
      </c>
      <c r="P266" s="3">
        <f t="shared" si="24"/>
        <v>34.5</v>
      </c>
      <c r="Q266" s="6">
        <v>31585</v>
      </c>
      <c r="R266" s="6">
        <v>21770</v>
      </c>
    </row>
    <row r="267" spans="1:18" x14ac:dyDescent="0.25">
      <c r="A267" s="7"/>
      <c r="B267" s="413" t="s">
        <v>430</v>
      </c>
      <c r="C267" s="414"/>
      <c r="D267" s="414"/>
      <c r="E267" s="414"/>
      <c r="F267" s="415"/>
      <c r="G267" s="8"/>
      <c r="H267" s="3">
        <f t="shared" ref="H267" si="25">H268+H269+H270+H271+H272+H273+H274+H275+H276+H277+H278+H279+H280+H281+H282+H283+H284</f>
        <v>95</v>
      </c>
      <c r="I267" s="3">
        <f>I268+I269+I270+I271+I272+I273+I274+I275+I276+I277+I278+I279+I280+I281+I282+I283+I284</f>
        <v>65</v>
      </c>
      <c r="J267" s="3">
        <f t="shared" ref="J267:P267" si="26">J268+J269+J270+J271+J272+J273+J274+J275+J276+J277+J278+J279+J280+J281+J282+J283+J284</f>
        <v>30</v>
      </c>
      <c r="K267" s="3">
        <f t="shared" si="26"/>
        <v>27</v>
      </c>
      <c r="L267" s="3">
        <f t="shared" si="26"/>
        <v>23.5</v>
      </c>
      <c r="M267" s="3">
        <f t="shared" si="26"/>
        <v>14</v>
      </c>
      <c r="N267" s="3">
        <v>74</v>
      </c>
      <c r="O267" s="3">
        <f t="shared" si="26"/>
        <v>38.25</v>
      </c>
      <c r="P267" s="3">
        <f t="shared" si="26"/>
        <v>11.5</v>
      </c>
      <c r="Q267" s="6">
        <v>31585</v>
      </c>
      <c r="R267" s="6">
        <v>22128.400000000001</v>
      </c>
    </row>
    <row r="268" spans="1:18" x14ac:dyDescent="0.25">
      <c r="A268" s="7"/>
      <c r="B268" s="413" t="s">
        <v>430</v>
      </c>
      <c r="C268" s="414"/>
      <c r="D268" s="414"/>
      <c r="E268" s="414"/>
      <c r="F268" s="415"/>
      <c r="G268" s="8" t="s">
        <v>590</v>
      </c>
      <c r="H268" s="9">
        <f>I268+J268</f>
        <v>95</v>
      </c>
      <c r="I268" s="9">
        <v>65</v>
      </c>
      <c r="J268" s="9">
        <v>30</v>
      </c>
      <c r="K268" s="9">
        <v>27</v>
      </c>
      <c r="L268" s="9">
        <v>23.5</v>
      </c>
      <c r="M268" s="9">
        <v>14</v>
      </c>
      <c r="N268" s="9">
        <v>62</v>
      </c>
      <c r="O268" s="9">
        <v>36.25</v>
      </c>
      <c r="P268" s="9">
        <v>9.5</v>
      </c>
      <c r="Q268" s="10">
        <v>31585</v>
      </c>
      <c r="R268" s="10">
        <v>18446</v>
      </c>
    </row>
    <row r="269" spans="1:18" x14ac:dyDescent="0.25">
      <c r="A269" s="7">
        <v>1</v>
      </c>
      <c r="B269" s="413" t="s">
        <v>431</v>
      </c>
      <c r="C269" s="414"/>
      <c r="D269" s="414"/>
      <c r="E269" s="414"/>
      <c r="F269" s="415"/>
      <c r="G269" s="8" t="s">
        <v>432</v>
      </c>
      <c r="H269" s="9">
        <f t="shared" ref="H269:H283" si="27">I269+J269</f>
        <v>0</v>
      </c>
      <c r="I269" s="9"/>
      <c r="J269" s="9"/>
      <c r="K269" s="9"/>
      <c r="L269" s="9"/>
      <c r="M269" s="9"/>
      <c r="N269" s="9">
        <v>1</v>
      </c>
      <c r="O269" s="9"/>
      <c r="P269" s="9"/>
      <c r="Q269" s="10"/>
      <c r="R269" s="10">
        <v>21714</v>
      </c>
    </row>
    <row r="270" spans="1:18" ht="24" x14ac:dyDescent="0.25">
      <c r="A270" s="7">
        <v>2</v>
      </c>
      <c r="B270" s="413" t="s">
        <v>433</v>
      </c>
      <c r="C270" s="414"/>
      <c r="D270" s="414"/>
      <c r="E270" s="414"/>
      <c r="F270" s="415"/>
      <c r="G270" s="8" t="s">
        <v>434</v>
      </c>
      <c r="H270" s="9">
        <f t="shared" si="27"/>
        <v>0</v>
      </c>
      <c r="I270" s="9"/>
      <c r="J270" s="9"/>
      <c r="K270" s="9"/>
      <c r="L270" s="9"/>
      <c r="M270" s="9"/>
      <c r="N270" s="9">
        <v>1</v>
      </c>
      <c r="O270" s="9"/>
      <c r="P270" s="9"/>
      <c r="Q270" s="10"/>
      <c r="R270" s="10">
        <v>21587</v>
      </c>
    </row>
    <row r="271" spans="1:18" ht="24" x14ac:dyDescent="0.25">
      <c r="A271" s="7">
        <v>3</v>
      </c>
      <c r="B271" s="413" t="s">
        <v>435</v>
      </c>
      <c r="C271" s="414"/>
      <c r="D271" s="414"/>
      <c r="E271" s="414"/>
      <c r="F271" s="415"/>
      <c r="G271" s="8" t="s">
        <v>436</v>
      </c>
      <c r="H271" s="9">
        <f t="shared" si="27"/>
        <v>0</v>
      </c>
      <c r="I271" s="9"/>
      <c r="J271" s="9"/>
      <c r="K271" s="9"/>
      <c r="L271" s="9"/>
      <c r="M271" s="9"/>
      <c r="N271" s="9">
        <v>1</v>
      </c>
      <c r="O271" s="9"/>
      <c r="P271" s="9"/>
      <c r="Q271" s="10"/>
      <c r="R271" s="10">
        <v>20237</v>
      </c>
    </row>
    <row r="272" spans="1:18" x14ac:dyDescent="0.25">
      <c r="A272" s="7">
        <v>4</v>
      </c>
      <c r="B272" s="413" t="s">
        <v>439</v>
      </c>
      <c r="C272" s="414"/>
      <c r="D272" s="414"/>
      <c r="E272" s="414"/>
      <c r="F272" s="415"/>
      <c r="G272" s="8" t="s">
        <v>440</v>
      </c>
      <c r="H272" s="9">
        <f t="shared" si="27"/>
        <v>0</v>
      </c>
      <c r="I272" s="9"/>
      <c r="J272" s="9"/>
      <c r="K272" s="9"/>
      <c r="L272" s="9"/>
      <c r="M272" s="9"/>
      <c r="N272" s="9">
        <v>1</v>
      </c>
      <c r="O272" s="9"/>
      <c r="P272" s="9"/>
      <c r="Q272" s="10"/>
      <c r="R272" s="10">
        <v>28459</v>
      </c>
    </row>
    <row r="273" spans="1:18" x14ac:dyDescent="0.25">
      <c r="A273" s="7">
        <v>5</v>
      </c>
      <c r="B273" s="413" t="s">
        <v>443</v>
      </c>
      <c r="C273" s="414"/>
      <c r="D273" s="414"/>
      <c r="E273" s="414"/>
      <c r="F273" s="415"/>
      <c r="G273" s="8" t="s">
        <v>444</v>
      </c>
      <c r="H273" s="9">
        <f t="shared" si="27"/>
        <v>0</v>
      </c>
      <c r="I273" s="9"/>
      <c r="J273" s="9"/>
      <c r="K273" s="9"/>
      <c r="L273" s="9"/>
      <c r="M273" s="9"/>
      <c r="N273" s="9">
        <v>1</v>
      </c>
      <c r="O273" s="9"/>
      <c r="P273" s="9"/>
      <c r="Q273" s="10"/>
      <c r="R273" s="10">
        <v>19977</v>
      </c>
    </row>
    <row r="274" spans="1:18" x14ac:dyDescent="0.25">
      <c r="A274" s="7">
        <v>6</v>
      </c>
      <c r="B274" s="413" t="s">
        <v>445</v>
      </c>
      <c r="C274" s="414"/>
      <c r="D274" s="414"/>
      <c r="E274" s="414"/>
      <c r="F274" s="415"/>
      <c r="G274" s="8" t="s">
        <v>446</v>
      </c>
      <c r="H274" s="9">
        <f t="shared" si="27"/>
        <v>0</v>
      </c>
      <c r="I274" s="9"/>
      <c r="J274" s="9"/>
      <c r="K274" s="9"/>
      <c r="L274" s="9"/>
      <c r="M274" s="9"/>
      <c r="N274" s="9">
        <v>1</v>
      </c>
      <c r="O274" s="9"/>
      <c r="P274" s="9"/>
      <c r="Q274" s="10"/>
      <c r="R274" s="10">
        <v>16965</v>
      </c>
    </row>
    <row r="275" spans="1:18" x14ac:dyDescent="0.25">
      <c r="A275" s="7">
        <v>7</v>
      </c>
      <c r="B275" s="413" t="s">
        <v>447</v>
      </c>
      <c r="C275" s="414"/>
      <c r="D275" s="414"/>
      <c r="E275" s="414"/>
      <c r="F275" s="415"/>
      <c r="G275" s="8" t="s">
        <v>448</v>
      </c>
      <c r="H275" s="9">
        <f t="shared" si="27"/>
        <v>0</v>
      </c>
      <c r="I275" s="9"/>
      <c r="J275" s="9"/>
      <c r="K275" s="9"/>
      <c r="L275" s="9"/>
      <c r="M275" s="9"/>
      <c r="N275" s="9">
        <v>1</v>
      </c>
      <c r="O275" s="9"/>
      <c r="P275" s="9"/>
      <c r="Q275" s="10"/>
      <c r="R275" s="10">
        <v>21623</v>
      </c>
    </row>
    <row r="276" spans="1:18" x14ac:dyDescent="0.25">
      <c r="A276" s="7">
        <v>8</v>
      </c>
      <c r="B276" s="413" t="s">
        <v>449</v>
      </c>
      <c r="C276" s="414"/>
      <c r="D276" s="414"/>
      <c r="E276" s="414"/>
      <c r="F276" s="415"/>
      <c r="G276" s="8" t="s">
        <v>450</v>
      </c>
      <c r="H276" s="9">
        <f t="shared" si="27"/>
        <v>0</v>
      </c>
      <c r="I276" s="9"/>
      <c r="J276" s="9"/>
      <c r="K276" s="9"/>
      <c r="L276" s="9"/>
      <c r="M276" s="9"/>
      <c r="N276" s="9"/>
      <c r="O276" s="9">
        <v>1</v>
      </c>
      <c r="P276" s="9">
        <v>1</v>
      </c>
      <c r="Q276" s="10"/>
      <c r="R276" s="10">
        <v>25275</v>
      </c>
    </row>
    <row r="277" spans="1:18" x14ac:dyDescent="0.25">
      <c r="A277" s="7">
        <v>9</v>
      </c>
      <c r="B277" s="413" t="s">
        <v>451</v>
      </c>
      <c r="C277" s="414"/>
      <c r="D277" s="414"/>
      <c r="E277" s="414"/>
      <c r="F277" s="415"/>
      <c r="G277" s="8" t="s">
        <v>452</v>
      </c>
      <c r="H277" s="9">
        <f t="shared" si="27"/>
        <v>0</v>
      </c>
      <c r="I277" s="9"/>
      <c r="J277" s="9"/>
      <c r="K277" s="9"/>
      <c r="L277" s="9"/>
      <c r="M277" s="9"/>
      <c r="N277" s="9">
        <v>1</v>
      </c>
      <c r="O277" s="9"/>
      <c r="P277" s="9"/>
      <c r="Q277" s="10"/>
      <c r="R277" s="10">
        <v>17452</v>
      </c>
    </row>
    <row r="278" spans="1:18" x14ac:dyDescent="0.25">
      <c r="A278" s="7">
        <v>10</v>
      </c>
      <c r="B278" s="413" t="s">
        <v>453</v>
      </c>
      <c r="C278" s="414"/>
      <c r="D278" s="414"/>
      <c r="E278" s="414"/>
      <c r="F278" s="415"/>
      <c r="G278" s="8" t="s">
        <v>454</v>
      </c>
      <c r="H278" s="9">
        <f t="shared" si="27"/>
        <v>0</v>
      </c>
      <c r="I278" s="9"/>
      <c r="J278" s="9"/>
      <c r="K278" s="9"/>
      <c r="L278" s="9"/>
      <c r="M278" s="9"/>
      <c r="N278" s="9">
        <v>1</v>
      </c>
      <c r="O278" s="9">
        <v>1</v>
      </c>
      <c r="P278" s="9">
        <v>1</v>
      </c>
      <c r="Q278" s="10"/>
      <c r="R278" s="10"/>
    </row>
    <row r="279" spans="1:18" x14ac:dyDescent="0.25">
      <c r="A279" s="7">
        <v>11</v>
      </c>
      <c r="B279" s="413" t="s">
        <v>455</v>
      </c>
      <c r="C279" s="414"/>
      <c r="D279" s="414"/>
      <c r="E279" s="414"/>
      <c r="F279" s="415"/>
      <c r="G279" s="8" t="s">
        <v>456</v>
      </c>
      <c r="H279" s="9">
        <f t="shared" si="27"/>
        <v>0</v>
      </c>
      <c r="I279" s="9"/>
      <c r="J279" s="9"/>
      <c r="K279" s="9"/>
      <c r="L279" s="9"/>
      <c r="M279" s="9"/>
      <c r="N279" s="9">
        <v>1</v>
      </c>
      <c r="O279" s="9"/>
      <c r="P279" s="9"/>
      <c r="Q279" s="10"/>
      <c r="R279" s="10">
        <v>23222</v>
      </c>
    </row>
    <row r="280" spans="1:18" x14ac:dyDescent="0.25">
      <c r="A280" s="7">
        <v>12</v>
      </c>
      <c r="B280" s="413" t="s">
        <v>457</v>
      </c>
      <c r="C280" s="414"/>
      <c r="D280" s="414"/>
      <c r="E280" s="414"/>
      <c r="F280" s="415"/>
      <c r="G280" s="8" t="s">
        <v>458</v>
      </c>
      <c r="H280" s="9">
        <f t="shared" si="27"/>
        <v>0</v>
      </c>
      <c r="I280" s="9"/>
      <c r="J280" s="9"/>
      <c r="K280" s="9"/>
      <c r="L280" s="9"/>
      <c r="M280" s="9"/>
      <c r="N280" s="9">
        <v>1</v>
      </c>
      <c r="O280" s="9"/>
      <c r="P280" s="9"/>
      <c r="Q280" s="10"/>
      <c r="R280" s="10">
        <v>18331</v>
      </c>
    </row>
    <row r="281" spans="1:18" x14ac:dyDescent="0.25">
      <c r="A281" s="7">
        <v>13</v>
      </c>
      <c r="B281" s="413" t="s">
        <v>459</v>
      </c>
      <c r="C281" s="414"/>
      <c r="D281" s="414"/>
      <c r="E281" s="414"/>
      <c r="F281" s="415"/>
      <c r="G281" s="8" t="s">
        <v>460</v>
      </c>
      <c r="H281" s="9">
        <f t="shared" si="27"/>
        <v>0</v>
      </c>
      <c r="I281" s="9"/>
      <c r="J281" s="9"/>
      <c r="K281" s="9"/>
      <c r="L281" s="9"/>
      <c r="M281" s="9"/>
      <c r="N281" s="9">
        <v>1</v>
      </c>
      <c r="O281" s="9"/>
      <c r="P281" s="9"/>
      <c r="Q281" s="10"/>
      <c r="R281" s="10">
        <v>19045</v>
      </c>
    </row>
    <row r="282" spans="1:18" ht="24" x14ac:dyDescent="0.25">
      <c r="A282" s="7">
        <v>14</v>
      </c>
      <c r="B282" s="413" t="s">
        <v>461</v>
      </c>
      <c r="C282" s="414"/>
      <c r="D282" s="414"/>
      <c r="E282" s="414"/>
      <c r="F282" s="415"/>
      <c r="G282" s="8" t="s">
        <v>462</v>
      </c>
      <c r="H282" s="9">
        <f t="shared" si="27"/>
        <v>0</v>
      </c>
      <c r="I282" s="9"/>
      <c r="J282" s="9"/>
      <c r="K282" s="9"/>
      <c r="L282" s="9"/>
      <c r="M282" s="9"/>
      <c r="N282" s="9">
        <v>1</v>
      </c>
      <c r="O282" s="9"/>
      <c r="P282" s="9"/>
      <c r="Q282" s="10"/>
      <c r="R282" s="10">
        <v>37464</v>
      </c>
    </row>
    <row r="283" spans="1:18" x14ac:dyDescent="0.25">
      <c r="A283" s="7">
        <v>15</v>
      </c>
      <c r="B283" s="413" t="s">
        <v>437</v>
      </c>
      <c r="C283" s="414"/>
      <c r="D283" s="414"/>
      <c r="E283" s="414"/>
      <c r="F283" s="415"/>
      <c r="G283" s="8" t="s">
        <v>438</v>
      </c>
      <c r="H283" s="9">
        <f t="shared" si="27"/>
        <v>0</v>
      </c>
      <c r="I283" s="9"/>
      <c r="J283" s="9"/>
      <c r="K283" s="9"/>
      <c r="L283" s="9"/>
      <c r="M283" s="9"/>
      <c r="N283" s="9"/>
      <c r="O283" s="9"/>
      <c r="P283" s="9"/>
      <c r="Q283" s="10"/>
      <c r="R283" s="10"/>
    </row>
    <row r="284" spans="1:18" x14ac:dyDescent="0.25">
      <c r="A284" s="7">
        <v>16</v>
      </c>
      <c r="B284" s="413" t="s">
        <v>441</v>
      </c>
      <c r="C284" s="414"/>
      <c r="D284" s="414"/>
      <c r="E284" s="414"/>
      <c r="F284" s="415"/>
      <c r="G284" s="8" t="s">
        <v>442</v>
      </c>
      <c r="H284" s="9">
        <f>I284+J284</f>
        <v>0</v>
      </c>
      <c r="I284" s="9"/>
      <c r="J284" s="9"/>
      <c r="K284" s="9"/>
      <c r="L284" s="9"/>
      <c r="M284" s="9"/>
      <c r="N284" s="9"/>
      <c r="O284" s="9"/>
      <c r="P284" s="9"/>
      <c r="Q284" s="10"/>
      <c r="R284" s="10"/>
    </row>
    <row r="285" spans="1:18" x14ac:dyDescent="0.25">
      <c r="A285" s="7"/>
      <c r="B285" s="416" t="s">
        <v>404</v>
      </c>
      <c r="C285" s="417"/>
      <c r="D285" s="417"/>
      <c r="E285" s="417"/>
      <c r="F285" s="417"/>
      <c r="G285" s="418"/>
      <c r="H285" s="3">
        <f t="shared" ref="H285" si="28">H286+H287+H288+H289+H290+H291+H292+H293+H294+H295+H296</f>
        <v>10</v>
      </c>
      <c r="I285" s="3">
        <f>I286+I287+I288+I289+I290+I291+I292+I293+I294+I295+I296</f>
        <v>0</v>
      </c>
      <c r="J285" s="3">
        <f t="shared" ref="J285:P285" si="29">J286+J287+J288+J289+J290+J291+J292+J293+J294+J295+J296</f>
        <v>10</v>
      </c>
      <c r="K285" s="3">
        <f t="shared" si="29"/>
        <v>4</v>
      </c>
      <c r="L285" s="3">
        <f t="shared" si="29"/>
        <v>63</v>
      </c>
      <c r="M285" s="3">
        <f t="shared" si="29"/>
        <v>1</v>
      </c>
      <c r="N285" s="3">
        <f t="shared" si="29"/>
        <v>7</v>
      </c>
      <c r="O285" s="3">
        <f t="shared" si="29"/>
        <v>45.25</v>
      </c>
      <c r="P285" s="3">
        <f t="shared" si="29"/>
        <v>16</v>
      </c>
      <c r="Q285" s="6">
        <v>40390</v>
      </c>
      <c r="R285" s="6">
        <v>16981</v>
      </c>
    </row>
    <row r="286" spans="1:18" ht="24" x14ac:dyDescent="0.25">
      <c r="A286" s="7"/>
      <c r="B286" s="413" t="s">
        <v>404</v>
      </c>
      <c r="C286" s="414"/>
      <c r="D286" s="414"/>
      <c r="E286" s="414"/>
      <c r="F286" s="415"/>
      <c r="G286" s="8" t="s">
        <v>587</v>
      </c>
      <c r="H286" s="9">
        <f>I286+J286</f>
        <v>10</v>
      </c>
      <c r="I286" s="9"/>
      <c r="J286" s="9">
        <v>10</v>
      </c>
      <c r="K286" s="9">
        <v>4</v>
      </c>
      <c r="L286" s="9">
        <v>63</v>
      </c>
      <c r="M286" s="9">
        <v>1</v>
      </c>
      <c r="N286" s="9">
        <v>6</v>
      </c>
      <c r="O286" s="9">
        <v>35.25</v>
      </c>
      <c r="P286" s="9">
        <v>9</v>
      </c>
      <c r="Q286" s="10">
        <v>40390</v>
      </c>
      <c r="R286" s="10">
        <v>19254</v>
      </c>
    </row>
    <row r="287" spans="1:18" x14ac:dyDescent="0.25">
      <c r="A287" s="7"/>
      <c r="B287" s="413" t="s">
        <v>424</v>
      </c>
      <c r="C287" s="414"/>
      <c r="D287" s="414"/>
      <c r="E287" s="414"/>
      <c r="F287" s="415"/>
      <c r="G287" s="8" t="s">
        <v>589</v>
      </c>
      <c r="H287" s="9">
        <f t="shared" ref="H287:H296" si="30">I287+J287</f>
        <v>0</v>
      </c>
      <c r="I287" s="9"/>
      <c r="J287" s="9"/>
      <c r="K287" s="9"/>
      <c r="L287" s="9"/>
      <c r="M287" s="9"/>
      <c r="N287" s="9">
        <v>1</v>
      </c>
      <c r="O287" s="9">
        <v>2</v>
      </c>
      <c r="P287" s="9">
        <v>2</v>
      </c>
      <c r="Q287" s="10"/>
      <c r="R287" s="10">
        <v>14708</v>
      </c>
    </row>
    <row r="288" spans="1:18" x14ac:dyDescent="0.25">
      <c r="A288" s="7">
        <v>1</v>
      </c>
      <c r="B288" s="413" t="s">
        <v>405</v>
      </c>
      <c r="C288" s="414"/>
      <c r="D288" s="414"/>
      <c r="E288" s="414"/>
      <c r="F288" s="415"/>
      <c r="G288" s="8" t="s">
        <v>406</v>
      </c>
      <c r="H288" s="9">
        <f t="shared" si="30"/>
        <v>0</v>
      </c>
      <c r="I288" s="9"/>
      <c r="J288" s="9"/>
      <c r="K288" s="9"/>
      <c r="L288" s="9"/>
      <c r="M288" s="9"/>
      <c r="N288" s="9"/>
      <c r="O288" s="9">
        <v>1</v>
      </c>
      <c r="P288" s="9">
        <v>1</v>
      </c>
      <c r="Q288" s="10"/>
      <c r="R288" s="10"/>
    </row>
    <row r="289" spans="1:18" x14ac:dyDescent="0.25">
      <c r="A289" s="7">
        <v>2</v>
      </c>
      <c r="B289" s="413" t="s">
        <v>407</v>
      </c>
      <c r="C289" s="414"/>
      <c r="D289" s="414"/>
      <c r="E289" s="414"/>
      <c r="F289" s="415"/>
      <c r="G289" s="8" t="s">
        <v>408</v>
      </c>
      <c r="H289" s="9">
        <f t="shared" si="30"/>
        <v>0</v>
      </c>
      <c r="I289" s="9"/>
      <c r="J289" s="9"/>
      <c r="K289" s="9"/>
      <c r="L289" s="9"/>
      <c r="M289" s="9"/>
      <c r="N289" s="9"/>
      <c r="O289" s="9">
        <v>1</v>
      </c>
      <c r="P289" s="9">
        <v>1</v>
      </c>
      <c r="Q289" s="10"/>
      <c r="R289" s="10"/>
    </row>
    <row r="290" spans="1:18" x14ac:dyDescent="0.25">
      <c r="A290" s="7">
        <v>3</v>
      </c>
      <c r="B290" s="413" t="s">
        <v>409</v>
      </c>
      <c r="C290" s="414"/>
      <c r="D290" s="414"/>
      <c r="E290" s="414"/>
      <c r="F290" s="415"/>
      <c r="G290" s="8" t="s">
        <v>410</v>
      </c>
      <c r="H290" s="9">
        <f t="shared" si="30"/>
        <v>0</v>
      </c>
      <c r="I290" s="9"/>
      <c r="J290" s="9"/>
      <c r="K290" s="9"/>
      <c r="L290" s="9"/>
      <c r="M290" s="9"/>
      <c r="N290" s="9"/>
      <c r="O290" s="9">
        <v>1</v>
      </c>
      <c r="P290" s="9">
        <v>1</v>
      </c>
      <c r="Q290" s="10"/>
      <c r="R290" s="10"/>
    </row>
    <row r="291" spans="1:18" x14ac:dyDescent="0.25">
      <c r="A291" s="7">
        <v>4</v>
      </c>
      <c r="B291" s="413" t="s">
        <v>411</v>
      </c>
      <c r="C291" s="414"/>
      <c r="D291" s="414"/>
      <c r="E291" s="414"/>
      <c r="F291" s="415"/>
      <c r="G291" s="8" t="s">
        <v>412</v>
      </c>
      <c r="H291" s="9">
        <f t="shared" si="30"/>
        <v>0</v>
      </c>
      <c r="I291" s="9"/>
      <c r="J291" s="9"/>
      <c r="K291" s="9"/>
      <c r="L291" s="9"/>
      <c r="M291" s="9"/>
      <c r="N291" s="9"/>
      <c r="O291" s="9">
        <v>1</v>
      </c>
      <c r="P291" s="9">
        <v>1</v>
      </c>
      <c r="Q291" s="10"/>
      <c r="R291" s="10"/>
    </row>
    <row r="292" spans="1:18" x14ac:dyDescent="0.25">
      <c r="A292" s="7">
        <v>5</v>
      </c>
      <c r="B292" s="413" t="s">
        <v>415</v>
      </c>
      <c r="C292" s="414"/>
      <c r="D292" s="414"/>
      <c r="E292" s="414"/>
      <c r="F292" s="415"/>
      <c r="G292" s="8" t="s">
        <v>416</v>
      </c>
      <c r="H292" s="9">
        <f t="shared" si="30"/>
        <v>0</v>
      </c>
      <c r="I292" s="9"/>
      <c r="J292" s="9"/>
      <c r="K292" s="9"/>
      <c r="L292" s="9"/>
      <c r="M292" s="9"/>
      <c r="N292" s="9"/>
      <c r="O292" s="9">
        <v>1</v>
      </c>
      <c r="P292" s="9">
        <v>1</v>
      </c>
      <c r="Q292" s="10"/>
      <c r="R292" s="10"/>
    </row>
    <row r="293" spans="1:18" x14ac:dyDescent="0.25">
      <c r="A293" s="7">
        <v>6</v>
      </c>
      <c r="B293" s="413" t="s">
        <v>417</v>
      </c>
      <c r="C293" s="414"/>
      <c r="D293" s="414"/>
      <c r="E293" s="414"/>
      <c r="F293" s="415"/>
      <c r="G293" s="8" t="s">
        <v>418</v>
      </c>
      <c r="H293" s="9">
        <f t="shared" si="30"/>
        <v>0</v>
      </c>
      <c r="I293" s="9"/>
      <c r="J293" s="9"/>
      <c r="K293" s="9"/>
      <c r="L293" s="9"/>
      <c r="M293" s="9"/>
      <c r="N293" s="9"/>
      <c r="O293" s="9">
        <v>1</v>
      </c>
      <c r="P293" s="9"/>
      <c r="Q293" s="10"/>
      <c r="R293" s="10"/>
    </row>
    <row r="294" spans="1:18" x14ac:dyDescent="0.25">
      <c r="A294" s="7">
        <v>7</v>
      </c>
      <c r="B294" s="413" t="s">
        <v>419</v>
      </c>
      <c r="C294" s="414"/>
      <c r="D294" s="414"/>
      <c r="E294" s="414"/>
      <c r="F294" s="415"/>
      <c r="G294" s="8" t="s">
        <v>420</v>
      </c>
      <c r="H294" s="9">
        <f t="shared" si="30"/>
        <v>0</v>
      </c>
      <c r="I294" s="9"/>
      <c r="J294" s="9"/>
      <c r="K294" s="9"/>
      <c r="L294" s="9"/>
      <c r="M294" s="9"/>
      <c r="N294" s="9"/>
      <c r="O294" s="9">
        <v>1</v>
      </c>
      <c r="P294" s="9"/>
      <c r="Q294" s="10"/>
      <c r="R294" s="10"/>
    </row>
    <row r="295" spans="1:18" x14ac:dyDescent="0.25">
      <c r="A295" s="7">
        <v>8</v>
      </c>
      <c r="B295" s="413" t="s">
        <v>421</v>
      </c>
      <c r="C295" s="414"/>
      <c r="D295" s="414"/>
      <c r="E295" s="414"/>
      <c r="F295" s="415"/>
      <c r="G295" s="8" t="s">
        <v>422</v>
      </c>
      <c r="H295" s="9">
        <f t="shared" si="30"/>
        <v>0</v>
      </c>
      <c r="I295" s="9"/>
      <c r="J295" s="9"/>
      <c r="K295" s="9"/>
      <c r="L295" s="9"/>
      <c r="M295" s="9"/>
      <c r="N295" s="9"/>
      <c r="O295" s="9">
        <v>1</v>
      </c>
      <c r="P295" s="9"/>
      <c r="Q295" s="10"/>
      <c r="R295" s="10"/>
    </row>
    <row r="296" spans="1:18" ht="24" x14ac:dyDescent="0.25">
      <c r="A296" s="7">
        <v>9</v>
      </c>
      <c r="B296" s="413" t="s">
        <v>413</v>
      </c>
      <c r="C296" s="414"/>
      <c r="D296" s="414"/>
      <c r="E296" s="414"/>
      <c r="F296" s="415"/>
      <c r="G296" s="8" t="s">
        <v>414</v>
      </c>
      <c r="H296" s="9">
        <f t="shared" si="30"/>
        <v>0</v>
      </c>
      <c r="I296" s="9"/>
      <c r="J296" s="9"/>
      <c r="K296" s="9"/>
      <c r="L296" s="9"/>
      <c r="M296" s="9"/>
      <c r="N296" s="9"/>
      <c r="O296" s="9"/>
      <c r="P296" s="9"/>
      <c r="Q296" s="10"/>
      <c r="R296" s="10"/>
    </row>
    <row r="297" spans="1:18" x14ac:dyDescent="0.25">
      <c r="A297" s="7"/>
      <c r="B297" s="416" t="s">
        <v>423</v>
      </c>
      <c r="C297" s="417"/>
      <c r="D297" s="417"/>
      <c r="E297" s="417"/>
      <c r="F297" s="417"/>
      <c r="G297" s="418"/>
      <c r="H297" s="3">
        <f t="shared" ref="H297" si="31">H298+H299+H300+H301</f>
        <v>0</v>
      </c>
      <c r="I297" s="3">
        <f>I298+I299+I300+I301</f>
        <v>0</v>
      </c>
      <c r="J297" s="3">
        <f t="shared" ref="J297:P297" si="32">J298+J299+J300+J301</f>
        <v>0</v>
      </c>
      <c r="K297" s="3">
        <f t="shared" si="32"/>
        <v>3</v>
      </c>
      <c r="L297" s="3">
        <f t="shared" si="32"/>
        <v>3</v>
      </c>
      <c r="M297" s="3">
        <f t="shared" si="32"/>
        <v>1</v>
      </c>
      <c r="N297" s="3">
        <f t="shared" si="32"/>
        <v>6</v>
      </c>
      <c r="O297" s="3">
        <f t="shared" si="32"/>
        <v>8</v>
      </c>
      <c r="P297" s="3">
        <f t="shared" si="32"/>
        <v>7</v>
      </c>
      <c r="Q297" s="6">
        <v>47756</v>
      </c>
      <c r="R297" s="6">
        <v>26264</v>
      </c>
    </row>
    <row r="298" spans="1:18" ht="24" x14ac:dyDescent="0.25">
      <c r="A298" s="7"/>
      <c r="B298" s="413" t="s">
        <v>423</v>
      </c>
      <c r="C298" s="414"/>
      <c r="D298" s="414"/>
      <c r="E298" s="414"/>
      <c r="F298" s="415"/>
      <c r="G298" s="8" t="s">
        <v>588</v>
      </c>
      <c r="H298" s="9">
        <f>I298+J298</f>
        <v>0</v>
      </c>
      <c r="I298" s="9"/>
      <c r="J298" s="9"/>
      <c r="K298" s="9">
        <v>3</v>
      </c>
      <c r="L298" s="9">
        <v>3</v>
      </c>
      <c r="M298" s="9">
        <v>1</v>
      </c>
      <c r="N298" s="9">
        <v>6</v>
      </c>
      <c r="O298" s="9">
        <v>5</v>
      </c>
      <c r="P298" s="9">
        <v>6</v>
      </c>
      <c r="Q298" s="10">
        <v>47756</v>
      </c>
      <c r="R298" s="10">
        <v>26264</v>
      </c>
    </row>
    <row r="299" spans="1:18" x14ac:dyDescent="0.25">
      <c r="A299" s="7">
        <v>1</v>
      </c>
      <c r="B299" s="413" t="s">
        <v>425</v>
      </c>
      <c r="C299" s="414"/>
      <c r="D299" s="414"/>
      <c r="E299" s="414"/>
      <c r="F299" s="415"/>
      <c r="G299" s="8" t="s">
        <v>426</v>
      </c>
      <c r="H299" s="9">
        <f t="shared" ref="H299:H301" si="33">I299+J299</f>
        <v>0</v>
      </c>
      <c r="I299" s="9"/>
      <c r="J299" s="9"/>
      <c r="K299" s="9"/>
      <c r="L299" s="9"/>
      <c r="M299" s="9"/>
      <c r="N299" s="9"/>
      <c r="O299" s="9">
        <v>1</v>
      </c>
      <c r="P299" s="9">
        <v>1</v>
      </c>
      <c r="Q299" s="10"/>
      <c r="R299" s="10"/>
    </row>
    <row r="300" spans="1:18" x14ac:dyDescent="0.25">
      <c r="A300" s="7">
        <v>2</v>
      </c>
      <c r="B300" s="413" t="s">
        <v>427</v>
      </c>
      <c r="C300" s="414"/>
      <c r="D300" s="414"/>
      <c r="E300" s="414"/>
      <c r="F300" s="415"/>
      <c r="G300" s="8" t="s">
        <v>428</v>
      </c>
      <c r="H300" s="9">
        <f t="shared" si="33"/>
        <v>0</v>
      </c>
      <c r="I300" s="9"/>
      <c r="J300" s="9"/>
      <c r="K300" s="9"/>
      <c r="L300" s="9"/>
      <c r="M300" s="9"/>
      <c r="N300" s="9"/>
      <c r="O300" s="9">
        <v>1</v>
      </c>
      <c r="P300" s="9">
        <v>0</v>
      </c>
      <c r="Q300" s="10"/>
      <c r="R300" s="10"/>
    </row>
    <row r="301" spans="1:18" x14ac:dyDescent="0.25">
      <c r="A301" s="7">
        <v>3</v>
      </c>
      <c r="B301" s="413" t="s">
        <v>423</v>
      </c>
      <c r="C301" s="414"/>
      <c r="D301" s="414"/>
      <c r="E301" s="414"/>
      <c r="F301" s="415"/>
      <c r="G301" s="8" t="s">
        <v>429</v>
      </c>
      <c r="H301" s="9">
        <f t="shared" si="33"/>
        <v>0</v>
      </c>
      <c r="I301" s="9"/>
      <c r="J301" s="9"/>
      <c r="K301" s="9"/>
      <c r="L301" s="9"/>
      <c r="M301" s="9"/>
      <c r="N301" s="9"/>
      <c r="O301" s="9">
        <v>1</v>
      </c>
      <c r="P301" s="9"/>
      <c r="Q301" s="10"/>
      <c r="R301" s="10"/>
    </row>
    <row r="302" spans="1:18" x14ac:dyDescent="0.25">
      <c r="A302" s="7">
        <v>14</v>
      </c>
      <c r="B302" s="396" t="s">
        <v>463</v>
      </c>
      <c r="C302" s="397"/>
      <c r="D302" s="397"/>
      <c r="E302" s="397"/>
      <c r="F302" s="397"/>
      <c r="G302" s="398"/>
      <c r="H302" s="3">
        <f t="shared" ref="H302:P302" si="34">H303+H304+H305+H306+H307+H308+H309+H310+H311+H312+H313+H314+H315+H316+H317+H318+H319+H320+H321+H322</f>
        <v>230</v>
      </c>
      <c r="I302" s="3">
        <f t="shared" si="34"/>
        <v>150</v>
      </c>
      <c r="J302" s="3">
        <f t="shared" si="34"/>
        <v>80</v>
      </c>
      <c r="K302" s="3">
        <f t="shared" si="34"/>
        <v>98</v>
      </c>
      <c r="L302" s="3">
        <f t="shared" si="34"/>
        <v>14</v>
      </c>
      <c r="M302" s="3">
        <f t="shared" si="34"/>
        <v>14</v>
      </c>
      <c r="N302" s="3">
        <f t="shared" si="34"/>
        <v>312</v>
      </c>
      <c r="O302" s="3">
        <f t="shared" si="34"/>
        <v>0</v>
      </c>
      <c r="P302" s="3">
        <f t="shared" si="34"/>
        <v>0</v>
      </c>
      <c r="Q302" s="6">
        <v>30654.2</v>
      </c>
      <c r="R302" s="6">
        <v>17524.7</v>
      </c>
    </row>
    <row r="303" spans="1:18" x14ac:dyDescent="0.25">
      <c r="A303" s="7"/>
      <c r="B303" s="413" t="s">
        <v>464</v>
      </c>
      <c r="C303" s="414"/>
      <c r="D303" s="414"/>
      <c r="E303" s="414"/>
      <c r="F303" s="415"/>
      <c r="G303" s="8" t="s">
        <v>591</v>
      </c>
      <c r="H303" s="9">
        <f>I303+J303</f>
        <v>130</v>
      </c>
      <c r="I303" s="9">
        <v>130</v>
      </c>
      <c r="J303" s="9"/>
      <c r="K303" s="9">
        <v>76</v>
      </c>
      <c r="L303" s="9">
        <v>14</v>
      </c>
      <c r="M303" s="9">
        <v>14</v>
      </c>
      <c r="N303" s="9">
        <v>182</v>
      </c>
      <c r="O303" s="9"/>
      <c r="P303" s="9"/>
      <c r="Q303" s="10">
        <v>33727</v>
      </c>
      <c r="R303" s="10">
        <v>18784</v>
      </c>
    </row>
    <row r="304" spans="1:18" x14ac:dyDescent="0.25">
      <c r="A304" s="7"/>
      <c r="B304" s="413" t="s">
        <v>465</v>
      </c>
      <c r="C304" s="414"/>
      <c r="D304" s="414"/>
      <c r="E304" s="414"/>
      <c r="F304" s="415"/>
      <c r="G304" s="8" t="s">
        <v>592</v>
      </c>
      <c r="H304" s="9">
        <f t="shared" ref="H304:H322" si="35">I304+J304</f>
        <v>40</v>
      </c>
      <c r="I304" s="9">
        <v>10</v>
      </c>
      <c r="J304" s="9">
        <v>30</v>
      </c>
      <c r="K304" s="9">
        <v>6</v>
      </c>
      <c r="L304" s="9">
        <v>0</v>
      </c>
      <c r="M304" s="9">
        <v>0</v>
      </c>
      <c r="N304" s="9">
        <v>29</v>
      </c>
      <c r="O304" s="9"/>
      <c r="P304" s="9"/>
      <c r="Q304" s="10">
        <v>31115</v>
      </c>
      <c r="R304" s="10">
        <v>18453</v>
      </c>
    </row>
    <row r="305" spans="1:18" x14ac:dyDescent="0.25">
      <c r="A305" s="7"/>
      <c r="B305" s="413" t="s">
        <v>466</v>
      </c>
      <c r="C305" s="414"/>
      <c r="D305" s="414"/>
      <c r="E305" s="414"/>
      <c r="F305" s="415"/>
      <c r="G305" s="8" t="s">
        <v>593</v>
      </c>
      <c r="H305" s="9">
        <f t="shared" si="35"/>
        <v>40</v>
      </c>
      <c r="I305" s="9">
        <v>10</v>
      </c>
      <c r="J305" s="9">
        <v>30</v>
      </c>
      <c r="K305" s="9">
        <v>9</v>
      </c>
      <c r="L305" s="9"/>
      <c r="M305" s="9"/>
      <c r="N305" s="9">
        <v>36</v>
      </c>
      <c r="O305" s="9"/>
      <c r="P305" s="9"/>
      <c r="Q305" s="10">
        <v>31427</v>
      </c>
      <c r="R305" s="10">
        <v>18889</v>
      </c>
    </row>
    <row r="306" spans="1:18" x14ac:dyDescent="0.25">
      <c r="A306" s="7"/>
      <c r="B306" s="413" t="s">
        <v>467</v>
      </c>
      <c r="C306" s="414"/>
      <c r="D306" s="414"/>
      <c r="E306" s="414"/>
      <c r="F306" s="415"/>
      <c r="G306" s="8" t="s">
        <v>594</v>
      </c>
      <c r="H306" s="9">
        <f t="shared" si="35"/>
        <v>20</v>
      </c>
      <c r="I306" s="9"/>
      <c r="J306" s="9">
        <v>20</v>
      </c>
      <c r="K306" s="9">
        <v>6</v>
      </c>
      <c r="L306" s="9">
        <v>0</v>
      </c>
      <c r="M306" s="9">
        <v>0</v>
      </c>
      <c r="N306" s="9">
        <v>14</v>
      </c>
      <c r="O306" s="9"/>
      <c r="P306" s="9"/>
      <c r="Q306" s="10">
        <v>28561</v>
      </c>
      <c r="R306" s="10">
        <v>15642</v>
      </c>
    </row>
    <row r="307" spans="1:18" ht="36" x14ac:dyDescent="0.25">
      <c r="A307" s="7"/>
      <c r="B307" s="413" t="s">
        <v>468</v>
      </c>
      <c r="C307" s="414"/>
      <c r="D307" s="414"/>
      <c r="E307" s="414"/>
      <c r="F307" s="415"/>
      <c r="G307" s="8" t="s">
        <v>595</v>
      </c>
      <c r="H307" s="9">
        <f t="shared" si="35"/>
        <v>0</v>
      </c>
      <c r="I307" s="9"/>
      <c r="J307" s="9"/>
      <c r="K307" s="9">
        <v>1</v>
      </c>
      <c r="L307" s="9"/>
      <c r="M307" s="9"/>
      <c r="N307" s="9">
        <v>11</v>
      </c>
      <c r="O307" s="9"/>
      <c r="P307" s="9"/>
      <c r="Q307" s="10">
        <v>28441</v>
      </c>
      <c r="R307" s="10">
        <v>17114</v>
      </c>
    </row>
    <row r="308" spans="1:18" x14ac:dyDescent="0.25">
      <c r="A308" s="7"/>
      <c r="B308" s="413" t="s">
        <v>469</v>
      </c>
      <c r="C308" s="414"/>
      <c r="D308" s="414"/>
      <c r="E308" s="414"/>
      <c r="F308" s="415"/>
      <c r="G308" s="8" t="s">
        <v>596</v>
      </c>
      <c r="H308" s="9">
        <f t="shared" si="35"/>
        <v>0</v>
      </c>
      <c r="I308" s="9"/>
      <c r="J308" s="9"/>
      <c r="K308" s="9"/>
      <c r="L308" s="9"/>
      <c r="M308" s="9"/>
      <c r="N308" s="9">
        <v>3</v>
      </c>
      <c r="O308" s="9"/>
      <c r="P308" s="9"/>
      <c r="Q308" s="10"/>
      <c r="R308" s="10">
        <v>16529</v>
      </c>
    </row>
    <row r="309" spans="1:18" ht="36" x14ac:dyDescent="0.25">
      <c r="A309" s="7">
        <v>1</v>
      </c>
      <c r="B309" s="413" t="s">
        <v>470</v>
      </c>
      <c r="C309" s="414"/>
      <c r="D309" s="414"/>
      <c r="E309" s="414"/>
      <c r="F309" s="415"/>
      <c r="G309" s="8" t="s">
        <v>471</v>
      </c>
      <c r="H309" s="9">
        <f t="shared" si="35"/>
        <v>0</v>
      </c>
      <c r="I309" s="9"/>
      <c r="J309" s="9"/>
      <c r="K309" s="9"/>
      <c r="L309" s="9"/>
      <c r="M309" s="9"/>
      <c r="N309" s="9">
        <v>2</v>
      </c>
      <c r="O309" s="9"/>
      <c r="P309" s="9"/>
      <c r="Q309" s="10"/>
      <c r="R309" s="10">
        <v>18932</v>
      </c>
    </row>
    <row r="310" spans="1:18" x14ac:dyDescent="0.25">
      <c r="A310" s="7">
        <v>2</v>
      </c>
      <c r="B310" s="413" t="s">
        <v>472</v>
      </c>
      <c r="C310" s="414"/>
      <c r="D310" s="414"/>
      <c r="E310" s="414"/>
      <c r="F310" s="415"/>
      <c r="G310" s="8" t="s">
        <v>473</v>
      </c>
      <c r="H310" s="9">
        <f t="shared" si="35"/>
        <v>0</v>
      </c>
      <c r="I310" s="9"/>
      <c r="J310" s="9"/>
      <c r="K310" s="9"/>
      <c r="L310" s="9"/>
      <c r="M310" s="9"/>
      <c r="N310" s="9">
        <v>3</v>
      </c>
      <c r="O310" s="9"/>
      <c r="P310" s="9"/>
      <c r="Q310" s="10"/>
      <c r="R310" s="10">
        <v>15458</v>
      </c>
    </row>
    <row r="311" spans="1:18" x14ac:dyDescent="0.25">
      <c r="A311" s="7">
        <v>3</v>
      </c>
      <c r="B311" s="413" t="s">
        <v>474</v>
      </c>
      <c r="C311" s="414"/>
      <c r="D311" s="414"/>
      <c r="E311" s="414"/>
      <c r="F311" s="415"/>
      <c r="G311" s="8" t="s">
        <v>475</v>
      </c>
      <c r="H311" s="9">
        <f t="shared" si="35"/>
        <v>0</v>
      </c>
      <c r="I311" s="9"/>
      <c r="J311" s="9"/>
      <c r="K311" s="9"/>
      <c r="L311" s="9"/>
      <c r="M311" s="9"/>
      <c r="N311" s="9">
        <v>3</v>
      </c>
      <c r="O311" s="9"/>
      <c r="P311" s="9"/>
      <c r="Q311" s="10"/>
      <c r="R311" s="10">
        <v>16551</v>
      </c>
    </row>
    <row r="312" spans="1:18" x14ac:dyDescent="0.25">
      <c r="A312" s="7">
        <v>4</v>
      </c>
      <c r="B312" s="413" t="s">
        <v>476</v>
      </c>
      <c r="C312" s="414"/>
      <c r="D312" s="414"/>
      <c r="E312" s="414"/>
      <c r="F312" s="415"/>
      <c r="G312" s="8" t="s">
        <v>477</v>
      </c>
      <c r="H312" s="9">
        <f t="shared" si="35"/>
        <v>0</v>
      </c>
      <c r="I312" s="9"/>
      <c r="J312" s="9"/>
      <c r="K312" s="9"/>
      <c r="L312" s="9"/>
      <c r="M312" s="9"/>
      <c r="N312" s="9">
        <v>1</v>
      </c>
      <c r="O312" s="9"/>
      <c r="P312" s="9"/>
      <c r="Q312" s="10"/>
      <c r="R312" s="10">
        <v>18678</v>
      </c>
    </row>
    <row r="313" spans="1:18" ht="24" x14ac:dyDescent="0.25">
      <c r="A313" s="7">
        <v>5</v>
      </c>
      <c r="B313" s="413" t="s">
        <v>478</v>
      </c>
      <c r="C313" s="414"/>
      <c r="D313" s="414"/>
      <c r="E313" s="414"/>
      <c r="F313" s="415"/>
      <c r="G313" s="8" t="s">
        <v>479</v>
      </c>
      <c r="H313" s="9">
        <f t="shared" si="35"/>
        <v>0</v>
      </c>
      <c r="I313" s="9"/>
      <c r="J313" s="9"/>
      <c r="K313" s="9"/>
      <c r="L313" s="9"/>
      <c r="M313" s="9"/>
      <c r="N313" s="9">
        <v>4</v>
      </c>
      <c r="O313" s="9"/>
      <c r="P313" s="9"/>
      <c r="Q313" s="10"/>
      <c r="R313" s="10">
        <v>16543</v>
      </c>
    </row>
    <row r="314" spans="1:18" ht="36" x14ac:dyDescent="0.25">
      <c r="A314" s="7">
        <v>6</v>
      </c>
      <c r="B314" s="413" t="s">
        <v>480</v>
      </c>
      <c r="C314" s="414"/>
      <c r="D314" s="414"/>
      <c r="E314" s="414"/>
      <c r="F314" s="415"/>
      <c r="G314" s="8" t="s">
        <v>481</v>
      </c>
      <c r="H314" s="9">
        <f t="shared" si="35"/>
        <v>0</v>
      </c>
      <c r="I314" s="9"/>
      <c r="J314" s="9"/>
      <c r="K314" s="9"/>
      <c r="L314" s="9"/>
      <c r="M314" s="9"/>
      <c r="N314" s="9">
        <v>4</v>
      </c>
      <c r="O314" s="9"/>
      <c r="P314" s="9"/>
      <c r="Q314" s="10"/>
      <c r="R314" s="10">
        <v>16327</v>
      </c>
    </row>
    <row r="315" spans="1:18" ht="36" x14ac:dyDescent="0.25">
      <c r="A315" s="7">
        <v>7</v>
      </c>
      <c r="B315" s="413" t="s">
        <v>482</v>
      </c>
      <c r="C315" s="414"/>
      <c r="D315" s="414"/>
      <c r="E315" s="414"/>
      <c r="F315" s="415"/>
      <c r="G315" s="8" t="s">
        <v>483</v>
      </c>
      <c r="H315" s="9">
        <f t="shared" si="35"/>
        <v>0</v>
      </c>
      <c r="I315" s="9"/>
      <c r="J315" s="9"/>
      <c r="K315" s="9"/>
      <c r="L315" s="9"/>
      <c r="M315" s="9"/>
      <c r="N315" s="9">
        <v>2</v>
      </c>
      <c r="O315" s="9"/>
      <c r="P315" s="9"/>
      <c r="Q315" s="10"/>
      <c r="R315" s="10">
        <v>15449</v>
      </c>
    </row>
    <row r="316" spans="1:18" ht="24" x14ac:dyDescent="0.25">
      <c r="A316" s="7">
        <v>8</v>
      </c>
      <c r="B316" s="413" t="s">
        <v>484</v>
      </c>
      <c r="C316" s="414"/>
      <c r="D316" s="414"/>
      <c r="E316" s="414"/>
      <c r="F316" s="415"/>
      <c r="G316" s="8" t="s">
        <v>497</v>
      </c>
      <c r="H316" s="9">
        <f t="shared" si="35"/>
        <v>0</v>
      </c>
      <c r="I316" s="9"/>
      <c r="J316" s="9"/>
      <c r="K316" s="9"/>
      <c r="L316" s="9"/>
      <c r="M316" s="9"/>
      <c r="N316" s="9">
        <v>2</v>
      </c>
      <c r="O316" s="9"/>
      <c r="P316" s="9"/>
      <c r="Q316" s="10"/>
      <c r="R316" s="10">
        <v>18610</v>
      </c>
    </row>
    <row r="317" spans="1:18" ht="36" x14ac:dyDescent="0.25">
      <c r="A317" s="7">
        <v>9</v>
      </c>
      <c r="B317" s="413" t="s">
        <v>485</v>
      </c>
      <c r="C317" s="414"/>
      <c r="D317" s="414"/>
      <c r="E317" s="414"/>
      <c r="F317" s="415"/>
      <c r="G317" s="8" t="s">
        <v>486</v>
      </c>
      <c r="H317" s="9">
        <f t="shared" si="35"/>
        <v>0</v>
      </c>
      <c r="I317" s="9"/>
      <c r="J317" s="9"/>
      <c r="K317" s="9"/>
      <c r="L317" s="9"/>
      <c r="M317" s="9"/>
      <c r="N317" s="9">
        <v>4</v>
      </c>
      <c r="O317" s="9"/>
      <c r="P317" s="9"/>
      <c r="Q317" s="10"/>
      <c r="R317" s="10">
        <v>16115</v>
      </c>
    </row>
    <row r="318" spans="1:18" x14ac:dyDescent="0.25">
      <c r="A318" s="7">
        <v>10</v>
      </c>
      <c r="B318" s="413" t="s">
        <v>487</v>
      </c>
      <c r="C318" s="414"/>
      <c r="D318" s="414"/>
      <c r="E318" s="414"/>
      <c r="F318" s="415"/>
      <c r="G318" s="8" t="s">
        <v>488</v>
      </c>
      <c r="H318" s="9">
        <f t="shared" si="35"/>
        <v>0</v>
      </c>
      <c r="I318" s="9"/>
      <c r="J318" s="9"/>
      <c r="K318" s="9"/>
      <c r="L318" s="9"/>
      <c r="M318" s="9"/>
      <c r="N318" s="9">
        <v>2</v>
      </c>
      <c r="O318" s="9"/>
      <c r="P318" s="9"/>
      <c r="Q318" s="10"/>
      <c r="R318" s="10">
        <v>17352</v>
      </c>
    </row>
    <row r="319" spans="1:18" x14ac:dyDescent="0.25">
      <c r="A319" s="7">
        <v>11</v>
      </c>
      <c r="B319" s="413" t="s">
        <v>489</v>
      </c>
      <c r="C319" s="414"/>
      <c r="D319" s="414"/>
      <c r="E319" s="414"/>
      <c r="F319" s="415"/>
      <c r="G319" s="8" t="s">
        <v>490</v>
      </c>
      <c r="H319" s="9">
        <f t="shared" si="35"/>
        <v>0</v>
      </c>
      <c r="I319" s="9"/>
      <c r="J319" s="9"/>
      <c r="K319" s="9"/>
      <c r="L319" s="9"/>
      <c r="M319" s="9"/>
      <c r="N319" s="9">
        <v>4</v>
      </c>
      <c r="O319" s="9"/>
      <c r="P319" s="9"/>
      <c r="Q319" s="10"/>
      <c r="R319" s="10">
        <v>18933</v>
      </c>
    </row>
    <row r="320" spans="1:18" ht="36" x14ac:dyDescent="0.25">
      <c r="A320" s="7">
        <v>12</v>
      </c>
      <c r="B320" s="413" t="s">
        <v>491</v>
      </c>
      <c r="C320" s="414"/>
      <c r="D320" s="414"/>
      <c r="E320" s="414"/>
      <c r="F320" s="415"/>
      <c r="G320" s="8" t="s">
        <v>492</v>
      </c>
      <c r="H320" s="9">
        <f t="shared" si="35"/>
        <v>0</v>
      </c>
      <c r="I320" s="9"/>
      <c r="J320" s="9"/>
      <c r="K320" s="9"/>
      <c r="L320" s="9"/>
      <c r="M320" s="9"/>
      <c r="N320" s="9">
        <v>4</v>
      </c>
      <c r="O320" s="9"/>
      <c r="P320" s="9"/>
      <c r="Q320" s="10"/>
      <c r="R320" s="10">
        <v>18566</v>
      </c>
    </row>
    <row r="321" spans="1:18" ht="24" x14ac:dyDescent="0.25">
      <c r="A321" s="7">
        <v>13</v>
      </c>
      <c r="B321" s="413" t="s">
        <v>493</v>
      </c>
      <c r="C321" s="414"/>
      <c r="D321" s="414"/>
      <c r="E321" s="414"/>
      <c r="F321" s="415"/>
      <c r="G321" s="8" t="s">
        <v>494</v>
      </c>
      <c r="H321" s="9">
        <f t="shared" si="35"/>
        <v>0</v>
      </c>
      <c r="I321" s="9"/>
      <c r="J321" s="9"/>
      <c r="K321" s="9"/>
      <c r="L321" s="9"/>
      <c r="M321" s="9"/>
      <c r="N321" s="9">
        <v>1</v>
      </c>
      <c r="O321" s="9"/>
      <c r="P321" s="9"/>
      <c r="Q321" s="10"/>
      <c r="R321" s="10">
        <v>18784</v>
      </c>
    </row>
    <row r="322" spans="1:18" x14ac:dyDescent="0.25">
      <c r="A322" s="7">
        <v>14</v>
      </c>
      <c r="B322" s="413" t="s">
        <v>495</v>
      </c>
      <c r="C322" s="414"/>
      <c r="D322" s="414"/>
      <c r="E322" s="414"/>
      <c r="F322" s="415"/>
      <c r="G322" s="8" t="s">
        <v>496</v>
      </c>
      <c r="H322" s="9">
        <f t="shared" si="35"/>
        <v>0</v>
      </c>
      <c r="I322" s="9"/>
      <c r="J322" s="9"/>
      <c r="K322" s="9"/>
      <c r="L322" s="9"/>
      <c r="M322" s="9"/>
      <c r="N322" s="9">
        <v>1</v>
      </c>
      <c r="O322" s="9"/>
      <c r="P322" s="9"/>
      <c r="Q322" s="10"/>
      <c r="R322" s="10">
        <v>18784</v>
      </c>
    </row>
    <row r="323" spans="1:18" x14ac:dyDescent="0.25">
      <c r="A323" s="403" t="s">
        <v>654</v>
      </c>
      <c r="B323" s="403"/>
      <c r="C323" s="403"/>
      <c r="D323" s="403"/>
      <c r="E323" s="403"/>
      <c r="F323" s="403"/>
      <c r="G323" s="403"/>
      <c r="H323" s="3">
        <f>H302+H266+H255+H240+H235+H191+H165+H164+H150+H131+H106+H70+H41+H23</f>
        <v>3720</v>
      </c>
      <c r="I323" s="3">
        <f t="shared" ref="I323:P323" si="36">I302+I266+I255+I240+I235+I191+I165+I164+I150+I131+I106+I70+I41+I23</f>
        <v>2535</v>
      </c>
      <c r="J323" s="3">
        <f t="shared" si="36"/>
        <v>1185</v>
      </c>
      <c r="K323" s="3">
        <f t="shared" si="36"/>
        <v>1523</v>
      </c>
      <c r="L323" s="3">
        <f t="shared" si="36"/>
        <v>957.75</v>
      </c>
      <c r="M323" s="3">
        <f t="shared" si="36"/>
        <v>192</v>
      </c>
      <c r="N323" s="3">
        <f t="shared" si="36"/>
        <v>4653</v>
      </c>
      <c r="O323" s="3">
        <f t="shared" si="36"/>
        <v>1329.5</v>
      </c>
      <c r="P323" s="3">
        <f t="shared" si="36"/>
        <v>133.5</v>
      </c>
      <c r="Q323" s="6">
        <f>(Q302+Q266+Q255+Q240+Q235+Q191+Q165+Q164+Q150+Q131+Q106+Q70+Q41+Q23)/14</f>
        <v>32417.664285714291</v>
      </c>
      <c r="R323" s="6">
        <f>(R302+R266+R255+R240+R235+R191+R165+R164+R150+R131+R106+R70+R41+R23)/14</f>
        <v>18495.685714285712</v>
      </c>
    </row>
    <row r="324" spans="1:18" ht="22.5" customHeight="1" x14ac:dyDescent="0.25">
      <c r="A324" s="7">
        <v>15</v>
      </c>
      <c r="B324" s="396" t="s">
        <v>597</v>
      </c>
      <c r="C324" s="397"/>
      <c r="D324" s="397"/>
      <c r="E324" s="397"/>
      <c r="F324" s="398"/>
      <c r="G324" s="11" t="s">
        <v>598</v>
      </c>
      <c r="H324" s="3">
        <f>I324+J324</f>
        <v>180</v>
      </c>
      <c r="I324" s="9">
        <v>125</v>
      </c>
      <c r="J324" s="9">
        <v>55</v>
      </c>
      <c r="K324" s="13">
        <v>91</v>
      </c>
      <c r="L324" s="9"/>
      <c r="M324" s="9"/>
      <c r="N324" s="13">
        <v>228</v>
      </c>
      <c r="O324" s="9"/>
      <c r="P324" s="9"/>
      <c r="Q324" s="9">
        <v>35793</v>
      </c>
      <c r="R324" s="10">
        <v>18957.099999999999</v>
      </c>
    </row>
    <row r="325" spans="1:18" ht="29.25" customHeight="1" x14ac:dyDescent="0.25">
      <c r="A325" s="412" t="s">
        <v>629</v>
      </c>
      <c r="B325" s="412"/>
      <c r="C325" s="412"/>
      <c r="D325" s="412"/>
      <c r="E325" s="412"/>
      <c r="F325" s="412"/>
      <c r="G325" s="412"/>
      <c r="H325" s="412"/>
      <c r="I325" s="412"/>
      <c r="J325" s="412"/>
      <c r="K325" s="412"/>
      <c r="L325" s="412"/>
      <c r="M325" s="412"/>
      <c r="N325" s="412"/>
      <c r="O325" s="412"/>
      <c r="P325" s="412"/>
      <c r="Q325" s="412"/>
      <c r="R325" s="412"/>
    </row>
    <row r="326" spans="1:18" ht="60" x14ac:dyDescent="0.25">
      <c r="A326" s="7">
        <v>1</v>
      </c>
      <c r="B326" s="374" t="s">
        <v>599</v>
      </c>
      <c r="C326" s="375"/>
      <c r="D326" s="375"/>
      <c r="E326" s="375"/>
      <c r="F326" s="376"/>
      <c r="G326" s="11" t="s">
        <v>600</v>
      </c>
      <c r="H326" s="9">
        <f>I326+J326</f>
        <v>640</v>
      </c>
      <c r="I326" s="9">
        <v>640</v>
      </c>
      <c r="J326" s="9"/>
      <c r="K326" s="13">
        <v>166</v>
      </c>
      <c r="L326" s="9"/>
      <c r="M326" s="9"/>
      <c r="N326" s="13">
        <v>316</v>
      </c>
      <c r="O326" s="9"/>
      <c r="P326" s="9"/>
      <c r="Q326" s="10">
        <v>35420</v>
      </c>
      <c r="R326" s="10">
        <v>20263</v>
      </c>
    </row>
    <row r="327" spans="1:18" ht="84" x14ac:dyDescent="0.25">
      <c r="A327" s="7">
        <v>2</v>
      </c>
      <c r="B327" s="374" t="s">
        <v>601</v>
      </c>
      <c r="C327" s="375"/>
      <c r="D327" s="375"/>
      <c r="E327" s="375"/>
      <c r="F327" s="376"/>
      <c r="G327" s="11" t="s">
        <v>602</v>
      </c>
      <c r="H327" s="9">
        <f t="shared" ref="H327:H346" si="37">I327+J327</f>
        <v>535</v>
      </c>
      <c r="I327" s="9">
        <v>535</v>
      </c>
      <c r="J327" s="9"/>
      <c r="K327" s="9">
        <v>209</v>
      </c>
      <c r="L327" s="9"/>
      <c r="M327" s="9">
        <v>161</v>
      </c>
      <c r="N327" s="9">
        <v>362</v>
      </c>
      <c r="O327" s="9"/>
      <c r="P327" s="9">
        <v>240</v>
      </c>
      <c r="Q327" s="10">
        <v>36377.300000000003</v>
      </c>
      <c r="R327" s="10">
        <v>19033.8</v>
      </c>
    </row>
    <row r="328" spans="1:18" ht="60" x14ac:dyDescent="0.25">
      <c r="A328" s="7">
        <v>3</v>
      </c>
      <c r="B328" s="374" t="s">
        <v>603</v>
      </c>
      <c r="C328" s="375"/>
      <c r="D328" s="375"/>
      <c r="E328" s="375"/>
      <c r="F328" s="376"/>
      <c r="G328" s="11" t="s">
        <v>604</v>
      </c>
      <c r="H328" s="9">
        <f t="shared" si="37"/>
        <v>520</v>
      </c>
      <c r="I328" s="9">
        <v>485</v>
      </c>
      <c r="J328" s="9">
        <v>35</v>
      </c>
      <c r="K328" s="9">
        <v>142</v>
      </c>
      <c r="L328" s="9">
        <v>125</v>
      </c>
      <c r="M328" s="9">
        <v>10</v>
      </c>
      <c r="N328" s="9">
        <v>392</v>
      </c>
      <c r="O328" s="9">
        <v>148</v>
      </c>
      <c r="P328" s="9">
        <v>3</v>
      </c>
      <c r="Q328" s="10">
        <v>35679</v>
      </c>
      <c r="R328" s="10">
        <v>18957</v>
      </c>
    </row>
    <row r="329" spans="1:18" ht="60" x14ac:dyDescent="0.25">
      <c r="A329" s="7">
        <v>4</v>
      </c>
      <c r="B329" s="374" t="s">
        <v>601</v>
      </c>
      <c r="C329" s="375"/>
      <c r="D329" s="375"/>
      <c r="E329" s="375"/>
      <c r="F329" s="376"/>
      <c r="G329" s="11" t="s">
        <v>605</v>
      </c>
      <c r="H329" s="9">
        <f t="shared" si="37"/>
        <v>315</v>
      </c>
      <c r="I329" s="9">
        <v>315</v>
      </c>
      <c r="J329" s="9"/>
      <c r="K329" s="13">
        <v>99</v>
      </c>
      <c r="L329" s="9">
        <v>3.5</v>
      </c>
      <c r="M329" s="9">
        <v>0</v>
      </c>
      <c r="N329" s="13">
        <v>191</v>
      </c>
      <c r="O329" s="9">
        <v>12</v>
      </c>
      <c r="P329" s="9">
        <v>1</v>
      </c>
      <c r="Q329" s="10">
        <v>35845.599999999999</v>
      </c>
      <c r="R329" s="10">
        <v>18990</v>
      </c>
    </row>
    <row r="330" spans="1:18" ht="33.75" customHeight="1" x14ac:dyDescent="0.25">
      <c r="A330" s="7">
        <v>5</v>
      </c>
      <c r="B330" s="374" t="s">
        <v>614</v>
      </c>
      <c r="C330" s="375"/>
      <c r="D330" s="375"/>
      <c r="E330" s="375"/>
      <c r="F330" s="376"/>
      <c r="G330" s="11" t="s">
        <v>606</v>
      </c>
      <c r="H330" s="9">
        <f t="shared" si="37"/>
        <v>160</v>
      </c>
      <c r="I330" s="9">
        <v>145</v>
      </c>
      <c r="J330" s="9">
        <v>15</v>
      </c>
      <c r="K330" s="9">
        <v>60</v>
      </c>
      <c r="L330" s="9">
        <v>20.25</v>
      </c>
      <c r="M330" s="9">
        <v>0</v>
      </c>
      <c r="N330" s="9">
        <v>132</v>
      </c>
      <c r="O330" s="9">
        <v>23</v>
      </c>
      <c r="P330" s="9">
        <v>0</v>
      </c>
      <c r="Q330" s="10">
        <v>37953.599999999999</v>
      </c>
      <c r="R330" s="10">
        <v>22393.1</v>
      </c>
    </row>
    <row r="331" spans="1:18" ht="96" x14ac:dyDescent="0.25">
      <c r="A331" s="7">
        <v>6</v>
      </c>
      <c r="B331" s="374" t="s">
        <v>601</v>
      </c>
      <c r="C331" s="375"/>
      <c r="D331" s="375"/>
      <c r="E331" s="375"/>
      <c r="F331" s="376"/>
      <c r="G331" s="11" t="s">
        <v>608</v>
      </c>
      <c r="H331" s="9">
        <f t="shared" si="37"/>
        <v>235</v>
      </c>
      <c r="I331" s="9">
        <v>235</v>
      </c>
      <c r="J331" s="9"/>
      <c r="K331" s="9">
        <v>106</v>
      </c>
      <c r="L331" s="9">
        <v>63</v>
      </c>
      <c r="M331" s="9">
        <v>4</v>
      </c>
      <c r="N331" s="9">
        <v>290</v>
      </c>
      <c r="O331" s="9">
        <v>29.5</v>
      </c>
      <c r="P331" s="9">
        <v>1</v>
      </c>
      <c r="Q331" s="10">
        <v>35420.1</v>
      </c>
      <c r="R331" s="10">
        <v>18957</v>
      </c>
    </row>
    <row r="332" spans="1:18" ht="48" x14ac:dyDescent="0.25">
      <c r="A332" s="7">
        <v>7</v>
      </c>
      <c r="B332" s="374" t="s">
        <v>609</v>
      </c>
      <c r="C332" s="375"/>
      <c r="D332" s="375"/>
      <c r="E332" s="375"/>
      <c r="F332" s="376"/>
      <c r="G332" s="11" t="s">
        <v>610</v>
      </c>
      <c r="H332" s="9">
        <f t="shared" si="37"/>
        <v>300</v>
      </c>
      <c r="I332" s="9">
        <v>300</v>
      </c>
      <c r="J332" s="9"/>
      <c r="K332" s="9">
        <v>37</v>
      </c>
      <c r="L332" s="13">
        <v>91</v>
      </c>
      <c r="M332" s="9">
        <v>5</v>
      </c>
      <c r="N332" s="9">
        <v>101</v>
      </c>
      <c r="O332" s="9">
        <v>90</v>
      </c>
      <c r="P332" s="9">
        <v>0</v>
      </c>
      <c r="Q332" s="10">
        <v>53680.6</v>
      </c>
      <c r="R332" s="10">
        <v>30184</v>
      </c>
    </row>
    <row r="333" spans="1:18" ht="48" x14ac:dyDescent="0.25">
      <c r="A333" s="7">
        <v>8</v>
      </c>
      <c r="B333" s="374" t="s">
        <v>609</v>
      </c>
      <c r="C333" s="375"/>
      <c r="D333" s="375"/>
      <c r="E333" s="375"/>
      <c r="F333" s="376"/>
      <c r="G333" s="11" t="s">
        <v>612</v>
      </c>
      <c r="H333" s="9">
        <f t="shared" si="37"/>
        <v>70</v>
      </c>
      <c r="I333" s="9">
        <v>70</v>
      </c>
      <c r="J333" s="9"/>
      <c r="K333" s="9">
        <v>19</v>
      </c>
      <c r="L333" s="13">
        <v>21</v>
      </c>
      <c r="M333" s="9"/>
      <c r="N333" s="13">
        <v>18</v>
      </c>
      <c r="O333" s="9">
        <v>25</v>
      </c>
      <c r="P333" s="9"/>
      <c r="Q333" s="10">
        <v>47137</v>
      </c>
      <c r="R333" s="10">
        <v>25681</v>
      </c>
    </row>
    <row r="334" spans="1:18" ht="60" x14ac:dyDescent="0.25">
      <c r="A334" s="7">
        <v>9</v>
      </c>
      <c r="B334" s="374" t="s">
        <v>603</v>
      </c>
      <c r="C334" s="375"/>
      <c r="D334" s="375"/>
      <c r="E334" s="375"/>
      <c r="F334" s="376"/>
      <c r="G334" s="11" t="s">
        <v>613</v>
      </c>
      <c r="H334" s="9">
        <f t="shared" si="37"/>
        <v>140</v>
      </c>
      <c r="I334" s="9">
        <v>120</v>
      </c>
      <c r="J334" s="9">
        <v>20</v>
      </c>
      <c r="K334" s="13">
        <v>43</v>
      </c>
      <c r="L334" s="9"/>
      <c r="M334" s="9"/>
      <c r="N334" s="13">
        <v>46</v>
      </c>
      <c r="O334" s="9"/>
      <c r="P334" s="9"/>
      <c r="Q334" s="10">
        <v>35935.599999999999</v>
      </c>
      <c r="R334" s="10">
        <v>19874.5</v>
      </c>
    </row>
    <row r="335" spans="1:18" ht="48" x14ac:dyDescent="0.25">
      <c r="A335" s="7">
        <v>10</v>
      </c>
      <c r="B335" s="374" t="s">
        <v>599</v>
      </c>
      <c r="C335" s="375"/>
      <c r="D335" s="375"/>
      <c r="E335" s="375"/>
      <c r="F335" s="376"/>
      <c r="G335" s="11" t="s">
        <v>615</v>
      </c>
      <c r="H335" s="9">
        <f t="shared" si="37"/>
        <v>270</v>
      </c>
      <c r="I335" s="9">
        <v>250</v>
      </c>
      <c r="J335" s="9">
        <v>20</v>
      </c>
      <c r="K335" s="13">
        <v>85</v>
      </c>
      <c r="L335" s="9">
        <v>21</v>
      </c>
      <c r="M335" s="9">
        <v>21</v>
      </c>
      <c r="N335" s="9">
        <v>176</v>
      </c>
      <c r="O335" s="9">
        <v>32.700000000000003</v>
      </c>
      <c r="P335" s="9">
        <v>32.700000000000003</v>
      </c>
      <c r="Q335" s="10">
        <v>50218.3</v>
      </c>
      <c r="R335" s="10">
        <v>23041.7</v>
      </c>
    </row>
    <row r="336" spans="1:18" ht="48" x14ac:dyDescent="0.25">
      <c r="A336" s="7">
        <v>11</v>
      </c>
      <c r="B336" s="374" t="s">
        <v>609</v>
      </c>
      <c r="C336" s="375"/>
      <c r="D336" s="375"/>
      <c r="E336" s="375"/>
      <c r="F336" s="376"/>
      <c r="G336" s="11" t="s">
        <v>616</v>
      </c>
      <c r="H336" s="9">
        <f t="shared" si="37"/>
        <v>25</v>
      </c>
      <c r="I336" s="9">
        <v>25</v>
      </c>
      <c r="J336" s="9"/>
      <c r="K336" s="9">
        <v>23</v>
      </c>
      <c r="L336" s="9">
        <v>15</v>
      </c>
      <c r="M336" s="9">
        <v>3</v>
      </c>
      <c r="N336" s="13">
        <v>30</v>
      </c>
      <c r="O336" s="9">
        <v>16</v>
      </c>
      <c r="P336" s="9">
        <v>3</v>
      </c>
      <c r="Q336" s="10">
        <v>56011</v>
      </c>
      <c r="R336" s="10">
        <v>31221</v>
      </c>
    </row>
    <row r="337" spans="1:18" ht="72" x14ac:dyDescent="0.25">
      <c r="A337" s="7">
        <v>12</v>
      </c>
      <c r="B337" s="374" t="s">
        <v>599</v>
      </c>
      <c r="C337" s="375"/>
      <c r="D337" s="375"/>
      <c r="E337" s="375"/>
      <c r="F337" s="376"/>
      <c r="G337" s="11" t="s">
        <v>617</v>
      </c>
      <c r="H337" s="9">
        <f t="shared" si="37"/>
        <v>210</v>
      </c>
      <c r="I337" s="9">
        <v>210</v>
      </c>
      <c r="J337" s="9"/>
      <c r="K337" s="13">
        <v>29</v>
      </c>
      <c r="L337" s="9">
        <v>19</v>
      </c>
      <c r="M337" s="9">
        <v>2</v>
      </c>
      <c r="N337" s="9">
        <v>96</v>
      </c>
      <c r="O337" s="9">
        <v>9</v>
      </c>
      <c r="P337" s="9">
        <v>0</v>
      </c>
      <c r="Q337" s="10">
        <v>35420</v>
      </c>
      <c r="R337" s="10">
        <v>18958</v>
      </c>
    </row>
    <row r="338" spans="1:18" ht="48" x14ac:dyDescent="0.25">
      <c r="A338" s="7">
        <v>13</v>
      </c>
      <c r="B338" s="374" t="s">
        <v>609</v>
      </c>
      <c r="C338" s="375"/>
      <c r="D338" s="375"/>
      <c r="E338" s="375"/>
      <c r="F338" s="376"/>
      <c r="G338" s="11" t="s">
        <v>618</v>
      </c>
      <c r="H338" s="9">
        <f t="shared" si="37"/>
        <v>120</v>
      </c>
      <c r="I338" s="9">
        <v>120</v>
      </c>
      <c r="J338" s="9"/>
      <c r="K338" s="13">
        <v>12</v>
      </c>
      <c r="L338" s="9"/>
      <c r="M338" s="9"/>
      <c r="N338" s="13">
        <v>78</v>
      </c>
      <c r="O338" s="9">
        <v>0</v>
      </c>
      <c r="P338" s="9"/>
      <c r="Q338" s="10">
        <v>37890</v>
      </c>
      <c r="R338" s="10">
        <v>19100</v>
      </c>
    </row>
    <row r="339" spans="1:18" ht="60" x14ac:dyDescent="0.25">
      <c r="A339" s="7">
        <v>14</v>
      </c>
      <c r="B339" s="374" t="s">
        <v>609</v>
      </c>
      <c r="C339" s="375"/>
      <c r="D339" s="375"/>
      <c r="E339" s="375"/>
      <c r="F339" s="376"/>
      <c r="G339" s="11" t="s">
        <v>619</v>
      </c>
      <c r="H339" s="9">
        <f t="shared" si="37"/>
        <v>130</v>
      </c>
      <c r="I339" s="9">
        <v>115</v>
      </c>
      <c r="J339" s="9">
        <v>15</v>
      </c>
      <c r="K339" s="9">
        <v>16</v>
      </c>
      <c r="L339" s="9">
        <v>15</v>
      </c>
      <c r="M339" s="9"/>
      <c r="N339" s="9">
        <v>47</v>
      </c>
      <c r="O339" s="9">
        <v>15</v>
      </c>
      <c r="P339" s="9"/>
      <c r="Q339" s="10">
        <v>47780</v>
      </c>
      <c r="R339" s="10">
        <v>24300</v>
      </c>
    </row>
    <row r="340" spans="1:18" ht="60" x14ac:dyDescent="0.25">
      <c r="A340" s="7">
        <v>15</v>
      </c>
      <c r="B340" s="374" t="s">
        <v>660</v>
      </c>
      <c r="C340" s="375"/>
      <c r="D340" s="375"/>
      <c r="E340" s="375"/>
      <c r="F340" s="376"/>
      <c r="G340" s="11" t="s">
        <v>620</v>
      </c>
      <c r="H340" s="9">
        <f t="shared" si="37"/>
        <v>180</v>
      </c>
      <c r="I340" s="9">
        <v>180</v>
      </c>
      <c r="J340" s="9"/>
      <c r="K340" s="9">
        <v>7</v>
      </c>
      <c r="L340" s="9">
        <v>3</v>
      </c>
      <c r="M340" s="9"/>
      <c r="N340" s="13">
        <v>40</v>
      </c>
      <c r="O340" s="9"/>
      <c r="P340" s="9"/>
      <c r="Q340" s="10">
        <v>43351.9</v>
      </c>
      <c r="R340" s="10">
        <v>28674.400000000001</v>
      </c>
    </row>
    <row r="341" spans="1:18" ht="60" x14ac:dyDescent="0.25">
      <c r="A341" s="7">
        <v>16</v>
      </c>
      <c r="B341" s="374" t="s">
        <v>661</v>
      </c>
      <c r="C341" s="375"/>
      <c r="D341" s="375"/>
      <c r="E341" s="375"/>
      <c r="F341" s="376"/>
      <c r="G341" s="11" t="s">
        <v>621</v>
      </c>
      <c r="H341" s="9">
        <f t="shared" si="37"/>
        <v>210</v>
      </c>
      <c r="I341" s="9">
        <v>210</v>
      </c>
      <c r="J341" s="9"/>
      <c r="K341" s="13">
        <v>12</v>
      </c>
      <c r="L341" s="9">
        <v>13</v>
      </c>
      <c r="M341" s="9"/>
      <c r="N341" s="9">
        <v>72</v>
      </c>
      <c r="O341" s="9">
        <v>11.5</v>
      </c>
      <c r="P341" s="9"/>
      <c r="Q341" s="10">
        <v>44009.3</v>
      </c>
      <c r="R341" s="10">
        <v>24320.3</v>
      </c>
    </row>
    <row r="342" spans="1:18" ht="72" x14ac:dyDescent="0.25">
      <c r="A342" s="7">
        <v>17</v>
      </c>
      <c r="B342" s="374" t="s">
        <v>662</v>
      </c>
      <c r="C342" s="375"/>
      <c r="D342" s="375"/>
      <c r="E342" s="375"/>
      <c r="F342" s="376"/>
      <c r="G342" s="11" t="s">
        <v>622</v>
      </c>
      <c r="H342" s="9">
        <f t="shared" si="37"/>
        <v>150</v>
      </c>
      <c r="I342" s="9">
        <v>150</v>
      </c>
      <c r="J342" s="9"/>
      <c r="K342" s="9">
        <v>5</v>
      </c>
      <c r="L342" s="9">
        <v>18</v>
      </c>
      <c r="M342" s="9"/>
      <c r="N342" s="9">
        <v>15</v>
      </c>
      <c r="O342" s="9">
        <v>23</v>
      </c>
      <c r="P342" s="9"/>
      <c r="Q342" s="10">
        <v>41400</v>
      </c>
      <c r="R342" s="10">
        <v>24186</v>
      </c>
    </row>
    <row r="343" spans="1:18" ht="48" x14ac:dyDescent="0.25">
      <c r="A343" s="7">
        <v>18</v>
      </c>
      <c r="B343" s="374" t="s">
        <v>607</v>
      </c>
      <c r="C343" s="375"/>
      <c r="D343" s="375"/>
      <c r="E343" s="375"/>
      <c r="F343" s="376"/>
      <c r="G343" s="11" t="s">
        <v>623</v>
      </c>
      <c r="H343" s="9">
        <f t="shared" si="37"/>
        <v>40</v>
      </c>
      <c r="I343" s="9"/>
      <c r="J343" s="9">
        <v>40</v>
      </c>
      <c r="K343" s="13">
        <v>17</v>
      </c>
      <c r="L343" s="9">
        <v>6.5</v>
      </c>
      <c r="M343" s="9">
        <v>1</v>
      </c>
      <c r="N343" s="13">
        <v>21</v>
      </c>
      <c r="O343" s="9">
        <v>5</v>
      </c>
      <c r="P343" s="9">
        <v>2</v>
      </c>
      <c r="Q343" s="10">
        <v>47099.6</v>
      </c>
      <c r="R343" s="10">
        <v>27792.6</v>
      </c>
    </row>
    <row r="344" spans="1:18" ht="48" x14ac:dyDescent="0.25">
      <c r="A344" s="7">
        <v>19</v>
      </c>
      <c r="B344" s="374" t="s">
        <v>601</v>
      </c>
      <c r="C344" s="375"/>
      <c r="D344" s="375"/>
      <c r="E344" s="375"/>
      <c r="F344" s="376"/>
      <c r="G344" s="11" t="s">
        <v>624</v>
      </c>
      <c r="H344" s="9">
        <f t="shared" si="37"/>
        <v>0</v>
      </c>
      <c r="I344" s="9"/>
      <c r="J344" s="9"/>
      <c r="K344" s="9">
        <v>39</v>
      </c>
      <c r="L344" s="9">
        <v>2</v>
      </c>
      <c r="M344" s="9">
        <v>2</v>
      </c>
      <c r="N344" s="9">
        <v>66</v>
      </c>
      <c r="O344" s="9">
        <v>0</v>
      </c>
      <c r="P344" s="9">
        <v>0</v>
      </c>
      <c r="Q344" s="10">
        <v>35420</v>
      </c>
      <c r="R344" s="10">
        <v>19510</v>
      </c>
    </row>
    <row r="345" spans="1:18" ht="60" x14ac:dyDescent="0.25">
      <c r="A345" s="7">
        <v>20</v>
      </c>
      <c r="B345" s="374" t="s">
        <v>625</v>
      </c>
      <c r="C345" s="375"/>
      <c r="D345" s="375"/>
      <c r="E345" s="375"/>
      <c r="F345" s="376"/>
      <c r="G345" s="11" t="s">
        <v>626</v>
      </c>
      <c r="H345" s="9">
        <f t="shared" si="37"/>
        <v>0</v>
      </c>
      <c r="I345" s="9"/>
      <c r="J345" s="9"/>
      <c r="K345" s="13">
        <v>36</v>
      </c>
      <c r="L345" s="9">
        <v>26</v>
      </c>
      <c r="M345" s="9">
        <v>0</v>
      </c>
      <c r="N345" s="9">
        <v>70</v>
      </c>
      <c r="O345" s="9">
        <v>46</v>
      </c>
      <c r="P345" s="9">
        <v>0</v>
      </c>
      <c r="Q345" s="10">
        <v>35420</v>
      </c>
      <c r="R345" s="10">
        <v>19966</v>
      </c>
    </row>
    <row r="346" spans="1:18" ht="60" x14ac:dyDescent="0.25">
      <c r="A346" s="7">
        <v>21</v>
      </c>
      <c r="B346" s="374" t="s">
        <v>601</v>
      </c>
      <c r="C346" s="375"/>
      <c r="D346" s="375"/>
      <c r="E346" s="375"/>
      <c r="F346" s="376"/>
      <c r="G346" s="11" t="s">
        <v>648</v>
      </c>
      <c r="H346" s="9">
        <f t="shared" si="37"/>
        <v>0</v>
      </c>
      <c r="I346" s="9"/>
      <c r="J346" s="9"/>
      <c r="K346" s="13">
        <v>11</v>
      </c>
      <c r="L346" s="9">
        <v>19</v>
      </c>
      <c r="M346" s="9">
        <v>1</v>
      </c>
      <c r="N346" s="9">
        <v>20</v>
      </c>
      <c r="O346" s="9">
        <v>15</v>
      </c>
      <c r="P346" s="9"/>
      <c r="Q346" s="10">
        <v>39380</v>
      </c>
      <c r="R346" s="10">
        <v>22709</v>
      </c>
    </row>
    <row r="347" spans="1:18" x14ac:dyDescent="0.25">
      <c r="A347" s="403" t="s">
        <v>645</v>
      </c>
      <c r="B347" s="403"/>
      <c r="C347" s="403"/>
      <c r="D347" s="403"/>
      <c r="E347" s="403"/>
      <c r="F347" s="403"/>
      <c r="G347" s="403"/>
      <c r="H347" s="3">
        <f>H346+H345+H344+H343+H342+H341+H340+H339+H338+H337+H336+H335+H334+H333+H332+H331+H329+H330+H328+H327+H326</f>
        <v>4250</v>
      </c>
      <c r="I347" s="3">
        <f t="shared" ref="I347:P347" si="38">I346+I345+I344+I343+I342+I341+I340+I339+I338+I337+I336+I335+I334+I333+I332+I331+I329+I330+I328+I327+I326</f>
        <v>4105</v>
      </c>
      <c r="J347" s="3">
        <f t="shared" si="38"/>
        <v>145</v>
      </c>
      <c r="K347" s="3">
        <f t="shared" si="38"/>
        <v>1173</v>
      </c>
      <c r="L347" s="3">
        <f t="shared" si="38"/>
        <v>481.25</v>
      </c>
      <c r="M347" s="3">
        <f t="shared" si="38"/>
        <v>210</v>
      </c>
      <c r="N347" s="3">
        <f t="shared" si="38"/>
        <v>2579</v>
      </c>
      <c r="O347" s="3">
        <f t="shared" si="38"/>
        <v>500.7</v>
      </c>
      <c r="P347" s="3">
        <f t="shared" si="38"/>
        <v>282.7</v>
      </c>
      <c r="Q347" s="6">
        <f>(Q326+Q327+Q328+Q329+Q330+Q331+Q332+Q333+Q334+Q335+Q336+Q337+Q338+Q339+Q340+Q341+Q342+Q343+Q344+Q345+Q346)/21</f>
        <v>41278.519047619047</v>
      </c>
      <c r="R347" s="6">
        <f>(R326+R327+R328+R329+R330+R331+R332+R333+R334+R335+R336+R337+R338+R339+R340+R341+R342+R343+R344+R345+R346)/21</f>
        <v>22767.257142857143</v>
      </c>
    </row>
    <row r="348" spans="1:18" x14ac:dyDescent="0.25">
      <c r="A348" s="412" t="s">
        <v>630</v>
      </c>
      <c r="B348" s="412"/>
      <c r="C348" s="412"/>
      <c r="D348" s="412"/>
      <c r="E348" s="412"/>
      <c r="F348" s="412"/>
      <c r="G348" s="412"/>
      <c r="H348" s="412"/>
      <c r="I348" s="412"/>
      <c r="J348" s="412"/>
      <c r="K348" s="412"/>
      <c r="L348" s="412"/>
      <c r="M348" s="412"/>
      <c r="N348" s="412"/>
      <c r="O348" s="412"/>
      <c r="P348" s="412"/>
      <c r="Q348" s="412"/>
      <c r="R348" s="412"/>
    </row>
    <row r="349" spans="1:18" ht="26.25" customHeight="1" x14ac:dyDescent="0.25">
      <c r="A349" s="7">
        <v>1</v>
      </c>
      <c r="B349" s="374" t="s">
        <v>601</v>
      </c>
      <c r="C349" s="375"/>
      <c r="D349" s="375"/>
      <c r="E349" s="375"/>
      <c r="F349" s="376"/>
      <c r="G349" s="11" t="s">
        <v>663</v>
      </c>
      <c r="H349" s="9">
        <f>I349+J349</f>
        <v>145</v>
      </c>
      <c r="I349" s="9">
        <v>105</v>
      </c>
      <c r="J349" s="9">
        <v>40</v>
      </c>
      <c r="K349" s="9">
        <v>33</v>
      </c>
      <c r="L349" s="9">
        <v>9</v>
      </c>
      <c r="M349" s="9">
        <v>0</v>
      </c>
      <c r="N349" s="9">
        <v>58</v>
      </c>
      <c r="O349" s="9">
        <v>3</v>
      </c>
      <c r="P349" s="9">
        <v>0</v>
      </c>
      <c r="Q349" s="10">
        <v>35506</v>
      </c>
      <c r="R349" s="10">
        <v>24475.200000000001</v>
      </c>
    </row>
    <row r="350" spans="1:18" ht="36.75" customHeight="1" x14ac:dyDescent="0.25">
      <c r="A350" s="7">
        <v>2</v>
      </c>
      <c r="B350" s="374" t="s">
        <v>614</v>
      </c>
      <c r="C350" s="375"/>
      <c r="D350" s="375"/>
      <c r="E350" s="375"/>
      <c r="F350" s="376"/>
      <c r="G350" s="11" t="s">
        <v>664</v>
      </c>
      <c r="H350" s="9">
        <f t="shared" ref="H350:H374" si="39">I350+J350</f>
        <v>215</v>
      </c>
      <c r="I350" s="9">
        <v>185</v>
      </c>
      <c r="J350" s="9">
        <v>30</v>
      </c>
      <c r="K350" s="13">
        <v>69</v>
      </c>
      <c r="L350" s="9">
        <v>81</v>
      </c>
      <c r="M350" s="9">
        <v>11</v>
      </c>
      <c r="N350" s="13">
        <v>178</v>
      </c>
      <c r="O350" s="9"/>
      <c r="P350" s="9"/>
      <c r="Q350" s="10">
        <v>35400</v>
      </c>
      <c r="R350" s="10">
        <v>18950</v>
      </c>
    </row>
    <row r="351" spans="1:18" ht="37.5" customHeight="1" x14ac:dyDescent="0.25">
      <c r="A351" s="7">
        <v>3</v>
      </c>
      <c r="B351" s="374" t="s">
        <v>631</v>
      </c>
      <c r="C351" s="375"/>
      <c r="D351" s="375"/>
      <c r="E351" s="375"/>
      <c r="F351" s="376"/>
      <c r="G351" s="11" t="s">
        <v>665</v>
      </c>
      <c r="H351" s="9">
        <f t="shared" si="39"/>
        <v>295</v>
      </c>
      <c r="I351" s="9">
        <v>265</v>
      </c>
      <c r="J351" s="9">
        <v>30</v>
      </c>
      <c r="K351" s="13">
        <v>65</v>
      </c>
      <c r="L351" s="9">
        <v>4</v>
      </c>
      <c r="M351" s="9">
        <v>4</v>
      </c>
      <c r="N351" s="13">
        <v>186</v>
      </c>
      <c r="O351" s="9">
        <v>3</v>
      </c>
      <c r="P351" s="9">
        <v>3</v>
      </c>
      <c r="Q351" s="10">
        <v>35420</v>
      </c>
      <c r="R351" s="10">
        <v>19517</v>
      </c>
    </row>
    <row r="352" spans="1:18" ht="24" x14ac:dyDescent="0.25">
      <c r="A352" s="7">
        <v>4</v>
      </c>
      <c r="B352" s="374" t="s">
        <v>601</v>
      </c>
      <c r="C352" s="375"/>
      <c r="D352" s="375"/>
      <c r="E352" s="375"/>
      <c r="F352" s="376"/>
      <c r="G352" s="11" t="s">
        <v>666</v>
      </c>
      <c r="H352" s="9">
        <f t="shared" si="39"/>
        <v>230</v>
      </c>
      <c r="I352" s="9">
        <v>230</v>
      </c>
      <c r="J352" s="9"/>
      <c r="K352" s="13">
        <v>80</v>
      </c>
      <c r="L352" s="9">
        <v>108</v>
      </c>
      <c r="M352" s="9">
        <v>86</v>
      </c>
      <c r="N352" s="13">
        <v>126</v>
      </c>
      <c r="O352" s="9">
        <v>166</v>
      </c>
      <c r="P352" s="9">
        <v>124</v>
      </c>
      <c r="Q352" s="10">
        <v>35420</v>
      </c>
      <c r="R352" s="10">
        <v>19517</v>
      </c>
    </row>
    <row r="353" spans="1:18" ht="24" x14ac:dyDescent="0.25">
      <c r="A353" s="7">
        <v>5</v>
      </c>
      <c r="B353" s="374" t="s">
        <v>614</v>
      </c>
      <c r="C353" s="375"/>
      <c r="D353" s="375"/>
      <c r="E353" s="375"/>
      <c r="F353" s="376"/>
      <c r="G353" s="11" t="s">
        <v>667</v>
      </c>
      <c r="H353" s="9">
        <f t="shared" si="39"/>
        <v>160</v>
      </c>
      <c r="I353" s="9">
        <v>130</v>
      </c>
      <c r="J353" s="9">
        <v>30</v>
      </c>
      <c r="K353" s="9">
        <v>46</v>
      </c>
      <c r="L353" s="9">
        <v>14</v>
      </c>
      <c r="M353" s="9">
        <v>0</v>
      </c>
      <c r="N353" s="9">
        <v>97</v>
      </c>
      <c r="O353" s="9">
        <v>22</v>
      </c>
      <c r="P353" s="9">
        <v>0</v>
      </c>
      <c r="Q353" s="10">
        <v>36402.6</v>
      </c>
      <c r="R353" s="10">
        <v>18998.8</v>
      </c>
    </row>
    <row r="354" spans="1:18" ht="24" x14ac:dyDescent="0.25">
      <c r="A354" s="7">
        <v>6</v>
      </c>
      <c r="B354" s="374" t="s">
        <v>631</v>
      </c>
      <c r="C354" s="375"/>
      <c r="D354" s="375"/>
      <c r="E354" s="375"/>
      <c r="F354" s="376"/>
      <c r="G354" s="11" t="s">
        <v>668</v>
      </c>
      <c r="H354" s="9">
        <f t="shared" si="39"/>
        <v>145</v>
      </c>
      <c r="I354" s="9">
        <v>130</v>
      </c>
      <c r="J354" s="9">
        <v>15</v>
      </c>
      <c r="K354" s="9">
        <v>47</v>
      </c>
      <c r="L354" s="9">
        <v>2</v>
      </c>
      <c r="M354" s="9">
        <v>2</v>
      </c>
      <c r="N354" s="9">
        <v>87</v>
      </c>
      <c r="O354" s="9">
        <v>2</v>
      </c>
      <c r="P354" s="9">
        <v>2</v>
      </c>
      <c r="Q354" s="10">
        <v>37300</v>
      </c>
      <c r="R354" s="10">
        <v>19100</v>
      </c>
    </row>
    <row r="355" spans="1:18" ht="24" x14ac:dyDescent="0.25">
      <c r="A355" s="7">
        <v>7</v>
      </c>
      <c r="B355" s="374" t="s">
        <v>632</v>
      </c>
      <c r="C355" s="375"/>
      <c r="D355" s="375"/>
      <c r="E355" s="375"/>
      <c r="F355" s="376"/>
      <c r="G355" s="11" t="s">
        <v>669</v>
      </c>
      <c r="H355" s="9">
        <f t="shared" si="39"/>
        <v>105</v>
      </c>
      <c r="I355" s="9">
        <v>80</v>
      </c>
      <c r="J355" s="9">
        <v>25</v>
      </c>
      <c r="K355" s="13">
        <v>25</v>
      </c>
      <c r="L355" s="9"/>
      <c r="M355" s="9"/>
      <c r="N355" s="13">
        <v>49</v>
      </c>
      <c r="O355" s="9"/>
      <c r="P355" s="9"/>
      <c r="Q355" s="10">
        <v>33380.9</v>
      </c>
      <c r="R355" s="10">
        <v>21518.400000000001</v>
      </c>
    </row>
    <row r="356" spans="1:18" ht="42" customHeight="1" x14ac:dyDescent="0.25">
      <c r="A356" s="7">
        <v>8</v>
      </c>
      <c r="B356" s="374" t="s">
        <v>614</v>
      </c>
      <c r="C356" s="375"/>
      <c r="D356" s="375"/>
      <c r="E356" s="375"/>
      <c r="F356" s="376"/>
      <c r="G356" s="11" t="s">
        <v>670</v>
      </c>
      <c r="H356" s="9">
        <f t="shared" si="39"/>
        <v>131</v>
      </c>
      <c r="I356" s="9">
        <v>125</v>
      </c>
      <c r="J356" s="9">
        <v>6</v>
      </c>
      <c r="K356" s="13">
        <v>34</v>
      </c>
      <c r="L356" s="9"/>
      <c r="M356" s="9"/>
      <c r="N356" s="9">
        <v>161</v>
      </c>
      <c r="O356" s="9"/>
      <c r="P356" s="9"/>
      <c r="Q356" s="10">
        <v>36754</v>
      </c>
      <c r="R356" s="10">
        <v>19198</v>
      </c>
    </row>
    <row r="357" spans="1:18" ht="60" customHeight="1" x14ac:dyDescent="0.25">
      <c r="A357" s="7">
        <v>9</v>
      </c>
      <c r="B357" s="374" t="s">
        <v>694</v>
      </c>
      <c r="C357" s="375"/>
      <c r="D357" s="375"/>
      <c r="E357" s="375"/>
      <c r="F357" s="376"/>
      <c r="G357" s="11" t="s">
        <v>671</v>
      </c>
      <c r="H357" s="9">
        <f t="shared" si="39"/>
        <v>135</v>
      </c>
      <c r="I357" s="9">
        <v>120</v>
      </c>
      <c r="J357" s="9">
        <v>15</v>
      </c>
      <c r="K357" s="9">
        <v>16</v>
      </c>
      <c r="L357" s="9">
        <v>6</v>
      </c>
      <c r="M357" s="9">
        <v>6</v>
      </c>
      <c r="N357" s="13">
        <v>32</v>
      </c>
      <c r="O357" s="9">
        <v>1</v>
      </c>
      <c r="P357" s="9">
        <v>1</v>
      </c>
      <c r="Q357" s="10">
        <v>37429.4</v>
      </c>
      <c r="R357" s="10">
        <v>20178.3</v>
      </c>
    </row>
    <row r="358" spans="1:18" ht="25.5" customHeight="1" x14ac:dyDescent="0.25">
      <c r="A358" s="7">
        <v>10</v>
      </c>
      <c r="B358" s="374" t="s">
        <v>601</v>
      </c>
      <c r="C358" s="375"/>
      <c r="D358" s="375"/>
      <c r="E358" s="375"/>
      <c r="F358" s="376"/>
      <c r="G358" s="11" t="s">
        <v>672</v>
      </c>
      <c r="H358" s="9">
        <f t="shared" si="39"/>
        <v>0</v>
      </c>
      <c r="I358" s="9"/>
      <c r="J358" s="9"/>
      <c r="K358" s="13">
        <v>39</v>
      </c>
      <c r="L358" s="9">
        <v>32</v>
      </c>
      <c r="M358" s="9">
        <v>1</v>
      </c>
      <c r="N358" s="13">
        <v>47</v>
      </c>
      <c r="O358" s="9">
        <v>50</v>
      </c>
      <c r="P358" s="9">
        <v>1</v>
      </c>
      <c r="Q358" s="10">
        <v>38859</v>
      </c>
      <c r="R358" s="10">
        <v>22297</v>
      </c>
    </row>
    <row r="359" spans="1:18" ht="30" customHeight="1" x14ac:dyDescent="0.25">
      <c r="A359" s="7">
        <v>11</v>
      </c>
      <c r="B359" s="374" t="s">
        <v>614</v>
      </c>
      <c r="C359" s="375"/>
      <c r="D359" s="375"/>
      <c r="E359" s="375"/>
      <c r="F359" s="376"/>
      <c r="G359" s="11" t="s">
        <v>673</v>
      </c>
      <c r="H359" s="9">
        <f t="shared" si="39"/>
        <v>30</v>
      </c>
      <c r="I359" s="9"/>
      <c r="J359" s="9">
        <v>30</v>
      </c>
      <c r="K359" s="13">
        <v>57</v>
      </c>
      <c r="L359" s="9"/>
      <c r="M359" s="9">
        <v>1</v>
      </c>
      <c r="N359" s="13">
        <v>69</v>
      </c>
      <c r="O359" s="9"/>
      <c r="P359" s="9">
        <v>1</v>
      </c>
      <c r="Q359" s="10">
        <v>35424</v>
      </c>
      <c r="R359" s="10">
        <v>21020</v>
      </c>
    </row>
    <row r="360" spans="1:18" ht="30.75" customHeight="1" x14ac:dyDescent="0.25">
      <c r="A360" s="7">
        <v>12</v>
      </c>
      <c r="B360" s="374" t="s">
        <v>601</v>
      </c>
      <c r="C360" s="375"/>
      <c r="D360" s="375"/>
      <c r="E360" s="375"/>
      <c r="F360" s="376"/>
      <c r="G360" s="11" t="s">
        <v>674</v>
      </c>
      <c r="H360" s="9">
        <f t="shared" si="39"/>
        <v>30</v>
      </c>
      <c r="I360" s="9"/>
      <c r="J360" s="9">
        <v>30</v>
      </c>
      <c r="K360" s="13">
        <v>51</v>
      </c>
      <c r="L360" s="9"/>
      <c r="M360" s="9"/>
      <c r="N360" s="13">
        <v>67</v>
      </c>
      <c r="O360" s="9"/>
      <c r="P360" s="9"/>
      <c r="Q360" s="10">
        <v>35775</v>
      </c>
      <c r="R360" s="10">
        <v>19062</v>
      </c>
    </row>
    <row r="361" spans="1:18" ht="29.25" customHeight="1" x14ac:dyDescent="0.25">
      <c r="A361" s="7">
        <v>13</v>
      </c>
      <c r="B361" s="374" t="s">
        <v>601</v>
      </c>
      <c r="C361" s="375"/>
      <c r="D361" s="375"/>
      <c r="E361" s="375"/>
      <c r="F361" s="376"/>
      <c r="G361" s="11" t="s">
        <v>675</v>
      </c>
      <c r="H361" s="9">
        <f t="shared" si="39"/>
        <v>30</v>
      </c>
      <c r="I361" s="9"/>
      <c r="J361" s="9">
        <v>30</v>
      </c>
      <c r="K361" s="9">
        <v>32</v>
      </c>
      <c r="L361" s="9"/>
      <c r="M361" s="9"/>
      <c r="N361" s="9">
        <v>47</v>
      </c>
      <c r="O361" s="9"/>
      <c r="P361" s="9"/>
      <c r="Q361" s="10">
        <v>37840</v>
      </c>
      <c r="R361" s="10">
        <v>24565</v>
      </c>
    </row>
    <row r="362" spans="1:18" ht="24.75" customHeight="1" x14ac:dyDescent="0.25">
      <c r="A362" s="7">
        <v>14</v>
      </c>
      <c r="B362" s="374" t="s">
        <v>611</v>
      </c>
      <c r="C362" s="375"/>
      <c r="D362" s="375"/>
      <c r="E362" s="375"/>
      <c r="F362" s="376"/>
      <c r="G362" s="11" t="s">
        <v>676</v>
      </c>
      <c r="H362" s="9">
        <f t="shared" si="39"/>
        <v>20</v>
      </c>
      <c r="I362" s="9"/>
      <c r="J362" s="9">
        <v>20</v>
      </c>
      <c r="K362" s="13">
        <v>32</v>
      </c>
      <c r="L362" s="9">
        <v>15</v>
      </c>
      <c r="M362" s="9"/>
      <c r="N362" s="13">
        <v>59</v>
      </c>
      <c r="O362" s="9"/>
      <c r="P362" s="9"/>
      <c r="Q362" s="10">
        <v>35508</v>
      </c>
      <c r="R362" s="10">
        <v>18967</v>
      </c>
    </row>
    <row r="363" spans="1:18" ht="40.5" customHeight="1" x14ac:dyDescent="0.25">
      <c r="A363" s="7">
        <v>15</v>
      </c>
      <c r="B363" s="374" t="s">
        <v>631</v>
      </c>
      <c r="C363" s="375"/>
      <c r="D363" s="375"/>
      <c r="E363" s="375"/>
      <c r="F363" s="376"/>
      <c r="G363" s="11" t="s">
        <v>677</v>
      </c>
      <c r="H363" s="9">
        <f t="shared" si="39"/>
        <v>20</v>
      </c>
      <c r="I363" s="9"/>
      <c r="J363" s="9">
        <v>20</v>
      </c>
      <c r="K363" s="9">
        <v>36</v>
      </c>
      <c r="L363" s="9">
        <v>2</v>
      </c>
      <c r="M363" s="9">
        <v>2</v>
      </c>
      <c r="N363" s="9">
        <v>54</v>
      </c>
      <c r="O363" s="9">
        <v>1</v>
      </c>
      <c r="P363" s="9">
        <v>1</v>
      </c>
      <c r="Q363" s="10">
        <v>39230.6</v>
      </c>
      <c r="R363" s="10">
        <v>22401</v>
      </c>
    </row>
    <row r="364" spans="1:18" ht="28.5" customHeight="1" x14ac:dyDescent="0.25">
      <c r="A364" s="7">
        <v>16</v>
      </c>
      <c r="B364" s="374" t="s">
        <v>601</v>
      </c>
      <c r="C364" s="375"/>
      <c r="D364" s="375"/>
      <c r="E364" s="375"/>
      <c r="F364" s="376"/>
      <c r="G364" s="11" t="s">
        <v>678</v>
      </c>
      <c r="H364" s="9">
        <f t="shared" si="39"/>
        <v>20</v>
      </c>
      <c r="I364" s="9"/>
      <c r="J364" s="9">
        <v>20</v>
      </c>
      <c r="K364" s="9">
        <v>57</v>
      </c>
      <c r="L364" s="9"/>
      <c r="M364" s="9"/>
      <c r="N364" s="9">
        <v>87</v>
      </c>
      <c r="O364" s="9"/>
      <c r="P364" s="9"/>
      <c r="Q364" s="10">
        <v>40591</v>
      </c>
      <c r="R364" s="10">
        <v>23255</v>
      </c>
    </row>
    <row r="365" spans="1:18" ht="24" x14ac:dyDescent="0.25">
      <c r="A365" s="7">
        <v>17</v>
      </c>
      <c r="B365" s="374" t="s">
        <v>601</v>
      </c>
      <c r="C365" s="375"/>
      <c r="D365" s="375"/>
      <c r="E365" s="375"/>
      <c r="F365" s="376"/>
      <c r="G365" s="11" t="s">
        <v>679</v>
      </c>
      <c r="H365" s="9">
        <f t="shared" si="39"/>
        <v>10</v>
      </c>
      <c r="I365" s="9"/>
      <c r="J365" s="9">
        <v>10</v>
      </c>
      <c r="K365" s="9">
        <v>45</v>
      </c>
      <c r="L365" s="9">
        <v>10.5</v>
      </c>
      <c r="M365" s="9">
        <v>3</v>
      </c>
      <c r="N365" s="9">
        <v>86</v>
      </c>
      <c r="O365" s="10">
        <v>7</v>
      </c>
      <c r="P365" s="10">
        <v>3</v>
      </c>
      <c r="Q365" s="10">
        <v>41898</v>
      </c>
      <c r="R365" s="10">
        <v>24927</v>
      </c>
    </row>
    <row r="366" spans="1:18" ht="24" x14ac:dyDescent="0.25">
      <c r="A366" s="7">
        <v>18</v>
      </c>
      <c r="B366" s="374" t="s">
        <v>601</v>
      </c>
      <c r="C366" s="375"/>
      <c r="D366" s="375"/>
      <c r="E366" s="375"/>
      <c r="F366" s="376"/>
      <c r="G366" s="11" t="s">
        <v>680</v>
      </c>
      <c r="H366" s="9">
        <f t="shared" si="39"/>
        <v>10</v>
      </c>
      <c r="I366" s="9"/>
      <c r="J366" s="9">
        <v>10</v>
      </c>
      <c r="K366" s="9">
        <v>36</v>
      </c>
      <c r="L366" s="9">
        <v>1</v>
      </c>
      <c r="M366" s="9">
        <v>1</v>
      </c>
      <c r="N366" s="9">
        <v>54</v>
      </c>
      <c r="O366" s="9">
        <v>2</v>
      </c>
      <c r="P366" s="9">
        <v>2</v>
      </c>
      <c r="Q366" s="10">
        <v>37671.199999999997</v>
      </c>
      <c r="R366" s="10">
        <v>26272.799999999999</v>
      </c>
    </row>
    <row r="367" spans="1:18" ht="24" x14ac:dyDescent="0.25">
      <c r="A367" s="7">
        <v>19</v>
      </c>
      <c r="B367" s="374" t="s">
        <v>611</v>
      </c>
      <c r="C367" s="375"/>
      <c r="D367" s="375"/>
      <c r="E367" s="375"/>
      <c r="F367" s="376"/>
      <c r="G367" s="11" t="s">
        <v>681</v>
      </c>
      <c r="H367" s="9">
        <f t="shared" si="39"/>
        <v>0</v>
      </c>
      <c r="I367" s="9"/>
      <c r="J367" s="9"/>
      <c r="K367" s="9">
        <v>15</v>
      </c>
      <c r="L367" s="9">
        <v>38</v>
      </c>
      <c r="M367" s="9">
        <v>8</v>
      </c>
      <c r="N367" s="9">
        <v>26</v>
      </c>
      <c r="O367" s="9">
        <v>85</v>
      </c>
      <c r="P367" s="9">
        <v>2</v>
      </c>
      <c r="Q367" s="10">
        <v>40966.699999999997</v>
      </c>
      <c r="R367" s="10">
        <v>21487.7</v>
      </c>
    </row>
    <row r="368" spans="1:18" ht="24" x14ac:dyDescent="0.25">
      <c r="A368" s="7">
        <v>20</v>
      </c>
      <c r="B368" s="374" t="s">
        <v>631</v>
      </c>
      <c r="C368" s="375"/>
      <c r="D368" s="375"/>
      <c r="E368" s="375"/>
      <c r="F368" s="376"/>
      <c r="G368" s="11" t="s">
        <v>682</v>
      </c>
      <c r="H368" s="9">
        <f t="shared" si="39"/>
        <v>10</v>
      </c>
      <c r="I368" s="9"/>
      <c r="J368" s="9">
        <v>10</v>
      </c>
      <c r="K368" s="13">
        <v>37</v>
      </c>
      <c r="L368" s="9">
        <v>11</v>
      </c>
      <c r="M368" s="9">
        <v>3</v>
      </c>
      <c r="N368" s="9">
        <v>56</v>
      </c>
      <c r="O368" s="9">
        <v>10</v>
      </c>
      <c r="P368" s="9">
        <v>3</v>
      </c>
      <c r="Q368" s="10">
        <v>35683</v>
      </c>
      <c r="R368" s="10">
        <v>18958</v>
      </c>
    </row>
    <row r="369" spans="1:18" ht="36" x14ac:dyDescent="0.25">
      <c r="A369" s="7">
        <v>21</v>
      </c>
      <c r="B369" s="374" t="s">
        <v>631</v>
      </c>
      <c r="C369" s="375"/>
      <c r="D369" s="375"/>
      <c r="E369" s="375"/>
      <c r="F369" s="376"/>
      <c r="G369" s="11" t="s">
        <v>683</v>
      </c>
      <c r="H369" s="9">
        <f t="shared" si="39"/>
        <v>0</v>
      </c>
      <c r="I369" s="9"/>
      <c r="J369" s="9"/>
      <c r="K369" s="13">
        <v>34</v>
      </c>
      <c r="L369" s="9"/>
      <c r="M369" s="9"/>
      <c r="N369" s="9">
        <v>42</v>
      </c>
      <c r="O369" s="9"/>
      <c r="P369" s="9"/>
      <c r="Q369" s="10">
        <v>42295.8</v>
      </c>
      <c r="R369" s="10">
        <v>20209.5</v>
      </c>
    </row>
    <row r="370" spans="1:18" ht="48" x14ac:dyDescent="0.25">
      <c r="A370" s="7">
        <v>22</v>
      </c>
      <c r="B370" s="374" t="s">
        <v>614</v>
      </c>
      <c r="C370" s="375"/>
      <c r="D370" s="375"/>
      <c r="E370" s="375"/>
      <c r="F370" s="376"/>
      <c r="G370" s="11" t="s">
        <v>684</v>
      </c>
      <c r="H370" s="9">
        <f t="shared" si="39"/>
        <v>0</v>
      </c>
      <c r="I370" s="9"/>
      <c r="J370" s="9"/>
      <c r="K370" s="9">
        <v>21</v>
      </c>
      <c r="L370" s="9"/>
      <c r="M370" s="9"/>
      <c r="N370" s="9">
        <v>26</v>
      </c>
      <c r="O370" s="9"/>
      <c r="P370" s="9"/>
      <c r="Q370" s="10">
        <v>35420</v>
      </c>
      <c r="R370" s="10">
        <v>18957</v>
      </c>
    </row>
    <row r="371" spans="1:18" ht="48" x14ac:dyDescent="0.25">
      <c r="A371" s="7">
        <v>23</v>
      </c>
      <c r="B371" s="374" t="s">
        <v>614</v>
      </c>
      <c r="C371" s="375"/>
      <c r="D371" s="375"/>
      <c r="E371" s="375"/>
      <c r="F371" s="376"/>
      <c r="G371" s="11" t="s">
        <v>685</v>
      </c>
      <c r="H371" s="9">
        <f t="shared" si="39"/>
        <v>0</v>
      </c>
      <c r="I371" s="9"/>
      <c r="J371" s="9"/>
      <c r="K371" s="13">
        <v>11</v>
      </c>
      <c r="L371" s="9"/>
      <c r="M371" s="9"/>
      <c r="N371" s="13">
        <v>24</v>
      </c>
      <c r="O371" s="9"/>
      <c r="P371" s="9"/>
      <c r="Q371" s="10">
        <v>31781</v>
      </c>
      <c r="R371" s="10">
        <v>24500.6</v>
      </c>
    </row>
    <row r="372" spans="1:18" ht="60" x14ac:dyDescent="0.25">
      <c r="A372" s="7">
        <v>24</v>
      </c>
      <c r="B372" s="374" t="s">
        <v>601</v>
      </c>
      <c r="C372" s="375"/>
      <c r="D372" s="375"/>
      <c r="E372" s="375"/>
      <c r="F372" s="376"/>
      <c r="G372" s="11" t="s">
        <v>633</v>
      </c>
      <c r="H372" s="9">
        <f t="shared" si="39"/>
        <v>0</v>
      </c>
      <c r="I372" s="9"/>
      <c r="J372" s="9"/>
      <c r="K372" s="9">
        <v>3</v>
      </c>
      <c r="L372" s="9">
        <v>36</v>
      </c>
      <c r="M372" s="9"/>
      <c r="N372" s="9">
        <v>23</v>
      </c>
      <c r="O372" s="9">
        <v>62</v>
      </c>
      <c r="P372" s="9">
        <v>4</v>
      </c>
      <c r="Q372" s="10">
        <v>31999</v>
      </c>
      <c r="R372" s="10">
        <v>18086</v>
      </c>
    </row>
    <row r="373" spans="1:18" ht="36" x14ac:dyDescent="0.25">
      <c r="A373" s="7">
        <v>25</v>
      </c>
      <c r="B373" s="374" t="s">
        <v>601</v>
      </c>
      <c r="C373" s="375"/>
      <c r="D373" s="375"/>
      <c r="E373" s="375"/>
      <c r="F373" s="376"/>
      <c r="G373" s="11" t="s">
        <v>686</v>
      </c>
      <c r="H373" s="9">
        <f t="shared" si="39"/>
        <v>10</v>
      </c>
      <c r="I373" s="9"/>
      <c r="J373" s="9">
        <v>10</v>
      </c>
      <c r="K373" s="9">
        <v>21</v>
      </c>
      <c r="L373" s="9">
        <v>6</v>
      </c>
      <c r="M373" s="9">
        <v>6</v>
      </c>
      <c r="N373" s="9">
        <v>32</v>
      </c>
      <c r="O373" s="9"/>
      <c r="P373" s="9"/>
      <c r="Q373" s="10">
        <v>37429.4</v>
      </c>
      <c r="R373" s="10">
        <v>20178.3</v>
      </c>
    </row>
    <row r="374" spans="1:18" ht="48" x14ac:dyDescent="0.25">
      <c r="A374" s="7">
        <v>26</v>
      </c>
      <c r="B374" s="374" t="s">
        <v>601</v>
      </c>
      <c r="C374" s="375"/>
      <c r="D374" s="375"/>
      <c r="E374" s="375"/>
      <c r="F374" s="376"/>
      <c r="G374" s="11" t="s">
        <v>634</v>
      </c>
      <c r="H374" s="9">
        <f t="shared" si="39"/>
        <v>0</v>
      </c>
      <c r="I374" s="9"/>
      <c r="J374" s="9"/>
      <c r="K374" s="13">
        <v>27</v>
      </c>
      <c r="L374" s="9">
        <v>66.75</v>
      </c>
      <c r="M374" s="9">
        <v>36</v>
      </c>
      <c r="N374" s="9">
        <v>225</v>
      </c>
      <c r="O374" s="9">
        <v>111.5</v>
      </c>
      <c r="P374" s="9">
        <v>3</v>
      </c>
      <c r="Q374" s="10">
        <v>40257</v>
      </c>
      <c r="R374" s="10">
        <v>19218.3</v>
      </c>
    </row>
    <row r="375" spans="1:18" x14ac:dyDescent="0.25">
      <c r="A375" s="403" t="s">
        <v>646</v>
      </c>
      <c r="B375" s="403"/>
      <c r="C375" s="403"/>
      <c r="D375" s="403"/>
      <c r="E375" s="403"/>
      <c r="F375" s="403"/>
      <c r="G375" s="403"/>
      <c r="H375" s="3">
        <f>H374+H373+H372+H371+H370+H369+H367++H368+H366+H365+H364+H363+H362+H361+H360+H359+H357+H358+H356+H355+H354+H353+H352+H351+H350+H349</f>
        <v>1751</v>
      </c>
      <c r="I375" s="3">
        <f t="shared" ref="I375:P375" si="40">I374+I373+I372+I371+I370+I369+I367++I368+I366+I365+I364+I363+I362+I361+I360+I359+I357+I358+I356+I355+I354+I353+I352+I351+I350+I349</f>
        <v>1370</v>
      </c>
      <c r="J375" s="3">
        <f t="shared" si="40"/>
        <v>381</v>
      </c>
      <c r="K375" s="3">
        <f t="shared" si="40"/>
        <v>969</v>
      </c>
      <c r="L375" s="3">
        <f t="shared" si="40"/>
        <v>442.25</v>
      </c>
      <c r="M375" s="3">
        <f t="shared" si="40"/>
        <v>170</v>
      </c>
      <c r="N375" s="3">
        <f t="shared" si="40"/>
        <v>1998</v>
      </c>
      <c r="O375" s="3">
        <f t="shared" si="40"/>
        <v>525.5</v>
      </c>
      <c r="P375" s="3">
        <f t="shared" si="40"/>
        <v>150</v>
      </c>
      <c r="Q375" s="6">
        <f>(Q374+Q373+Q372+Q371+Q370+Q369+Q368+Q367+Q366+Q365+Q364+Q363+Q362+Q361+Q360+Q359+Q358+Q357+Q356+Q355+Q354+Q353+Q352+Q351+Q350+Q349)/26</f>
        <v>36986.215384615381</v>
      </c>
      <c r="R375" s="6">
        <f>(R374+R373+R372+R371+R370+R369+R368+R367+R366+R365+R364+R363+R362+R361+R360+R359+R358+R357+R356+R355+R354+R353+R352+R351+R350+R349)/26</f>
        <v>20992.880769230771</v>
      </c>
    </row>
    <row r="376" spans="1:18" x14ac:dyDescent="0.25">
      <c r="A376" s="403" t="s">
        <v>644</v>
      </c>
      <c r="B376" s="403"/>
      <c r="C376" s="403"/>
      <c r="D376" s="403"/>
      <c r="E376" s="403"/>
      <c r="F376" s="403"/>
      <c r="G376" s="403"/>
      <c r="H376" s="3">
        <f>H375+H347+H323+H324</f>
        <v>9901</v>
      </c>
      <c r="I376" s="3">
        <f t="shared" ref="I376:P376" si="41">I375+I347+I323+I324</f>
        <v>8135</v>
      </c>
      <c r="J376" s="3">
        <f t="shared" si="41"/>
        <v>1766</v>
      </c>
      <c r="K376" s="3">
        <f t="shared" si="41"/>
        <v>3756</v>
      </c>
      <c r="L376" s="3">
        <f t="shared" si="41"/>
        <v>1881.25</v>
      </c>
      <c r="M376" s="3">
        <f t="shared" si="41"/>
        <v>572</v>
      </c>
      <c r="N376" s="3">
        <f t="shared" si="41"/>
        <v>9458</v>
      </c>
      <c r="O376" s="3">
        <f t="shared" si="41"/>
        <v>2355.6999999999998</v>
      </c>
      <c r="P376" s="3">
        <f t="shared" si="41"/>
        <v>566.20000000000005</v>
      </c>
      <c r="Q376" s="6">
        <f>(Q375+Q347+Q324+Q323)/4</f>
        <v>36618.849679487183</v>
      </c>
      <c r="R376" s="6">
        <f>(R375+R347+R324+R323)/4</f>
        <v>20303.230906593406</v>
      </c>
    </row>
    <row r="377" spans="1:18" ht="39.75" customHeight="1" x14ac:dyDescent="0.25">
      <c r="A377" s="14"/>
      <c r="B377" s="14"/>
      <c r="C377" s="14"/>
      <c r="D377" s="14"/>
      <c r="E377" s="14"/>
      <c r="F377" s="14"/>
      <c r="G377" s="14"/>
      <c r="H377" s="4"/>
      <c r="I377" s="4"/>
      <c r="J377" s="4"/>
      <c r="K377" s="4"/>
      <c r="L377" s="4"/>
      <c r="M377" s="4"/>
      <c r="N377" s="4"/>
      <c r="O377" s="4"/>
      <c r="P377" s="4"/>
      <c r="Q377" s="15"/>
      <c r="R377" s="15"/>
    </row>
    <row r="378" spans="1:18" x14ac:dyDescent="0.25">
      <c r="A378" s="411" t="s">
        <v>643</v>
      </c>
      <c r="B378" s="411"/>
      <c r="C378" s="411"/>
      <c r="D378" s="411"/>
      <c r="E378" s="411"/>
      <c r="F378" s="411"/>
      <c r="G378" s="411"/>
      <c r="H378" s="411"/>
      <c r="I378" s="411"/>
      <c r="J378" s="411"/>
      <c r="K378" s="4"/>
      <c r="L378" s="4"/>
      <c r="M378" s="4"/>
      <c r="N378" s="4"/>
      <c r="O378" s="4"/>
      <c r="P378" s="4"/>
      <c r="Q378" s="15"/>
      <c r="R378" s="15"/>
    </row>
    <row r="379" spans="1:18" x14ac:dyDescent="0.25">
      <c r="A379" s="409" t="s">
        <v>649</v>
      </c>
      <c r="B379" s="410" t="s">
        <v>22</v>
      </c>
      <c r="C379" s="410"/>
      <c r="D379" s="410"/>
      <c r="E379" s="410"/>
      <c r="F379" s="410"/>
      <c r="G379" s="410" t="s">
        <v>23</v>
      </c>
      <c r="H379" s="399" t="s">
        <v>10</v>
      </c>
      <c r="I379" s="399"/>
      <c r="J379" s="399"/>
      <c r="K379" s="399" t="s">
        <v>27</v>
      </c>
      <c r="L379" s="399"/>
      <c r="M379" s="399"/>
      <c r="N379" s="399" t="s">
        <v>652</v>
      </c>
      <c r="O379" s="399"/>
      <c r="P379" s="16"/>
      <c r="Q379" s="400"/>
      <c r="R379" s="400"/>
    </row>
    <row r="380" spans="1:18" x14ac:dyDescent="0.25">
      <c r="A380" s="409"/>
      <c r="B380" s="410"/>
      <c r="C380" s="410"/>
      <c r="D380" s="410"/>
      <c r="E380" s="410"/>
      <c r="F380" s="410"/>
      <c r="G380" s="410"/>
      <c r="H380" s="401" t="s">
        <v>653</v>
      </c>
      <c r="I380" s="399" t="s">
        <v>29</v>
      </c>
      <c r="J380" s="399"/>
      <c r="K380" s="401" t="s">
        <v>25</v>
      </c>
      <c r="L380" s="399" t="s">
        <v>30</v>
      </c>
      <c r="M380" s="399"/>
      <c r="N380" s="401" t="s">
        <v>10</v>
      </c>
      <c r="O380" s="401" t="s">
        <v>27</v>
      </c>
      <c r="P380" s="16"/>
      <c r="Q380" s="402"/>
      <c r="R380" s="402"/>
    </row>
    <row r="381" spans="1:18" x14ac:dyDescent="0.25">
      <c r="A381" s="409"/>
      <c r="B381" s="410"/>
      <c r="C381" s="410"/>
      <c r="D381" s="410"/>
      <c r="E381" s="410"/>
      <c r="F381" s="410"/>
      <c r="G381" s="410"/>
      <c r="H381" s="401"/>
      <c r="I381" s="401" t="s">
        <v>26</v>
      </c>
      <c r="J381" s="401" t="s">
        <v>9</v>
      </c>
      <c r="K381" s="401"/>
      <c r="L381" s="401" t="s">
        <v>26</v>
      </c>
      <c r="M381" s="401" t="s">
        <v>9</v>
      </c>
      <c r="N381" s="401"/>
      <c r="O381" s="401"/>
      <c r="P381" s="17"/>
      <c r="Q381" s="402"/>
      <c r="R381" s="402"/>
    </row>
    <row r="382" spans="1:18" x14ac:dyDescent="0.25">
      <c r="A382" s="409"/>
      <c r="B382" s="410"/>
      <c r="C382" s="410"/>
      <c r="D382" s="410"/>
      <c r="E382" s="410"/>
      <c r="F382" s="410"/>
      <c r="G382" s="410"/>
      <c r="H382" s="401"/>
      <c r="I382" s="401"/>
      <c r="J382" s="401"/>
      <c r="K382" s="401"/>
      <c r="L382" s="401"/>
      <c r="M382" s="401"/>
      <c r="N382" s="401"/>
      <c r="O382" s="401"/>
      <c r="P382" s="17"/>
      <c r="Q382" s="402"/>
      <c r="R382" s="402"/>
    </row>
    <row r="383" spans="1:18" ht="60" x14ac:dyDescent="0.25">
      <c r="A383" s="7">
        <v>1</v>
      </c>
      <c r="B383" s="374" t="s">
        <v>614</v>
      </c>
      <c r="C383" s="375"/>
      <c r="D383" s="375"/>
      <c r="E383" s="375"/>
      <c r="F383" s="376"/>
      <c r="G383" s="11" t="s">
        <v>637</v>
      </c>
      <c r="H383" s="13">
        <v>24</v>
      </c>
      <c r="I383" s="9">
        <v>1</v>
      </c>
      <c r="J383" s="9"/>
      <c r="K383" s="13">
        <v>18</v>
      </c>
      <c r="L383" s="9">
        <v>3</v>
      </c>
      <c r="M383" s="9"/>
      <c r="N383" s="9">
        <v>41832.9</v>
      </c>
      <c r="O383" s="9">
        <v>23406.7</v>
      </c>
      <c r="P383" s="1"/>
      <c r="Q383" s="18"/>
      <c r="R383" s="18"/>
    </row>
    <row r="384" spans="1:18" ht="60" x14ac:dyDescent="0.25">
      <c r="A384" s="7">
        <v>2</v>
      </c>
      <c r="B384" s="374" t="s">
        <v>614</v>
      </c>
      <c r="C384" s="375"/>
      <c r="D384" s="375"/>
      <c r="E384" s="375"/>
      <c r="F384" s="376"/>
      <c r="G384" s="11" t="s">
        <v>639</v>
      </c>
      <c r="H384" s="9">
        <v>3</v>
      </c>
      <c r="I384" s="9">
        <v>3</v>
      </c>
      <c r="J384" s="9">
        <v>3</v>
      </c>
      <c r="K384" s="9">
        <v>3</v>
      </c>
      <c r="L384" s="9">
        <v>1</v>
      </c>
      <c r="M384" s="9">
        <v>1</v>
      </c>
      <c r="N384" s="9">
        <v>40133</v>
      </c>
      <c r="O384" s="9">
        <v>24629</v>
      </c>
      <c r="P384" s="1"/>
      <c r="Q384" s="18"/>
      <c r="R384" s="18"/>
    </row>
    <row r="385" spans="1:18" ht="60" hidden="1" x14ac:dyDescent="0.25">
      <c r="A385" s="7">
        <v>4</v>
      </c>
      <c r="B385" s="374" t="s">
        <v>601</v>
      </c>
      <c r="C385" s="375"/>
      <c r="D385" s="375"/>
      <c r="E385" s="375"/>
      <c r="F385" s="376"/>
      <c r="G385" s="11" t="s">
        <v>641</v>
      </c>
      <c r="H385" s="9"/>
      <c r="I385" s="9"/>
      <c r="J385" s="9"/>
      <c r="K385" s="9"/>
      <c r="L385" s="9"/>
      <c r="M385" s="9"/>
      <c r="N385" s="9"/>
      <c r="O385" s="9"/>
      <c r="P385" s="1"/>
      <c r="Q385" s="18"/>
      <c r="R385" s="18"/>
    </row>
    <row r="386" spans="1:18" ht="48" x14ac:dyDescent="0.25">
      <c r="A386" s="7">
        <v>3</v>
      </c>
      <c r="B386" s="374" t="s">
        <v>614</v>
      </c>
      <c r="C386" s="375"/>
      <c r="D386" s="375"/>
      <c r="E386" s="375"/>
      <c r="F386" s="376"/>
      <c r="G386" s="11" t="s">
        <v>627</v>
      </c>
      <c r="H386" s="9">
        <v>8</v>
      </c>
      <c r="I386" s="9">
        <v>36</v>
      </c>
      <c r="J386" s="9"/>
      <c r="K386" s="13">
        <v>26</v>
      </c>
      <c r="L386" s="9">
        <v>30</v>
      </c>
      <c r="M386" s="9"/>
      <c r="N386" s="9">
        <v>37814</v>
      </c>
      <c r="O386" s="9">
        <v>20178</v>
      </c>
      <c r="P386" s="1"/>
      <c r="Q386" s="18"/>
      <c r="R386" s="18"/>
    </row>
    <row r="387" spans="1:18" ht="60" x14ac:dyDescent="0.25">
      <c r="A387" s="7">
        <v>4</v>
      </c>
      <c r="B387" s="374" t="s">
        <v>601</v>
      </c>
      <c r="C387" s="375"/>
      <c r="D387" s="375"/>
      <c r="E387" s="375"/>
      <c r="F387" s="376"/>
      <c r="G387" s="11" t="s">
        <v>628</v>
      </c>
      <c r="H387" s="13">
        <v>9</v>
      </c>
      <c r="I387" s="9">
        <v>1</v>
      </c>
      <c r="J387" s="9">
        <v>1</v>
      </c>
      <c r="K387" s="13">
        <v>29</v>
      </c>
      <c r="L387" s="9"/>
      <c r="M387" s="9"/>
      <c r="N387" s="9">
        <v>45580</v>
      </c>
      <c r="O387" s="9">
        <v>27120</v>
      </c>
      <c r="P387" s="1"/>
      <c r="Q387" s="18"/>
      <c r="R387" s="18"/>
    </row>
    <row r="388" spans="1:18" x14ac:dyDescent="0.25">
      <c r="A388" s="7"/>
      <c r="B388" s="406" t="s">
        <v>689</v>
      </c>
      <c r="C388" s="407"/>
      <c r="D388" s="407"/>
      <c r="E388" s="407"/>
      <c r="F388" s="407"/>
      <c r="G388" s="408"/>
      <c r="H388" s="3">
        <f>SUM(H383:H387)</f>
        <v>44</v>
      </c>
      <c r="I388" s="3">
        <f t="shared" ref="I388:M388" si="42">SUM(I383:I387)</f>
        <v>41</v>
      </c>
      <c r="J388" s="3">
        <f t="shared" si="42"/>
        <v>4</v>
      </c>
      <c r="K388" s="3">
        <f t="shared" si="42"/>
        <v>76</v>
      </c>
      <c r="L388" s="3">
        <f t="shared" si="42"/>
        <v>34</v>
      </c>
      <c r="M388" s="3">
        <f t="shared" si="42"/>
        <v>1</v>
      </c>
      <c r="N388" s="6">
        <f>(N383+N384+N386+N387)/4</f>
        <v>41339.974999999999</v>
      </c>
      <c r="O388" s="6">
        <f>(O383+O384+O386+O387)/4</f>
        <v>23833.424999999999</v>
      </c>
      <c r="P388" s="4"/>
      <c r="Q388" s="15"/>
      <c r="R388" s="15"/>
    </row>
    <row r="389" spans="1:18" ht="21" customHeight="1" x14ac:dyDescent="0.25">
      <c r="A389" s="14"/>
      <c r="B389" s="14"/>
      <c r="C389" s="14"/>
      <c r="D389" s="14"/>
      <c r="E389" s="14"/>
      <c r="F389" s="14"/>
      <c r="G389" s="14"/>
      <c r="H389" s="4"/>
      <c r="I389" s="4"/>
      <c r="J389" s="4"/>
      <c r="K389" s="4"/>
      <c r="L389" s="4"/>
      <c r="M389" s="4"/>
      <c r="N389" s="4"/>
      <c r="O389" s="4"/>
      <c r="P389" s="4"/>
      <c r="Q389" s="15"/>
      <c r="R389" s="15"/>
    </row>
    <row r="390" spans="1:18" x14ac:dyDescent="0.25">
      <c r="A390" s="404" t="s">
        <v>643</v>
      </c>
      <c r="B390" s="405"/>
      <c r="C390" s="405"/>
      <c r="D390" s="405"/>
      <c r="E390" s="405"/>
      <c r="F390" s="405"/>
      <c r="G390" s="405"/>
      <c r="H390" s="405"/>
      <c r="I390" s="405"/>
      <c r="J390" s="405"/>
      <c r="K390" s="1"/>
      <c r="L390" s="1"/>
      <c r="M390" s="1"/>
      <c r="N390" s="1"/>
      <c r="O390" s="1"/>
      <c r="P390" s="1"/>
      <c r="Q390" s="1"/>
      <c r="R390" s="1"/>
    </row>
    <row r="391" spans="1:18" ht="76.5" x14ac:dyDescent="0.25">
      <c r="A391" s="7"/>
      <c r="B391" s="396" t="s">
        <v>22</v>
      </c>
      <c r="C391" s="397"/>
      <c r="D391" s="397"/>
      <c r="E391" s="397"/>
      <c r="F391" s="398"/>
      <c r="G391" s="19" t="s">
        <v>23</v>
      </c>
      <c r="H391" s="3" t="s">
        <v>635</v>
      </c>
      <c r="I391" s="3" t="s">
        <v>636</v>
      </c>
      <c r="J391" s="3" t="s">
        <v>28</v>
      </c>
      <c r="K391" s="1"/>
      <c r="L391" s="1"/>
      <c r="M391" s="1"/>
      <c r="N391" s="1"/>
      <c r="O391" s="1"/>
      <c r="P391" s="1"/>
      <c r="Q391" s="1"/>
      <c r="R391" s="1"/>
    </row>
    <row r="392" spans="1:18" ht="23.25" customHeight="1" x14ac:dyDescent="0.25">
      <c r="A392" s="7">
        <v>63</v>
      </c>
      <c r="B392" s="374" t="s">
        <v>601</v>
      </c>
      <c r="C392" s="375"/>
      <c r="D392" s="375"/>
      <c r="E392" s="375"/>
      <c r="F392" s="376"/>
      <c r="G392" s="11" t="s">
        <v>638</v>
      </c>
      <c r="H392" s="13">
        <v>249</v>
      </c>
      <c r="I392" s="9">
        <v>4</v>
      </c>
      <c r="J392" s="10">
        <v>16385</v>
      </c>
      <c r="K392" s="1"/>
      <c r="L392" s="1"/>
      <c r="M392" s="1"/>
      <c r="N392" s="1"/>
      <c r="O392" s="1"/>
      <c r="P392" s="1"/>
      <c r="Q392" s="1"/>
      <c r="R392" s="1"/>
    </row>
    <row r="393" spans="1:18" ht="48" x14ac:dyDescent="0.25">
      <c r="A393" s="7"/>
      <c r="B393" s="374" t="s">
        <v>614</v>
      </c>
      <c r="C393" s="375"/>
      <c r="D393" s="375"/>
      <c r="E393" s="375"/>
      <c r="F393" s="376"/>
      <c r="G393" s="11" t="s">
        <v>640</v>
      </c>
      <c r="H393" s="9">
        <v>37</v>
      </c>
      <c r="I393" s="9">
        <v>5</v>
      </c>
      <c r="J393" s="10">
        <v>27518.9</v>
      </c>
      <c r="K393" s="1"/>
      <c r="L393" s="1"/>
      <c r="M393" s="1"/>
      <c r="N393" s="1"/>
      <c r="O393" s="1"/>
      <c r="P393" s="1"/>
      <c r="Q393" s="1"/>
      <c r="R393" s="1"/>
    </row>
    <row r="394" spans="1:18" ht="60" x14ac:dyDescent="0.25">
      <c r="A394" s="7" t="s">
        <v>697</v>
      </c>
      <c r="B394" s="374" t="s">
        <v>601</v>
      </c>
      <c r="C394" s="375"/>
      <c r="D394" s="375"/>
      <c r="E394" s="375"/>
      <c r="F394" s="376"/>
      <c r="G394" s="11" t="s">
        <v>641</v>
      </c>
      <c r="H394" s="9">
        <v>250</v>
      </c>
      <c r="I394" s="9">
        <v>0</v>
      </c>
      <c r="J394" s="10">
        <v>28609</v>
      </c>
      <c r="K394" s="1"/>
      <c r="L394" s="1"/>
      <c r="M394" s="1"/>
      <c r="N394" s="1"/>
      <c r="O394" s="1"/>
      <c r="P394" s="1"/>
      <c r="Q394" s="1"/>
      <c r="R394" s="1"/>
    </row>
    <row r="395" spans="1:18" ht="36" x14ac:dyDescent="0.25">
      <c r="A395" s="7">
        <v>69</v>
      </c>
      <c r="B395" s="374" t="s">
        <v>609</v>
      </c>
      <c r="C395" s="375"/>
      <c r="D395" s="375"/>
      <c r="E395" s="375"/>
      <c r="F395" s="376"/>
      <c r="G395" s="20" t="s">
        <v>688</v>
      </c>
      <c r="H395" s="9"/>
      <c r="I395" s="9"/>
      <c r="J395" s="10"/>
      <c r="K395" s="1"/>
      <c r="L395" s="1"/>
      <c r="M395" s="1"/>
      <c r="N395" s="1"/>
      <c r="O395" s="1"/>
      <c r="P395" s="1"/>
      <c r="Q395" s="1"/>
      <c r="R395" s="1"/>
    </row>
    <row r="396" spans="1:18" x14ac:dyDescent="0.25">
      <c r="A396" s="395" t="s">
        <v>642</v>
      </c>
      <c r="B396" s="395"/>
      <c r="C396" s="395"/>
      <c r="D396" s="395"/>
      <c r="E396" s="395"/>
      <c r="F396" s="395"/>
      <c r="G396" s="19"/>
      <c r="H396" s="3">
        <f>H392+H393+H394+H395</f>
        <v>536</v>
      </c>
      <c r="I396" s="3">
        <f>I392+I393+I394+I395</f>
        <v>9</v>
      </c>
      <c r="J396" s="6">
        <f>(J392+J393+J394)/3</f>
        <v>24170.966666666664</v>
      </c>
      <c r="K396" s="1"/>
      <c r="L396" s="1"/>
      <c r="M396" s="1"/>
      <c r="N396" s="1"/>
      <c r="O396" s="1"/>
      <c r="P396" s="1"/>
      <c r="Q396" s="1"/>
      <c r="R396" s="1"/>
    </row>
    <row r="397" spans="1:18" x14ac:dyDescent="0.25">
      <c r="A397" s="2"/>
      <c r="B397" s="21"/>
      <c r="C397" s="21"/>
      <c r="D397" s="21"/>
      <c r="E397" s="21"/>
      <c r="F397" s="21"/>
      <c r="G397" s="2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</row>
    <row r="398" spans="1:18" x14ac:dyDescent="0.25">
      <c r="A398" s="2"/>
      <c r="B398" s="21"/>
      <c r="C398" s="21"/>
      <c r="D398" s="21"/>
      <c r="E398" s="21"/>
      <c r="F398" s="21"/>
      <c r="G398" s="2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</row>
  </sheetData>
  <mergeCells count="441">
    <mergeCell ref="A1:R1"/>
    <mergeCell ref="A2:A4"/>
    <mergeCell ref="B2:G4"/>
    <mergeCell ref="H2:J2"/>
    <mergeCell ref="K2:M2"/>
    <mergeCell ref="N2:P2"/>
    <mergeCell ref="Q2:R2"/>
    <mergeCell ref="H3:H15"/>
    <mergeCell ref="I3:I15"/>
    <mergeCell ref="J3:J15"/>
    <mergeCell ref="K3:K15"/>
    <mergeCell ref="L3:M3"/>
    <mergeCell ref="N3:N15"/>
    <mergeCell ref="O3:P3"/>
    <mergeCell ref="Q3:Q15"/>
    <mergeCell ref="R3:R15"/>
    <mergeCell ref="L4:L15"/>
    <mergeCell ref="M4:M15"/>
    <mergeCell ref="O4:O15"/>
    <mergeCell ref="P4:P15"/>
    <mergeCell ref="B11:G11"/>
    <mergeCell ref="B12:G12"/>
    <mergeCell ref="B13:G13"/>
    <mergeCell ref="B14:G14"/>
    <mergeCell ref="Q18:R18"/>
    <mergeCell ref="H19:H21"/>
    <mergeCell ref="I19:I21"/>
    <mergeCell ref="B15:G15"/>
    <mergeCell ref="B16:G16"/>
    <mergeCell ref="B5:G5"/>
    <mergeCell ref="B6:G6"/>
    <mergeCell ref="B7:G7"/>
    <mergeCell ref="B8:G8"/>
    <mergeCell ref="B9:G9"/>
    <mergeCell ref="B10:G10"/>
    <mergeCell ref="A17:R17"/>
    <mergeCell ref="B23:G23"/>
    <mergeCell ref="B24:F24"/>
    <mergeCell ref="B25:F25"/>
    <mergeCell ref="B26:F26"/>
    <mergeCell ref="B27:F27"/>
    <mergeCell ref="B28:F28"/>
    <mergeCell ref="R19:R21"/>
    <mergeCell ref="L20:L21"/>
    <mergeCell ref="M20:M21"/>
    <mergeCell ref="O20:O21"/>
    <mergeCell ref="P20:P21"/>
    <mergeCell ref="A22:R22"/>
    <mergeCell ref="J19:J21"/>
    <mergeCell ref="K19:K21"/>
    <mergeCell ref="L19:M19"/>
    <mergeCell ref="N19:N21"/>
    <mergeCell ref="O19:P19"/>
    <mergeCell ref="Q19:Q21"/>
    <mergeCell ref="A18:A21"/>
    <mergeCell ref="B18:F21"/>
    <mergeCell ref="G18:G21"/>
    <mergeCell ref="H18:J18"/>
    <mergeCell ref="K18:M18"/>
    <mergeCell ref="N18:P18"/>
    <mergeCell ref="B35:F35"/>
    <mergeCell ref="B36:F36"/>
    <mergeCell ref="B37:F37"/>
    <mergeCell ref="B38:F38"/>
    <mergeCell ref="B39:F39"/>
    <mergeCell ref="B40:F40"/>
    <mergeCell ref="B29:F29"/>
    <mergeCell ref="B30:F30"/>
    <mergeCell ref="B31:F31"/>
    <mergeCell ref="B32:F32"/>
    <mergeCell ref="B33:F33"/>
    <mergeCell ref="B34:F34"/>
    <mergeCell ref="B47:F47"/>
    <mergeCell ref="B48:F48"/>
    <mergeCell ref="B49:F49"/>
    <mergeCell ref="B50:F50"/>
    <mergeCell ref="B51:F51"/>
    <mergeCell ref="B52:F52"/>
    <mergeCell ref="B41:G41"/>
    <mergeCell ref="B42:F42"/>
    <mergeCell ref="B43:F43"/>
    <mergeCell ref="B44:F44"/>
    <mergeCell ref="B45:F45"/>
    <mergeCell ref="B46:F46"/>
    <mergeCell ref="B59:F59"/>
    <mergeCell ref="B60:F60"/>
    <mergeCell ref="B61:F61"/>
    <mergeCell ref="B62:F62"/>
    <mergeCell ref="B63:F63"/>
    <mergeCell ref="B64:F64"/>
    <mergeCell ref="B53:F53"/>
    <mergeCell ref="B54:F54"/>
    <mergeCell ref="B55:F55"/>
    <mergeCell ref="B56:F56"/>
    <mergeCell ref="B57:F57"/>
    <mergeCell ref="B58:F58"/>
    <mergeCell ref="B71:F71"/>
    <mergeCell ref="B72:F72"/>
    <mergeCell ref="B73:F73"/>
    <mergeCell ref="B74:F74"/>
    <mergeCell ref="B75:F75"/>
    <mergeCell ref="B76:F76"/>
    <mergeCell ref="B65:F65"/>
    <mergeCell ref="B66:F66"/>
    <mergeCell ref="B67:F67"/>
    <mergeCell ref="B68:F68"/>
    <mergeCell ref="B69:F69"/>
    <mergeCell ref="B70:G70"/>
    <mergeCell ref="B83:F83"/>
    <mergeCell ref="B84:F84"/>
    <mergeCell ref="B85:F85"/>
    <mergeCell ref="B86:F86"/>
    <mergeCell ref="B87:F87"/>
    <mergeCell ref="B88:F88"/>
    <mergeCell ref="B77:F77"/>
    <mergeCell ref="B78:F78"/>
    <mergeCell ref="B79:F79"/>
    <mergeCell ref="B80:F80"/>
    <mergeCell ref="B81:F81"/>
    <mergeCell ref="B82:F82"/>
    <mergeCell ref="B95:F95"/>
    <mergeCell ref="B96:F96"/>
    <mergeCell ref="B97:F97"/>
    <mergeCell ref="B98:F98"/>
    <mergeCell ref="B99:F99"/>
    <mergeCell ref="B100:F100"/>
    <mergeCell ref="B89:F89"/>
    <mergeCell ref="B90:F90"/>
    <mergeCell ref="B91:F91"/>
    <mergeCell ref="B92:F92"/>
    <mergeCell ref="B93:F93"/>
    <mergeCell ref="B94:F94"/>
    <mergeCell ref="B107:F107"/>
    <mergeCell ref="B108:F108"/>
    <mergeCell ref="B109:F109"/>
    <mergeCell ref="B110:F110"/>
    <mergeCell ref="B111:F111"/>
    <mergeCell ref="B112:F112"/>
    <mergeCell ref="B101:F101"/>
    <mergeCell ref="B102:F102"/>
    <mergeCell ref="B103:F103"/>
    <mergeCell ref="B104:F104"/>
    <mergeCell ref="B105:F105"/>
    <mergeCell ref="B106:G106"/>
    <mergeCell ref="B119:F119"/>
    <mergeCell ref="B120:F120"/>
    <mergeCell ref="B121:F121"/>
    <mergeCell ref="B122:F122"/>
    <mergeCell ref="B123:F123"/>
    <mergeCell ref="B124:F124"/>
    <mergeCell ref="B113:F113"/>
    <mergeCell ref="B114:F114"/>
    <mergeCell ref="B115:F115"/>
    <mergeCell ref="B116:F116"/>
    <mergeCell ref="B117:F117"/>
    <mergeCell ref="B118:F118"/>
    <mergeCell ref="B131:G131"/>
    <mergeCell ref="B132:F132"/>
    <mergeCell ref="B133:F133"/>
    <mergeCell ref="B134:F134"/>
    <mergeCell ref="B135:F135"/>
    <mergeCell ref="B136:F136"/>
    <mergeCell ref="B125:F125"/>
    <mergeCell ref="B126:F126"/>
    <mergeCell ref="B127:F127"/>
    <mergeCell ref="B128:F128"/>
    <mergeCell ref="B129:F129"/>
    <mergeCell ref="B130:F130"/>
    <mergeCell ref="B143:F143"/>
    <mergeCell ref="B144:F144"/>
    <mergeCell ref="B145:F145"/>
    <mergeCell ref="B146:F146"/>
    <mergeCell ref="B147:F147"/>
    <mergeCell ref="B148:F148"/>
    <mergeCell ref="B137:F137"/>
    <mergeCell ref="B138:F138"/>
    <mergeCell ref="B139:F139"/>
    <mergeCell ref="B140:F140"/>
    <mergeCell ref="B141:F141"/>
    <mergeCell ref="B142:F142"/>
    <mergeCell ref="B155:F155"/>
    <mergeCell ref="B156:F156"/>
    <mergeCell ref="B157:F157"/>
    <mergeCell ref="B158:F158"/>
    <mergeCell ref="B159:F159"/>
    <mergeCell ref="B160:F160"/>
    <mergeCell ref="B149:F149"/>
    <mergeCell ref="B150:G150"/>
    <mergeCell ref="B151:F151"/>
    <mergeCell ref="B152:F152"/>
    <mergeCell ref="B153:F153"/>
    <mergeCell ref="B154:F154"/>
    <mergeCell ref="B167:F167"/>
    <mergeCell ref="B168:F168"/>
    <mergeCell ref="B169:F169"/>
    <mergeCell ref="B170:F170"/>
    <mergeCell ref="B171:F171"/>
    <mergeCell ref="B172:F172"/>
    <mergeCell ref="B161:F161"/>
    <mergeCell ref="B162:F162"/>
    <mergeCell ref="B163:F163"/>
    <mergeCell ref="B164:F164"/>
    <mergeCell ref="B165:G165"/>
    <mergeCell ref="B166:F166"/>
    <mergeCell ref="B179:F179"/>
    <mergeCell ref="B180:F180"/>
    <mergeCell ref="B181:F181"/>
    <mergeCell ref="B182:F182"/>
    <mergeCell ref="B183:F183"/>
    <mergeCell ref="B184:F184"/>
    <mergeCell ref="B173:F173"/>
    <mergeCell ref="B174:F174"/>
    <mergeCell ref="B175:F175"/>
    <mergeCell ref="B176:F176"/>
    <mergeCell ref="B177:F177"/>
    <mergeCell ref="B178:F178"/>
    <mergeCell ref="B191:G191"/>
    <mergeCell ref="B192:F192"/>
    <mergeCell ref="B193:F193"/>
    <mergeCell ref="B194:F194"/>
    <mergeCell ref="B195:F195"/>
    <mergeCell ref="B196:F196"/>
    <mergeCell ref="B185:F185"/>
    <mergeCell ref="B186:F186"/>
    <mergeCell ref="B187:F187"/>
    <mergeCell ref="B188:F188"/>
    <mergeCell ref="B189:F189"/>
    <mergeCell ref="B190:F190"/>
    <mergeCell ref="B203:F203"/>
    <mergeCell ref="B204:F204"/>
    <mergeCell ref="B205:F205"/>
    <mergeCell ref="B206:F206"/>
    <mergeCell ref="B207:F207"/>
    <mergeCell ref="B208:F208"/>
    <mergeCell ref="B197:F197"/>
    <mergeCell ref="B198:F198"/>
    <mergeCell ref="B199:F199"/>
    <mergeCell ref="B200:F200"/>
    <mergeCell ref="B201:F201"/>
    <mergeCell ref="B202:F202"/>
    <mergeCell ref="B215:F215"/>
    <mergeCell ref="B216:F216"/>
    <mergeCell ref="B217:F217"/>
    <mergeCell ref="B218:F218"/>
    <mergeCell ref="B219:F219"/>
    <mergeCell ref="B220:F220"/>
    <mergeCell ref="B209:F209"/>
    <mergeCell ref="B210:F210"/>
    <mergeCell ref="B211:F211"/>
    <mergeCell ref="B212:F212"/>
    <mergeCell ref="B213:F213"/>
    <mergeCell ref="B214:F214"/>
    <mergeCell ref="B227:F227"/>
    <mergeCell ref="B228:F228"/>
    <mergeCell ref="B229:F229"/>
    <mergeCell ref="B230:F230"/>
    <mergeCell ref="B231:F231"/>
    <mergeCell ref="B232:F232"/>
    <mergeCell ref="B221:F221"/>
    <mergeCell ref="B222:F222"/>
    <mergeCell ref="B223:F223"/>
    <mergeCell ref="B224:F224"/>
    <mergeCell ref="B225:F225"/>
    <mergeCell ref="B226:F226"/>
    <mergeCell ref="B239:F239"/>
    <mergeCell ref="B240:G240"/>
    <mergeCell ref="B241:F241"/>
    <mergeCell ref="B242:F242"/>
    <mergeCell ref="B243:F243"/>
    <mergeCell ref="B244:F244"/>
    <mergeCell ref="B233:F233"/>
    <mergeCell ref="B234:F234"/>
    <mergeCell ref="B235:G235"/>
    <mergeCell ref="B236:F236"/>
    <mergeCell ref="B237:F237"/>
    <mergeCell ref="B238:F238"/>
    <mergeCell ref="B251:F251"/>
    <mergeCell ref="B252:F252"/>
    <mergeCell ref="B253:F253"/>
    <mergeCell ref="B254:F254"/>
    <mergeCell ref="B255:G255"/>
    <mergeCell ref="B256:F256"/>
    <mergeCell ref="B245:F245"/>
    <mergeCell ref="B246:F246"/>
    <mergeCell ref="B247:F247"/>
    <mergeCell ref="B248:F248"/>
    <mergeCell ref="B249:F249"/>
    <mergeCell ref="B250:F250"/>
    <mergeCell ref="B263:F263"/>
    <mergeCell ref="B264:F264"/>
    <mergeCell ref="B265:F265"/>
    <mergeCell ref="B266:G266"/>
    <mergeCell ref="B267:F267"/>
    <mergeCell ref="B268:F268"/>
    <mergeCell ref="B257:F257"/>
    <mergeCell ref="B258:F258"/>
    <mergeCell ref="B259:F259"/>
    <mergeCell ref="B260:F260"/>
    <mergeCell ref="B261:F261"/>
    <mergeCell ref="B262:F262"/>
    <mergeCell ref="B275:F275"/>
    <mergeCell ref="B276:F276"/>
    <mergeCell ref="B277:F277"/>
    <mergeCell ref="B278:F278"/>
    <mergeCell ref="B279:F279"/>
    <mergeCell ref="B280:F280"/>
    <mergeCell ref="B269:F269"/>
    <mergeCell ref="B270:F270"/>
    <mergeCell ref="B271:F271"/>
    <mergeCell ref="B272:F272"/>
    <mergeCell ref="B273:F273"/>
    <mergeCell ref="B274:F274"/>
    <mergeCell ref="B287:F287"/>
    <mergeCell ref="B288:F288"/>
    <mergeCell ref="B289:F289"/>
    <mergeCell ref="B290:F290"/>
    <mergeCell ref="B291:F291"/>
    <mergeCell ref="B292:F292"/>
    <mergeCell ref="B281:F281"/>
    <mergeCell ref="B282:F282"/>
    <mergeCell ref="B283:F283"/>
    <mergeCell ref="B284:F284"/>
    <mergeCell ref="B285:G285"/>
    <mergeCell ref="B286:F286"/>
    <mergeCell ref="B299:F299"/>
    <mergeCell ref="B300:F300"/>
    <mergeCell ref="B301:F301"/>
    <mergeCell ref="B302:G302"/>
    <mergeCell ref="B303:F303"/>
    <mergeCell ref="B304:F304"/>
    <mergeCell ref="B293:F293"/>
    <mergeCell ref="B294:F294"/>
    <mergeCell ref="B295:F295"/>
    <mergeCell ref="B296:F296"/>
    <mergeCell ref="B297:G297"/>
    <mergeCell ref="B298:F298"/>
    <mergeCell ref="B311:F311"/>
    <mergeCell ref="B312:F312"/>
    <mergeCell ref="B313:F313"/>
    <mergeCell ref="B314:F314"/>
    <mergeCell ref="B315:F315"/>
    <mergeCell ref="B316:F316"/>
    <mergeCell ref="B305:F305"/>
    <mergeCell ref="B306:F306"/>
    <mergeCell ref="B307:F307"/>
    <mergeCell ref="B308:F308"/>
    <mergeCell ref="B309:F309"/>
    <mergeCell ref="B310:F310"/>
    <mergeCell ref="A323:G323"/>
    <mergeCell ref="B324:F324"/>
    <mergeCell ref="A325:R325"/>
    <mergeCell ref="B326:F326"/>
    <mergeCell ref="B327:F327"/>
    <mergeCell ref="B328:F328"/>
    <mergeCell ref="B317:F317"/>
    <mergeCell ref="B318:F318"/>
    <mergeCell ref="B319:F319"/>
    <mergeCell ref="B320:F320"/>
    <mergeCell ref="B321:F321"/>
    <mergeCell ref="B322:F322"/>
    <mergeCell ref="B335:F335"/>
    <mergeCell ref="B336:F336"/>
    <mergeCell ref="B337:F337"/>
    <mergeCell ref="B338:F338"/>
    <mergeCell ref="B339:F339"/>
    <mergeCell ref="B340:F340"/>
    <mergeCell ref="B329:F329"/>
    <mergeCell ref="B330:F330"/>
    <mergeCell ref="B331:F331"/>
    <mergeCell ref="B332:F332"/>
    <mergeCell ref="B333:F333"/>
    <mergeCell ref="B334:F334"/>
    <mergeCell ref="A347:G347"/>
    <mergeCell ref="A348:R348"/>
    <mergeCell ref="B349:F349"/>
    <mergeCell ref="B350:F350"/>
    <mergeCell ref="B351:F351"/>
    <mergeCell ref="B352:F352"/>
    <mergeCell ref="B341:F341"/>
    <mergeCell ref="B342:F342"/>
    <mergeCell ref="B343:F343"/>
    <mergeCell ref="B344:F344"/>
    <mergeCell ref="B345:F345"/>
    <mergeCell ref="B346:F346"/>
    <mergeCell ref="B359:F359"/>
    <mergeCell ref="B360:F360"/>
    <mergeCell ref="B361:F361"/>
    <mergeCell ref="B362:F362"/>
    <mergeCell ref="B363:F363"/>
    <mergeCell ref="B364:F364"/>
    <mergeCell ref="B353:F353"/>
    <mergeCell ref="B354:F354"/>
    <mergeCell ref="B355:F355"/>
    <mergeCell ref="B356:F356"/>
    <mergeCell ref="B357:F357"/>
    <mergeCell ref="B358:F358"/>
    <mergeCell ref="B371:F371"/>
    <mergeCell ref="B372:F372"/>
    <mergeCell ref="B373:F373"/>
    <mergeCell ref="B374:F374"/>
    <mergeCell ref="A375:G375"/>
    <mergeCell ref="A376:G376"/>
    <mergeCell ref="B365:F365"/>
    <mergeCell ref="B366:F366"/>
    <mergeCell ref="B367:F367"/>
    <mergeCell ref="B368:F368"/>
    <mergeCell ref="B369:F369"/>
    <mergeCell ref="B370:F370"/>
    <mergeCell ref="A378:J378"/>
    <mergeCell ref="A379:A382"/>
    <mergeCell ref="B379:F382"/>
    <mergeCell ref="G379:G382"/>
    <mergeCell ref="H379:J379"/>
    <mergeCell ref="K379:M379"/>
    <mergeCell ref="I381:I382"/>
    <mergeCell ref="J381:J382"/>
    <mergeCell ref="L381:L382"/>
    <mergeCell ref="M381:M382"/>
    <mergeCell ref="N379:O379"/>
    <mergeCell ref="Q379:R379"/>
    <mergeCell ref="H380:H382"/>
    <mergeCell ref="I380:J380"/>
    <mergeCell ref="K380:K382"/>
    <mergeCell ref="L380:M380"/>
    <mergeCell ref="N380:N382"/>
    <mergeCell ref="O380:O382"/>
    <mergeCell ref="Q380:Q382"/>
    <mergeCell ref="R380:R382"/>
    <mergeCell ref="B395:F395"/>
    <mergeCell ref="A396:F396"/>
    <mergeCell ref="B388:G388"/>
    <mergeCell ref="A390:J390"/>
    <mergeCell ref="B391:F391"/>
    <mergeCell ref="B392:F392"/>
    <mergeCell ref="B393:F393"/>
    <mergeCell ref="B394:F394"/>
    <mergeCell ref="B383:F383"/>
    <mergeCell ref="B384:F384"/>
    <mergeCell ref="B385:F385"/>
    <mergeCell ref="B386:F386"/>
    <mergeCell ref="B387:F387"/>
  </mergeCells>
  <pageMargins left="0.7" right="0.7" top="0.75" bottom="0.75" header="0.3" footer="0.3"/>
  <pageSetup paperSize="9" orientation="landscape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31" sqref="K31"/>
    </sheetView>
  </sheetViews>
  <sheetFormatPr defaultRowHeight="15" x14ac:dyDescent="0.25"/>
  <sheetData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8"/>
  <sheetViews>
    <sheetView workbookViewId="0">
      <selection activeCell="V2" sqref="V2"/>
    </sheetView>
  </sheetViews>
  <sheetFormatPr defaultColWidth="13.42578125" defaultRowHeight="15" x14ac:dyDescent="0.25"/>
  <cols>
    <col min="1" max="1" width="3.85546875" style="131" customWidth="1"/>
    <col min="6" max="6" width="12.140625" customWidth="1"/>
    <col min="7" max="7" width="4.85546875" hidden="1" customWidth="1"/>
    <col min="8" max="9" width="5.5703125" customWidth="1"/>
    <col min="10" max="10" width="4.7109375" customWidth="1"/>
    <col min="11" max="11" width="5" style="189" customWidth="1"/>
    <col min="12" max="12" width="6.42578125" style="189" customWidth="1"/>
    <col min="13" max="13" width="6.5703125" style="189" customWidth="1"/>
    <col min="14" max="14" width="5" style="189" customWidth="1"/>
    <col min="15" max="16" width="5" customWidth="1"/>
    <col min="17" max="18" width="4.28515625" customWidth="1"/>
  </cols>
  <sheetData>
    <row r="1" spans="1:18" ht="33" customHeight="1" x14ac:dyDescent="0.25">
      <c r="A1" s="708" t="s">
        <v>1098</v>
      </c>
      <c r="B1" s="708"/>
      <c r="C1" s="708"/>
      <c r="D1" s="708"/>
      <c r="E1" s="708"/>
      <c r="F1" s="708"/>
      <c r="G1" s="708"/>
      <c r="H1" s="708"/>
      <c r="I1" s="708"/>
      <c r="J1" s="708"/>
      <c r="K1" s="708"/>
      <c r="L1" s="708"/>
      <c r="M1" s="708"/>
      <c r="N1" s="708"/>
      <c r="O1" s="708"/>
      <c r="P1" s="708"/>
      <c r="Q1" s="708"/>
      <c r="R1" s="708"/>
    </row>
    <row r="2" spans="1:18" ht="108" customHeight="1" x14ac:dyDescent="0.25">
      <c r="A2" s="709"/>
      <c r="B2" s="710" t="s">
        <v>0</v>
      </c>
      <c r="C2" s="710"/>
      <c r="D2" s="710"/>
      <c r="E2" s="710"/>
      <c r="F2" s="710"/>
      <c r="G2" s="710"/>
      <c r="H2" s="710" t="s">
        <v>1</v>
      </c>
      <c r="I2" s="710"/>
      <c r="J2" s="710"/>
      <c r="K2" s="711" t="s">
        <v>2</v>
      </c>
      <c r="L2" s="711"/>
      <c r="M2" s="711"/>
      <c r="N2" s="710" t="s">
        <v>3</v>
      </c>
      <c r="O2" s="710"/>
      <c r="P2" s="710"/>
      <c r="Q2" s="710" t="s">
        <v>5</v>
      </c>
      <c r="R2" s="710"/>
    </row>
    <row r="3" spans="1:18" ht="29.25" customHeight="1" x14ac:dyDescent="0.25">
      <c r="A3" s="709"/>
      <c r="B3" s="710"/>
      <c r="C3" s="710"/>
      <c r="D3" s="710"/>
      <c r="E3" s="710"/>
      <c r="F3" s="710"/>
      <c r="G3" s="710"/>
      <c r="H3" s="712" t="s">
        <v>6</v>
      </c>
      <c r="I3" s="712" t="s">
        <v>7</v>
      </c>
      <c r="J3" s="712" t="s">
        <v>8</v>
      </c>
      <c r="K3" s="716" t="s">
        <v>17</v>
      </c>
      <c r="L3" s="711" t="s">
        <v>4</v>
      </c>
      <c r="M3" s="711"/>
      <c r="N3" s="716" t="s">
        <v>20</v>
      </c>
      <c r="O3" s="710" t="s">
        <v>4</v>
      </c>
      <c r="P3" s="710"/>
      <c r="Q3" s="712" t="s">
        <v>10</v>
      </c>
      <c r="R3" s="712" t="s">
        <v>11</v>
      </c>
    </row>
    <row r="4" spans="1:18" ht="9.75" hidden="1" customHeight="1" x14ac:dyDescent="0.25">
      <c r="A4" s="709"/>
      <c r="B4" s="710"/>
      <c r="C4" s="710"/>
      <c r="D4" s="710"/>
      <c r="E4" s="710"/>
      <c r="F4" s="710"/>
      <c r="G4" s="710"/>
      <c r="H4" s="712"/>
      <c r="I4" s="712"/>
      <c r="J4" s="712"/>
      <c r="K4" s="717"/>
      <c r="L4" s="713" t="s">
        <v>18</v>
      </c>
      <c r="M4" s="713" t="s">
        <v>19</v>
      </c>
      <c r="N4" s="717"/>
      <c r="O4" s="712" t="s">
        <v>21</v>
      </c>
      <c r="P4" s="712" t="s">
        <v>19</v>
      </c>
      <c r="Q4" s="712"/>
      <c r="R4" s="712"/>
    </row>
    <row r="5" spans="1:18" ht="16.5" customHeight="1" x14ac:dyDescent="0.25">
      <c r="A5" s="278"/>
      <c r="B5" s="719" t="s">
        <v>1086</v>
      </c>
      <c r="C5" s="719"/>
      <c r="D5" s="719"/>
      <c r="E5" s="719"/>
      <c r="F5" s="719"/>
      <c r="G5" s="719"/>
      <c r="H5" s="712"/>
      <c r="I5" s="712"/>
      <c r="J5" s="712"/>
      <c r="K5" s="717"/>
      <c r="L5" s="713"/>
      <c r="M5" s="713"/>
      <c r="N5" s="717"/>
      <c r="O5" s="712"/>
      <c r="P5" s="712"/>
      <c r="Q5" s="712"/>
      <c r="R5" s="712"/>
    </row>
    <row r="6" spans="1:18" ht="16.5" customHeight="1" x14ac:dyDescent="0.25">
      <c r="A6" s="278"/>
      <c r="B6" s="719" t="s">
        <v>12</v>
      </c>
      <c r="C6" s="719"/>
      <c r="D6" s="719"/>
      <c r="E6" s="719"/>
      <c r="F6" s="719"/>
      <c r="G6" s="719"/>
      <c r="H6" s="712"/>
      <c r="I6" s="712"/>
      <c r="J6" s="712"/>
      <c r="K6" s="717"/>
      <c r="L6" s="713"/>
      <c r="M6" s="713"/>
      <c r="N6" s="717"/>
      <c r="O6" s="712"/>
      <c r="P6" s="712"/>
      <c r="Q6" s="712"/>
      <c r="R6" s="712"/>
    </row>
    <row r="7" spans="1:18" ht="16.5" customHeight="1" x14ac:dyDescent="0.25">
      <c r="A7" s="278"/>
      <c r="B7" s="719" t="s">
        <v>1087</v>
      </c>
      <c r="C7" s="719"/>
      <c r="D7" s="719"/>
      <c r="E7" s="719"/>
      <c r="F7" s="719"/>
      <c r="G7" s="719"/>
      <c r="H7" s="712"/>
      <c r="I7" s="712"/>
      <c r="J7" s="712"/>
      <c r="K7" s="717"/>
      <c r="L7" s="713"/>
      <c r="M7" s="713"/>
      <c r="N7" s="717"/>
      <c r="O7" s="712"/>
      <c r="P7" s="712"/>
      <c r="Q7" s="712"/>
      <c r="R7" s="712"/>
    </row>
    <row r="8" spans="1:18" ht="16.5" customHeight="1" x14ac:dyDescent="0.25">
      <c r="A8" s="278"/>
      <c r="B8" s="719" t="s">
        <v>1088</v>
      </c>
      <c r="C8" s="719"/>
      <c r="D8" s="719"/>
      <c r="E8" s="719"/>
      <c r="F8" s="719"/>
      <c r="G8" s="719"/>
      <c r="H8" s="712"/>
      <c r="I8" s="712"/>
      <c r="J8" s="712"/>
      <c r="K8" s="717"/>
      <c r="L8" s="713"/>
      <c r="M8" s="713"/>
      <c r="N8" s="717"/>
      <c r="O8" s="712"/>
      <c r="P8" s="712"/>
      <c r="Q8" s="712"/>
      <c r="R8" s="712"/>
    </row>
    <row r="9" spans="1:18" ht="16.5" customHeight="1" x14ac:dyDescent="0.25">
      <c r="A9" s="278"/>
      <c r="B9" s="714" t="s">
        <v>1089</v>
      </c>
      <c r="C9" s="715"/>
      <c r="D9" s="715"/>
      <c r="E9" s="715"/>
      <c r="F9" s="715"/>
      <c r="G9" s="715"/>
      <c r="H9" s="712"/>
      <c r="I9" s="712"/>
      <c r="J9" s="712"/>
      <c r="K9" s="717"/>
      <c r="L9" s="713"/>
      <c r="M9" s="713"/>
      <c r="N9" s="717"/>
      <c r="O9" s="712"/>
      <c r="P9" s="712"/>
      <c r="Q9" s="712"/>
      <c r="R9" s="712"/>
    </row>
    <row r="10" spans="1:18" ht="16.5" customHeight="1" x14ac:dyDescent="0.25">
      <c r="A10" s="278"/>
      <c r="B10" s="714" t="s">
        <v>1090</v>
      </c>
      <c r="C10" s="715"/>
      <c r="D10" s="715"/>
      <c r="E10" s="715"/>
      <c r="F10" s="715"/>
      <c r="G10" s="715"/>
      <c r="H10" s="712"/>
      <c r="I10" s="712"/>
      <c r="J10" s="712"/>
      <c r="K10" s="717"/>
      <c r="L10" s="713"/>
      <c r="M10" s="713"/>
      <c r="N10" s="717"/>
      <c r="O10" s="712"/>
      <c r="P10" s="712"/>
      <c r="Q10" s="712"/>
      <c r="R10" s="712"/>
    </row>
    <row r="11" spans="1:18" ht="16.5" customHeight="1" x14ac:dyDescent="0.25">
      <c r="A11" s="278"/>
      <c r="B11" s="714" t="s">
        <v>1091</v>
      </c>
      <c r="C11" s="715"/>
      <c r="D11" s="715"/>
      <c r="E11" s="715"/>
      <c r="F11" s="715"/>
      <c r="G11" s="715"/>
      <c r="H11" s="712"/>
      <c r="I11" s="712"/>
      <c r="J11" s="712"/>
      <c r="K11" s="717"/>
      <c r="L11" s="713"/>
      <c r="M11" s="713"/>
      <c r="N11" s="717"/>
      <c r="O11" s="712"/>
      <c r="P11" s="712"/>
      <c r="Q11" s="712"/>
      <c r="R11" s="712"/>
    </row>
    <row r="12" spans="1:18" ht="16.5" customHeight="1" x14ac:dyDescent="0.25">
      <c r="A12" s="278"/>
      <c r="B12" s="714" t="s">
        <v>1092</v>
      </c>
      <c r="C12" s="715"/>
      <c r="D12" s="715"/>
      <c r="E12" s="715"/>
      <c r="F12" s="715"/>
      <c r="G12" s="715"/>
      <c r="H12" s="712"/>
      <c r="I12" s="712"/>
      <c r="J12" s="712"/>
      <c r="K12" s="717"/>
      <c r="L12" s="713"/>
      <c r="M12" s="713"/>
      <c r="N12" s="717"/>
      <c r="O12" s="712"/>
      <c r="P12" s="712"/>
      <c r="Q12" s="712"/>
      <c r="R12" s="712"/>
    </row>
    <row r="13" spans="1:18" ht="16.5" customHeight="1" x14ac:dyDescent="0.25">
      <c r="A13" s="278"/>
      <c r="B13" s="714" t="s">
        <v>1093</v>
      </c>
      <c r="C13" s="715"/>
      <c r="D13" s="715"/>
      <c r="E13" s="715"/>
      <c r="F13" s="715"/>
      <c r="G13" s="715"/>
      <c r="H13" s="712"/>
      <c r="I13" s="712"/>
      <c r="J13" s="712"/>
      <c r="K13" s="717"/>
      <c r="L13" s="713"/>
      <c r="M13" s="713"/>
      <c r="N13" s="717"/>
      <c r="O13" s="712"/>
      <c r="P13" s="712"/>
      <c r="Q13" s="712"/>
      <c r="R13" s="712"/>
    </row>
    <row r="14" spans="1:18" ht="16.5" customHeight="1" x14ac:dyDescent="0.25">
      <c r="A14" s="278"/>
      <c r="B14" s="723" t="s">
        <v>1094</v>
      </c>
      <c r="C14" s="724"/>
      <c r="D14" s="724"/>
      <c r="E14" s="724"/>
      <c r="F14" s="724"/>
      <c r="G14" s="724"/>
      <c r="H14" s="712"/>
      <c r="I14" s="712"/>
      <c r="J14" s="712"/>
      <c r="K14" s="717"/>
      <c r="L14" s="713"/>
      <c r="M14" s="713"/>
      <c r="N14" s="717"/>
      <c r="O14" s="712"/>
      <c r="P14" s="712"/>
      <c r="Q14" s="712"/>
      <c r="R14" s="712"/>
    </row>
    <row r="15" spans="1:18" ht="16.5" customHeight="1" x14ac:dyDescent="0.25">
      <c r="A15" s="278"/>
      <c r="B15" s="723" t="s">
        <v>1095</v>
      </c>
      <c r="C15" s="724"/>
      <c r="D15" s="724"/>
      <c r="E15" s="724"/>
      <c r="F15" s="724"/>
      <c r="G15" s="725"/>
      <c r="H15" s="712"/>
      <c r="I15" s="712"/>
      <c r="J15" s="712"/>
      <c r="K15" s="717"/>
      <c r="L15" s="713"/>
      <c r="M15" s="713"/>
      <c r="N15" s="717"/>
      <c r="O15" s="712"/>
      <c r="P15" s="712"/>
      <c r="Q15" s="712"/>
      <c r="R15" s="712"/>
    </row>
    <row r="16" spans="1:18" ht="16.5" customHeight="1" x14ac:dyDescent="0.25">
      <c r="A16" s="278"/>
      <c r="B16" s="726" t="s">
        <v>1096</v>
      </c>
      <c r="C16" s="726"/>
      <c r="D16" s="726"/>
      <c r="E16" s="726"/>
      <c r="F16" s="726"/>
      <c r="G16" s="726"/>
      <c r="H16" s="712"/>
      <c r="I16" s="712"/>
      <c r="J16" s="712"/>
      <c r="K16" s="717"/>
      <c r="L16" s="713"/>
      <c r="M16" s="713"/>
      <c r="N16" s="717"/>
      <c r="O16" s="712"/>
      <c r="P16" s="712"/>
      <c r="Q16" s="712"/>
      <c r="R16" s="712"/>
    </row>
    <row r="17" spans="1:18" ht="16.5" customHeight="1" x14ac:dyDescent="0.25">
      <c r="A17" s="278"/>
      <c r="B17" s="714" t="s">
        <v>1097</v>
      </c>
      <c r="C17" s="715"/>
      <c r="D17" s="715"/>
      <c r="E17" s="715"/>
      <c r="F17" s="715"/>
      <c r="G17" s="715"/>
      <c r="H17" s="712"/>
      <c r="I17" s="712"/>
      <c r="J17" s="712"/>
      <c r="K17" s="718"/>
      <c r="L17" s="713"/>
      <c r="M17" s="713"/>
      <c r="N17" s="718"/>
      <c r="O17" s="712"/>
      <c r="P17" s="712"/>
      <c r="Q17" s="712"/>
      <c r="R17" s="712"/>
    </row>
    <row r="18" spans="1:18" ht="18.75" customHeight="1" x14ac:dyDescent="0.25">
      <c r="A18" s="278">
        <v>1</v>
      </c>
      <c r="B18" s="720"/>
      <c r="C18" s="721"/>
      <c r="D18" s="721"/>
      <c r="E18" s="721"/>
      <c r="F18" s="722"/>
      <c r="G18" s="279"/>
      <c r="H18" s="280"/>
      <c r="I18" s="280"/>
      <c r="J18" s="280"/>
      <c r="K18" s="281"/>
      <c r="L18" s="281"/>
      <c r="M18" s="281"/>
      <c r="N18" s="281"/>
      <c r="O18" s="280"/>
      <c r="P18" s="280"/>
      <c r="Q18" s="282"/>
      <c r="R18" s="282"/>
    </row>
  </sheetData>
  <mergeCells count="34">
    <mergeCell ref="B18:F18"/>
    <mergeCell ref="B17:G17"/>
    <mergeCell ref="B11:G11"/>
    <mergeCell ref="B12:G12"/>
    <mergeCell ref="B13:G13"/>
    <mergeCell ref="B14:G14"/>
    <mergeCell ref="B15:G15"/>
    <mergeCell ref="B16:G16"/>
    <mergeCell ref="B10:G10"/>
    <mergeCell ref="K3:K17"/>
    <mergeCell ref="L3:M3"/>
    <mergeCell ref="N3:N17"/>
    <mergeCell ref="O3:P3"/>
    <mergeCell ref="B5:G5"/>
    <mergeCell ref="B6:G6"/>
    <mergeCell ref="B7:G7"/>
    <mergeCell ref="B8:G8"/>
    <mergeCell ref="B9:G9"/>
    <mergeCell ref="A1:R1"/>
    <mergeCell ref="A2:A4"/>
    <mergeCell ref="B2:G4"/>
    <mergeCell ref="H2:J2"/>
    <mergeCell ref="K2:M2"/>
    <mergeCell ref="N2:P2"/>
    <mergeCell ref="Q2:R2"/>
    <mergeCell ref="H3:H17"/>
    <mergeCell ref="I3:I17"/>
    <mergeCell ref="J3:J17"/>
    <mergeCell ref="Q3:Q17"/>
    <mergeCell ref="R3:R17"/>
    <mergeCell ref="L4:L17"/>
    <mergeCell ref="M4:M17"/>
    <mergeCell ref="O4:O17"/>
    <mergeCell ref="P4:P17"/>
  </mergeCells>
  <pageMargins left="0.7" right="0.7" top="0.75" bottom="0.75" header="0.3" footer="0.3"/>
  <pageSetup paperSize="9" orientation="landscape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R400"/>
  <sheetViews>
    <sheetView zoomScale="120" zoomScaleNormal="120" zoomScaleSheetLayoutView="100" workbookViewId="0">
      <selection activeCell="I16" sqref="I16"/>
    </sheetView>
  </sheetViews>
  <sheetFormatPr defaultRowHeight="15" x14ac:dyDescent="0.25"/>
  <cols>
    <col min="1" max="1" width="4.140625" customWidth="1"/>
    <col min="4" max="4" width="0.42578125" customWidth="1"/>
    <col min="5" max="6" width="9.140625" hidden="1" customWidth="1"/>
    <col min="7" max="7" width="14.42578125" customWidth="1"/>
    <col min="8" max="9" width="7.28515625" customWidth="1"/>
    <col min="10" max="10" width="8.140625" customWidth="1"/>
    <col min="11" max="11" width="7.28515625" customWidth="1"/>
    <col min="12" max="12" width="9.140625" customWidth="1"/>
    <col min="13" max="13" width="6.7109375" customWidth="1"/>
    <col min="14" max="14" width="9" customWidth="1"/>
    <col min="15" max="15" width="10.140625" customWidth="1"/>
    <col min="16" max="16" width="8.140625" customWidth="1"/>
  </cols>
  <sheetData>
    <row r="1" spans="1:18" ht="30" customHeight="1" x14ac:dyDescent="0.25">
      <c r="A1" s="431" t="s">
        <v>750</v>
      </c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</row>
    <row r="2" spans="1:18" ht="53.25" customHeight="1" x14ac:dyDescent="0.25">
      <c r="A2" s="432"/>
      <c r="B2" s="410" t="s">
        <v>0</v>
      </c>
      <c r="C2" s="410"/>
      <c r="D2" s="410"/>
      <c r="E2" s="410"/>
      <c r="F2" s="410"/>
      <c r="G2" s="410"/>
      <c r="H2" s="399" t="s">
        <v>1</v>
      </c>
      <c r="I2" s="399"/>
      <c r="J2" s="399"/>
      <c r="K2" s="399" t="s">
        <v>2</v>
      </c>
      <c r="L2" s="399"/>
      <c r="M2" s="399"/>
      <c r="N2" s="399" t="s">
        <v>3</v>
      </c>
      <c r="O2" s="399"/>
      <c r="P2" s="399"/>
      <c r="Q2" s="399" t="s">
        <v>5</v>
      </c>
      <c r="R2" s="399"/>
    </row>
    <row r="3" spans="1:18" x14ac:dyDescent="0.25">
      <c r="A3" s="432"/>
      <c r="B3" s="410"/>
      <c r="C3" s="410"/>
      <c r="D3" s="410"/>
      <c r="E3" s="410"/>
      <c r="F3" s="410"/>
      <c r="G3" s="410"/>
      <c r="H3" s="401" t="s">
        <v>6</v>
      </c>
      <c r="I3" s="401" t="s">
        <v>7</v>
      </c>
      <c r="J3" s="401" t="s">
        <v>8</v>
      </c>
      <c r="K3" s="433" t="s">
        <v>17</v>
      </c>
      <c r="L3" s="399" t="s">
        <v>4</v>
      </c>
      <c r="M3" s="399"/>
      <c r="N3" s="433" t="s">
        <v>20</v>
      </c>
      <c r="O3" s="399" t="s">
        <v>4</v>
      </c>
      <c r="P3" s="399"/>
      <c r="Q3" s="401" t="s">
        <v>10</v>
      </c>
      <c r="R3" s="401" t="s">
        <v>11</v>
      </c>
    </row>
    <row r="4" spans="1:18" x14ac:dyDescent="0.25">
      <c r="A4" s="432"/>
      <c r="B4" s="410"/>
      <c r="C4" s="410"/>
      <c r="D4" s="410"/>
      <c r="E4" s="410"/>
      <c r="F4" s="410"/>
      <c r="G4" s="410"/>
      <c r="H4" s="401"/>
      <c r="I4" s="401"/>
      <c r="J4" s="401"/>
      <c r="K4" s="434"/>
      <c r="L4" s="401" t="s">
        <v>18</v>
      </c>
      <c r="M4" s="401" t="s">
        <v>19</v>
      </c>
      <c r="N4" s="434"/>
      <c r="O4" s="401" t="s">
        <v>21</v>
      </c>
      <c r="P4" s="401" t="s">
        <v>19</v>
      </c>
      <c r="Q4" s="401"/>
      <c r="R4" s="401"/>
    </row>
    <row r="5" spans="1:18" x14ac:dyDescent="0.25">
      <c r="A5" s="2"/>
      <c r="B5" s="410" t="s">
        <v>752</v>
      </c>
      <c r="C5" s="410"/>
      <c r="D5" s="410"/>
      <c r="E5" s="410"/>
      <c r="F5" s="410"/>
      <c r="G5" s="410"/>
      <c r="H5" s="401"/>
      <c r="I5" s="401"/>
      <c r="J5" s="401"/>
      <c r="K5" s="434"/>
      <c r="L5" s="401"/>
      <c r="M5" s="401"/>
      <c r="N5" s="434"/>
      <c r="O5" s="401"/>
      <c r="P5" s="401"/>
      <c r="Q5" s="401"/>
      <c r="R5" s="401"/>
    </row>
    <row r="6" spans="1:18" x14ac:dyDescent="0.25">
      <c r="A6" s="2"/>
      <c r="B6" s="410" t="s">
        <v>12</v>
      </c>
      <c r="C6" s="410"/>
      <c r="D6" s="410"/>
      <c r="E6" s="410"/>
      <c r="F6" s="410"/>
      <c r="G6" s="410"/>
      <c r="H6" s="401"/>
      <c r="I6" s="401"/>
      <c r="J6" s="401"/>
      <c r="K6" s="434"/>
      <c r="L6" s="401"/>
      <c r="M6" s="401"/>
      <c r="N6" s="434"/>
      <c r="O6" s="401"/>
      <c r="P6" s="401"/>
      <c r="Q6" s="401"/>
      <c r="R6" s="401"/>
    </row>
    <row r="7" spans="1:18" x14ac:dyDescent="0.25">
      <c r="A7" s="2"/>
      <c r="B7" s="410" t="s">
        <v>656</v>
      </c>
      <c r="C7" s="410"/>
      <c r="D7" s="410"/>
      <c r="E7" s="410"/>
      <c r="F7" s="410"/>
      <c r="G7" s="410"/>
      <c r="H7" s="401"/>
      <c r="I7" s="401"/>
      <c r="J7" s="401"/>
      <c r="K7" s="434"/>
      <c r="L7" s="401"/>
      <c r="M7" s="401"/>
      <c r="N7" s="434"/>
      <c r="O7" s="401"/>
      <c r="P7" s="401"/>
      <c r="Q7" s="401"/>
      <c r="R7" s="401"/>
    </row>
    <row r="8" spans="1:18" x14ac:dyDescent="0.25">
      <c r="A8" s="2"/>
      <c r="B8" s="410" t="s">
        <v>753</v>
      </c>
      <c r="C8" s="410"/>
      <c r="D8" s="410"/>
      <c r="E8" s="410"/>
      <c r="F8" s="410"/>
      <c r="G8" s="410"/>
      <c r="H8" s="401"/>
      <c r="I8" s="401"/>
      <c r="J8" s="401"/>
      <c r="K8" s="434"/>
      <c r="L8" s="401"/>
      <c r="M8" s="401"/>
      <c r="N8" s="434"/>
      <c r="O8" s="401"/>
      <c r="P8" s="401"/>
      <c r="Q8" s="401"/>
      <c r="R8" s="401"/>
    </row>
    <row r="9" spans="1:18" x14ac:dyDescent="0.25">
      <c r="A9" s="2"/>
      <c r="B9" s="396" t="s">
        <v>13</v>
      </c>
      <c r="C9" s="397"/>
      <c r="D9" s="397"/>
      <c r="E9" s="397"/>
      <c r="F9" s="397"/>
      <c r="G9" s="397"/>
      <c r="H9" s="401"/>
      <c r="I9" s="401"/>
      <c r="J9" s="401"/>
      <c r="K9" s="434"/>
      <c r="L9" s="401"/>
      <c r="M9" s="401"/>
      <c r="N9" s="434"/>
      <c r="O9" s="401"/>
      <c r="P9" s="401"/>
      <c r="Q9" s="401"/>
      <c r="R9" s="401"/>
    </row>
    <row r="10" spans="1:18" x14ac:dyDescent="0.25">
      <c r="A10" s="2"/>
      <c r="B10" s="396" t="s">
        <v>14</v>
      </c>
      <c r="C10" s="397"/>
      <c r="D10" s="397"/>
      <c r="E10" s="397"/>
      <c r="F10" s="397"/>
      <c r="G10" s="397"/>
      <c r="H10" s="401"/>
      <c r="I10" s="401"/>
      <c r="J10" s="401"/>
      <c r="K10" s="434"/>
      <c r="L10" s="401"/>
      <c r="M10" s="401"/>
      <c r="N10" s="434"/>
      <c r="O10" s="401"/>
      <c r="P10" s="401"/>
      <c r="Q10" s="401"/>
      <c r="R10" s="401"/>
    </row>
    <row r="11" spans="1:18" x14ac:dyDescent="0.25">
      <c r="A11" s="2"/>
      <c r="B11" s="396" t="s">
        <v>692</v>
      </c>
      <c r="C11" s="397"/>
      <c r="D11" s="397"/>
      <c r="E11" s="397"/>
      <c r="F11" s="397"/>
      <c r="G11" s="397"/>
      <c r="H11" s="401"/>
      <c r="I11" s="401"/>
      <c r="J11" s="401"/>
      <c r="K11" s="434"/>
      <c r="L11" s="401"/>
      <c r="M11" s="401"/>
      <c r="N11" s="434"/>
      <c r="O11" s="401"/>
      <c r="P11" s="401"/>
      <c r="Q11" s="401"/>
      <c r="R11" s="401"/>
    </row>
    <row r="12" spans="1:18" x14ac:dyDescent="0.25">
      <c r="A12" s="2"/>
      <c r="B12" s="396" t="s">
        <v>693</v>
      </c>
      <c r="C12" s="397"/>
      <c r="D12" s="397"/>
      <c r="E12" s="397"/>
      <c r="F12" s="397"/>
      <c r="G12" s="397"/>
      <c r="H12" s="401"/>
      <c r="I12" s="401"/>
      <c r="J12" s="401"/>
      <c r="K12" s="434"/>
      <c r="L12" s="401"/>
      <c r="M12" s="401"/>
      <c r="N12" s="434"/>
      <c r="O12" s="401"/>
      <c r="P12" s="401"/>
      <c r="Q12" s="401"/>
      <c r="R12" s="401"/>
    </row>
    <row r="13" spans="1:18" x14ac:dyDescent="0.25">
      <c r="A13" s="2"/>
      <c r="B13" s="396" t="s">
        <v>15</v>
      </c>
      <c r="C13" s="397"/>
      <c r="D13" s="397"/>
      <c r="E13" s="397"/>
      <c r="F13" s="397"/>
      <c r="G13" s="397"/>
      <c r="H13" s="401"/>
      <c r="I13" s="401"/>
      <c r="J13" s="401"/>
      <c r="K13" s="434"/>
      <c r="L13" s="401"/>
      <c r="M13" s="401"/>
      <c r="N13" s="434"/>
      <c r="O13" s="401"/>
      <c r="P13" s="401"/>
      <c r="Q13" s="401"/>
      <c r="R13" s="401"/>
    </row>
    <row r="14" spans="1:18" ht="21" customHeight="1" x14ac:dyDescent="0.25">
      <c r="A14" s="2"/>
      <c r="B14" s="396" t="s">
        <v>16</v>
      </c>
      <c r="C14" s="397"/>
      <c r="D14" s="397"/>
      <c r="E14" s="397"/>
      <c r="F14" s="397"/>
      <c r="G14" s="397"/>
      <c r="H14" s="401"/>
      <c r="I14" s="401"/>
      <c r="J14" s="401"/>
      <c r="K14" s="434"/>
      <c r="L14" s="401"/>
      <c r="M14" s="401"/>
      <c r="N14" s="434"/>
      <c r="O14" s="401"/>
      <c r="P14" s="401"/>
      <c r="Q14" s="401"/>
      <c r="R14" s="401"/>
    </row>
    <row r="15" spans="1:18" x14ac:dyDescent="0.25">
      <c r="A15" s="2"/>
      <c r="B15" s="396" t="s">
        <v>655</v>
      </c>
      <c r="C15" s="397"/>
      <c r="D15" s="397"/>
      <c r="E15" s="397"/>
      <c r="F15" s="397"/>
      <c r="G15" s="397"/>
      <c r="H15" s="401"/>
      <c r="I15" s="401"/>
      <c r="J15" s="401"/>
      <c r="K15" s="435"/>
      <c r="L15" s="401"/>
      <c r="M15" s="401"/>
      <c r="N15" s="435"/>
      <c r="O15" s="401"/>
      <c r="P15" s="401"/>
      <c r="Q15" s="401"/>
      <c r="R15" s="401"/>
    </row>
    <row r="16" spans="1:18" x14ac:dyDescent="0.25">
      <c r="A16" s="2"/>
      <c r="B16" s="374"/>
      <c r="C16" s="375"/>
      <c r="D16" s="375"/>
      <c r="E16" s="375"/>
      <c r="F16" s="375"/>
      <c r="G16" s="375"/>
      <c r="H16" s="3">
        <f>H378</f>
        <v>9901</v>
      </c>
      <c r="I16" s="3">
        <f t="shared" ref="I16:J16" si="0">I378</f>
        <v>8135</v>
      </c>
      <c r="J16" s="3">
        <f t="shared" si="0"/>
        <v>1766</v>
      </c>
      <c r="K16" s="3">
        <f>K378+H390</f>
        <v>3800</v>
      </c>
      <c r="L16" s="3">
        <f>L378+I390</f>
        <v>1704.75</v>
      </c>
      <c r="M16" s="3">
        <f>M378+J390</f>
        <v>530</v>
      </c>
      <c r="N16" s="3">
        <v>9535</v>
      </c>
      <c r="O16" s="3">
        <f>O378+L390</f>
        <v>2126.6999999999998</v>
      </c>
      <c r="P16" s="3">
        <f>P378+M390</f>
        <v>458</v>
      </c>
      <c r="Q16" s="3">
        <v>36617</v>
      </c>
      <c r="R16" s="3">
        <v>18903</v>
      </c>
    </row>
    <row r="17" spans="1:18" ht="18.75" customHeight="1" x14ac:dyDescent="0.25">
      <c r="A17" s="436" t="s">
        <v>751</v>
      </c>
      <c r="B17" s="437"/>
      <c r="C17" s="437"/>
      <c r="D17" s="437"/>
      <c r="E17" s="437"/>
      <c r="F17" s="437"/>
      <c r="G17" s="437"/>
      <c r="H17" s="437"/>
      <c r="I17" s="437"/>
      <c r="J17" s="437"/>
      <c r="K17" s="437"/>
      <c r="L17" s="437"/>
      <c r="M17" s="437"/>
      <c r="N17" s="437"/>
      <c r="O17" s="437"/>
      <c r="P17" s="437"/>
      <c r="Q17" s="437"/>
      <c r="R17" s="438"/>
    </row>
    <row r="18" spans="1:18" x14ac:dyDescent="0.25">
      <c r="A18" s="409" t="s">
        <v>649</v>
      </c>
      <c r="B18" s="422" t="s">
        <v>22</v>
      </c>
      <c r="C18" s="423"/>
      <c r="D18" s="423"/>
      <c r="E18" s="423"/>
      <c r="F18" s="424"/>
      <c r="G18" s="410" t="s">
        <v>23</v>
      </c>
      <c r="H18" s="399" t="s">
        <v>24</v>
      </c>
      <c r="I18" s="399"/>
      <c r="J18" s="399"/>
      <c r="K18" s="399" t="s">
        <v>10</v>
      </c>
      <c r="L18" s="399"/>
      <c r="M18" s="399"/>
      <c r="N18" s="399" t="s">
        <v>27</v>
      </c>
      <c r="O18" s="399"/>
      <c r="P18" s="399"/>
      <c r="Q18" s="399" t="s">
        <v>652</v>
      </c>
      <c r="R18" s="399"/>
    </row>
    <row r="19" spans="1:18" x14ac:dyDescent="0.25">
      <c r="A19" s="409"/>
      <c r="B19" s="425"/>
      <c r="C19" s="426"/>
      <c r="D19" s="426"/>
      <c r="E19" s="426"/>
      <c r="F19" s="427"/>
      <c r="G19" s="410"/>
      <c r="H19" s="401" t="s">
        <v>6</v>
      </c>
      <c r="I19" s="401" t="s">
        <v>650</v>
      </c>
      <c r="J19" s="401" t="s">
        <v>651</v>
      </c>
      <c r="K19" s="401" t="s">
        <v>653</v>
      </c>
      <c r="L19" s="399" t="s">
        <v>29</v>
      </c>
      <c r="M19" s="399"/>
      <c r="N19" s="401" t="s">
        <v>25</v>
      </c>
      <c r="O19" s="399" t="s">
        <v>30</v>
      </c>
      <c r="P19" s="399"/>
      <c r="Q19" s="401" t="s">
        <v>10</v>
      </c>
      <c r="R19" s="401" t="s">
        <v>27</v>
      </c>
    </row>
    <row r="20" spans="1:18" x14ac:dyDescent="0.25">
      <c r="A20" s="409"/>
      <c r="B20" s="425"/>
      <c r="C20" s="426"/>
      <c r="D20" s="426"/>
      <c r="E20" s="426"/>
      <c r="F20" s="427"/>
      <c r="G20" s="410"/>
      <c r="H20" s="401"/>
      <c r="I20" s="401"/>
      <c r="J20" s="401"/>
      <c r="K20" s="401"/>
      <c r="L20" s="401" t="s">
        <v>26</v>
      </c>
      <c r="M20" s="401" t="s">
        <v>9</v>
      </c>
      <c r="N20" s="401"/>
      <c r="O20" s="401" t="s">
        <v>26</v>
      </c>
      <c r="P20" s="401" t="s">
        <v>9</v>
      </c>
      <c r="Q20" s="401"/>
      <c r="R20" s="401"/>
    </row>
    <row r="21" spans="1:18" x14ac:dyDescent="0.25">
      <c r="A21" s="409"/>
      <c r="B21" s="428"/>
      <c r="C21" s="429"/>
      <c r="D21" s="429"/>
      <c r="E21" s="429"/>
      <c r="F21" s="430"/>
      <c r="G21" s="410"/>
      <c r="H21" s="401"/>
      <c r="I21" s="401"/>
      <c r="J21" s="401"/>
      <c r="K21" s="401"/>
      <c r="L21" s="401"/>
      <c r="M21" s="401"/>
      <c r="N21" s="401"/>
      <c r="O21" s="401"/>
      <c r="P21" s="401"/>
      <c r="Q21" s="401"/>
      <c r="R21" s="401"/>
    </row>
    <row r="22" spans="1:18" x14ac:dyDescent="0.25">
      <c r="A22" s="412" t="s">
        <v>647</v>
      </c>
      <c r="B22" s="412"/>
      <c r="C22" s="412"/>
      <c r="D22" s="412"/>
      <c r="E22" s="412"/>
      <c r="F22" s="412"/>
      <c r="G22" s="412"/>
      <c r="H22" s="412"/>
      <c r="I22" s="412"/>
      <c r="J22" s="412"/>
      <c r="K22" s="412"/>
      <c r="L22" s="412"/>
      <c r="M22" s="412"/>
      <c r="N22" s="412"/>
      <c r="O22" s="412"/>
      <c r="P22" s="412"/>
      <c r="Q22" s="412"/>
      <c r="R22" s="412"/>
    </row>
    <row r="23" spans="1:18" x14ac:dyDescent="0.25">
      <c r="A23" s="5">
        <v>1</v>
      </c>
      <c r="B23" s="396" t="s">
        <v>31</v>
      </c>
      <c r="C23" s="397"/>
      <c r="D23" s="397"/>
      <c r="E23" s="397"/>
      <c r="F23" s="397"/>
      <c r="G23" s="398"/>
      <c r="H23" s="3">
        <f t="shared" ref="H23:P23" si="1">H24+H25+H26+H27+H28+H29+H30+H31+H32+H33+H34+H35+H36+H37+H38+H39+H40</f>
        <v>255</v>
      </c>
      <c r="I23" s="3">
        <f t="shared" si="1"/>
        <v>145</v>
      </c>
      <c r="J23" s="3">
        <f t="shared" si="1"/>
        <v>110</v>
      </c>
      <c r="K23" s="3">
        <f t="shared" si="1"/>
        <v>74</v>
      </c>
      <c r="L23" s="3">
        <f t="shared" si="1"/>
        <v>105</v>
      </c>
      <c r="M23" s="3">
        <f t="shared" si="1"/>
        <v>55</v>
      </c>
      <c r="N23" s="3">
        <f t="shared" si="1"/>
        <v>282</v>
      </c>
      <c r="O23" s="3">
        <f t="shared" si="1"/>
        <v>71</v>
      </c>
      <c r="P23" s="3">
        <f t="shared" si="1"/>
        <v>56</v>
      </c>
      <c r="Q23" s="6">
        <v>39183</v>
      </c>
      <c r="R23" s="6">
        <v>20142</v>
      </c>
    </row>
    <row r="24" spans="1:18" ht="24" x14ac:dyDescent="0.25">
      <c r="A24" s="7">
        <v>2</v>
      </c>
      <c r="B24" s="413" t="s">
        <v>32</v>
      </c>
      <c r="C24" s="414"/>
      <c r="D24" s="414"/>
      <c r="E24" s="414"/>
      <c r="F24" s="415"/>
      <c r="G24" s="8" t="s">
        <v>504</v>
      </c>
      <c r="H24" s="9">
        <f>I24+J24</f>
        <v>185</v>
      </c>
      <c r="I24" s="9">
        <v>135</v>
      </c>
      <c r="J24" s="9">
        <v>50</v>
      </c>
      <c r="K24" s="9">
        <v>57</v>
      </c>
      <c r="L24" s="9">
        <v>55</v>
      </c>
      <c r="M24" s="9">
        <v>40</v>
      </c>
      <c r="N24" s="9">
        <v>157</v>
      </c>
      <c r="O24" s="9">
        <v>56</v>
      </c>
      <c r="P24" s="9">
        <v>44</v>
      </c>
      <c r="Q24" s="10">
        <v>39183</v>
      </c>
      <c r="R24" s="10">
        <v>20142</v>
      </c>
    </row>
    <row r="25" spans="1:18" ht="24" x14ac:dyDescent="0.25">
      <c r="A25" s="7"/>
      <c r="B25" s="413" t="s">
        <v>33</v>
      </c>
      <c r="C25" s="414"/>
      <c r="D25" s="414"/>
      <c r="E25" s="414"/>
      <c r="F25" s="415"/>
      <c r="G25" s="8" t="s">
        <v>505</v>
      </c>
      <c r="H25" s="9">
        <f t="shared" ref="H25:H40" si="2">I25+J25</f>
        <v>55</v>
      </c>
      <c r="I25" s="9">
        <v>10</v>
      </c>
      <c r="J25" s="9">
        <v>45</v>
      </c>
      <c r="K25" s="9">
        <v>8</v>
      </c>
      <c r="L25" s="9">
        <v>16</v>
      </c>
      <c r="M25" s="9">
        <v>8</v>
      </c>
      <c r="N25" s="9">
        <v>53</v>
      </c>
      <c r="O25" s="9"/>
      <c r="P25" s="9"/>
      <c r="Q25" s="10">
        <v>39183</v>
      </c>
      <c r="R25" s="10">
        <v>20142</v>
      </c>
    </row>
    <row r="26" spans="1:18" ht="24" x14ac:dyDescent="0.25">
      <c r="A26" s="7"/>
      <c r="B26" s="413" t="s">
        <v>34</v>
      </c>
      <c r="C26" s="414"/>
      <c r="D26" s="414"/>
      <c r="E26" s="414"/>
      <c r="F26" s="415"/>
      <c r="G26" s="8" t="s">
        <v>506</v>
      </c>
      <c r="H26" s="9">
        <f t="shared" si="2"/>
        <v>0</v>
      </c>
      <c r="I26" s="9"/>
      <c r="J26" s="9"/>
      <c r="K26" s="9">
        <v>3</v>
      </c>
      <c r="L26" s="9">
        <v>12</v>
      </c>
      <c r="M26" s="9">
        <v>2</v>
      </c>
      <c r="N26" s="9">
        <v>18</v>
      </c>
      <c r="O26" s="9">
        <v>4</v>
      </c>
      <c r="P26" s="9">
        <v>2</v>
      </c>
      <c r="Q26" s="10">
        <v>39183</v>
      </c>
      <c r="R26" s="10">
        <v>20142</v>
      </c>
    </row>
    <row r="27" spans="1:18" x14ac:dyDescent="0.25">
      <c r="A27" s="7"/>
      <c r="B27" s="413" t="s">
        <v>35</v>
      </c>
      <c r="C27" s="414"/>
      <c r="D27" s="414"/>
      <c r="E27" s="414"/>
      <c r="F27" s="415"/>
      <c r="G27" s="8" t="s">
        <v>499</v>
      </c>
      <c r="H27" s="9">
        <f t="shared" si="2"/>
        <v>0</v>
      </c>
      <c r="I27" s="9"/>
      <c r="J27" s="9"/>
      <c r="K27" s="9">
        <v>2</v>
      </c>
      <c r="L27" s="9">
        <v>8</v>
      </c>
      <c r="M27" s="9">
        <v>1</v>
      </c>
      <c r="N27" s="9">
        <v>9</v>
      </c>
      <c r="O27" s="9">
        <v>1</v>
      </c>
      <c r="P27" s="9">
        <v>1</v>
      </c>
      <c r="Q27" s="10">
        <v>39183</v>
      </c>
      <c r="R27" s="10">
        <v>20142</v>
      </c>
    </row>
    <row r="28" spans="1:18" ht="24" x14ac:dyDescent="0.25">
      <c r="A28" s="7"/>
      <c r="B28" s="413" t="s">
        <v>36</v>
      </c>
      <c r="C28" s="414"/>
      <c r="D28" s="414"/>
      <c r="E28" s="414"/>
      <c r="F28" s="415"/>
      <c r="G28" s="8" t="s">
        <v>507</v>
      </c>
      <c r="H28" s="9">
        <f t="shared" si="2"/>
        <v>10</v>
      </c>
      <c r="I28" s="9"/>
      <c r="J28" s="9">
        <v>10</v>
      </c>
      <c r="K28" s="9">
        <v>2</v>
      </c>
      <c r="L28" s="9">
        <v>5</v>
      </c>
      <c r="M28" s="9">
        <v>1</v>
      </c>
      <c r="N28" s="9">
        <v>9</v>
      </c>
      <c r="O28" s="9">
        <v>1</v>
      </c>
      <c r="P28" s="9">
        <v>0</v>
      </c>
      <c r="Q28" s="10">
        <v>39183</v>
      </c>
      <c r="R28" s="10">
        <v>20142</v>
      </c>
    </row>
    <row r="29" spans="1:18" ht="24" x14ac:dyDescent="0.25">
      <c r="A29" s="7"/>
      <c r="B29" s="413" t="s">
        <v>37</v>
      </c>
      <c r="C29" s="414"/>
      <c r="D29" s="414"/>
      <c r="E29" s="414"/>
      <c r="F29" s="415"/>
      <c r="G29" s="8" t="s">
        <v>500</v>
      </c>
      <c r="H29" s="9">
        <f t="shared" si="2"/>
        <v>5</v>
      </c>
      <c r="I29" s="9"/>
      <c r="J29" s="9">
        <v>5</v>
      </c>
      <c r="K29" s="9">
        <v>1</v>
      </c>
      <c r="L29" s="9">
        <v>3</v>
      </c>
      <c r="M29" s="9">
        <v>1</v>
      </c>
      <c r="N29" s="9">
        <v>9</v>
      </c>
      <c r="O29" s="9">
        <v>1</v>
      </c>
      <c r="P29" s="9">
        <v>1</v>
      </c>
      <c r="Q29" s="10">
        <v>39183</v>
      </c>
      <c r="R29" s="10">
        <v>20142</v>
      </c>
    </row>
    <row r="30" spans="1:18" ht="24" x14ac:dyDescent="0.25">
      <c r="A30" s="7"/>
      <c r="B30" s="413" t="s">
        <v>38</v>
      </c>
      <c r="C30" s="414"/>
      <c r="D30" s="414"/>
      <c r="E30" s="414"/>
      <c r="F30" s="415"/>
      <c r="G30" s="8" t="s">
        <v>501</v>
      </c>
      <c r="H30" s="9">
        <f t="shared" si="2"/>
        <v>0</v>
      </c>
      <c r="I30" s="9"/>
      <c r="J30" s="9"/>
      <c r="K30" s="9">
        <v>1</v>
      </c>
      <c r="L30" s="9">
        <v>3</v>
      </c>
      <c r="M30" s="9">
        <v>1</v>
      </c>
      <c r="N30" s="9">
        <v>8</v>
      </c>
      <c r="O30" s="9">
        <v>2</v>
      </c>
      <c r="P30" s="9">
        <v>2</v>
      </c>
      <c r="Q30" s="10">
        <v>39183</v>
      </c>
      <c r="R30" s="10">
        <v>20142</v>
      </c>
    </row>
    <row r="31" spans="1:18" x14ac:dyDescent="0.25">
      <c r="A31" s="7"/>
      <c r="B31" s="413" t="s">
        <v>44</v>
      </c>
      <c r="C31" s="414"/>
      <c r="D31" s="414"/>
      <c r="E31" s="414"/>
      <c r="F31" s="415"/>
      <c r="G31" s="8" t="s">
        <v>502</v>
      </c>
      <c r="H31" s="9">
        <f t="shared" si="2"/>
        <v>0</v>
      </c>
      <c r="I31" s="9"/>
      <c r="J31" s="9"/>
      <c r="K31" s="9"/>
      <c r="L31" s="9">
        <v>2</v>
      </c>
      <c r="M31" s="9">
        <v>0</v>
      </c>
      <c r="N31" s="9">
        <v>8</v>
      </c>
      <c r="O31" s="9">
        <v>2</v>
      </c>
      <c r="P31" s="9">
        <v>2</v>
      </c>
      <c r="Q31" s="10">
        <v>39183</v>
      </c>
      <c r="R31" s="10">
        <v>20142</v>
      </c>
    </row>
    <row r="32" spans="1:18" x14ac:dyDescent="0.25">
      <c r="A32" s="7"/>
      <c r="B32" s="413" t="s">
        <v>45</v>
      </c>
      <c r="C32" s="414"/>
      <c r="D32" s="414"/>
      <c r="E32" s="414"/>
      <c r="F32" s="415"/>
      <c r="G32" s="8" t="s">
        <v>503</v>
      </c>
      <c r="H32" s="9">
        <f t="shared" si="2"/>
        <v>0</v>
      </c>
      <c r="I32" s="9"/>
      <c r="J32" s="9"/>
      <c r="K32" s="9"/>
      <c r="L32" s="9">
        <v>1</v>
      </c>
      <c r="M32" s="9">
        <v>1</v>
      </c>
      <c r="N32" s="9">
        <v>1</v>
      </c>
      <c r="O32" s="9">
        <v>2</v>
      </c>
      <c r="P32" s="9">
        <v>2</v>
      </c>
      <c r="Q32" s="10">
        <v>39183</v>
      </c>
      <c r="R32" s="10">
        <v>20142</v>
      </c>
    </row>
    <row r="33" spans="1:18" ht="24" x14ac:dyDescent="0.25">
      <c r="A33" s="7">
        <v>1</v>
      </c>
      <c r="B33" s="413" t="s">
        <v>39</v>
      </c>
      <c r="C33" s="414"/>
      <c r="D33" s="414"/>
      <c r="E33" s="414"/>
      <c r="F33" s="415"/>
      <c r="G33" s="8" t="s">
        <v>46</v>
      </c>
      <c r="H33" s="9">
        <f t="shared" si="2"/>
        <v>0</v>
      </c>
      <c r="I33" s="9"/>
      <c r="J33" s="9"/>
      <c r="K33" s="9"/>
      <c r="L33" s="9"/>
      <c r="M33" s="9"/>
      <c r="N33" s="9"/>
      <c r="O33" s="9">
        <v>0</v>
      </c>
      <c r="P33" s="9">
        <v>0</v>
      </c>
      <c r="Q33" s="10">
        <v>39183</v>
      </c>
      <c r="R33" s="10">
        <v>20142</v>
      </c>
    </row>
    <row r="34" spans="1:18" x14ac:dyDescent="0.25">
      <c r="A34" s="7">
        <v>2</v>
      </c>
      <c r="B34" s="413" t="s">
        <v>40</v>
      </c>
      <c r="C34" s="414"/>
      <c r="D34" s="414"/>
      <c r="E34" s="414"/>
      <c r="F34" s="415"/>
      <c r="G34" s="8" t="s">
        <v>47</v>
      </c>
      <c r="H34" s="9">
        <f t="shared" si="2"/>
        <v>0</v>
      </c>
      <c r="I34" s="9"/>
      <c r="J34" s="9"/>
      <c r="K34" s="9"/>
      <c r="L34" s="9">
        <v>0</v>
      </c>
      <c r="M34" s="9">
        <v>0</v>
      </c>
      <c r="N34" s="9"/>
      <c r="O34" s="9">
        <v>0</v>
      </c>
      <c r="P34" s="9">
        <v>0</v>
      </c>
      <c r="Q34" s="10">
        <v>39183</v>
      </c>
      <c r="R34" s="10">
        <v>20142</v>
      </c>
    </row>
    <row r="35" spans="1:18" ht="24" x14ac:dyDescent="0.25">
      <c r="A35" s="7">
        <v>3</v>
      </c>
      <c r="B35" s="413" t="s">
        <v>41</v>
      </c>
      <c r="C35" s="414"/>
      <c r="D35" s="414"/>
      <c r="E35" s="414"/>
      <c r="F35" s="415"/>
      <c r="G35" s="8" t="s">
        <v>48</v>
      </c>
      <c r="H35" s="9">
        <f t="shared" si="2"/>
        <v>0</v>
      </c>
      <c r="I35" s="9"/>
      <c r="J35" s="9"/>
      <c r="K35" s="9"/>
      <c r="L35" s="9"/>
      <c r="M35" s="9"/>
      <c r="N35" s="9"/>
      <c r="O35" s="9"/>
      <c r="P35" s="9"/>
      <c r="Q35" s="10"/>
      <c r="R35" s="10"/>
    </row>
    <row r="36" spans="1:18" ht="24" x14ac:dyDescent="0.25">
      <c r="A36" s="7">
        <v>4</v>
      </c>
      <c r="B36" s="413" t="s">
        <v>42</v>
      </c>
      <c r="C36" s="414"/>
      <c r="D36" s="414"/>
      <c r="E36" s="414"/>
      <c r="F36" s="415"/>
      <c r="G36" s="8" t="s">
        <v>53</v>
      </c>
      <c r="H36" s="9">
        <f t="shared" si="2"/>
        <v>0</v>
      </c>
      <c r="I36" s="9"/>
      <c r="J36" s="9"/>
      <c r="K36" s="9"/>
      <c r="L36" s="9"/>
      <c r="M36" s="9"/>
      <c r="N36" s="9">
        <v>4</v>
      </c>
      <c r="O36" s="9">
        <v>0</v>
      </c>
      <c r="P36" s="9">
        <v>0</v>
      </c>
      <c r="Q36" s="10">
        <v>39183</v>
      </c>
      <c r="R36" s="10">
        <v>20142</v>
      </c>
    </row>
    <row r="37" spans="1:18" ht="23.25" customHeight="1" x14ac:dyDescent="0.25">
      <c r="A37" s="7">
        <v>5</v>
      </c>
      <c r="B37" s="413" t="s">
        <v>43</v>
      </c>
      <c r="C37" s="414"/>
      <c r="D37" s="414"/>
      <c r="E37" s="414"/>
      <c r="F37" s="415"/>
      <c r="G37" s="8" t="s">
        <v>49</v>
      </c>
      <c r="H37" s="9">
        <f t="shared" si="2"/>
        <v>0</v>
      </c>
      <c r="I37" s="9"/>
      <c r="J37" s="9"/>
      <c r="K37" s="9"/>
      <c r="L37" s="9"/>
      <c r="M37" s="9"/>
      <c r="N37" s="9">
        <v>3</v>
      </c>
      <c r="O37" s="9">
        <v>0</v>
      </c>
      <c r="P37" s="9">
        <v>0</v>
      </c>
      <c r="Q37" s="10">
        <v>39183</v>
      </c>
      <c r="R37" s="10">
        <v>20142</v>
      </c>
    </row>
    <row r="38" spans="1:18" ht="24" x14ac:dyDescent="0.25">
      <c r="A38" s="7">
        <v>6</v>
      </c>
      <c r="B38" s="413" t="s">
        <v>32</v>
      </c>
      <c r="C38" s="414"/>
      <c r="D38" s="414"/>
      <c r="E38" s="414"/>
      <c r="F38" s="415"/>
      <c r="G38" s="8" t="s">
        <v>50</v>
      </c>
      <c r="H38" s="9">
        <f t="shared" si="2"/>
        <v>0</v>
      </c>
      <c r="I38" s="9"/>
      <c r="J38" s="9"/>
      <c r="K38" s="9"/>
      <c r="L38" s="9"/>
      <c r="M38" s="9"/>
      <c r="N38" s="9">
        <v>0</v>
      </c>
      <c r="O38" s="9">
        <v>1</v>
      </c>
      <c r="P38" s="9">
        <v>1</v>
      </c>
      <c r="Q38" s="10">
        <v>39183</v>
      </c>
      <c r="R38" s="10">
        <v>20142</v>
      </c>
    </row>
    <row r="39" spans="1:18" ht="48" x14ac:dyDescent="0.25">
      <c r="A39" s="7">
        <v>7</v>
      </c>
      <c r="B39" s="413" t="s">
        <v>32</v>
      </c>
      <c r="C39" s="414"/>
      <c r="D39" s="414"/>
      <c r="E39" s="414"/>
      <c r="F39" s="415"/>
      <c r="G39" s="8" t="s">
        <v>51</v>
      </c>
      <c r="H39" s="9">
        <f t="shared" si="2"/>
        <v>0</v>
      </c>
      <c r="I39" s="9"/>
      <c r="J39" s="9"/>
      <c r="K39" s="9"/>
      <c r="L39" s="9"/>
      <c r="M39" s="9"/>
      <c r="N39" s="9">
        <v>0</v>
      </c>
      <c r="O39" s="9">
        <v>1</v>
      </c>
      <c r="P39" s="9">
        <v>1</v>
      </c>
      <c r="Q39" s="10">
        <v>39183</v>
      </c>
      <c r="R39" s="10">
        <v>20142</v>
      </c>
    </row>
    <row r="40" spans="1:18" ht="24" x14ac:dyDescent="0.25">
      <c r="A40" s="7">
        <v>8</v>
      </c>
      <c r="B40" s="413" t="s">
        <v>41</v>
      </c>
      <c r="C40" s="414"/>
      <c r="D40" s="414"/>
      <c r="E40" s="414"/>
      <c r="F40" s="415"/>
      <c r="G40" s="8" t="s">
        <v>52</v>
      </c>
      <c r="H40" s="9">
        <f t="shared" si="2"/>
        <v>0</v>
      </c>
      <c r="I40" s="9"/>
      <c r="J40" s="9"/>
      <c r="K40" s="9"/>
      <c r="L40" s="9"/>
      <c r="M40" s="9"/>
      <c r="N40" s="9">
        <v>3</v>
      </c>
      <c r="O40" s="9"/>
      <c r="P40" s="9"/>
      <c r="Q40" s="10">
        <v>39183</v>
      </c>
      <c r="R40" s="10">
        <v>20142</v>
      </c>
    </row>
    <row r="41" spans="1:18" x14ac:dyDescent="0.25">
      <c r="A41" s="5">
        <v>2</v>
      </c>
      <c r="B41" s="396" t="s">
        <v>54</v>
      </c>
      <c r="C41" s="397"/>
      <c r="D41" s="397"/>
      <c r="E41" s="397"/>
      <c r="F41" s="397"/>
      <c r="G41" s="398"/>
      <c r="H41" s="3">
        <f t="shared" ref="H41:P41" si="3">H42+H43+H44+H45+H46+H47+H48+H49+H50+H51+H52+H53+H54+H55+H56+H57+H58+H59+H60+H61+H62+H63+H64+H65+H66+H67+H68+H69</f>
        <v>175</v>
      </c>
      <c r="I41" s="3">
        <f t="shared" si="3"/>
        <v>120</v>
      </c>
      <c r="J41" s="3">
        <f t="shared" si="3"/>
        <v>55</v>
      </c>
      <c r="K41" s="3">
        <f t="shared" si="3"/>
        <v>53</v>
      </c>
      <c r="L41" s="3">
        <f t="shared" si="3"/>
        <v>14</v>
      </c>
      <c r="M41" s="3">
        <f t="shared" si="3"/>
        <v>14</v>
      </c>
      <c r="N41" s="3">
        <f t="shared" si="3"/>
        <v>167</v>
      </c>
      <c r="O41" s="3">
        <f t="shared" si="3"/>
        <v>0</v>
      </c>
      <c r="P41" s="3">
        <f t="shared" si="3"/>
        <v>0</v>
      </c>
      <c r="Q41" s="6">
        <v>24330</v>
      </c>
      <c r="R41" s="6">
        <v>17927</v>
      </c>
    </row>
    <row r="42" spans="1:18" x14ac:dyDescent="0.25">
      <c r="A42" s="7"/>
      <c r="B42" s="413" t="s">
        <v>55</v>
      </c>
      <c r="C42" s="414"/>
      <c r="D42" s="414"/>
      <c r="E42" s="414"/>
      <c r="F42" s="415"/>
      <c r="G42" s="8" t="s">
        <v>508</v>
      </c>
      <c r="H42" s="9">
        <f>I42+J42</f>
        <v>105</v>
      </c>
      <c r="I42" s="9">
        <v>80</v>
      </c>
      <c r="J42" s="9">
        <v>25</v>
      </c>
      <c r="K42" s="9">
        <v>42</v>
      </c>
      <c r="L42" s="9">
        <v>14</v>
      </c>
      <c r="M42" s="9">
        <v>14</v>
      </c>
      <c r="N42" s="9">
        <v>95</v>
      </c>
      <c r="O42" s="9">
        <v>0</v>
      </c>
      <c r="P42" s="9"/>
      <c r="Q42" s="10">
        <v>36087</v>
      </c>
      <c r="R42" s="10">
        <v>19124</v>
      </c>
    </row>
    <row r="43" spans="1:18" ht="24" x14ac:dyDescent="0.25">
      <c r="A43" s="7"/>
      <c r="B43" s="413" t="s">
        <v>56</v>
      </c>
      <c r="C43" s="414"/>
      <c r="D43" s="414"/>
      <c r="E43" s="414"/>
      <c r="F43" s="415"/>
      <c r="G43" s="8" t="s">
        <v>509</v>
      </c>
      <c r="H43" s="9">
        <f t="shared" ref="H43:H69" si="4">I43+J43</f>
        <v>50</v>
      </c>
      <c r="I43" s="9">
        <v>30</v>
      </c>
      <c r="J43" s="9">
        <v>20</v>
      </c>
      <c r="K43" s="9">
        <v>7</v>
      </c>
      <c r="L43" s="9">
        <v>0</v>
      </c>
      <c r="M43" s="9">
        <v>0</v>
      </c>
      <c r="N43" s="9">
        <v>32</v>
      </c>
      <c r="O43" s="9">
        <v>0</v>
      </c>
      <c r="P43" s="9"/>
      <c r="Q43" s="10">
        <v>33525</v>
      </c>
      <c r="R43" s="10">
        <v>18995</v>
      </c>
    </row>
    <row r="44" spans="1:18" x14ac:dyDescent="0.25">
      <c r="A44" s="7"/>
      <c r="B44" s="413" t="s">
        <v>57</v>
      </c>
      <c r="C44" s="414"/>
      <c r="D44" s="414"/>
      <c r="E44" s="414"/>
      <c r="F44" s="415"/>
      <c r="G44" s="8" t="s">
        <v>510</v>
      </c>
      <c r="H44" s="9">
        <f t="shared" si="4"/>
        <v>20</v>
      </c>
      <c r="I44" s="9">
        <v>10</v>
      </c>
      <c r="J44" s="9">
        <v>10</v>
      </c>
      <c r="K44" s="9">
        <v>2</v>
      </c>
      <c r="L44" s="9">
        <v>0</v>
      </c>
      <c r="M44" s="9">
        <v>0</v>
      </c>
      <c r="N44" s="9">
        <v>14</v>
      </c>
      <c r="O44" s="9">
        <v>0</v>
      </c>
      <c r="P44" s="9"/>
      <c r="Q44" s="10">
        <v>32014</v>
      </c>
      <c r="R44" s="10">
        <v>17658</v>
      </c>
    </row>
    <row r="45" spans="1:18" ht="24" x14ac:dyDescent="0.25">
      <c r="A45" s="7"/>
      <c r="B45" s="413" t="s">
        <v>58</v>
      </c>
      <c r="C45" s="414"/>
      <c r="D45" s="414"/>
      <c r="E45" s="414"/>
      <c r="F45" s="415"/>
      <c r="G45" s="8" t="s">
        <v>511</v>
      </c>
      <c r="H45" s="9">
        <f t="shared" si="4"/>
        <v>0</v>
      </c>
      <c r="I45" s="9"/>
      <c r="J45" s="9"/>
      <c r="K45" s="9">
        <v>0</v>
      </c>
      <c r="L45" s="9">
        <v>0</v>
      </c>
      <c r="M45" s="9">
        <v>0</v>
      </c>
      <c r="N45" s="9">
        <v>5</v>
      </c>
      <c r="O45" s="9">
        <v>0</v>
      </c>
      <c r="P45" s="9"/>
      <c r="Q45" s="10"/>
      <c r="R45" s="10">
        <v>16302</v>
      </c>
    </row>
    <row r="46" spans="1:18" x14ac:dyDescent="0.25">
      <c r="A46" s="7"/>
      <c r="B46" s="413" t="s">
        <v>59</v>
      </c>
      <c r="C46" s="414"/>
      <c r="D46" s="414"/>
      <c r="E46" s="414"/>
      <c r="F46" s="415"/>
      <c r="G46" s="8" t="s">
        <v>512</v>
      </c>
      <c r="H46" s="9">
        <f t="shared" si="4"/>
        <v>0</v>
      </c>
      <c r="I46" s="9"/>
      <c r="J46" s="9"/>
      <c r="K46" s="9">
        <v>1</v>
      </c>
      <c r="L46" s="9">
        <v>0</v>
      </c>
      <c r="M46" s="9"/>
      <c r="N46" s="1">
        <v>5</v>
      </c>
      <c r="O46" s="9">
        <v>0</v>
      </c>
      <c r="P46" s="9"/>
      <c r="Q46" s="10">
        <v>28900</v>
      </c>
      <c r="R46" s="10">
        <v>13625</v>
      </c>
    </row>
    <row r="47" spans="1:18" x14ac:dyDescent="0.25">
      <c r="A47" s="7"/>
      <c r="B47" s="413" t="s">
        <v>60</v>
      </c>
      <c r="C47" s="414"/>
      <c r="D47" s="414"/>
      <c r="E47" s="414"/>
      <c r="F47" s="415"/>
      <c r="G47" s="8" t="s">
        <v>513</v>
      </c>
      <c r="H47" s="9">
        <f t="shared" si="4"/>
        <v>0</v>
      </c>
      <c r="I47" s="9"/>
      <c r="J47" s="9"/>
      <c r="K47" s="9">
        <v>1</v>
      </c>
      <c r="L47" s="9">
        <v>0</v>
      </c>
      <c r="M47" s="9"/>
      <c r="N47" s="9">
        <v>5</v>
      </c>
      <c r="O47" s="9">
        <v>0</v>
      </c>
      <c r="P47" s="9"/>
      <c r="Q47" s="10">
        <v>32100</v>
      </c>
      <c r="R47" s="10">
        <v>14236</v>
      </c>
    </row>
    <row r="48" spans="1:18" ht="29.25" customHeight="1" x14ac:dyDescent="0.25">
      <c r="A48" s="7"/>
      <c r="B48" s="413" t="s">
        <v>61</v>
      </c>
      <c r="C48" s="414"/>
      <c r="D48" s="414"/>
      <c r="E48" s="414"/>
      <c r="F48" s="415"/>
      <c r="G48" s="8" t="s">
        <v>514</v>
      </c>
      <c r="H48" s="9">
        <f t="shared" si="4"/>
        <v>0</v>
      </c>
      <c r="I48" s="9"/>
      <c r="J48" s="9"/>
      <c r="K48" s="9"/>
      <c r="L48" s="9"/>
      <c r="M48" s="9"/>
      <c r="N48" s="9">
        <v>0</v>
      </c>
      <c r="O48" s="9">
        <v>0</v>
      </c>
      <c r="P48" s="9"/>
      <c r="Q48" s="10">
        <v>0</v>
      </c>
      <c r="R48" s="10">
        <v>0</v>
      </c>
    </row>
    <row r="49" spans="1:18" ht="24" x14ac:dyDescent="0.25">
      <c r="A49" s="7">
        <v>1</v>
      </c>
      <c r="B49" s="413" t="s">
        <v>62</v>
      </c>
      <c r="C49" s="414"/>
      <c r="D49" s="414"/>
      <c r="E49" s="414"/>
      <c r="F49" s="415"/>
      <c r="G49" s="8" t="s">
        <v>63</v>
      </c>
      <c r="H49" s="9">
        <f t="shared" si="4"/>
        <v>0</v>
      </c>
      <c r="I49" s="9"/>
      <c r="J49" s="9"/>
      <c r="K49" s="9"/>
      <c r="L49" s="9"/>
      <c r="M49" s="9"/>
      <c r="N49" s="9">
        <v>0</v>
      </c>
      <c r="O49" s="9">
        <v>0</v>
      </c>
      <c r="P49" s="9"/>
      <c r="Q49" s="10">
        <v>0</v>
      </c>
      <c r="R49" s="10">
        <v>0</v>
      </c>
    </row>
    <row r="50" spans="1:18" ht="31.5" customHeight="1" x14ac:dyDescent="0.25">
      <c r="A50" s="7">
        <v>2</v>
      </c>
      <c r="B50" s="413" t="s">
        <v>64</v>
      </c>
      <c r="C50" s="414"/>
      <c r="D50" s="414"/>
      <c r="E50" s="414"/>
      <c r="F50" s="415"/>
      <c r="G50" s="8" t="s">
        <v>65</v>
      </c>
      <c r="H50" s="9">
        <f t="shared" si="4"/>
        <v>0</v>
      </c>
      <c r="I50" s="9"/>
      <c r="J50" s="9"/>
      <c r="K50" s="9"/>
      <c r="L50" s="9"/>
      <c r="M50" s="9"/>
      <c r="N50" s="9">
        <v>0</v>
      </c>
      <c r="O50" s="9">
        <v>0</v>
      </c>
      <c r="P50" s="9"/>
      <c r="Q50" s="10">
        <v>0</v>
      </c>
      <c r="R50" s="10">
        <v>0</v>
      </c>
    </row>
    <row r="51" spans="1:18" ht="24" x14ac:dyDescent="0.25">
      <c r="A51" s="7">
        <v>3</v>
      </c>
      <c r="B51" s="413" t="s">
        <v>66</v>
      </c>
      <c r="C51" s="414"/>
      <c r="D51" s="414"/>
      <c r="E51" s="414"/>
      <c r="F51" s="415"/>
      <c r="G51" s="8" t="s">
        <v>67</v>
      </c>
      <c r="H51" s="9">
        <f t="shared" si="4"/>
        <v>0</v>
      </c>
      <c r="I51" s="9"/>
      <c r="J51" s="9"/>
      <c r="K51" s="9"/>
      <c r="L51" s="9"/>
      <c r="M51" s="9"/>
      <c r="N51" s="9">
        <v>0</v>
      </c>
      <c r="O51" s="9">
        <v>0</v>
      </c>
      <c r="P51" s="9"/>
      <c r="Q51" s="10">
        <v>0</v>
      </c>
      <c r="R51" s="10">
        <v>0</v>
      </c>
    </row>
    <row r="52" spans="1:18" x14ac:dyDescent="0.25">
      <c r="A52" s="7">
        <v>4</v>
      </c>
      <c r="B52" s="413" t="s">
        <v>68</v>
      </c>
      <c r="C52" s="414"/>
      <c r="D52" s="414"/>
      <c r="E52" s="414"/>
      <c r="F52" s="415"/>
      <c r="G52" s="8" t="s">
        <v>69</v>
      </c>
      <c r="H52" s="9">
        <f t="shared" si="4"/>
        <v>0</v>
      </c>
      <c r="I52" s="9"/>
      <c r="J52" s="9"/>
      <c r="K52" s="9"/>
      <c r="L52" s="9"/>
      <c r="M52" s="9"/>
      <c r="N52" s="9">
        <v>1</v>
      </c>
      <c r="O52" s="9">
        <v>0</v>
      </c>
      <c r="P52" s="9"/>
      <c r="Q52" s="10"/>
      <c r="R52" s="10">
        <v>13234</v>
      </c>
    </row>
    <row r="53" spans="1:18" ht="24" x14ac:dyDescent="0.25">
      <c r="A53" s="7">
        <v>5</v>
      </c>
      <c r="B53" s="413" t="s">
        <v>70</v>
      </c>
      <c r="C53" s="414"/>
      <c r="D53" s="414"/>
      <c r="E53" s="414"/>
      <c r="F53" s="415"/>
      <c r="G53" s="8" t="s">
        <v>71</v>
      </c>
      <c r="H53" s="9">
        <f t="shared" si="4"/>
        <v>0</v>
      </c>
      <c r="I53" s="9"/>
      <c r="J53" s="9"/>
      <c r="K53" s="9"/>
      <c r="L53" s="9"/>
      <c r="M53" s="9"/>
      <c r="N53" s="9">
        <v>1</v>
      </c>
      <c r="O53" s="9">
        <v>0</v>
      </c>
      <c r="P53" s="9"/>
      <c r="Q53" s="10"/>
      <c r="R53" s="10">
        <v>15234</v>
      </c>
    </row>
    <row r="54" spans="1:18" ht="24" x14ac:dyDescent="0.25">
      <c r="A54" s="7">
        <v>6</v>
      </c>
      <c r="B54" s="413" t="s">
        <v>72</v>
      </c>
      <c r="C54" s="414"/>
      <c r="D54" s="414"/>
      <c r="E54" s="414"/>
      <c r="F54" s="415"/>
      <c r="G54" s="8" t="s">
        <v>73</v>
      </c>
      <c r="H54" s="9">
        <f t="shared" si="4"/>
        <v>0</v>
      </c>
      <c r="I54" s="9"/>
      <c r="J54" s="9"/>
      <c r="K54" s="9"/>
      <c r="L54" s="9"/>
      <c r="M54" s="9"/>
      <c r="N54" s="9">
        <v>1</v>
      </c>
      <c r="O54" s="9">
        <v>0</v>
      </c>
      <c r="P54" s="9"/>
      <c r="Q54" s="10"/>
      <c r="R54" s="10">
        <v>23917</v>
      </c>
    </row>
    <row r="55" spans="1:18" ht="24" x14ac:dyDescent="0.25">
      <c r="A55" s="7">
        <v>7</v>
      </c>
      <c r="B55" s="413" t="s">
        <v>74</v>
      </c>
      <c r="C55" s="414"/>
      <c r="D55" s="414"/>
      <c r="E55" s="414"/>
      <c r="F55" s="415"/>
      <c r="G55" s="8" t="s">
        <v>75</v>
      </c>
      <c r="H55" s="9">
        <f t="shared" si="4"/>
        <v>0</v>
      </c>
      <c r="I55" s="9"/>
      <c r="J55" s="9"/>
      <c r="K55" s="9"/>
      <c r="L55" s="9"/>
      <c r="M55" s="9"/>
      <c r="N55" s="9">
        <v>1</v>
      </c>
      <c r="O55" s="9">
        <v>0</v>
      </c>
      <c r="P55" s="9"/>
      <c r="Q55" s="10"/>
      <c r="R55" s="10">
        <v>9586</v>
      </c>
    </row>
    <row r="56" spans="1:18" ht="24" x14ac:dyDescent="0.25">
      <c r="A56" s="7">
        <v>8</v>
      </c>
      <c r="B56" s="413" t="s">
        <v>76</v>
      </c>
      <c r="C56" s="414"/>
      <c r="D56" s="414"/>
      <c r="E56" s="414"/>
      <c r="F56" s="415"/>
      <c r="G56" s="8" t="s">
        <v>77</v>
      </c>
      <c r="H56" s="9">
        <f t="shared" si="4"/>
        <v>0</v>
      </c>
      <c r="I56" s="9"/>
      <c r="J56" s="9"/>
      <c r="K56" s="9"/>
      <c r="L56" s="9"/>
      <c r="M56" s="9"/>
      <c r="N56" s="9">
        <v>1</v>
      </c>
      <c r="O56" s="9">
        <v>0</v>
      </c>
      <c r="P56" s="9"/>
      <c r="Q56" s="10"/>
      <c r="R56" s="10">
        <v>22697</v>
      </c>
    </row>
    <row r="57" spans="1:18" ht="24" x14ac:dyDescent="0.25">
      <c r="A57" s="7">
        <v>9</v>
      </c>
      <c r="B57" s="413" t="s">
        <v>78</v>
      </c>
      <c r="C57" s="414"/>
      <c r="D57" s="414"/>
      <c r="E57" s="414"/>
      <c r="F57" s="415"/>
      <c r="G57" s="8" t="s">
        <v>79</v>
      </c>
      <c r="H57" s="9">
        <f t="shared" si="4"/>
        <v>0</v>
      </c>
      <c r="I57" s="9"/>
      <c r="J57" s="9"/>
      <c r="K57" s="9"/>
      <c r="L57" s="9"/>
      <c r="M57" s="9"/>
      <c r="N57" s="9">
        <v>0</v>
      </c>
      <c r="O57" s="9">
        <v>0</v>
      </c>
      <c r="P57" s="9"/>
      <c r="Q57" s="10"/>
      <c r="R57" s="10">
        <v>18243</v>
      </c>
    </row>
    <row r="58" spans="1:18" ht="24" customHeight="1" x14ac:dyDescent="0.25">
      <c r="A58" s="7">
        <v>10</v>
      </c>
      <c r="B58" s="413" t="s">
        <v>80</v>
      </c>
      <c r="C58" s="414"/>
      <c r="D58" s="414"/>
      <c r="E58" s="414"/>
      <c r="F58" s="415"/>
      <c r="G58" s="8" t="s">
        <v>81</v>
      </c>
      <c r="H58" s="9">
        <f t="shared" si="4"/>
        <v>0</v>
      </c>
      <c r="I58" s="9"/>
      <c r="J58" s="9"/>
      <c r="K58" s="9"/>
      <c r="L58" s="9"/>
      <c r="M58" s="9"/>
      <c r="N58" s="9">
        <v>1</v>
      </c>
      <c r="O58" s="9">
        <v>0</v>
      </c>
      <c r="P58" s="9"/>
      <c r="Q58" s="10"/>
      <c r="R58" s="10">
        <v>14733</v>
      </c>
    </row>
    <row r="59" spans="1:18" ht="36" x14ac:dyDescent="0.25">
      <c r="A59" s="7">
        <v>11</v>
      </c>
      <c r="B59" s="413" t="s">
        <v>82</v>
      </c>
      <c r="C59" s="414"/>
      <c r="D59" s="414"/>
      <c r="E59" s="414"/>
      <c r="F59" s="415"/>
      <c r="G59" s="8" t="s">
        <v>83</v>
      </c>
      <c r="H59" s="9">
        <f t="shared" si="4"/>
        <v>0</v>
      </c>
      <c r="I59" s="9"/>
      <c r="J59" s="9"/>
      <c r="K59" s="9"/>
      <c r="L59" s="9"/>
      <c r="M59" s="9"/>
      <c r="N59" s="9">
        <v>0</v>
      </c>
      <c r="O59" s="9">
        <v>0</v>
      </c>
      <c r="P59" s="9"/>
      <c r="Q59" s="10"/>
      <c r="R59" s="10">
        <v>14733</v>
      </c>
    </row>
    <row r="60" spans="1:18" ht="24" x14ac:dyDescent="0.25">
      <c r="A60" s="7">
        <v>12</v>
      </c>
      <c r="B60" s="413" t="s">
        <v>84</v>
      </c>
      <c r="C60" s="414"/>
      <c r="D60" s="414"/>
      <c r="E60" s="414"/>
      <c r="F60" s="415"/>
      <c r="G60" s="8" t="s">
        <v>85</v>
      </c>
      <c r="H60" s="9">
        <f t="shared" si="4"/>
        <v>0</v>
      </c>
      <c r="I60" s="9"/>
      <c r="J60" s="9"/>
      <c r="K60" s="9"/>
      <c r="L60" s="9"/>
      <c r="M60" s="9"/>
      <c r="N60" s="9">
        <v>0</v>
      </c>
      <c r="O60" s="9">
        <v>0</v>
      </c>
      <c r="P60" s="9"/>
      <c r="Q60" s="10"/>
      <c r="R60" s="10"/>
    </row>
    <row r="61" spans="1:18" ht="36" x14ac:dyDescent="0.25">
      <c r="A61" s="7">
        <v>13</v>
      </c>
      <c r="B61" s="413" t="s">
        <v>86</v>
      </c>
      <c r="C61" s="414"/>
      <c r="D61" s="414"/>
      <c r="E61" s="414"/>
      <c r="F61" s="415"/>
      <c r="G61" s="8" t="s">
        <v>87</v>
      </c>
      <c r="H61" s="9">
        <f t="shared" si="4"/>
        <v>0</v>
      </c>
      <c r="I61" s="9"/>
      <c r="J61" s="9"/>
      <c r="K61" s="9"/>
      <c r="L61" s="9"/>
      <c r="M61" s="9"/>
      <c r="N61" s="9">
        <v>1</v>
      </c>
      <c r="O61" s="9">
        <v>0</v>
      </c>
      <c r="P61" s="9"/>
      <c r="Q61" s="10"/>
      <c r="R61" s="10">
        <v>14733</v>
      </c>
    </row>
    <row r="62" spans="1:18" ht="24" x14ac:dyDescent="0.25">
      <c r="A62" s="7">
        <v>14</v>
      </c>
      <c r="B62" s="413" t="s">
        <v>88</v>
      </c>
      <c r="C62" s="414"/>
      <c r="D62" s="414"/>
      <c r="E62" s="414"/>
      <c r="F62" s="415"/>
      <c r="G62" s="8" t="s">
        <v>89</v>
      </c>
      <c r="H62" s="9">
        <f t="shared" si="4"/>
        <v>0</v>
      </c>
      <c r="I62" s="9"/>
      <c r="J62" s="9"/>
      <c r="K62" s="9"/>
      <c r="L62" s="9"/>
      <c r="M62" s="9"/>
      <c r="N62" s="9"/>
      <c r="O62" s="9">
        <v>0</v>
      </c>
      <c r="P62" s="9"/>
      <c r="Q62" s="10"/>
      <c r="R62" s="10">
        <v>9955</v>
      </c>
    </row>
    <row r="63" spans="1:18" ht="24" x14ac:dyDescent="0.25">
      <c r="A63" s="7">
        <v>15</v>
      </c>
      <c r="B63" s="413" t="s">
        <v>66</v>
      </c>
      <c r="C63" s="414"/>
      <c r="D63" s="414"/>
      <c r="E63" s="414"/>
      <c r="F63" s="415"/>
      <c r="G63" s="8" t="s">
        <v>90</v>
      </c>
      <c r="H63" s="9">
        <f t="shared" si="4"/>
        <v>0</v>
      </c>
      <c r="I63" s="9"/>
      <c r="J63" s="9"/>
      <c r="K63" s="9"/>
      <c r="L63" s="9"/>
      <c r="M63" s="9"/>
      <c r="N63" s="9"/>
      <c r="O63" s="9">
        <v>0</v>
      </c>
      <c r="P63" s="9"/>
      <c r="Q63" s="10"/>
      <c r="R63" s="10"/>
    </row>
    <row r="64" spans="1:18" ht="24" x14ac:dyDescent="0.25">
      <c r="A64" s="7">
        <v>16</v>
      </c>
      <c r="B64" s="413" t="s">
        <v>91</v>
      </c>
      <c r="C64" s="414"/>
      <c r="D64" s="414"/>
      <c r="E64" s="414"/>
      <c r="F64" s="415"/>
      <c r="G64" s="8" t="s">
        <v>92</v>
      </c>
      <c r="H64" s="9">
        <f t="shared" si="4"/>
        <v>0</v>
      </c>
      <c r="I64" s="9"/>
      <c r="J64" s="9"/>
      <c r="K64" s="9"/>
      <c r="L64" s="9"/>
      <c r="M64" s="9"/>
      <c r="N64" s="9">
        <v>1</v>
      </c>
      <c r="O64" s="9">
        <v>0</v>
      </c>
      <c r="P64" s="9"/>
      <c r="Q64" s="10"/>
      <c r="R64" s="10">
        <v>8553</v>
      </c>
    </row>
    <row r="65" spans="1:18" ht="24" x14ac:dyDescent="0.25">
      <c r="A65" s="7">
        <v>17</v>
      </c>
      <c r="B65" s="413" t="s">
        <v>93</v>
      </c>
      <c r="C65" s="414"/>
      <c r="D65" s="414"/>
      <c r="E65" s="414"/>
      <c r="F65" s="415"/>
      <c r="G65" s="8" t="s">
        <v>94</v>
      </c>
      <c r="H65" s="9">
        <f t="shared" si="4"/>
        <v>0</v>
      </c>
      <c r="I65" s="9"/>
      <c r="J65" s="9"/>
      <c r="K65" s="9"/>
      <c r="L65" s="9"/>
      <c r="M65" s="9"/>
      <c r="N65" s="9">
        <v>0</v>
      </c>
      <c r="O65" s="9">
        <v>0</v>
      </c>
      <c r="P65" s="9"/>
      <c r="Q65" s="10"/>
      <c r="R65" s="10"/>
    </row>
    <row r="66" spans="1:18" ht="28.5" customHeight="1" x14ac:dyDescent="0.25">
      <c r="A66" s="7">
        <v>18</v>
      </c>
      <c r="B66" s="413" t="s">
        <v>95</v>
      </c>
      <c r="C66" s="414"/>
      <c r="D66" s="414"/>
      <c r="E66" s="414"/>
      <c r="F66" s="415"/>
      <c r="G66" s="8" t="s">
        <v>96</v>
      </c>
      <c r="H66" s="9">
        <f t="shared" si="4"/>
        <v>0</v>
      </c>
      <c r="I66" s="9"/>
      <c r="J66" s="9"/>
      <c r="K66" s="9"/>
      <c r="L66" s="9"/>
      <c r="M66" s="9"/>
      <c r="N66" s="9">
        <v>0</v>
      </c>
      <c r="O66" s="9">
        <v>0</v>
      </c>
      <c r="P66" s="9"/>
      <c r="Q66" s="10"/>
      <c r="R66" s="10"/>
    </row>
    <row r="67" spans="1:18" ht="24" x14ac:dyDescent="0.25">
      <c r="A67" s="7">
        <v>19</v>
      </c>
      <c r="B67" s="413" t="s">
        <v>97</v>
      </c>
      <c r="C67" s="414"/>
      <c r="D67" s="414"/>
      <c r="E67" s="414"/>
      <c r="F67" s="415"/>
      <c r="G67" s="8" t="s">
        <v>98</v>
      </c>
      <c r="H67" s="9">
        <f t="shared" si="4"/>
        <v>0</v>
      </c>
      <c r="I67" s="9"/>
      <c r="J67" s="9"/>
      <c r="K67" s="9"/>
      <c r="L67" s="9"/>
      <c r="M67" s="9"/>
      <c r="N67" s="9">
        <v>1</v>
      </c>
      <c r="O67" s="9">
        <v>0</v>
      </c>
      <c r="P67" s="9"/>
      <c r="Q67" s="10"/>
      <c r="R67" s="10">
        <v>26990</v>
      </c>
    </row>
    <row r="68" spans="1:18" ht="24" x14ac:dyDescent="0.25">
      <c r="A68" s="7">
        <v>20</v>
      </c>
      <c r="B68" s="413" t="s">
        <v>99</v>
      </c>
      <c r="C68" s="414"/>
      <c r="D68" s="414"/>
      <c r="E68" s="414"/>
      <c r="F68" s="415"/>
      <c r="G68" s="8" t="s">
        <v>100</v>
      </c>
      <c r="H68" s="9">
        <f t="shared" si="4"/>
        <v>0</v>
      </c>
      <c r="I68" s="9"/>
      <c r="J68" s="9"/>
      <c r="K68" s="9"/>
      <c r="L68" s="9"/>
      <c r="M68" s="9"/>
      <c r="N68" s="9">
        <v>1</v>
      </c>
      <c r="O68" s="9">
        <v>0</v>
      </c>
      <c r="P68" s="9"/>
      <c r="Q68" s="10"/>
      <c r="R68" s="10">
        <v>12344</v>
      </c>
    </row>
    <row r="69" spans="1:18" x14ac:dyDescent="0.25">
      <c r="A69" s="7">
        <v>21</v>
      </c>
      <c r="B69" s="413" t="s">
        <v>101</v>
      </c>
      <c r="C69" s="414"/>
      <c r="D69" s="414"/>
      <c r="E69" s="414"/>
      <c r="F69" s="415"/>
      <c r="G69" s="8" t="s">
        <v>102</v>
      </c>
      <c r="H69" s="9">
        <f t="shared" si="4"/>
        <v>0</v>
      </c>
      <c r="I69" s="9"/>
      <c r="J69" s="9"/>
      <c r="K69" s="9"/>
      <c r="L69" s="9"/>
      <c r="M69" s="9"/>
      <c r="N69" s="9">
        <v>1</v>
      </c>
      <c r="O69" s="9">
        <v>0</v>
      </c>
      <c r="P69" s="9"/>
      <c r="Q69" s="10"/>
      <c r="R69" s="10">
        <v>9955</v>
      </c>
    </row>
    <row r="70" spans="1:18" x14ac:dyDescent="0.25">
      <c r="A70" s="5">
        <v>3</v>
      </c>
      <c r="B70" s="396" t="s">
        <v>103</v>
      </c>
      <c r="C70" s="397"/>
      <c r="D70" s="397"/>
      <c r="E70" s="397"/>
      <c r="F70" s="397"/>
      <c r="G70" s="398"/>
      <c r="H70" s="3">
        <f t="shared" ref="H70:P70" si="5">H71+H72+H73+H74+H75+H76+H77+H78+H79+H80+H81+H82+H83+H84+H85+H86+H87+H88+H89+H90+H91+H92+H93+H94+H95+H96+H97+H98+H99+H100+H101+H102+H104+H105+H106</f>
        <v>395</v>
      </c>
      <c r="I70" s="3">
        <f t="shared" si="5"/>
        <v>195</v>
      </c>
      <c r="J70" s="3">
        <f t="shared" si="5"/>
        <v>200</v>
      </c>
      <c r="K70" s="3">
        <f t="shared" si="5"/>
        <v>186</v>
      </c>
      <c r="L70" s="3">
        <f t="shared" si="5"/>
        <v>0</v>
      </c>
      <c r="M70" s="3">
        <f t="shared" si="5"/>
        <v>0</v>
      </c>
      <c r="N70" s="3">
        <f t="shared" si="5"/>
        <v>396</v>
      </c>
      <c r="O70" s="3">
        <f t="shared" si="5"/>
        <v>0</v>
      </c>
      <c r="P70" s="3">
        <f t="shared" si="5"/>
        <v>0</v>
      </c>
      <c r="Q70" s="6">
        <v>35420</v>
      </c>
      <c r="R70" s="6">
        <v>18757</v>
      </c>
    </row>
    <row r="71" spans="1:18" ht="24" x14ac:dyDescent="0.25">
      <c r="A71" s="7"/>
      <c r="B71" s="374" t="s">
        <v>150</v>
      </c>
      <c r="C71" s="375"/>
      <c r="D71" s="375"/>
      <c r="E71" s="375"/>
      <c r="F71" s="376"/>
      <c r="G71" s="11" t="s">
        <v>515</v>
      </c>
      <c r="H71" s="9">
        <f>I71+J71</f>
        <v>135</v>
      </c>
      <c r="I71" s="9">
        <v>125</v>
      </c>
      <c r="J71" s="9">
        <v>10</v>
      </c>
      <c r="K71" s="9">
        <v>64</v>
      </c>
      <c r="L71" s="9"/>
      <c r="M71" s="9"/>
      <c r="N71" s="9">
        <v>134</v>
      </c>
      <c r="O71" s="9"/>
      <c r="P71" s="9"/>
      <c r="Q71" s="10">
        <v>31831.8</v>
      </c>
      <c r="R71" s="10">
        <v>18957</v>
      </c>
    </row>
    <row r="72" spans="1:18" ht="28.5" customHeight="1" x14ac:dyDescent="0.25">
      <c r="A72" s="7"/>
      <c r="B72" s="374" t="s">
        <v>104</v>
      </c>
      <c r="C72" s="375"/>
      <c r="D72" s="375"/>
      <c r="E72" s="375"/>
      <c r="F72" s="376"/>
      <c r="G72" s="11" t="s">
        <v>703</v>
      </c>
      <c r="H72" s="9">
        <f t="shared" ref="H72:H106" si="6">I72+J72</f>
        <v>25</v>
      </c>
      <c r="I72" s="9">
        <v>10</v>
      </c>
      <c r="J72" s="9">
        <v>15</v>
      </c>
      <c r="K72" s="9">
        <v>10</v>
      </c>
      <c r="L72" s="9"/>
      <c r="M72" s="9"/>
      <c r="N72" s="9">
        <v>29</v>
      </c>
      <c r="O72" s="9"/>
      <c r="P72" s="9"/>
      <c r="Q72" s="10">
        <v>31832.1</v>
      </c>
      <c r="R72" s="10">
        <v>18957</v>
      </c>
    </row>
    <row r="73" spans="1:18" ht="36" x14ac:dyDescent="0.25">
      <c r="A73" s="7"/>
      <c r="B73" s="374" t="s">
        <v>734</v>
      </c>
      <c r="C73" s="375"/>
      <c r="D73" s="375"/>
      <c r="E73" s="375"/>
      <c r="F73" s="376"/>
      <c r="G73" s="11" t="s">
        <v>704</v>
      </c>
      <c r="H73" s="9">
        <f t="shared" si="6"/>
        <v>40</v>
      </c>
      <c r="I73" s="9">
        <v>20</v>
      </c>
      <c r="J73" s="9">
        <v>20</v>
      </c>
      <c r="K73" s="9">
        <v>18</v>
      </c>
      <c r="L73" s="9"/>
      <c r="M73" s="9"/>
      <c r="N73" s="9">
        <v>34</v>
      </c>
      <c r="O73" s="9"/>
      <c r="P73" s="9"/>
      <c r="Q73" s="10">
        <v>31831.9</v>
      </c>
      <c r="R73" s="10">
        <v>18957</v>
      </c>
    </row>
    <row r="74" spans="1:18" ht="29.25" customHeight="1" x14ac:dyDescent="0.25">
      <c r="A74" s="7"/>
      <c r="B74" s="374" t="s">
        <v>730</v>
      </c>
      <c r="C74" s="375"/>
      <c r="D74" s="375"/>
      <c r="E74" s="375"/>
      <c r="F74" s="376"/>
      <c r="G74" s="11" t="s">
        <v>705</v>
      </c>
      <c r="H74" s="9">
        <f t="shared" si="6"/>
        <v>20</v>
      </c>
      <c r="I74" s="9">
        <v>0</v>
      </c>
      <c r="J74" s="9">
        <v>20</v>
      </c>
      <c r="K74" s="9">
        <v>4</v>
      </c>
      <c r="L74" s="9"/>
      <c r="M74" s="9"/>
      <c r="N74" s="9">
        <v>9</v>
      </c>
      <c r="O74" s="9"/>
      <c r="P74" s="9"/>
      <c r="Q74" s="10">
        <v>31832.7</v>
      </c>
      <c r="R74" s="10">
        <v>18957</v>
      </c>
    </row>
    <row r="75" spans="1:18" ht="24" x14ac:dyDescent="0.25">
      <c r="A75" s="7"/>
      <c r="B75" s="374" t="s">
        <v>107</v>
      </c>
      <c r="C75" s="375"/>
      <c r="D75" s="375"/>
      <c r="E75" s="375"/>
      <c r="F75" s="376"/>
      <c r="G75" s="11" t="s">
        <v>520</v>
      </c>
      <c r="H75" s="9">
        <f t="shared" si="6"/>
        <v>20</v>
      </c>
      <c r="I75" s="9">
        <v>10</v>
      </c>
      <c r="J75" s="9">
        <v>10</v>
      </c>
      <c r="K75" s="9">
        <v>8</v>
      </c>
      <c r="L75" s="9"/>
      <c r="M75" s="9"/>
      <c r="N75" s="9">
        <v>15</v>
      </c>
      <c r="O75" s="9"/>
      <c r="P75" s="9"/>
      <c r="Q75" s="10">
        <v>31832.2</v>
      </c>
      <c r="R75" s="10">
        <v>18957</v>
      </c>
    </row>
    <row r="76" spans="1:18" x14ac:dyDescent="0.25">
      <c r="A76" s="7"/>
      <c r="B76" s="374" t="s">
        <v>729</v>
      </c>
      <c r="C76" s="375"/>
      <c r="D76" s="375"/>
      <c r="E76" s="375"/>
      <c r="F76" s="376"/>
      <c r="G76" s="11" t="s">
        <v>706</v>
      </c>
      <c r="H76" s="9">
        <f t="shared" si="6"/>
        <v>20</v>
      </c>
      <c r="I76" s="9">
        <v>0</v>
      </c>
      <c r="J76" s="9">
        <v>20</v>
      </c>
      <c r="K76" s="9">
        <v>10</v>
      </c>
      <c r="L76" s="9"/>
      <c r="M76" s="9"/>
      <c r="N76" s="9">
        <v>17</v>
      </c>
      <c r="O76" s="9"/>
      <c r="P76" s="9"/>
      <c r="Q76" s="10">
        <v>31832.1</v>
      </c>
      <c r="R76" s="10">
        <v>18957</v>
      </c>
    </row>
    <row r="77" spans="1:18" ht="24" x14ac:dyDescent="0.25">
      <c r="A77" s="7"/>
      <c r="B77" s="374" t="s">
        <v>735</v>
      </c>
      <c r="C77" s="375"/>
      <c r="D77" s="375"/>
      <c r="E77" s="375"/>
      <c r="F77" s="376"/>
      <c r="G77" s="11" t="s">
        <v>517</v>
      </c>
      <c r="H77" s="9">
        <f t="shared" si="6"/>
        <v>25</v>
      </c>
      <c r="I77" s="9">
        <v>10</v>
      </c>
      <c r="J77" s="9">
        <v>15</v>
      </c>
      <c r="K77" s="9">
        <v>9</v>
      </c>
      <c r="L77" s="9"/>
      <c r="M77" s="9"/>
      <c r="N77" s="9">
        <v>18</v>
      </c>
      <c r="O77" s="9"/>
      <c r="P77" s="9"/>
      <c r="Q77" s="10">
        <v>31832.1</v>
      </c>
      <c r="R77" s="10">
        <v>18957</v>
      </c>
    </row>
    <row r="78" spans="1:18" ht="24" x14ac:dyDescent="0.25">
      <c r="A78" s="7"/>
      <c r="B78" s="374" t="s">
        <v>736</v>
      </c>
      <c r="C78" s="375"/>
      <c r="D78" s="375"/>
      <c r="E78" s="375"/>
      <c r="F78" s="376"/>
      <c r="G78" s="11" t="s">
        <v>707</v>
      </c>
      <c r="H78" s="9">
        <f t="shared" si="6"/>
        <v>35</v>
      </c>
      <c r="I78" s="9">
        <v>20</v>
      </c>
      <c r="J78" s="9">
        <v>15</v>
      </c>
      <c r="K78" s="9">
        <v>16</v>
      </c>
      <c r="L78" s="9"/>
      <c r="M78" s="9"/>
      <c r="N78" s="9">
        <v>34</v>
      </c>
      <c r="O78" s="9"/>
      <c r="P78" s="9"/>
      <c r="Q78" s="10">
        <v>31831.9</v>
      </c>
      <c r="R78" s="10">
        <v>18957</v>
      </c>
    </row>
    <row r="79" spans="1:18" ht="36" x14ac:dyDescent="0.25">
      <c r="A79" s="7"/>
      <c r="B79" s="374" t="s">
        <v>115</v>
      </c>
      <c r="C79" s="375"/>
      <c r="D79" s="375"/>
      <c r="E79" s="375"/>
      <c r="F79" s="376"/>
      <c r="G79" s="11" t="s">
        <v>708</v>
      </c>
      <c r="H79" s="9">
        <f t="shared" si="6"/>
        <v>10</v>
      </c>
      <c r="I79" s="9"/>
      <c r="J79" s="9">
        <v>10</v>
      </c>
      <c r="K79" s="9">
        <v>3</v>
      </c>
      <c r="L79" s="9"/>
      <c r="M79" s="9"/>
      <c r="N79" s="9">
        <v>7</v>
      </c>
      <c r="O79" s="9"/>
      <c r="P79" s="9"/>
      <c r="Q79" s="10">
        <v>31833</v>
      </c>
      <c r="R79" s="10">
        <v>18957</v>
      </c>
    </row>
    <row r="80" spans="1:18" x14ac:dyDescent="0.25">
      <c r="A80" s="7"/>
      <c r="B80" s="374" t="s">
        <v>114</v>
      </c>
      <c r="C80" s="375"/>
      <c r="D80" s="375"/>
      <c r="E80" s="375"/>
      <c r="F80" s="376"/>
      <c r="G80" s="11" t="s">
        <v>709</v>
      </c>
      <c r="H80" s="9">
        <f t="shared" si="6"/>
        <v>30</v>
      </c>
      <c r="I80" s="9"/>
      <c r="J80" s="9">
        <v>30</v>
      </c>
      <c r="K80" s="9">
        <v>8</v>
      </c>
      <c r="L80" s="9"/>
      <c r="M80" s="9"/>
      <c r="N80" s="9">
        <v>19</v>
      </c>
      <c r="O80" s="9"/>
      <c r="P80" s="9"/>
      <c r="Q80" s="10">
        <v>31832.3</v>
      </c>
      <c r="R80" s="10">
        <v>18957</v>
      </c>
    </row>
    <row r="81" spans="1:18" ht="27.75" customHeight="1" x14ac:dyDescent="0.25">
      <c r="A81" s="7"/>
      <c r="B81" s="374" t="s">
        <v>112</v>
      </c>
      <c r="C81" s="375"/>
      <c r="D81" s="375"/>
      <c r="E81" s="375"/>
      <c r="F81" s="376"/>
      <c r="G81" s="11" t="s">
        <v>525</v>
      </c>
      <c r="H81" s="9">
        <f t="shared" si="6"/>
        <v>10</v>
      </c>
      <c r="I81" s="9"/>
      <c r="J81" s="9">
        <v>10</v>
      </c>
      <c r="K81" s="9">
        <v>7</v>
      </c>
      <c r="L81" s="9"/>
      <c r="M81" s="9"/>
      <c r="N81" s="9">
        <v>9</v>
      </c>
      <c r="O81" s="9"/>
      <c r="P81" s="9"/>
      <c r="Q81" s="10">
        <v>31832.2</v>
      </c>
      <c r="R81" s="10">
        <v>18957</v>
      </c>
    </row>
    <row r="82" spans="1:18" x14ac:dyDescent="0.25">
      <c r="A82" s="7"/>
      <c r="B82" s="374" t="s">
        <v>113</v>
      </c>
      <c r="C82" s="375"/>
      <c r="D82" s="375"/>
      <c r="E82" s="375"/>
      <c r="F82" s="376"/>
      <c r="G82" s="11" t="s">
        <v>526</v>
      </c>
      <c r="H82" s="9">
        <f t="shared" si="6"/>
        <v>0</v>
      </c>
      <c r="I82" s="9"/>
      <c r="J82" s="9">
        <v>0</v>
      </c>
      <c r="K82" s="9">
        <v>6</v>
      </c>
      <c r="L82" s="9"/>
      <c r="M82" s="9"/>
      <c r="N82" s="9">
        <v>11</v>
      </c>
      <c r="O82" s="9"/>
      <c r="P82" s="9"/>
      <c r="Q82" s="10">
        <v>31832.3</v>
      </c>
      <c r="R82" s="10">
        <v>18957</v>
      </c>
    </row>
    <row r="83" spans="1:18" ht="36" x14ac:dyDescent="0.25">
      <c r="A83" s="7"/>
      <c r="B83" s="374" t="s">
        <v>732</v>
      </c>
      <c r="C83" s="375"/>
      <c r="D83" s="375"/>
      <c r="E83" s="375"/>
      <c r="F83" s="376"/>
      <c r="G83" s="11" t="s">
        <v>710</v>
      </c>
      <c r="H83" s="9">
        <f t="shared" si="6"/>
        <v>10</v>
      </c>
      <c r="I83" s="9"/>
      <c r="J83" s="9">
        <v>10</v>
      </c>
      <c r="K83" s="9">
        <v>7</v>
      </c>
      <c r="L83" s="9"/>
      <c r="M83" s="9"/>
      <c r="N83" s="9">
        <v>7</v>
      </c>
      <c r="O83" s="9"/>
      <c r="P83" s="9"/>
      <c r="Q83" s="10">
        <v>31832.2</v>
      </c>
      <c r="R83" s="10">
        <v>18957</v>
      </c>
    </row>
    <row r="84" spans="1:18" ht="36" x14ac:dyDescent="0.25">
      <c r="A84" s="7"/>
      <c r="B84" s="374" t="s">
        <v>737</v>
      </c>
      <c r="C84" s="375"/>
      <c r="D84" s="375"/>
      <c r="E84" s="375"/>
      <c r="F84" s="376"/>
      <c r="G84" s="11" t="s">
        <v>711</v>
      </c>
      <c r="H84" s="9">
        <f t="shared" si="6"/>
        <v>5</v>
      </c>
      <c r="I84" s="9"/>
      <c r="J84" s="9">
        <v>5</v>
      </c>
      <c r="K84" s="9">
        <v>7</v>
      </c>
      <c r="L84" s="9"/>
      <c r="M84" s="9"/>
      <c r="N84" s="9">
        <v>9</v>
      </c>
      <c r="O84" s="9"/>
      <c r="P84" s="9"/>
      <c r="Q84" s="10">
        <v>31832.2</v>
      </c>
      <c r="R84" s="10">
        <v>18957</v>
      </c>
    </row>
    <row r="85" spans="1:18" ht="26.25" customHeight="1" x14ac:dyDescent="0.25">
      <c r="A85" s="7"/>
      <c r="B85" s="374" t="s">
        <v>731</v>
      </c>
      <c r="C85" s="375"/>
      <c r="D85" s="375"/>
      <c r="E85" s="375"/>
      <c r="F85" s="376"/>
      <c r="G85" s="11" t="s">
        <v>712</v>
      </c>
      <c r="H85" s="9">
        <f t="shared" si="6"/>
        <v>10</v>
      </c>
      <c r="I85" s="9"/>
      <c r="J85" s="9">
        <v>10</v>
      </c>
      <c r="K85" s="9">
        <v>9</v>
      </c>
      <c r="L85" s="9"/>
      <c r="M85" s="9"/>
      <c r="N85" s="9">
        <v>9</v>
      </c>
      <c r="O85" s="9"/>
      <c r="P85" s="9"/>
      <c r="Q85" s="10">
        <v>31832.1</v>
      </c>
      <c r="R85" s="10">
        <v>18957</v>
      </c>
    </row>
    <row r="86" spans="1:18" x14ac:dyDescent="0.25">
      <c r="A86" s="7">
        <v>1</v>
      </c>
      <c r="B86" s="374" t="s">
        <v>738</v>
      </c>
      <c r="C86" s="375"/>
      <c r="D86" s="375"/>
      <c r="E86" s="375"/>
      <c r="F86" s="376"/>
      <c r="G86" s="11" t="s">
        <v>713</v>
      </c>
      <c r="H86" s="9">
        <f t="shared" si="6"/>
        <v>0</v>
      </c>
      <c r="I86" s="9"/>
      <c r="J86" s="9"/>
      <c r="K86" s="9"/>
      <c r="L86" s="9"/>
      <c r="M86" s="9"/>
      <c r="N86" s="9">
        <v>0</v>
      </c>
      <c r="O86" s="9"/>
      <c r="P86" s="9"/>
      <c r="Q86" s="10"/>
      <c r="R86" s="10">
        <v>18957</v>
      </c>
    </row>
    <row r="87" spans="1:18" ht="24" x14ac:dyDescent="0.25">
      <c r="A87" s="7">
        <v>2</v>
      </c>
      <c r="B87" s="374" t="s">
        <v>739</v>
      </c>
      <c r="C87" s="375"/>
      <c r="D87" s="375"/>
      <c r="E87" s="375"/>
      <c r="F87" s="376"/>
      <c r="G87" s="11" t="s">
        <v>714</v>
      </c>
      <c r="H87" s="9">
        <f t="shared" si="6"/>
        <v>0</v>
      </c>
      <c r="I87" s="9"/>
      <c r="J87" s="9"/>
      <c r="K87" s="9"/>
      <c r="L87" s="9"/>
      <c r="M87" s="9"/>
      <c r="N87" s="9">
        <v>2</v>
      </c>
      <c r="O87" s="9"/>
      <c r="P87" s="9"/>
      <c r="Q87" s="10"/>
      <c r="R87" s="10">
        <v>18957</v>
      </c>
    </row>
    <row r="88" spans="1:18" ht="24" x14ac:dyDescent="0.25">
      <c r="A88" s="7">
        <v>3</v>
      </c>
      <c r="B88" s="374" t="s">
        <v>740</v>
      </c>
      <c r="C88" s="375"/>
      <c r="D88" s="375"/>
      <c r="E88" s="375"/>
      <c r="F88" s="376"/>
      <c r="G88" s="11" t="s">
        <v>715</v>
      </c>
      <c r="H88" s="9">
        <f t="shared" si="6"/>
        <v>0</v>
      </c>
      <c r="I88" s="9"/>
      <c r="J88" s="9"/>
      <c r="K88" s="9"/>
      <c r="L88" s="9"/>
      <c r="M88" s="9"/>
      <c r="N88" s="9">
        <v>1</v>
      </c>
      <c r="O88" s="9"/>
      <c r="P88" s="9"/>
      <c r="Q88" s="10"/>
      <c r="R88" s="10">
        <v>18957</v>
      </c>
    </row>
    <row r="89" spans="1:18" ht="24" x14ac:dyDescent="0.25">
      <c r="A89" s="7">
        <v>4</v>
      </c>
      <c r="B89" s="374" t="s">
        <v>741</v>
      </c>
      <c r="C89" s="375"/>
      <c r="D89" s="375"/>
      <c r="E89" s="375"/>
      <c r="F89" s="376"/>
      <c r="G89" s="11" t="s">
        <v>716</v>
      </c>
      <c r="H89" s="9">
        <f t="shared" si="6"/>
        <v>0</v>
      </c>
      <c r="I89" s="9"/>
      <c r="J89" s="9"/>
      <c r="K89" s="9"/>
      <c r="L89" s="9"/>
      <c r="M89" s="9"/>
      <c r="N89" s="9">
        <v>4</v>
      </c>
      <c r="O89" s="9"/>
      <c r="P89" s="9"/>
      <c r="Q89" s="10"/>
      <c r="R89" s="10">
        <v>18957</v>
      </c>
    </row>
    <row r="90" spans="1:18" x14ac:dyDescent="0.25">
      <c r="A90" s="7">
        <v>5</v>
      </c>
      <c r="B90" s="374" t="s">
        <v>742</v>
      </c>
      <c r="C90" s="375"/>
      <c r="D90" s="375"/>
      <c r="E90" s="375"/>
      <c r="F90" s="376"/>
      <c r="G90" s="11" t="s">
        <v>717</v>
      </c>
      <c r="H90" s="9">
        <f t="shared" si="6"/>
        <v>0</v>
      </c>
      <c r="I90" s="9"/>
      <c r="J90" s="9"/>
      <c r="K90" s="9"/>
      <c r="L90" s="9"/>
      <c r="M90" s="9"/>
      <c r="N90" s="9">
        <v>3</v>
      </c>
      <c r="O90" s="9"/>
      <c r="P90" s="9"/>
      <c r="Q90" s="10"/>
      <c r="R90" s="10">
        <v>18957</v>
      </c>
    </row>
    <row r="91" spans="1:18" ht="24" x14ac:dyDescent="0.25">
      <c r="A91" s="7">
        <v>6</v>
      </c>
      <c r="B91" s="374" t="s">
        <v>134</v>
      </c>
      <c r="C91" s="375"/>
      <c r="D91" s="375"/>
      <c r="E91" s="375"/>
      <c r="F91" s="376"/>
      <c r="G91" s="11" t="s">
        <v>718</v>
      </c>
      <c r="H91" s="9">
        <f t="shared" si="6"/>
        <v>0</v>
      </c>
      <c r="I91" s="9"/>
      <c r="J91" s="9"/>
      <c r="K91" s="9"/>
      <c r="L91" s="9"/>
      <c r="M91" s="9"/>
      <c r="N91" s="9">
        <v>2</v>
      </c>
      <c r="O91" s="9"/>
      <c r="P91" s="9"/>
      <c r="Q91" s="10"/>
      <c r="R91" s="10">
        <v>18957</v>
      </c>
    </row>
    <row r="92" spans="1:18" ht="36" x14ac:dyDescent="0.25">
      <c r="A92" s="7">
        <v>7</v>
      </c>
      <c r="B92" s="374" t="s">
        <v>743</v>
      </c>
      <c r="C92" s="375"/>
      <c r="D92" s="375"/>
      <c r="E92" s="375"/>
      <c r="F92" s="376"/>
      <c r="G92" s="11" t="s">
        <v>719</v>
      </c>
      <c r="H92" s="9">
        <f t="shared" si="6"/>
        <v>0</v>
      </c>
      <c r="I92" s="9"/>
      <c r="J92" s="9"/>
      <c r="K92" s="9"/>
      <c r="L92" s="9"/>
      <c r="M92" s="9"/>
      <c r="N92" s="9">
        <v>2</v>
      </c>
      <c r="O92" s="9"/>
      <c r="P92" s="9"/>
      <c r="Q92" s="10"/>
      <c r="R92" s="10"/>
    </row>
    <row r="93" spans="1:18" ht="30.75" customHeight="1" x14ac:dyDescent="0.25">
      <c r="A93" s="7">
        <v>8</v>
      </c>
      <c r="B93" s="374" t="s">
        <v>139</v>
      </c>
      <c r="C93" s="375"/>
      <c r="D93" s="375"/>
      <c r="E93" s="375"/>
      <c r="F93" s="376"/>
      <c r="G93" s="11" t="s">
        <v>720</v>
      </c>
      <c r="H93" s="9">
        <f t="shared" si="6"/>
        <v>0</v>
      </c>
      <c r="I93" s="9"/>
      <c r="J93" s="9"/>
      <c r="K93" s="9"/>
      <c r="L93" s="9"/>
      <c r="M93" s="9"/>
      <c r="N93" s="9">
        <v>2</v>
      </c>
      <c r="O93" s="9"/>
      <c r="P93" s="9"/>
      <c r="Q93" s="10"/>
      <c r="R93" s="10">
        <v>18957</v>
      </c>
    </row>
    <row r="94" spans="1:18" x14ac:dyDescent="0.25">
      <c r="A94" s="7">
        <v>9</v>
      </c>
      <c r="B94" s="374" t="s">
        <v>733</v>
      </c>
      <c r="C94" s="375"/>
      <c r="D94" s="375"/>
      <c r="E94" s="375"/>
      <c r="F94" s="376"/>
      <c r="G94" s="11" t="s">
        <v>721</v>
      </c>
      <c r="H94" s="9">
        <f t="shared" si="6"/>
        <v>0</v>
      </c>
      <c r="I94" s="9"/>
      <c r="J94" s="9"/>
      <c r="K94" s="9"/>
      <c r="L94" s="9"/>
      <c r="M94" s="9"/>
      <c r="N94" s="9">
        <v>1</v>
      </c>
      <c r="O94" s="9"/>
      <c r="P94" s="9"/>
      <c r="Q94" s="10"/>
      <c r="R94" s="10"/>
    </row>
    <row r="95" spans="1:18" ht="30.75" customHeight="1" x14ac:dyDescent="0.25">
      <c r="A95" s="7">
        <v>10</v>
      </c>
      <c r="B95" s="374" t="s">
        <v>744</v>
      </c>
      <c r="C95" s="375"/>
      <c r="D95" s="375"/>
      <c r="E95" s="375"/>
      <c r="F95" s="376"/>
      <c r="G95" s="11" t="s">
        <v>722</v>
      </c>
      <c r="H95" s="9">
        <f t="shared" si="6"/>
        <v>0</v>
      </c>
      <c r="I95" s="9"/>
      <c r="J95" s="9"/>
      <c r="K95" s="9"/>
      <c r="L95" s="9"/>
      <c r="M95" s="9"/>
      <c r="N95" s="9">
        <v>4</v>
      </c>
      <c r="O95" s="9"/>
      <c r="P95" s="9"/>
      <c r="Q95" s="10"/>
      <c r="R95" s="10"/>
    </row>
    <row r="96" spans="1:18" ht="27" customHeight="1" x14ac:dyDescent="0.25">
      <c r="A96" s="7">
        <v>11</v>
      </c>
      <c r="B96" s="374" t="s">
        <v>121</v>
      </c>
      <c r="C96" s="375"/>
      <c r="D96" s="375"/>
      <c r="E96" s="375"/>
      <c r="F96" s="376"/>
      <c r="G96" s="11" t="s">
        <v>723</v>
      </c>
      <c r="H96" s="9">
        <f t="shared" si="6"/>
        <v>0</v>
      </c>
      <c r="I96" s="9"/>
      <c r="J96" s="9"/>
      <c r="K96" s="9"/>
      <c r="L96" s="9"/>
      <c r="M96" s="9"/>
      <c r="N96" s="9">
        <v>1</v>
      </c>
      <c r="O96" s="9"/>
      <c r="P96" s="9"/>
      <c r="Q96" s="10"/>
      <c r="R96" s="10">
        <v>18957</v>
      </c>
    </row>
    <row r="97" spans="1:18" x14ac:dyDescent="0.25">
      <c r="A97" s="7">
        <v>12</v>
      </c>
      <c r="B97" s="374" t="s">
        <v>745</v>
      </c>
      <c r="C97" s="375"/>
      <c r="D97" s="375"/>
      <c r="E97" s="375"/>
      <c r="F97" s="376"/>
      <c r="G97" s="11" t="s">
        <v>724</v>
      </c>
      <c r="H97" s="9">
        <f t="shared" si="6"/>
        <v>0</v>
      </c>
      <c r="I97" s="9"/>
      <c r="J97" s="9"/>
      <c r="K97" s="9"/>
      <c r="L97" s="9"/>
      <c r="M97" s="9"/>
      <c r="N97" s="9">
        <v>2</v>
      </c>
      <c r="O97" s="9"/>
      <c r="P97" s="9"/>
      <c r="Q97" s="10"/>
      <c r="R97" s="10"/>
    </row>
    <row r="98" spans="1:18" x14ac:dyDescent="0.25">
      <c r="A98" s="7">
        <v>13</v>
      </c>
      <c r="B98" s="374" t="s">
        <v>144</v>
      </c>
      <c r="C98" s="375"/>
      <c r="D98" s="375"/>
      <c r="E98" s="375"/>
      <c r="F98" s="376"/>
      <c r="G98" s="11" t="s">
        <v>725</v>
      </c>
      <c r="H98" s="9">
        <f t="shared" si="6"/>
        <v>0</v>
      </c>
      <c r="I98" s="9"/>
      <c r="J98" s="9"/>
      <c r="K98" s="9"/>
      <c r="L98" s="9"/>
      <c r="M98" s="9"/>
      <c r="N98" s="9">
        <v>2</v>
      </c>
      <c r="O98" s="9"/>
      <c r="P98" s="9"/>
      <c r="Q98" s="10"/>
      <c r="R98" s="10">
        <v>18957</v>
      </c>
    </row>
    <row r="99" spans="1:18" ht="24" x14ac:dyDescent="0.25">
      <c r="A99" s="7">
        <v>14</v>
      </c>
      <c r="B99" s="374" t="s">
        <v>117</v>
      </c>
      <c r="C99" s="375"/>
      <c r="D99" s="375"/>
      <c r="E99" s="375"/>
      <c r="F99" s="376"/>
      <c r="G99" s="11" t="s">
        <v>726</v>
      </c>
      <c r="H99" s="9">
        <f t="shared" si="6"/>
        <v>0</v>
      </c>
      <c r="I99" s="9"/>
      <c r="J99" s="9"/>
      <c r="K99" s="9"/>
      <c r="L99" s="9"/>
      <c r="M99" s="9"/>
      <c r="N99" s="9">
        <v>5</v>
      </c>
      <c r="O99" s="9"/>
      <c r="P99" s="9"/>
      <c r="Q99" s="10"/>
      <c r="R99" s="10">
        <v>18957</v>
      </c>
    </row>
    <row r="100" spans="1:18" x14ac:dyDescent="0.25">
      <c r="A100" s="7">
        <v>15</v>
      </c>
      <c r="B100" s="374" t="s">
        <v>746</v>
      </c>
      <c r="C100" s="375"/>
      <c r="D100" s="375"/>
      <c r="E100" s="375"/>
      <c r="F100" s="376"/>
      <c r="G100" s="11" t="s">
        <v>727</v>
      </c>
      <c r="H100" s="9">
        <f t="shared" si="6"/>
        <v>0</v>
      </c>
      <c r="I100" s="9"/>
      <c r="J100" s="9"/>
      <c r="K100" s="9"/>
      <c r="L100" s="9"/>
      <c r="M100" s="9"/>
      <c r="N100" s="9">
        <v>1</v>
      </c>
      <c r="O100" s="9"/>
      <c r="P100" s="9"/>
      <c r="Q100" s="10"/>
      <c r="R100" s="10">
        <v>18957</v>
      </c>
    </row>
    <row r="101" spans="1:18" ht="25.5" customHeight="1" x14ac:dyDescent="0.25">
      <c r="A101" s="7">
        <v>16</v>
      </c>
      <c r="B101" s="374"/>
      <c r="C101" s="375"/>
      <c r="D101" s="375"/>
      <c r="E101" s="375"/>
      <c r="F101" s="376"/>
      <c r="G101" s="11" t="s">
        <v>728</v>
      </c>
      <c r="H101" s="9">
        <f t="shared" si="6"/>
        <v>0</v>
      </c>
      <c r="I101" s="9"/>
      <c r="J101" s="9"/>
      <c r="K101" s="9"/>
      <c r="L101" s="9"/>
      <c r="M101" s="9"/>
      <c r="N101" s="9">
        <v>0</v>
      </c>
      <c r="O101" s="9"/>
      <c r="P101" s="9"/>
      <c r="Q101" s="10"/>
      <c r="R101" s="10"/>
    </row>
    <row r="102" spans="1:18" ht="28.5" customHeight="1" x14ac:dyDescent="0.25">
      <c r="A102" s="7">
        <v>17</v>
      </c>
      <c r="B102" s="374" t="s">
        <v>143</v>
      </c>
      <c r="C102" s="375"/>
      <c r="D102" s="375"/>
      <c r="E102" s="375"/>
      <c r="F102" s="376"/>
      <c r="G102" s="11" t="s">
        <v>157</v>
      </c>
      <c r="H102" s="9">
        <f t="shared" si="6"/>
        <v>0</v>
      </c>
      <c r="I102" s="9"/>
      <c r="J102" s="9"/>
      <c r="K102" s="9"/>
      <c r="L102" s="9"/>
      <c r="M102" s="9"/>
      <c r="N102" s="9">
        <v>0</v>
      </c>
      <c r="O102" s="9"/>
      <c r="P102" s="9"/>
      <c r="Q102" s="10"/>
      <c r="R102" s="10">
        <v>18957</v>
      </c>
    </row>
    <row r="103" spans="1:18" ht="26.25" customHeight="1" x14ac:dyDescent="0.25">
      <c r="A103" s="7"/>
      <c r="B103" s="26" t="s">
        <v>132</v>
      </c>
      <c r="C103" s="27"/>
      <c r="D103" s="27"/>
      <c r="E103" s="27"/>
      <c r="F103" s="28"/>
      <c r="G103" s="11" t="s">
        <v>133</v>
      </c>
      <c r="H103" s="9"/>
      <c r="I103" s="9"/>
      <c r="J103" s="9"/>
      <c r="K103" s="9"/>
      <c r="L103" s="9"/>
      <c r="M103" s="9"/>
      <c r="N103" s="9">
        <v>0</v>
      </c>
      <c r="O103" s="9"/>
      <c r="P103" s="9"/>
      <c r="Q103" s="10"/>
      <c r="R103" s="10"/>
    </row>
    <row r="104" spans="1:18" hidden="1" x14ac:dyDescent="0.25">
      <c r="A104" s="7">
        <v>18</v>
      </c>
      <c r="B104" s="374" t="s">
        <v>144</v>
      </c>
      <c r="C104" s="375"/>
      <c r="D104" s="375"/>
      <c r="E104" s="375"/>
      <c r="F104" s="376"/>
      <c r="G104" s="11" t="s">
        <v>145</v>
      </c>
      <c r="H104" s="9">
        <f t="shared" si="6"/>
        <v>0</v>
      </c>
      <c r="I104" s="9"/>
      <c r="J104" s="9"/>
      <c r="K104" s="9"/>
      <c r="L104" s="9"/>
      <c r="M104" s="9"/>
      <c r="N104" s="9">
        <v>2</v>
      </c>
      <c r="O104" s="9"/>
      <c r="P104" s="9"/>
      <c r="Q104" s="10"/>
      <c r="R104" s="10">
        <v>18957</v>
      </c>
    </row>
    <row r="105" spans="1:18" ht="28.5" customHeight="1" x14ac:dyDescent="0.25">
      <c r="A105" s="7">
        <v>19</v>
      </c>
      <c r="B105" s="374" t="s">
        <v>749</v>
      </c>
      <c r="C105" s="375"/>
      <c r="D105" s="375"/>
      <c r="E105" s="375"/>
      <c r="F105" s="376"/>
      <c r="G105" s="11" t="s">
        <v>748</v>
      </c>
      <c r="H105" s="9">
        <f t="shared" si="6"/>
        <v>0</v>
      </c>
      <c r="I105" s="9"/>
      <c r="J105" s="9"/>
      <c r="K105" s="9"/>
      <c r="L105" s="9"/>
      <c r="M105" s="9"/>
      <c r="N105" s="9">
        <v>0</v>
      </c>
      <c r="O105" s="9"/>
      <c r="P105" s="9"/>
      <c r="Q105" s="10"/>
      <c r="R105" s="10">
        <v>18957</v>
      </c>
    </row>
    <row r="106" spans="1:18" x14ac:dyDescent="0.25">
      <c r="A106" s="7">
        <v>20</v>
      </c>
      <c r="B106" s="374" t="s">
        <v>124</v>
      </c>
      <c r="C106" s="375"/>
      <c r="D106" s="375"/>
      <c r="E106" s="375"/>
      <c r="F106" s="376"/>
      <c r="G106" s="11" t="s">
        <v>747</v>
      </c>
      <c r="H106" s="9">
        <f t="shared" si="6"/>
        <v>0</v>
      </c>
      <c r="I106" s="9"/>
      <c r="J106" s="9"/>
      <c r="K106" s="9"/>
      <c r="L106" s="9"/>
      <c r="M106" s="9"/>
      <c r="N106" s="9">
        <v>1</v>
      </c>
      <c r="O106" s="9"/>
      <c r="P106" s="9"/>
      <c r="Q106" s="10"/>
      <c r="R106" s="10">
        <v>18957</v>
      </c>
    </row>
    <row r="107" spans="1:18" x14ac:dyDescent="0.25">
      <c r="A107" s="7">
        <v>4</v>
      </c>
      <c r="B107" s="396" t="s">
        <v>158</v>
      </c>
      <c r="C107" s="397"/>
      <c r="D107" s="397"/>
      <c r="E107" s="397"/>
      <c r="F107" s="397"/>
      <c r="G107" s="398"/>
      <c r="H107" s="3">
        <f t="shared" ref="H107" si="7">H108+H109+H110+H111+H112+H113+H114+H115+H116+H117+H118+H119+H120+H121+H122+H123+H124+H125+H126+H127+H128+H129+H130+H131</f>
        <v>605</v>
      </c>
      <c r="I107" s="3">
        <f>I108+I109+I110+I111+I112+I113+I114+I115+I116+I117+I118+I119+I120+I121+I122+I123+I124+I125+I126+I127+I128+I129+I130+I131</f>
        <v>500</v>
      </c>
      <c r="J107" s="3">
        <f t="shared" ref="J107:P107" si="8">J108+J109+J110+J111+J112+J113+J114+J115+J116+J117+J118+J119+J120+J121+J122+J123+J124+J125+J126+J127+J128+J129+J130+J131</f>
        <v>105</v>
      </c>
      <c r="K107" s="3">
        <f t="shared" si="8"/>
        <v>251</v>
      </c>
      <c r="L107" s="3">
        <f t="shared" si="8"/>
        <v>409.25</v>
      </c>
      <c r="M107" s="3">
        <f t="shared" si="8"/>
        <v>52</v>
      </c>
      <c r="N107" s="3">
        <f t="shared" si="8"/>
        <v>770</v>
      </c>
      <c r="O107" s="3">
        <f t="shared" si="8"/>
        <v>893</v>
      </c>
      <c r="P107" s="3">
        <f t="shared" si="8"/>
        <v>6</v>
      </c>
      <c r="Q107" s="6">
        <v>35061.4</v>
      </c>
      <c r="R107" s="6">
        <v>19497.5</v>
      </c>
    </row>
    <row r="108" spans="1:18" ht="24" x14ac:dyDescent="0.25">
      <c r="A108" s="7"/>
      <c r="B108" s="413" t="s">
        <v>159</v>
      </c>
      <c r="C108" s="414"/>
      <c r="D108" s="414"/>
      <c r="E108" s="414"/>
      <c r="F108" s="415"/>
      <c r="G108" s="8" t="s">
        <v>530</v>
      </c>
      <c r="H108" s="9">
        <f>I108+J108</f>
        <v>550</v>
      </c>
      <c r="I108" s="9">
        <v>485</v>
      </c>
      <c r="J108" s="9">
        <v>65</v>
      </c>
      <c r="K108" s="9">
        <v>208</v>
      </c>
      <c r="L108" s="9">
        <v>341.25</v>
      </c>
      <c r="M108" s="9">
        <v>46</v>
      </c>
      <c r="N108" s="9">
        <v>622</v>
      </c>
      <c r="O108" s="9">
        <v>723.75</v>
      </c>
      <c r="P108" s="9">
        <v>2</v>
      </c>
      <c r="Q108" s="10">
        <v>35030</v>
      </c>
      <c r="R108" s="10">
        <v>19690</v>
      </c>
    </row>
    <row r="109" spans="1:18" x14ac:dyDescent="0.25">
      <c r="A109" s="7"/>
      <c r="B109" s="413" t="s">
        <v>160</v>
      </c>
      <c r="C109" s="414"/>
      <c r="D109" s="414"/>
      <c r="E109" s="414"/>
      <c r="F109" s="415"/>
      <c r="G109" s="8" t="s">
        <v>531</v>
      </c>
      <c r="H109" s="9">
        <f t="shared" ref="H109:H131" si="9">I109+J109</f>
        <v>25</v>
      </c>
      <c r="I109" s="9">
        <v>15</v>
      </c>
      <c r="J109" s="9">
        <v>10</v>
      </c>
      <c r="K109" s="9">
        <v>15</v>
      </c>
      <c r="L109" s="9">
        <v>27.5</v>
      </c>
      <c r="M109" s="9">
        <v>4</v>
      </c>
      <c r="N109" s="9">
        <v>32</v>
      </c>
      <c r="O109" s="9">
        <v>54.25</v>
      </c>
      <c r="P109" s="9">
        <v>0</v>
      </c>
      <c r="Q109" s="10">
        <v>35150</v>
      </c>
      <c r="R109" s="10">
        <v>19600</v>
      </c>
    </row>
    <row r="110" spans="1:18" ht="24" x14ac:dyDescent="0.25">
      <c r="A110" s="7"/>
      <c r="B110" s="413" t="s">
        <v>161</v>
      </c>
      <c r="C110" s="414"/>
      <c r="D110" s="414"/>
      <c r="E110" s="414"/>
      <c r="F110" s="415"/>
      <c r="G110" s="8" t="s">
        <v>532</v>
      </c>
      <c r="H110" s="9">
        <f t="shared" si="9"/>
        <v>0</v>
      </c>
      <c r="I110" s="9"/>
      <c r="J110" s="9"/>
      <c r="K110" s="9">
        <v>6</v>
      </c>
      <c r="L110" s="9">
        <v>6.5</v>
      </c>
      <c r="M110" s="9"/>
      <c r="N110" s="9">
        <v>12</v>
      </c>
      <c r="O110" s="9">
        <v>10</v>
      </c>
      <c r="P110" s="9">
        <v>0</v>
      </c>
      <c r="Q110" s="10">
        <v>35050</v>
      </c>
      <c r="R110" s="10">
        <v>19600</v>
      </c>
    </row>
    <row r="111" spans="1:18" x14ac:dyDescent="0.25">
      <c r="A111" s="7"/>
      <c r="B111" s="413" t="s">
        <v>162</v>
      </c>
      <c r="C111" s="414"/>
      <c r="D111" s="414"/>
      <c r="E111" s="414"/>
      <c r="F111" s="415"/>
      <c r="G111" s="8" t="s">
        <v>533</v>
      </c>
      <c r="H111" s="9">
        <f t="shared" si="9"/>
        <v>0</v>
      </c>
      <c r="I111" s="9"/>
      <c r="J111" s="9"/>
      <c r="K111" s="9">
        <v>6</v>
      </c>
      <c r="L111" s="9">
        <v>7.5</v>
      </c>
      <c r="M111" s="9">
        <v>1</v>
      </c>
      <c r="N111" s="9">
        <v>11</v>
      </c>
      <c r="O111" s="9">
        <v>11</v>
      </c>
      <c r="P111" s="9">
        <v>0</v>
      </c>
      <c r="Q111" s="10">
        <v>35050</v>
      </c>
      <c r="R111" s="10">
        <v>19600</v>
      </c>
    </row>
    <row r="112" spans="1:18" x14ac:dyDescent="0.25">
      <c r="A112" s="7"/>
      <c r="B112" s="413" t="s">
        <v>163</v>
      </c>
      <c r="C112" s="414"/>
      <c r="D112" s="414"/>
      <c r="E112" s="414"/>
      <c r="F112" s="415"/>
      <c r="G112" s="8" t="s">
        <v>534</v>
      </c>
      <c r="H112" s="9">
        <f t="shared" si="9"/>
        <v>10</v>
      </c>
      <c r="I112" s="9"/>
      <c r="J112" s="9">
        <v>10</v>
      </c>
      <c r="K112" s="9">
        <v>6</v>
      </c>
      <c r="L112" s="9">
        <v>9</v>
      </c>
      <c r="M112" s="9">
        <v>1</v>
      </c>
      <c r="N112" s="9">
        <v>15</v>
      </c>
      <c r="O112" s="9">
        <v>13</v>
      </c>
      <c r="P112" s="9">
        <v>0</v>
      </c>
      <c r="Q112" s="10">
        <v>35050</v>
      </c>
      <c r="R112" s="10">
        <v>19600</v>
      </c>
    </row>
    <row r="113" spans="1:18" ht="24" customHeight="1" x14ac:dyDescent="0.25">
      <c r="A113" s="7"/>
      <c r="B113" s="413" t="s">
        <v>164</v>
      </c>
      <c r="C113" s="414"/>
      <c r="D113" s="414"/>
      <c r="E113" s="414"/>
      <c r="F113" s="415"/>
      <c r="G113" s="8" t="s">
        <v>535</v>
      </c>
      <c r="H113" s="9">
        <f t="shared" si="9"/>
        <v>10</v>
      </c>
      <c r="I113" s="9"/>
      <c r="J113" s="9">
        <v>10</v>
      </c>
      <c r="K113" s="9">
        <v>5</v>
      </c>
      <c r="L113" s="9">
        <v>8</v>
      </c>
      <c r="M113" s="9"/>
      <c r="N113" s="9">
        <v>10</v>
      </c>
      <c r="O113" s="9">
        <v>12</v>
      </c>
      <c r="P113" s="9">
        <v>0</v>
      </c>
      <c r="Q113" s="10">
        <v>35050</v>
      </c>
      <c r="R113" s="10">
        <v>19600</v>
      </c>
    </row>
    <row r="114" spans="1:18" ht="24" x14ac:dyDescent="0.25">
      <c r="A114" s="7"/>
      <c r="B114" s="413" t="s">
        <v>165</v>
      </c>
      <c r="C114" s="414"/>
      <c r="D114" s="414"/>
      <c r="E114" s="414"/>
      <c r="F114" s="415"/>
      <c r="G114" s="8" t="s">
        <v>536</v>
      </c>
      <c r="H114" s="9">
        <f t="shared" si="9"/>
        <v>10</v>
      </c>
      <c r="I114" s="9"/>
      <c r="J114" s="9">
        <v>10</v>
      </c>
      <c r="K114" s="9">
        <v>5</v>
      </c>
      <c r="L114" s="9">
        <v>9.5</v>
      </c>
      <c r="M114" s="9"/>
      <c r="N114" s="9">
        <v>19</v>
      </c>
      <c r="O114" s="9">
        <v>18</v>
      </c>
      <c r="P114" s="9">
        <v>0</v>
      </c>
      <c r="Q114" s="10">
        <v>35050</v>
      </c>
      <c r="R114" s="10">
        <v>19600</v>
      </c>
    </row>
    <row r="115" spans="1:18" ht="23.25" customHeight="1" x14ac:dyDescent="0.25">
      <c r="A115" s="7">
        <v>1</v>
      </c>
      <c r="B115" s="413" t="s">
        <v>166</v>
      </c>
      <c r="C115" s="414"/>
      <c r="D115" s="414"/>
      <c r="E115" s="414"/>
      <c r="F115" s="415"/>
      <c r="G115" s="8" t="s">
        <v>167</v>
      </c>
      <c r="H115" s="9">
        <f t="shared" si="9"/>
        <v>0</v>
      </c>
      <c r="I115" s="9"/>
      <c r="J115" s="9"/>
      <c r="K115" s="9"/>
      <c r="L115" s="9"/>
      <c r="M115" s="9"/>
      <c r="N115" s="9">
        <v>3</v>
      </c>
      <c r="O115" s="9">
        <v>3</v>
      </c>
      <c r="P115" s="9">
        <v>0</v>
      </c>
      <c r="Q115" s="10"/>
      <c r="R115" s="10">
        <v>19450</v>
      </c>
    </row>
    <row r="116" spans="1:18" ht="36" x14ac:dyDescent="0.25">
      <c r="A116" s="7">
        <v>2</v>
      </c>
      <c r="B116" s="413" t="s">
        <v>168</v>
      </c>
      <c r="C116" s="414"/>
      <c r="D116" s="414"/>
      <c r="E116" s="414"/>
      <c r="F116" s="415"/>
      <c r="G116" s="8" t="s">
        <v>169</v>
      </c>
      <c r="H116" s="9">
        <f t="shared" si="9"/>
        <v>0</v>
      </c>
      <c r="I116" s="9"/>
      <c r="J116" s="9"/>
      <c r="K116" s="9"/>
      <c r="L116" s="9"/>
      <c r="M116" s="9"/>
      <c r="N116" s="9">
        <v>2</v>
      </c>
      <c r="O116" s="9">
        <v>3</v>
      </c>
      <c r="P116" s="9">
        <v>0</v>
      </c>
      <c r="Q116" s="10"/>
      <c r="R116" s="10">
        <v>19450</v>
      </c>
    </row>
    <row r="117" spans="1:18" x14ac:dyDescent="0.25">
      <c r="A117" s="7">
        <v>3</v>
      </c>
      <c r="B117" s="413" t="s">
        <v>170</v>
      </c>
      <c r="C117" s="414"/>
      <c r="D117" s="414"/>
      <c r="E117" s="414"/>
      <c r="F117" s="415"/>
      <c r="G117" s="8" t="s">
        <v>171</v>
      </c>
      <c r="H117" s="9">
        <f t="shared" si="9"/>
        <v>0</v>
      </c>
      <c r="I117" s="9"/>
      <c r="J117" s="9"/>
      <c r="K117" s="9"/>
      <c r="L117" s="9"/>
      <c r="M117" s="9"/>
      <c r="N117" s="9">
        <v>3</v>
      </c>
      <c r="O117" s="9">
        <v>3</v>
      </c>
      <c r="P117" s="9">
        <v>0</v>
      </c>
      <c r="Q117" s="10"/>
      <c r="R117" s="10">
        <v>19450</v>
      </c>
    </row>
    <row r="118" spans="1:18" ht="24" x14ac:dyDescent="0.25">
      <c r="A118" s="7">
        <v>4</v>
      </c>
      <c r="B118" s="413" t="s">
        <v>172</v>
      </c>
      <c r="C118" s="414"/>
      <c r="D118" s="414"/>
      <c r="E118" s="414"/>
      <c r="F118" s="415"/>
      <c r="G118" s="8" t="s">
        <v>173</v>
      </c>
      <c r="H118" s="9">
        <f t="shared" si="9"/>
        <v>0</v>
      </c>
      <c r="I118" s="9"/>
      <c r="J118" s="9"/>
      <c r="K118" s="9"/>
      <c r="L118" s="9"/>
      <c r="M118" s="9"/>
      <c r="N118" s="9">
        <v>3</v>
      </c>
      <c r="O118" s="9">
        <v>3</v>
      </c>
      <c r="P118" s="9">
        <v>0</v>
      </c>
      <c r="Q118" s="10"/>
      <c r="R118" s="10">
        <v>19450</v>
      </c>
    </row>
    <row r="119" spans="1:18" ht="32.25" customHeight="1" x14ac:dyDescent="0.25">
      <c r="A119" s="7">
        <v>5</v>
      </c>
      <c r="B119" s="413" t="s">
        <v>174</v>
      </c>
      <c r="C119" s="414"/>
      <c r="D119" s="414"/>
      <c r="E119" s="414"/>
      <c r="F119" s="415"/>
      <c r="G119" s="8" t="s">
        <v>175</v>
      </c>
      <c r="H119" s="9">
        <f t="shared" si="9"/>
        <v>0</v>
      </c>
      <c r="I119" s="9"/>
      <c r="J119" s="9"/>
      <c r="K119" s="9"/>
      <c r="L119" s="9"/>
      <c r="M119" s="9"/>
      <c r="N119" s="9">
        <v>3</v>
      </c>
      <c r="O119" s="9">
        <v>3</v>
      </c>
      <c r="P119" s="9">
        <v>0</v>
      </c>
      <c r="Q119" s="10"/>
      <c r="R119" s="10">
        <v>19450</v>
      </c>
    </row>
    <row r="120" spans="1:18" x14ac:dyDescent="0.25">
      <c r="A120" s="7">
        <v>6</v>
      </c>
      <c r="B120" s="413" t="s">
        <v>176</v>
      </c>
      <c r="C120" s="414"/>
      <c r="D120" s="414"/>
      <c r="E120" s="414"/>
      <c r="F120" s="415"/>
      <c r="G120" s="8" t="s">
        <v>177</v>
      </c>
      <c r="H120" s="9">
        <f t="shared" si="9"/>
        <v>0</v>
      </c>
      <c r="I120" s="9"/>
      <c r="J120" s="9"/>
      <c r="K120" s="9"/>
      <c r="L120" s="9"/>
      <c r="M120" s="9"/>
      <c r="N120" s="9">
        <v>2</v>
      </c>
      <c r="O120" s="9">
        <v>3</v>
      </c>
      <c r="P120" s="9">
        <v>0</v>
      </c>
      <c r="Q120" s="10"/>
      <c r="R120" s="10">
        <v>19450</v>
      </c>
    </row>
    <row r="121" spans="1:18" ht="24" x14ac:dyDescent="0.25">
      <c r="A121" s="7">
        <v>7</v>
      </c>
      <c r="B121" s="413" t="s">
        <v>178</v>
      </c>
      <c r="C121" s="414"/>
      <c r="D121" s="414"/>
      <c r="E121" s="414"/>
      <c r="F121" s="415"/>
      <c r="G121" s="8" t="s">
        <v>179</v>
      </c>
      <c r="H121" s="9">
        <f t="shared" si="9"/>
        <v>0</v>
      </c>
      <c r="I121" s="9"/>
      <c r="J121" s="9"/>
      <c r="K121" s="9"/>
      <c r="L121" s="9"/>
      <c r="M121" s="9"/>
      <c r="N121" s="9">
        <v>1</v>
      </c>
      <c r="O121" s="9">
        <v>3</v>
      </c>
      <c r="P121" s="9">
        <v>0</v>
      </c>
      <c r="Q121" s="10"/>
      <c r="R121" s="10">
        <v>19450</v>
      </c>
    </row>
    <row r="122" spans="1:18" ht="24" x14ac:dyDescent="0.25">
      <c r="A122" s="7">
        <v>8</v>
      </c>
      <c r="B122" s="413" t="s">
        <v>180</v>
      </c>
      <c r="C122" s="414"/>
      <c r="D122" s="414"/>
      <c r="E122" s="414"/>
      <c r="F122" s="415"/>
      <c r="G122" s="8" t="s">
        <v>181</v>
      </c>
      <c r="H122" s="9">
        <f t="shared" si="9"/>
        <v>0</v>
      </c>
      <c r="I122" s="9"/>
      <c r="J122" s="9"/>
      <c r="K122" s="9"/>
      <c r="L122" s="9"/>
      <c r="M122" s="9"/>
      <c r="N122" s="9">
        <v>3</v>
      </c>
      <c r="O122" s="9">
        <v>3</v>
      </c>
      <c r="P122" s="9">
        <v>0</v>
      </c>
      <c r="Q122" s="10"/>
      <c r="R122" s="10">
        <v>19450</v>
      </c>
    </row>
    <row r="123" spans="1:18" ht="24" x14ac:dyDescent="0.25">
      <c r="A123" s="7">
        <v>9</v>
      </c>
      <c r="B123" s="413" t="s">
        <v>182</v>
      </c>
      <c r="C123" s="414"/>
      <c r="D123" s="414"/>
      <c r="E123" s="414"/>
      <c r="F123" s="415"/>
      <c r="G123" s="8" t="s">
        <v>183</v>
      </c>
      <c r="H123" s="9">
        <f t="shared" si="9"/>
        <v>0</v>
      </c>
      <c r="I123" s="9"/>
      <c r="J123" s="9"/>
      <c r="K123" s="9"/>
      <c r="L123" s="9"/>
      <c r="M123" s="9"/>
      <c r="N123" s="9">
        <v>3</v>
      </c>
      <c r="O123" s="9">
        <v>3</v>
      </c>
      <c r="P123" s="9">
        <v>0</v>
      </c>
      <c r="Q123" s="10"/>
      <c r="R123" s="10">
        <v>19450</v>
      </c>
    </row>
    <row r="124" spans="1:18" ht="24" x14ac:dyDescent="0.25">
      <c r="A124" s="7">
        <v>10</v>
      </c>
      <c r="B124" s="413" t="s">
        <v>184</v>
      </c>
      <c r="C124" s="414"/>
      <c r="D124" s="414"/>
      <c r="E124" s="414"/>
      <c r="F124" s="415"/>
      <c r="G124" s="8" t="s">
        <v>185</v>
      </c>
      <c r="H124" s="9">
        <f t="shared" si="9"/>
        <v>0</v>
      </c>
      <c r="I124" s="9"/>
      <c r="J124" s="9"/>
      <c r="K124" s="9"/>
      <c r="L124" s="9"/>
      <c r="M124" s="9"/>
      <c r="N124" s="9">
        <v>3</v>
      </c>
      <c r="O124" s="9">
        <v>3</v>
      </c>
      <c r="P124" s="9">
        <v>1</v>
      </c>
      <c r="Q124" s="10"/>
      <c r="R124" s="10">
        <v>19450</v>
      </c>
    </row>
    <row r="125" spans="1:18" ht="36" x14ac:dyDescent="0.25">
      <c r="A125" s="7">
        <v>11</v>
      </c>
      <c r="B125" s="413" t="s">
        <v>186</v>
      </c>
      <c r="C125" s="414"/>
      <c r="D125" s="414"/>
      <c r="E125" s="414"/>
      <c r="F125" s="415"/>
      <c r="G125" s="8" t="s">
        <v>187</v>
      </c>
      <c r="H125" s="9">
        <f t="shared" si="9"/>
        <v>0</v>
      </c>
      <c r="I125" s="9"/>
      <c r="J125" s="9"/>
      <c r="K125" s="9"/>
      <c r="L125" s="9"/>
      <c r="M125" s="9"/>
      <c r="N125" s="9">
        <v>4</v>
      </c>
      <c r="O125" s="9">
        <v>3</v>
      </c>
      <c r="P125" s="9">
        <v>0</v>
      </c>
      <c r="Q125" s="10"/>
      <c r="R125" s="10">
        <v>19450</v>
      </c>
    </row>
    <row r="126" spans="1:18" x14ac:dyDescent="0.25">
      <c r="A126" s="7">
        <v>12</v>
      </c>
      <c r="B126" s="413" t="s">
        <v>188</v>
      </c>
      <c r="C126" s="414"/>
      <c r="D126" s="414"/>
      <c r="E126" s="414"/>
      <c r="F126" s="415"/>
      <c r="G126" s="8" t="s">
        <v>189</v>
      </c>
      <c r="H126" s="9">
        <f t="shared" si="9"/>
        <v>0</v>
      </c>
      <c r="I126" s="9"/>
      <c r="J126" s="9"/>
      <c r="K126" s="9"/>
      <c r="L126" s="9"/>
      <c r="M126" s="9"/>
      <c r="N126" s="9">
        <v>3</v>
      </c>
      <c r="O126" s="9">
        <v>3</v>
      </c>
      <c r="P126" s="9">
        <v>1</v>
      </c>
      <c r="Q126" s="10"/>
      <c r="R126" s="10">
        <v>19450</v>
      </c>
    </row>
    <row r="127" spans="1:18" ht="24" x14ac:dyDescent="0.25">
      <c r="A127" s="7">
        <v>13</v>
      </c>
      <c r="B127" s="413" t="s">
        <v>190</v>
      </c>
      <c r="C127" s="414"/>
      <c r="D127" s="414"/>
      <c r="E127" s="414"/>
      <c r="F127" s="415"/>
      <c r="G127" s="8" t="s">
        <v>191</v>
      </c>
      <c r="H127" s="9">
        <f t="shared" si="9"/>
        <v>0</v>
      </c>
      <c r="I127" s="9"/>
      <c r="J127" s="9"/>
      <c r="K127" s="9"/>
      <c r="L127" s="9"/>
      <c r="M127" s="9"/>
      <c r="N127" s="9">
        <v>2</v>
      </c>
      <c r="O127" s="9">
        <v>3</v>
      </c>
      <c r="P127" s="9">
        <v>1</v>
      </c>
      <c r="Q127" s="10"/>
      <c r="R127" s="10">
        <v>19450</v>
      </c>
    </row>
    <row r="128" spans="1:18" x14ac:dyDescent="0.25">
      <c r="A128" s="7">
        <v>14</v>
      </c>
      <c r="B128" s="413" t="s">
        <v>192</v>
      </c>
      <c r="C128" s="414"/>
      <c r="D128" s="414"/>
      <c r="E128" s="414"/>
      <c r="F128" s="415"/>
      <c r="G128" s="8" t="s">
        <v>193</v>
      </c>
      <c r="H128" s="9">
        <f t="shared" si="9"/>
        <v>0</v>
      </c>
      <c r="I128" s="9"/>
      <c r="J128" s="9"/>
      <c r="K128" s="9"/>
      <c r="L128" s="9"/>
      <c r="M128" s="9"/>
      <c r="N128" s="9">
        <v>4</v>
      </c>
      <c r="O128" s="9">
        <v>3</v>
      </c>
      <c r="P128" s="9">
        <v>1</v>
      </c>
      <c r="Q128" s="10"/>
      <c r="R128" s="10">
        <v>19450</v>
      </c>
    </row>
    <row r="129" spans="1:18" ht="24" x14ac:dyDescent="0.25">
      <c r="A129" s="7">
        <v>15</v>
      </c>
      <c r="B129" s="413" t="s">
        <v>194</v>
      </c>
      <c r="C129" s="414"/>
      <c r="D129" s="414"/>
      <c r="E129" s="414"/>
      <c r="F129" s="415"/>
      <c r="G129" s="8" t="s">
        <v>195</v>
      </c>
      <c r="H129" s="9">
        <f t="shared" si="9"/>
        <v>0</v>
      </c>
      <c r="I129" s="9"/>
      <c r="J129" s="9"/>
      <c r="K129" s="9"/>
      <c r="L129" s="9"/>
      <c r="M129" s="9"/>
      <c r="N129" s="9">
        <v>4</v>
      </c>
      <c r="O129" s="9">
        <v>3</v>
      </c>
      <c r="P129" s="9"/>
      <c r="Q129" s="10"/>
      <c r="R129" s="10">
        <v>19450</v>
      </c>
    </row>
    <row r="130" spans="1:18" ht="24" customHeight="1" x14ac:dyDescent="0.25">
      <c r="A130" s="7">
        <v>16</v>
      </c>
      <c r="B130" s="413" t="s">
        <v>196</v>
      </c>
      <c r="C130" s="414"/>
      <c r="D130" s="414"/>
      <c r="E130" s="414"/>
      <c r="F130" s="415"/>
      <c r="G130" s="8" t="s">
        <v>197</v>
      </c>
      <c r="H130" s="9">
        <f t="shared" si="9"/>
        <v>0</v>
      </c>
      <c r="I130" s="9"/>
      <c r="J130" s="9"/>
      <c r="K130" s="9"/>
      <c r="L130" s="9"/>
      <c r="M130" s="9"/>
      <c r="N130" s="9">
        <v>3</v>
      </c>
      <c r="O130" s="9">
        <v>3</v>
      </c>
      <c r="P130" s="9"/>
      <c r="Q130" s="10"/>
      <c r="R130" s="10">
        <v>19450</v>
      </c>
    </row>
    <row r="131" spans="1:18" x14ac:dyDescent="0.25">
      <c r="A131" s="7">
        <v>17</v>
      </c>
      <c r="B131" s="413" t="s">
        <v>198</v>
      </c>
      <c r="C131" s="414"/>
      <c r="D131" s="414"/>
      <c r="E131" s="414"/>
      <c r="F131" s="415"/>
      <c r="G131" s="8" t="s">
        <v>199</v>
      </c>
      <c r="H131" s="9">
        <f t="shared" si="9"/>
        <v>0</v>
      </c>
      <c r="I131" s="9"/>
      <c r="J131" s="9"/>
      <c r="K131" s="9"/>
      <c r="L131" s="9"/>
      <c r="M131" s="9"/>
      <c r="N131" s="9">
        <v>3</v>
      </c>
      <c r="O131" s="9">
        <v>3</v>
      </c>
      <c r="P131" s="9"/>
      <c r="Q131" s="10"/>
      <c r="R131" s="10">
        <v>19450</v>
      </c>
    </row>
    <row r="132" spans="1:18" x14ac:dyDescent="0.25">
      <c r="A132" s="7">
        <v>5</v>
      </c>
      <c r="B132" s="396" t="s">
        <v>200</v>
      </c>
      <c r="C132" s="397"/>
      <c r="D132" s="397"/>
      <c r="E132" s="397"/>
      <c r="F132" s="397"/>
      <c r="G132" s="398"/>
      <c r="H132" s="3">
        <f>H133+H134+H135+H136+H137+H138+H139+H140+H141+H142+H143+H144+H145+H146+H148+H147+H149+H150</f>
        <v>300</v>
      </c>
      <c r="I132" s="3">
        <f>I133+I134+I135+I136+I137+I138+I139+I140+I141+I142+I143+I144+I145+I146+I148+I147+I149+I150</f>
        <v>190</v>
      </c>
      <c r="J132" s="25">
        <f t="shared" ref="J132:P132" si="10">J133+J134+J135+J136+J137+J138+J139+J140+J141+J142+J143+J144+J145+J146+J148+J147+J149+J150</f>
        <v>110</v>
      </c>
      <c r="K132" s="3">
        <f t="shared" si="10"/>
        <v>169</v>
      </c>
      <c r="L132" s="3">
        <f t="shared" si="10"/>
        <v>44</v>
      </c>
      <c r="M132" s="3">
        <f t="shared" si="10"/>
        <v>0</v>
      </c>
      <c r="N132" s="3">
        <f t="shared" si="10"/>
        <v>451</v>
      </c>
      <c r="O132" s="3">
        <f t="shared" si="10"/>
        <v>13</v>
      </c>
      <c r="P132" s="3">
        <f t="shared" si="10"/>
        <v>2</v>
      </c>
      <c r="Q132" s="6">
        <v>35657</v>
      </c>
      <c r="R132" s="6">
        <v>19187</v>
      </c>
    </row>
    <row r="133" spans="1:18" ht="28.5" customHeight="1" x14ac:dyDescent="0.25">
      <c r="A133" s="7"/>
      <c r="B133" s="413" t="s">
        <v>201</v>
      </c>
      <c r="C133" s="414"/>
      <c r="D133" s="414"/>
      <c r="E133" s="414"/>
      <c r="F133" s="415"/>
      <c r="G133" s="8" t="s">
        <v>537</v>
      </c>
      <c r="H133" s="9">
        <f>I133+J133</f>
        <v>250</v>
      </c>
      <c r="I133" s="9">
        <v>190</v>
      </c>
      <c r="J133" s="9">
        <v>60</v>
      </c>
      <c r="K133" s="9">
        <v>124</v>
      </c>
      <c r="L133" s="9">
        <v>5</v>
      </c>
      <c r="M133" s="9">
        <v>0</v>
      </c>
      <c r="N133" s="9">
        <v>304</v>
      </c>
      <c r="O133" s="9">
        <v>3</v>
      </c>
      <c r="P133" s="9">
        <v>0</v>
      </c>
      <c r="Q133" s="10">
        <v>35665</v>
      </c>
      <c r="R133" s="10">
        <v>19040</v>
      </c>
    </row>
    <row r="134" spans="1:18" x14ac:dyDescent="0.25">
      <c r="A134" s="7"/>
      <c r="B134" s="413" t="s">
        <v>202</v>
      </c>
      <c r="C134" s="414"/>
      <c r="D134" s="414"/>
      <c r="E134" s="414"/>
      <c r="F134" s="415"/>
      <c r="G134" s="8" t="s">
        <v>538</v>
      </c>
      <c r="H134" s="9">
        <f t="shared" ref="H134:H150" si="11">I134+J134</f>
        <v>0</v>
      </c>
      <c r="I134" s="9"/>
      <c r="J134" s="9"/>
      <c r="K134" s="9">
        <v>6</v>
      </c>
      <c r="L134" s="9">
        <v>10</v>
      </c>
      <c r="M134" s="9">
        <v>0</v>
      </c>
      <c r="N134" s="9">
        <v>25</v>
      </c>
      <c r="O134" s="9">
        <v>3</v>
      </c>
      <c r="P134" s="9">
        <v>0</v>
      </c>
      <c r="Q134" s="10">
        <v>31420</v>
      </c>
      <c r="R134" s="10">
        <v>17409</v>
      </c>
    </row>
    <row r="135" spans="1:18" x14ac:dyDescent="0.25">
      <c r="A135" s="7"/>
      <c r="B135" s="413" t="s">
        <v>203</v>
      </c>
      <c r="C135" s="414"/>
      <c r="D135" s="414"/>
      <c r="E135" s="414"/>
      <c r="F135" s="415"/>
      <c r="G135" s="8" t="s">
        <v>539</v>
      </c>
      <c r="H135" s="9">
        <f t="shared" si="11"/>
        <v>0</v>
      </c>
      <c r="I135" s="9"/>
      <c r="J135" s="9"/>
      <c r="K135" s="9">
        <v>5</v>
      </c>
      <c r="L135" s="9">
        <v>4</v>
      </c>
      <c r="M135" s="9"/>
      <c r="N135" s="9">
        <v>22</v>
      </c>
      <c r="O135" s="9"/>
      <c r="P135" s="9"/>
      <c r="Q135" s="10">
        <v>31210</v>
      </c>
      <c r="R135" s="10">
        <v>17409</v>
      </c>
    </row>
    <row r="136" spans="1:18" x14ac:dyDescent="0.25">
      <c r="A136" s="7"/>
      <c r="B136" s="413" t="s">
        <v>204</v>
      </c>
      <c r="C136" s="414"/>
      <c r="D136" s="414"/>
      <c r="E136" s="414"/>
      <c r="F136" s="415"/>
      <c r="G136" s="8" t="s">
        <v>540</v>
      </c>
      <c r="H136" s="9">
        <f t="shared" si="11"/>
        <v>15</v>
      </c>
      <c r="I136" s="9"/>
      <c r="J136" s="9">
        <v>15</v>
      </c>
      <c r="K136" s="9">
        <v>5</v>
      </c>
      <c r="L136" s="9">
        <v>4</v>
      </c>
      <c r="M136" s="9"/>
      <c r="N136" s="9">
        <v>16</v>
      </c>
      <c r="O136" s="9"/>
      <c r="P136" s="9"/>
      <c r="Q136" s="10">
        <v>32813</v>
      </c>
      <c r="R136" s="10">
        <v>19211</v>
      </c>
    </row>
    <row r="137" spans="1:18" x14ac:dyDescent="0.25">
      <c r="A137" s="7"/>
      <c r="B137" s="413" t="s">
        <v>205</v>
      </c>
      <c r="C137" s="414"/>
      <c r="D137" s="414"/>
      <c r="E137" s="414"/>
      <c r="F137" s="415"/>
      <c r="G137" s="8" t="s">
        <v>541</v>
      </c>
      <c r="H137" s="9">
        <f t="shared" si="11"/>
        <v>0</v>
      </c>
      <c r="I137" s="9"/>
      <c r="J137" s="9"/>
      <c r="K137" s="9">
        <v>6</v>
      </c>
      <c r="L137" s="9">
        <v>9</v>
      </c>
      <c r="M137" s="9"/>
      <c r="N137" s="9">
        <v>20</v>
      </c>
      <c r="O137" s="9"/>
      <c r="P137" s="9"/>
      <c r="Q137" s="10">
        <v>30470</v>
      </c>
      <c r="R137" s="10">
        <v>17983</v>
      </c>
    </row>
    <row r="138" spans="1:18" x14ac:dyDescent="0.25">
      <c r="A138" s="7"/>
      <c r="B138" s="413" t="s">
        <v>206</v>
      </c>
      <c r="C138" s="414"/>
      <c r="D138" s="414"/>
      <c r="E138" s="414"/>
      <c r="F138" s="415"/>
      <c r="G138" s="8" t="s">
        <v>542</v>
      </c>
      <c r="H138" s="9">
        <f t="shared" si="11"/>
        <v>15</v>
      </c>
      <c r="I138" s="9"/>
      <c r="J138" s="9">
        <v>15</v>
      </c>
      <c r="K138" s="9">
        <v>8</v>
      </c>
      <c r="L138" s="9">
        <v>2</v>
      </c>
      <c r="M138" s="9"/>
      <c r="N138" s="9">
        <v>21</v>
      </c>
      <c r="O138" s="9"/>
      <c r="P138" s="9"/>
      <c r="Q138" s="10">
        <v>32251</v>
      </c>
      <c r="R138" s="10">
        <v>16559</v>
      </c>
    </row>
    <row r="139" spans="1:18" ht="24" x14ac:dyDescent="0.25">
      <c r="A139" s="7"/>
      <c r="B139" s="413" t="s">
        <v>207</v>
      </c>
      <c r="C139" s="414"/>
      <c r="D139" s="414"/>
      <c r="E139" s="414"/>
      <c r="F139" s="415"/>
      <c r="G139" s="8" t="s">
        <v>543</v>
      </c>
      <c r="H139" s="9">
        <f t="shared" si="11"/>
        <v>20</v>
      </c>
      <c r="I139" s="9"/>
      <c r="J139" s="9">
        <v>20</v>
      </c>
      <c r="K139" s="9">
        <v>11</v>
      </c>
      <c r="L139" s="9">
        <v>7</v>
      </c>
      <c r="M139" s="9"/>
      <c r="N139" s="9">
        <v>20</v>
      </c>
      <c r="O139" s="9">
        <v>2</v>
      </c>
      <c r="P139" s="9"/>
      <c r="Q139" s="10">
        <v>31372</v>
      </c>
      <c r="R139" s="10">
        <v>17835</v>
      </c>
    </row>
    <row r="140" spans="1:18" ht="24" x14ac:dyDescent="0.25">
      <c r="A140" s="7"/>
      <c r="B140" s="413" t="s">
        <v>208</v>
      </c>
      <c r="C140" s="414"/>
      <c r="D140" s="414"/>
      <c r="E140" s="414"/>
      <c r="F140" s="415"/>
      <c r="G140" s="8" t="s">
        <v>544</v>
      </c>
      <c r="H140" s="9">
        <f t="shared" si="11"/>
        <v>0</v>
      </c>
      <c r="I140" s="9"/>
      <c r="J140" s="9"/>
      <c r="K140" s="9">
        <v>4</v>
      </c>
      <c r="L140" s="9">
        <v>3</v>
      </c>
      <c r="M140" s="9"/>
      <c r="N140" s="9">
        <v>10</v>
      </c>
      <c r="O140" s="9">
        <v>0</v>
      </c>
      <c r="P140" s="9"/>
      <c r="Q140" s="10">
        <v>30121</v>
      </c>
      <c r="R140" s="10">
        <v>16325</v>
      </c>
    </row>
    <row r="141" spans="1:18" ht="24" x14ac:dyDescent="0.25">
      <c r="A141" s="7">
        <v>1</v>
      </c>
      <c r="B141" s="413" t="s">
        <v>209</v>
      </c>
      <c r="C141" s="414"/>
      <c r="D141" s="414"/>
      <c r="E141" s="414"/>
      <c r="F141" s="415"/>
      <c r="G141" s="8" t="s">
        <v>498</v>
      </c>
      <c r="H141" s="9">
        <f t="shared" si="11"/>
        <v>0</v>
      </c>
      <c r="I141" s="9"/>
      <c r="J141" s="9"/>
      <c r="K141" s="9"/>
      <c r="L141" s="9"/>
      <c r="M141" s="9"/>
      <c r="N141" s="9">
        <v>0</v>
      </c>
      <c r="O141" s="9">
        <v>1</v>
      </c>
      <c r="P141" s="9">
        <v>1</v>
      </c>
      <c r="Q141" s="10"/>
      <c r="R141" s="10"/>
    </row>
    <row r="142" spans="1:18" ht="24" x14ac:dyDescent="0.25">
      <c r="A142" s="7">
        <v>2</v>
      </c>
      <c r="B142" s="413" t="s">
        <v>210</v>
      </c>
      <c r="C142" s="414"/>
      <c r="D142" s="414"/>
      <c r="E142" s="414"/>
      <c r="F142" s="415"/>
      <c r="G142" s="8" t="s">
        <v>211</v>
      </c>
      <c r="H142" s="9">
        <f t="shared" si="11"/>
        <v>0</v>
      </c>
      <c r="I142" s="9"/>
      <c r="J142" s="9"/>
      <c r="K142" s="9"/>
      <c r="L142" s="9"/>
      <c r="M142" s="9"/>
      <c r="N142" s="9">
        <v>0</v>
      </c>
      <c r="O142" s="9">
        <v>1</v>
      </c>
      <c r="P142" s="9">
        <v>1</v>
      </c>
      <c r="Q142" s="10"/>
      <c r="R142" s="10"/>
    </row>
    <row r="143" spans="1:18" ht="24" x14ac:dyDescent="0.25">
      <c r="A143" s="7">
        <v>3</v>
      </c>
      <c r="B143" s="413" t="s">
        <v>212</v>
      </c>
      <c r="C143" s="414"/>
      <c r="D143" s="414"/>
      <c r="E143" s="414"/>
      <c r="F143" s="415"/>
      <c r="G143" s="8" t="s">
        <v>213</v>
      </c>
      <c r="H143" s="9">
        <f t="shared" si="11"/>
        <v>0</v>
      </c>
      <c r="I143" s="9"/>
      <c r="J143" s="9"/>
      <c r="K143" s="9"/>
      <c r="L143" s="9"/>
      <c r="M143" s="9"/>
      <c r="N143" s="9">
        <v>2</v>
      </c>
      <c r="O143" s="9"/>
      <c r="P143" s="9"/>
      <c r="Q143" s="10"/>
      <c r="R143" s="10">
        <v>18325</v>
      </c>
    </row>
    <row r="144" spans="1:18" ht="24" x14ac:dyDescent="0.25">
      <c r="A144" s="7">
        <v>4</v>
      </c>
      <c r="B144" s="413" t="s">
        <v>214</v>
      </c>
      <c r="C144" s="414"/>
      <c r="D144" s="414"/>
      <c r="E144" s="414"/>
      <c r="F144" s="415"/>
      <c r="G144" s="8" t="s">
        <v>215</v>
      </c>
      <c r="H144" s="9">
        <f t="shared" si="11"/>
        <v>0</v>
      </c>
      <c r="I144" s="9"/>
      <c r="J144" s="9"/>
      <c r="K144" s="9"/>
      <c r="L144" s="9"/>
      <c r="M144" s="9"/>
      <c r="N144" s="9">
        <v>1</v>
      </c>
      <c r="O144" s="9"/>
      <c r="P144" s="9"/>
      <c r="Q144" s="10"/>
      <c r="R144" s="10">
        <v>16210</v>
      </c>
    </row>
    <row r="145" spans="1:18" x14ac:dyDescent="0.25">
      <c r="A145" s="7">
        <v>5</v>
      </c>
      <c r="B145" s="413" t="s">
        <v>216</v>
      </c>
      <c r="C145" s="414"/>
      <c r="D145" s="414"/>
      <c r="E145" s="414"/>
      <c r="F145" s="415"/>
      <c r="G145" s="8" t="s">
        <v>217</v>
      </c>
      <c r="H145" s="9">
        <f t="shared" si="11"/>
        <v>0</v>
      </c>
      <c r="I145" s="9"/>
      <c r="J145" s="9"/>
      <c r="K145" s="9"/>
      <c r="L145" s="9"/>
      <c r="M145" s="9"/>
      <c r="N145" s="9">
        <v>1</v>
      </c>
      <c r="O145" s="9">
        <v>1</v>
      </c>
      <c r="P145" s="9"/>
      <c r="Q145" s="10"/>
      <c r="R145" s="10">
        <v>16375</v>
      </c>
    </row>
    <row r="146" spans="1:18" ht="24" x14ac:dyDescent="0.25">
      <c r="A146" s="7">
        <v>6</v>
      </c>
      <c r="B146" s="413" t="s">
        <v>203</v>
      </c>
      <c r="C146" s="414"/>
      <c r="D146" s="414"/>
      <c r="E146" s="414"/>
      <c r="F146" s="415"/>
      <c r="G146" s="8" t="s">
        <v>218</v>
      </c>
      <c r="H146" s="9">
        <f t="shared" si="11"/>
        <v>0</v>
      </c>
      <c r="I146" s="9"/>
      <c r="J146" s="9"/>
      <c r="K146" s="9"/>
      <c r="L146" s="9"/>
      <c r="M146" s="9"/>
      <c r="N146" s="9">
        <v>1</v>
      </c>
      <c r="O146" s="9">
        <v>1</v>
      </c>
      <c r="P146" s="9"/>
      <c r="Q146" s="10"/>
      <c r="R146" s="10">
        <v>17852</v>
      </c>
    </row>
    <row r="147" spans="1:18" ht="24" x14ac:dyDescent="0.25">
      <c r="A147" s="7">
        <v>7</v>
      </c>
      <c r="B147" s="413" t="s">
        <v>219</v>
      </c>
      <c r="C147" s="414"/>
      <c r="D147" s="414"/>
      <c r="E147" s="414"/>
      <c r="F147" s="415"/>
      <c r="G147" s="8" t="s">
        <v>220</v>
      </c>
      <c r="H147" s="9">
        <f t="shared" si="11"/>
        <v>0</v>
      </c>
      <c r="I147" s="9"/>
      <c r="J147" s="9"/>
      <c r="K147" s="9"/>
      <c r="L147" s="9"/>
      <c r="M147" s="9"/>
      <c r="N147" s="9">
        <v>3</v>
      </c>
      <c r="O147" s="9"/>
      <c r="P147" s="9"/>
      <c r="Q147" s="10"/>
      <c r="R147" s="10">
        <v>20210</v>
      </c>
    </row>
    <row r="148" spans="1:18" x14ac:dyDescent="0.25">
      <c r="A148" s="7">
        <v>8</v>
      </c>
      <c r="B148" s="413" t="s">
        <v>221</v>
      </c>
      <c r="C148" s="414"/>
      <c r="D148" s="414"/>
      <c r="E148" s="414"/>
      <c r="F148" s="415"/>
      <c r="G148" s="8" t="s">
        <v>222</v>
      </c>
      <c r="H148" s="9">
        <f t="shared" si="11"/>
        <v>0</v>
      </c>
      <c r="I148" s="9"/>
      <c r="J148" s="9"/>
      <c r="K148" s="9"/>
      <c r="L148" s="9"/>
      <c r="M148" s="9"/>
      <c r="N148" s="9">
        <v>3</v>
      </c>
      <c r="O148" s="9"/>
      <c r="P148" s="9"/>
      <c r="Q148" s="10"/>
      <c r="R148" s="10">
        <v>21235</v>
      </c>
    </row>
    <row r="149" spans="1:18" ht="24.75" customHeight="1" x14ac:dyDescent="0.25">
      <c r="A149" s="7">
        <v>9</v>
      </c>
      <c r="B149" s="413" t="s">
        <v>223</v>
      </c>
      <c r="C149" s="414"/>
      <c r="D149" s="414"/>
      <c r="E149" s="414"/>
      <c r="F149" s="415"/>
      <c r="G149" s="8" t="s">
        <v>224</v>
      </c>
      <c r="H149" s="9">
        <f t="shared" si="11"/>
        <v>0</v>
      </c>
      <c r="I149" s="9"/>
      <c r="J149" s="9"/>
      <c r="K149" s="9"/>
      <c r="L149" s="9"/>
      <c r="M149" s="9"/>
      <c r="N149" s="9">
        <v>1</v>
      </c>
      <c r="O149" s="9">
        <v>1</v>
      </c>
      <c r="P149" s="9"/>
      <c r="Q149" s="10"/>
      <c r="R149" s="10">
        <v>23070</v>
      </c>
    </row>
    <row r="150" spans="1:18" x14ac:dyDescent="0.25">
      <c r="A150" s="7">
        <v>10</v>
      </c>
      <c r="B150" s="413" t="s">
        <v>225</v>
      </c>
      <c r="C150" s="414"/>
      <c r="D150" s="414"/>
      <c r="E150" s="414"/>
      <c r="F150" s="415"/>
      <c r="G150" s="8" t="s">
        <v>226</v>
      </c>
      <c r="H150" s="9">
        <f t="shared" si="11"/>
        <v>0</v>
      </c>
      <c r="I150" s="9"/>
      <c r="J150" s="9"/>
      <c r="K150" s="9"/>
      <c r="L150" s="9"/>
      <c r="M150" s="9"/>
      <c r="N150" s="9">
        <v>1</v>
      </c>
      <c r="O150" s="9"/>
      <c r="P150" s="9"/>
      <c r="Q150" s="10"/>
      <c r="R150" s="10">
        <v>15421</v>
      </c>
    </row>
    <row r="151" spans="1:18" x14ac:dyDescent="0.25">
      <c r="A151" s="7">
        <v>6</v>
      </c>
      <c r="B151" s="396" t="s">
        <v>227</v>
      </c>
      <c r="C151" s="397"/>
      <c r="D151" s="397"/>
      <c r="E151" s="397"/>
      <c r="F151" s="397"/>
      <c r="G151" s="398"/>
      <c r="H151" s="3">
        <f t="shared" ref="H151:P151" si="12">H152+H153+H154+H155+H156+H157+H158+H159+H160+H161+H162+H163+H164</f>
        <v>260</v>
      </c>
      <c r="I151" s="3">
        <f t="shared" si="12"/>
        <v>155</v>
      </c>
      <c r="J151" s="3">
        <f t="shared" si="12"/>
        <v>105</v>
      </c>
      <c r="K151" s="3">
        <f t="shared" si="12"/>
        <v>90</v>
      </c>
      <c r="L151" s="3">
        <f t="shared" si="12"/>
        <v>129</v>
      </c>
      <c r="M151" s="3">
        <f t="shared" si="12"/>
        <v>16</v>
      </c>
      <c r="N151" s="3">
        <f t="shared" si="12"/>
        <v>355</v>
      </c>
      <c r="O151" s="3">
        <f t="shared" si="12"/>
        <v>74</v>
      </c>
      <c r="P151" s="3">
        <f t="shared" si="12"/>
        <v>4</v>
      </c>
      <c r="Q151" s="6">
        <v>35654</v>
      </c>
      <c r="R151" s="6">
        <v>19186</v>
      </c>
    </row>
    <row r="152" spans="1:18" ht="24" x14ac:dyDescent="0.25">
      <c r="A152" s="7"/>
      <c r="B152" s="413" t="s">
        <v>228</v>
      </c>
      <c r="C152" s="414"/>
      <c r="D152" s="414"/>
      <c r="E152" s="414"/>
      <c r="F152" s="415"/>
      <c r="G152" s="8" t="s">
        <v>545</v>
      </c>
      <c r="H152" s="9">
        <f>I152+J152</f>
        <v>145</v>
      </c>
      <c r="I152" s="9">
        <v>120</v>
      </c>
      <c r="J152" s="9">
        <v>25</v>
      </c>
      <c r="K152" s="9">
        <v>57</v>
      </c>
      <c r="L152" s="9">
        <v>88</v>
      </c>
      <c r="M152" s="9">
        <v>10</v>
      </c>
      <c r="N152" s="9">
        <v>197</v>
      </c>
      <c r="O152" s="9">
        <v>63</v>
      </c>
      <c r="P152" s="9">
        <v>0</v>
      </c>
      <c r="Q152" s="10">
        <v>37571</v>
      </c>
      <c r="R152" s="10">
        <v>19628</v>
      </c>
    </row>
    <row r="153" spans="1:18" ht="24" x14ac:dyDescent="0.25">
      <c r="A153" s="7"/>
      <c r="B153" s="413" t="s">
        <v>229</v>
      </c>
      <c r="C153" s="414"/>
      <c r="D153" s="414"/>
      <c r="E153" s="414"/>
      <c r="F153" s="415"/>
      <c r="G153" s="8" t="s">
        <v>546</v>
      </c>
      <c r="H153" s="9">
        <f t="shared" ref="H153:H164" si="13">I153+J153</f>
        <v>70</v>
      </c>
      <c r="I153" s="9">
        <v>25</v>
      </c>
      <c r="J153" s="9">
        <v>45</v>
      </c>
      <c r="K153" s="9">
        <v>18</v>
      </c>
      <c r="L153" s="9">
        <v>14</v>
      </c>
      <c r="M153" s="9">
        <v>1</v>
      </c>
      <c r="N153" s="9">
        <v>71</v>
      </c>
      <c r="O153" s="9">
        <v>0</v>
      </c>
      <c r="P153" s="9">
        <v>0</v>
      </c>
      <c r="Q153" s="10">
        <v>34585</v>
      </c>
      <c r="R153" s="10">
        <v>18915</v>
      </c>
    </row>
    <row r="154" spans="1:18" ht="27" customHeight="1" x14ac:dyDescent="0.25">
      <c r="A154" s="7"/>
      <c r="B154" s="413" t="s">
        <v>230</v>
      </c>
      <c r="C154" s="414"/>
      <c r="D154" s="414"/>
      <c r="E154" s="414"/>
      <c r="F154" s="415"/>
      <c r="G154" s="8" t="s">
        <v>547</v>
      </c>
      <c r="H154" s="9">
        <f t="shared" si="13"/>
        <v>25</v>
      </c>
      <c r="I154" s="9">
        <v>0</v>
      </c>
      <c r="J154" s="9">
        <v>25</v>
      </c>
      <c r="K154" s="9">
        <v>6</v>
      </c>
      <c r="L154" s="9">
        <v>10</v>
      </c>
      <c r="M154" s="9">
        <v>1</v>
      </c>
      <c r="N154" s="9">
        <v>31</v>
      </c>
      <c r="O154" s="9"/>
      <c r="P154" s="9"/>
      <c r="Q154" s="10">
        <v>33022</v>
      </c>
      <c r="R154" s="10">
        <v>18712</v>
      </c>
    </row>
    <row r="155" spans="1:18" ht="24" x14ac:dyDescent="0.25">
      <c r="A155" s="7"/>
      <c r="B155" s="413" t="s">
        <v>231</v>
      </c>
      <c r="C155" s="414"/>
      <c r="D155" s="414"/>
      <c r="E155" s="414"/>
      <c r="F155" s="415"/>
      <c r="G155" s="8" t="s">
        <v>549</v>
      </c>
      <c r="H155" s="9">
        <f t="shared" si="13"/>
        <v>20</v>
      </c>
      <c r="I155" s="9">
        <v>10</v>
      </c>
      <c r="J155" s="9">
        <v>10</v>
      </c>
      <c r="K155" s="9">
        <v>5</v>
      </c>
      <c r="L155" s="9">
        <v>12</v>
      </c>
      <c r="M155" s="9">
        <v>3</v>
      </c>
      <c r="N155" s="9">
        <v>27</v>
      </c>
      <c r="O155" s="9">
        <v>11</v>
      </c>
      <c r="P155" s="9">
        <v>4</v>
      </c>
      <c r="Q155" s="10">
        <v>33150</v>
      </c>
      <c r="R155" s="10">
        <v>18762</v>
      </c>
    </row>
    <row r="156" spans="1:18" x14ac:dyDescent="0.25">
      <c r="A156" s="7"/>
      <c r="B156" s="413" t="s">
        <v>232</v>
      </c>
      <c r="C156" s="414"/>
      <c r="D156" s="414"/>
      <c r="E156" s="414"/>
      <c r="F156" s="415"/>
      <c r="G156" s="8" t="s">
        <v>548</v>
      </c>
      <c r="H156" s="9">
        <f t="shared" si="13"/>
        <v>0</v>
      </c>
      <c r="I156" s="9"/>
      <c r="J156" s="9"/>
      <c r="K156" s="9">
        <v>4</v>
      </c>
      <c r="L156" s="9">
        <v>5</v>
      </c>
      <c r="M156" s="9">
        <v>1</v>
      </c>
      <c r="N156" s="9">
        <v>18</v>
      </c>
      <c r="O156" s="9"/>
      <c r="P156" s="9"/>
      <c r="Q156" s="10">
        <v>32412</v>
      </c>
      <c r="R156" s="10">
        <v>18758</v>
      </c>
    </row>
    <row r="157" spans="1:18" ht="48" x14ac:dyDescent="0.25">
      <c r="A157" s="7">
        <v>1</v>
      </c>
      <c r="B157" s="413" t="s">
        <v>233</v>
      </c>
      <c r="C157" s="414"/>
      <c r="D157" s="414"/>
      <c r="E157" s="414"/>
      <c r="F157" s="415"/>
      <c r="G157" s="8" t="s">
        <v>234</v>
      </c>
      <c r="H157" s="9">
        <f t="shared" si="13"/>
        <v>0</v>
      </c>
      <c r="I157" s="9"/>
      <c r="J157" s="9"/>
      <c r="K157" s="9"/>
      <c r="L157" s="9"/>
      <c r="M157" s="9"/>
      <c r="N157" s="9"/>
      <c r="O157" s="9"/>
      <c r="P157" s="9"/>
      <c r="Q157" s="10"/>
      <c r="R157" s="10"/>
    </row>
    <row r="158" spans="1:18" ht="24" x14ac:dyDescent="0.25">
      <c r="A158" s="7">
        <v>2</v>
      </c>
      <c r="B158" s="413" t="s">
        <v>235</v>
      </c>
      <c r="C158" s="414"/>
      <c r="D158" s="414"/>
      <c r="E158" s="414"/>
      <c r="F158" s="415"/>
      <c r="G158" s="8" t="s">
        <v>236</v>
      </c>
      <c r="H158" s="9">
        <f t="shared" si="13"/>
        <v>0</v>
      </c>
      <c r="I158" s="9"/>
      <c r="J158" s="9"/>
      <c r="K158" s="9"/>
      <c r="L158" s="9"/>
      <c r="M158" s="9"/>
      <c r="N158" s="9">
        <v>4</v>
      </c>
      <c r="O158" s="9"/>
      <c r="P158" s="9"/>
      <c r="Q158" s="10"/>
      <c r="R158" s="10">
        <v>18676</v>
      </c>
    </row>
    <row r="159" spans="1:18" ht="21.75" customHeight="1" x14ac:dyDescent="0.25">
      <c r="A159" s="7">
        <v>3</v>
      </c>
      <c r="B159" s="413" t="s">
        <v>237</v>
      </c>
      <c r="C159" s="414"/>
      <c r="D159" s="414"/>
      <c r="E159" s="414"/>
      <c r="F159" s="415"/>
      <c r="G159" s="8" t="s">
        <v>238</v>
      </c>
      <c r="H159" s="9">
        <f t="shared" si="13"/>
        <v>0</v>
      </c>
      <c r="I159" s="9"/>
      <c r="J159" s="9"/>
      <c r="K159" s="9"/>
      <c r="L159" s="9"/>
      <c r="M159" s="9"/>
      <c r="N159" s="9">
        <v>3</v>
      </c>
      <c r="O159" s="9"/>
      <c r="P159" s="9"/>
      <c r="Q159" s="10"/>
      <c r="R159" s="10">
        <v>18352</v>
      </c>
    </row>
    <row r="160" spans="1:18" ht="24" x14ac:dyDescent="0.25">
      <c r="A160" s="7">
        <v>4</v>
      </c>
      <c r="B160" s="413" t="s">
        <v>228</v>
      </c>
      <c r="C160" s="414"/>
      <c r="D160" s="414"/>
      <c r="E160" s="414"/>
      <c r="F160" s="415"/>
      <c r="G160" s="8" t="s">
        <v>657</v>
      </c>
      <c r="H160" s="9">
        <f t="shared" si="13"/>
        <v>0</v>
      </c>
      <c r="I160" s="9"/>
      <c r="J160" s="9"/>
      <c r="K160" s="9"/>
      <c r="L160" s="9"/>
      <c r="M160" s="9"/>
      <c r="N160" s="9">
        <v>1</v>
      </c>
      <c r="O160" s="9"/>
      <c r="P160" s="9"/>
      <c r="Q160" s="10"/>
      <c r="R160" s="10">
        <v>18312</v>
      </c>
    </row>
    <row r="161" spans="1:18" ht="24" x14ac:dyDescent="0.25">
      <c r="A161" s="7">
        <v>5</v>
      </c>
      <c r="B161" s="413" t="s">
        <v>239</v>
      </c>
      <c r="C161" s="414"/>
      <c r="D161" s="414"/>
      <c r="E161" s="414"/>
      <c r="F161" s="415"/>
      <c r="G161" s="8" t="s">
        <v>240</v>
      </c>
      <c r="H161" s="9">
        <f t="shared" si="13"/>
        <v>0</v>
      </c>
      <c r="I161" s="9"/>
      <c r="J161" s="9"/>
      <c r="K161" s="9"/>
      <c r="L161" s="9"/>
      <c r="M161" s="9"/>
      <c r="N161" s="9">
        <v>2</v>
      </c>
      <c r="O161" s="9"/>
      <c r="P161" s="9"/>
      <c r="Q161" s="10"/>
      <c r="R161" s="10">
        <v>18207</v>
      </c>
    </row>
    <row r="162" spans="1:18" x14ac:dyDescent="0.25">
      <c r="A162" s="7">
        <v>6</v>
      </c>
      <c r="B162" s="413" t="s">
        <v>241</v>
      </c>
      <c r="C162" s="414"/>
      <c r="D162" s="414"/>
      <c r="E162" s="414"/>
      <c r="F162" s="415"/>
      <c r="G162" s="8" t="s">
        <v>242</v>
      </c>
      <c r="H162" s="9">
        <f t="shared" si="13"/>
        <v>0</v>
      </c>
      <c r="I162" s="9"/>
      <c r="J162" s="9"/>
      <c r="K162" s="9"/>
      <c r="L162" s="9"/>
      <c r="M162" s="9"/>
      <c r="N162" s="9">
        <v>1</v>
      </c>
      <c r="O162" s="9"/>
      <c r="P162" s="9"/>
      <c r="Q162" s="10"/>
      <c r="R162" s="10">
        <v>18182</v>
      </c>
    </row>
    <row r="163" spans="1:18" ht="48" x14ac:dyDescent="0.25">
      <c r="A163" s="7">
        <v>7</v>
      </c>
      <c r="B163" s="413" t="s">
        <v>243</v>
      </c>
      <c r="C163" s="414"/>
      <c r="D163" s="414"/>
      <c r="E163" s="414"/>
      <c r="F163" s="415"/>
      <c r="G163" s="8" t="s">
        <v>244</v>
      </c>
      <c r="H163" s="9">
        <f t="shared" si="13"/>
        <v>0</v>
      </c>
      <c r="I163" s="9"/>
      <c r="J163" s="9"/>
      <c r="K163" s="9"/>
      <c r="L163" s="9"/>
      <c r="M163" s="9"/>
      <c r="N163" s="9"/>
      <c r="O163" s="9"/>
      <c r="P163" s="9"/>
      <c r="Q163" s="10"/>
      <c r="R163" s="10"/>
    </row>
    <row r="164" spans="1:18" ht="46.5" customHeight="1" x14ac:dyDescent="0.25">
      <c r="A164" s="7">
        <v>8</v>
      </c>
      <c r="B164" s="413" t="s">
        <v>245</v>
      </c>
      <c r="C164" s="414"/>
      <c r="D164" s="414"/>
      <c r="E164" s="414"/>
      <c r="F164" s="415"/>
      <c r="G164" s="8" t="s">
        <v>246</v>
      </c>
      <c r="H164" s="9">
        <f t="shared" si="13"/>
        <v>0</v>
      </c>
      <c r="I164" s="9"/>
      <c r="J164" s="9"/>
      <c r="K164" s="9"/>
      <c r="L164" s="9"/>
      <c r="M164" s="9"/>
      <c r="N164" s="9"/>
      <c r="O164" s="9"/>
      <c r="P164" s="9"/>
      <c r="Q164" s="10"/>
      <c r="R164" s="10"/>
    </row>
    <row r="165" spans="1:18" ht="36" x14ac:dyDescent="0.25">
      <c r="A165" s="7">
        <v>7</v>
      </c>
      <c r="B165" s="396" t="s">
        <v>658</v>
      </c>
      <c r="C165" s="397"/>
      <c r="D165" s="397"/>
      <c r="E165" s="397"/>
      <c r="F165" s="398"/>
      <c r="G165" s="8" t="s">
        <v>695</v>
      </c>
      <c r="H165" s="3">
        <f>I165+J165</f>
        <v>120</v>
      </c>
      <c r="I165" s="9">
        <v>80</v>
      </c>
      <c r="J165" s="9">
        <v>40</v>
      </c>
      <c r="K165" s="9">
        <v>28</v>
      </c>
      <c r="L165" s="9">
        <v>0</v>
      </c>
      <c r="M165" s="9">
        <v>0</v>
      </c>
      <c r="N165" s="9">
        <v>86</v>
      </c>
      <c r="O165" s="9">
        <v>0</v>
      </c>
      <c r="P165" s="9">
        <v>0</v>
      </c>
      <c r="Q165" s="10">
        <v>36098</v>
      </c>
      <c r="R165" s="10">
        <v>20217</v>
      </c>
    </row>
    <row r="166" spans="1:18" x14ac:dyDescent="0.25">
      <c r="A166" s="7">
        <v>8</v>
      </c>
      <c r="B166" s="396" t="s">
        <v>247</v>
      </c>
      <c r="C166" s="397"/>
      <c r="D166" s="397"/>
      <c r="E166" s="397"/>
      <c r="F166" s="397"/>
      <c r="G166" s="398"/>
      <c r="H166" s="3">
        <f t="shared" ref="H166:P166" si="14">H167+H168+H169+H170+H171+H172+H173+H174+H175+H176+H177+H178+H179+H180+H181+H182+H183+H184+H185+H186+H187+H188+H189+H190+H191</f>
        <v>185</v>
      </c>
      <c r="I166" s="3">
        <f t="shared" si="14"/>
        <v>130</v>
      </c>
      <c r="J166" s="3">
        <f t="shared" si="14"/>
        <v>55</v>
      </c>
      <c r="K166" s="3">
        <f t="shared" si="14"/>
        <v>67</v>
      </c>
      <c r="L166" s="3">
        <f t="shared" si="14"/>
        <v>52</v>
      </c>
      <c r="M166" s="3">
        <f t="shared" si="14"/>
        <v>14</v>
      </c>
      <c r="N166" s="3">
        <f t="shared" si="14"/>
        <v>246</v>
      </c>
      <c r="O166" s="3">
        <f t="shared" si="14"/>
        <v>35</v>
      </c>
      <c r="P166" s="3">
        <f t="shared" si="14"/>
        <v>10</v>
      </c>
      <c r="Q166" s="6">
        <v>43264</v>
      </c>
      <c r="R166" s="6">
        <v>20394</v>
      </c>
    </row>
    <row r="167" spans="1:18" x14ac:dyDescent="0.25">
      <c r="A167" s="7"/>
      <c r="B167" s="413" t="s">
        <v>248</v>
      </c>
      <c r="C167" s="414"/>
      <c r="D167" s="414"/>
      <c r="E167" s="414"/>
      <c r="F167" s="415"/>
      <c r="G167" s="8" t="s">
        <v>550</v>
      </c>
      <c r="H167" s="9">
        <f>I167+J167</f>
        <v>170</v>
      </c>
      <c r="I167" s="9">
        <v>130</v>
      </c>
      <c r="J167" s="9">
        <v>40</v>
      </c>
      <c r="K167" s="9">
        <v>56</v>
      </c>
      <c r="L167" s="9">
        <v>37</v>
      </c>
      <c r="M167" s="9">
        <v>5</v>
      </c>
      <c r="N167" s="9">
        <v>143</v>
      </c>
      <c r="O167" s="9">
        <v>19</v>
      </c>
      <c r="P167" s="9">
        <v>2</v>
      </c>
      <c r="Q167" s="10">
        <v>35835</v>
      </c>
      <c r="R167" s="10">
        <v>22325</v>
      </c>
    </row>
    <row r="168" spans="1:18" ht="24" x14ac:dyDescent="0.25">
      <c r="A168" s="7"/>
      <c r="B168" s="413" t="s">
        <v>249</v>
      </c>
      <c r="C168" s="414"/>
      <c r="D168" s="414"/>
      <c r="E168" s="414"/>
      <c r="F168" s="415"/>
      <c r="G168" s="8" t="s">
        <v>551</v>
      </c>
      <c r="H168" s="9">
        <f t="shared" ref="H168:H191" si="15">I168+J168</f>
        <v>0</v>
      </c>
      <c r="I168" s="9"/>
      <c r="J168" s="9"/>
      <c r="K168" s="9"/>
      <c r="L168" s="9">
        <v>4</v>
      </c>
      <c r="M168" s="9">
        <v>2</v>
      </c>
      <c r="N168" s="9">
        <v>14</v>
      </c>
      <c r="O168" s="9"/>
      <c r="P168" s="9"/>
      <c r="Q168" s="10">
        <v>0</v>
      </c>
      <c r="R168" s="10">
        <v>17395</v>
      </c>
    </row>
    <row r="169" spans="1:18" x14ac:dyDescent="0.25">
      <c r="A169" s="7"/>
      <c r="B169" s="413" t="s">
        <v>250</v>
      </c>
      <c r="C169" s="414"/>
      <c r="D169" s="414"/>
      <c r="E169" s="414"/>
      <c r="F169" s="415"/>
      <c r="G169" s="8" t="s">
        <v>552</v>
      </c>
      <c r="H169" s="9">
        <f t="shared" si="15"/>
        <v>0</v>
      </c>
      <c r="I169" s="9"/>
      <c r="J169" s="9"/>
      <c r="K169" s="9">
        <v>1</v>
      </c>
      <c r="L169" s="9">
        <v>2</v>
      </c>
      <c r="M169" s="9">
        <v>1</v>
      </c>
      <c r="N169" s="9">
        <v>5</v>
      </c>
      <c r="O169" s="9">
        <v>0</v>
      </c>
      <c r="P169" s="9"/>
      <c r="Q169" s="10">
        <v>16407</v>
      </c>
      <c r="R169" s="10">
        <v>15426</v>
      </c>
    </row>
    <row r="170" spans="1:18" x14ac:dyDescent="0.25">
      <c r="A170" s="7"/>
      <c r="B170" s="413" t="s">
        <v>251</v>
      </c>
      <c r="C170" s="414"/>
      <c r="D170" s="414"/>
      <c r="E170" s="414"/>
      <c r="F170" s="415"/>
      <c r="G170" s="8" t="s">
        <v>553</v>
      </c>
      <c r="H170" s="9">
        <f t="shared" si="15"/>
        <v>0</v>
      </c>
      <c r="I170" s="9"/>
      <c r="J170" s="9"/>
      <c r="K170" s="9">
        <v>1</v>
      </c>
      <c r="L170" s="9">
        <v>2</v>
      </c>
      <c r="M170" s="9">
        <v>1</v>
      </c>
      <c r="N170" s="9">
        <v>11</v>
      </c>
      <c r="O170" s="9">
        <v>4</v>
      </c>
      <c r="P170" s="9">
        <v>1</v>
      </c>
      <c r="Q170" s="10">
        <v>11632</v>
      </c>
      <c r="R170" s="10">
        <v>16294</v>
      </c>
    </row>
    <row r="171" spans="1:18" ht="24" x14ac:dyDescent="0.25">
      <c r="A171" s="7"/>
      <c r="B171" s="413" t="s">
        <v>252</v>
      </c>
      <c r="C171" s="414"/>
      <c r="D171" s="414"/>
      <c r="E171" s="414"/>
      <c r="F171" s="415"/>
      <c r="G171" s="8" t="s">
        <v>554</v>
      </c>
      <c r="H171" s="9">
        <f t="shared" si="15"/>
        <v>0</v>
      </c>
      <c r="I171" s="9"/>
      <c r="J171" s="9"/>
      <c r="K171" s="9">
        <v>2</v>
      </c>
      <c r="L171" s="9">
        <v>1</v>
      </c>
      <c r="M171" s="9">
        <v>1</v>
      </c>
      <c r="N171" s="9">
        <v>7</v>
      </c>
      <c r="O171" s="9">
        <v>1</v>
      </c>
      <c r="P171" s="9">
        <v>1</v>
      </c>
      <c r="Q171" s="10">
        <v>12273</v>
      </c>
      <c r="R171" s="10">
        <v>14163</v>
      </c>
    </row>
    <row r="172" spans="1:18" ht="25.5" customHeight="1" x14ac:dyDescent="0.25">
      <c r="A172" s="7"/>
      <c r="B172" s="413" t="s">
        <v>253</v>
      </c>
      <c r="C172" s="414"/>
      <c r="D172" s="414"/>
      <c r="E172" s="414"/>
      <c r="F172" s="415"/>
      <c r="G172" s="8" t="s">
        <v>555</v>
      </c>
      <c r="H172" s="9">
        <f t="shared" si="15"/>
        <v>0</v>
      </c>
      <c r="I172" s="9"/>
      <c r="J172" s="9"/>
      <c r="K172" s="9">
        <v>1</v>
      </c>
      <c r="L172" s="9">
        <v>1</v>
      </c>
      <c r="M172" s="9">
        <v>1</v>
      </c>
      <c r="N172" s="9">
        <v>6</v>
      </c>
      <c r="O172" s="9">
        <v>1</v>
      </c>
      <c r="P172" s="9"/>
      <c r="Q172" s="10">
        <v>36685</v>
      </c>
      <c r="R172" s="10">
        <v>21267</v>
      </c>
    </row>
    <row r="173" spans="1:18" ht="24.75" customHeight="1" x14ac:dyDescent="0.25">
      <c r="A173" s="7"/>
      <c r="B173" s="413" t="s">
        <v>254</v>
      </c>
      <c r="C173" s="414"/>
      <c r="D173" s="414"/>
      <c r="E173" s="414"/>
      <c r="F173" s="415"/>
      <c r="G173" s="8" t="s">
        <v>556</v>
      </c>
      <c r="H173" s="9">
        <f t="shared" si="15"/>
        <v>10</v>
      </c>
      <c r="I173" s="9"/>
      <c r="J173" s="9">
        <v>10</v>
      </c>
      <c r="K173" s="9">
        <v>2</v>
      </c>
      <c r="L173" s="9">
        <v>2</v>
      </c>
      <c r="M173" s="9">
        <v>1</v>
      </c>
      <c r="N173" s="9">
        <v>18</v>
      </c>
      <c r="O173" s="9"/>
      <c r="P173" s="9"/>
      <c r="Q173" s="10">
        <v>26444</v>
      </c>
      <c r="R173" s="10">
        <v>18938</v>
      </c>
    </row>
    <row r="174" spans="1:18" ht="20.25" customHeight="1" x14ac:dyDescent="0.25">
      <c r="A174" s="7"/>
      <c r="B174" s="413" t="s">
        <v>255</v>
      </c>
      <c r="C174" s="414"/>
      <c r="D174" s="414"/>
      <c r="E174" s="414"/>
      <c r="F174" s="415"/>
      <c r="G174" s="8" t="s">
        <v>557</v>
      </c>
      <c r="H174" s="9">
        <f t="shared" si="15"/>
        <v>0</v>
      </c>
      <c r="I174" s="9"/>
      <c r="J174" s="9"/>
      <c r="K174" s="9">
        <v>2</v>
      </c>
      <c r="L174" s="9">
        <v>1</v>
      </c>
      <c r="M174" s="9">
        <v>1</v>
      </c>
      <c r="N174" s="9">
        <v>13</v>
      </c>
      <c r="O174" s="9"/>
      <c r="P174" s="9"/>
      <c r="Q174" s="10">
        <v>23033</v>
      </c>
      <c r="R174" s="10">
        <v>20957</v>
      </c>
    </row>
    <row r="175" spans="1:18" ht="24" x14ac:dyDescent="0.25">
      <c r="A175" s="7"/>
      <c r="B175" s="413" t="s">
        <v>690</v>
      </c>
      <c r="C175" s="414"/>
      <c r="D175" s="414"/>
      <c r="E175" s="414"/>
      <c r="F175" s="415"/>
      <c r="G175" s="8" t="s">
        <v>558</v>
      </c>
      <c r="H175" s="9">
        <f t="shared" si="15"/>
        <v>5</v>
      </c>
      <c r="I175" s="9"/>
      <c r="J175" s="9">
        <v>5</v>
      </c>
      <c r="K175" s="9">
        <v>1</v>
      </c>
      <c r="L175" s="9">
        <v>1</v>
      </c>
      <c r="M175" s="9">
        <v>1</v>
      </c>
      <c r="N175" s="9">
        <v>12</v>
      </c>
      <c r="O175" s="9"/>
      <c r="P175" s="9"/>
      <c r="Q175" s="10">
        <v>44260</v>
      </c>
      <c r="R175" s="10">
        <v>21377</v>
      </c>
    </row>
    <row r="176" spans="1:18" ht="32.25" customHeight="1" x14ac:dyDescent="0.25">
      <c r="A176" s="7"/>
      <c r="B176" s="413" t="s">
        <v>256</v>
      </c>
      <c r="C176" s="414"/>
      <c r="D176" s="414"/>
      <c r="E176" s="414"/>
      <c r="F176" s="415"/>
      <c r="G176" s="8" t="s">
        <v>559</v>
      </c>
      <c r="H176" s="9">
        <f t="shared" si="15"/>
        <v>0</v>
      </c>
      <c r="I176" s="9"/>
      <c r="J176" s="9"/>
      <c r="K176" s="9">
        <v>1</v>
      </c>
      <c r="L176" s="9">
        <v>1</v>
      </c>
      <c r="M176" s="9"/>
      <c r="N176" s="9">
        <v>1</v>
      </c>
      <c r="O176" s="9">
        <v>5</v>
      </c>
      <c r="P176" s="9">
        <v>2</v>
      </c>
      <c r="Q176" s="10">
        <v>35210</v>
      </c>
      <c r="R176" s="10">
        <v>22197</v>
      </c>
    </row>
    <row r="177" spans="1:18" ht="24" x14ac:dyDescent="0.25">
      <c r="A177" s="7">
        <v>1</v>
      </c>
      <c r="B177" s="413" t="s">
        <v>257</v>
      </c>
      <c r="C177" s="414"/>
      <c r="D177" s="414"/>
      <c r="E177" s="414"/>
      <c r="F177" s="415"/>
      <c r="G177" s="8" t="s">
        <v>258</v>
      </c>
      <c r="H177" s="9">
        <f t="shared" si="15"/>
        <v>0</v>
      </c>
      <c r="I177" s="9"/>
      <c r="J177" s="9"/>
      <c r="K177" s="9"/>
      <c r="L177" s="9"/>
      <c r="M177" s="9"/>
      <c r="N177" s="9"/>
      <c r="O177" s="9"/>
      <c r="P177" s="9"/>
      <c r="Q177" s="10"/>
      <c r="R177" s="10"/>
    </row>
    <row r="178" spans="1:18" x14ac:dyDescent="0.25">
      <c r="A178" s="7">
        <v>2</v>
      </c>
      <c r="B178" s="413" t="s">
        <v>259</v>
      </c>
      <c r="C178" s="414"/>
      <c r="D178" s="414"/>
      <c r="E178" s="414"/>
      <c r="F178" s="415"/>
      <c r="G178" s="8" t="s">
        <v>260</v>
      </c>
      <c r="H178" s="9">
        <f t="shared" si="15"/>
        <v>0</v>
      </c>
      <c r="I178" s="9"/>
      <c r="J178" s="9"/>
      <c r="K178" s="9"/>
      <c r="L178" s="9"/>
      <c r="M178" s="9"/>
      <c r="N178" s="9"/>
      <c r="O178" s="9"/>
      <c r="P178" s="9"/>
      <c r="Q178" s="10"/>
      <c r="R178" s="10"/>
    </row>
    <row r="179" spans="1:18" ht="24" x14ac:dyDescent="0.25">
      <c r="A179" s="7">
        <v>3</v>
      </c>
      <c r="B179" s="413" t="s">
        <v>261</v>
      </c>
      <c r="C179" s="414"/>
      <c r="D179" s="414"/>
      <c r="E179" s="414"/>
      <c r="F179" s="415"/>
      <c r="G179" s="8" t="s">
        <v>262</v>
      </c>
      <c r="H179" s="9">
        <f t="shared" si="15"/>
        <v>0</v>
      </c>
      <c r="I179" s="9"/>
      <c r="J179" s="9"/>
      <c r="K179" s="9"/>
      <c r="L179" s="9"/>
      <c r="M179" s="9"/>
      <c r="N179" s="9"/>
      <c r="O179" s="9"/>
      <c r="P179" s="9"/>
      <c r="Q179" s="10"/>
      <c r="R179" s="10"/>
    </row>
    <row r="180" spans="1:18" x14ac:dyDescent="0.25">
      <c r="A180" s="7">
        <v>4</v>
      </c>
      <c r="B180" s="413" t="s">
        <v>263</v>
      </c>
      <c r="C180" s="414"/>
      <c r="D180" s="414"/>
      <c r="E180" s="414"/>
      <c r="F180" s="415"/>
      <c r="G180" s="8" t="s">
        <v>264</v>
      </c>
      <c r="H180" s="9">
        <f t="shared" si="15"/>
        <v>0</v>
      </c>
      <c r="I180" s="9"/>
      <c r="J180" s="9"/>
      <c r="K180" s="9"/>
      <c r="L180" s="9"/>
      <c r="M180" s="9"/>
      <c r="N180" s="9"/>
      <c r="O180" s="9"/>
      <c r="P180" s="9"/>
      <c r="Q180" s="10"/>
      <c r="R180" s="10"/>
    </row>
    <row r="181" spans="1:18" ht="24" x14ac:dyDescent="0.25">
      <c r="A181" s="7">
        <v>5</v>
      </c>
      <c r="B181" s="413" t="s">
        <v>265</v>
      </c>
      <c r="C181" s="414"/>
      <c r="D181" s="414"/>
      <c r="E181" s="414"/>
      <c r="F181" s="415"/>
      <c r="G181" s="8" t="s">
        <v>266</v>
      </c>
      <c r="H181" s="9">
        <f t="shared" si="15"/>
        <v>0</v>
      </c>
      <c r="I181" s="9"/>
      <c r="J181" s="9"/>
      <c r="K181" s="9"/>
      <c r="L181" s="9"/>
      <c r="M181" s="9"/>
      <c r="N181" s="9"/>
      <c r="O181" s="9"/>
      <c r="P181" s="9"/>
      <c r="Q181" s="10"/>
      <c r="R181" s="10"/>
    </row>
    <row r="182" spans="1:18" x14ac:dyDescent="0.25">
      <c r="A182" s="7">
        <v>6</v>
      </c>
      <c r="B182" s="413" t="s">
        <v>267</v>
      </c>
      <c r="C182" s="414"/>
      <c r="D182" s="414"/>
      <c r="E182" s="414"/>
      <c r="F182" s="415"/>
      <c r="G182" s="8" t="s">
        <v>268</v>
      </c>
      <c r="H182" s="9">
        <f t="shared" si="15"/>
        <v>0</v>
      </c>
      <c r="I182" s="9"/>
      <c r="J182" s="9"/>
      <c r="K182" s="9"/>
      <c r="L182" s="9"/>
      <c r="M182" s="9"/>
      <c r="N182" s="9"/>
      <c r="O182" s="9"/>
      <c r="P182" s="9"/>
      <c r="Q182" s="10"/>
      <c r="R182" s="10"/>
    </row>
    <row r="183" spans="1:18" ht="24" x14ac:dyDescent="0.25">
      <c r="A183" s="7">
        <v>7</v>
      </c>
      <c r="B183" s="413" t="s">
        <v>269</v>
      </c>
      <c r="C183" s="414"/>
      <c r="D183" s="414"/>
      <c r="E183" s="414"/>
      <c r="F183" s="415"/>
      <c r="G183" s="8" t="s">
        <v>270</v>
      </c>
      <c r="H183" s="9">
        <f t="shared" si="15"/>
        <v>0</v>
      </c>
      <c r="I183" s="9"/>
      <c r="J183" s="9"/>
      <c r="K183" s="9"/>
      <c r="L183" s="9"/>
      <c r="M183" s="9"/>
      <c r="N183" s="9">
        <v>1</v>
      </c>
      <c r="O183" s="9">
        <v>1</v>
      </c>
      <c r="P183" s="9">
        <v>1</v>
      </c>
      <c r="Q183" s="10"/>
      <c r="R183" s="10">
        <v>13269</v>
      </c>
    </row>
    <row r="184" spans="1:18" ht="27.75" customHeight="1" x14ac:dyDescent="0.25">
      <c r="A184" s="7">
        <v>8</v>
      </c>
      <c r="B184" s="413" t="s">
        <v>271</v>
      </c>
      <c r="C184" s="414"/>
      <c r="D184" s="414"/>
      <c r="E184" s="414"/>
      <c r="F184" s="415"/>
      <c r="G184" s="8" t="s">
        <v>272</v>
      </c>
      <c r="H184" s="9">
        <f t="shared" si="15"/>
        <v>0</v>
      </c>
      <c r="I184" s="9"/>
      <c r="J184" s="9"/>
      <c r="K184" s="9"/>
      <c r="L184" s="9"/>
      <c r="M184" s="9"/>
      <c r="N184" s="9">
        <v>4</v>
      </c>
      <c r="O184" s="9">
        <v>1</v>
      </c>
      <c r="P184" s="9"/>
      <c r="Q184" s="10"/>
      <c r="R184" s="10">
        <v>11189</v>
      </c>
    </row>
    <row r="185" spans="1:18" x14ac:dyDescent="0.25">
      <c r="A185" s="7">
        <v>9</v>
      </c>
      <c r="B185" s="413" t="s">
        <v>273</v>
      </c>
      <c r="C185" s="414"/>
      <c r="D185" s="414"/>
      <c r="E185" s="414"/>
      <c r="F185" s="415"/>
      <c r="G185" s="8" t="s">
        <v>274</v>
      </c>
      <c r="H185" s="9">
        <f t="shared" si="15"/>
        <v>0</v>
      </c>
      <c r="I185" s="9"/>
      <c r="J185" s="9"/>
      <c r="K185" s="9"/>
      <c r="L185" s="9"/>
      <c r="M185" s="9"/>
      <c r="N185" s="9"/>
      <c r="O185" s="9">
        <v>1</v>
      </c>
      <c r="P185" s="9">
        <v>1</v>
      </c>
      <c r="Q185" s="10"/>
      <c r="R185" s="10"/>
    </row>
    <row r="186" spans="1:18" ht="23.25" customHeight="1" x14ac:dyDescent="0.25">
      <c r="A186" s="7">
        <v>10</v>
      </c>
      <c r="B186" s="413" t="s">
        <v>275</v>
      </c>
      <c r="C186" s="414"/>
      <c r="D186" s="414"/>
      <c r="E186" s="414"/>
      <c r="F186" s="415"/>
      <c r="G186" s="8" t="s">
        <v>276</v>
      </c>
      <c r="H186" s="9">
        <f t="shared" si="15"/>
        <v>0</v>
      </c>
      <c r="I186" s="9"/>
      <c r="J186" s="9"/>
      <c r="K186" s="9"/>
      <c r="L186" s="9"/>
      <c r="M186" s="9"/>
      <c r="N186" s="9"/>
      <c r="O186" s="9">
        <v>1</v>
      </c>
      <c r="P186" s="9">
        <v>1</v>
      </c>
      <c r="Q186" s="10"/>
      <c r="R186" s="10"/>
    </row>
    <row r="187" spans="1:18" ht="24" x14ac:dyDescent="0.25">
      <c r="A187" s="7">
        <v>11</v>
      </c>
      <c r="B187" s="413" t="s">
        <v>277</v>
      </c>
      <c r="C187" s="414"/>
      <c r="D187" s="414"/>
      <c r="E187" s="414"/>
      <c r="F187" s="415"/>
      <c r="G187" s="8" t="s">
        <v>278</v>
      </c>
      <c r="H187" s="9">
        <f t="shared" si="15"/>
        <v>0</v>
      </c>
      <c r="I187" s="9"/>
      <c r="J187" s="9"/>
      <c r="K187" s="9"/>
      <c r="L187" s="9"/>
      <c r="M187" s="9"/>
      <c r="N187" s="9"/>
      <c r="O187" s="9">
        <v>1</v>
      </c>
      <c r="P187" s="9">
        <v>1</v>
      </c>
      <c r="Q187" s="10"/>
      <c r="R187" s="10"/>
    </row>
    <row r="188" spans="1:18" ht="24" x14ac:dyDescent="0.25">
      <c r="A188" s="7">
        <v>12</v>
      </c>
      <c r="B188" s="413" t="s">
        <v>279</v>
      </c>
      <c r="C188" s="414"/>
      <c r="D188" s="414"/>
      <c r="E188" s="414"/>
      <c r="F188" s="415"/>
      <c r="G188" s="8" t="s">
        <v>280</v>
      </c>
      <c r="H188" s="9">
        <f t="shared" si="15"/>
        <v>0</v>
      </c>
      <c r="I188" s="9"/>
      <c r="J188" s="9"/>
      <c r="K188" s="9"/>
      <c r="L188" s="9"/>
      <c r="M188" s="9"/>
      <c r="N188" s="9">
        <v>2</v>
      </c>
      <c r="O188" s="9"/>
      <c r="P188" s="9"/>
      <c r="Q188" s="10"/>
      <c r="R188" s="10">
        <v>17793</v>
      </c>
    </row>
    <row r="189" spans="1:18" ht="24" x14ac:dyDescent="0.25">
      <c r="A189" s="7">
        <v>13</v>
      </c>
      <c r="B189" s="413" t="s">
        <v>281</v>
      </c>
      <c r="C189" s="414"/>
      <c r="D189" s="414"/>
      <c r="E189" s="414"/>
      <c r="F189" s="415"/>
      <c r="G189" s="8" t="s">
        <v>282</v>
      </c>
      <c r="H189" s="9">
        <f t="shared" si="15"/>
        <v>0</v>
      </c>
      <c r="I189" s="9"/>
      <c r="J189" s="9"/>
      <c r="K189" s="9"/>
      <c r="L189" s="9"/>
      <c r="M189" s="9"/>
      <c r="N189" s="9">
        <v>4</v>
      </c>
      <c r="O189" s="9"/>
      <c r="P189" s="9"/>
      <c r="Q189" s="10"/>
      <c r="R189" s="10">
        <v>18831</v>
      </c>
    </row>
    <row r="190" spans="1:18" ht="24" x14ac:dyDescent="0.25">
      <c r="A190" s="7">
        <v>14</v>
      </c>
      <c r="B190" s="413" t="s">
        <v>283</v>
      </c>
      <c r="C190" s="414"/>
      <c r="D190" s="414"/>
      <c r="E190" s="414"/>
      <c r="F190" s="415"/>
      <c r="G190" s="8" t="s">
        <v>284</v>
      </c>
      <c r="H190" s="9">
        <f t="shared" si="15"/>
        <v>0</v>
      </c>
      <c r="I190" s="9"/>
      <c r="J190" s="9"/>
      <c r="K190" s="9"/>
      <c r="L190" s="9"/>
      <c r="M190" s="9"/>
      <c r="N190" s="9">
        <v>4</v>
      </c>
      <c r="O190" s="9"/>
      <c r="P190" s="9"/>
      <c r="Q190" s="10"/>
      <c r="R190" s="10">
        <v>11352</v>
      </c>
    </row>
    <row r="191" spans="1:18" ht="24" x14ac:dyDescent="0.25">
      <c r="A191" s="7">
        <v>15</v>
      </c>
      <c r="B191" s="413" t="s">
        <v>285</v>
      </c>
      <c r="C191" s="414"/>
      <c r="D191" s="414"/>
      <c r="E191" s="414"/>
      <c r="F191" s="415"/>
      <c r="G191" s="8" t="s">
        <v>286</v>
      </c>
      <c r="H191" s="9">
        <f t="shared" si="15"/>
        <v>0</v>
      </c>
      <c r="I191" s="9"/>
      <c r="J191" s="9"/>
      <c r="K191" s="9"/>
      <c r="L191" s="9"/>
      <c r="M191" s="9"/>
      <c r="N191" s="9">
        <v>1</v>
      </c>
      <c r="O191" s="9"/>
      <c r="P191" s="9"/>
      <c r="Q191" s="10"/>
      <c r="R191" s="10">
        <v>13874</v>
      </c>
    </row>
    <row r="192" spans="1:18" x14ac:dyDescent="0.25">
      <c r="A192" s="7">
        <v>9</v>
      </c>
      <c r="B192" s="396" t="s">
        <v>287</v>
      </c>
      <c r="C192" s="397"/>
      <c r="D192" s="397"/>
      <c r="E192" s="397"/>
      <c r="F192" s="397"/>
      <c r="G192" s="398"/>
      <c r="H192" s="3">
        <f t="shared" ref="H192:P192" si="16">H193+H194+H195+H196+H197+H198+H199+H200+H201+H202+H203+H204+H205+H206+H207+H208+H209+H210+H211+H212+H213+H214+H215+H216+H217+H218+H219+H220+H221+H222+H223+H224+H225+H226+H227+H228+H229+H230+H231+H232+H233+H234+H235</f>
        <v>225</v>
      </c>
      <c r="I192" s="3">
        <f t="shared" si="16"/>
        <v>155</v>
      </c>
      <c r="J192" s="3">
        <f t="shared" si="16"/>
        <v>70</v>
      </c>
      <c r="K192" s="3">
        <f t="shared" si="16"/>
        <v>76</v>
      </c>
      <c r="L192" s="3">
        <f t="shared" si="16"/>
        <v>6</v>
      </c>
      <c r="M192" s="3">
        <f t="shared" si="16"/>
        <v>2</v>
      </c>
      <c r="N192" s="3">
        <f t="shared" si="16"/>
        <v>286</v>
      </c>
      <c r="O192" s="3">
        <f t="shared" si="16"/>
        <v>3</v>
      </c>
      <c r="P192" s="3">
        <f t="shared" si="16"/>
        <v>2</v>
      </c>
      <c r="Q192" s="6">
        <v>30457</v>
      </c>
      <c r="R192" s="6">
        <v>16212</v>
      </c>
    </row>
    <row r="193" spans="1:18" ht="24" x14ac:dyDescent="0.25">
      <c r="A193" s="7"/>
      <c r="B193" s="374" t="s">
        <v>335</v>
      </c>
      <c r="C193" s="375"/>
      <c r="D193" s="375"/>
      <c r="E193" s="375"/>
      <c r="F193" s="376"/>
      <c r="G193" s="11" t="s">
        <v>560</v>
      </c>
      <c r="H193" s="9">
        <v>122</v>
      </c>
      <c r="I193" s="9">
        <v>122</v>
      </c>
      <c r="J193" s="9"/>
      <c r="K193" s="9">
        <v>56</v>
      </c>
      <c r="L193" s="9">
        <v>3</v>
      </c>
      <c r="M193" s="9">
        <v>1</v>
      </c>
      <c r="N193" s="9">
        <v>167</v>
      </c>
      <c r="O193" s="9"/>
      <c r="P193" s="9"/>
      <c r="Q193" s="10">
        <v>30457</v>
      </c>
      <c r="R193" s="10">
        <v>16212</v>
      </c>
    </row>
    <row r="194" spans="1:18" x14ac:dyDescent="0.25">
      <c r="A194" s="7"/>
      <c r="B194" s="374" t="s">
        <v>299</v>
      </c>
      <c r="C194" s="375"/>
      <c r="D194" s="375"/>
      <c r="E194" s="375"/>
      <c r="F194" s="376"/>
      <c r="G194" s="11" t="s">
        <v>561</v>
      </c>
      <c r="H194" s="9">
        <v>33</v>
      </c>
      <c r="I194" s="9">
        <v>18</v>
      </c>
      <c r="J194" s="9">
        <v>15</v>
      </c>
      <c r="K194" s="9">
        <v>5</v>
      </c>
      <c r="L194" s="9">
        <v>1</v>
      </c>
      <c r="M194" s="9"/>
      <c r="N194" s="9">
        <v>21</v>
      </c>
      <c r="O194" s="9"/>
      <c r="P194" s="9"/>
      <c r="Q194" s="10">
        <v>30457</v>
      </c>
      <c r="R194" s="10">
        <v>16212</v>
      </c>
    </row>
    <row r="195" spans="1:18" x14ac:dyDescent="0.25">
      <c r="A195" s="7"/>
      <c r="B195" s="374" t="s">
        <v>323</v>
      </c>
      <c r="C195" s="375"/>
      <c r="D195" s="375"/>
      <c r="E195" s="375"/>
      <c r="F195" s="376"/>
      <c r="G195" s="11" t="s">
        <v>562</v>
      </c>
      <c r="H195" s="9">
        <v>25</v>
      </c>
      <c r="I195" s="9"/>
      <c r="J195" s="9">
        <v>25</v>
      </c>
      <c r="K195" s="9">
        <v>5</v>
      </c>
      <c r="L195" s="9">
        <v>1</v>
      </c>
      <c r="M195" s="9"/>
      <c r="N195" s="9">
        <v>17</v>
      </c>
      <c r="O195" s="9"/>
      <c r="P195" s="9"/>
      <c r="Q195" s="10">
        <v>30457</v>
      </c>
      <c r="R195" s="10">
        <v>16212</v>
      </c>
    </row>
    <row r="196" spans="1:18" ht="24" x14ac:dyDescent="0.25">
      <c r="A196" s="7"/>
      <c r="B196" s="374" t="s">
        <v>338</v>
      </c>
      <c r="C196" s="375"/>
      <c r="D196" s="375"/>
      <c r="E196" s="375"/>
      <c r="F196" s="376"/>
      <c r="G196" s="11" t="s">
        <v>563</v>
      </c>
      <c r="H196" s="9">
        <v>45</v>
      </c>
      <c r="I196" s="9">
        <v>15</v>
      </c>
      <c r="J196" s="9">
        <v>30</v>
      </c>
      <c r="K196" s="9">
        <v>6</v>
      </c>
      <c r="L196" s="9"/>
      <c r="M196" s="9"/>
      <c r="N196" s="9">
        <v>21</v>
      </c>
      <c r="O196" s="9"/>
      <c r="P196" s="9"/>
      <c r="Q196" s="10">
        <v>30457</v>
      </c>
      <c r="R196" s="10">
        <v>16212</v>
      </c>
    </row>
    <row r="197" spans="1:18" ht="15" customHeight="1" x14ac:dyDescent="0.25">
      <c r="A197" s="7"/>
      <c r="B197" s="374" t="s">
        <v>310</v>
      </c>
      <c r="C197" s="375"/>
      <c r="D197" s="375"/>
      <c r="E197" s="375"/>
      <c r="F197" s="376"/>
      <c r="G197" s="11" t="s">
        <v>564</v>
      </c>
      <c r="H197" s="9">
        <v>0</v>
      </c>
      <c r="I197" s="9"/>
      <c r="J197" s="9"/>
      <c r="K197" s="9">
        <v>2</v>
      </c>
      <c r="L197" s="9">
        <v>1</v>
      </c>
      <c r="M197" s="9">
        <v>0</v>
      </c>
      <c r="N197" s="9">
        <v>8</v>
      </c>
      <c r="O197" s="9"/>
      <c r="P197" s="9"/>
      <c r="Q197" s="10">
        <v>30457</v>
      </c>
      <c r="R197" s="10">
        <v>16212</v>
      </c>
    </row>
    <row r="198" spans="1:18" ht="15" customHeight="1" x14ac:dyDescent="0.25">
      <c r="A198" s="7"/>
      <c r="B198" s="374" t="s">
        <v>332</v>
      </c>
      <c r="C198" s="375"/>
      <c r="D198" s="375"/>
      <c r="E198" s="375"/>
      <c r="F198" s="376"/>
      <c r="G198" s="11" t="s">
        <v>565</v>
      </c>
      <c r="H198" s="9">
        <v>0</v>
      </c>
      <c r="I198" s="9"/>
      <c r="J198" s="9"/>
      <c r="K198" s="9">
        <v>2</v>
      </c>
      <c r="L198" s="9"/>
      <c r="M198" s="9">
        <v>1</v>
      </c>
      <c r="N198" s="9">
        <v>10</v>
      </c>
      <c r="O198" s="9"/>
      <c r="P198" s="9"/>
      <c r="Q198" s="10">
        <v>30457</v>
      </c>
      <c r="R198" s="10">
        <v>16212</v>
      </c>
    </row>
    <row r="199" spans="1:18" ht="15" customHeight="1" x14ac:dyDescent="0.25">
      <c r="A199" s="7">
        <v>1</v>
      </c>
      <c r="B199" s="374" t="s">
        <v>288</v>
      </c>
      <c r="C199" s="375"/>
      <c r="D199" s="375"/>
      <c r="E199" s="375"/>
      <c r="F199" s="376"/>
      <c r="G199" s="11" t="s">
        <v>289</v>
      </c>
      <c r="H199" s="9">
        <v>0</v>
      </c>
      <c r="I199" s="9"/>
      <c r="J199" s="9"/>
      <c r="K199" s="9"/>
      <c r="L199" s="9"/>
      <c r="M199" s="9"/>
      <c r="N199" s="9">
        <v>2</v>
      </c>
      <c r="O199" s="9"/>
      <c r="P199" s="9"/>
      <c r="Q199" s="10"/>
      <c r="R199" s="10">
        <v>16212</v>
      </c>
    </row>
    <row r="200" spans="1:18" ht="15" customHeight="1" x14ac:dyDescent="0.25">
      <c r="A200" s="7">
        <v>2</v>
      </c>
      <c r="B200" s="374" t="s">
        <v>206</v>
      </c>
      <c r="C200" s="375"/>
      <c r="D200" s="375"/>
      <c r="E200" s="375"/>
      <c r="F200" s="376"/>
      <c r="G200" s="11" t="s">
        <v>290</v>
      </c>
      <c r="H200" s="9">
        <v>0</v>
      </c>
      <c r="I200" s="9"/>
      <c r="J200" s="9"/>
      <c r="K200" s="9"/>
      <c r="L200" s="9"/>
      <c r="M200" s="9"/>
      <c r="N200" s="9">
        <v>1</v>
      </c>
      <c r="O200" s="9"/>
      <c r="P200" s="9"/>
      <c r="Q200" s="10"/>
      <c r="R200" s="10">
        <v>16212</v>
      </c>
    </row>
    <row r="201" spans="1:18" ht="33.75" customHeight="1" x14ac:dyDescent="0.25">
      <c r="A201" s="7">
        <v>3</v>
      </c>
      <c r="B201" s="374" t="s">
        <v>291</v>
      </c>
      <c r="C201" s="375"/>
      <c r="D201" s="375"/>
      <c r="E201" s="375"/>
      <c r="F201" s="376"/>
      <c r="G201" s="11" t="s">
        <v>292</v>
      </c>
      <c r="H201" s="9">
        <v>0</v>
      </c>
      <c r="I201" s="9"/>
      <c r="J201" s="9"/>
      <c r="K201" s="9"/>
      <c r="L201" s="9"/>
      <c r="M201" s="9"/>
      <c r="N201" s="9">
        <v>1</v>
      </c>
      <c r="O201" s="9"/>
      <c r="P201" s="9"/>
      <c r="Q201" s="10"/>
      <c r="R201" s="10">
        <v>16212</v>
      </c>
    </row>
    <row r="202" spans="1:18" ht="15" customHeight="1" x14ac:dyDescent="0.25">
      <c r="A202" s="7">
        <v>4</v>
      </c>
      <c r="B202" s="374" t="s">
        <v>293</v>
      </c>
      <c r="C202" s="375"/>
      <c r="D202" s="375"/>
      <c r="E202" s="375"/>
      <c r="F202" s="376"/>
      <c r="G202" s="11" t="s">
        <v>294</v>
      </c>
      <c r="H202" s="9">
        <v>0</v>
      </c>
      <c r="I202" s="9"/>
      <c r="J202" s="9"/>
      <c r="K202" s="9"/>
      <c r="L202" s="9"/>
      <c r="M202" s="9"/>
      <c r="N202" s="9">
        <v>2</v>
      </c>
      <c r="O202" s="9"/>
      <c r="P202" s="9"/>
      <c r="Q202" s="10"/>
      <c r="R202" s="10">
        <v>16212</v>
      </c>
    </row>
    <row r="203" spans="1:18" ht="24" x14ac:dyDescent="0.25">
      <c r="A203" s="7">
        <v>5</v>
      </c>
      <c r="B203" s="374" t="s">
        <v>295</v>
      </c>
      <c r="C203" s="375"/>
      <c r="D203" s="375"/>
      <c r="E203" s="375"/>
      <c r="F203" s="376"/>
      <c r="G203" s="11" t="s">
        <v>296</v>
      </c>
      <c r="H203" s="9">
        <v>0</v>
      </c>
      <c r="I203" s="9"/>
      <c r="J203" s="9"/>
      <c r="K203" s="9"/>
      <c r="L203" s="9"/>
      <c r="M203" s="9"/>
      <c r="N203" s="9">
        <v>1</v>
      </c>
      <c r="O203" s="9">
        <v>1</v>
      </c>
      <c r="P203" s="9"/>
      <c r="Q203" s="10"/>
      <c r="R203" s="10">
        <v>16212</v>
      </c>
    </row>
    <row r="204" spans="1:18" ht="28.5" customHeight="1" x14ac:dyDescent="0.25">
      <c r="A204" s="7">
        <v>6</v>
      </c>
      <c r="B204" s="374" t="s">
        <v>297</v>
      </c>
      <c r="C204" s="375"/>
      <c r="D204" s="375"/>
      <c r="E204" s="375"/>
      <c r="F204" s="376"/>
      <c r="G204" s="11" t="s">
        <v>298</v>
      </c>
      <c r="H204" s="9">
        <v>0</v>
      </c>
      <c r="I204" s="9"/>
      <c r="J204" s="9"/>
      <c r="K204" s="9"/>
      <c r="L204" s="9"/>
      <c r="M204" s="9"/>
      <c r="N204" s="9">
        <v>1</v>
      </c>
      <c r="O204" s="9"/>
      <c r="P204" s="9"/>
      <c r="Q204" s="10"/>
      <c r="R204" s="10">
        <v>16212</v>
      </c>
    </row>
    <row r="205" spans="1:18" ht="28.5" customHeight="1" x14ac:dyDescent="0.25">
      <c r="A205" s="7">
        <v>7</v>
      </c>
      <c r="B205" s="374" t="s">
        <v>300</v>
      </c>
      <c r="C205" s="375"/>
      <c r="D205" s="375"/>
      <c r="E205" s="375"/>
      <c r="F205" s="376"/>
      <c r="G205" s="11" t="s">
        <v>301</v>
      </c>
      <c r="H205" s="9">
        <v>0</v>
      </c>
      <c r="I205" s="9"/>
      <c r="J205" s="9"/>
      <c r="K205" s="9"/>
      <c r="L205" s="9"/>
      <c r="M205" s="9"/>
      <c r="N205" s="9">
        <v>1</v>
      </c>
      <c r="O205" s="9">
        <v>1</v>
      </c>
      <c r="P205" s="9">
        <v>1</v>
      </c>
      <c r="Q205" s="10"/>
      <c r="R205" s="10">
        <v>16212</v>
      </c>
    </row>
    <row r="206" spans="1:18" ht="28.5" customHeight="1" x14ac:dyDescent="0.25">
      <c r="A206" s="7">
        <v>8</v>
      </c>
      <c r="B206" s="374" t="s">
        <v>302</v>
      </c>
      <c r="C206" s="375"/>
      <c r="D206" s="375"/>
      <c r="E206" s="375"/>
      <c r="F206" s="376"/>
      <c r="G206" s="11" t="s">
        <v>303</v>
      </c>
      <c r="H206" s="9">
        <v>0</v>
      </c>
      <c r="I206" s="9"/>
      <c r="J206" s="9"/>
      <c r="K206" s="9"/>
      <c r="L206" s="9"/>
      <c r="M206" s="9"/>
      <c r="N206" s="9">
        <v>0</v>
      </c>
      <c r="O206" s="9">
        <v>0</v>
      </c>
      <c r="P206" s="9"/>
      <c r="Q206" s="10"/>
      <c r="R206" s="10">
        <v>16212</v>
      </c>
    </row>
    <row r="207" spans="1:18" ht="30" customHeight="1" x14ac:dyDescent="0.25">
      <c r="A207" s="7">
        <v>9</v>
      </c>
      <c r="B207" s="374" t="s">
        <v>304</v>
      </c>
      <c r="C207" s="375"/>
      <c r="D207" s="375"/>
      <c r="E207" s="375"/>
      <c r="F207" s="376"/>
      <c r="G207" s="11" t="s">
        <v>305</v>
      </c>
      <c r="H207" s="9">
        <v>0</v>
      </c>
      <c r="I207" s="9"/>
      <c r="J207" s="9"/>
      <c r="K207" s="9"/>
      <c r="L207" s="9"/>
      <c r="M207" s="9"/>
      <c r="N207" s="9">
        <v>1</v>
      </c>
      <c r="O207" s="9"/>
      <c r="P207" s="9"/>
      <c r="Q207" s="10"/>
      <c r="R207" s="10">
        <v>16212</v>
      </c>
    </row>
    <row r="208" spans="1:18" ht="27.75" customHeight="1" x14ac:dyDescent="0.25">
      <c r="A208" s="7">
        <v>10</v>
      </c>
      <c r="B208" s="374" t="s">
        <v>306</v>
      </c>
      <c r="C208" s="375"/>
      <c r="D208" s="375"/>
      <c r="E208" s="375"/>
      <c r="F208" s="376"/>
      <c r="G208" s="11" t="s">
        <v>307</v>
      </c>
      <c r="H208" s="9">
        <v>0</v>
      </c>
      <c r="I208" s="9"/>
      <c r="J208" s="9"/>
      <c r="K208" s="9"/>
      <c r="L208" s="9"/>
      <c r="M208" s="9"/>
      <c r="N208" s="9">
        <v>1</v>
      </c>
      <c r="O208" s="9"/>
      <c r="P208" s="9"/>
      <c r="Q208" s="10"/>
      <c r="R208" s="10">
        <v>16212</v>
      </c>
    </row>
    <row r="209" spans="1:18" ht="28.5" customHeight="1" x14ac:dyDescent="0.25">
      <c r="A209" s="7">
        <v>11</v>
      </c>
      <c r="B209" s="374" t="s">
        <v>308</v>
      </c>
      <c r="C209" s="375"/>
      <c r="D209" s="375"/>
      <c r="E209" s="375"/>
      <c r="F209" s="376"/>
      <c r="G209" s="11" t="s">
        <v>309</v>
      </c>
      <c r="H209" s="9">
        <v>0</v>
      </c>
      <c r="I209" s="9"/>
      <c r="J209" s="9"/>
      <c r="K209" s="9"/>
      <c r="L209" s="9"/>
      <c r="M209" s="9"/>
      <c r="N209" s="9">
        <v>2</v>
      </c>
      <c r="O209" s="9"/>
      <c r="P209" s="9"/>
      <c r="Q209" s="10"/>
      <c r="R209" s="10">
        <v>16212</v>
      </c>
    </row>
    <row r="210" spans="1:18" ht="15" customHeight="1" x14ac:dyDescent="0.25">
      <c r="A210" s="7">
        <v>12</v>
      </c>
      <c r="B210" s="374" t="s">
        <v>311</v>
      </c>
      <c r="C210" s="375"/>
      <c r="D210" s="375"/>
      <c r="E210" s="375"/>
      <c r="F210" s="376"/>
      <c r="G210" s="11" t="s">
        <v>312</v>
      </c>
      <c r="H210" s="9">
        <v>0</v>
      </c>
      <c r="I210" s="9"/>
      <c r="J210" s="9"/>
      <c r="K210" s="9"/>
      <c r="L210" s="9"/>
      <c r="M210" s="9"/>
      <c r="N210" s="9">
        <v>1</v>
      </c>
      <c r="O210" s="9"/>
      <c r="P210" s="9"/>
      <c r="Q210" s="10"/>
      <c r="R210" s="10">
        <v>16212</v>
      </c>
    </row>
    <row r="211" spans="1:18" ht="15" customHeight="1" x14ac:dyDescent="0.25">
      <c r="A211" s="7">
        <v>13</v>
      </c>
      <c r="B211" s="374" t="s">
        <v>313</v>
      </c>
      <c r="C211" s="375"/>
      <c r="D211" s="375"/>
      <c r="E211" s="375"/>
      <c r="F211" s="376"/>
      <c r="G211" s="11" t="s">
        <v>314</v>
      </c>
      <c r="H211" s="9">
        <v>0</v>
      </c>
      <c r="I211" s="9"/>
      <c r="J211" s="9"/>
      <c r="K211" s="9"/>
      <c r="L211" s="9"/>
      <c r="M211" s="9"/>
      <c r="N211" s="9">
        <v>1</v>
      </c>
      <c r="O211" s="9"/>
      <c r="P211" s="9"/>
      <c r="Q211" s="10"/>
      <c r="R211" s="10">
        <v>16212</v>
      </c>
    </row>
    <row r="212" spans="1:18" x14ac:dyDescent="0.25">
      <c r="A212" s="7">
        <v>14</v>
      </c>
      <c r="B212" s="374" t="s">
        <v>315</v>
      </c>
      <c r="C212" s="375"/>
      <c r="D212" s="375"/>
      <c r="E212" s="375"/>
      <c r="F212" s="376"/>
      <c r="G212" s="11" t="s">
        <v>316</v>
      </c>
      <c r="H212" s="9">
        <v>0</v>
      </c>
      <c r="I212" s="9"/>
      <c r="J212" s="9"/>
      <c r="K212" s="9"/>
      <c r="L212" s="9"/>
      <c r="M212" s="9"/>
      <c r="N212" s="9">
        <v>2</v>
      </c>
      <c r="O212" s="9"/>
      <c r="P212" s="9"/>
      <c r="Q212" s="10"/>
      <c r="R212" s="10">
        <v>16212</v>
      </c>
    </row>
    <row r="213" spans="1:18" ht="24" x14ac:dyDescent="0.25">
      <c r="A213" s="7">
        <v>15</v>
      </c>
      <c r="B213" s="374" t="s">
        <v>317</v>
      </c>
      <c r="C213" s="375"/>
      <c r="D213" s="375"/>
      <c r="E213" s="375"/>
      <c r="F213" s="376"/>
      <c r="G213" s="11" t="s">
        <v>318</v>
      </c>
      <c r="H213" s="9">
        <v>0</v>
      </c>
      <c r="I213" s="9"/>
      <c r="J213" s="9"/>
      <c r="K213" s="9"/>
      <c r="L213" s="9"/>
      <c r="M213" s="9"/>
      <c r="N213" s="9">
        <v>2</v>
      </c>
      <c r="O213" s="9"/>
      <c r="P213" s="9"/>
      <c r="Q213" s="10"/>
      <c r="R213" s="10">
        <v>16212</v>
      </c>
    </row>
    <row r="214" spans="1:18" ht="15" customHeight="1" x14ac:dyDescent="0.25">
      <c r="A214" s="7">
        <v>16</v>
      </c>
      <c r="B214" s="374" t="s">
        <v>319</v>
      </c>
      <c r="C214" s="375"/>
      <c r="D214" s="375"/>
      <c r="E214" s="375"/>
      <c r="F214" s="376"/>
      <c r="G214" s="11" t="s">
        <v>320</v>
      </c>
      <c r="H214" s="9">
        <v>0</v>
      </c>
      <c r="I214" s="9"/>
      <c r="J214" s="9"/>
      <c r="K214" s="9"/>
      <c r="L214" s="9"/>
      <c r="M214" s="9"/>
      <c r="N214" s="9">
        <v>1</v>
      </c>
      <c r="O214" s="9"/>
      <c r="P214" s="9"/>
      <c r="Q214" s="10"/>
      <c r="R214" s="10">
        <v>16212</v>
      </c>
    </row>
    <row r="215" spans="1:18" ht="33" customHeight="1" x14ac:dyDescent="0.25">
      <c r="A215" s="7">
        <v>17</v>
      </c>
      <c r="B215" s="374" t="s">
        <v>321</v>
      </c>
      <c r="C215" s="375"/>
      <c r="D215" s="375"/>
      <c r="E215" s="375"/>
      <c r="F215" s="376"/>
      <c r="G215" s="11" t="s">
        <v>322</v>
      </c>
      <c r="H215" s="9">
        <v>0</v>
      </c>
      <c r="I215" s="9"/>
      <c r="J215" s="9"/>
      <c r="K215" s="9"/>
      <c r="L215" s="9"/>
      <c r="M215" s="9"/>
      <c r="N215" s="9">
        <v>2</v>
      </c>
      <c r="O215" s="9"/>
      <c r="P215" s="9"/>
      <c r="Q215" s="10"/>
      <c r="R215" s="10">
        <v>16212</v>
      </c>
    </row>
    <row r="216" spans="1:18" ht="15" customHeight="1" x14ac:dyDescent="0.25">
      <c r="A216" s="7">
        <v>18</v>
      </c>
      <c r="B216" s="374" t="s">
        <v>324</v>
      </c>
      <c r="C216" s="375"/>
      <c r="D216" s="375"/>
      <c r="E216" s="375"/>
      <c r="F216" s="376"/>
      <c r="G216" s="11" t="s">
        <v>325</v>
      </c>
      <c r="H216" s="9">
        <v>0</v>
      </c>
      <c r="I216" s="9"/>
      <c r="J216" s="9"/>
      <c r="K216" s="9"/>
      <c r="L216" s="9"/>
      <c r="M216" s="9"/>
      <c r="N216" s="9">
        <v>1</v>
      </c>
      <c r="O216" s="9"/>
      <c r="P216" s="9"/>
      <c r="Q216" s="10"/>
      <c r="R216" s="10">
        <v>16212</v>
      </c>
    </row>
    <row r="217" spans="1:18" ht="30" customHeight="1" x14ac:dyDescent="0.25">
      <c r="A217" s="7">
        <v>19</v>
      </c>
      <c r="B217" s="374" t="s">
        <v>326</v>
      </c>
      <c r="C217" s="375"/>
      <c r="D217" s="375"/>
      <c r="E217" s="375"/>
      <c r="F217" s="376"/>
      <c r="G217" s="11" t="s">
        <v>327</v>
      </c>
      <c r="H217" s="9">
        <v>0</v>
      </c>
      <c r="I217" s="9"/>
      <c r="J217" s="9"/>
      <c r="K217" s="9"/>
      <c r="L217" s="9"/>
      <c r="M217" s="9"/>
      <c r="N217" s="9">
        <v>1</v>
      </c>
      <c r="O217" s="9"/>
      <c r="P217" s="9"/>
      <c r="Q217" s="10"/>
      <c r="R217" s="10">
        <v>16212</v>
      </c>
    </row>
    <row r="218" spans="1:18" ht="15" customHeight="1" x14ac:dyDescent="0.25">
      <c r="A218" s="7">
        <v>20</v>
      </c>
      <c r="B218" s="374" t="s">
        <v>328</v>
      </c>
      <c r="C218" s="375"/>
      <c r="D218" s="375"/>
      <c r="E218" s="375"/>
      <c r="F218" s="376"/>
      <c r="G218" s="11" t="s">
        <v>329</v>
      </c>
      <c r="H218" s="9">
        <v>0</v>
      </c>
      <c r="I218" s="9"/>
      <c r="J218" s="9"/>
      <c r="K218" s="9"/>
      <c r="L218" s="9"/>
      <c r="M218" s="9"/>
      <c r="N218" s="9">
        <v>1</v>
      </c>
      <c r="O218" s="9"/>
      <c r="P218" s="9"/>
      <c r="Q218" s="10"/>
      <c r="R218" s="10">
        <v>16212</v>
      </c>
    </row>
    <row r="219" spans="1:18" ht="24.75" customHeight="1" x14ac:dyDescent="0.25">
      <c r="A219" s="7">
        <v>21</v>
      </c>
      <c r="B219" s="374" t="s">
        <v>330</v>
      </c>
      <c r="C219" s="375"/>
      <c r="D219" s="375"/>
      <c r="E219" s="375"/>
      <c r="F219" s="376"/>
      <c r="G219" s="11" t="s">
        <v>331</v>
      </c>
      <c r="H219" s="9">
        <v>0</v>
      </c>
      <c r="I219" s="9"/>
      <c r="J219" s="9"/>
      <c r="K219" s="9"/>
      <c r="L219" s="9"/>
      <c r="M219" s="9"/>
      <c r="N219" s="9">
        <v>0</v>
      </c>
      <c r="O219" s="9">
        <v>1</v>
      </c>
      <c r="P219" s="9"/>
      <c r="Q219" s="10"/>
      <c r="R219" s="10">
        <v>16212</v>
      </c>
    </row>
    <row r="220" spans="1:18" ht="24" customHeight="1" x14ac:dyDescent="0.25">
      <c r="A220" s="7">
        <v>22</v>
      </c>
      <c r="B220" s="374" t="s">
        <v>333</v>
      </c>
      <c r="C220" s="375"/>
      <c r="D220" s="375"/>
      <c r="E220" s="375"/>
      <c r="F220" s="376"/>
      <c r="G220" s="11" t="s">
        <v>334</v>
      </c>
      <c r="H220" s="9">
        <v>0</v>
      </c>
      <c r="I220" s="9"/>
      <c r="J220" s="9"/>
      <c r="K220" s="9"/>
      <c r="L220" s="9"/>
      <c r="M220" s="9"/>
      <c r="N220" s="9">
        <v>1</v>
      </c>
      <c r="O220" s="9"/>
      <c r="P220" s="9"/>
      <c r="Q220" s="10"/>
      <c r="R220" s="10">
        <v>16212</v>
      </c>
    </row>
    <row r="221" spans="1:18" ht="15" customHeight="1" x14ac:dyDescent="0.25">
      <c r="A221" s="7">
        <v>23</v>
      </c>
      <c r="B221" s="374" t="s">
        <v>336</v>
      </c>
      <c r="C221" s="375"/>
      <c r="D221" s="375"/>
      <c r="E221" s="375"/>
      <c r="F221" s="376"/>
      <c r="G221" s="11" t="s">
        <v>337</v>
      </c>
      <c r="H221" s="9">
        <v>0</v>
      </c>
      <c r="I221" s="9"/>
      <c r="J221" s="9"/>
      <c r="K221" s="9"/>
      <c r="L221" s="9"/>
      <c r="M221" s="9"/>
      <c r="N221" s="9">
        <v>1</v>
      </c>
      <c r="O221" s="9"/>
      <c r="P221" s="9"/>
      <c r="Q221" s="10"/>
      <c r="R221" s="10">
        <v>16212</v>
      </c>
    </row>
    <row r="222" spans="1:18" x14ac:dyDescent="0.25">
      <c r="A222" s="7">
        <v>24</v>
      </c>
      <c r="B222" s="374" t="s">
        <v>339</v>
      </c>
      <c r="C222" s="375"/>
      <c r="D222" s="375"/>
      <c r="E222" s="375"/>
      <c r="F222" s="376"/>
      <c r="G222" s="11" t="s">
        <v>340</v>
      </c>
      <c r="H222" s="9">
        <v>0</v>
      </c>
      <c r="I222" s="9"/>
      <c r="J222" s="9"/>
      <c r="K222" s="9"/>
      <c r="L222" s="9"/>
      <c r="M222" s="9"/>
      <c r="N222" s="9">
        <v>2</v>
      </c>
      <c r="O222" s="9"/>
      <c r="P222" s="9"/>
      <c r="Q222" s="10"/>
      <c r="R222" s="10">
        <v>16212</v>
      </c>
    </row>
    <row r="223" spans="1:18" ht="15" customHeight="1" x14ac:dyDescent="0.25">
      <c r="A223" s="7">
        <v>25</v>
      </c>
      <c r="B223" s="374" t="s">
        <v>341</v>
      </c>
      <c r="C223" s="375"/>
      <c r="D223" s="375"/>
      <c r="E223" s="375"/>
      <c r="F223" s="376"/>
      <c r="G223" s="11" t="s">
        <v>342</v>
      </c>
      <c r="H223" s="9">
        <v>0</v>
      </c>
      <c r="I223" s="9"/>
      <c r="J223" s="9"/>
      <c r="K223" s="9"/>
      <c r="L223" s="9"/>
      <c r="M223" s="9"/>
      <c r="N223" s="9">
        <v>1</v>
      </c>
      <c r="O223" s="9"/>
      <c r="P223" s="9"/>
      <c r="Q223" s="10"/>
      <c r="R223" s="10">
        <v>16212</v>
      </c>
    </row>
    <row r="224" spans="1:18" ht="25.5" customHeight="1" x14ac:dyDescent="0.25">
      <c r="A224" s="7">
        <v>26</v>
      </c>
      <c r="B224" s="374" t="s">
        <v>343</v>
      </c>
      <c r="C224" s="375"/>
      <c r="D224" s="375"/>
      <c r="E224" s="375"/>
      <c r="F224" s="376"/>
      <c r="G224" s="11" t="s">
        <v>344</v>
      </c>
      <c r="H224" s="9">
        <v>0</v>
      </c>
      <c r="I224" s="9"/>
      <c r="J224" s="9"/>
      <c r="K224" s="9"/>
      <c r="L224" s="9"/>
      <c r="M224" s="9"/>
      <c r="N224" s="9">
        <v>0</v>
      </c>
      <c r="O224" s="9"/>
      <c r="P224" s="9">
        <v>1</v>
      </c>
      <c r="Q224" s="10"/>
      <c r="R224" s="10">
        <v>16212</v>
      </c>
    </row>
    <row r="225" spans="1:18" ht="24.75" customHeight="1" x14ac:dyDescent="0.25">
      <c r="A225" s="7">
        <v>27</v>
      </c>
      <c r="B225" s="374" t="s">
        <v>345</v>
      </c>
      <c r="C225" s="375"/>
      <c r="D225" s="375"/>
      <c r="E225" s="375"/>
      <c r="F225" s="376"/>
      <c r="G225" s="11" t="s">
        <v>346</v>
      </c>
      <c r="H225" s="9">
        <v>0</v>
      </c>
      <c r="I225" s="9"/>
      <c r="J225" s="9"/>
      <c r="K225" s="9"/>
      <c r="L225" s="9"/>
      <c r="M225" s="9"/>
      <c r="N225" s="9">
        <v>1</v>
      </c>
      <c r="O225" s="9"/>
      <c r="P225" s="9"/>
      <c r="Q225" s="10"/>
      <c r="R225" s="10">
        <v>16212</v>
      </c>
    </row>
    <row r="226" spans="1:18" ht="30" customHeight="1" x14ac:dyDescent="0.25">
      <c r="A226" s="7">
        <v>28</v>
      </c>
      <c r="B226" s="374" t="s">
        <v>347</v>
      </c>
      <c r="C226" s="375"/>
      <c r="D226" s="375"/>
      <c r="E226" s="375"/>
      <c r="F226" s="376"/>
      <c r="G226" s="11" t="s">
        <v>348</v>
      </c>
      <c r="H226" s="9">
        <v>0</v>
      </c>
      <c r="I226" s="9"/>
      <c r="J226" s="9"/>
      <c r="K226" s="9"/>
      <c r="L226" s="9"/>
      <c r="M226" s="9"/>
      <c r="N226" s="9">
        <v>1</v>
      </c>
      <c r="O226" s="9"/>
      <c r="P226" s="9"/>
      <c r="Q226" s="10"/>
      <c r="R226" s="10">
        <v>16212</v>
      </c>
    </row>
    <row r="227" spans="1:18" ht="15" customHeight="1" x14ac:dyDescent="0.25">
      <c r="A227" s="7">
        <v>29</v>
      </c>
      <c r="B227" s="374" t="s">
        <v>349</v>
      </c>
      <c r="C227" s="375"/>
      <c r="D227" s="375"/>
      <c r="E227" s="375"/>
      <c r="F227" s="376"/>
      <c r="G227" s="11" t="s">
        <v>350</v>
      </c>
      <c r="H227" s="9">
        <v>0</v>
      </c>
      <c r="I227" s="9"/>
      <c r="J227" s="9"/>
      <c r="K227" s="9"/>
      <c r="L227" s="9"/>
      <c r="M227" s="9"/>
      <c r="N227" s="9">
        <v>1</v>
      </c>
      <c r="O227" s="9"/>
      <c r="P227" s="9"/>
      <c r="Q227" s="10"/>
      <c r="R227" s="10">
        <v>16212</v>
      </c>
    </row>
    <row r="228" spans="1:18" ht="15" customHeight="1" x14ac:dyDescent="0.25">
      <c r="A228" s="7">
        <v>30</v>
      </c>
      <c r="B228" s="374" t="s">
        <v>351</v>
      </c>
      <c r="C228" s="375"/>
      <c r="D228" s="375"/>
      <c r="E228" s="375"/>
      <c r="F228" s="376"/>
      <c r="G228" s="11" t="s">
        <v>352</v>
      </c>
      <c r="H228" s="9">
        <v>0</v>
      </c>
      <c r="I228" s="9"/>
      <c r="J228" s="9"/>
      <c r="K228" s="9"/>
      <c r="L228" s="9"/>
      <c r="M228" s="9"/>
      <c r="N228" s="9">
        <v>1</v>
      </c>
      <c r="O228" s="9"/>
      <c r="P228" s="9"/>
      <c r="Q228" s="10"/>
      <c r="R228" s="10">
        <v>16212</v>
      </c>
    </row>
    <row r="229" spans="1:18" ht="15" customHeight="1" x14ac:dyDescent="0.25">
      <c r="A229" s="7">
        <v>31</v>
      </c>
      <c r="B229" s="374" t="s">
        <v>204</v>
      </c>
      <c r="C229" s="375"/>
      <c r="D229" s="375"/>
      <c r="E229" s="375"/>
      <c r="F229" s="376"/>
      <c r="G229" s="11" t="s">
        <v>353</v>
      </c>
      <c r="H229" s="9">
        <v>0</v>
      </c>
      <c r="I229" s="9"/>
      <c r="J229" s="9"/>
      <c r="K229" s="9"/>
      <c r="L229" s="9"/>
      <c r="M229" s="9"/>
      <c r="N229" s="9">
        <v>1</v>
      </c>
      <c r="O229" s="9"/>
      <c r="P229" s="9"/>
      <c r="Q229" s="10"/>
      <c r="R229" s="10">
        <v>16212</v>
      </c>
    </row>
    <row r="230" spans="1:18" ht="15" customHeight="1" x14ac:dyDescent="0.25">
      <c r="A230" s="7">
        <v>32</v>
      </c>
      <c r="B230" s="374" t="s">
        <v>354</v>
      </c>
      <c r="C230" s="375"/>
      <c r="D230" s="375"/>
      <c r="E230" s="375"/>
      <c r="F230" s="376"/>
      <c r="G230" s="11" t="s">
        <v>355</v>
      </c>
      <c r="H230" s="9">
        <v>0</v>
      </c>
      <c r="I230" s="9"/>
      <c r="J230" s="9"/>
      <c r="K230" s="9"/>
      <c r="L230" s="9"/>
      <c r="M230" s="9"/>
      <c r="N230" s="9">
        <v>1</v>
      </c>
      <c r="O230" s="9"/>
      <c r="P230" s="9"/>
      <c r="Q230" s="10"/>
      <c r="R230" s="10">
        <v>16212</v>
      </c>
    </row>
    <row r="231" spans="1:18" ht="15" customHeight="1" x14ac:dyDescent="0.25">
      <c r="A231" s="7">
        <v>33</v>
      </c>
      <c r="B231" s="374" t="s">
        <v>356</v>
      </c>
      <c r="C231" s="375"/>
      <c r="D231" s="375"/>
      <c r="E231" s="375"/>
      <c r="F231" s="376"/>
      <c r="G231" s="11" t="s">
        <v>357</v>
      </c>
      <c r="H231" s="9">
        <v>0</v>
      </c>
      <c r="I231" s="9"/>
      <c r="J231" s="9"/>
      <c r="K231" s="9"/>
      <c r="L231" s="9"/>
      <c r="M231" s="9"/>
      <c r="N231" s="9">
        <v>1</v>
      </c>
      <c r="O231" s="9"/>
      <c r="P231" s="9"/>
      <c r="Q231" s="10"/>
      <c r="R231" s="10">
        <v>16212</v>
      </c>
    </row>
    <row r="232" spans="1:18" ht="24" x14ac:dyDescent="0.25">
      <c r="A232" s="7">
        <v>34</v>
      </c>
      <c r="B232" s="374" t="s">
        <v>358</v>
      </c>
      <c r="C232" s="375"/>
      <c r="D232" s="375"/>
      <c r="E232" s="375"/>
      <c r="F232" s="376"/>
      <c r="G232" s="11" t="s">
        <v>359</v>
      </c>
      <c r="H232" s="9">
        <v>0</v>
      </c>
      <c r="I232" s="9"/>
      <c r="J232" s="9"/>
      <c r="K232" s="9"/>
      <c r="L232" s="9"/>
      <c r="M232" s="9"/>
      <c r="N232" s="9">
        <v>2</v>
      </c>
      <c r="O232" s="9"/>
      <c r="P232" s="9"/>
      <c r="Q232" s="10"/>
      <c r="R232" s="10">
        <v>16212</v>
      </c>
    </row>
    <row r="233" spans="1:18" x14ac:dyDescent="0.25">
      <c r="A233" s="7">
        <v>35</v>
      </c>
      <c r="B233" s="374" t="s">
        <v>360</v>
      </c>
      <c r="C233" s="375"/>
      <c r="D233" s="375"/>
      <c r="E233" s="375"/>
      <c r="F233" s="376"/>
      <c r="G233" s="11" t="s">
        <v>361</v>
      </c>
      <c r="H233" s="9">
        <v>0</v>
      </c>
      <c r="I233" s="9"/>
      <c r="J233" s="9"/>
      <c r="K233" s="9"/>
      <c r="L233" s="9"/>
      <c r="M233" s="9"/>
      <c r="N233" s="9">
        <v>1</v>
      </c>
      <c r="O233" s="9"/>
      <c r="P233" s="9"/>
      <c r="Q233" s="10"/>
      <c r="R233" s="10">
        <v>16212</v>
      </c>
    </row>
    <row r="234" spans="1:18" ht="15" customHeight="1" x14ac:dyDescent="0.25">
      <c r="A234" s="7">
        <v>36</v>
      </c>
      <c r="B234" s="374" t="s">
        <v>362</v>
      </c>
      <c r="C234" s="375"/>
      <c r="D234" s="375"/>
      <c r="E234" s="375"/>
      <c r="F234" s="376"/>
      <c r="G234" s="11" t="s">
        <v>363</v>
      </c>
      <c r="H234" s="9">
        <v>0</v>
      </c>
      <c r="I234" s="9"/>
      <c r="J234" s="9"/>
      <c r="K234" s="9"/>
      <c r="L234" s="9"/>
      <c r="M234" s="9"/>
      <c r="N234" s="9">
        <v>1</v>
      </c>
      <c r="O234" s="9"/>
      <c r="P234" s="9"/>
      <c r="Q234" s="10"/>
      <c r="R234" s="10">
        <v>16212</v>
      </c>
    </row>
    <row r="235" spans="1:18" ht="15" customHeight="1" x14ac:dyDescent="0.25">
      <c r="A235" s="7">
        <v>37</v>
      </c>
      <c r="B235" s="374" t="s">
        <v>364</v>
      </c>
      <c r="C235" s="375"/>
      <c r="D235" s="375"/>
      <c r="E235" s="375"/>
      <c r="F235" s="376"/>
      <c r="G235" s="11" t="s">
        <v>365</v>
      </c>
      <c r="H235" s="9">
        <v>0</v>
      </c>
      <c r="I235" s="9"/>
      <c r="J235" s="9"/>
      <c r="K235" s="9"/>
      <c r="L235" s="9"/>
      <c r="M235" s="9"/>
      <c r="N235" s="9">
        <v>1</v>
      </c>
      <c r="O235" s="9"/>
      <c r="P235" s="9"/>
      <c r="Q235" s="10"/>
      <c r="R235" s="10">
        <v>16212</v>
      </c>
    </row>
    <row r="236" spans="1:18" x14ac:dyDescent="0.25">
      <c r="A236" s="7">
        <v>10</v>
      </c>
      <c r="B236" s="396" t="s">
        <v>366</v>
      </c>
      <c r="C236" s="397"/>
      <c r="D236" s="397"/>
      <c r="E236" s="397"/>
      <c r="F236" s="397"/>
      <c r="G236" s="398"/>
      <c r="H236" s="3">
        <f t="shared" ref="H236:P236" si="17">H237+H238+H239+H240</f>
        <v>80</v>
      </c>
      <c r="I236" s="3">
        <f t="shared" si="17"/>
        <v>30</v>
      </c>
      <c r="J236" s="3">
        <f t="shared" si="17"/>
        <v>50</v>
      </c>
      <c r="K236" s="3">
        <f t="shared" si="17"/>
        <v>34</v>
      </c>
      <c r="L236" s="3">
        <f t="shared" si="17"/>
        <v>1</v>
      </c>
      <c r="M236" s="3">
        <f t="shared" si="17"/>
        <v>1</v>
      </c>
      <c r="N236" s="3">
        <f t="shared" si="17"/>
        <v>105</v>
      </c>
      <c r="O236" s="3">
        <f t="shared" si="17"/>
        <v>0</v>
      </c>
      <c r="P236" s="3">
        <f t="shared" si="17"/>
        <v>0</v>
      </c>
      <c r="Q236" s="6">
        <v>35420</v>
      </c>
      <c r="R236" s="6">
        <v>18970</v>
      </c>
    </row>
    <row r="237" spans="1:18" ht="24" x14ac:dyDescent="0.25">
      <c r="A237" s="7"/>
      <c r="B237" s="413" t="s">
        <v>367</v>
      </c>
      <c r="C237" s="414"/>
      <c r="D237" s="414"/>
      <c r="E237" s="414"/>
      <c r="F237" s="415"/>
      <c r="G237" s="8" t="s">
        <v>566</v>
      </c>
      <c r="H237" s="9">
        <f>I237+J237</f>
        <v>60</v>
      </c>
      <c r="I237" s="9">
        <v>30</v>
      </c>
      <c r="J237" s="9">
        <v>30</v>
      </c>
      <c r="K237" s="9">
        <v>27</v>
      </c>
      <c r="L237" s="9">
        <v>0</v>
      </c>
      <c r="M237" s="9">
        <v>0</v>
      </c>
      <c r="N237" s="9">
        <v>65</v>
      </c>
      <c r="O237" s="9"/>
      <c r="P237" s="9"/>
      <c r="Q237" s="10">
        <v>35420</v>
      </c>
      <c r="R237" s="10">
        <v>18970</v>
      </c>
    </row>
    <row r="238" spans="1:18" x14ac:dyDescent="0.25">
      <c r="A238" s="7"/>
      <c r="B238" s="413" t="s">
        <v>368</v>
      </c>
      <c r="C238" s="414"/>
      <c r="D238" s="414"/>
      <c r="E238" s="414"/>
      <c r="F238" s="415"/>
      <c r="G238" s="8" t="s">
        <v>567</v>
      </c>
      <c r="H238" s="9">
        <f t="shared" ref="H238:H240" si="18">I238+J238</f>
        <v>20</v>
      </c>
      <c r="I238" s="9"/>
      <c r="J238" s="9">
        <v>20</v>
      </c>
      <c r="K238" s="9">
        <v>7</v>
      </c>
      <c r="L238" s="9">
        <v>1</v>
      </c>
      <c r="M238" s="9">
        <v>1</v>
      </c>
      <c r="N238" s="9">
        <v>27</v>
      </c>
      <c r="O238" s="9"/>
      <c r="P238" s="9"/>
      <c r="Q238" s="10">
        <v>35420</v>
      </c>
      <c r="R238" s="10">
        <v>18970</v>
      </c>
    </row>
    <row r="239" spans="1:18" ht="24" x14ac:dyDescent="0.25">
      <c r="A239" s="7">
        <v>1</v>
      </c>
      <c r="B239" s="413" t="s">
        <v>369</v>
      </c>
      <c r="C239" s="414"/>
      <c r="D239" s="414"/>
      <c r="E239" s="414"/>
      <c r="F239" s="415"/>
      <c r="G239" s="8" t="s">
        <v>370</v>
      </c>
      <c r="H239" s="9">
        <f t="shared" si="18"/>
        <v>0</v>
      </c>
      <c r="I239" s="9"/>
      <c r="J239" s="9"/>
      <c r="K239" s="9"/>
      <c r="L239" s="9"/>
      <c r="M239" s="9"/>
      <c r="N239" s="9">
        <v>5</v>
      </c>
      <c r="O239" s="9"/>
      <c r="P239" s="9"/>
      <c r="Q239" s="10"/>
      <c r="R239" s="10">
        <v>18970</v>
      </c>
    </row>
    <row r="240" spans="1:18" ht="24" x14ac:dyDescent="0.25">
      <c r="A240" s="7">
        <v>2</v>
      </c>
      <c r="B240" s="413" t="s">
        <v>367</v>
      </c>
      <c r="C240" s="414"/>
      <c r="D240" s="414"/>
      <c r="E240" s="414"/>
      <c r="F240" s="415"/>
      <c r="G240" s="8" t="s">
        <v>371</v>
      </c>
      <c r="H240" s="9">
        <f t="shared" si="18"/>
        <v>0</v>
      </c>
      <c r="I240" s="9"/>
      <c r="J240" s="9"/>
      <c r="K240" s="9"/>
      <c r="L240" s="9"/>
      <c r="M240" s="9"/>
      <c r="N240" s="9">
        <v>8</v>
      </c>
      <c r="O240" s="9"/>
      <c r="P240" s="9"/>
      <c r="Q240" s="10"/>
      <c r="R240" s="10">
        <v>18970</v>
      </c>
    </row>
    <row r="241" spans="1:18" x14ac:dyDescent="0.25">
      <c r="A241" s="7">
        <v>11</v>
      </c>
      <c r="B241" s="396" t="s">
        <v>372</v>
      </c>
      <c r="C241" s="397"/>
      <c r="D241" s="397"/>
      <c r="E241" s="397"/>
      <c r="F241" s="397"/>
      <c r="G241" s="398"/>
      <c r="H241" s="3">
        <f t="shared" ref="H241:P241" si="19">H242+H243+H244+H245+H246+H247+H248+H249+H250+H251+H252+H253+H254+H255</f>
        <v>475</v>
      </c>
      <c r="I241" s="3">
        <f t="shared" si="19"/>
        <v>370</v>
      </c>
      <c r="J241" s="3">
        <f t="shared" si="19"/>
        <v>105</v>
      </c>
      <c r="K241" s="3">
        <f t="shared" si="19"/>
        <v>166</v>
      </c>
      <c r="L241" s="3">
        <f t="shared" si="19"/>
        <v>9</v>
      </c>
      <c r="M241" s="3">
        <f t="shared" si="19"/>
        <v>8</v>
      </c>
      <c r="N241" s="3">
        <f t="shared" si="19"/>
        <v>502</v>
      </c>
      <c r="O241" s="3">
        <f t="shared" si="19"/>
        <v>0</v>
      </c>
      <c r="P241" s="3">
        <f t="shared" si="19"/>
        <v>0</v>
      </c>
      <c r="Q241" s="6">
        <v>31030.400000000001</v>
      </c>
      <c r="R241" s="6">
        <v>16354.4</v>
      </c>
    </row>
    <row r="242" spans="1:18" ht="24" x14ac:dyDescent="0.25">
      <c r="A242" s="7"/>
      <c r="B242" s="413" t="s">
        <v>373</v>
      </c>
      <c r="C242" s="414"/>
      <c r="D242" s="414"/>
      <c r="E242" s="414"/>
      <c r="F242" s="415"/>
      <c r="G242" s="8" t="s">
        <v>568</v>
      </c>
      <c r="H242" s="9">
        <f>I242+J242</f>
        <v>370</v>
      </c>
      <c r="I242" s="9">
        <v>340</v>
      </c>
      <c r="J242" s="9">
        <v>30</v>
      </c>
      <c r="K242" s="12">
        <v>129</v>
      </c>
      <c r="L242" s="9">
        <v>7</v>
      </c>
      <c r="M242" s="9">
        <v>6</v>
      </c>
      <c r="N242" s="9">
        <v>372</v>
      </c>
      <c r="O242" s="9"/>
      <c r="P242" s="9"/>
      <c r="Q242" s="10">
        <v>41304</v>
      </c>
      <c r="R242" s="10">
        <v>21858</v>
      </c>
    </row>
    <row r="243" spans="1:18" ht="24" x14ac:dyDescent="0.25">
      <c r="A243" s="7"/>
      <c r="B243" s="413" t="s">
        <v>374</v>
      </c>
      <c r="C243" s="414"/>
      <c r="D243" s="414"/>
      <c r="E243" s="414"/>
      <c r="F243" s="415"/>
      <c r="G243" s="8" t="s">
        <v>569</v>
      </c>
      <c r="H243" s="9">
        <f t="shared" ref="H243:H255" si="20">I243+J243</f>
        <v>20</v>
      </c>
      <c r="I243" s="9">
        <v>10</v>
      </c>
      <c r="J243" s="9">
        <v>10</v>
      </c>
      <c r="K243" s="9">
        <v>8</v>
      </c>
      <c r="L243" s="9"/>
      <c r="M243" s="9"/>
      <c r="N243" s="9">
        <v>28</v>
      </c>
      <c r="O243" s="9"/>
      <c r="P243" s="9"/>
      <c r="Q243" s="10">
        <v>46606</v>
      </c>
      <c r="R243" s="10">
        <v>20818</v>
      </c>
    </row>
    <row r="244" spans="1:18" x14ac:dyDescent="0.25">
      <c r="A244" s="7"/>
      <c r="B244" s="413" t="s">
        <v>375</v>
      </c>
      <c r="C244" s="414"/>
      <c r="D244" s="414"/>
      <c r="E244" s="414"/>
      <c r="F244" s="415"/>
      <c r="G244" s="8" t="s">
        <v>570</v>
      </c>
      <c r="H244" s="9">
        <f t="shared" si="20"/>
        <v>20</v>
      </c>
      <c r="I244" s="9">
        <v>10</v>
      </c>
      <c r="J244" s="9">
        <v>10</v>
      </c>
      <c r="K244" s="9">
        <v>6</v>
      </c>
      <c r="L244" s="9"/>
      <c r="M244" s="9"/>
      <c r="N244" s="9">
        <v>24</v>
      </c>
      <c r="O244" s="9"/>
      <c r="P244" s="9"/>
      <c r="Q244" s="10">
        <v>49222</v>
      </c>
      <c r="R244" s="10">
        <v>20159</v>
      </c>
    </row>
    <row r="245" spans="1:18" x14ac:dyDescent="0.25">
      <c r="A245" s="7"/>
      <c r="B245" s="413" t="s">
        <v>376</v>
      </c>
      <c r="C245" s="414"/>
      <c r="D245" s="414"/>
      <c r="E245" s="414"/>
      <c r="F245" s="415"/>
      <c r="G245" s="8" t="s">
        <v>571</v>
      </c>
      <c r="H245" s="9">
        <f t="shared" si="20"/>
        <v>20</v>
      </c>
      <c r="I245" s="9">
        <v>10</v>
      </c>
      <c r="J245" s="9">
        <v>10</v>
      </c>
      <c r="K245" s="9">
        <v>7</v>
      </c>
      <c r="L245" s="9">
        <v>0</v>
      </c>
      <c r="M245" s="9">
        <v>0</v>
      </c>
      <c r="N245" s="9">
        <v>25</v>
      </c>
      <c r="O245" s="9"/>
      <c r="P245" s="9"/>
      <c r="Q245" s="10">
        <v>40124</v>
      </c>
      <c r="R245" s="10">
        <v>17965</v>
      </c>
    </row>
    <row r="246" spans="1:18" ht="24" x14ac:dyDescent="0.25">
      <c r="A246" s="7"/>
      <c r="B246" s="413" t="s">
        <v>377</v>
      </c>
      <c r="C246" s="414"/>
      <c r="D246" s="414"/>
      <c r="E246" s="414"/>
      <c r="F246" s="415"/>
      <c r="G246" s="8" t="s">
        <v>572</v>
      </c>
      <c r="H246" s="9">
        <f t="shared" si="20"/>
        <v>0</v>
      </c>
      <c r="I246" s="9"/>
      <c r="J246" s="9"/>
      <c r="K246" s="9">
        <v>4</v>
      </c>
      <c r="L246" s="9">
        <v>0</v>
      </c>
      <c r="M246" s="9"/>
      <c r="N246" s="9">
        <v>7</v>
      </c>
      <c r="O246" s="9"/>
      <c r="P246" s="9"/>
      <c r="Q246" s="10">
        <v>37888</v>
      </c>
      <c r="R246" s="10">
        <v>24412</v>
      </c>
    </row>
    <row r="247" spans="1:18" x14ac:dyDescent="0.25">
      <c r="A247" s="7"/>
      <c r="B247" s="413" t="s">
        <v>378</v>
      </c>
      <c r="C247" s="414"/>
      <c r="D247" s="414"/>
      <c r="E247" s="414"/>
      <c r="F247" s="415"/>
      <c r="G247" s="8" t="s">
        <v>573</v>
      </c>
      <c r="H247" s="9">
        <f t="shared" si="20"/>
        <v>15</v>
      </c>
      <c r="I247" s="9"/>
      <c r="J247" s="9">
        <v>15</v>
      </c>
      <c r="K247" s="9">
        <v>2</v>
      </c>
      <c r="L247" s="9">
        <v>0</v>
      </c>
      <c r="M247" s="9"/>
      <c r="N247" s="9">
        <v>9</v>
      </c>
      <c r="O247" s="9"/>
      <c r="P247" s="9"/>
      <c r="Q247" s="10">
        <v>49264</v>
      </c>
      <c r="R247" s="10">
        <v>20608</v>
      </c>
    </row>
    <row r="248" spans="1:18" x14ac:dyDescent="0.25">
      <c r="A248" s="7"/>
      <c r="B248" s="413" t="s">
        <v>379</v>
      </c>
      <c r="C248" s="414"/>
      <c r="D248" s="414"/>
      <c r="E248" s="414"/>
      <c r="F248" s="415"/>
      <c r="G248" s="8" t="s">
        <v>574</v>
      </c>
      <c r="H248" s="9">
        <f t="shared" si="20"/>
        <v>15</v>
      </c>
      <c r="I248" s="9"/>
      <c r="J248" s="9">
        <v>15</v>
      </c>
      <c r="K248" s="9">
        <v>5</v>
      </c>
      <c r="L248" s="9">
        <v>1</v>
      </c>
      <c r="M248" s="9">
        <v>1</v>
      </c>
      <c r="N248" s="9">
        <v>6</v>
      </c>
      <c r="O248" s="9"/>
      <c r="P248" s="9"/>
      <c r="Q248" s="10">
        <v>29198</v>
      </c>
      <c r="R248" s="10">
        <v>22409</v>
      </c>
    </row>
    <row r="249" spans="1:18" x14ac:dyDescent="0.25">
      <c r="A249" s="7"/>
      <c r="B249" s="413" t="s">
        <v>380</v>
      </c>
      <c r="C249" s="414"/>
      <c r="D249" s="414"/>
      <c r="E249" s="414"/>
      <c r="F249" s="415"/>
      <c r="G249" s="8" t="s">
        <v>575</v>
      </c>
      <c r="H249" s="9">
        <f t="shared" si="20"/>
        <v>0</v>
      </c>
      <c r="I249" s="9"/>
      <c r="J249" s="9"/>
      <c r="K249" s="9">
        <v>2</v>
      </c>
      <c r="L249" s="9">
        <v>0</v>
      </c>
      <c r="M249" s="9">
        <v>0</v>
      </c>
      <c r="N249" s="9">
        <v>9</v>
      </c>
      <c r="O249" s="9"/>
      <c r="P249" s="9"/>
      <c r="Q249" s="10">
        <v>42286</v>
      </c>
      <c r="R249" s="10">
        <v>21001</v>
      </c>
    </row>
    <row r="250" spans="1:18" ht="24" x14ac:dyDescent="0.25">
      <c r="A250" s="7"/>
      <c r="B250" s="413" t="s">
        <v>381</v>
      </c>
      <c r="C250" s="414"/>
      <c r="D250" s="414"/>
      <c r="E250" s="414"/>
      <c r="F250" s="415"/>
      <c r="G250" s="8" t="s">
        <v>576</v>
      </c>
      <c r="H250" s="9">
        <f t="shared" si="20"/>
        <v>0</v>
      </c>
      <c r="I250" s="9"/>
      <c r="J250" s="9"/>
      <c r="K250" s="9">
        <v>1</v>
      </c>
      <c r="L250" s="9">
        <v>0</v>
      </c>
      <c r="M250" s="9">
        <v>0</v>
      </c>
      <c r="N250" s="9">
        <v>8</v>
      </c>
      <c r="O250" s="9"/>
      <c r="P250" s="9"/>
      <c r="Q250" s="10">
        <v>36263</v>
      </c>
      <c r="R250" s="10">
        <v>18340</v>
      </c>
    </row>
    <row r="251" spans="1:18" x14ac:dyDescent="0.25">
      <c r="A251" s="7"/>
      <c r="B251" s="413" t="s">
        <v>382</v>
      </c>
      <c r="C251" s="414"/>
      <c r="D251" s="414"/>
      <c r="E251" s="414"/>
      <c r="F251" s="415"/>
      <c r="G251" s="8" t="s">
        <v>577</v>
      </c>
      <c r="H251" s="9">
        <f t="shared" si="20"/>
        <v>15</v>
      </c>
      <c r="I251" s="9"/>
      <c r="J251" s="9">
        <v>15</v>
      </c>
      <c r="K251" s="9">
        <v>2</v>
      </c>
      <c r="L251" s="9">
        <v>1</v>
      </c>
      <c r="M251" s="9">
        <v>1</v>
      </c>
      <c r="N251" s="9">
        <v>9</v>
      </c>
      <c r="O251" s="9"/>
      <c r="P251" s="9"/>
      <c r="Q251" s="10">
        <v>49778</v>
      </c>
      <c r="R251" s="10">
        <v>27369</v>
      </c>
    </row>
    <row r="252" spans="1:18" x14ac:dyDescent="0.25">
      <c r="A252" s="7">
        <v>1</v>
      </c>
      <c r="B252" s="413" t="s">
        <v>383</v>
      </c>
      <c r="C252" s="414"/>
      <c r="D252" s="414"/>
      <c r="E252" s="414"/>
      <c r="F252" s="415"/>
      <c r="G252" s="8" t="s">
        <v>384</v>
      </c>
      <c r="H252" s="9">
        <f t="shared" si="20"/>
        <v>0</v>
      </c>
      <c r="I252" s="9"/>
      <c r="J252" s="9"/>
      <c r="K252" s="9"/>
      <c r="L252" s="9"/>
      <c r="M252" s="9"/>
      <c r="N252" s="9">
        <v>2</v>
      </c>
      <c r="O252" s="9"/>
      <c r="P252" s="9"/>
      <c r="Q252" s="10"/>
      <c r="R252" s="10">
        <v>41455</v>
      </c>
    </row>
    <row r="253" spans="1:18" x14ac:dyDescent="0.25">
      <c r="A253" s="7">
        <v>2</v>
      </c>
      <c r="B253" s="413" t="s">
        <v>385</v>
      </c>
      <c r="C253" s="414"/>
      <c r="D253" s="414"/>
      <c r="E253" s="414"/>
      <c r="F253" s="415"/>
      <c r="G253" s="8" t="s">
        <v>386</v>
      </c>
      <c r="H253" s="9">
        <f t="shared" si="20"/>
        <v>0</v>
      </c>
      <c r="I253" s="9"/>
      <c r="J253" s="9"/>
      <c r="K253" s="9"/>
      <c r="L253" s="9"/>
      <c r="M253" s="9"/>
      <c r="N253" s="9">
        <v>1</v>
      </c>
      <c r="O253" s="9"/>
      <c r="P253" s="9"/>
      <c r="Q253" s="10"/>
      <c r="R253" s="10">
        <v>12523</v>
      </c>
    </row>
    <row r="254" spans="1:18" ht="24" x14ac:dyDescent="0.25">
      <c r="A254" s="7">
        <v>3</v>
      </c>
      <c r="B254" s="413" t="s">
        <v>387</v>
      </c>
      <c r="C254" s="414"/>
      <c r="D254" s="414"/>
      <c r="E254" s="414"/>
      <c r="F254" s="415"/>
      <c r="G254" s="8" t="s">
        <v>388</v>
      </c>
      <c r="H254" s="9">
        <f t="shared" si="20"/>
        <v>0</v>
      </c>
      <c r="I254" s="9"/>
      <c r="J254" s="9"/>
      <c r="K254" s="9"/>
      <c r="L254" s="9"/>
      <c r="M254" s="9"/>
      <c r="N254" s="9">
        <v>1</v>
      </c>
      <c r="O254" s="9"/>
      <c r="P254" s="9"/>
      <c r="Q254" s="10"/>
      <c r="R254" s="10">
        <v>24738</v>
      </c>
    </row>
    <row r="255" spans="1:18" ht="36" x14ac:dyDescent="0.25">
      <c r="A255" s="7">
        <v>4</v>
      </c>
      <c r="B255" s="413" t="s">
        <v>389</v>
      </c>
      <c r="C255" s="414"/>
      <c r="D255" s="414"/>
      <c r="E255" s="414"/>
      <c r="F255" s="415"/>
      <c r="G255" s="8" t="s">
        <v>390</v>
      </c>
      <c r="H255" s="9">
        <f t="shared" si="20"/>
        <v>0</v>
      </c>
      <c r="I255" s="9"/>
      <c r="J255" s="9"/>
      <c r="K255" s="9"/>
      <c r="L255" s="9"/>
      <c r="M255" s="9"/>
      <c r="N255" s="9">
        <v>1</v>
      </c>
      <c r="O255" s="9"/>
      <c r="P255" s="9"/>
      <c r="Q255" s="10"/>
      <c r="R255" s="10">
        <v>22349</v>
      </c>
    </row>
    <row r="256" spans="1:18" x14ac:dyDescent="0.25">
      <c r="A256" s="7">
        <v>12</v>
      </c>
      <c r="B256" s="396" t="s">
        <v>391</v>
      </c>
      <c r="C256" s="397"/>
      <c r="D256" s="397"/>
      <c r="E256" s="397"/>
      <c r="F256" s="397"/>
      <c r="G256" s="398"/>
      <c r="H256" s="3">
        <f t="shared" ref="H256:P256" si="21">H257+H258+H259+H260+H261+H262+H263+H264+H265+H266</f>
        <v>310</v>
      </c>
      <c r="I256" s="3">
        <f t="shared" si="21"/>
        <v>250</v>
      </c>
      <c r="J256" s="3">
        <f>J257+J258+J259+J260+J261+J262+J263+J264+J265+J266</f>
        <v>60</v>
      </c>
      <c r="K256" s="3">
        <f t="shared" si="21"/>
        <v>197</v>
      </c>
      <c r="L256" s="3">
        <f t="shared" si="21"/>
        <v>48</v>
      </c>
      <c r="M256" s="3">
        <f t="shared" si="21"/>
        <v>8</v>
      </c>
      <c r="N256" s="3">
        <f t="shared" si="21"/>
        <v>608</v>
      </c>
      <c r="O256" s="3">
        <f t="shared" si="21"/>
        <v>78</v>
      </c>
      <c r="P256" s="3">
        <f t="shared" si="21"/>
        <v>0</v>
      </c>
      <c r="Q256" s="6">
        <v>28247</v>
      </c>
      <c r="R256" s="6">
        <v>15995</v>
      </c>
    </row>
    <row r="257" spans="1:18" ht="24" x14ac:dyDescent="0.25">
      <c r="A257" s="7"/>
      <c r="B257" s="413" t="s">
        <v>392</v>
      </c>
      <c r="C257" s="414"/>
      <c r="D257" s="414"/>
      <c r="E257" s="414"/>
      <c r="F257" s="415"/>
      <c r="G257" s="8" t="s">
        <v>578</v>
      </c>
      <c r="H257" s="9">
        <f>I257+J257</f>
        <v>265</v>
      </c>
      <c r="I257" s="9">
        <v>225</v>
      </c>
      <c r="J257" s="9">
        <v>40</v>
      </c>
      <c r="K257" s="9">
        <v>142</v>
      </c>
      <c r="L257" s="9">
        <v>29</v>
      </c>
      <c r="M257" s="9">
        <v>5</v>
      </c>
      <c r="N257" s="9">
        <v>439</v>
      </c>
      <c r="O257" s="9">
        <v>56</v>
      </c>
      <c r="P257" s="9"/>
      <c r="Q257" s="10">
        <v>28247</v>
      </c>
      <c r="R257" s="10">
        <v>15995</v>
      </c>
    </row>
    <row r="258" spans="1:18" ht="24" x14ac:dyDescent="0.25">
      <c r="A258" s="7"/>
      <c r="B258" s="413" t="s">
        <v>393</v>
      </c>
      <c r="C258" s="414"/>
      <c r="D258" s="414"/>
      <c r="E258" s="414"/>
      <c r="F258" s="415"/>
      <c r="G258" s="8" t="s">
        <v>579</v>
      </c>
      <c r="H258" s="9">
        <f t="shared" ref="H258:H265" si="22">I258+J258</f>
        <v>45</v>
      </c>
      <c r="I258" s="9">
        <v>25</v>
      </c>
      <c r="J258" s="9">
        <v>20</v>
      </c>
      <c r="K258" s="9">
        <v>8</v>
      </c>
      <c r="L258" s="9">
        <v>6</v>
      </c>
      <c r="M258" s="9">
        <v>3</v>
      </c>
      <c r="N258" s="9">
        <v>28</v>
      </c>
      <c r="O258" s="9">
        <v>6</v>
      </c>
      <c r="P258" s="9"/>
      <c r="Q258" s="10">
        <v>28247</v>
      </c>
      <c r="R258" s="10">
        <v>15995</v>
      </c>
    </row>
    <row r="259" spans="1:18" x14ac:dyDescent="0.25">
      <c r="A259" s="7"/>
      <c r="B259" s="413" t="s">
        <v>394</v>
      </c>
      <c r="C259" s="414"/>
      <c r="D259" s="414"/>
      <c r="E259" s="414"/>
      <c r="F259" s="415"/>
      <c r="G259" s="8" t="s">
        <v>580</v>
      </c>
      <c r="H259" s="9">
        <f t="shared" si="22"/>
        <v>0</v>
      </c>
      <c r="I259" s="9"/>
      <c r="J259" s="9"/>
      <c r="K259" s="9">
        <v>11</v>
      </c>
      <c r="L259" s="9">
        <v>3</v>
      </c>
      <c r="M259" s="9">
        <v>0</v>
      </c>
      <c r="N259" s="9">
        <v>41</v>
      </c>
      <c r="O259" s="9">
        <v>3</v>
      </c>
      <c r="P259" s="9"/>
      <c r="Q259" s="10">
        <v>28247</v>
      </c>
      <c r="R259" s="10">
        <v>15995</v>
      </c>
    </row>
    <row r="260" spans="1:18" x14ac:dyDescent="0.25">
      <c r="A260" s="7"/>
      <c r="B260" s="413" t="s">
        <v>395</v>
      </c>
      <c r="C260" s="414"/>
      <c r="D260" s="414"/>
      <c r="E260" s="414"/>
      <c r="F260" s="415"/>
      <c r="G260" s="8" t="s">
        <v>581</v>
      </c>
      <c r="H260" s="9">
        <f t="shared" si="22"/>
        <v>0</v>
      </c>
      <c r="I260" s="9"/>
      <c r="J260" s="9"/>
      <c r="K260" s="9">
        <v>4</v>
      </c>
      <c r="L260" s="9">
        <v>1</v>
      </c>
      <c r="M260" s="9"/>
      <c r="N260" s="9">
        <v>11</v>
      </c>
      <c r="O260" s="9">
        <v>2</v>
      </c>
      <c r="P260" s="9"/>
      <c r="Q260" s="10">
        <v>28247</v>
      </c>
      <c r="R260" s="10">
        <v>15995</v>
      </c>
    </row>
    <row r="261" spans="1:18" x14ac:dyDescent="0.25">
      <c r="A261" s="7"/>
      <c r="B261" s="413" t="s">
        <v>396</v>
      </c>
      <c r="C261" s="414"/>
      <c r="D261" s="414"/>
      <c r="E261" s="414"/>
      <c r="F261" s="415"/>
      <c r="G261" s="8" t="s">
        <v>582</v>
      </c>
      <c r="H261" s="9">
        <f t="shared" si="22"/>
        <v>0</v>
      </c>
      <c r="I261" s="9"/>
      <c r="J261" s="9"/>
      <c r="K261" s="9">
        <v>8</v>
      </c>
      <c r="L261" s="9">
        <v>2</v>
      </c>
      <c r="M261" s="9"/>
      <c r="N261" s="9">
        <v>17</v>
      </c>
      <c r="O261" s="9">
        <v>2</v>
      </c>
      <c r="P261" s="9"/>
      <c r="Q261" s="10">
        <v>28247</v>
      </c>
      <c r="R261" s="10">
        <v>15995</v>
      </c>
    </row>
    <row r="262" spans="1:18" x14ac:dyDescent="0.25">
      <c r="A262" s="7"/>
      <c r="B262" s="413" t="s">
        <v>397</v>
      </c>
      <c r="C262" s="414"/>
      <c r="D262" s="414"/>
      <c r="E262" s="414"/>
      <c r="F262" s="415"/>
      <c r="G262" s="8" t="s">
        <v>583</v>
      </c>
      <c r="H262" s="9">
        <f t="shared" si="22"/>
        <v>0</v>
      </c>
      <c r="I262" s="9"/>
      <c r="J262" s="9"/>
      <c r="K262" s="9">
        <v>5</v>
      </c>
      <c r="L262" s="9">
        <v>1</v>
      </c>
      <c r="M262" s="9"/>
      <c r="N262" s="9">
        <v>12</v>
      </c>
      <c r="O262" s="9">
        <v>3</v>
      </c>
      <c r="P262" s="9"/>
      <c r="Q262" s="10">
        <v>28247</v>
      </c>
      <c r="R262" s="10">
        <v>15995</v>
      </c>
    </row>
    <row r="263" spans="1:18" ht="24" x14ac:dyDescent="0.25">
      <c r="A263" s="7"/>
      <c r="B263" s="413" t="s">
        <v>398</v>
      </c>
      <c r="C263" s="414"/>
      <c r="D263" s="414"/>
      <c r="E263" s="414"/>
      <c r="F263" s="415"/>
      <c r="G263" s="8" t="s">
        <v>584</v>
      </c>
      <c r="H263" s="9">
        <f t="shared" si="22"/>
        <v>0</v>
      </c>
      <c r="I263" s="9"/>
      <c r="J263" s="9"/>
      <c r="K263" s="9">
        <v>9</v>
      </c>
      <c r="L263" s="9">
        <v>2</v>
      </c>
      <c r="M263" s="9"/>
      <c r="N263" s="9">
        <v>29</v>
      </c>
      <c r="O263" s="9">
        <v>1</v>
      </c>
      <c r="P263" s="9"/>
      <c r="Q263" s="10">
        <v>28247</v>
      </c>
      <c r="R263" s="10">
        <v>15995</v>
      </c>
    </row>
    <row r="264" spans="1:18" ht="24" x14ac:dyDescent="0.25">
      <c r="A264" s="7"/>
      <c r="B264" s="413" t="s">
        <v>399</v>
      </c>
      <c r="C264" s="414"/>
      <c r="D264" s="414"/>
      <c r="E264" s="414"/>
      <c r="F264" s="415"/>
      <c r="G264" s="8" t="s">
        <v>585</v>
      </c>
      <c r="H264" s="9">
        <f t="shared" si="22"/>
        <v>0</v>
      </c>
      <c r="I264" s="9"/>
      <c r="J264" s="9"/>
      <c r="K264" s="9">
        <v>5</v>
      </c>
      <c r="L264" s="9">
        <v>2</v>
      </c>
      <c r="M264" s="9"/>
      <c r="N264" s="9">
        <v>15</v>
      </c>
      <c r="O264" s="9">
        <v>3</v>
      </c>
      <c r="P264" s="9"/>
      <c r="Q264" s="10">
        <v>28247</v>
      </c>
      <c r="R264" s="10">
        <v>15995</v>
      </c>
    </row>
    <row r="265" spans="1:18" ht="25.5" customHeight="1" x14ac:dyDescent="0.25">
      <c r="A265" s="7"/>
      <c r="B265" s="413" t="s">
        <v>400</v>
      </c>
      <c r="C265" s="414"/>
      <c r="D265" s="414"/>
      <c r="E265" s="414"/>
      <c r="F265" s="415"/>
      <c r="G265" s="8" t="s">
        <v>586</v>
      </c>
      <c r="H265" s="9">
        <f t="shared" si="22"/>
        <v>0</v>
      </c>
      <c r="I265" s="9"/>
      <c r="J265" s="9"/>
      <c r="K265" s="9">
        <v>5</v>
      </c>
      <c r="L265" s="9">
        <v>2</v>
      </c>
      <c r="M265" s="9"/>
      <c r="N265" s="9">
        <v>14</v>
      </c>
      <c r="O265" s="9">
        <v>2</v>
      </c>
      <c r="P265" s="9"/>
      <c r="Q265" s="10">
        <v>28247</v>
      </c>
      <c r="R265" s="10">
        <v>15995</v>
      </c>
    </row>
    <row r="266" spans="1:18" x14ac:dyDescent="0.25">
      <c r="A266" s="7">
        <v>1</v>
      </c>
      <c r="B266" s="413" t="s">
        <v>401</v>
      </c>
      <c r="C266" s="414"/>
      <c r="D266" s="414"/>
      <c r="E266" s="414"/>
      <c r="F266" s="415"/>
      <c r="G266" s="8" t="s">
        <v>402</v>
      </c>
      <c r="H266" s="9">
        <f>I266+J266</f>
        <v>0</v>
      </c>
      <c r="I266" s="9"/>
      <c r="J266" s="9"/>
      <c r="K266" s="9"/>
      <c r="L266" s="9"/>
      <c r="M266" s="9"/>
      <c r="N266" s="9">
        <v>2</v>
      </c>
      <c r="O266" s="9"/>
      <c r="P266" s="9"/>
      <c r="Q266" s="10">
        <v>28247</v>
      </c>
      <c r="R266" s="10">
        <v>15995</v>
      </c>
    </row>
    <row r="267" spans="1:18" x14ac:dyDescent="0.25">
      <c r="A267" s="7">
        <v>13</v>
      </c>
      <c r="B267" s="396" t="s">
        <v>403</v>
      </c>
      <c r="C267" s="397"/>
      <c r="D267" s="397"/>
      <c r="E267" s="397"/>
      <c r="F267" s="397"/>
      <c r="G267" s="398"/>
      <c r="H267" s="3">
        <f t="shared" ref="H267:O267" si="23">H268+H286+H298</f>
        <v>105</v>
      </c>
      <c r="I267" s="3">
        <f t="shared" si="23"/>
        <v>65</v>
      </c>
      <c r="J267" s="3">
        <f t="shared" si="23"/>
        <v>40</v>
      </c>
      <c r="K267" s="3">
        <f t="shared" si="23"/>
        <v>34</v>
      </c>
      <c r="L267" s="3">
        <f>L269+L286+L298</f>
        <v>37</v>
      </c>
      <c r="M267" s="3">
        <f t="shared" si="23"/>
        <v>21</v>
      </c>
      <c r="N267" s="3">
        <f t="shared" si="23"/>
        <v>87</v>
      </c>
      <c r="O267" s="3">
        <f t="shared" si="23"/>
        <v>70</v>
      </c>
      <c r="P267" s="3">
        <f>P269+P286+P298+P304</f>
        <v>35</v>
      </c>
      <c r="Q267" s="6">
        <v>35656</v>
      </c>
      <c r="R267" s="6">
        <v>20199</v>
      </c>
    </row>
    <row r="268" spans="1:18" hidden="1" x14ac:dyDescent="0.25">
      <c r="A268" s="7"/>
      <c r="B268" s="413" t="s">
        <v>430</v>
      </c>
      <c r="C268" s="414"/>
      <c r="D268" s="414"/>
      <c r="E268" s="414"/>
      <c r="F268" s="415"/>
      <c r="G268" s="8"/>
      <c r="H268" s="3">
        <f t="shared" ref="H268" si="24">H269+H270+H271+H272+H273+H274+H275+H276+H277+H278+H279+H280+H281+H282+H283+H284+H285</f>
        <v>95</v>
      </c>
      <c r="I268" s="3">
        <f>I269+I270+I271+I272+I273+I274+I275+I276+I277+I278+I279+I280+I281+I282+I283+I284+I285</f>
        <v>65</v>
      </c>
      <c r="J268" s="3">
        <f t="shared" ref="J268:O268" si="25">J269+J270+J271+J272+J273+J274+J275+J276+J277+J278+J279+J280+J281+J282+J283+J284+J285</f>
        <v>30</v>
      </c>
      <c r="K268" s="3">
        <v>27</v>
      </c>
      <c r="L268" s="3">
        <v>23.5</v>
      </c>
      <c r="M268" s="3">
        <f>M269+M270+M271+M272+M273+M274+M275+M276+M277+M278+M279+M280+M281+M282+M283+M284+M285</f>
        <v>18</v>
      </c>
      <c r="N268" s="3">
        <v>74</v>
      </c>
      <c r="O268" s="3">
        <f t="shared" si="25"/>
        <v>41</v>
      </c>
      <c r="P268" s="3">
        <v>11.3</v>
      </c>
      <c r="Q268" s="6">
        <v>34381</v>
      </c>
      <c r="R268" s="6">
        <v>21484.7</v>
      </c>
    </row>
    <row r="269" spans="1:18" ht="24" x14ac:dyDescent="0.25">
      <c r="A269" s="7"/>
      <c r="B269" s="413" t="s">
        <v>430</v>
      </c>
      <c r="C269" s="414"/>
      <c r="D269" s="414"/>
      <c r="E269" s="414"/>
      <c r="F269" s="415"/>
      <c r="G269" s="8" t="s">
        <v>590</v>
      </c>
      <c r="H269" s="9">
        <f>I269+J269</f>
        <v>95</v>
      </c>
      <c r="I269" s="9">
        <v>65</v>
      </c>
      <c r="J269" s="9">
        <v>30</v>
      </c>
      <c r="K269" s="9">
        <v>26</v>
      </c>
      <c r="L269" s="9">
        <v>27</v>
      </c>
      <c r="M269" s="9">
        <v>18</v>
      </c>
      <c r="N269" s="9">
        <v>62</v>
      </c>
      <c r="O269" s="9">
        <v>40</v>
      </c>
      <c r="P269" s="9">
        <v>13</v>
      </c>
      <c r="Q269" s="10">
        <v>34381</v>
      </c>
      <c r="R269" s="10">
        <v>19522</v>
      </c>
    </row>
    <row r="270" spans="1:18" x14ac:dyDescent="0.25">
      <c r="A270" s="7">
        <v>1</v>
      </c>
      <c r="B270" s="413" t="s">
        <v>431</v>
      </c>
      <c r="C270" s="414"/>
      <c r="D270" s="414"/>
      <c r="E270" s="414"/>
      <c r="F270" s="415"/>
      <c r="G270" s="8" t="s">
        <v>432</v>
      </c>
      <c r="H270" s="9">
        <f t="shared" ref="H270:H284" si="26">I270+J270</f>
        <v>0</v>
      </c>
      <c r="I270" s="9"/>
      <c r="J270" s="9"/>
      <c r="K270" s="9"/>
      <c r="L270" s="9"/>
      <c r="M270" s="9"/>
      <c r="N270" s="9">
        <v>1</v>
      </c>
      <c r="O270" s="9"/>
      <c r="P270" s="9"/>
      <c r="Q270" s="10"/>
      <c r="R270" s="10">
        <v>24136</v>
      </c>
    </row>
    <row r="271" spans="1:18" ht="39.75" customHeight="1" x14ac:dyDescent="0.25">
      <c r="A271" s="7">
        <v>2</v>
      </c>
      <c r="B271" s="413" t="s">
        <v>433</v>
      </c>
      <c r="C271" s="414"/>
      <c r="D271" s="414"/>
      <c r="E271" s="414"/>
      <c r="F271" s="415"/>
      <c r="G271" s="8" t="s">
        <v>434</v>
      </c>
      <c r="H271" s="9">
        <f t="shared" si="26"/>
        <v>0</v>
      </c>
      <c r="I271" s="9"/>
      <c r="J271" s="9"/>
      <c r="K271" s="9"/>
      <c r="L271" s="9"/>
      <c r="M271" s="9"/>
      <c r="N271" s="9">
        <v>1</v>
      </c>
      <c r="O271" s="9"/>
      <c r="P271" s="9"/>
      <c r="Q271" s="10"/>
      <c r="R271" s="10">
        <v>21587</v>
      </c>
    </row>
    <row r="272" spans="1:18" ht="36" x14ac:dyDescent="0.25">
      <c r="A272" s="7">
        <v>3</v>
      </c>
      <c r="B272" s="413" t="s">
        <v>435</v>
      </c>
      <c r="C272" s="414"/>
      <c r="D272" s="414"/>
      <c r="E272" s="414"/>
      <c r="F272" s="415"/>
      <c r="G272" s="8" t="s">
        <v>436</v>
      </c>
      <c r="H272" s="9">
        <f t="shared" si="26"/>
        <v>0</v>
      </c>
      <c r="I272" s="9"/>
      <c r="J272" s="9"/>
      <c r="K272" s="9"/>
      <c r="L272" s="9"/>
      <c r="M272" s="9"/>
      <c r="N272" s="9">
        <v>1</v>
      </c>
      <c r="O272" s="9"/>
      <c r="P272" s="9"/>
      <c r="Q272" s="10"/>
      <c r="R272" s="10">
        <v>22578</v>
      </c>
    </row>
    <row r="273" spans="1:18" ht="24" x14ac:dyDescent="0.25">
      <c r="A273" s="7">
        <v>4</v>
      </c>
      <c r="B273" s="413" t="s">
        <v>439</v>
      </c>
      <c r="C273" s="414"/>
      <c r="D273" s="414"/>
      <c r="E273" s="414"/>
      <c r="F273" s="415"/>
      <c r="G273" s="8" t="s">
        <v>440</v>
      </c>
      <c r="H273" s="9">
        <f t="shared" si="26"/>
        <v>0</v>
      </c>
      <c r="I273" s="9"/>
      <c r="J273" s="9"/>
      <c r="K273" s="9"/>
      <c r="L273" s="9"/>
      <c r="M273" s="9"/>
      <c r="N273" s="9">
        <v>1</v>
      </c>
      <c r="O273" s="9"/>
      <c r="P273" s="9"/>
      <c r="Q273" s="10"/>
      <c r="R273" s="10">
        <v>29212</v>
      </c>
    </row>
    <row r="274" spans="1:18" x14ac:dyDescent="0.25">
      <c r="A274" s="7">
        <v>5</v>
      </c>
      <c r="B274" s="413" t="s">
        <v>443</v>
      </c>
      <c r="C274" s="414"/>
      <c r="D274" s="414"/>
      <c r="E274" s="414"/>
      <c r="F274" s="415"/>
      <c r="G274" s="8" t="s">
        <v>444</v>
      </c>
      <c r="H274" s="9">
        <f t="shared" si="26"/>
        <v>0</v>
      </c>
      <c r="I274" s="9"/>
      <c r="J274" s="9"/>
      <c r="K274" s="9"/>
      <c r="L274" s="9"/>
      <c r="M274" s="9"/>
      <c r="N274" s="9">
        <v>1</v>
      </c>
      <c r="O274" s="9"/>
      <c r="P274" s="9"/>
      <c r="Q274" s="10"/>
      <c r="R274" s="10">
        <v>22799</v>
      </c>
    </row>
    <row r="275" spans="1:18" ht="24" x14ac:dyDescent="0.25">
      <c r="A275" s="7">
        <v>6</v>
      </c>
      <c r="B275" s="413" t="s">
        <v>445</v>
      </c>
      <c r="C275" s="414"/>
      <c r="D275" s="414"/>
      <c r="E275" s="414"/>
      <c r="F275" s="415"/>
      <c r="G275" s="8" t="s">
        <v>446</v>
      </c>
      <c r="H275" s="9">
        <f t="shared" si="26"/>
        <v>0</v>
      </c>
      <c r="I275" s="9"/>
      <c r="J275" s="9"/>
      <c r="K275" s="9"/>
      <c r="L275" s="9"/>
      <c r="M275" s="9"/>
      <c r="N275" s="9">
        <v>1</v>
      </c>
      <c r="O275" s="9"/>
      <c r="P275" s="9"/>
      <c r="Q275" s="10"/>
      <c r="R275" s="10">
        <v>17742</v>
      </c>
    </row>
    <row r="276" spans="1:18" ht="24" x14ac:dyDescent="0.25">
      <c r="A276" s="7">
        <v>7</v>
      </c>
      <c r="B276" s="413" t="s">
        <v>447</v>
      </c>
      <c r="C276" s="414"/>
      <c r="D276" s="414"/>
      <c r="E276" s="414"/>
      <c r="F276" s="415"/>
      <c r="G276" s="8" t="s">
        <v>448</v>
      </c>
      <c r="H276" s="9">
        <f t="shared" si="26"/>
        <v>0</v>
      </c>
      <c r="I276" s="9"/>
      <c r="J276" s="9"/>
      <c r="K276" s="9"/>
      <c r="L276" s="9"/>
      <c r="M276" s="9"/>
      <c r="N276" s="9">
        <v>1</v>
      </c>
      <c r="O276" s="9"/>
      <c r="P276" s="9"/>
      <c r="Q276" s="10"/>
      <c r="R276" s="10">
        <v>22034</v>
      </c>
    </row>
    <row r="277" spans="1:18" ht="28.5" customHeight="1" x14ac:dyDescent="0.25">
      <c r="A277" s="7">
        <v>8</v>
      </c>
      <c r="B277" s="413" t="s">
        <v>449</v>
      </c>
      <c r="C277" s="414"/>
      <c r="D277" s="414"/>
      <c r="E277" s="414"/>
      <c r="F277" s="415"/>
      <c r="G277" s="8" t="s">
        <v>450</v>
      </c>
      <c r="H277" s="9">
        <f t="shared" si="26"/>
        <v>0</v>
      </c>
      <c r="I277" s="9"/>
      <c r="J277" s="9"/>
      <c r="K277" s="9"/>
      <c r="L277" s="9"/>
      <c r="M277" s="9"/>
      <c r="N277" s="9"/>
      <c r="O277" s="9">
        <v>1</v>
      </c>
      <c r="P277" s="9">
        <v>1</v>
      </c>
      <c r="Q277" s="10"/>
      <c r="R277" s="10">
        <v>25275</v>
      </c>
    </row>
    <row r="278" spans="1:18" x14ac:dyDescent="0.25">
      <c r="A278" s="7">
        <v>9</v>
      </c>
      <c r="B278" s="413" t="s">
        <v>451</v>
      </c>
      <c r="C278" s="414"/>
      <c r="D278" s="414"/>
      <c r="E278" s="414"/>
      <c r="F278" s="415"/>
      <c r="G278" s="8" t="s">
        <v>452</v>
      </c>
      <c r="H278" s="9">
        <f t="shared" si="26"/>
        <v>0</v>
      </c>
      <c r="I278" s="9"/>
      <c r="J278" s="9"/>
      <c r="K278" s="9"/>
      <c r="L278" s="9"/>
      <c r="M278" s="9"/>
      <c r="N278" s="9">
        <v>1</v>
      </c>
      <c r="O278" s="9"/>
      <c r="P278" s="9"/>
      <c r="Q278" s="10"/>
      <c r="R278" s="10">
        <v>17830</v>
      </c>
    </row>
    <row r="279" spans="1:18" ht="24" x14ac:dyDescent="0.25">
      <c r="A279" s="7">
        <v>10</v>
      </c>
      <c r="B279" s="413" t="s">
        <v>453</v>
      </c>
      <c r="C279" s="414"/>
      <c r="D279" s="414"/>
      <c r="E279" s="414"/>
      <c r="F279" s="415"/>
      <c r="G279" s="8" t="s">
        <v>454</v>
      </c>
      <c r="H279" s="9">
        <f t="shared" si="26"/>
        <v>0</v>
      </c>
      <c r="I279" s="9"/>
      <c r="J279" s="9"/>
      <c r="K279" s="9"/>
      <c r="L279" s="9"/>
      <c r="M279" s="9"/>
      <c r="N279" s="9">
        <v>1</v>
      </c>
      <c r="O279" s="9">
        <v>0</v>
      </c>
      <c r="P279" s="9">
        <v>0</v>
      </c>
      <c r="Q279" s="10"/>
      <c r="R279" s="10">
        <v>0</v>
      </c>
    </row>
    <row r="280" spans="1:18" ht="24" x14ac:dyDescent="0.25">
      <c r="A280" s="7">
        <v>11</v>
      </c>
      <c r="B280" s="413" t="s">
        <v>455</v>
      </c>
      <c r="C280" s="414"/>
      <c r="D280" s="414"/>
      <c r="E280" s="414"/>
      <c r="F280" s="415"/>
      <c r="G280" s="8" t="s">
        <v>456</v>
      </c>
      <c r="H280" s="9">
        <f t="shared" si="26"/>
        <v>0</v>
      </c>
      <c r="I280" s="9"/>
      <c r="J280" s="9"/>
      <c r="K280" s="9"/>
      <c r="L280" s="9"/>
      <c r="M280" s="9"/>
      <c r="N280" s="9">
        <v>1</v>
      </c>
      <c r="O280" s="9"/>
      <c r="P280" s="9"/>
      <c r="Q280" s="10"/>
      <c r="R280" s="10">
        <v>23502</v>
      </c>
    </row>
    <row r="281" spans="1:18" x14ac:dyDescent="0.25">
      <c r="A281" s="7">
        <v>12</v>
      </c>
      <c r="B281" s="413" t="s">
        <v>457</v>
      </c>
      <c r="C281" s="414"/>
      <c r="D281" s="414"/>
      <c r="E281" s="414"/>
      <c r="F281" s="415"/>
      <c r="G281" s="8" t="s">
        <v>458</v>
      </c>
      <c r="H281" s="9">
        <f t="shared" si="26"/>
        <v>0</v>
      </c>
      <c r="I281" s="9"/>
      <c r="J281" s="9"/>
      <c r="K281" s="9"/>
      <c r="L281" s="9"/>
      <c r="M281" s="9"/>
      <c r="N281" s="9">
        <v>1</v>
      </c>
      <c r="O281" s="9"/>
      <c r="P281" s="9"/>
      <c r="Q281" s="10"/>
      <c r="R281" s="10">
        <v>18721</v>
      </c>
    </row>
    <row r="282" spans="1:18" ht="24" x14ac:dyDescent="0.25">
      <c r="A282" s="7">
        <v>13</v>
      </c>
      <c r="B282" s="413" t="s">
        <v>459</v>
      </c>
      <c r="C282" s="414"/>
      <c r="D282" s="414"/>
      <c r="E282" s="414"/>
      <c r="F282" s="415"/>
      <c r="G282" s="8" t="s">
        <v>460</v>
      </c>
      <c r="H282" s="9">
        <f t="shared" si="26"/>
        <v>0</v>
      </c>
      <c r="I282" s="9"/>
      <c r="J282" s="9"/>
      <c r="K282" s="9"/>
      <c r="L282" s="9"/>
      <c r="M282" s="9"/>
      <c r="N282" s="9">
        <v>1</v>
      </c>
      <c r="O282" s="9"/>
      <c r="P282" s="9"/>
      <c r="Q282" s="10"/>
      <c r="R282" s="10">
        <v>19045</v>
      </c>
    </row>
    <row r="283" spans="1:18" ht="36" x14ac:dyDescent="0.25">
      <c r="A283" s="7">
        <v>14</v>
      </c>
      <c r="B283" s="413" t="s">
        <v>461</v>
      </c>
      <c r="C283" s="414"/>
      <c r="D283" s="414"/>
      <c r="E283" s="414"/>
      <c r="F283" s="415"/>
      <c r="G283" s="8" t="s">
        <v>462</v>
      </c>
      <c r="H283" s="9">
        <f t="shared" si="26"/>
        <v>0</v>
      </c>
      <c r="I283" s="9"/>
      <c r="J283" s="9"/>
      <c r="K283" s="9"/>
      <c r="L283" s="9"/>
      <c r="M283" s="9"/>
      <c r="N283" s="9">
        <v>1</v>
      </c>
      <c r="O283" s="9"/>
      <c r="P283" s="9"/>
      <c r="Q283" s="10"/>
      <c r="R283" s="10">
        <v>38288</v>
      </c>
    </row>
    <row r="284" spans="1:18" x14ac:dyDescent="0.25">
      <c r="A284" s="7">
        <v>15</v>
      </c>
      <c r="B284" s="413" t="s">
        <v>437</v>
      </c>
      <c r="C284" s="414"/>
      <c r="D284" s="414"/>
      <c r="E284" s="414"/>
      <c r="F284" s="415"/>
      <c r="G284" s="8" t="s">
        <v>438</v>
      </c>
      <c r="H284" s="9">
        <f t="shared" si="26"/>
        <v>0</v>
      </c>
      <c r="I284" s="9"/>
      <c r="J284" s="9"/>
      <c r="K284" s="9"/>
      <c r="L284" s="9"/>
      <c r="M284" s="9"/>
      <c r="N284" s="9"/>
      <c r="O284" s="9"/>
      <c r="P284" s="9"/>
      <c r="Q284" s="10"/>
      <c r="R284" s="10"/>
    </row>
    <row r="285" spans="1:18" x14ac:dyDescent="0.25">
      <c r="A285" s="7">
        <v>16</v>
      </c>
      <c r="B285" s="413" t="s">
        <v>441</v>
      </c>
      <c r="C285" s="414"/>
      <c r="D285" s="414"/>
      <c r="E285" s="414"/>
      <c r="F285" s="415"/>
      <c r="G285" s="8" t="s">
        <v>442</v>
      </c>
      <c r="H285" s="9">
        <f>I285+J285</f>
        <v>0</v>
      </c>
      <c r="I285" s="9"/>
      <c r="J285" s="9"/>
      <c r="K285" s="9"/>
      <c r="L285" s="9"/>
      <c r="M285" s="9"/>
      <c r="N285" s="9"/>
      <c r="O285" s="9"/>
      <c r="P285" s="9"/>
      <c r="Q285" s="10"/>
      <c r="R285" s="10"/>
    </row>
    <row r="286" spans="1:18" x14ac:dyDescent="0.25">
      <c r="A286" s="7"/>
      <c r="B286" s="416" t="s">
        <v>404</v>
      </c>
      <c r="C286" s="417"/>
      <c r="D286" s="417"/>
      <c r="E286" s="417"/>
      <c r="F286" s="417"/>
      <c r="G286" s="418"/>
      <c r="H286" s="3">
        <f t="shared" ref="H286" si="27">H287+H288+H289+H290+H291+H292+H293+H294+H295+H296+H297</f>
        <v>10</v>
      </c>
      <c r="I286" s="3">
        <f>I287+I288+I289+I290+I291+I292+I293+I294+I295+I296+I297</f>
        <v>0</v>
      </c>
      <c r="J286" s="3">
        <f t="shared" ref="J286:N286" si="28">J287+J288+J289+J290+J291+J292+J293+J294+J295+J296+J297</f>
        <v>10</v>
      </c>
      <c r="K286" s="3">
        <f t="shared" si="28"/>
        <v>4</v>
      </c>
      <c r="L286" s="3">
        <f t="shared" si="28"/>
        <v>6</v>
      </c>
      <c r="M286" s="3">
        <f t="shared" si="28"/>
        <v>1</v>
      </c>
      <c r="N286" s="3">
        <f t="shared" si="28"/>
        <v>7</v>
      </c>
      <c r="O286" s="3">
        <f>O287+O289+O290+O291+O292+O293+O294+O295+O296</f>
        <v>18</v>
      </c>
      <c r="P286" s="3">
        <f>P287+P289+P290+P291+P292+P293</f>
        <v>14</v>
      </c>
      <c r="Q286" s="6">
        <v>38338</v>
      </c>
      <c r="R286" s="6">
        <v>18725</v>
      </c>
    </row>
    <row r="287" spans="1:18" ht="30" customHeight="1" x14ac:dyDescent="0.25">
      <c r="A287" s="7"/>
      <c r="B287" s="413" t="s">
        <v>404</v>
      </c>
      <c r="C287" s="414"/>
      <c r="D287" s="414"/>
      <c r="E287" s="414"/>
      <c r="F287" s="415"/>
      <c r="G287" s="8" t="s">
        <v>587</v>
      </c>
      <c r="H287" s="9">
        <f>I287+J287</f>
        <v>10</v>
      </c>
      <c r="I287" s="9"/>
      <c r="J287" s="9">
        <v>10</v>
      </c>
      <c r="K287" s="9">
        <v>4</v>
      </c>
      <c r="L287" s="9">
        <v>6</v>
      </c>
      <c r="M287" s="9">
        <v>1</v>
      </c>
      <c r="N287" s="9">
        <v>6</v>
      </c>
      <c r="O287" s="9">
        <v>10</v>
      </c>
      <c r="P287" s="9">
        <v>9</v>
      </c>
      <c r="Q287" s="10">
        <v>38338</v>
      </c>
      <c r="R287" s="10">
        <v>18725</v>
      </c>
    </row>
    <row r="288" spans="1:18" hidden="1" x14ac:dyDescent="0.25">
      <c r="A288" s="7"/>
      <c r="B288" s="413" t="s">
        <v>424</v>
      </c>
      <c r="C288" s="414"/>
      <c r="D288" s="414"/>
      <c r="E288" s="414"/>
      <c r="F288" s="415"/>
      <c r="G288" s="8" t="s">
        <v>589</v>
      </c>
      <c r="H288" s="9">
        <f t="shared" ref="H288:H297" si="29">I288+J288</f>
        <v>0</v>
      </c>
      <c r="I288" s="9"/>
      <c r="J288" s="9"/>
      <c r="K288" s="9"/>
      <c r="L288" s="9"/>
      <c r="M288" s="9"/>
      <c r="N288" s="9"/>
      <c r="O288" s="9">
        <v>2</v>
      </c>
      <c r="P288" s="9">
        <v>2</v>
      </c>
      <c r="Q288" s="10"/>
      <c r="R288" s="10">
        <v>15094</v>
      </c>
    </row>
    <row r="289" spans="1:18" x14ac:dyDescent="0.25">
      <c r="A289" s="7">
        <v>1</v>
      </c>
      <c r="B289" s="413" t="s">
        <v>405</v>
      </c>
      <c r="C289" s="414"/>
      <c r="D289" s="414"/>
      <c r="E289" s="414"/>
      <c r="F289" s="415"/>
      <c r="G289" s="8" t="s">
        <v>406</v>
      </c>
      <c r="H289" s="9">
        <f t="shared" si="29"/>
        <v>0</v>
      </c>
      <c r="I289" s="9"/>
      <c r="J289" s="9"/>
      <c r="K289" s="9"/>
      <c r="L289" s="9"/>
      <c r="M289" s="9"/>
      <c r="N289" s="9">
        <v>1</v>
      </c>
      <c r="O289" s="9">
        <v>1</v>
      </c>
      <c r="P289" s="9">
        <v>1</v>
      </c>
      <c r="Q289" s="10"/>
      <c r="R289" s="10"/>
    </row>
    <row r="290" spans="1:18" x14ac:dyDescent="0.25">
      <c r="A290" s="7">
        <v>2</v>
      </c>
      <c r="B290" s="413" t="s">
        <v>407</v>
      </c>
      <c r="C290" s="414"/>
      <c r="D290" s="414"/>
      <c r="E290" s="414"/>
      <c r="F290" s="415"/>
      <c r="G290" s="8" t="s">
        <v>408</v>
      </c>
      <c r="H290" s="9">
        <f t="shared" si="29"/>
        <v>0</v>
      </c>
      <c r="I290" s="9"/>
      <c r="J290" s="9"/>
      <c r="K290" s="9"/>
      <c r="L290" s="9"/>
      <c r="M290" s="9"/>
      <c r="N290" s="9"/>
      <c r="O290" s="9">
        <v>1</v>
      </c>
      <c r="P290" s="9">
        <v>1</v>
      </c>
      <c r="Q290" s="10"/>
      <c r="R290" s="10"/>
    </row>
    <row r="291" spans="1:18" x14ac:dyDescent="0.25">
      <c r="A291" s="7">
        <v>3</v>
      </c>
      <c r="B291" s="413" t="s">
        <v>409</v>
      </c>
      <c r="C291" s="414"/>
      <c r="D291" s="414"/>
      <c r="E291" s="414"/>
      <c r="F291" s="415"/>
      <c r="G291" s="8" t="s">
        <v>410</v>
      </c>
      <c r="H291" s="9">
        <f t="shared" si="29"/>
        <v>0</v>
      </c>
      <c r="I291" s="9"/>
      <c r="J291" s="9"/>
      <c r="K291" s="9"/>
      <c r="L291" s="9"/>
      <c r="M291" s="9"/>
      <c r="N291" s="9"/>
      <c r="O291" s="9">
        <v>1</v>
      </c>
      <c r="P291" s="9">
        <v>1</v>
      </c>
      <c r="Q291" s="10"/>
      <c r="R291" s="10"/>
    </row>
    <row r="292" spans="1:18" x14ac:dyDescent="0.25">
      <c r="A292" s="7">
        <v>4</v>
      </c>
      <c r="B292" s="413" t="s">
        <v>411</v>
      </c>
      <c r="C292" s="414"/>
      <c r="D292" s="414"/>
      <c r="E292" s="414"/>
      <c r="F292" s="415"/>
      <c r="G292" s="8" t="s">
        <v>412</v>
      </c>
      <c r="H292" s="9">
        <f t="shared" si="29"/>
        <v>0</v>
      </c>
      <c r="I292" s="9"/>
      <c r="J292" s="9"/>
      <c r="K292" s="9"/>
      <c r="L292" s="9"/>
      <c r="M292" s="9"/>
      <c r="N292" s="9"/>
      <c r="O292" s="9">
        <v>1</v>
      </c>
      <c r="P292" s="9">
        <v>1</v>
      </c>
      <c r="Q292" s="10"/>
      <c r="R292" s="10"/>
    </row>
    <row r="293" spans="1:18" ht="24" x14ac:dyDescent="0.25">
      <c r="A293" s="7">
        <v>5</v>
      </c>
      <c r="B293" s="413" t="s">
        <v>415</v>
      </c>
      <c r="C293" s="414"/>
      <c r="D293" s="414"/>
      <c r="E293" s="414"/>
      <c r="F293" s="415"/>
      <c r="G293" s="8" t="s">
        <v>416</v>
      </c>
      <c r="H293" s="9">
        <f t="shared" si="29"/>
        <v>0</v>
      </c>
      <c r="I293" s="9"/>
      <c r="J293" s="9"/>
      <c r="K293" s="9"/>
      <c r="L293" s="9"/>
      <c r="M293" s="9"/>
      <c r="N293" s="9"/>
      <c r="O293" s="9">
        <v>1</v>
      </c>
      <c r="P293" s="9">
        <v>1</v>
      </c>
      <c r="Q293" s="10"/>
      <c r="R293" s="10"/>
    </row>
    <row r="294" spans="1:18" x14ac:dyDescent="0.25">
      <c r="A294" s="7">
        <v>6</v>
      </c>
      <c r="B294" s="413" t="s">
        <v>417</v>
      </c>
      <c r="C294" s="414"/>
      <c r="D294" s="414"/>
      <c r="E294" s="414"/>
      <c r="F294" s="415"/>
      <c r="G294" s="8" t="s">
        <v>418</v>
      </c>
      <c r="H294" s="9">
        <f t="shared" si="29"/>
        <v>0</v>
      </c>
      <c r="I294" s="9"/>
      <c r="J294" s="9"/>
      <c r="K294" s="9"/>
      <c r="L294" s="9"/>
      <c r="M294" s="9"/>
      <c r="N294" s="9"/>
      <c r="O294" s="9">
        <v>1</v>
      </c>
      <c r="P294" s="9">
        <v>1</v>
      </c>
      <c r="Q294" s="10"/>
      <c r="R294" s="10"/>
    </row>
    <row r="295" spans="1:18" x14ac:dyDescent="0.25">
      <c r="A295" s="7">
        <v>7</v>
      </c>
      <c r="B295" s="413" t="s">
        <v>419</v>
      </c>
      <c r="C295" s="414"/>
      <c r="D295" s="414"/>
      <c r="E295" s="414"/>
      <c r="F295" s="415"/>
      <c r="G295" s="8" t="s">
        <v>420</v>
      </c>
      <c r="H295" s="9">
        <f t="shared" si="29"/>
        <v>0</v>
      </c>
      <c r="I295" s="9"/>
      <c r="J295" s="9"/>
      <c r="K295" s="9"/>
      <c r="L295" s="9"/>
      <c r="M295" s="9"/>
      <c r="N295" s="9"/>
      <c r="O295" s="9">
        <v>1</v>
      </c>
      <c r="P295" s="9">
        <v>0</v>
      </c>
      <c r="Q295" s="10"/>
      <c r="R295" s="10"/>
    </row>
    <row r="296" spans="1:18" ht="28.5" customHeight="1" x14ac:dyDescent="0.25">
      <c r="A296" s="7">
        <v>8</v>
      </c>
      <c r="B296" s="413" t="s">
        <v>421</v>
      </c>
      <c r="C296" s="414"/>
      <c r="D296" s="414"/>
      <c r="E296" s="414"/>
      <c r="F296" s="415"/>
      <c r="G296" s="8" t="s">
        <v>422</v>
      </c>
      <c r="H296" s="9">
        <f t="shared" si="29"/>
        <v>0</v>
      </c>
      <c r="I296" s="9"/>
      <c r="J296" s="9"/>
      <c r="K296" s="9"/>
      <c r="L296" s="9"/>
      <c r="M296" s="9"/>
      <c r="N296" s="9"/>
      <c r="O296" s="9">
        <v>1</v>
      </c>
      <c r="P296" s="9">
        <v>0</v>
      </c>
      <c r="Q296" s="10"/>
      <c r="R296" s="10"/>
    </row>
    <row r="297" spans="1:18" ht="36" customHeight="1" x14ac:dyDescent="0.25">
      <c r="A297" s="7">
        <v>9</v>
      </c>
      <c r="B297" s="413" t="s">
        <v>413</v>
      </c>
      <c r="C297" s="414"/>
      <c r="D297" s="414"/>
      <c r="E297" s="414"/>
      <c r="F297" s="415"/>
      <c r="G297" s="8" t="s">
        <v>414</v>
      </c>
      <c r="H297" s="9">
        <f t="shared" si="29"/>
        <v>0</v>
      </c>
      <c r="I297" s="9"/>
      <c r="J297" s="9"/>
      <c r="K297" s="9"/>
      <c r="L297" s="9"/>
      <c r="M297" s="9"/>
      <c r="N297" s="9"/>
      <c r="O297" s="9">
        <v>0</v>
      </c>
      <c r="P297" s="9"/>
      <c r="Q297" s="10"/>
      <c r="R297" s="10"/>
    </row>
    <row r="298" spans="1:18" x14ac:dyDescent="0.25">
      <c r="A298" s="7"/>
      <c r="B298" s="416" t="s">
        <v>423</v>
      </c>
      <c r="C298" s="417"/>
      <c r="D298" s="417"/>
      <c r="E298" s="417"/>
      <c r="F298" s="417"/>
      <c r="G298" s="418"/>
      <c r="H298" s="3">
        <f t="shared" ref="H298" si="30">H299+H300+H302+H303</f>
        <v>0</v>
      </c>
      <c r="I298" s="3">
        <f>I299+I300+I302+I303</f>
        <v>0</v>
      </c>
      <c r="J298" s="3">
        <f>J299+J300+J302+J303</f>
        <v>0</v>
      </c>
      <c r="K298" s="3">
        <v>3</v>
      </c>
      <c r="L298" s="3">
        <v>4</v>
      </c>
      <c r="M298" s="3">
        <v>2</v>
      </c>
      <c r="N298" s="3">
        <v>6</v>
      </c>
      <c r="O298" s="3">
        <f>O299+O300+O301+O302+O303</f>
        <v>11</v>
      </c>
      <c r="P298" s="3">
        <f>P299+P300+P301+P302+P303</f>
        <v>8</v>
      </c>
      <c r="Q298" s="6">
        <v>48731</v>
      </c>
      <c r="R298" s="6">
        <v>27474</v>
      </c>
    </row>
    <row r="299" spans="1:18" ht="24" x14ac:dyDescent="0.25">
      <c r="A299" s="7"/>
      <c r="B299" s="413" t="s">
        <v>423</v>
      </c>
      <c r="C299" s="414"/>
      <c r="D299" s="414"/>
      <c r="E299" s="414"/>
      <c r="F299" s="415"/>
      <c r="G299" s="8" t="s">
        <v>588</v>
      </c>
      <c r="H299" s="9">
        <f>I299+J299</f>
        <v>0</v>
      </c>
      <c r="I299" s="9"/>
      <c r="J299" s="9"/>
      <c r="K299" s="9"/>
      <c r="L299" s="9"/>
      <c r="M299" s="9"/>
      <c r="N299" s="9">
        <v>1</v>
      </c>
      <c r="O299" s="9">
        <v>6</v>
      </c>
      <c r="P299" s="9">
        <v>5</v>
      </c>
      <c r="Q299" s="10">
        <v>48731</v>
      </c>
      <c r="R299" s="10">
        <v>27474</v>
      </c>
    </row>
    <row r="300" spans="1:18" x14ac:dyDescent="0.25">
      <c r="A300" s="7">
        <v>1</v>
      </c>
      <c r="B300" s="413" t="s">
        <v>425</v>
      </c>
      <c r="C300" s="414"/>
      <c r="D300" s="414"/>
      <c r="E300" s="414"/>
      <c r="F300" s="415"/>
      <c r="G300" s="8" t="s">
        <v>426</v>
      </c>
      <c r="H300" s="9">
        <f t="shared" ref="H300:H303" si="31">I300+J300</f>
        <v>0</v>
      </c>
      <c r="I300" s="9"/>
      <c r="J300" s="9"/>
      <c r="K300" s="9"/>
      <c r="L300" s="9"/>
      <c r="M300" s="9"/>
      <c r="N300" s="9"/>
      <c r="O300" s="9">
        <v>2</v>
      </c>
      <c r="P300" s="9">
        <v>2</v>
      </c>
      <c r="Q300" s="10"/>
      <c r="R300" s="10"/>
    </row>
    <row r="301" spans="1:18" x14ac:dyDescent="0.25">
      <c r="A301" s="7"/>
      <c r="B301" s="413" t="s">
        <v>424</v>
      </c>
      <c r="C301" s="414"/>
      <c r="D301" s="414"/>
      <c r="E301" s="414"/>
      <c r="F301" s="415"/>
      <c r="G301" s="8" t="s">
        <v>589</v>
      </c>
      <c r="H301" s="9">
        <f t="shared" si="31"/>
        <v>0</v>
      </c>
      <c r="I301" s="9"/>
      <c r="J301" s="9"/>
      <c r="K301" s="9"/>
      <c r="L301" s="9"/>
      <c r="M301" s="9"/>
      <c r="N301" s="9"/>
      <c r="O301" s="9">
        <v>1</v>
      </c>
      <c r="P301" s="9">
        <v>1</v>
      </c>
      <c r="Q301" s="10"/>
      <c r="R301" s="10">
        <v>15094</v>
      </c>
    </row>
    <row r="302" spans="1:18" ht="24" x14ac:dyDescent="0.25">
      <c r="A302" s="7">
        <v>2</v>
      </c>
      <c r="B302" s="413" t="s">
        <v>427</v>
      </c>
      <c r="C302" s="414"/>
      <c r="D302" s="414"/>
      <c r="E302" s="414"/>
      <c r="F302" s="415"/>
      <c r="G302" s="8" t="s">
        <v>428</v>
      </c>
      <c r="H302" s="9">
        <f t="shared" si="31"/>
        <v>0</v>
      </c>
      <c r="I302" s="9"/>
      <c r="J302" s="9"/>
      <c r="K302" s="9"/>
      <c r="L302" s="9"/>
      <c r="M302" s="9"/>
      <c r="N302" s="9"/>
      <c r="O302" s="9">
        <v>1</v>
      </c>
      <c r="P302" s="9">
        <v>0</v>
      </c>
      <c r="Q302" s="10"/>
      <c r="R302" s="10"/>
    </row>
    <row r="303" spans="1:18" x14ac:dyDescent="0.25">
      <c r="A303" s="7">
        <v>3</v>
      </c>
      <c r="B303" s="413" t="s">
        <v>423</v>
      </c>
      <c r="C303" s="414"/>
      <c r="D303" s="414"/>
      <c r="E303" s="414"/>
      <c r="F303" s="415"/>
      <c r="G303" s="8" t="s">
        <v>429</v>
      </c>
      <c r="H303" s="9">
        <f t="shared" si="31"/>
        <v>0</v>
      </c>
      <c r="I303" s="9"/>
      <c r="J303" s="9"/>
      <c r="K303" s="9"/>
      <c r="L303" s="9"/>
      <c r="M303" s="9"/>
      <c r="N303" s="9"/>
      <c r="O303" s="9">
        <v>1</v>
      </c>
      <c r="P303" s="9">
        <v>0</v>
      </c>
      <c r="Q303" s="10"/>
      <c r="R303" s="10"/>
    </row>
    <row r="304" spans="1:18" x14ac:dyDescent="0.25">
      <c r="A304" s="7">
        <v>14</v>
      </c>
      <c r="B304" s="396" t="s">
        <v>463</v>
      </c>
      <c r="C304" s="397"/>
      <c r="D304" s="397"/>
      <c r="E304" s="397"/>
      <c r="F304" s="397"/>
      <c r="G304" s="398"/>
      <c r="H304" s="3">
        <f t="shared" ref="H304:P304" si="32">H305+H306+H307+H308+H309+H310+H311+H312+H313+H314+H315+H316+H317+H318+H319+H320+H321+H322+H323+H324</f>
        <v>230</v>
      </c>
      <c r="I304" s="3">
        <f t="shared" si="32"/>
        <v>150</v>
      </c>
      <c r="J304" s="3">
        <f t="shared" si="32"/>
        <v>80</v>
      </c>
      <c r="K304" s="3">
        <f t="shared" si="32"/>
        <v>98</v>
      </c>
      <c r="L304" s="3">
        <f t="shared" si="32"/>
        <v>14</v>
      </c>
      <c r="M304" s="3">
        <f t="shared" si="32"/>
        <v>14</v>
      </c>
      <c r="N304" s="3">
        <f t="shared" si="32"/>
        <v>312</v>
      </c>
      <c r="O304" s="3">
        <f t="shared" si="32"/>
        <v>0</v>
      </c>
      <c r="P304" s="3">
        <f t="shared" si="32"/>
        <v>0</v>
      </c>
      <c r="Q304" s="6">
        <v>32374</v>
      </c>
      <c r="R304" s="6">
        <v>18752</v>
      </c>
    </row>
    <row r="305" spans="1:18" ht="24" x14ac:dyDescent="0.25">
      <c r="A305" s="7"/>
      <c r="B305" s="413" t="s">
        <v>464</v>
      </c>
      <c r="C305" s="414"/>
      <c r="D305" s="414"/>
      <c r="E305" s="414"/>
      <c r="F305" s="415"/>
      <c r="G305" s="8" t="s">
        <v>591</v>
      </c>
      <c r="H305" s="9">
        <f>I305+J305</f>
        <v>130</v>
      </c>
      <c r="I305" s="9">
        <v>130</v>
      </c>
      <c r="J305" s="9">
        <v>0</v>
      </c>
      <c r="K305" s="9">
        <v>76</v>
      </c>
      <c r="L305" s="9">
        <v>14</v>
      </c>
      <c r="M305" s="9">
        <v>14</v>
      </c>
      <c r="N305" s="9">
        <v>189</v>
      </c>
      <c r="O305" s="9"/>
      <c r="P305" s="9"/>
      <c r="Q305" s="10">
        <v>33624</v>
      </c>
      <c r="R305" s="10">
        <v>18704</v>
      </c>
    </row>
    <row r="306" spans="1:18" ht="24" x14ac:dyDescent="0.25">
      <c r="A306" s="7"/>
      <c r="B306" s="413" t="s">
        <v>465</v>
      </c>
      <c r="C306" s="414"/>
      <c r="D306" s="414"/>
      <c r="E306" s="414"/>
      <c r="F306" s="415"/>
      <c r="G306" s="8" t="s">
        <v>592</v>
      </c>
      <c r="H306" s="9">
        <f t="shared" ref="H306:H324" si="33">I306+J306</f>
        <v>40</v>
      </c>
      <c r="I306" s="9">
        <v>10</v>
      </c>
      <c r="J306" s="9">
        <v>30</v>
      </c>
      <c r="K306" s="9">
        <v>6</v>
      </c>
      <c r="L306" s="9">
        <v>0</v>
      </c>
      <c r="M306" s="9">
        <v>0</v>
      </c>
      <c r="N306" s="9">
        <v>27</v>
      </c>
      <c r="O306" s="9"/>
      <c r="P306" s="9"/>
      <c r="Q306" s="10">
        <v>31057</v>
      </c>
      <c r="R306" s="10">
        <v>1845</v>
      </c>
    </row>
    <row r="307" spans="1:18" ht="24" x14ac:dyDescent="0.25">
      <c r="A307" s="7"/>
      <c r="B307" s="413" t="s">
        <v>466</v>
      </c>
      <c r="C307" s="414"/>
      <c r="D307" s="414"/>
      <c r="E307" s="414"/>
      <c r="F307" s="415"/>
      <c r="G307" s="8" t="s">
        <v>593</v>
      </c>
      <c r="H307" s="9">
        <f t="shared" si="33"/>
        <v>40</v>
      </c>
      <c r="I307" s="9">
        <v>10</v>
      </c>
      <c r="J307" s="9">
        <v>30</v>
      </c>
      <c r="K307" s="9">
        <v>9</v>
      </c>
      <c r="L307" s="9">
        <v>0</v>
      </c>
      <c r="M307" s="9">
        <v>0</v>
      </c>
      <c r="N307" s="9">
        <v>33</v>
      </c>
      <c r="O307" s="9">
        <v>0</v>
      </c>
      <c r="P307" s="9">
        <v>0</v>
      </c>
      <c r="Q307" s="10">
        <v>31369</v>
      </c>
      <c r="R307" s="10">
        <v>18459</v>
      </c>
    </row>
    <row r="308" spans="1:18" ht="24" x14ac:dyDescent="0.25">
      <c r="A308" s="7"/>
      <c r="B308" s="413" t="s">
        <v>467</v>
      </c>
      <c r="C308" s="414"/>
      <c r="D308" s="414"/>
      <c r="E308" s="414"/>
      <c r="F308" s="415"/>
      <c r="G308" s="8" t="s">
        <v>594</v>
      </c>
      <c r="H308" s="9">
        <f t="shared" si="33"/>
        <v>20</v>
      </c>
      <c r="I308" s="9"/>
      <c r="J308" s="9">
        <v>20</v>
      </c>
      <c r="K308" s="9">
        <v>6</v>
      </c>
      <c r="L308" s="9">
        <v>0</v>
      </c>
      <c r="M308" s="9">
        <v>0</v>
      </c>
      <c r="N308" s="9">
        <v>12</v>
      </c>
      <c r="O308" s="9">
        <v>0</v>
      </c>
      <c r="P308" s="9">
        <v>0</v>
      </c>
      <c r="Q308" s="10">
        <v>28501</v>
      </c>
      <c r="R308" s="10">
        <v>15632</v>
      </c>
    </row>
    <row r="309" spans="1:18" ht="36" x14ac:dyDescent="0.25">
      <c r="A309" s="7"/>
      <c r="B309" s="413" t="s">
        <v>468</v>
      </c>
      <c r="C309" s="414"/>
      <c r="D309" s="414"/>
      <c r="E309" s="414"/>
      <c r="F309" s="415"/>
      <c r="G309" s="8" t="s">
        <v>595</v>
      </c>
      <c r="H309" s="9">
        <f t="shared" si="33"/>
        <v>0</v>
      </c>
      <c r="I309" s="9"/>
      <c r="J309" s="9"/>
      <c r="K309" s="9">
        <v>1</v>
      </c>
      <c r="L309" s="9">
        <v>0</v>
      </c>
      <c r="M309" s="9">
        <v>0</v>
      </c>
      <c r="N309" s="9">
        <v>11</v>
      </c>
      <c r="O309" s="9">
        <v>0</v>
      </c>
      <c r="P309" s="9">
        <v>0</v>
      </c>
      <c r="Q309" s="10">
        <v>28389</v>
      </c>
      <c r="R309" s="10">
        <v>17097</v>
      </c>
    </row>
    <row r="310" spans="1:18" x14ac:dyDescent="0.25">
      <c r="A310" s="7"/>
      <c r="B310" s="413" t="s">
        <v>469</v>
      </c>
      <c r="C310" s="414"/>
      <c r="D310" s="414"/>
      <c r="E310" s="414"/>
      <c r="F310" s="415"/>
      <c r="G310" s="8" t="s">
        <v>596</v>
      </c>
      <c r="H310" s="9">
        <f t="shared" si="33"/>
        <v>0</v>
      </c>
      <c r="I310" s="9"/>
      <c r="J310" s="9"/>
      <c r="K310" s="9"/>
      <c r="L310" s="9"/>
      <c r="M310" s="9"/>
      <c r="N310" s="9">
        <v>3</v>
      </c>
      <c r="O310" s="9"/>
      <c r="P310" s="9"/>
      <c r="Q310" s="10"/>
      <c r="R310" s="10">
        <v>16529</v>
      </c>
    </row>
    <row r="311" spans="1:18" ht="36" x14ac:dyDescent="0.25">
      <c r="A311" s="7">
        <v>1</v>
      </c>
      <c r="B311" s="413" t="s">
        <v>470</v>
      </c>
      <c r="C311" s="414"/>
      <c r="D311" s="414"/>
      <c r="E311" s="414"/>
      <c r="F311" s="415"/>
      <c r="G311" s="8" t="s">
        <v>471</v>
      </c>
      <c r="H311" s="9">
        <f t="shared" si="33"/>
        <v>0</v>
      </c>
      <c r="I311" s="9"/>
      <c r="J311" s="9"/>
      <c r="K311" s="9"/>
      <c r="L311" s="9"/>
      <c r="M311" s="9"/>
      <c r="N311" s="9">
        <v>2</v>
      </c>
      <c r="O311" s="9"/>
      <c r="P311" s="9"/>
      <c r="Q311" s="10"/>
      <c r="R311" s="10">
        <v>18932</v>
      </c>
    </row>
    <row r="312" spans="1:18" ht="24.75" customHeight="1" x14ac:dyDescent="0.25">
      <c r="A312" s="7">
        <v>2</v>
      </c>
      <c r="B312" s="413" t="s">
        <v>472</v>
      </c>
      <c r="C312" s="414"/>
      <c r="D312" s="414"/>
      <c r="E312" s="414"/>
      <c r="F312" s="415"/>
      <c r="G312" s="8" t="s">
        <v>473</v>
      </c>
      <c r="H312" s="9">
        <f t="shared" si="33"/>
        <v>0</v>
      </c>
      <c r="I312" s="9"/>
      <c r="J312" s="9"/>
      <c r="K312" s="9"/>
      <c r="L312" s="9"/>
      <c r="M312" s="9"/>
      <c r="N312" s="9">
        <v>3</v>
      </c>
      <c r="O312" s="9"/>
      <c r="P312" s="9"/>
      <c r="Q312" s="10"/>
      <c r="R312" s="10">
        <v>15458</v>
      </c>
    </row>
    <row r="313" spans="1:18" x14ac:dyDescent="0.25">
      <c r="A313" s="7">
        <v>3</v>
      </c>
      <c r="B313" s="413" t="s">
        <v>474</v>
      </c>
      <c r="C313" s="414"/>
      <c r="D313" s="414"/>
      <c r="E313" s="414"/>
      <c r="F313" s="415"/>
      <c r="G313" s="8" t="s">
        <v>475</v>
      </c>
      <c r="H313" s="9">
        <f t="shared" si="33"/>
        <v>0</v>
      </c>
      <c r="I313" s="9"/>
      <c r="J313" s="9"/>
      <c r="K313" s="9"/>
      <c r="L313" s="9"/>
      <c r="M313" s="9"/>
      <c r="N313" s="9">
        <v>3</v>
      </c>
      <c r="O313" s="9"/>
      <c r="P313" s="9"/>
      <c r="Q313" s="10"/>
      <c r="R313" s="10">
        <v>16551</v>
      </c>
    </row>
    <row r="314" spans="1:18" x14ac:dyDescent="0.25">
      <c r="A314" s="7">
        <v>4</v>
      </c>
      <c r="B314" s="413" t="s">
        <v>476</v>
      </c>
      <c r="C314" s="414"/>
      <c r="D314" s="414"/>
      <c r="E314" s="414"/>
      <c r="F314" s="415"/>
      <c r="G314" s="8" t="s">
        <v>477</v>
      </c>
      <c r="H314" s="9">
        <f t="shared" si="33"/>
        <v>0</v>
      </c>
      <c r="I314" s="9"/>
      <c r="J314" s="9"/>
      <c r="K314" s="9"/>
      <c r="L314" s="9"/>
      <c r="M314" s="9"/>
      <c r="N314" s="9">
        <v>1</v>
      </c>
      <c r="O314" s="9"/>
      <c r="P314" s="9"/>
      <c r="Q314" s="10"/>
      <c r="R314" s="10">
        <v>18678</v>
      </c>
    </row>
    <row r="315" spans="1:18" ht="36" x14ac:dyDescent="0.25">
      <c r="A315" s="7">
        <v>5</v>
      </c>
      <c r="B315" s="413" t="s">
        <v>478</v>
      </c>
      <c r="C315" s="414"/>
      <c r="D315" s="414"/>
      <c r="E315" s="414"/>
      <c r="F315" s="415"/>
      <c r="G315" s="8" t="s">
        <v>479</v>
      </c>
      <c r="H315" s="9">
        <f t="shared" si="33"/>
        <v>0</v>
      </c>
      <c r="I315" s="9"/>
      <c r="J315" s="9"/>
      <c r="K315" s="9"/>
      <c r="L315" s="9"/>
      <c r="M315" s="9"/>
      <c r="N315" s="9">
        <v>4</v>
      </c>
      <c r="O315" s="9"/>
      <c r="P315" s="9"/>
      <c r="Q315" s="10"/>
      <c r="R315" s="10">
        <v>16543</v>
      </c>
    </row>
    <row r="316" spans="1:18" ht="36" x14ac:dyDescent="0.25">
      <c r="A316" s="7">
        <v>6</v>
      </c>
      <c r="B316" s="413" t="s">
        <v>480</v>
      </c>
      <c r="C316" s="414"/>
      <c r="D316" s="414"/>
      <c r="E316" s="414"/>
      <c r="F316" s="415"/>
      <c r="G316" s="8" t="s">
        <v>481</v>
      </c>
      <c r="H316" s="9">
        <f t="shared" si="33"/>
        <v>0</v>
      </c>
      <c r="I316" s="9"/>
      <c r="J316" s="9"/>
      <c r="K316" s="9"/>
      <c r="L316" s="9"/>
      <c r="M316" s="9"/>
      <c r="N316" s="9">
        <v>4</v>
      </c>
      <c r="O316" s="9"/>
      <c r="P316" s="9"/>
      <c r="Q316" s="10"/>
      <c r="R316" s="10">
        <v>16327</v>
      </c>
    </row>
    <row r="317" spans="1:18" ht="36" x14ac:dyDescent="0.25">
      <c r="A317" s="7">
        <v>7</v>
      </c>
      <c r="B317" s="413" t="s">
        <v>482</v>
      </c>
      <c r="C317" s="414"/>
      <c r="D317" s="414"/>
      <c r="E317" s="414"/>
      <c r="F317" s="415"/>
      <c r="G317" s="8" t="s">
        <v>483</v>
      </c>
      <c r="H317" s="9">
        <f t="shared" si="33"/>
        <v>0</v>
      </c>
      <c r="I317" s="9"/>
      <c r="J317" s="9"/>
      <c r="K317" s="9"/>
      <c r="L317" s="9"/>
      <c r="M317" s="9"/>
      <c r="N317" s="9">
        <v>2</v>
      </c>
      <c r="O317" s="9"/>
      <c r="P317" s="9"/>
      <c r="Q317" s="10"/>
      <c r="R317" s="10">
        <v>15449</v>
      </c>
    </row>
    <row r="318" spans="1:18" ht="32.25" customHeight="1" x14ac:dyDescent="0.25">
      <c r="A318" s="7">
        <v>8</v>
      </c>
      <c r="B318" s="413" t="s">
        <v>484</v>
      </c>
      <c r="C318" s="414"/>
      <c r="D318" s="414"/>
      <c r="E318" s="414"/>
      <c r="F318" s="415"/>
      <c r="G318" s="8" t="s">
        <v>497</v>
      </c>
      <c r="H318" s="9">
        <f t="shared" si="33"/>
        <v>0</v>
      </c>
      <c r="I318" s="9"/>
      <c r="J318" s="9"/>
      <c r="K318" s="9"/>
      <c r="L318" s="9"/>
      <c r="M318" s="9"/>
      <c r="N318" s="9">
        <v>2</v>
      </c>
      <c r="O318" s="9"/>
      <c r="P318" s="9"/>
      <c r="Q318" s="10"/>
      <c r="R318" s="10">
        <v>18610</v>
      </c>
    </row>
    <row r="319" spans="1:18" ht="36" x14ac:dyDescent="0.25">
      <c r="A319" s="7">
        <v>9</v>
      </c>
      <c r="B319" s="413" t="s">
        <v>485</v>
      </c>
      <c r="C319" s="414"/>
      <c r="D319" s="414"/>
      <c r="E319" s="414"/>
      <c r="F319" s="415"/>
      <c r="G319" s="8" t="s">
        <v>486</v>
      </c>
      <c r="H319" s="9">
        <f t="shared" si="33"/>
        <v>0</v>
      </c>
      <c r="I319" s="9"/>
      <c r="J319" s="9"/>
      <c r="K319" s="9"/>
      <c r="L319" s="9"/>
      <c r="M319" s="9"/>
      <c r="N319" s="9">
        <v>4</v>
      </c>
      <c r="O319" s="9"/>
      <c r="P319" s="9"/>
      <c r="Q319" s="10"/>
      <c r="R319" s="10">
        <v>16115</v>
      </c>
    </row>
    <row r="320" spans="1:18" x14ac:dyDescent="0.25">
      <c r="A320" s="7">
        <v>10</v>
      </c>
      <c r="B320" s="413" t="s">
        <v>487</v>
      </c>
      <c r="C320" s="414"/>
      <c r="D320" s="414"/>
      <c r="E320" s="414"/>
      <c r="F320" s="415"/>
      <c r="G320" s="8" t="s">
        <v>488</v>
      </c>
      <c r="H320" s="9">
        <f t="shared" si="33"/>
        <v>0</v>
      </c>
      <c r="I320" s="9"/>
      <c r="J320" s="9"/>
      <c r="K320" s="9"/>
      <c r="L320" s="9"/>
      <c r="M320" s="9"/>
      <c r="N320" s="9">
        <v>2</v>
      </c>
      <c r="O320" s="9"/>
      <c r="P320" s="9"/>
      <c r="Q320" s="10"/>
      <c r="R320" s="10">
        <v>17352</v>
      </c>
    </row>
    <row r="321" spans="1:18" x14ac:dyDescent="0.25">
      <c r="A321" s="7">
        <v>11</v>
      </c>
      <c r="B321" s="413" t="s">
        <v>489</v>
      </c>
      <c r="C321" s="414"/>
      <c r="D321" s="414"/>
      <c r="E321" s="414"/>
      <c r="F321" s="415"/>
      <c r="G321" s="8" t="s">
        <v>490</v>
      </c>
      <c r="H321" s="9">
        <f t="shared" si="33"/>
        <v>0</v>
      </c>
      <c r="I321" s="9"/>
      <c r="J321" s="9"/>
      <c r="K321" s="9"/>
      <c r="L321" s="9"/>
      <c r="M321" s="9"/>
      <c r="N321" s="9">
        <v>4</v>
      </c>
      <c r="O321" s="9"/>
      <c r="P321" s="9"/>
      <c r="Q321" s="10"/>
      <c r="R321" s="10">
        <v>18933</v>
      </c>
    </row>
    <row r="322" spans="1:18" ht="36" x14ac:dyDescent="0.25">
      <c r="A322" s="7">
        <v>12</v>
      </c>
      <c r="B322" s="413" t="s">
        <v>491</v>
      </c>
      <c r="C322" s="414"/>
      <c r="D322" s="414"/>
      <c r="E322" s="414"/>
      <c r="F322" s="415"/>
      <c r="G322" s="8" t="s">
        <v>492</v>
      </c>
      <c r="H322" s="9">
        <f t="shared" si="33"/>
        <v>0</v>
      </c>
      <c r="I322" s="9"/>
      <c r="J322" s="9"/>
      <c r="K322" s="9"/>
      <c r="L322" s="9"/>
      <c r="M322" s="9"/>
      <c r="N322" s="9">
        <v>4</v>
      </c>
      <c r="O322" s="9"/>
      <c r="P322" s="9"/>
      <c r="Q322" s="10"/>
      <c r="R322" s="10">
        <v>18566</v>
      </c>
    </row>
    <row r="323" spans="1:18" ht="30.75" customHeight="1" x14ac:dyDescent="0.25">
      <c r="A323" s="7">
        <v>13</v>
      </c>
      <c r="B323" s="413" t="s">
        <v>493</v>
      </c>
      <c r="C323" s="414"/>
      <c r="D323" s="414"/>
      <c r="E323" s="414"/>
      <c r="F323" s="415"/>
      <c r="G323" s="8" t="s">
        <v>494</v>
      </c>
      <c r="H323" s="9">
        <f t="shared" si="33"/>
        <v>0</v>
      </c>
      <c r="I323" s="9"/>
      <c r="J323" s="9"/>
      <c r="K323" s="9"/>
      <c r="L323" s="9"/>
      <c r="M323" s="9"/>
      <c r="N323" s="9">
        <v>1</v>
      </c>
      <c r="O323" s="9"/>
      <c r="P323" s="9"/>
      <c r="Q323" s="10"/>
      <c r="R323" s="10">
        <v>18784</v>
      </c>
    </row>
    <row r="324" spans="1:18" ht="24" x14ac:dyDescent="0.25">
      <c r="A324" s="7">
        <v>14</v>
      </c>
      <c r="B324" s="413" t="s">
        <v>495</v>
      </c>
      <c r="C324" s="414"/>
      <c r="D324" s="414"/>
      <c r="E324" s="414"/>
      <c r="F324" s="415"/>
      <c r="G324" s="8" t="s">
        <v>496</v>
      </c>
      <c r="H324" s="9">
        <f t="shared" si="33"/>
        <v>0</v>
      </c>
      <c r="I324" s="9"/>
      <c r="J324" s="9"/>
      <c r="K324" s="9"/>
      <c r="L324" s="9"/>
      <c r="M324" s="9"/>
      <c r="N324" s="9">
        <v>1</v>
      </c>
      <c r="O324" s="9"/>
      <c r="P324" s="9"/>
      <c r="Q324" s="10"/>
      <c r="R324" s="10">
        <v>18566</v>
      </c>
    </row>
    <row r="325" spans="1:18" x14ac:dyDescent="0.25">
      <c r="A325" s="403" t="s">
        <v>654</v>
      </c>
      <c r="B325" s="403"/>
      <c r="C325" s="403"/>
      <c r="D325" s="403"/>
      <c r="E325" s="403"/>
      <c r="F325" s="403"/>
      <c r="G325" s="403"/>
      <c r="H325" s="3">
        <f t="shared" ref="H325:P325" si="34">H304+H267+H256+H241+H236+H192+H166+H165+H151+H132+H107+H70+H41+H23</f>
        <v>3720</v>
      </c>
      <c r="I325" s="3">
        <f t="shared" si="34"/>
        <v>2535</v>
      </c>
      <c r="J325" s="3">
        <f t="shared" si="34"/>
        <v>1185</v>
      </c>
      <c r="K325" s="3">
        <f t="shared" si="34"/>
        <v>1523</v>
      </c>
      <c r="L325" s="3">
        <f t="shared" si="34"/>
        <v>868.25</v>
      </c>
      <c r="M325" s="3">
        <f t="shared" si="34"/>
        <v>205</v>
      </c>
      <c r="N325" s="3">
        <f t="shared" si="34"/>
        <v>4653</v>
      </c>
      <c r="O325" s="3">
        <f t="shared" si="34"/>
        <v>1237</v>
      </c>
      <c r="P325" s="3">
        <f t="shared" si="34"/>
        <v>115</v>
      </c>
      <c r="Q325" s="6">
        <f>(Q304+Q267+Q256+Q241+Q236+Q192+Q166+Q165+Q151+Q132+Q107+Q70+Q41+Q23)/14</f>
        <v>34132.271428571432</v>
      </c>
      <c r="R325" s="6">
        <f>(R304+R267+R256+R241+R236+R192+R166+R165+R151+R132+R107+R70+R41+R23)/14</f>
        <v>18699.278571428571</v>
      </c>
    </row>
    <row r="326" spans="1:18" ht="22.5" customHeight="1" x14ac:dyDescent="0.25">
      <c r="A326" s="7">
        <v>15</v>
      </c>
      <c r="B326" s="396" t="s">
        <v>597</v>
      </c>
      <c r="C326" s="397"/>
      <c r="D326" s="397"/>
      <c r="E326" s="397"/>
      <c r="F326" s="398"/>
      <c r="G326" s="11" t="s">
        <v>598</v>
      </c>
      <c r="H326" s="3">
        <f>I326+J326</f>
        <v>180</v>
      </c>
      <c r="I326" s="9">
        <v>125</v>
      </c>
      <c r="J326" s="9">
        <v>55</v>
      </c>
      <c r="K326" s="13">
        <v>91</v>
      </c>
      <c r="L326" s="9">
        <v>12</v>
      </c>
      <c r="M326" s="9">
        <v>12</v>
      </c>
      <c r="N326" s="13">
        <v>228</v>
      </c>
      <c r="O326" s="9">
        <v>1</v>
      </c>
      <c r="P326" s="9">
        <v>1</v>
      </c>
      <c r="Q326" s="9">
        <v>35420</v>
      </c>
      <c r="R326" s="10">
        <v>18957</v>
      </c>
    </row>
    <row r="327" spans="1:18" x14ac:dyDescent="0.25">
      <c r="A327" s="412" t="s">
        <v>629</v>
      </c>
      <c r="B327" s="412"/>
      <c r="C327" s="412"/>
      <c r="D327" s="412"/>
      <c r="E327" s="412"/>
      <c r="F327" s="412"/>
      <c r="G327" s="412"/>
      <c r="H327" s="412"/>
      <c r="I327" s="412"/>
      <c r="J327" s="412"/>
      <c r="K327" s="412"/>
      <c r="L327" s="412"/>
      <c r="M327" s="412"/>
      <c r="N327" s="412"/>
      <c r="O327" s="412"/>
      <c r="P327" s="412"/>
      <c r="Q327" s="412"/>
      <c r="R327" s="412"/>
    </row>
    <row r="328" spans="1:18" ht="72" x14ac:dyDescent="0.25">
      <c r="A328" s="7">
        <v>1</v>
      </c>
      <c r="B328" s="374" t="s">
        <v>599</v>
      </c>
      <c r="C328" s="375"/>
      <c r="D328" s="375"/>
      <c r="E328" s="375"/>
      <c r="F328" s="376"/>
      <c r="G328" s="11" t="s">
        <v>600</v>
      </c>
      <c r="H328" s="9">
        <f>I328+J328</f>
        <v>640</v>
      </c>
      <c r="I328" s="9">
        <v>640</v>
      </c>
      <c r="J328" s="9">
        <v>0</v>
      </c>
      <c r="K328" s="13">
        <v>166</v>
      </c>
      <c r="L328" s="9">
        <v>0</v>
      </c>
      <c r="M328" s="9">
        <v>0</v>
      </c>
      <c r="N328" s="13">
        <v>316</v>
      </c>
      <c r="O328" s="9">
        <v>0</v>
      </c>
      <c r="P328" s="9">
        <v>0</v>
      </c>
      <c r="Q328" s="10">
        <v>35420</v>
      </c>
      <c r="R328" s="10">
        <v>20263</v>
      </c>
    </row>
    <row r="329" spans="1:18" ht="96" x14ac:dyDescent="0.25">
      <c r="A329" s="7">
        <v>2</v>
      </c>
      <c r="B329" s="374" t="s">
        <v>601</v>
      </c>
      <c r="C329" s="375"/>
      <c r="D329" s="375"/>
      <c r="E329" s="375"/>
      <c r="F329" s="376"/>
      <c r="G329" s="11" t="s">
        <v>602</v>
      </c>
      <c r="H329" s="9">
        <f t="shared" ref="H329:H348" si="35">I329+J329</f>
        <v>535</v>
      </c>
      <c r="I329" s="9">
        <v>535</v>
      </c>
      <c r="J329" s="9"/>
      <c r="K329" s="9">
        <v>209</v>
      </c>
      <c r="L329" s="9"/>
      <c r="M329" s="9">
        <v>166</v>
      </c>
      <c r="N329" s="9">
        <v>362</v>
      </c>
      <c r="O329" s="9"/>
      <c r="P329" s="9">
        <v>254</v>
      </c>
      <c r="Q329" s="10">
        <v>36098.699999999997</v>
      </c>
      <c r="R329" s="10">
        <v>19033.5</v>
      </c>
    </row>
    <row r="330" spans="1:18" ht="72" x14ac:dyDescent="0.25">
      <c r="A330" s="7">
        <v>3</v>
      </c>
      <c r="B330" s="374" t="s">
        <v>603</v>
      </c>
      <c r="C330" s="375"/>
      <c r="D330" s="375"/>
      <c r="E330" s="375"/>
      <c r="F330" s="376"/>
      <c r="G330" s="11" t="s">
        <v>702</v>
      </c>
      <c r="H330" s="9">
        <f t="shared" si="35"/>
        <v>520</v>
      </c>
      <c r="I330" s="9">
        <v>485</v>
      </c>
      <c r="J330" s="9">
        <v>35</v>
      </c>
      <c r="K330" s="9">
        <v>142</v>
      </c>
      <c r="L330" s="9">
        <v>125</v>
      </c>
      <c r="M330" s="9">
        <v>10</v>
      </c>
      <c r="N330" s="9">
        <v>392</v>
      </c>
      <c r="O330" s="9">
        <v>148</v>
      </c>
      <c r="P330" s="9">
        <v>3</v>
      </c>
      <c r="Q330" s="10">
        <v>35420</v>
      </c>
      <c r="R330" s="10">
        <v>18957</v>
      </c>
    </row>
    <row r="331" spans="1:18" ht="72" x14ac:dyDescent="0.25">
      <c r="A331" s="7">
        <v>4</v>
      </c>
      <c r="B331" s="374" t="s">
        <v>601</v>
      </c>
      <c r="C331" s="375"/>
      <c r="D331" s="375"/>
      <c r="E331" s="375"/>
      <c r="F331" s="376"/>
      <c r="G331" s="11" t="s">
        <v>605</v>
      </c>
      <c r="H331" s="9">
        <f>I331+J331</f>
        <v>315</v>
      </c>
      <c r="I331" s="9">
        <v>315</v>
      </c>
      <c r="J331" s="9"/>
      <c r="K331" s="13">
        <v>99</v>
      </c>
      <c r="L331" s="9">
        <v>3.5</v>
      </c>
      <c r="M331" s="9">
        <v>0</v>
      </c>
      <c r="N331" s="13">
        <v>191</v>
      </c>
      <c r="O331" s="9">
        <v>12</v>
      </c>
      <c r="P331" s="9">
        <v>0</v>
      </c>
      <c r="Q331" s="10">
        <v>35420</v>
      </c>
      <c r="R331" s="10">
        <v>18957</v>
      </c>
    </row>
    <row r="332" spans="1:18" ht="36" x14ac:dyDescent="0.25">
      <c r="A332" s="7">
        <v>5</v>
      </c>
      <c r="B332" s="374" t="s">
        <v>614</v>
      </c>
      <c r="C332" s="375"/>
      <c r="D332" s="375"/>
      <c r="E332" s="375"/>
      <c r="F332" s="376"/>
      <c r="G332" s="11" t="s">
        <v>606</v>
      </c>
      <c r="H332" s="9">
        <f>I332+J332</f>
        <v>160</v>
      </c>
      <c r="I332" s="9">
        <v>145</v>
      </c>
      <c r="J332" s="9">
        <v>15</v>
      </c>
      <c r="K332" s="9">
        <v>60</v>
      </c>
      <c r="L332" s="9">
        <v>18</v>
      </c>
      <c r="M332" s="9">
        <v>0</v>
      </c>
      <c r="N332" s="9">
        <v>132</v>
      </c>
      <c r="O332" s="9">
        <v>22</v>
      </c>
      <c r="P332" s="9">
        <v>0</v>
      </c>
      <c r="Q332" s="10">
        <v>37709.199999999997</v>
      </c>
      <c r="R332" s="10">
        <v>22604.5</v>
      </c>
    </row>
    <row r="333" spans="1:18" ht="108" x14ac:dyDescent="0.25">
      <c r="A333" s="7">
        <v>6</v>
      </c>
      <c r="B333" s="374" t="s">
        <v>601</v>
      </c>
      <c r="C333" s="375"/>
      <c r="D333" s="375"/>
      <c r="E333" s="375"/>
      <c r="F333" s="376"/>
      <c r="G333" s="11" t="s">
        <v>608</v>
      </c>
      <c r="H333" s="9">
        <f t="shared" si="35"/>
        <v>366</v>
      </c>
      <c r="I333" s="9">
        <v>360</v>
      </c>
      <c r="J333" s="9">
        <v>6</v>
      </c>
      <c r="K333" s="9">
        <v>140</v>
      </c>
      <c r="L333" s="9">
        <v>63</v>
      </c>
      <c r="M333" s="9">
        <v>5</v>
      </c>
      <c r="N333" s="9">
        <v>290</v>
      </c>
      <c r="O333" s="9">
        <v>29.5</v>
      </c>
      <c r="P333" s="9">
        <v>0</v>
      </c>
      <c r="Q333" s="10">
        <v>35420.1</v>
      </c>
      <c r="R333" s="10">
        <v>18957</v>
      </c>
    </row>
    <row r="334" spans="1:18" ht="72" x14ac:dyDescent="0.25">
      <c r="A334" s="7">
        <v>7</v>
      </c>
      <c r="B334" s="374" t="s">
        <v>609</v>
      </c>
      <c r="C334" s="375"/>
      <c r="D334" s="375"/>
      <c r="E334" s="375"/>
      <c r="F334" s="376"/>
      <c r="G334" s="11" t="s">
        <v>610</v>
      </c>
      <c r="H334" s="9">
        <f t="shared" si="35"/>
        <v>300</v>
      </c>
      <c r="I334" s="9">
        <v>300</v>
      </c>
      <c r="J334" s="9"/>
      <c r="K334" s="9">
        <v>37</v>
      </c>
      <c r="L334" s="13">
        <v>75.25</v>
      </c>
      <c r="M334" s="9">
        <v>6</v>
      </c>
      <c r="N334" s="9">
        <v>101</v>
      </c>
      <c r="O334" s="9">
        <v>88.25</v>
      </c>
      <c r="P334" s="9">
        <v>9</v>
      </c>
      <c r="Q334" s="10">
        <v>53680.6</v>
      </c>
      <c r="R334" s="10">
        <v>30184</v>
      </c>
    </row>
    <row r="335" spans="1:18" ht="72" x14ac:dyDescent="0.25">
      <c r="A335" s="7">
        <v>8</v>
      </c>
      <c r="B335" s="374" t="s">
        <v>609</v>
      </c>
      <c r="C335" s="375"/>
      <c r="D335" s="375"/>
      <c r="E335" s="375"/>
      <c r="F335" s="376"/>
      <c r="G335" s="11" t="s">
        <v>612</v>
      </c>
      <c r="H335" s="9">
        <f t="shared" si="35"/>
        <v>70</v>
      </c>
      <c r="I335" s="9">
        <v>70</v>
      </c>
      <c r="J335" s="9"/>
      <c r="K335" s="9">
        <v>19</v>
      </c>
      <c r="L335" s="13">
        <v>21</v>
      </c>
      <c r="M335" s="9">
        <v>2</v>
      </c>
      <c r="N335" s="13">
        <v>18</v>
      </c>
      <c r="O335" s="9">
        <v>25</v>
      </c>
      <c r="P335" s="9">
        <v>2</v>
      </c>
      <c r="Q335" s="10">
        <v>62742</v>
      </c>
      <c r="R335" s="10">
        <v>23493</v>
      </c>
    </row>
    <row r="336" spans="1:18" ht="60" x14ac:dyDescent="0.25">
      <c r="A336" s="7">
        <v>9</v>
      </c>
      <c r="B336" s="374" t="s">
        <v>603</v>
      </c>
      <c r="C336" s="375"/>
      <c r="D336" s="375"/>
      <c r="E336" s="375"/>
      <c r="F336" s="376"/>
      <c r="G336" s="11" t="s">
        <v>613</v>
      </c>
      <c r="H336" s="9">
        <f t="shared" si="35"/>
        <v>140</v>
      </c>
      <c r="I336" s="9">
        <v>120</v>
      </c>
      <c r="J336" s="9">
        <v>20</v>
      </c>
      <c r="K336" s="13">
        <v>43</v>
      </c>
      <c r="L336" s="9">
        <v>0</v>
      </c>
      <c r="M336" s="9">
        <v>0</v>
      </c>
      <c r="N336" s="13">
        <v>46</v>
      </c>
      <c r="O336" s="9">
        <v>0</v>
      </c>
      <c r="P336" s="9">
        <v>0</v>
      </c>
      <c r="Q336" s="10">
        <v>36128.9</v>
      </c>
      <c r="R336" s="10">
        <v>20170.2</v>
      </c>
    </row>
    <row r="337" spans="1:18" ht="60" x14ac:dyDescent="0.25">
      <c r="A337" s="7">
        <v>10</v>
      </c>
      <c r="B337" s="374" t="s">
        <v>599</v>
      </c>
      <c r="C337" s="375"/>
      <c r="D337" s="375"/>
      <c r="E337" s="375"/>
      <c r="F337" s="376"/>
      <c r="G337" s="11" t="s">
        <v>615</v>
      </c>
      <c r="H337" s="9">
        <f t="shared" si="35"/>
        <v>270</v>
      </c>
      <c r="I337" s="9">
        <v>250</v>
      </c>
      <c r="J337" s="9">
        <v>20</v>
      </c>
      <c r="K337" s="13">
        <v>85</v>
      </c>
      <c r="L337" s="9">
        <v>21</v>
      </c>
      <c r="M337" s="9">
        <v>21</v>
      </c>
      <c r="N337" s="9">
        <v>176</v>
      </c>
      <c r="O337" s="9">
        <v>33.700000000000003</v>
      </c>
      <c r="P337" s="9">
        <v>33</v>
      </c>
      <c r="Q337" s="10">
        <v>51349.8</v>
      </c>
      <c r="R337" s="10">
        <v>22808.2</v>
      </c>
    </row>
    <row r="338" spans="1:18" ht="60" x14ac:dyDescent="0.25">
      <c r="A338" s="7">
        <v>11</v>
      </c>
      <c r="B338" s="374" t="s">
        <v>609</v>
      </c>
      <c r="C338" s="375"/>
      <c r="D338" s="375"/>
      <c r="E338" s="375"/>
      <c r="F338" s="376"/>
      <c r="G338" s="11" t="s">
        <v>616</v>
      </c>
      <c r="H338" s="9">
        <f t="shared" si="35"/>
        <v>25</v>
      </c>
      <c r="I338" s="9">
        <v>25</v>
      </c>
      <c r="J338" s="9"/>
      <c r="K338" s="9">
        <v>23</v>
      </c>
      <c r="L338" s="9">
        <v>15</v>
      </c>
      <c r="M338" s="9">
        <v>3</v>
      </c>
      <c r="N338" s="13">
        <v>30</v>
      </c>
      <c r="O338" s="9">
        <v>16</v>
      </c>
      <c r="P338" s="9">
        <v>3</v>
      </c>
      <c r="Q338" s="10">
        <v>58548</v>
      </c>
      <c r="R338" s="10">
        <v>33790</v>
      </c>
    </row>
    <row r="339" spans="1:18" ht="72" x14ac:dyDescent="0.25">
      <c r="A339" s="7">
        <v>12</v>
      </c>
      <c r="B339" s="374" t="s">
        <v>599</v>
      </c>
      <c r="C339" s="375"/>
      <c r="D339" s="375"/>
      <c r="E339" s="375"/>
      <c r="F339" s="376"/>
      <c r="G339" s="11" t="s">
        <v>617</v>
      </c>
      <c r="H339" s="9">
        <f t="shared" si="35"/>
        <v>210</v>
      </c>
      <c r="I339" s="9">
        <v>210</v>
      </c>
      <c r="J339" s="9"/>
      <c r="K339" s="13">
        <v>29</v>
      </c>
      <c r="L339" s="9">
        <v>19</v>
      </c>
      <c r="M339" s="9">
        <v>2</v>
      </c>
      <c r="N339" s="9">
        <v>96</v>
      </c>
      <c r="O339" s="9">
        <v>9</v>
      </c>
      <c r="P339" s="9">
        <v>0</v>
      </c>
      <c r="Q339" s="10">
        <v>35420</v>
      </c>
      <c r="R339" s="10">
        <v>18958</v>
      </c>
    </row>
    <row r="340" spans="1:18" ht="60" x14ac:dyDescent="0.25">
      <c r="A340" s="7">
        <v>13</v>
      </c>
      <c r="B340" s="374" t="s">
        <v>609</v>
      </c>
      <c r="C340" s="375"/>
      <c r="D340" s="375"/>
      <c r="E340" s="375"/>
      <c r="F340" s="376"/>
      <c r="G340" s="11" t="s">
        <v>618</v>
      </c>
      <c r="H340" s="9">
        <f t="shared" si="35"/>
        <v>120</v>
      </c>
      <c r="I340" s="9">
        <v>120</v>
      </c>
      <c r="J340" s="9">
        <v>0</v>
      </c>
      <c r="K340" s="13">
        <v>12</v>
      </c>
      <c r="L340" s="9">
        <v>0</v>
      </c>
      <c r="M340" s="9">
        <v>0</v>
      </c>
      <c r="N340" s="13">
        <v>78</v>
      </c>
      <c r="O340" s="9">
        <v>0</v>
      </c>
      <c r="P340" s="9">
        <v>0</v>
      </c>
      <c r="Q340" s="10">
        <v>37890</v>
      </c>
      <c r="R340" s="10">
        <v>19100</v>
      </c>
    </row>
    <row r="341" spans="1:18" ht="60" x14ac:dyDescent="0.25">
      <c r="A341" s="7">
        <v>14</v>
      </c>
      <c r="B341" s="374" t="s">
        <v>609</v>
      </c>
      <c r="C341" s="375"/>
      <c r="D341" s="375"/>
      <c r="E341" s="375"/>
      <c r="F341" s="376"/>
      <c r="G341" s="11" t="s">
        <v>619</v>
      </c>
      <c r="H341" s="9">
        <f t="shared" si="35"/>
        <v>130</v>
      </c>
      <c r="I341" s="9">
        <v>115</v>
      </c>
      <c r="J341" s="9">
        <v>15</v>
      </c>
      <c r="K341" s="9">
        <v>16</v>
      </c>
      <c r="L341" s="9">
        <v>15</v>
      </c>
      <c r="M341" s="9"/>
      <c r="N341" s="9">
        <v>47</v>
      </c>
      <c r="O341" s="9">
        <v>15</v>
      </c>
      <c r="P341" s="9"/>
      <c r="Q341" s="10">
        <v>47780</v>
      </c>
      <c r="R341" s="10">
        <v>24300</v>
      </c>
    </row>
    <row r="342" spans="1:18" ht="72" x14ac:dyDescent="0.25">
      <c r="A342" s="7">
        <v>15</v>
      </c>
      <c r="B342" s="374" t="s">
        <v>660</v>
      </c>
      <c r="C342" s="375"/>
      <c r="D342" s="375"/>
      <c r="E342" s="375"/>
      <c r="F342" s="376"/>
      <c r="G342" s="11" t="s">
        <v>620</v>
      </c>
      <c r="H342" s="9">
        <f t="shared" si="35"/>
        <v>180</v>
      </c>
      <c r="I342" s="9">
        <v>180</v>
      </c>
      <c r="J342" s="9">
        <v>0</v>
      </c>
      <c r="K342" s="9">
        <v>7</v>
      </c>
      <c r="L342" s="9">
        <v>3</v>
      </c>
      <c r="M342" s="9">
        <v>0</v>
      </c>
      <c r="N342" s="13">
        <v>40</v>
      </c>
      <c r="O342" s="9">
        <v>0</v>
      </c>
      <c r="P342" s="9">
        <v>0</v>
      </c>
      <c r="Q342" s="10">
        <v>43500</v>
      </c>
      <c r="R342" s="10">
        <v>28691.5</v>
      </c>
    </row>
    <row r="343" spans="1:18" ht="72" x14ac:dyDescent="0.25">
      <c r="A343" s="7">
        <v>16</v>
      </c>
      <c r="B343" s="374" t="s">
        <v>661</v>
      </c>
      <c r="C343" s="375"/>
      <c r="D343" s="375"/>
      <c r="E343" s="375"/>
      <c r="F343" s="376"/>
      <c r="G343" s="11" t="s">
        <v>621</v>
      </c>
      <c r="H343" s="9">
        <f t="shared" si="35"/>
        <v>210</v>
      </c>
      <c r="I343" s="9">
        <v>210</v>
      </c>
      <c r="J343" s="9">
        <v>0</v>
      </c>
      <c r="K343" s="13">
        <v>12</v>
      </c>
      <c r="L343" s="9">
        <v>13</v>
      </c>
      <c r="M343" s="9">
        <v>0</v>
      </c>
      <c r="N343" s="9">
        <v>72</v>
      </c>
      <c r="O343" s="9">
        <v>11.5</v>
      </c>
      <c r="P343" s="9">
        <v>0</v>
      </c>
      <c r="Q343" s="10">
        <v>44009.3</v>
      </c>
      <c r="R343" s="10">
        <v>24320.3</v>
      </c>
    </row>
    <row r="344" spans="1:18" ht="72" x14ac:dyDescent="0.25">
      <c r="A344" s="7">
        <v>17</v>
      </c>
      <c r="B344" s="374" t="s">
        <v>662</v>
      </c>
      <c r="C344" s="375"/>
      <c r="D344" s="375"/>
      <c r="E344" s="375"/>
      <c r="F344" s="376"/>
      <c r="G344" s="11" t="s">
        <v>622</v>
      </c>
      <c r="H344" s="9">
        <f t="shared" si="35"/>
        <v>150</v>
      </c>
      <c r="I344" s="9">
        <v>150</v>
      </c>
      <c r="J344" s="9"/>
      <c r="K344" s="9">
        <v>5</v>
      </c>
      <c r="L344" s="9">
        <v>18</v>
      </c>
      <c r="M344" s="9"/>
      <c r="N344" s="9">
        <v>15</v>
      </c>
      <c r="O344" s="9">
        <v>23</v>
      </c>
      <c r="P344" s="9"/>
      <c r="Q344" s="10">
        <v>39933</v>
      </c>
      <c r="R344" s="10">
        <v>25513</v>
      </c>
    </row>
    <row r="345" spans="1:18" ht="72" x14ac:dyDescent="0.25">
      <c r="A345" s="7">
        <v>18</v>
      </c>
      <c r="B345" s="374" t="s">
        <v>607</v>
      </c>
      <c r="C345" s="375"/>
      <c r="D345" s="375"/>
      <c r="E345" s="375"/>
      <c r="F345" s="376"/>
      <c r="G345" s="11" t="s">
        <v>623</v>
      </c>
      <c r="H345" s="9">
        <f t="shared" si="35"/>
        <v>40</v>
      </c>
      <c r="I345" s="9"/>
      <c r="J345" s="9">
        <v>40</v>
      </c>
      <c r="K345" s="13">
        <v>17</v>
      </c>
      <c r="L345" s="9">
        <v>7.5</v>
      </c>
      <c r="M345" s="9">
        <v>3</v>
      </c>
      <c r="N345" s="13">
        <v>21</v>
      </c>
      <c r="O345" s="9">
        <v>5</v>
      </c>
      <c r="P345" s="9">
        <v>2</v>
      </c>
      <c r="Q345" s="10">
        <v>47228</v>
      </c>
      <c r="R345" s="10">
        <v>27792</v>
      </c>
    </row>
    <row r="346" spans="1:18" ht="72" x14ac:dyDescent="0.25">
      <c r="A346" s="7">
        <v>19</v>
      </c>
      <c r="B346" s="374" t="s">
        <v>601</v>
      </c>
      <c r="C346" s="375"/>
      <c r="D346" s="375"/>
      <c r="E346" s="375"/>
      <c r="F346" s="376"/>
      <c r="G346" s="11" t="s">
        <v>624</v>
      </c>
      <c r="H346" s="9">
        <f t="shared" si="35"/>
        <v>0</v>
      </c>
      <c r="I346" s="9"/>
      <c r="J346" s="9"/>
      <c r="K346" s="9">
        <v>39</v>
      </c>
      <c r="L346" s="9">
        <v>2</v>
      </c>
      <c r="M346" s="9">
        <v>2</v>
      </c>
      <c r="N346" s="9">
        <v>66</v>
      </c>
      <c r="O346" s="9">
        <v>0</v>
      </c>
      <c r="P346" s="9">
        <v>0</v>
      </c>
      <c r="Q346" s="10">
        <v>35420</v>
      </c>
      <c r="R346" s="10">
        <v>18957</v>
      </c>
    </row>
    <row r="347" spans="1:18" ht="72" x14ac:dyDescent="0.25">
      <c r="A347" s="7">
        <v>20</v>
      </c>
      <c r="B347" s="374" t="s">
        <v>625</v>
      </c>
      <c r="C347" s="375"/>
      <c r="D347" s="375"/>
      <c r="E347" s="375"/>
      <c r="F347" s="376"/>
      <c r="G347" s="11" t="s">
        <v>626</v>
      </c>
      <c r="H347" s="9">
        <f t="shared" si="35"/>
        <v>0</v>
      </c>
      <c r="I347" s="9"/>
      <c r="J347" s="9"/>
      <c r="K347" s="13">
        <v>36</v>
      </c>
      <c r="L347" s="9">
        <v>26</v>
      </c>
      <c r="M347" s="9">
        <v>0</v>
      </c>
      <c r="N347" s="9">
        <v>71</v>
      </c>
      <c r="O347" s="9">
        <v>46</v>
      </c>
      <c r="P347" s="9">
        <v>12</v>
      </c>
      <c r="Q347" s="10">
        <v>35420</v>
      </c>
      <c r="R347" s="10">
        <v>21447</v>
      </c>
    </row>
    <row r="348" spans="1:18" ht="72" x14ac:dyDescent="0.25">
      <c r="A348" s="7">
        <v>21</v>
      </c>
      <c r="B348" s="374" t="s">
        <v>601</v>
      </c>
      <c r="C348" s="375"/>
      <c r="D348" s="375"/>
      <c r="E348" s="375"/>
      <c r="F348" s="376"/>
      <c r="G348" s="11" t="s">
        <v>648</v>
      </c>
      <c r="H348" s="9">
        <f t="shared" si="35"/>
        <v>0</v>
      </c>
      <c r="I348" s="9"/>
      <c r="J348" s="9"/>
      <c r="K348" s="13">
        <v>11</v>
      </c>
      <c r="L348" s="9">
        <v>19</v>
      </c>
      <c r="M348" s="9">
        <v>1</v>
      </c>
      <c r="N348" s="9">
        <v>20</v>
      </c>
      <c r="O348" s="9">
        <v>15</v>
      </c>
      <c r="P348" s="9">
        <v>0</v>
      </c>
      <c r="Q348" s="10">
        <v>39865</v>
      </c>
      <c r="R348" s="10">
        <v>22393</v>
      </c>
    </row>
    <row r="349" spans="1:18" x14ac:dyDescent="0.25">
      <c r="A349" s="403" t="s">
        <v>645</v>
      </c>
      <c r="B349" s="403"/>
      <c r="C349" s="403"/>
      <c r="D349" s="403"/>
      <c r="E349" s="403"/>
      <c r="F349" s="403"/>
      <c r="G349" s="403"/>
      <c r="H349" s="3">
        <f>H348+H347+H346+H345+H344+H343+H342+H341+H340+H339+H338+H337+H336+H335+H334+H333+H331+H332+H330+H329+H328</f>
        <v>4381</v>
      </c>
      <c r="I349" s="3">
        <f t="shared" ref="I349:P349" si="36">I348+I347+I346+I345+I344+I343+I342+I341+I340+I339+I338+I337+I336+I335+I334+I333+I331+I332+I330+I329+I328</f>
        <v>4230</v>
      </c>
      <c r="J349" s="3">
        <f t="shared" si="36"/>
        <v>151</v>
      </c>
      <c r="K349" s="3">
        <f t="shared" si="36"/>
        <v>1207</v>
      </c>
      <c r="L349" s="3">
        <f t="shared" si="36"/>
        <v>464.25</v>
      </c>
      <c r="M349" s="3">
        <f t="shared" si="36"/>
        <v>221</v>
      </c>
      <c r="N349" s="3">
        <f t="shared" si="36"/>
        <v>2580</v>
      </c>
      <c r="O349" s="3">
        <f t="shared" si="36"/>
        <v>498.95</v>
      </c>
      <c r="P349" s="3">
        <f t="shared" si="36"/>
        <v>318</v>
      </c>
      <c r="Q349" s="6">
        <f>(Q328+Q329+Q330+Q331+Q332+Q333+Q334+Q335+Q336+Q337+Q338+Q339+Q340+Q341+Q342+Q343+Q344+Q345+Q346+Q347+Q348)/21</f>
        <v>42114.409523809525</v>
      </c>
      <c r="R349" s="6">
        <f>(R328+R329+R330+R331+R332+R333+R334+R335+R336+R337+R338+R339+R340+R341+R342+R343+R344+R345+R346+R347+R348)/21</f>
        <v>22889.961904761905</v>
      </c>
    </row>
    <row r="350" spans="1:18" x14ac:dyDescent="0.25">
      <c r="A350" s="412" t="s">
        <v>630</v>
      </c>
      <c r="B350" s="412"/>
      <c r="C350" s="412"/>
      <c r="D350" s="412"/>
      <c r="E350" s="412"/>
      <c r="F350" s="412"/>
      <c r="G350" s="412"/>
      <c r="H350" s="412"/>
      <c r="I350" s="412"/>
      <c r="J350" s="412"/>
      <c r="K350" s="412"/>
      <c r="L350" s="412"/>
      <c r="M350" s="412"/>
      <c r="N350" s="412"/>
      <c r="O350" s="412"/>
      <c r="P350" s="412"/>
      <c r="Q350" s="412"/>
      <c r="R350" s="412"/>
    </row>
    <row r="351" spans="1:18" ht="36" x14ac:dyDescent="0.25">
      <c r="A351" s="7">
        <v>1</v>
      </c>
      <c r="B351" s="374" t="s">
        <v>601</v>
      </c>
      <c r="C351" s="375"/>
      <c r="D351" s="375"/>
      <c r="E351" s="375"/>
      <c r="F351" s="376"/>
      <c r="G351" s="11" t="s">
        <v>663</v>
      </c>
      <c r="H351" s="9">
        <f>I351+J351</f>
        <v>145</v>
      </c>
      <c r="I351" s="9">
        <v>105</v>
      </c>
      <c r="J351" s="9">
        <v>40</v>
      </c>
      <c r="K351" s="9">
        <v>33</v>
      </c>
      <c r="L351" s="9">
        <v>8</v>
      </c>
      <c r="M351" s="9">
        <v>0</v>
      </c>
      <c r="N351" s="9">
        <v>58</v>
      </c>
      <c r="O351" s="9">
        <v>2</v>
      </c>
      <c r="P351" s="9">
        <v>0</v>
      </c>
      <c r="Q351" s="10">
        <v>35420.1</v>
      </c>
      <c r="R351" s="10">
        <v>24517.599999999999</v>
      </c>
    </row>
    <row r="352" spans="1:18" ht="36" x14ac:dyDescent="0.25">
      <c r="A352" s="7">
        <v>2</v>
      </c>
      <c r="B352" s="374" t="s">
        <v>614</v>
      </c>
      <c r="C352" s="375"/>
      <c r="D352" s="375"/>
      <c r="E352" s="375"/>
      <c r="F352" s="376"/>
      <c r="G352" s="11" t="s">
        <v>664</v>
      </c>
      <c r="H352" s="9">
        <f t="shared" ref="H352:H376" si="37">I352+J352</f>
        <v>215</v>
      </c>
      <c r="I352" s="9">
        <v>185</v>
      </c>
      <c r="J352" s="9">
        <v>30</v>
      </c>
      <c r="K352" s="13">
        <v>69</v>
      </c>
      <c r="L352" s="9">
        <v>81</v>
      </c>
      <c r="M352" s="9">
        <v>11</v>
      </c>
      <c r="N352" s="13">
        <v>178</v>
      </c>
      <c r="O352" s="9">
        <v>0</v>
      </c>
      <c r="P352" s="9">
        <v>0</v>
      </c>
      <c r="Q352" s="10">
        <v>35726</v>
      </c>
      <c r="R352" s="10">
        <v>19197.7</v>
      </c>
    </row>
    <row r="353" spans="1:18" ht="36" x14ac:dyDescent="0.25">
      <c r="A353" s="7">
        <v>3</v>
      </c>
      <c r="B353" s="374" t="s">
        <v>631</v>
      </c>
      <c r="C353" s="375"/>
      <c r="D353" s="375"/>
      <c r="E353" s="375"/>
      <c r="F353" s="376"/>
      <c r="G353" s="11" t="s">
        <v>665</v>
      </c>
      <c r="H353" s="9">
        <f t="shared" si="37"/>
        <v>295</v>
      </c>
      <c r="I353" s="9">
        <v>265</v>
      </c>
      <c r="J353" s="9">
        <v>30</v>
      </c>
      <c r="K353" s="13">
        <v>65</v>
      </c>
      <c r="L353" s="9">
        <v>6</v>
      </c>
      <c r="M353" s="9">
        <v>6</v>
      </c>
      <c r="N353" s="13">
        <v>186</v>
      </c>
      <c r="O353" s="9">
        <v>1</v>
      </c>
      <c r="P353" s="9">
        <v>1</v>
      </c>
      <c r="Q353" s="10">
        <v>35420</v>
      </c>
      <c r="R353" s="10">
        <v>19517</v>
      </c>
    </row>
    <row r="354" spans="1:18" ht="36" x14ac:dyDescent="0.25">
      <c r="A354" s="7">
        <v>4</v>
      </c>
      <c r="B354" s="374" t="s">
        <v>601</v>
      </c>
      <c r="C354" s="375"/>
      <c r="D354" s="375"/>
      <c r="E354" s="375"/>
      <c r="F354" s="376"/>
      <c r="G354" s="11" t="s">
        <v>666</v>
      </c>
      <c r="H354" s="9">
        <f t="shared" si="37"/>
        <v>230</v>
      </c>
      <c r="I354" s="9">
        <v>230</v>
      </c>
      <c r="J354" s="9">
        <v>0</v>
      </c>
      <c r="K354" s="13">
        <v>80</v>
      </c>
      <c r="L354" s="9">
        <v>0</v>
      </c>
      <c r="M354" s="9">
        <v>0</v>
      </c>
      <c r="N354" s="13">
        <v>126</v>
      </c>
      <c r="O354" s="9">
        <v>0</v>
      </c>
      <c r="P354" s="9">
        <v>0</v>
      </c>
      <c r="Q354" s="10">
        <v>35420</v>
      </c>
      <c r="R354" s="10">
        <v>19957</v>
      </c>
    </row>
    <row r="355" spans="1:18" ht="36" x14ac:dyDescent="0.25">
      <c r="A355" s="7">
        <v>5</v>
      </c>
      <c r="B355" s="374" t="s">
        <v>614</v>
      </c>
      <c r="C355" s="375"/>
      <c r="D355" s="375"/>
      <c r="E355" s="375"/>
      <c r="F355" s="376"/>
      <c r="G355" s="11" t="s">
        <v>667</v>
      </c>
      <c r="H355" s="9">
        <f t="shared" si="37"/>
        <v>160</v>
      </c>
      <c r="I355" s="9">
        <v>130</v>
      </c>
      <c r="J355" s="9">
        <v>30</v>
      </c>
      <c r="K355" s="9">
        <v>46</v>
      </c>
      <c r="L355" s="9">
        <v>14</v>
      </c>
      <c r="M355" s="9">
        <v>0</v>
      </c>
      <c r="N355" s="9">
        <v>97</v>
      </c>
      <c r="O355" s="9">
        <v>22</v>
      </c>
      <c r="P355" s="9">
        <v>0</v>
      </c>
      <c r="Q355" s="10">
        <v>36647.300000000003</v>
      </c>
      <c r="R355" s="10">
        <v>19025.2</v>
      </c>
    </row>
    <row r="356" spans="1:18" ht="36" x14ac:dyDescent="0.25">
      <c r="A356" s="7">
        <v>6</v>
      </c>
      <c r="B356" s="374" t="s">
        <v>631</v>
      </c>
      <c r="C356" s="375"/>
      <c r="D356" s="375"/>
      <c r="E356" s="375"/>
      <c r="F356" s="376"/>
      <c r="G356" s="11" t="s">
        <v>668</v>
      </c>
      <c r="H356" s="9">
        <f t="shared" si="37"/>
        <v>145</v>
      </c>
      <c r="I356" s="9">
        <v>130</v>
      </c>
      <c r="J356" s="9">
        <v>15</v>
      </c>
      <c r="K356" s="9">
        <v>47</v>
      </c>
      <c r="L356" s="9">
        <v>2</v>
      </c>
      <c r="M356" s="9">
        <v>2</v>
      </c>
      <c r="N356" s="9">
        <v>87</v>
      </c>
      <c r="O356" s="9">
        <v>2</v>
      </c>
      <c r="P356" s="9">
        <v>2</v>
      </c>
      <c r="Q356" s="10">
        <v>37292</v>
      </c>
      <c r="R356" s="10">
        <v>19212</v>
      </c>
    </row>
    <row r="357" spans="1:18" ht="36" x14ac:dyDescent="0.25">
      <c r="A357" s="7">
        <v>7</v>
      </c>
      <c r="B357" s="374" t="s">
        <v>632</v>
      </c>
      <c r="C357" s="375"/>
      <c r="D357" s="375"/>
      <c r="E357" s="375"/>
      <c r="F357" s="376"/>
      <c r="G357" s="11" t="s">
        <v>669</v>
      </c>
      <c r="H357" s="9">
        <f t="shared" si="37"/>
        <v>105</v>
      </c>
      <c r="I357" s="9">
        <v>80</v>
      </c>
      <c r="J357" s="9">
        <v>25</v>
      </c>
      <c r="K357" s="13">
        <v>25</v>
      </c>
      <c r="L357" s="9"/>
      <c r="M357" s="9"/>
      <c r="N357" s="13">
        <v>49</v>
      </c>
      <c r="O357" s="9"/>
      <c r="P357" s="9"/>
      <c r="Q357" s="10">
        <v>35888.1</v>
      </c>
      <c r="R357" s="10">
        <v>22386.5</v>
      </c>
    </row>
    <row r="358" spans="1:18" ht="24" hidden="1" x14ac:dyDescent="0.25">
      <c r="A358" s="7">
        <v>8</v>
      </c>
      <c r="B358" s="374" t="s">
        <v>614</v>
      </c>
      <c r="C358" s="375"/>
      <c r="D358" s="375"/>
      <c r="E358" s="375"/>
      <c r="F358" s="376"/>
      <c r="G358" s="11" t="s">
        <v>670</v>
      </c>
      <c r="H358" s="9"/>
      <c r="I358" s="9"/>
      <c r="J358" s="9"/>
      <c r="K358" s="13"/>
      <c r="L358" s="9"/>
      <c r="M358" s="9"/>
      <c r="N358" s="9"/>
      <c r="O358" s="9"/>
      <c r="P358" s="9"/>
      <c r="Q358" s="10"/>
      <c r="R358" s="10"/>
    </row>
    <row r="359" spans="1:18" ht="74.25" customHeight="1" x14ac:dyDescent="0.25">
      <c r="A359" s="7">
        <v>9</v>
      </c>
      <c r="B359" s="374" t="s">
        <v>694</v>
      </c>
      <c r="C359" s="375"/>
      <c r="D359" s="375"/>
      <c r="E359" s="375"/>
      <c r="F359" s="376"/>
      <c r="G359" s="11" t="s">
        <v>671</v>
      </c>
      <c r="H359" s="9">
        <f t="shared" si="37"/>
        <v>135</v>
      </c>
      <c r="I359" s="9">
        <v>120</v>
      </c>
      <c r="J359" s="9">
        <v>15</v>
      </c>
      <c r="K359" s="9">
        <v>16</v>
      </c>
      <c r="L359" s="9">
        <v>6</v>
      </c>
      <c r="M359" s="9">
        <v>6</v>
      </c>
      <c r="N359" s="13">
        <v>32</v>
      </c>
      <c r="O359" s="9">
        <v>1</v>
      </c>
      <c r="P359" s="9">
        <v>1</v>
      </c>
      <c r="Q359" s="10">
        <v>37429.4</v>
      </c>
      <c r="R359" s="10">
        <v>20178.3</v>
      </c>
    </row>
    <row r="360" spans="1:18" ht="36" x14ac:dyDescent="0.25">
      <c r="A360" s="7">
        <v>10</v>
      </c>
      <c r="B360" s="374" t="s">
        <v>601</v>
      </c>
      <c r="C360" s="375"/>
      <c r="D360" s="375"/>
      <c r="E360" s="375"/>
      <c r="F360" s="376"/>
      <c r="G360" s="11" t="s">
        <v>672</v>
      </c>
      <c r="H360" s="9">
        <f t="shared" si="37"/>
        <v>0</v>
      </c>
      <c r="I360" s="9"/>
      <c r="J360" s="9"/>
      <c r="K360" s="13">
        <v>39</v>
      </c>
      <c r="L360" s="9">
        <v>28</v>
      </c>
      <c r="M360" s="9">
        <v>1</v>
      </c>
      <c r="N360" s="13">
        <v>47</v>
      </c>
      <c r="O360" s="9">
        <v>50</v>
      </c>
      <c r="P360" s="9">
        <v>1</v>
      </c>
      <c r="Q360" s="10">
        <v>38859</v>
      </c>
      <c r="R360" s="10">
        <v>22297</v>
      </c>
    </row>
    <row r="361" spans="1:18" ht="36" x14ac:dyDescent="0.25">
      <c r="A361" s="7">
        <v>11</v>
      </c>
      <c r="B361" s="374" t="s">
        <v>614</v>
      </c>
      <c r="C361" s="375"/>
      <c r="D361" s="375"/>
      <c r="E361" s="375"/>
      <c r="F361" s="376"/>
      <c r="G361" s="11" t="s">
        <v>673</v>
      </c>
      <c r="H361" s="9">
        <f t="shared" si="37"/>
        <v>30</v>
      </c>
      <c r="I361" s="9"/>
      <c r="J361" s="9">
        <v>30</v>
      </c>
      <c r="K361" s="13">
        <v>57</v>
      </c>
      <c r="L361" s="9">
        <v>0</v>
      </c>
      <c r="M361" s="9">
        <v>0</v>
      </c>
      <c r="N361" s="13">
        <v>69</v>
      </c>
      <c r="O361" s="9">
        <v>0</v>
      </c>
      <c r="P361" s="9">
        <v>1</v>
      </c>
      <c r="Q361" s="10">
        <v>35489</v>
      </c>
      <c r="R361" s="10">
        <v>21043</v>
      </c>
    </row>
    <row r="362" spans="1:18" ht="36" x14ac:dyDescent="0.25">
      <c r="A362" s="7">
        <v>12</v>
      </c>
      <c r="B362" s="374" t="s">
        <v>601</v>
      </c>
      <c r="C362" s="375"/>
      <c r="D362" s="375"/>
      <c r="E362" s="375"/>
      <c r="F362" s="376"/>
      <c r="G362" s="11" t="s">
        <v>674</v>
      </c>
      <c r="H362" s="9">
        <f t="shared" si="37"/>
        <v>30</v>
      </c>
      <c r="I362" s="9"/>
      <c r="J362" s="9">
        <v>30</v>
      </c>
      <c r="K362" s="13">
        <v>51</v>
      </c>
      <c r="L362" s="9">
        <v>0</v>
      </c>
      <c r="M362" s="9">
        <v>0</v>
      </c>
      <c r="N362" s="13">
        <v>67</v>
      </c>
      <c r="O362" s="9">
        <v>0</v>
      </c>
      <c r="P362" s="9">
        <v>0</v>
      </c>
      <c r="Q362" s="10">
        <v>36330</v>
      </c>
      <c r="R362" s="10">
        <v>19070</v>
      </c>
    </row>
    <row r="363" spans="1:18" ht="36" x14ac:dyDescent="0.25">
      <c r="A363" s="7">
        <v>13</v>
      </c>
      <c r="B363" s="374" t="s">
        <v>601</v>
      </c>
      <c r="C363" s="375"/>
      <c r="D363" s="375"/>
      <c r="E363" s="375"/>
      <c r="F363" s="376"/>
      <c r="G363" s="11" t="s">
        <v>675</v>
      </c>
      <c r="H363" s="9">
        <f t="shared" si="37"/>
        <v>30</v>
      </c>
      <c r="I363" s="9"/>
      <c r="J363" s="9">
        <v>30</v>
      </c>
      <c r="K363" s="9">
        <v>32</v>
      </c>
      <c r="L363" s="9">
        <v>0</v>
      </c>
      <c r="M363" s="9">
        <v>0</v>
      </c>
      <c r="N363" s="9">
        <v>47</v>
      </c>
      <c r="O363" s="9">
        <v>0</v>
      </c>
      <c r="P363" s="9">
        <v>0</v>
      </c>
      <c r="Q363" s="10">
        <v>40000</v>
      </c>
      <c r="R363" s="10">
        <v>24565</v>
      </c>
    </row>
    <row r="364" spans="1:18" ht="36" x14ac:dyDescent="0.25">
      <c r="A364" s="7">
        <v>14</v>
      </c>
      <c r="B364" s="374" t="s">
        <v>611</v>
      </c>
      <c r="C364" s="375"/>
      <c r="D364" s="375"/>
      <c r="E364" s="375"/>
      <c r="F364" s="376"/>
      <c r="G364" s="11" t="s">
        <v>676</v>
      </c>
      <c r="H364" s="9">
        <f t="shared" si="37"/>
        <v>20</v>
      </c>
      <c r="I364" s="9"/>
      <c r="J364" s="9">
        <v>20</v>
      </c>
      <c r="K364" s="13">
        <v>32</v>
      </c>
      <c r="L364" s="9">
        <v>0</v>
      </c>
      <c r="M364" s="9"/>
      <c r="N364" s="13">
        <v>59</v>
      </c>
      <c r="O364" s="9"/>
      <c r="P364" s="9"/>
      <c r="Q364" s="10">
        <v>35508</v>
      </c>
      <c r="R364" s="10">
        <v>18967</v>
      </c>
    </row>
    <row r="365" spans="1:18" ht="36" x14ac:dyDescent="0.25">
      <c r="A365" s="7">
        <v>15</v>
      </c>
      <c r="B365" s="374" t="s">
        <v>631</v>
      </c>
      <c r="C365" s="375"/>
      <c r="D365" s="375"/>
      <c r="E365" s="375"/>
      <c r="F365" s="376"/>
      <c r="G365" s="11" t="s">
        <v>677</v>
      </c>
      <c r="H365" s="9">
        <f t="shared" si="37"/>
        <v>20</v>
      </c>
      <c r="I365" s="9"/>
      <c r="J365" s="9">
        <v>20</v>
      </c>
      <c r="K365" s="9">
        <v>36</v>
      </c>
      <c r="L365" s="9">
        <v>2</v>
      </c>
      <c r="M365" s="9">
        <v>2</v>
      </c>
      <c r="N365" s="9">
        <v>54</v>
      </c>
      <c r="O365" s="9">
        <v>1</v>
      </c>
      <c r="P365" s="9">
        <v>1</v>
      </c>
      <c r="Q365" s="10">
        <v>40110</v>
      </c>
      <c r="R365" s="10">
        <v>22330</v>
      </c>
    </row>
    <row r="366" spans="1:18" ht="36" x14ac:dyDescent="0.25">
      <c r="A366" s="7">
        <v>16</v>
      </c>
      <c r="B366" s="374" t="s">
        <v>601</v>
      </c>
      <c r="C366" s="375"/>
      <c r="D366" s="375"/>
      <c r="E366" s="375"/>
      <c r="F366" s="376"/>
      <c r="G366" s="11" t="s">
        <v>678</v>
      </c>
      <c r="H366" s="9">
        <f t="shared" si="37"/>
        <v>20</v>
      </c>
      <c r="I366" s="9"/>
      <c r="J366" s="9">
        <v>20</v>
      </c>
      <c r="K366" s="9">
        <v>57</v>
      </c>
      <c r="L366" s="9">
        <v>0</v>
      </c>
      <c r="M366" s="9">
        <v>0</v>
      </c>
      <c r="N366" s="9">
        <v>87</v>
      </c>
      <c r="O366" s="9">
        <v>0</v>
      </c>
      <c r="P366" s="9">
        <v>0</v>
      </c>
      <c r="Q366" s="10">
        <v>40591</v>
      </c>
      <c r="R366" s="10">
        <v>23255</v>
      </c>
    </row>
    <row r="367" spans="1:18" ht="36" x14ac:dyDescent="0.25">
      <c r="A367" s="7">
        <v>17</v>
      </c>
      <c r="B367" s="374" t="s">
        <v>601</v>
      </c>
      <c r="C367" s="375"/>
      <c r="D367" s="375"/>
      <c r="E367" s="375"/>
      <c r="F367" s="376"/>
      <c r="G367" s="11" t="s">
        <v>679</v>
      </c>
      <c r="H367" s="9">
        <f t="shared" si="37"/>
        <v>10</v>
      </c>
      <c r="I367" s="9"/>
      <c r="J367" s="9">
        <v>10</v>
      </c>
      <c r="K367" s="9">
        <v>45</v>
      </c>
      <c r="L367" s="9">
        <v>10.5</v>
      </c>
      <c r="M367" s="9">
        <v>3</v>
      </c>
      <c r="N367" s="9">
        <v>86</v>
      </c>
      <c r="O367" s="9">
        <v>7</v>
      </c>
      <c r="P367" s="9">
        <v>2</v>
      </c>
      <c r="Q367" s="10">
        <v>41940</v>
      </c>
      <c r="R367" s="10">
        <v>24910</v>
      </c>
    </row>
    <row r="368" spans="1:18" ht="36" x14ac:dyDescent="0.25">
      <c r="A368" s="7">
        <v>18</v>
      </c>
      <c r="B368" s="374" t="s">
        <v>601</v>
      </c>
      <c r="C368" s="375"/>
      <c r="D368" s="375"/>
      <c r="E368" s="375"/>
      <c r="F368" s="376"/>
      <c r="G368" s="11" t="s">
        <v>680</v>
      </c>
      <c r="H368" s="9">
        <f t="shared" si="37"/>
        <v>10</v>
      </c>
      <c r="I368" s="9"/>
      <c r="J368" s="9">
        <v>10</v>
      </c>
      <c r="K368" s="9">
        <v>36</v>
      </c>
      <c r="L368" s="9">
        <v>1</v>
      </c>
      <c r="M368" s="9">
        <v>1</v>
      </c>
      <c r="N368" s="9">
        <v>54</v>
      </c>
      <c r="O368" s="9">
        <v>2</v>
      </c>
      <c r="P368" s="9">
        <v>2</v>
      </c>
      <c r="Q368" s="10">
        <v>37627.9</v>
      </c>
      <c r="R368" s="10">
        <v>26049.1</v>
      </c>
    </row>
    <row r="369" spans="1:18" ht="36" x14ac:dyDescent="0.25">
      <c r="A369" s="7">
        <v>19</v>
      </c>
      <c r="B369" s="374" t="s">
        <v>611</v>
      </c>
      <c r="C369" s="375"/>
      <c r="D369" s="375"/>
      <c r="E369" s="375"/>
      <c r="F369" s="376"/>
      <c r="G369" s="11" t="s">
        <v>681</v>
      </c>
      <c r="H369" s="9">
        <f t="shared" si="37"/>
        <v>0</v>
      </c>
      <c r="I369" s="9"/>
      <c r="J369" s="9"/>
      <c r="K369" s="9">
        <v>15</v>
      </c>
      <c r="L369" s="9">
        <v>40</v>
      </c>
      <c r="M369" s="9">
        <v>10</v>
      </c>
      <c r="N369" s="9">
        <v>26</v>
      </c>
      <c r="O369" s="9">
        <v>85</v>
      </c>
      <c r="P369" s="9">
        <v>2</v>
      </c>
      <c r="Q369" s="10">
        <v>40966.699999999997</v>
      </c>
      <c r="R369" s="10">
        <v>21487.7</v>
      </c>
    </row>
    <row r="370" spans="1:18" ht="36" x14ac:dyDescent="0.25">
      <c r="A370" s="7">
        <v>20</v>
      </c>
      <c r="B370" s="374" t="s">
        <v>631</v>
      </c>
      <c r="C370" s="375"/>
      <c r="D370" s="375"/>
      <c r="E370" s="375"/>
      <c r="F370" s="376"/>
      <c r="G370" s="11" t="s">
        <v>682</v>
      </c>
      <c r="H370" s="9">
        <f t="shared" si="37"/>
        <v>10</v>
      </c>
      <c r="I370" s="9">
        <v>0</v>
      </c>
      <c r="J370" s="9">
        <v>10</v>
      </c>
      <c r="K370" s="13">
        <v>37</v>
      </c>
      <c r="L370" s="9">
        <v>11</v>
      </c>
      <c r="M370" s="9">
        <v>3</v>
      </c>
      <c r="N370" s="9">
        <v>56</v>
      </c>
      <c r="O370" s="9">
        <v>10</v>
      </c>
      <c r="P370" s="9">
        <v>3</v>
      </c>
      <c r="Q370" s="10">
        <v>35774</v>
      </c>
      <c r="R370" s="10">
        <v>18957</v>
      </c>
    </row>
    <row r="371" spans="1:18" ht="48" x14ac:dyDescent="0.25">
      <c r="A371" s="7">
        <v>21</v>
      </c>
      <c r="B371" s="374" t="s">
        <v>631</v>
      </c>
      <c r="C371" s="375"/>
      <c r="D371" s="375"/>
      <c r="E371" s="375"/>
      <c r="F371" s="376"/>
      <c r="G371" s="11" t="s">
        <v>683</v>
      </c>
      <c r="H371" s="9">
        <f t="shared" si="37"/>
        <v>0</v>
      </c>
      <c r="I371" s="9"/>
      <c r="J371" s="9"/>
      <c r="K371" s="13">
        <v>34</v>
      </c>
      <c r="L371" s="9">
        <v>0</v>
      </c>
      <c r="M371" s="9">
        <v>0</v>
      </c>
      <c r="N371" s="9">
        <v>42</v>
      </c>
      <c r="O371" s="9">
        <v>0</v>
      </c>
      <c r="P371" s="9">
        <v>0</v>
      </c>
      <c r="Q371" s="10">
        <v>42303</v>
      </c>
      <c r="R371" s="10">
        <v>20214.3</v>
      </c>
    </row>
    <row r="372" spans="1:18" ht="51" customHeight="1" x14ac:dyDescent="0.25">
      <c r="A372" s="7">
        <v>22</v>
      </c>
      <c r="B372" s="374" t="s">
        <v>614</v>
      </c>
      <c r="C372" s="375"/>
      <c r="D372" s="375"/>
      <c r="E372" s="375"/>
      <c r="F372" s="376"/>
      <c r="G372" s="11" t="s">
        <v>684</v>
      </c>
      <c r="H372" s="9">
        <f t="shared" si="37"/>
        <v>0</v>
      </c>
      <c r="I372" s="9">
        <v>0</v>
      </c>
      <c r="J372" s="9">
        <v>0</v>
      </c>
      <c r="K372" s="9">
        <v>21</v>
      </c>
      <c r="L372" s="9">
        <v>0</v>
      </c>
      <c r="M372" s="9">
        <v>0</v>
      </c>
      <c r="N372" s="9">
        <v>26</v>
      </c>
      <c r="O372" s="9">
        <v>0</v>
      </c>
      <c r="P372" s="9">
        <v>0</v>
      </c>
      <c r="Q372" s="10">
        <v>35420</v>
      </c>
      <c r="R372" s="10">
        <v>18957</v>
      </c>
    </row>
    <row r="373" spans="1:18" ht="49.5" customHeight="1" x14ac:dyDescent="0.25">
      <c r="A373" s="7">
        <v>23</v>
      </c>
      <c r="B373" s="374" t="s">
        <v>614</v>
      </c>
      <c r="C373" s="375"/>
      <c r="D373" s="375"/>
      <c r="E373" s="375"/>
      <c r="F373" s="376"/>
      <c r="G373" s="11" t="s">
        <v>685</v>
      </c>
      <c r="H373" s="9">
        <f t="shared" si="37"/>
        <v>0</v>
      </c>
      <c r="I373" s="9"/>
      <c r="J373" s="9"/>
      <c r="K373" s="13">
        <v>11</v>
      </c>
      <c r="L373" s="9">
        <v>0</v>
      </c>
      <c r="M373" s="9">
        <v>0</v>
      </c>
      <c r="N373" s="13">
        <v>24</v>
      </c>
      <c r="O373" s="9">
        <v>0</v>
      </c>
      <c r="P373" s="9">
        <v>0</v>
      </c>
      <c r="Q373" s="10">
        <v>36332</v>
      </c>
      <c r="R373" s="10">
        <v>19637.400000000001</v>
      </c>
    </row>
    <row r="374" spans="1:18" ht="62.25" customHeight="1" x14ac:dyDescent="0.25">
      <c r="A374" s="7">
        <v>24</v>
      </c>
      <c r="B374" s="374" t="s">
        <v>601</v>
      </c>
      <c r="C374" s="375"/>
      <c r="D374" s="375"/>
      <c r="E374" s="375"/>
      <c r="F374" s="376"/>
      <c r="G374" s="11" t="s">
        <v>633</v>
      </c>
      <c r="H374" s="9">
        <f t="shared" si="37"/>
        <v>0</v>
      </c>
      <c r="I374" s="9"/>
      <c r="J374" s="9"/>
      <c r="K374" s="9">
        <v>3</v>
      </c>
      <c r="L374" s="9">
        <v>36</v>
      </c>
      <c r="M374" s="9">
        <v>0</v>
      </c>
      <c r="N374" s="9">
        <v>23</v>
      </c>
      <c r="O374" s="9">
        <v>62</v>
      </c>
      <c r="P374" s="9">
        <v>4</v>
      </c>
      <c r="Q374" s="10">
        <v>31999</v>
      </c>
      <c r="R374" s="10">
        <v>18086</v>
      </c>
    </row>
    <row r="375" spans="1:18" ht="36" x14ac:dyDescent="0.25">
      <c r="A375" s="7">
        <v>25</v>
      </c>
      <c r="B375" s="374" t="s">
        <v>601</v>
      </c>
      <c r="C375" s="375"/>
      <c r="D375" s="375"/>
      <c r="E375" s="375"/>
      <c r="F375" s="376"/>
      <c r="G375" s="11" t="s">
        <v>686</v>
      </c>
      <c r="H375" s="9">
        <f t="shared" si="37"/>
        <v>10</v>
      </c>
      <c r="I375" s="9"/>
      <c r="J375" s="9">
        <v>10</v>
      </c>
      <c r="K375" s="9">
        <v>21</v>
      </c>
      <c r="L375" s="9">
        <v>7</v>
      </c>
      <c r="M375" s="9">
        <v>7</v>
      </c>
      <c r="N375" s="9">
        <v>32</v>
      </c>
      <c r="O375" s="9">
        <v>0</v>
      </c>
      <c r="P375" s="9">
        <v>0</v>
      </c>
      <c r="Q375" s="10">
        <v>37429.4</v>
      </c>
      <c r="R375" s="10">
        <v>20178.3</v>
      </c>
    </row>
    <row r="376" spans="1:18" ht="48" customHeight="1" x14ac:dyDescent="0.25">
      <c r="A376" s="7">
        <v>26</v>
      </c>
      <c r="B376" s="374" t="s">
        <v>601</v>
      </c>
      <c r="C376" s="375"/>
      <c r="D376" s="375"/>
      <c r="E376" s="375"/>
      <c r="F376" s="376"/>
      <c r="G376" s="11" t="s">
        <v>634</v>
      </c>
      <c r="H376" s="9">
        <f t="shared" si="37"/>
        <v>0</v>
      </c>
      <c r="I376" s="9"/>
      <c r="J376" s="9"/>
      <c r="K376" s="13">
        <v>27</v>
      </c>
      <c r="L376" s="9">
        <v>66.75</v>
      </c>
      <c r="M376" s="9">
        <v>36</v>
      </c>
      <c r="N376" s="9">
        <v>225</v>
      </c>
      <c r="O376" s="9">
        <v>112.5</v>
      </c>
      <c r="P376" s="9">
        <v>3</v>
      </c>
      <c r="Q376" s="10">
        <v>39937</v>
      </c>
      <c r="R376" s="10">
        <v>19598</v>
      </c>
    </row>
    <row r="377" spans="1:18" x14ac:dyDescent="0.25">
      <c r="A377" s="403" t="s">
        <v>646</v>
      </c>
      <c r="B377" s="403"/>
      <c r="C377" s="403"/>
      <c r="D377" s="403"/>
      <c r="E377" s="403"/>
      <c r="F377" s="403"/>
      <c r="G377" s="403"/>
      <c r="H377" s="3">
        <f>H376+H375+H374+H373+H372+H371+H369++H370+H368+H367+H366+H365+H364+H363+H362+H361+H359+H360+H358+H357+H356+H355+H354+H353+H352+H351</f>
        <v>1620</v>
      </c>
      <c r="I377" s="3">
        <f t="shared" ref="I377:P377" si="38">I376+I375+I374+I373+I372+I371+I369++I370+I368+I367+I366+I365+I364+I363+I362+I361+I359+I360+I358+I357+I356+I355+I354+I353+I352+I351</f>
        <v>1245</v>
      </c>
      <c r="J377" s="3">
        <f t="shared" si="38"/>
        <v>375</v>
      </c>
      <c r="K377" s="3">
        <f t="shared" si="38"/>
        <v>935</v>
      </c>
      <c r="L377" s="3">
        <f t="shared" si="38"/>
        <v>319.25</v>
      </c>
      <c r="M377" s="3">
        <f t="shared" si="38"/>
        <v>88</v>
      </c>
      <c r="N377" s="3">
        <f t="shared" si="38"/>
        <v>1837</v>
      </c>
      <c r="O377" s="3">
        <f t="shared" si="38"/>
        <v>357.5</v>
      </c>
      <c r="P377" s="3">
        <f t="shared" si="38"/>
        <v>23</v>
      </c>
      <c r="Q377" s="6">
        <f>(Q376+Q375+Q374+Q373+Q372+Q371+Q370+Q369+Q368+Q367+Q366+Q365+Q364+Q363+Q362+Q361+Q360+Q359+Q358+Q357+Q356+Q355+Q354+Q353+Q352+Q351)/26</f>
        <v>35994.573076923079</v>
      </c>
      <c r="R377" s="6">
        <f>(R376+R375+R374+R373+R372+R371+R370+R369+R368+R367+R366+R365+R364+R363+R362+R361+R360+R359+R358+R357+R356+R355+R354+R353+R352+R351)/26</f>
        <v>20138.196153846155</v>
      </c>
    </row>
    <row r="378" spans="1:18" x14ac:dyDescent="0.25">
      <c r="A378" s="403" t="s">
        <v>644</v>
      </c>
      <c r="B378" s="403"/>
      <c r="C378" s="403"/>
      <c r="D378" s="403"/>
      <c r="E378" s="403"/>
      <c r="F378" s="403"/>
      <c r="G378" s="403"/>
      <c r="H378" s="3">
        <f>H377+H349+H325+H326</f>
        <v>9901</v>
      </c>
      <c r="I378" s="3">
        <f t="shared" ref="I378:P378" si="39">I377+I349+I325+I326</f>
        <v>8135</v>
      </c>
      <c r="J378" s="3">
        <f t="shared" si="39"/>
        <v>1766</v>
      </c>
      <c r="K378" s="3">
        <f t="shared" si="39"/>
        <v>3756</v>
      </c>
      <c r="L378" s="3">
        <f t="shared" si="39"/>
        <v>1663.75</v>
      </c>
      <c r="M378" s="3">
        <f t="shared" si="39"/>
        <v>526</v>
      </c>
      <c r="N378" s="3">
        <f t="shared" si="39"/>
        <v>9298</v>
      </c>
      <c r="O378" s="3">
        <f t="shared" si="39"/>
        <v>2094.4499999999998</v>
      </c>
      <c r="P378" s="3">
        <f t="shared" si="39"/>
        <v>457</v>
      </c>
      <c r="Q378" s="6">
        <f>(Q377+Q349+Q326+Q325)/4</f>
        <v>36915.313507326005</v>
      </c>
      <c r="R378" s="6">
        <f>(R377+R349+R326+R325)/4</f>
        <v>20171.109157509156</v>
      </c>
    </row>
    <row r="379" spans="1:18" x14ac:dyDescent="0.25">
      <c r="A379" s="14"/>
      <c r="B379" s="14"/>
      <c r="C379" s="14"/>
      <c r="D379" s="14"/>
      <c r="E379" s="14"/>
      <c r="F379" s="14"/>
      <c r="G379" s="14"/>
      <c r="H379" s="4"/>
      <c r="I379" s="4"/>
      <c r="J379" s="4"/>
      <c r="K379" s="4"/>
      <c r="L379" s="4"/>
      <c r="M379" s="4"/>
      <c r="N379" s="4"/>
      <c r="O379" s="4"/>
      <c r="P379" s="4"/>
      <c r="Q379" s="15"/>
      <c r="R379" s="15"/>
    </row>
    <row r="380" spans="1:18" x14ac:dyDescent="0.25">
      <c r="A380" s="411" t="s">
        <v>643</v>
      </c>
      <c r="B380" s="411"/>
      <c r="C380" s="411"/>
      <c r="D380" s="411"/>
      <c r="E380" s="411"/>
      <c r="F380" s="411"/>
      <c r="G380" s="411"/>
      <c r="H380" s="411"/>
      <c r="I380" s="411"/>
      <c r="J380" s="411"/>
      <c r="K380" s="4"/>
      <c r="L380" s="4"/>
      <c r="M380" s="4"/>
      <c r="N380" s="4"/>
      <c r="O380" s="4"/>
      <c r="P380" s="4"/>
      <c r="Q380" s="15"/>
      <c r="R380" s="15"/>
    </row>
    <row r="381" spans="1:18" x14ac:dyDescent="0.25">
      <c r="A381" s="409" t="s">
        <v>649</v>
      </c>
      <c r="B381" s="410" t="s">
        <v>22</v>
      </c>
      <c r="C381" s="410"/>
      <c r="D381" s="410"/>
      <c r="E381" s="410"/>
      <c r="F381" s="410"/>
      <c r="G381" s="410" t="s">
        <v>23</v>
      </c>
      <c r="H381" s="399" t="s">
        <v>10</v>
      </c>
      <c r="I381" s="399"/>
      <c r="J381" s="399"/>
      <c r="K381" s="399" t="s">
        <v>27</v>
      </c>
      <c r="L381" s="399"/>
      <c r="M381" s="399"/>
      <c r="N381" s="399" t="s">
        <v>652</v>
      </c>
      <c r="O381" s="399"/>
      <c r="P381" s="16"/>
      <c r="Q381" s="400"/>
      <c r="R381" s="400"/>
    </row>
    <row r="382" spans="1:18" x14ac:dyDescent="0.25">
      <c r="A382" s="409"/>
      <c r="B382" s="410"/>
      <c r="C382" s="410"/>
      <c r="D382" s="410"/>
      <c r="E382" s="410"/>
      <c r="F382" s="410"/>
      <c r="G382" s="410"/>
      <c r="H382" s="401" t="s">
        <v>653</v>
      </c>
      <c r="I382" s="399" t="s">
        <v>29</v>
      </c>
      <c r="J382" s="399"/>
      <c r="K382" s="401" t="s">
        <v>25</v>
      </c>
      <c r="L382" s="399" t="s">
        <v>30</v>
      </c>
      <c r="M382" s="399"/>
      <c r="N382" s="401" t="s">
        <v>10</v>
      </c>
      <c r="O382" s="401" t="s">
        <v>27</v>
      </c>
      <c r="P382" s="16"/>
      <c r="Q382" s="402"/>
      <c r="R382" s="402"/>
    </row>
    <row r="383" spans="1:18" x14ac:dyDescent="0.25">
      <c r="A383" s="409"/>
      <c r="B383" s="410"/>
      <c r="C383" s="410"/>
      <c r="D383" s="410"/>
      <c r="E383" s="410"/>
      <c r="F383" s="410"/>
      <c r="G383" s="410"/>
      <c r="H383" s="401"/>
      <c r="I383" s="401" t="s">
        <v>26</v>
      </c>
      <c r="J383" s="401" t="s">
        <v>9</v>
      </c>
      <c r="K383" s="401"/>
      <c r="L383" s="401" t="s">
        <v>26</v>
      </c>
      <c r="M383" s="401" t="s">
        <v>9</v>
      </c>
      <c r="N383" s="401"/>
      <c r="O383" s="401"/>
      <c r="P383" s="17"/>
      <c r="Q383" s="402"/>
      <c r="R383" s="402"/>
    </row>
    <row r="384" spans="1:18" x14ac:dyDescent="0.25">
      <c r="A384" s="409"/>
      <c r="B384" s="410"/>
      <c r="C384" s="410"/>
      <c r="D384" s="410"/>
      <c r="E384" s="410"/>
      <c r="F384" s="410"/>
      <c r="G384" s="410"/>
      <c r="H384" s="401"/>
      <c r="I384" s="401"/>
      <c r="J384" s="401"/>
      <c r="K384" s="401"/>
      <c r="L384" s="401"/>
      <c r="M384" s="401"/>
      <c r="N384" s="401"/>
      <c r="O384" s="401"/>
      <c r="P384" s="17"/>
      <c r="Q384" s="402"/>
      <c r="R384" s="402"/>
    </row>
    <row r="385" spans="1:18" ht="72" x14ac:dyDescent="0.25">
      <c r="A385" s="7">
        <v>1</v>
      </c>
      <c r="B385" s="374" t="s">
        <v>614</v>
      </c>
      <c r="C385" s="375"/>
      <c r="D385" s="375"/>
      <c r="E385" s="375"/>
      <c r="F385" s="376"/>
      <c r="G385" s="11" t="s">
        <v>637</v>
      </c>
      <c r="H385" s="13">
        <v>24</v>
      </c>
      <c r="I385" s="9">
        <v>1</v>
      </c>
      <c r="J385" s="9">
        <v>0</v>
      </c>
      <c r="K385" s="13">
        <v>18</v>
      </c>
      <c r="L385" s="9">
        <v>1</v>
      </c>
      <c r="M385" s="9">
        <v>0</v>
      </c>
      <c r="N385" s="9">
        <v>41842</v>
      </c>
      <c r="O385" s="9" t="s">
        <v>701</v>
      </c>
      <c r="P385" s="1"/>
      <c r="Q385" s="18"/>
      <c r="R385" s="18"/>
    </row>
    <row r="386" spans="1:18" ht="69" customHeight="1" x14ac:dyDescent="0.25">
      <c r="A386" s="7">
        <v>2</v>
      </c>
      <c r="B386" s="374" t="s">
        <v>614</v>
      </c>
      <c r="C386" s="375"/>
      <c r="D386" s="375"/>
      <c r="E386" s="375"/>
      <c r="F386" s="376"/>
      <c r="G386" s="11" t="s">
        <v>639</v>
      </c>
      <c r="H386" s="9">
        <v>3</v>
      </c>
      <c r="I386" s="9">
        <v>3</v>
      </c>
      <c r="J386" s="9">
        <v>3</v>
      </c>
      <c r="K386" s="9">
        <v>3</v>
      </c>
      <c r="L386" s="9">
        <v>1</v>
      </c>
      <c r="M386" s="9">
        <v>1</v>
      </c>
      <c r="N386" s="9">
        <v>37814</v>
      </c>
      <c r="O386" s="9">
        <v>21733</v>
      </c>
      <c r="P386" s="1"/>
      <c r="Q386" s="18"/>
      <c r="R386" s="18"/>
    </row>
    <row r="387" spans="1:18" ht="58.5" customHeight="1" x14ac:dyDescent="0.25">
      <c r="A387" s="7">
        <v>4</v>
      </c>
      <c r="B387" s="374" t="s">
        <v>601</v>
      </c>
      <c r="C387" s="375"/>
      <c r="D387" s="375"/>
      <c r="E387" s="375"/>
      <c r="F387" s="376"/>
      <c r="G387" s="11" t="s">
        <v>641</v>
      </c>
      <c r="H387" s="9"/>
      <c r="I387" s="9"/>
      <c r="J387" s="9"/>
      <c r="K387" s="9"/>
      <c r="L387" s="9"/>
      <c r="M387" s="9"/>
      <c r="N387" s="9"/>
      <c r="O387" s="9"/>
      <c r="P387" s="1"/>
      <c r="Q387" s="18"/>
      <c r="R387" s="18"/>
    </row>
    <row r="388" spans="1:18" ht="60.75" customHeight="1" x14ac:dyDescent="0.25">
      <c r="A388" s="7">
        <v>3</v>
      </c>
      <c r="B388" s="374" t="s">
        <v>614</v>
      </c>
      <c r="C388" s="375"/>
      <c r="D388" s="375"/>
      <c r="E388" s="375"/>
      <c r="F388" s="376"/>
      <c r="G388" s="11" t="s">
        <v>627</v>
      </c>
      <c r="H388" s="9">
        <v>8</v>
      </c>
      <c r="I388" s="9">
        <v>36</v>
      </c>
      <c r="J388" s="9"/>
      <c r="K388" s="13">
        <v>26</v>
      </c>
      <c r="L388" s="9">
        <v>30.25</v>
      </c>
      <c r="M388" s="9"/>
      <c r="N388" s="9">
        <v>37814</v>
      </c>
      <c r="O388" s="9">
        <v>20178</v>
      </c>
      <c r="P388" s="1"/>
      <c r="Q388" s="18"/>
      <c r="R388" s="18"/>
    </row>
    <row r="389" spans="1:18" ht="65.25" customHeight="1" x14ac:dyDescent="0.25">
      <c r="A389" s="7">
        <v>4</v>
      </c>
      <c r="B389" s="374" t="s">
        <v>601</v>
      </c>
      <c r="C389" s="375"/>
      <c r="D389" s="375"/>
      <c r="E389" s="375"/>
      <c r="F389" s="376"/>
      <c r="G389" s="11" t="s">
        <v>628</v>
      </c>
      <c r="H389" s="13">
        <v>9</v>
      </c>
      <c r="I389" s="9">
        <v>1</v>
      </c>
      <c r="J389" s="9">
        <v>1</v>
      </c>
      <c r="K389" s="13">
        <v>29</v>
      </c>
      <c r="L389" s="9">
        <v>0</v>
      </c>
      <c r="M389" s="9">
        <v>0</v>
      </c>
      <c r="N389" s="9">
        <v>45580</v>
      </c>
      <c r="O389" s="9">
        <v>27120</v>
      </c>
      <c r="P389" s="1"/>
      <c r="Q389" s="18"/>
      <c r="R389" s="18"/>
    </row>
    <row r="390" spans="1:18" x14ac:dyDescent="0.25">
      <c r="A390" s="7"/>
      <c r="B390" s="406" t="s">
        <v>689</v>
      </c>
      <c r="C390" s="407"/>
      <c r="D390" s="407"/>
      <c r="E390" s="407"/>
      <c r="F390" s="407"/>
      <c r="G390" s="408"/>
      <c r="H390" s="3">
        <f>SUM(H385:H389)</f>
        <v>44</v>
      </c>
      <c r="I390" s="3">
        <f t="shared" ref="I390:M390" si="40">SUM(I385:I389)</f>
        <v>41</v>
      </c>
      <c r="J390" s="3">
        <f t="shared" si="40"/>
        <v>4</v>
      </c>
      <c r="K390" s="3">
        <f t="shared" si="40"/>
        <v>76</v>
      </c>
      <c r="L390" s="3">
        <f t="shared" si="40"/>
        <v>32.25</v>
      </c>
      <c r="M390" s="3">
        <f t="shared" si="40"/>
        <v>1</v>
      </c>
      <c r="N390" s="6">
        <f>(N385+N386+N388+N389)/4</f>
        <v>40762.5</v>
      </c>
      <c r="O390" s="6">
        <v>23010.3</v>
      </c>
      <c r="P390" s="4"/>
      <c r="Q390" s="15"/>
      <c r="R390" s="15"/>
    </row>
    <row r="391" spans="1:18" x14ac:dyDescent="0.25">
      <c r="A391" s="14"/>
      <c r="B391" s="14"/>
      <c r="C391" s="14"/>
      <c r="D391" s="14"/>
      <c r="E391" s="14"/>
      <c r="F391" s="14"/>
      <c r="G391" s="14"/>
      <c r="H391" s="4"/>
      <c r="I391" s="4"/>
      <c r="J391" s="4"/>
      <c r="K391" s="4"/>
      <c r="L391" s="4"/>
      <c r="M391" s="4"/>
      <c r="N391" s="4"/>
      <c r="O391" s="4"/>
      <c r="P391" s="4"/>
      <c r="Q391" s="15"/>
      <c r="R391" s="15"/>
    </row>
    <row r="392" spans="1:18" x14ac:dyDescent="0.25">
      <c r="A392" s="404" t="s">
        <v>643</v>
      </c>
      <c r="B392" s="405"/>
      <c r="C392" s="405"/>
      <c r="D392" s="405"/>
      <c r="E392" s="405"/>
      <c r="F392" s="405"/>
      <c r="G392" s="405"/>
      <c r="H392" s="405"/>
      <c r="I392" s="405"/>
      <c r="J392" s="405"/>
      <c r="K392" s="1"/>
      <c r="L392" s="1"/>
      <c r="M392" s="1"/>
      <c r="N392" s="1"/>
      <c r="O392" s="1"/>
      <c r="P392" s="1"/>
      <c r="Q392" s="1"/>
      <c r="R392" s="1"/>
    </row>
    <row r="393" spans="1:18" ht="72" customHeight="1" x14ac:dyDescent="0.25">
      <c r="A393" s="7"/>
      <c r="B393" s="396" t="s">
        <v>22</v>
      </c>
      <c r="C393" s="397"/>
      <c r="D393" s="397"/>
      <c r="E393" s="397"/>
      <c r="F393" s="398"/>
      <c r="G393" s="19" t="s">
        <v>23</v>
      </c>
      <c r="H393" s="3" t="s">
        <v>635</v>
      </c>
      <c r="I393" s="3" t="s">
        <v>636</v>
      </c>
      <c r="J393" s="3" t="s">
        <v>28</v>
      </c>
      <c r="K393" s="1"/>
      <c r="L393" s="1"/>
      <c r="M393" s="1"/>
      <c r="N393" s="1"/>
      <c r="O393" s="1"/>
      <c r="P393" s="1"/>
      <c r="Q393" s="1"/>
      <c r="R393" s="1"/>
    </row>
    <row r="394" spans="1:18" ht="36" x14ac:dyDescent="0.25">
      <c r="A394" s="7">
        <v>63</v>
      </c>
      <c r="B394" s="374" t="s">
        <v>601</v>
      </c>
      <c r="C394" s="375"/>
      <c r="D394" s="375"/>
      <c r="E394" s="375"/>
      <c r="F394" s="376"/>
      <c r="G394" s="11" t="s">
        <v>638</v>
      </c>
      <c r="H394" s="13">
        <v>254</v>
      </c>
      <c r="I394" s="9">
        <v>6</v>
      </c>
      <c r="J394" s="10">
        <v>16580</v>
      </c>
      <c r="K394" s="1"/>
      <c r="L394" s="1"/>
      <c r="M394" s="1"/>
      <c r="N394" s="1"/>
      <c r="O394" s="1"/>
      <c r="P394" s="1"/>
      <c r="Q394" s="1"/>
      <c r="R394" s="1"/>
    </row>
    <row r="395" spans="1:18" ht="72" x14ac:dyDescent="0.25">
      <c r="A395" s="7"/>
      <c r="B395" s="374" t="s">
        <v>614</v>
      </c>
      <c r="C395" s="375"/>
      <c r="D395" s="375"/>
      <c r="E395" s="375"/>
      <c r="F395" s="376"/>
      <c r="G395" s="11" t="s">
        <v>640</v>
      </c>
      <c r="H395" s="9">
        <v>37</v>
      </c>
      <c r="I395" s="9">
        <v>5</v>
      </c>
      <c r="J395" s="10">
        <v>28177.8</v>
      </c>
      <c r="K395" s="1"/>
      <c r="L395" s="1"/>
      <c r="M395" s="1"/>
      <c r="N395" s="1"/>
      <c r="O395" s="1"/>
      <c r="P395" s="1"/>
      <c r="Q395" s="1"/>
      <c r="R395" s="1"/>
    </row>
    <row r="396" spans="1:18" ht="60" x14ac:dyDescent="0.25">
      <c r="A396" s="7" t="s">
        <v>697</v>
      </c>
      <c r="B396" s="374" t="s">
        <v>601</v>
      </c>
      <c r="C396" s="375"/>
      <c r="D396" s="375"/>
      <c r="E396" s="375"/>
      <c r="F396" s="376"/>
      <c r="G396" s="11" t="s">
        <v>641</v>
      </c>
      <c r="H396" s="9">
        <v>254</v>
      </c>
      <c r="I396" s="9">
        <v>0</v>
      </c>
      <c r="J396" s="10">
        <v>22300</v>
      </c>
      <c r="K396" s="1"/>
      <c r="L396" s="1"/>
      <c r="M396" s="1"/>
      <c r="N396" s="1"/>
      <c r="O396" s="1"/>
      <c r="P396" s="1"/>
      <c r="Q396" s="1"/>
      <c r="R396" s="1"/>
    </row>
    <row r="397" spans="1:18" ht="36" x14ac:dyDescent="0.25">
      <c r="A397" s="7">
        <v>69</v>
      </c>
      <c r="B397" s="374" t="s">
        <v>609</v>
      </c>
      <c r="C397" s="375"/>
      <c r="D397" s="375"/>
      <c r="E397" s="375"/>
      <c r="F397" s="376"/>
      <c r="G397" s="20" t="s">
        <v>688</v>
      </c>
      <c r="H397" s="9"/>
      <c r="I397" s="9"/>
      <c r="J397" s="10"/>
      <c r="K397" s="1"/>
      <c r="L397" s="1"/>
      <c r="M397" s="1"/>
      <c r="N397" s="1"/>
      <c r="O397" s="1"/>
      <c r="P397" s="1"/>
      <c r="Q397" s="1"/>
      <c r="R397" s="1"/>
    </row>
    <row r="398" spans="1:18" x14ac:dyDescent="0.25">
      <c r="A398" s="395" t="s">
        <v>642</v>
      </c>
      <c r="B398" s="395"/>
      <c r="C398" s="395"/>
      <c r="D398" s="395"/>
      <c r="E398" s="395"/>
      <c r="F398" s="395"/>
      <c r="G398" s="19"/>
      <c r="H398" s="3">
        <f>H394+H395+H396+H397</f>
        <v>545</v>
      </c>
      <c r="I398" s="3">
        <f>I394+I395+I396+I397</f>
        <v>11</v>
      </c>
      <c r="J398" s="6">
        <f>(J394+J395+J396)/3</f>
        <v>22352.600000000002</v>
      </c>
      <c r="K398" s="1"/>
      <c r="L398" s="1"/>
      <c r="M398" s="1"/>
      <c r="N398" s="1"/>
      <c r="O398" s="1"/>
      <c r="P398" s="1"/>
      <c r="Q398" s="1"/>
      <c r="R398" s="1"/>
    </row>
    <row r="399" spans="1:18" x14ac:dyDescent="0.25">
      <c r="A399" s="2"/>
      <c r="B399" s="21"/>
      <c r="C399" s="21"/>
      <c r="D399" s="21"/>
      <c r="E399" s="21"/>
      <c r="F399" s="21"/>
      <c r="G399" s="2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</row>
    <row r="400" spans="1:18" x14ac:dyDescent="0.25">
      <c r="A400" s="2"/>
      <c r="B400" s="21"/>
      <c r="C400" s="21"/>
      <c r="D400" s="21"/>
      <c r="E400" s="21"/>
      <c r="F400" s="21"/>
      <c r="G400" s="2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</row>
  </sheetData>
  <mergeCells count="442">
    <mergeCell ref="A398:F398"/>
    <mergeCell ref="A392:J392"/>
    <mergeCell ref="B393:F393"/>
    <mergeCell ref="B394:F394"/>
    <mergeCell ref="B395:F395"/>
    <mergeCell ref="B396:F396"/>
    <mergeCell ref="B397:F397"/>
    <mergeCell ref="B385:F385"/>
    <mergeCell ref="B386:F386"/>
    <mergeCell ref="B387:F387"/>
    <mergeCell ref="B388:F388"/>
    <mergeCell ref="B389:F389"/>
    <mergeCell ref="B390:G390"/>
    <mergeCell ref="N381:O381"/>
    <mergeCell ref="Q381:R381"/>
    <mergeCell ref="H382:H384"/>
    <mergeCell ref="I382:J382"/>
    <mergeCell ref="K382:K384"/>
    <mergeCell ref="L382:M382"/>
    <mergeCell ref="N382:N384"/>
    <mergeCell ref="O382:O384"/>
    <mergeCell ref="Q382:Q384"/>
    <mergeCell ref="R382:R384"/>
    <mergeCell ref="A380:J380"/>
    <mergeCell ref="A381:A384"/>
    <mergeCell ref="B381:F384"/>
    <mergeCell ref="G381:G384"/>
    <mergeCell ref="H381:J381"/>
    <mergeCell ref="K381:M381"/>
    <mergeCell ref="I383:I384"/>
    <mergeCell ref="J383:J384"/>
    <mergeCell ref="L383:L384"/>
    <mergeCell ref="M383:M384"/>
    <mergeCell ref="B373:F373"/>
    <mergeCell ref="B374:F374"/>
    <mergeCell ref="B375:F375"/>
    <mergeCell ref="B376:F376"/>
    <mergeCell ref="A377:G377"/>
    <mergeCell ref="A378:G378"/>
    <mergeCell ref="B367:F367"/>
    <mergeCell ref="B368:F368"/>
    <mergeCell ref="B369:F369"/>
    <mergeCell ref="B370:F370"/>
    <mergeCell ref="B371:F371"/>
    <mergeCell ref="B372:F372"/>
    <mergeCell ref="B361:F361"/>
    <mergeCell ref="B362:F362"/>
    <mergeCell ref="B363:F363"/>
    <mergeCell ref="B364:F364"/>
    <mergeCell ref="B365:F365"/>
    <mergeCell ref="B366:F366"/>
    <mergeCell ref="B355:F355"/>
    <mergeCell ref="B356:F356"/>
    <mergeCell ref="B357:F357"/>
    <mergeCell ref="B358:F358"/>
    <mergeCell ref="B359:F359"/>
    <mergeCell ref="B360:F360"/>
    <mergeCell ref="A349:G349"/>
    <mergeCell ref="A350:R350"/>
    <mergeCell ref="B351:F351"/>
    <mergeCell ref="B352:F352"/>
    <mergeCell ref="B353:F353"/>
    <mergeCell ref="B354:F354"/>
    <mergeCell ref="B343:F343"/>
    <mergeCell ref="B344:F344"/>
    <mergeCell ref="B345:F345"/>
    <mergeCell ref="B346:F346"/>
    <mergeCell ref="B347:F347"/>
    <mergeCell ref="B348:F348"/>
    <mergeCell ref="B337:F337"/>
    <mergeCell ref="B338:F338"/>
    <mergeCell ref="B339:F339"/>
    <mergeCell ref="B340:F340"/>
    <mergeCell ref="B341:F341"/>
    <mergeCell ref="B342:F342"/>
    <mergeCell ref="B331:F331"/>
    <mergeCell ref="B332:F332"/>
    <mergeCell ref="B333:F333"/>
    <mergeCell ref="B334:F334"/>
    <mergeCell ref="B335:F335"/>
    <mergeCell ref="B336:F336"/>
    <mergeCell ref="A325:G325"/>
    <mergeCell ref="B326:F326"/>
    <mergeCell ref="A327:R327"/>
    <mergeCell ref="B328:F328"/>
    <mergeCell ref="B329:F329"/>
    <mergeCell ref="B330:F330"/>
    <mergeCell ref="B319:F319"/>
    <mergeCell ref="B320:F320"/>
    <mergeCell ref="B321:F321"/>
    <mergeCell ref="B322:F322"/>
    <mergeCell ref="B323:F323"/>
    <mergeCell ref="B324:F324"/>
    <mergeCell ref="B313:F313"/>
    <mergeCell ref="B314:F314"/>
    <mergeCell ref="B315:F315"/>
    <mergeCell ref="B316:F316"/>
    <mergeCell ref="B317:F317"/>
    <mergeCell ref="B318:F318"/>
    <mergeCell ref="B307:F307"/>
    <mergeCell ref="B308:F308"/>
    <mergeCell ref="B309:F309"/>
    <mergeCell ref="B310:F310"/>
    <mergeCell ref="B311:F311"/>
    <mergeCell ref="B312:F312"/>
    <mergeCell ref="B300:F300"/>
    <mergeCell ref="B302:F302"/>
    <mergeCell ref="B303:F303"/>
    <mergeCell ref="B304:G304"/>
    <mergeCell ref="B305:F305"/>
    <mergeCell ref="B306:F306"/>
    <mergeCell ref="B294:F294"/>
    <mergeCell ref="B295:F295"/>
    <mergeCell ref="B296:F296"/>
    <mergeCell ref="B297:F297"/>
    <mergeCell ref="B298:G298"/>
    <mergeCell ref="B299:F299"/>
    <mergeCell ref="B301:F301"/>
    <mergeCell ref="B288:F288"/>
    <mergeCell ref="B289:F289"/>
    <mergeCell ref="B290:F290"/>
    <mergeCell ref="B291:F291"/>
    <mergeCell ref="B292:F292"/>
    <mergeCell ref="B293:F293"/>
    <mergeCell ref="B282:F282"/>
    <mergeCell ref="B283:F283"/>
    <mergeCell ref="B284:F284"/>
    <mergeCell ref="B285:F285"/>
    <mergeCell ref="B286:G286"/>
    <mergeCell ref="B287:F287"/>
    <mergeCell ref="B276:F276"/>
    <mergeCell ref="B277:F277"/>
    <mergeCell ref="B278:F278"/>
    <mergeCell ref="B279:F279"/>
    <mergeCell ref="B280:F280"/>
    <mergeCell ref="B281:F281"/>
    <mergeCell ref="B270:F270"/>
    <mergeCell ref="B271:F271"/>
    <mergeCell ref="B272:F272"/>
    <mergeCell ref="B273:F273"/>
    <mergeCell ref="B274:F274"/>
    <mergeCell ref="B275:F275"/>
    <mergeCell ref="B264:F264"/>
    <mergeCell ref="B265:F265"/>
    <mergeCell ref="B266:F266"/>
    <mergeCell ref="B267:G267"/>
    <mergeCell ref="B268:F268"/>
    <mergeCell ref="B269:F269"/>
    <mergeCell ref="B258:F258"/>
    <mergeCell ref="B259:F259"/>
    <mergeCell ref="B260:F260"/>
    <mergeCell ref="B261:F261"/>
    <mergeCell ref="B262:F262"/>
    <mergeCell ref="B263:F263"/>
    <mergeCell ref="B252:F252"/>
    <mergeCell ref="B253:F253"/>
    <mergeCell ref="B254:F254"/>
    <mergeCell ref="B255:F255"/>
    <mergeCell ref="B256:G256"/>
    <mergeCell ref="B257:F257"/>
    <mergeCell ref="B246:F246"/>
    <mergeCell ref="B247:F247"/>
    <mergeCell ref="B248:F248"/>
    <mergeCell ref="B249:F249"/>
    <mergeCell ref="B250:F250"/>
    <mergeCell ref="B251:F251"/>
    <mergeCell ref="B195:F195"/>
    <mergeCell ref="B196:F196"/>
    <mergeCell ref="B197:F197"/>
    <mergeCell ref="B240:F240"/>
    <mergeCell ref="B241:G241"/>
    <mergeCell ref="B242:F242"/>
    <mergeCell ref="B243:F243"/>
    <mergeCell ref="B244:F244"/>
    <mergeCell ref="B245:F245"/>
    <mergeCell ref="B236:G236"/>
    <mergeCell ref="B237:F237"/>
    <mergeCell ref="B238:F238"/>
    <mergeCell ref="B239:F239"/>
    <mergeCell ref="B234:F234"/>
    <mergeCell ref="B235:F235"/>
    <mergeCell ref="B228:F228"/>
    <mergeCell ref="B229:F229"/>
    <mergeCell ref="B230:F230"/>
    <mergeCell ref="B231:F231"/>
    <mergeCell ref="B232:F232"/>
    <mergeCell ref="B233:F233"/>
    <mergeCell ref="B222:F222"/>
    <mergeCell ref="B223:F223"/>
    <mergeCell ref="B224:F224"/>
    <mergeCell ref="B192:G192"/>
    <mergeCell ref="B186:F186"/>
    <mergeCell ref="B187:F187"/>
    <mergeCell ref="B188:F188"/>
    <mergeCell ref="B189:F189"/>
    <mergeCell ref="B190:F190"/>
    <mergeCell ref="B191:F191"/>
    <mergeCell ref="B193:F193"/>
    <mergeCell ref="B194:F194"/>
    <mergeCell ref="B180:F180"/>
    <mergeCell ref="B181:F181"/>
    <mergeCell ref="B182:F182"/>
    <mergeCell ref="B183:F183"/>
    <mergeCell ref="B184:F184"/>
    <mergeCell ref="B185:F185"/>
    <mergeCell ref="B174:F174"/>
    <mergeCell ref="B175:F175"/>
    <mergeCell ref="B176:F176"/>
    <mergeCell ref="B177:F177"/>
    <mergeCell ref="B178:F178"/>
    <mergeCell ref="B179:F179"/>
    <mergeCell ref="B168:F168"/>
    <mergeCell ref="B169:F169"/>
    <mergeCell ref="B170:F170"/>
    <mergeCell ref="B171:F171"/>
    <mergeCell ref="B172:F172"/>
    <mergeCell ref="B173:F173"/>
    <mergeCell ref="B162:F162"/>
    <mergeCell ref="B163:F163"/>
    <mergeCell ref="B164:F164"/>
    <mergeCell ref="B165:F165"/>
    <mergeCell ref="B166:G166"/>
    <mergeCell ref="B167:F167"/>
    <mergeCell ref="B156:F156"/>
    <mergeCell ref="B157:F157"/>
    <mergeCell ref="B158:F158"/>
    <mergeCell ref="B159:F159"/>
    <mergeCell ref="B160:F160"/>
    <mergeCell ref="B161:F161"/>
    <mergeCell ref="B150:F150"/>
    <mergeCell ref="B151:G151"/>
    <mergeCell ref="B152:F152"/>
    <mergeCell ref="B153:F153"/>
    <mergeCell ref="B154:F154"/>
    <mergeCell ref="B155:F155"/>
    <mergeCell ref="B144:F144"/>
    <mergeCell ref="B145:F145"/>
    <mergeCell ref="B146:F146"/>
    <mergeCell ref="B147:F147"/>
    <mergeCell ref="B148:F148"/>
    <mergeCell ref="B149:F149"/>
    <mergeCell ref="B138:F138"/>
    <mergeCell ref="B139:F139"/>
    <mergeCell ref="B140:F140"/>
    <mergeCell ref="B141:F141"/>
    <mergeCell ref="B142:F142"/>
    <mergeCell ref="B143:F143"/>
    <mergeCell ref="B132:G132"/>
    <mergeCell ref="B133:F133"/>
    <mergeCell ref="B134:F134"/>
    <mergeCell ref="B135:F135"/>
    <mergeCell ref="B136:F136"/>
    <mergeCell ref="B137:F137"/>
    <mergeCell ref="B126:F126"/>
    <mergeCell ref="B127:F127"/>
    <mergeCell ref="B128:F128"/>
    <mergeCell ref="B129:F129"/>
    <mergeCell ref="B130:F130"/>
    <mergeCell ref="B131:F131"/>
    <mergeCell ref="B120:F120"/>
    <mergeCell ref="B121:F121"/>
    <mergeCell ref="B122:F122"/>
    <mergeCell ref="B123:F123"/>
    <mergeCell ref="B124:F124"/>
    <mergeCell ref="B125:F125"/>
    <mergeCell ref="B114:F114"/>
    <mergeCell ref="B115:F115"/>
    <mergeCell ref="B116:F116"/>
    <mergeCell ref="B117:F117"/>
    <mergeCell ref="B118:F118"/>
    <mergeCell ref="B119:F119"/>
    <mergeCell ref="B108:F108"/>
    <mergeCell ref="B109:F109"/>
    <mergeCell ref="B110:F110"/>
    <mergeCell ref="B111:F111"/>
    <mergeCell ref="B112:F112"/>
    <mergeCell ref="B113:F113"/>
    <mergeCell ref="B101:F101"/>
    <mergeCell ref="B102:F102"/>
    <mergeCell ref="B104:F104"/>
    <mergeCell ref="B105:F105"/>
    <mergeCell ref="B106:F106"/>
    <mergeCell ref="B107:G107"/>
    <mergeCell ref="B95:F95"/>
    <mergeCell ref="B96:F96"/>
    <mergeCell ref="B97:F97"/>
    <mergeCell ref="B98:F98"/>
    <mergeCell ref="B99:F99"/>
    <mergeCell ref="B100:F100"/>
    <mergeCell ref="B89:F89"/>
    <mergeCell ref="B90:F90"/>
    <mergeCell ref="B91:F91"/>
    <mergeCell ref="B92:F92"/>
    <mergeCell ref="B93:F93"/>
    <mergeCell ref="B94:F94"/>
    <mergeCell ref="B83:F83"/>
    <mergeCell ref="B84:F84"/>
    <mergeCell ref="B85:F85"/>
    <mergeCell ref="B86:F86"/>
    <mergeCell ref="B87:F87"/>
    <mergeCell ref="B88:F88"/>
    <mergeCell ref="B77:F77"/>
    <mergeCell ref="B78:F78"/>
    <mergeCell ref="B79:F79"/>
    <mergeCell ref="B80:F80"/>
    <mergeCell ref="B81:F81"/>
    <mergeCell ref="B82:F82"/>
    <mergeCell ref="B71:F71"/>
    <mergeCell ref="B72:F72"/>
    <mergeCell ref="B73:F73"/>
    <mergeCell ref="B74:F74"/>
    <mergeCell ref="B75:F75"/>
    <mergeCell ref="B76:F76"/>
    <mergeCell ref="B65:F65"/>
    <mergeCell ref="B66:F66"/>
    <mergeCell ref="B67:F67"/>
    <mergeCell ref="B68:F68"/>
    <mergeCell ref="B69:F69"/>
    <mergeCell ref="B70:G70"/>
    <mergeCell ref="B59:F59"/>
    <mergeCell ref="B60:F60"/>
    <mergeCell ref="B61:F61"/>
    <mergeCell ref="B62:F62"/>
    <mergeCell ref="B63:F63"/>
    <mergeCell ref="B64:F64"/>
    <mergeCell ref="B53:F53"/>
    <mergeCell ref="B54:F54"/>
    <mergeCell ref="B55:F55"/>
    <mergeCell ref="B56:F56"/>
    <mergeCell ref="B57:F57"/>
    <mergeCell ref="B58:F58"/>
    <mergeCell ref="B47:F47"/>
    <mergeCell ref="B48:F48"/>
    <mergeCell ref="B49:F49"/>
    <mergeCell ref="B50:F50"/>
    <mergeCell ref="B51:F51"/>
    <mergeCell ref="B52:F52"/>
    <mergeCell ref="B41:G41"/>
    <mergeCell ref="B42:F42"/>
    <mergeCell ref="B43:F43"/>
    <mergeCell ref="B44:F44"/>
    <mergeCell ref="B45:F45"/>
    <mergeCell ref="B46:F46"/>
    <mergeCell ref="B35:F35"/>
    <mergeCell ref="B36:F36"/>
    <mergeCell ref="B37:F37"/>
    <mergeCell ref="B38:F38"/>
    <mergeCell ref="B39:F39"/>
    <mergeCell ref="B40:F40"/>
    <mergeCell ref="B29:F29"/>
    <mergeCell ref="B30:F30"/>
    <mergeCell ref="B31:F31"/>
    <mergeCell ref="B32:F32"/>
    <mergeCell ref="B33:F33"/>
    <mergeCell ref="B34:F34"/>
    <mergeCell ref="B23:G23"/>
    <mergeCell ref="B24:F24"/>
    <mergeCell ref="B25:F25"/>
    <mergeCell ref="B26:F26"/>
    <mergeCell ref="B27:F27"/>
    <mergeCell ref="B28:F28"/>
    <mergeCell ref="R19:R21"/>
    <mergeCell ref="L20:L21"/>
    <mergeCell ref="M20:M21"/>
    <mergeCell ref="O20:O21"/>
    <mergeCell ref="P20:P21"/>
    <mergeCell ref="A22:R22"/>
    <mergeCell ref="J19:J21"/>
    <mergeCell ref="K19:K21"/>
    <mergeCell ref="L19:M19"/>
    <mergeCell ref="N19:N21"/>
    <mergeCell ref="O19:P19"/>
    <mergeCell ref="Q19:Q21"/>
    <mergeCell ref="A18:A21"/>
    <mergeCell ref="B18:F21"/>
    <mergeCell ref="G18:G21"/>
    <mergeCell ref="H18:J18"/>
    <mergeCell ref="K18:M18"/>
    <mergeCell ref="N18:P18"/>
    <mergeCell ref="Q18:R18"/>
    <mergeCell ref="H19:H21"/>
    <mergeCell ref="I19:I21"/>
    <mergeCell ref="B15:G15"/>
    <mergeCell ref="B16:G16"/>
    <mergeCell ref="B5:G5"/>
    <mergeCell ref="B6:G6"/>
    <mergeCell ref="B7:G7"/>
    <mergeCell ref="B8:G8"/>
    <mergeCell ref="B9:G9"/>
    <mergeCell ref="B10:G10"/>
    <mergeCell ref="A17:R17"/>
    <mergeCell ref="A1:R1"/>
    <mergeCell ref="A2:A4"/>
    <mergeCell ref="B2:G4"/>
    <mergeCell ref="H2:J2"/>
    <mergeCell ref="K2:M2"/>
    <mergeCell ref="N2:P2"/>
    <mergeCell ref="Q2:R2"/>
    <mergeCell ref="H3:H15"/>
    <mergeCell ref="I3:I15"/>
    <mergeCell ref="J3:J15"/>
    <mergeCell ref="K3:K15"/>
    <mergeCell ref="L3:M3"/>
    <mergeCell ref="N3:N15"/>
    <mergeCell ref="O3:P3"/>
    <mergeCell ref="Q3:Q15"/>
    <mergeCell ref="R3:R15"/>
    <mergeCell ref="L4:L15"/>
    <mergeCell ref="M4:M15"/>
    <mergeCell ref="O4:O15"/>
    <mergeCell ref="P4:P15"/>
    <mergeCell ref="B11:G11"/>
    <mergeCell ref="B12:G12"/>
    <mergeCell ref="B13:G13"/>
    <mergeCell ref="B14:G14"/>
    <mergeCell ref="B225:F225"/>
    <mergeCell ref="B226:F226"/>
    <mergeCell ref="B227:F227"/>
    <mergeCell ref="B216:F216"/>
    <mergeCell ref="B217:F217"/>
    <mergeCell ref="B218:F218"/>
    <mergeCell ref="B219:F219"/>
    <mergeCell ref="B220:F220"/>
    <mergeCell ref="B221:F221"/>
    <mergeCell ref="B213:F213"/>
    <mergeCell ref="B214:F214"/>
    <mergeCell ref="B215:F215"/>
    <mergeCell ref="B204:F204"/>
    <mergeCell ref="B205:F205"/>
    <mergeCell ref="B206:F206"/>
    <mergeCell ref="B207:F207"/>
    <mergeCell ref="B208:F208"/>
    <mergeCell ref="B209:F209"/>
    <mergeCell ref="B198:F198"/>
    <mergeCell ref="B199:F199"/>
    <mergeCell ref="B200:F200"/>
    <mergeCell ref="B201:F201"/>
    <mergeCell ref="B202:F202"/>
    <mergeCell ref="B203:F203"/>
    <mergeCell ref="B210:F210"/>
    <mergeCell ref="B211:F211"/>
    <mergeCell ref="B212:F212"/>
  </mergeCells>
  <pageMargins left="0.7" right="0.7" top="0.75" bottom="0.75" header="0.3" footer="0.3"/>
  <pageSetup paperSize="9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R399"/>
  <sheetViews>
    <sheetView zoomScale="110" zoomScaleNormal="110" workbookViewId="0">
      <selection activeCell="J16" sqref="J16"/>
    </sheetView>
  </sheetViews>
  <sheetFormatPr defaultRowHeight="15" x14ac:dyDescent="0.25"/>
  <cols>
    <col min="1" max="1" width="4.42578125" customWidth="1"/>
    <col min="3" max="3" width="5.5703125" customWidth="1"/>
    <col min="4" max="4" width="7.140625" hidden="1" customWidth="1"/>
    <col min="5" max="5" width="2.42578125" hidden="1" customWidth="1"/>
    <col min="6" max="6" width="9.140625" hidden="1" customWidth="1"/>
    <col min="7" max="7" width="15.140625" customWidth="1"/>
    <col min="8" max="8" width="8.140625" customWidth="1"/>
    <col min="9" max="9" width="7.7109375" customWidth="1"/>
    <col min="10" max="10" width="8.42578125" customWidth="1"/>
    <col min="11" max="11" width="7.85546875" customWidth="1"/>
  </cols>
  <sheetData>
    <row r="1" spans="1:18" ht="33.75" customHeight="1" x14ac:dyDescent="0.25">
      <c r="A1" s="431" t="s">
        <v>754</v>
      </c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</row>
    <row r="2" spans="1:18" ht="22.5" customHeight="1" x14ac:dyDescent="0.25">
      <c r="A2" s="432"/>
      <c r="B2" s="410" t="s">
        <v>0</v>
      </c>
      <c r="C2" s="410"/>
      <c r="D2" s="410"/>
      <c r="E2" s="410"/>
      <c r="F2" s="410"/>
      <c r="G2" s="410"/>
      <c r="H2" s="399" t="s">
        <v>1</v>
      </c>
      <c r="I2" s="399"/>
      <c r="J2" s="399"/>
      <c r="K2" s="399" t="s">
        <v>2</v>
      </c>
      <c r="L2" s="399"/>
      <c r="M2" s="399"/>
      <c r="N2" s="399" t="s">
        <v>3</v>
      </c>
      <c r="O2" s="399"/>
      <c r="P2" s="399"/>
      <c r="Q2" s="399" t="s">
        <v>5</v>
      </c>
      <c r="R2" s="399"/>
    </row>
    <row r="3" spans="1:18" x14ac:dyDescent="0.25">
      <c r="A3" s="432"/>
      <c r="B3" s="410"/>
      <c r="C3" s="410"/>
      <c r="D3" s="410"/>
      <c r="E3" s="410"/>
      <c r="F3" s="410"/>
      <c r="G3" s="410"/>
      <c r="H3" s="401" t="s">
        <v>6</v>
      </c>
      <c r="I3" s="401" t="s">
        <v>7</v>
      </c>
      <c r="J3" s="401" t="s">
        <v>8</v>
      </c>
      <c r="K3" s="433" t="s">
        <v>17</v>
      </c>
      <c r="L3" s="399" t="s">
        <v>4</v>
      </c>
      <c r="M3" s="399"/>
      <c r="N3" s="433" t="s">
        <v>20</v>
      </c>
      <c r="O3" s="399" t="s">
        <v>4</v>
      </c>
      <c r="P3" s="399"/>
      <c r="Q3" s="401" t="s">
        <v>10</v>
      </c>
      <c r="R3" s="401" t="s">
        <v>11</v>
      </c>
    </row>
    <row r="4" spans="1:18" ht="24" customHeight="1" x14ac:dyDescent="0.25">
      <c r="A4" s="432"/>
      <c r="B4" s="410"/>
      <c r="C4" s="410"/>
      <c r="D4" s="410"/>
      <c r="E4" s="410"/>
      <c r="F4" s="410"/>
      <c r="G4" s="410"/>
      <c r="H4" s="401"/>
      <c r="I4" s="401"/>
      <c r="J4" s="401"/>
      <c r="K4" s="434"/>
      <c r="L4" s="401" t="s">
        <v>18</v>
      </c>
      <c r="M4" s="401" t="s">
        <v>19</v>
      </c>
      <c r="N4" s="434"/>
      <c r="O4" s="401" t="s">
        <v>21</v>
      </c>
      <c r="P4" s="401" t="s">
        <v>19</v>
      </c>
      <c r="Q4" s="401"/>
      <c r="R4" s="401"/>
    </row>
    <row r="5" spans="1:18" x14ac:dyDescent="0.25">
      <c r="A5" s="2"/>
      <c r="B5" s="410" t="s">
        <v>752</v>
      </c>
      <c r="C5" s="410"/>
      <c r="D5" s="410"/>
      <c r="E5" s="410"/>
      <c r="F5" s="410"/>
      <c r="G5" s="410"/>
      <c r="H5" s="401"/>
      <c r="I5" s="401"/>
      <c r="J5" s="401"/>
      <c r="K5" s="434"/>
      <c r="L5" s="401"/>
      <c r="M5" s="401"/>
      <c r="N5" s="434"/>
      <c r="O5" s="401"/>
      <c r="P5" s="401"/>
      <c r="Q5" s="401"/>
      <c r="R5" s="401"/>
    </row>
    <row r="6" spans="1:18" x14ac:dyDescent="0.25">
      <c r="A6" s="2"/>
      <c r="B6" s="410" t="s">
        <v>12</v>
      </c>
      <c r="C6" s="410"/>
      <c r="D6" s="410"/>
      <c r="E6" s="410"/>
      <c r="F6" s="410"/>
      <c r="G6" s="410"/>
      <c r="H6" s="401"/>
      <c r="I6" s="401"/>
      <c r="J6" s="401"/>
      <c r="K6" s="434"/>
      <c r="L6" s="401"/>
      <c r="M6" s="401"/>
      <c r="N6" s="434"/>
      <c r="O6" s="401"/>
      <c r="P6" s="401"/>
      <c r="Q6" s="401"/>
      <c r="R6" s="401"/>
    </row>
    <row r="7" spans="1:18" x14ac:dyDescent="0.25">
      <c r="A7" s="2"/>
      <c r="B7" s="410" t="s">
        <v>656</v>
      </c>
      <c r="C7" s="410"/>
      <c r="D7" s="410"/>
      <c r="E7" s="410"/>
      <c r="F7" s="410"/>
      <c r="G7" s="410"/>
      <c r="H7" s="401"/>
      <c r="I7" s="401"/>
      <c r="J7" s="401"/>
      <c r="K7" s="434"/>
      <c r="L7" s="401"/>
      <c r="M7" s="401"/>
      <c r="N7" s="434"/>
      <c r="O7" s="401"/>
      <c r="P7" s="401"/>
      <c r="Q7" s="401"/>
      <c r="R7" s="401"/>
    </row>
    <row r="8" spans="1:18" x14ac:dyDescent="0.25">
      <c r="A8" s="2"/>
      <c r="B8" s="410" t="s">
        <v>753</v>
      </c>
      <c r="C8" s="410"/>
      <c r="D8" s="410"/>
      <c r="E8" s="410"/>
      <c r="F8" s="410"/>
      <c r="G8" s="410"/>
      <c r="H8" s="401"/>
      <c r="I8" s="401"/>
      <c r="J8" s="401"/>
      <c r="K8" s="434"/>
      <c r="L8" s="401"/>
      <c r="M8" s="401"/>
      <c r="N8" s="434"/>
      <c r="O8" s="401"/>
      <c r="P8" s="401"/>
      <c r="Q8" s="401"/>
      <c r="R8" s="401"/>
    </row>
    <row r="9" spans="1:18" x14ac:dyDescent="0.25">
      <c r="A9" s="2"/>
      <c r="B9" s="396" t="s">
        <v>13</v>
      </c>
      <c r="C9" s="397"/>
      <c r="D9" s="397"/>
      <c r="E9" s="397"/>
      <c r="F9" s="397"/>
      <c r="G9" s="397"/>
      <c r="H9" s="401"/>
      <c r="I9" s="401"/>
      <c r="J9" s="401"/>
      <c r="K9" s="434"/>
      <c r="L9" s="401"/>
      <c r="M9" s="401"/>
      <c r="N9" s="434"/>
      <c r="O9" s="401"/>
      <c r="P9" s="401"/>
      <c r="Q9" s="401"/>
      <c r="R9" s="401"/>
    </row>
    <row r="10" spans="1:18" ht="29.25" customHeight="1" x14ac:dyDescent="0.25">
      <c r="A10" s="2"/>
      <c r="B10" s="396" t="s">
        <v>14</v>
      </c>
      <c r="C10" s="397"/>
      <c r="D10" s="397"/>
      <c r="E10" s="397"/>
      <c r="F10" s="397"/>
      <c r="G10" s="397"/>
      <c r="H10" s="401"/>
      <c r="I10" s="401"/>
      <c r="J10" s="401"/>
      <c r="K10" s="434"/>
      <c r="L10" s="401"/>
      <c r="M10" s="401"/>
      <c r="N10" s="434"/>
      <c r="O10" s="401"/>
      <c r="P10" s="401"/>
      <c r="Q10" s="401"/>
      <c r="R10" s="401"/>
    </row>
    <row r="11" spans="1:18" x14ac:dyDescent="0.25">
      <c r="A11" s="2"/>
      <c r="B11" s="396" t="s">
        <v>692</v>
      </c>
      <c r="C11" s="397"/>
      <c r="D11" s="397"/>
      <c r="E11" s="397"/>
      <c r="F11" s="397"/>
      <c r="G11" s="397"/>
      <c r="H11" s="401"/>
      <c r="I11" s="401"/>
      <c r="J11" s="401"/>
      <c r="K11" s="434"/>
      <c r="L11" s="401"/>
      <c r="M11" s="401"/>
      <c r="N11" s="434"/>
      <c r="O11" s="401"/>
      <c r="P11" s="401"/>
      <c r="Q11" s="401"/>
      <c r="R11" s="401"/>
    </row>
    <row r="12" spans="1:18" x14ac:dyDescent="0.25">
      <c r="A12" s="2"/>
      <c r="B12" s="396" t="s">
        <v>693</v>
      </c>
      <c r="C12" s="397"/>
      <c r="D12" s="397"/>
      <c r="E12" s="397"/>
      <c r="F12" s="397"/>
      <c r="G12" s="397"/>
      <c r="H12" s="401"/>
      <c r="I12" s="401"/>
      <c r="J12" s="401"/>
      <c r="K12" s="434"/>
      <c r="L12" s="401"/>
      <c r="M12" s="401"/>
      <c r="N12" s="434"/>
      <c r="O12" s="401"/>
      <c r="P12" s="401"/>
      <c r="Q12" s="401"/>
      <c r="R12" s="401"/>
    </row>
    <row r="13" spans="1:18" x14ac:dyDescent="0.25">
      <c r="A13" s="2"/>
      <c r="B13" s="396" t="s">
        <v>15</v>
      </c>
      <c r="C13" s="397"/>
      <c r="D13" s="397"/>
      <c r="E13" s="397"/>
      <c r="F13" s="397"/>
      <c r="G13" s="397"/>
      <c r="H13" s="401"/>
      <c r="I13" s="401"/>
      <c r="J13" s="401"/>
      <c r="K13" s="434"/>
      <c r="L13" s="401"/>
      <c r="M13" s="401"/>
      <c r="N13" s="434"/>
      <c r="O13" s="401"/>
      <c r="P13" s="401"/>
      <c r="Q13" s="401"/>
      <c r="R13" s="401"/>
    </row>
    <row r="14" spans="1:18" ht="24.75" customHeight="1" x14ac:dyDescent="0.25">
      <c r="A14" s="2"/>
      <c r="B14" s="396" t="s">
        <v>16</v>
      </c>
      <c r="C14" s="397"/>
      <c r="D14" s="397"/>
      <c r="E14" s="397"/>
      <c r="F14" s="397"/>
      <c r="G14" s="397"/>
      <c r="H14" s="401"/>
      <c r="I14" s="401"/>
      <c r="J14" s="401"/>
      <c r="K14" s="434"/>
      <c r="L14" s="401"/>
      <c r="M14" s="401"/>
      <c r="N14" s="434"/>
      <c r="O14" s="401"/>
      <c r="P14" s="401"/>
      <c r="Q14" s="401"/>
      <c r="R14" s="401"/>
    </row>
    <row r="15" spans="1:18" ht="27.75" customHeight="1" x14ac:dyDescent="0.25">
      <c r="A15" s="2"/>
      <c r="B15" s="396" t="s">
        <v>655</v>
      </c>
      <c r="C15" s="397"/>
      <c r="D15" s="397"/>
      <c r="E15" s="397"/>
      <c r="F15" s="397"/>
      <c r="G15" s="397"/>
      <c r="H15" s="401"/>
      <c r="I15" s="401"/>
      <c r="J15" s="401"/>
      <c r="K15" s="435"/>
      <c r="L15" s="401"/>
      <c r="M15" s="401"/>
      <c r="N15" s="435"/>
      <c r="O15" s="401"/>
      <c r="P15" s="401"/>
      <c r="Q15" s="401"/>
      <c r="R15" s="401"/>
    </row>
    <row r="16" spans="1:18" x14ac:dyDescent="0.25">
      <c r="A16" s="2"/>
      <c r="B16" s="374"/>
      <c r="C16" s="375"/>
      <c r="D16" s="375"/>
      <c r="E16" s="375"/>
      <c r="F16" s="375"/>
      <c r="G16" s="375"/>
      <c r="H16" s="3">
        <f>H379</f>
        <v>9901</v>
      </c>
      <c r="I16" s="3">
        <f t="shared" ref="I16:J16" si="0">I379</f>
        <v>8135</v>
      </c>
      <c r="J16" s="3">
        <f t="shared" si="0"/>
        <v>1766</v>
      </c>
      <c r="K16" s="3">
        <f>K379+H391</f>
        <v>3732</v>
      </c>
      <c r="L16" s="3">
        <f>L379+I391</f>
        <v>1747.75</v>
      </c>
      <c r="M16" s="3">
        <f>M379+J391</f>
        <v>501.75</v>
      </c>
      <c r="N16" s="3">
        <f>N326+N350+N378</f>
        <v>8937</v>
      </c>
      <c r="O16" s="3">
        <f>O379+L391</f>
        <v>2210.15</v>
      </c>
      <c r="P16" s="3">
        <f>P379+M391</f>
        <v>453.75</v>
      </c>
      <c r="Q16" s="3">
        <v>36706.699999999997</v>
      </c>
      <c r="R16" s="3">
        <v>19823.099999999999</v>
      </c>
    </row>
    <row r="17" spans="1:18" ht="15.75" x14ac:dyDescent="0.25">
      <c r="A17" s="436" t="s">
        <v>756</v>
      </c>
      <c r="B17" s="437"/>
      <c r="C17" s="437"/>
      <c r="D17" s="437"/>
      <c r="E17" s="437"/>
      <c r="F17" s="437"/>
      <c r="G17" s="437"/>
      <c r="H17" s="437"/>
      <c r="I17" s="437"/>
      <c r="J17" s="437"/>
      <c r="K17" s="437"/>
      <c r="L17" s="437"/>
      <c r="M17" s="437"/>
      <c r="N17" s="437"/>
      <c r="O17" s="437"/>
      <c r="P17" s="437"/>
      <c r="Q17" s="437"/>
      <c r="R17" s="438"/>
    </row>
    <row r="18" spans="1:18" x14ac:dyDescent="0.25">
      <c r="A18" s="409" t="s">
        <v>649</v>
      </c>
      <c r="B18" s="422" t="s">
        <v>22</v>
      </c>
      <c r="C18" s="423"/>
      <c r="D18" s="423"/>
      <c r="E18" s="423"/>
      <c r="F18" s="424"/>
      <c r="G18" s="410" t="s">
        <v>23</v>
      </c>
      <c r="H18" s="399" t="s">
        <v>24</v>
      </c>
      <c r="I18" s="399"/>
      <c r="J18" s="399"/>
      <c r="K18" s="399" t="s">
        <v>10</v>
      </c>
      <c r="L18" s="399"/>
      <c r="M18" s="399"/>
      <c r="N18" s="399" t="s">
        <v>27</v>
      </c>
      <c r="O18" s="399"/>
      <c r="P18" s="399"/>
      <c r="Q18" s="399" t="s">
        <v>652</v>
      </c>
      <c r="R18" s="399"/>
    </row>
    <row r="19" spans="1:18" x14ac:dyDescent="0.25">
      <c r="A19" s="409"/>
      <c r="B19" s="425"/>
      <c r="C19" s="426"/>
      <c r="D19" s="426"/>
      <c r="E19" s="426"/>
      <c r="F19" s="427"/>
      <c r="G19" s="410"/>
      <c r="H19" s="401" t="s">
        <v>6</v>
      </c>
      <c r="I19" s="401" t="s">
        <v>650</v>
      </c>
      <c r="J19" s="401" t="s">
        <v>651</v>
      </c>
      <c r="K19" s="401" t="s">
        <v>653</v>
      </c>
      <c r="L19" s="399" t="s">
        <v>29</v>
      </c>
      <c r="M19" s="399"/>
      <c r="N19" s="401" t="s">
        <v>25</v>
      </c>
      <c r="O19" s="399" t="s">
        <v>30</v>
      </c>
      <c r="P19" s="399"/>
      <c r="Q19" s="401" t="s">
        <v>10</v>
      </c>
      <c r="R19" s="401" t="s">
        <v>27</v>
      </c>
    </row>
    <row r="20" spans="1:18" x14ac:dyDescent="0.25">
      <c r="A20" s="409"/>
      <c r="B20" s="425"/>
      <c r="C20" s="426"/>
      <c r="D20" s="426"/>
      <c r="E20" s="426"/>
      <c r="F20" s="427"/>
      <c r="G20" s="410"/>
      <c r="H20" s="401"/>
      <c r="I20" s="401"/>
      <c r="J20" s="401"/>
      <c r="K20" s="401"/>
      <c r="L20" s="401" t="s">
        <v>26</v>
      </c>
      <c r="M20" s="401" t="s">
        <v>9</v>
      </c>
      <c r="N20" s="401"/>
      <c r="O20" s="401" t="s">
        <v>26</v>
      </c>
      <c r="P20" s="401" t="s">
        <v>9</v>
      </c>
      <c r="Q20" s="401"/>
      <c r="R20" s="401"/>
    </row>
    <row r="21" spans="1:18" x14ac:dyDescent="0.25">
      <c r="A21" s="409"/>
      <c r="B21" s="428"/>
      <c r="C21" s="429"/>
      <c r="D21" s="429"/>
      <c r="E21" s="429"/>
      <c r="F21" s="430"/>
      <c r="G21" s="410"/>
      <c r="H21" s="401"/>
      <c r="I21" s="401"/>
      <c r="J21" s="401"/>
      <c r="K21" s="401"/>
      <c r="L21" s="401"/>
      <c r="M21" s="401"/>
      <c r="N21" s="401"/>
      <c r="O21" s="401"/>
      <c r="P21" s="401"/>
      <c r="Q21" s="401"/>
      <c r="R21" s="401"/>
    </row>
    <row r="22" spans="1:18" x14ac:dyDescent="0.25">
      <c r="A22" s="412" t="s">
        <v>647</v>
      </c>
      <c r="B22" s="412"/>
      <c r="C22" s="412"/>
      <c r="D22" s="412"/>
      <c r="E22" s="412"/>
      <c r="F22" s="412"/>
      <c r="G22" s="412"/>
      <c r="H22" s="412"/>
      <c r="I22" s="412"/>
      <c r="J22" s="412"/>
      <c r="K22" s="412"/>
      <c r="L22" s="412"/>
      <c r="M22" s="412"/>
      <c r="N22" s="412"/>
      <c r="O22" s="412"/>
      <c r="P22" s="412"/>
      <c r="Q22" s="412"/>
      <c r="R22" s="412"/>
    </row>
    <row r="23" spans="1:18" x14ac:dyDescent="0.25">
      <c r="A23" s="5">
        <v>1</v>
      </c>
      <c r="B23" s="396" t="s">
        <v>31</v>
      </c>
      <c r="C23" s="397"/>
      <c r="D23" s="397"/>
      <c r="E23" s="397"/>
      <c r="F23" s="397"/>
      <c r="G23" s="398"/>
      <c r="H23" s="3">
        <f t="shared" ref="H23:P23" si="1">H24+H25+H26+H27+H28+H29+H30+H31+H32+H33+H34+H35+H36+H37+H38+H39+H40</f>
        <v>255</v>
      </c>
      <c r="I23" s="3">
        <f t="shared" si="1"/>
        <v>145</v>
      </c>
      <c r="J23" s="3">
        <f t="shared" si="1"/>
        <v>110</v>
      </c>
      <c r="K23" s="3">
        <f t="shared" si="1"/>
        <v>68</v>
      </c>
      <c r="L23" s="3">
        <f t="shared" si="1"/>
        <v>105</v>
      </c>
      <c r="M23" s="3">
        <f t="shared" si="1"/>
        <v>55</v>
      </c>
      <c r="N23" s="3">
        <f t="shared" si="1"/>
        <v>237</v>
      </c>
      <c r="O23" s="3">
        <f t="shared" si="1"/>
        <v>71</v>
      </c>
      <c r="P23" s="3">
        <f t="shared" si="1"/>
        <v>56</v>
      </c>
      <c r="Q23" s="6">
        <v>39183</v>
      </c>
      <c r="R23" s="6">
        <v>20142</v>
      </c>
    </row>
    <row r="24" spans="1:18" ht="24" x14ac:dyDescent="0.25">
      <c r="A24" s="7">
        <v>2</v>
      </c>
      <c r="B24" s="413" t="s">
        <v>32</v>
      </c>
      <c r="C24" s="414"/>
      <c r="D24" s="414"/>
      <c r="E24" s="414"/>
      <c r="F24" s="415"/>
      <c r="G24" s="8" t="s">
        <v>504</v>
      </c>
      <c r="H24" s="9">
        <f>I24+J24</f>
        <v>185</v>
      </c>
      <c r="I24" s="9">
        <v>135</v>
      </c>
      <c r="J24" s="9">
        <v>50</v>
      </c>
      <c r="K24" s="9">
        <v>56</v>
      </c>
      <c r="L24" s="9">
        <v>55</v>
      </c>
      <c r="M24" s="9">
        <v>40</v>
      </c>
      <c r="N24" s="9">
        <v>144</v>
      </c>
      <c r="O24" s="9">
        <v>56</v>
      </c>
      <c r="P24" s="9">
        <v>44</v>
      </c>
      <c r="Q24" s="10">
        <v>39183</v>
      </c>
      <c r="R24" s="10">
        <v>20142</v>
      </c>
    </row>
    <row r="25" spans="1:18" ht="24" x14ac:dyDescent="0.25">
      <c r="A25" s="7"/>
      <c r="B25" s="413" t="s">
        <v>33</v>
      </c>
      <c r="C25" s="414"/>
      <c r="D25" s="414"/>
      <c r="E25" s="414"/>
      <c r="F25" s="415"/>
      <c r="G25" s="8" t="s">
        <v>505</v>
      </c>
      <c r="H25" s="9">
        <f t="shared" ref="H25:H40" si="2">I25+J25</f>
        <v>55</v>
      </c>
      <c r="I25" s="9">
        <v>10</v>
      </c>
      <c r="J25" s="9">
        <v>45</v>
      </c>
      <c r="K25" s="9">
        <v>4</v>
      </c>
      <c r="L25" s="9">
        <v>16</v>
      </c>
      <c r="M25" s="9">
        <v>8</v>
      </c>
      <c r="N25" s="9">
        <v>47</v>
      </c>
      <c r="O25" s="9"/>
      <c r="P25" s="9"/>
      <c r="Q25" s="10">
        <v>39183</v>
      </c>
      <c r="R25" s="10">
        <v>20142</v>
      </c>
    </row>
    <row r="26" spans="1:18" ht="24" x14ac:dyDescent="0.25">
      <c r="A26" s="7"/>
      <c r="B26" s="413" t="s">
        <v>34</v>
      </c>
      <c r="C26" s="414"/>
      <c r="D26" s="414"/>
      <c r="E26" s="414"/>
      <c r="F26" s="415"/>
      <c r="G26" s="8" t="s">
        <v>506</v>
      </c>
      <c r="H26" s="9">
        <f t="shared" si="2"/>
        <v>0</v>
      </c>
      <c r="I26" s="9"/>
      <c r="J26" s="9"/>
      <c r="K26" s="9">
        <v>2</v>
      </c>
      <c r="L26" s="9">
        <v>12</v>
      </c>
      <c r="M26" s="9">
        <v>2</v>
      </c>
      <c r="N26" s="9">
        <v>10</v>
      </c>
      <c r="O26" s="9">
        <v>4</v>
      </c>
      <c r="P26" s="9">
        <v>2</v>
      </c>
      <c r="Q26" s="10">
        <v>39183</v>
      </c>
      <c r="R26" s="10">
        <v>20142</v>
      </c>
    </row>
    <row r="27" spans="1:18" x14ac:dyDescent="0.25">
      <c r="A27" s="7"/>
      <c r="B27" s="413" t="s">
        <v>35</v>
      </c>
      <c r="C27" s="414"/>
      <c r="D27" s="414"/>
      <c r="E27" s="414"/>
      <c r="F27" s="415"/>
      <c r="G27" s="8" t="s">
        <v>499</v>
      </c>
      <c r="H27" s="9">
        <f t="shared" si="2"/>
        <v>0</v>
      </c>
      <c r="I27" s="9"/>
      <c r="J27" s="9"/>
      <c r="K27" s="9">
        <v>2</v>
      </c>
      <c r="L27" s="9">
        <v>8</v>
      </c>
      <c r="M27" s="9">
        <v>1</v>
      </c>
      <c r="N27" s="9">
        <v>7</v>
      </c>
      <c r="O27" s="9">
        <v>1</v>
      </c>
      <c r="P27" s="9">
        <v>1</v>
      </c>
      <c r="Q27" s="10">
        <v>39183</v>
      </c>
      <c r="R27" s="10">
        <v>20142</v>
      </c>
    </row>
    <row r="28" spans="1:18" x14ac:dyDescent="0.25">
      <c r="A28" s="7"/>
      <c r="B28" s="413" t="s">
        <v>36</v>
      </c>
      <c r="C28" s="414"/>
      <c r="D28" s="414"/>
      <c r="E28" s="414"/>
      <c r="F28" s="415"/>
      <c r="G28" s="8" t="s">
        <v>507</v>
      </c>
      <c r="H28" s="9">
        <f t="shared" si="2"/>
        <v>10</v>
      </c>
      <c r="I28" s="9"/>
      <c r="J28" s="9">
        <v>10</v>
      </c>
      <c r="K28" s="9">
        <v>2</v>
      </c>
      <c r="L28" s="9">
        <v>5</v>
      </c>
      <c r="M28" s="9">
        <v>1</v>
      </c>
      <c r="N28" s="9">
        <v>8</v>
      </c>
      <c r="O28" s="9">
        <v>1</v>
      </c>
      <c r="P28" s="9">
        <v>0</v>
      </c>
      <c r="Q28" s="10">
        <v>39183</v>
      </c>
      <c r="R28" s="10">
        <v>20142</v>
      </c>
    </row>
    <row r="29" spans="1:18" ht="24" x14ac:dyDescent="0.25">
      <c r="A29" s="7"/>
      <c r="B29" s="413" t="s">
        <v>37</v>
      </c>
      <c r="C29" s="414"/>
      <c r="D29" s="414"/>
      <c r="E29" s="414"/>
      <c r="F29" s="415"/>
      <c r="G29" s="8" t="s">
        <v>500</v>
      </c>
      <c r="H29" s="9">
        <f t="shared" si="2"/>
        <v>5</v>
      </c>
      <c r="I29" s="9"/>
      <c r="J29" s="9">
        <v>5</v>
      </c>
      <c r="K29" s="9">
        <v>1</v>
      </c>
      <c r="L29" s="9">
        <v>3</v>
      </c>
      <c r="M29" s="9">
        <v>1</v>
      </c>
      <c r="N29" s="9">
        <v>3</v>
      </c>
      <c r="O29" s="9">
        <v>1</v>
      </c>
      <c r="P29" s="9">
        <v>1</v>
      </c>
      <c r="Q29" s="10">
        <v>39183</v>
      </c>
      <c r="R29" s="10">
        <v>20142</v>
      </c>
    </row>
    <row r="30" spans="1:18" ht="24" x14ac:dyDescent="0.25">
      <c r="A30" s="7"/>
      <c r="B30" s="413" t="s">
        <v>38</v>
      </c>
      <c r="C30" s="414"/>
      <c r="D30" s="414"/>
      <c r="E30" s="414"/>
      <c r="F30" s="415"/>
      <c r="G30" s="8" t="s">
        <v>501</v>
      </c>
      <c r="H30" s="9">
        <f t="shared" si="2"/>
        <v>0</v>
      </c>
      <c r="I30" s="9"/>
      <c r="J30" s="9"/>
      <c r="K30" s="9">
        <v>1</v>
      </c>
      <c r="L30" s="9">
        <v>3</v>
      </c>
      <c r="M30" s="9">
        <v>1</v>
      </c>
      <c r="N30" s="9">
        <v>7</v>
      </c>
      <c r="O30" s="9">
        <v>2</v>
      </c>
      <c r="P30" s="9">
        <v>2</v>
      </c>
      <c r="Q30" s="10">
        <v>39183</v>
      </c>
      <c r="R30" s="10">
        <v>20142</v>
      </c>
    </row>
    <row r="31" spans="1:18" x14ac:dyDescent="0.25">
      <c r="A31" s="7"/>
      <c r="B31" s="413" t="s">
        <v>44</v>
      </c>
      <c r="C31" s="414"/>
      <c r="D31" s="414"/>
      <c r="E31" s="414"/>
      <c r="F31" s="415"/>
      <c r="G31" s="8" t="s">
        <v>502</v>
      </c>
      <c r="H31" s="9">
        <f t="shared" si="2"/>
        <v>0</v>
      </c>
      <c r="I31" s="9"/>
      <c r="J31" s="9"/>
      <c r="K31" s="9"/>
      <c r="L31" s="9">
        <v>2</v>
      </c>
      <c r="M31" s="9">
        <v>0</v>
      </c>
      <c r="N31" s="9">
        <v>2</v>
      </c>
      <c r="O31" s="9">
        <v>2</v>
      </c>
      <c r="P31" s="9">
        <v>2</v>
      </c>
      <c r="Q31" s="10">
        <v>39183</v>
      </c>
      <c r="R31" s="10">
        <v>20142</v>
      </c>
    </row>
    <row r="32" spans="1:18" x14ac:dyDescent="0.25">
      <c r="A32" s="7"/>
      <c r="B32" s="413" t="s">
        <v>45</v>
      </c>
      <c r="C32" s="414"/>
      <c r="D32" s="414"/>
      <c r="E32" s="414"/>
      <c r="F32" s="415"/>
      <c r="G32" s="8" t="s">
        <v>503</v>
      </c>
      <c r="H32" s="9">
        <f t="shared" si="2"/>
        <v>0</v>
      </c>
      <c r="I32" s="9"/>
      <c r="J32" s="9"/>
      <c r="K32" s="9"/>
      <c r="L32" s="9">
        <v>1</v>
      </c>
      <c r="M32" s="9">
        <v>1</v>
      </c>
      <c r="N32" s="9">
        <v>1</v>
      </c>
      <c r="O32" s="9">
        <v>2</v>
      </c>
      <c r="P32" s="9">
        <v>2</v>
      </c>
      <c r="Q32" s="10">
        <v>39183</v>
      </c>
      <c r="R32" s="10">
        <v>20142</v>
      </c>
    </row>
    <row r="33" spans="1:18" ht="24" x14ac:dyDescent="0.25">
      <c r="A33" s="7">
        <v>1</v>
      </c>
      <c r="B33" s="413" t="s">
        <v>39</v>
      </c>
      <c r="C33" s="414"/>
      <c r="D33" s="414"/>
      <c r="E33" s="414"/>
      <c r="F33" s="415"/>
      <c r="G33" s="8" t="s">
        <v>46</v>
      </c>
      <c r="H33" s="9">
        <f t="shared" si="2"/>
        <v>0</v>
      </c>
      <c r="I33" s="9"/>
      <c r="J33" s="9"/>
      <c r="K33" s="9"/>
      <c r="L33" s="9"/>
      <c r="M33" s="9"/>
      <c r="N33" s="9"/>
      <c r="O33" s="9">
        <v>0</v>
      </c>
      <c r="P33" s="9">
        <v>0</v>
      </c>
      <c r="Q33" s="10">
        <v>39183</v>
      </c>
      <c r="R33" s="10">
        <v>20142</v>
      </c>
    </row>
    <row r="34" spans="1:18" x14ac:dyDescent="0.25">
      <c r="A34" s="7">
        <v>2</v>
      </c>
      <c r="B34" s="413" t="s">
        <v>40</v>
      </c>
      <c r="C34" s="414"/>
      <c r="D34" s="414"/>
      <c r="E34" s="414"/>
      <c r="F34" s="415"/>
      <c r="G34" s="8" t="s">
        <v>47</v>
      </c>
      <c r="H34" s="9">
        <f t="shared" si="2"/>
        <v>0</v>
      </c>
      <c r="I34" s="9"/>
      <c r="J34" s="9"/>
      <c r="K34" s="9"/>
      <c r="L34" s="9">
        <v>0</v>
      </c>
      <c r="M34" s="9">
        <v>0</v>
      </c>
      <c r="N34" s="9"/>
      <c r="O34" s="9">
        <v>0</v>
      </c>
      <c r="P34" s="9">
        <v>0</v>
      </c>
      <c r="Q34" s="10">
        <v>39183</v>
      </c>
      <c r="R34" s="10">
        <v>20142</v>
      </c>
    </row>
    <row r="35" spans="1:18" ht="24" x14ac:dyDescent="0.25">
      <c r="A35" s="7">
        <v>3</v>
      </c>
      <c r="B35" s="413" t="s">
        <v>41</v>
      </c>
      <c r="C35" s="414"/>
      <c r="D35" s="414"/>
      <c r="E35" s="414"/>
      <c r="F35" s="415"/>
      <c r="G35" s="8" t="s">
        <v>48</v>
      </c>
      <c r="H35" s="9">
        <f t="shared" si="2"/>
        <v>0</v>
      </c>
      <c r="I35" s="9"/>
      <c r="J35" s="9"/>
      <c r="K35" s="9"/>
      <c r="L35" s="9"/>
      <c r="M35" s="9"/>
      <c r="N35" s="9"/>
      <c r="O35" s="9"/>
      <c r="P35" s="9"/>
      <c r="Q35" s="10"/>
      <c r="R35" s="10"/>
    </row>
    <row r="36" spans="1:18" ht="24" x14ac:dyDescent="0.25">
      <c r="A36" s="7">
        <v>4</v>
      </c>
      <c r="B36" s="413" t="s">
        <v>42</v>
      </c>
      <c r="C36" s="414"/>
      <c r="D36" s="414"/>
      <c r="E36" s="414"/>
      <c r="F36" s="415"/>
      <c r="G36" s="8" t="s">
        <v>53</v>
      </c>
      <c r="H36" s="9">
        <f t="shared" si="2"/>
        <v>0</v>
      </c>
      <c r="I36" s="9"/>
      <c r="J36" s="9"/>
      <c r="K36" s="9"/>
      <c r="L36" s="9"/>
      <c r="M36" s="9"/>
      <c r="N36" s="9">
        <v>3</v>
      </c>
      <c r="O36" s="9">
        <v>0</v>
      </c>
      <c r="P36" s="9">
        <v>0</v>
      </c>
      <c r="Q36" s="10">
        <v>39183</v>
      </c>
      <c r="R36" s="10">
        <v>20142</v>
      </c>
    </row>
    <row r="37" spans="1:18" ht="24" x14ac:dyDescent="0.25">
      <c r="A37" s="7">
        <v>5</v>
      </c>
      <c r="B37" s="413" t="s">
        <v>43</v>
      </c>
      <c r="C37" s="414"/>
      <c r="D37" s="414"/>
      <c r="E37" s="414"/>
      <c r="F37" s="415"/>
      <c r="G37" s="8" t="s">
        <v>49</v>
      </c>
      <c r="H37" s="9">
        <f t="shared" si="2"/>
        <v>0</v>
      </c>
      <c r="I37" s="9"/>
      <c r="J37" s="9"/>
      <c r="K37" s="9"/>
      <c r="L37" s="9"/>
      <c r="M37" s="9"/>
      <c r="N37" s="9">
        <v>2</v>
      </c>
      <c r="O37" s="9">
        <v>0</v>
      </c>
      <c r="P37" s="9">
        <v>0</v>
      </c>
      <c r="Q37" s="10">
        <v>39183</v>
      </c>
      <c r="R37" s="10">
        <v>20142</v>
      </c>
    </row>
    <row r="38" spans="1:18" ht="24" x14ac:dyDescent="0.25">
      <c r="A38" s="7">
        <v>6</v>
      </c>
      <c r="B38" s="413" t="s">
        <v>32</v>
      </c>
      <c r="C38" s="414"/>
      <c r="D38" s="414"/>
      <c r="E38" s="414"/>
      <c r="F38" s="415"/>
      <c r="G38" s="8" t="s">
        <v>50</v>
      </c>
      <c r="H38" s="9">
        <f t="shared" si="2"/>
        <v>0</v>
      </c>
      <c r="I38" s="9"/>
      <c r="J38" s="9"/>
      <c r="K38" s="9"/>
      <c r="L38" s="9"/>
      <c r="M38" s="9"/>
      <c r="N38" s="9">
        <v>0</v>
      </c>
      <c r="O38" s="9">
        <v>1</v>
      </c>
      <c r="P38" s="9">
        <v>1</v>
      </c>
      <c r="Q38" s="10">
        <v>39183</v>
      </c>
      <c r="R38" s="10">
        <v>20142</v>
      </c>
    </row>
    <row r="39" spans="1:18" ht="36" x14ac:dyDescent="0.25">
      <c r="A39" s="7">
        <v>7</v>
      </c>
      <c r="B39" s="413" t="s">
        <v>32</v>
      </c>
      <c r="C39" s="414"/>
      <c r="D39" s="414"/>
      <c r="E39" s="414"/>
      <c r="F39" s="415"/>
      <c r="G39" s="8" t="s">
        <v>51</v>
      </c>
      <c r="H39" s="9">
        <f t="shared" si="2"/>
        <v>0</v>
      </c>
      <c r="I39" s="9"/>
      <c r="J39" s="9"/>
      <c r="K39" s="9"/>
      <c r="L39" s="9"/>
      <c r="M39" s="9"/>
      <c r="N39" s="9">
        <v>0</v>
      </c>
      <c r="O39" s="9">
        <v>1</v>
      </c>
      <c r="P39" s="9">
        <v>1</v>
      </c>
      <c r="Q39" s="10">
        <v>39183</v>
      </c>
      <c r="R39" s="10">
        <v>20142</v>
      </c>
    </row>
    <row r="40" spans="1:18" ht="21.75" customHeight="1" x14ac:dyDescent="0.25">
      <c r="A40" s="7">
        <v>8</v>
      </c>
      <c r="B40" s="413" t="s">
        <v>41</v>
      </c>
      <c r="C40" s="414"/>
      <c r="D40" s="414"/>
      <c r="E40" s="414"/>
      <c r="F40" s="415"/>
      <c r="G40" s="8" t="s">
        <v>52</v>
      </c>
      <c r="H40" s="9">
        <f t="shared" si="2"/>
        <v>0</v>
      </c>
      <c r="I40" s="9"/>
      <c r="J40" s="9"/>
      <c r="K40" s="9"/>
      <c r="L40" s="9"/>
      <c r="M40" s="9"/>
      <c r="N40" s="9">
        <v>3</v>
      </c>
      <c r="O40" s="9">
        <v>0</v>
      </c>
      <c r="P40" s="9">
        <v>0</v>
      </c>
      <c r="Q40" s="10">
        <v>39183</v>
      </c>
      <c r="R40" s="10">
        <v>20142</v>
      </c>
    </row>
    <row r="41" spans="1:18" x14ac:dyDescent="0.25">
      <c r="A41" s="5">
        <v>2</v>
      </c>
      <c r="B41" s="396" t="s">
        <v>54</v>
      </c>
      <c r="C41" s="397"/>
      <c r="D41" s="397"/>
      <c r="E41" s="397"/>
      <c r="F41" s="397"/>
      <c r="G41" s="398"/>
      <c r="H41" s="3">
        <f t="shared" ref="H41:P41" si="3">H42+H43+H44+H45+H46+H47+H48+H49+H50+H51+H52+H53+H54+H55+H56+H57+H58+H59+H60+H61+H62+H63+H64+H65+H66+H67+H68+H69</f>
        <v>175</v>
      </c>
      <c r="I41" s="3">
        <f t="shared" si="3"/>
        <v>120</v>
      </c>
      <c r="J41" s="3">
        <f t="shared" si="3"/>
        <v>55</v>
      </c>
      <c r="K41" s="3">
        <f t="shared" si="3"/>
        <v>52</v>
      </c>
      <c r="L41" s="3">
        <f t="shared" si="3"/>
        <v>62</v>
      </c>
      <c r="M41" s="3">
        <f t="shared" si="3"/>
        <v>7</v>
      </c>
      <c r="N41" s="3">
        <f t="shared" si="3"/>
        <v>165</v>
      </c>
      <c r="O41" s="3">
        <f t="shared" si="3"/>
        <v>69</v>
      </c>
      <c r="P41" s="3">
        <f t="shared" si="3"/>
        <v>0</v>
      </c>
      <c r="Q41" s="6">
        <v>24330</v>
      </c>
      <c r="R41" s="6">
        <v>17927</v>
      </c>
    </row>
    <row r="42" spans="1:18" x14ac:dyDescent="0.25">
      <c r="A42" s="7"/>
      <c r="B42" s="413" t="s">
        <v>55</v>
      </c>
      <c r="C42" s="414"/>
      <c r="D42" s="414"/>
      <c r="E42" s="414"/>
      <c r="F42" s="415"/>
      <c r="G42" s="8" t="s">
        <v>508</v>
      </c>
      <c r="H42" s="9">
        <f>I42+J42</f>
        <v>105</v>
      </c>
      <c r="I42" s="9">
        <v>80</v>
      </c>
      <c r="J42" s="9">
        <v>25</v>
      </c>
      <c r="K42" s="9">
        <v>41</v>
      </c>
      <c r="L42" s="9">
        <v>35</v>
      </c>
      <c r="M42" s="9">
        <v>7</v>
      </c>
      <c r="N42" s="9">
        <v>92</v>
      </c>
      <c r="O42" s="9">
        <v>45</v>
      </c>
      <c r="P42" s="9"/>
      <c r="Q42" s="10">
        <v>36433</v>
      </c>
      <c r="R42" s="10">
        <v>20124</v>
      </c>
    </row>
    <row r="43" spans="1:18" ht="24" x14ac:dyDescent="0.25">
      <c r="A43" s="7"/>
      <c r="B43" s="413" t="s">
        <v>56</v>
      </c>
      <c r="C43" s="414"/>
      <c r="D43" s="414"/>
      <c r="E43" s="414"/>
      <c r="F43" s="415"/>
      <c r="G43" s="8" t="s">
        <v>509</v>
      </c>
      <c r="H43" s="9">
        <f t="shared" ref="H43:H69" si="4">I43+J43</f>
        <v>50</v>
      </c>
      <c r="I43" s="9">
        <v>30</v>
      </c>
      <c r="J43" s="9">
        <v>20</v>
      </c>
      <c r="K43" s="9">
        <v>7</v>
      </c>
      <c r="L43" s="9">
        <v>15</v>
      </c>
      <c r="M43" s="9">
        <v>0</v>
      </c>
      <c r="N43" s="9">
        <v>31</v>
      </c>
      <c r="O43" s="9">
        <v>8</v>
      </c>
      <c r="P43" s="9"/>
      <c r="Q43" s="10">
        <v>32525</v>
      </c>
      <c r="R43" s="10">
        <v>19550</v>
      </c>
    </row>
    <row r="44" spans="1:18" x14ac:dyDescent="0.25">
      <c r="A44" s="7"/>
      <c r="B44" s="413" t="s">
        <v>57</v>
      </c>
      <c r="C44" s="414"/>
      <c r="D44" s="414"/>
      <c r="E44" s="414"/>
      <c r="F44" s="415"/>
      <c r="G44" s="8" t="s">
        <v>510</v>
      </c>
      <c r="H44" s="9">
        <f t="shared" si="4"/>
        <v>20</v>
      </c>
      <c r="I44" s="9">
        <v>10</v>
      </c>
      <c r="J44" s="9">
        <v>10</v>
      </c>
      <c r="K44" s="9">
        <v>2</v>
      </c>
      <c r="L44" s="9">
        <v>5</v>
      </c>
      <c r="M44" s="9">
        <v>0</v>
      </c>
      <c r="N44" s="9">
        <v>14</v>
      </c>
      <c r="O44" s="9">
        <v>8</v>
      </c>
      <c r="P44" s="9"/>
      <c r="Q44" s="10">
        <v>31014</v>
      </c>
      <c r="R44" s="10">
        <v>18648</v>
      </c>
    </row>
    <row r="45" spans="1:18" x14ac:dyDescent="0.25">
      <c r="A45" s="7"/>
      <c r="B45" s="413" t="s">
        <v>58</v>
      </c>
      <c r="C45" s="414"/>
      <c r="D45" s="414"/>
      <c r="E45" s="414"/>
      <c r="F45" s="415"/>
      <c r="G45" s="8" t="s">
        <v>511</v>
      </c>
      <c r="H45" s="9">
        <f t="shared" si="4"/>
        <v>0</v>
      </c>
      <c r="I45" s="9"/>
      <c r="J45" s="9"/>
      <c r="K45" s="9">
        <v>0</v>
      </c>
      <c r="L45" s="9">
        <v>3</v>
      </c>
      <c r="M45" s="9">
        <v>0</v>
      </c>
      <c r="N45" s="9">
        <v>5</v>
      </c>
      <c r="O45" s="9">
        <v>0</v>
      </c>
      <c r="P45" s="9"/>
      <c r="Q45" s="10"/>
      <c r="R45" s="10">
        <v>15323</v>
      </c>
    </row>
    <row r="46" spans="1:18" x14ac:dyDescent="0.25">
      <c r="A46" s="7"/>
      <c r="B46" s="413" t="s">
        <v>59</v>
      </c>
      <c r="C46" s="414"/>
      <c r="D46" s="414"/>
      <c r="E46" s="414"/>
      <c r="F46" s="415"/>
      <c r="G46" s="8" t="s">
        <v>512</v>
      </c>
      <c r="H46" s="9">
        <f t="shared" si="4"/>
        <v>0</v>
      </c>
      <c r="I46" s="9"/>
      <c r="J46" s="9"/>
      <c r="K46" s="9">
        <v>1</v>
      </c>
      <c r="L46" s="9">
        <v>2</v>
      </c>
      <c r="M46" s="9"/>
      <c r="N46" s="1">
        <v>5</v>
      </c>
      <c r="O46" s="9">
        <v>0</v>
      </c>
      <c r="P46" s="9"/>
      <c r="Q46" s="10">
        <v>27900</v>
      </c>
      <c r="R46" s="10">
        <v>14620</v>
      </c>
    </row>
    <row r="47" spans="1:18" x14ac:dyDescent="0.25">
      <c r="A47" s="7"/>
      <c r="B47" s="413" t="s">
        <v>60</v>
      </c>
      <c r="C47" s="414"/>
      <c r="D47" s="414"/>
      <c r="E47" s="414"/>
      <c r="F47" s="415"/>
      <c r="G47" s="8" t="s">
        <v>513</v>
      </c>
      <c r="H47" s="9">
        <f t="shared" si="4"/>
        <v>0</v>
      </c>
      <c r="I47" s="9"/>
      <c r="J47" s="9"/>
      <c r="K47" s="9">
        <v>1</v>
      </c>
      <c r="L47" s="9">
        <v>2</v>
      </c>
      <c r="M47" s="9"/>
      <c r="N47" s="9">
        <v>5</v>
      </c>
      <c r="O47" s="9">
        <v>0</v>
      </c>
      <c r="P47" s="9"/>
      <c r="Q47" s="10">
        <v>32100</v>
      </c>
      <c r="R47" s="10">
        <v>13963</v>
      </c>
    </row>
    <row r="48" spans="1:18" ht="20.25" customHeight="1" x14ac:dyDescent="0.25">
      <c r="A48" s="7"/>
      <c r="B48" s="413" t="s">
        <v>61</v>
      </c>
      <c r="C48" s="414"/>
      <c r="D48" s="414"/>
      <c r="E48" s="414"/>
      <c r="F48" s="415"/>
      <c r="G48" s="8" t="s">
        <v>514</v>
      </c>
      <c r="H48" s="9">
        <f t="shared" si="4"/>
        <v>0</v>
      </c>
      <c r="I48" s="9"/>
      <c r="J48" s="9"/>
      <c r="K48" s="9"/>
      <c r="L48" s="9"/>
      <c r="M48" s="9"/>
      <c r="N48" s="9">
        <v>0</v>
      </c>
      <c r="O48" s="9">
        <v>0</v>
      </c>
      <c r="P48" s="9"/>
      <c r="Q48" s="10">
        <v>0</v>
      </c>
      <c r="R48" s="10">
        <v>0</v>
      </c>
    </row>
    <row r="49" spans="1:18" ht="24" x14ac:dyDescent="0.25">
      <c r="A49" s="7">
        <v>1</v>
      </c>
      <c r="B49" s="413" t="s">
        <v>62</v>
      </c>
      <c r="C49" s="414"/>
      <c r="D49" s="414"/>
      <c r="E49" s="414"/>
      <c r="F49" s="415"/>
      <c r="G49" s="8" t="s">
        <v>63</v>
      </c>
      <c r="H49" s="9">
        <f t="shared" si="4"/>
        <v>0</v>
      </c>
      <c r="I49" s="9"/>
      <c r="J49" s="9"/>
      <c r="K49" s="9"/>
      <c r="L49" s="9"/>
      <c r="M49" s="9"/>
      <c r="N49" s="9">
        <v>0</v>
      </c>
      <c r="O49" s="9">
        <v>1</v>
      </c>
      <c r="P49" s="9"/>
      <c r="Q49" s="10">
        <v>0</v>
      </c>
      <c r="R49" s="10">
        <v>0</v>
      </c>
    </row>
    <row r="50" spans="1:18" ht="24" customHeight="1" x14ac:dyDescent="0.25">
      <c r="A50" s="7">
        <v>2</v>
      </c>
      <c r="B50" s="413" t="s">
        <v>64</v>
      </c>
      <c r="C50" s="414"/>
      <c r="D50" s="414"/>
      <c r="E50" s="414"/>
      <c r="F50" s="415"/>
      <c r="G50" s="8" t="s">
        <v>65</v>
      </c>
      <c r="H50" s="9">
        <f t="shared" si="4"/>
        <v>0</v>
      </c>
      <c r="I50" s="9"/>
      <c r="J50" s="9"/>
      <c r="K50" s="9"/>
      <c r="L50" s="9"/>
      <c r="M50" s="9"/>
      <c r="N50" s="9">
        <v>0</v>
      </c>
      <c r="O50" s="9">
        <v>1</v>
      </c>
      <c r="P50" s="9"/>
      <c r="Q50" s="10">
        <v>0</v>
      </c>
      <c r="R50" s="10">
        <v>0</v>
      </c>
    </row>
    <row r="51" spans="1:18" ht="24" x14ac:dyDescent="0.25">
      <c r="A51" s="7">
        <v>3</v>
      </c>
      <c r="B51" s="413" t="s">
        <v>66</v>
      </c>
      <c r="C51" s="414"/>
      <c r="D51" s="414"/>
      <c r="E51" s="414"/>
      <c r="F51" s="415"/>
      <c r="G51" s="8" t="s">
        <v>67</v>
      </c>
      <c r="H51" s="9">
        <f t="shared" si="4"/>
        <v>0</v>
      </c>
      <c r="I51" s="9"/>
      <c r="J51" s="9"/>
      <c r="K51" s="9"/>
      <c r="L51" s="9"/>
      <c r="M51" s="9"/>
      <c r="N51" s="9">
        <v>0</v>
      </c>
      <c r="O51" s="9">
        <v>1</v>
      </c>
      <c r="P51" s="9"/>
      <c r="Q51" s="10">
        <v>0</v>
      </c>
      <c r="R51" s="10">
        <v>0</v>
      </c>
    </row>
    <row r="52" spans="1:18" x14ac:dyDescent="0.25">
      <c r="A52" s="7">
        <v>4</v>
      </c>
      <c r="B52" s="413" t="s">
        <v>68</v>
      </c>
      <c r="C52" s="414"/>
      <c r="D52" s="414"/>
      <c r="E52" s="414"/>
      <c r="F52" s="415"/>
      <c r="G52" s="8" t="s">
        <v>69</v>
      </c>
      <c r="H52" s="9">
        <f t="shared" si="4"/>
        <v>0</v>
      </c>
      <c r="I52" s="9"/>
      <c r="J52" s="9"/>
      <c r="K52" s="9"/>
      <c r="L52" s="9"/>
      <c r="M52" s="9"/>
      <c r="N52" s="9">
        <v>1</v>
      </c>
      <c r="O52" s="9">
        <v>0</v>
      </c>
      <c r="P52" s="9"/>
      <c r="Q52" s="10"/>
      <c r="R52" s="10">
        <v>13234</v>
      </c>
    </row>
    <row r="53" spans="1:18" ht="24" x14ac:dyDescent="0.25">
      <c r="A53" s="7">
        <v>5</v>
      </c>
      <c r="B53" s="413" t="s">
        <v>70</v>
      </c>
      <c r="C53" s="414"/>
      <c r="D53" s="414"/>
      <c r="E53" s="414"/>
      <c r="F53" s="415"/>
      <c r="G53" s="8" t="s">
        <v>71</v>
      </c>
      <c r="H53" s="9">
        <f t="shared" si="4"/>
        <v>0</v>
      </c>
      <c r="I53" s="9"/>
      <c r="J53" s="9"/>
      <c r="K53" s="9"/>
      <c r="L53" s="9"/>
      <c r="M53" s="9"/>
      <c r="N53" s="9">
        <v>1</v>
      </c>
      <c r="O53" s="9">
        <v>0</v>
      </c>
      <c r="P53" s="9"/>
      <c r="Q53" s="10"/>
      <c r="R53" s="10">
        <v>15234</v>
      </c>
    </row>
    <row r="54" spans="1:18" ht="24" x14ac:dyDescent="0.25">
      <c r="A54" s="7">
        <v>6</v>
      </c>
      <c r="B54" s="413" t="s">
        <v>72</v>
      </c>
      <c r="C54" s="414"/>
      <c r="D54" s="414"/>
      <c r="E54" s="414"/>
      <c r="F54" s="415"/>
      <c r="G54" s="8" t="s">
        <v>73</v>
      </c>
      <c r="H54" s="9">
        <f t="shared" si="4"/>
        <v>0</v>
      </c>
      <c r="I54" s="9"/>
      <c r="J54" s="9"/>
      <c r="K54" s="9"/>
      <c r="L54" s="9"/>
      <c r="M54" s="9"/>
      <c r="N54" s="9">
        <v>1</v>
      </c>
      <c r="O54" s="9">
        <v>0</v>
      </c>
      <c r="P54" s="9"/>
      <c r="Q54" s="10"/>
      <c r="R54" s="10">
        <v>22850</v>
      </c>
    </row>
    <row r="55" spans="1:18" ht="24" x14ac:dyDescent="0.25">
      <c r="A55" s="7">
        <v>7</v>
      </c>
      <c r="B55" s="413" t="s">
        <v>74</v>
      </c>
      <c r="C55" s="414"/>
      <c r="D55" s="414"/>
      <c r="E55" s="414"/>
      <c r="F55" s="415"/>
      <c r="G55" s="8" t="s">
        <v>75</v>
      </c>
      <c r="H55" s="9">
        <f t="shared" si="4"/>
        <v>0</v>
      </c>
      <c r="I55" s="9"/>
      <c r="J55" s="9"/>
      <c r="K55" s="9"/>
      <c r="L55" s="9"/>
      <c r="M55" s="9"/>
      <c r="N55" s="9">
        <v>1</v>
      </c>
      <c r="O55" s="9">
        <v>0</v>
      </c>
      <c r="P55" s="9"/>
      <c r="Q55" s="10"/>
      <c r="R55" s="10">
        <v>9573</v>
      </c>
    </row>
    <row r="56" spans="1:18" ht="24" x14ac:dyDescent="0.25">
      <c r="A56" s="7">
        <v>8</v>
      </c>
      <c r="B56" s="413" t="s">
        <v>76</v>
      </c>
      <c r="C56" s="414"/>
      <c r="D56" s="414"/>
      <c r="E56" s="414"/>
      <c r="F56" s="415"/>
      <c r="G56" s="8" t="s">
        <v>77</v>
      </c>
      <c r="H56" s="9">
        <f t="shared" si="4"/>
        <v>0</v>
      </c>
      <c r="I56" s="9"/>
      <c r="J56" s="9"/>
      <c r="K56" s="9"/>
      <c r="L56" s="9"/>
      <c r="M56" s="9"/>
      <c r="N56" s="9">
        <v>1</v>
      </c>
      <c r="O56" s="9">
        <v>0</v>
      </c>
      <c r="P56" s="9"/>
      <c r="Q56" s="10"/>
      <c r="R56" s="10">
        <v>22420</v>
      </c>
    </row>
    <row r="57" spans="1:18" ht="24" x14ac:dyDescent="0.25">
      <c r="A57" s="7">
        <v>9</v>
      </c>
      <c r="B57" s="413" t="s">
        <v>78</v>
      </c>
      <c r="C57" s="414"/>
      <c r="D57" s="414"/>
      <c r="E57" s="414"/>
      <c r="F57" s="415"/>
      <c r="G57" s="8" t="s">
        <v>79</v>
      </c>
      <c r="H57" s="9">
        <f t="shared" si="4"/>
        <v>0</v>
      </c>
      <c r="I57" s="9"/>
      <c r="J57" s="9"/>
      <c r="K57" s="9"/>
      <c r="L57" s="9"/>
      <c r="M57" s="9"/>
      <c r="N57" s="9">
        <v>0</v>
      </c>
      <c r="O57" s="9">
        <v>0</v>
      </c>
      <c r="P57" s="9"/>
      <c r="Q57" s="10"/>
      <c r="R57" s="10">
        <v>18243</v>
      </c>
    </row>
    <row r="58" spans="1:18" ht="24" x14ac:dyDescent="0.25">
      <c r="A58" s="7">
        <v>10</v>
      </c>
      <c r="B58" s="413" t="s">
        <v>80</v>
      </c>
      <c r="C58" s="414"/>
      <c r="D58" s="414"/>
      <c r="E58" s="414"/>
      <c r="F58" s="415"/>
      <c r="G58" s="8" t="s">
        <v>81</v>
      </c>
      <c r="H58" s="9">
        <f t="shared" si="4"/>
        <v>0</v>
      </c>
      <c r="I58" s="9"/>
      <c r="J58" s="9"/>
      <c r="K58" s="9"/>
      <c r="L58" s="9"/>
      <c r="M58" s="9"/>
      <c r="N58" s="9">
        <v>1</v>
      </c>
      <c r="O58" s="9">
        <v>0</v>
      </c>
      <c r="P58" s="9"/>
      <c r="Q58" s="10"/>
      <c r="R58" s="10">
        <v>14733</v>
      </c>
    </row>
    <row r="59" spans="1:18" ht="36" x14ac:dyDescent="0.25">
      <c r="A59" s="7">
        <v>11</v>
      </c>
      <c r="B59" s="413" t="s">
        <v>82</v>
      </c>
      <c r="C59" s="414"/>
      <c r="D59" s="414"/>
      <c r="E59" s="414"/>
      <c r="F59" s="415"/>
      <c r="G59" s="8" t="s">
        <v>83</v>
      </c>
      <c r="H59" s="9">
        <f t="shared" si="4"/>
        <v>0</v>
      </c>
      <c r="I59" s="9"/>
      <c r="J59" s="9"/>
      <c r="K59" s="9"/>
      <c r="L59" s="9"/>
      <c r="M59" s="9"/>
      <c r="N59" s="9">
        <v>1</v>
      </c>
      <c r="O59" s="9">
        <v>0</v>
      </c>
      <c r="P59" s="9"/>
      <c r="Q59" s="10"/>
      <c r="R59" s="10">
        <v>14733</v>
      </c>
    </row>
    <row r="60" spans="1:18" ht="24" x14ac:dyDescent="0.25">
      <c r="A60" s="7">
        <v>12</v>
      </c>
      <c r="B60" s="413" t="s">
        <v>84</v>
      </c>
      <c r="C60" s="414"/>
      <c r="D60" s="414"/>
      <c r="E60" s="414"/>
      <c r="F60" s="415"/>
      <c r="G60" s="8" t="s">
        <v>85</v>
      </c>
      <c r="H60" s="9">
        <f t="shared" si="4"/>
        <v>0</v>
      </c>
      <c r="I60" s="9"/>
      <c r="J60" s="9"/>
      <c r="K60" s="9"/>
      <c r="L60" s="9"/>
      <c r="M60" s="9"/>
      <c r="N60" s="9">
        <v>1</v>
      </c>
      <c r="O60" s="9">
        <v>1</v>
      </c>
      <c r="P60" s="9"/>
      <c r="Q60" s="10"/>
      <c r="R60" s="10"/>
    </row>
    <row r="61" spans="1:18" ht="36" x14ac:dyDescent="0.25">
      <c r="A61" s="7">
        <v>13</v>
      </c>
      <c r="B61" s="413" t="s">
        <v>86</v>
      </c>
      <c r="C61" s="414"/>
      <c r="D61" s="414"/>
      <c r="E61" s="414"/>
      <c r="F61" s="415"/>
      <c r="G61" s="8" t="s">
        <v>87</v>
      </c>
      <c r="H61" s="9">
        <f t="shared" si="4"/>
        <v>0</v>
      </c>
      <c r="I61" s="9"/>
      <c r="J61" s="9"/>
      <c r="K61" s="9"/>
      <c r="L61" s="9"/>
      <c r="M61" s="9"/>
      <c r="N61" s="9">
        <v>1</v>
      </c>
      <c r="O61" s="9">
        <v>0</v>
      </c>
      <c r="P61" s="9"/>
      <c r="Q61" s="10"/>
      <c r="R61" s="10">
        <v>14733</v>
      </c>
    </row>
    <row r="62" spans="1:18" ht="26.25" customHeight="1" x14ac:dyDescent="0.25">
      <c r="A62" s="7">
        <v>14</v>
      </c>
      <c r="B62" s="413" t="s">
        <v>88</v>
      </c>
      <c r="C62" s="414"/>
      <c r="D62" s="414"/>
      <c r="E62" s="414"/>
      <c r="F62" s="415"/>
      <c r="G62" s="8" t="s">
        <v>89</v>
      </c>
      <c r="H62" s="9">
        <f t="shared" si="4"/>
        <v>0</v>
      </c>
      <c r="I62" s="9"/>
      <c r="J62" s="9"/>
      <c r="K62" s="9"/>
      <c r="L62" s="9"/>
      <c r="M62" s="9"/>
      <c r="N62" s="9"/>
      <c r="O62" s="9">
        <v>1</v>
      </c>
      <c r="P62" s="9"/>
      <c r="Q62" s="10"/>
      <c r="R62" s="10">
        <v>9955</v>
      </c>
    </row>
    <row r="63" spans="1:18" ht="27" customHeight="1" x14ac:dyDescent="0.25">
      <c r="A63" s="7">
        <v>15</v>
      </c>
      <c r="B63" s="413" t="s">
        <v>66</v>
      </c>
      <c r="C63" s="414"/>
      <c r="D63" s="414"/>
      <c r="E63" s="414"/>
      <c r="F63" s="415"/>
      <c r="G63" s="8" t="s">
        <v>90</v>
      </c>
      <c r="H63" s="9">
        <f t="shared" si="4"/>
        <v>0</v>
      </c>
      <c r="I63" s="9"/>
      <c r="J63" s="9"/>
      <c r="K63" s="9"/>
      <c r="L63" s="9"/>
      <c r="M63" s="9"/>
      <c r="N63" s="9"/>
      <c r="O63" s="9">
        <v>1</v>
      </c>
      <c r="P63" s="9"/>
      <c r="Q63" s="10"/>
      <c r="R63" s="10"/>
    </row>
    <row r="64" spans="1:18" ht="30.75" customHeight="1" x14ac:dyDescent="0.25">
      <c r="A64" s="7">
        <v>16</v>
      </c>
      <c r="B64" s="413" t="s">
        <v>91</v>
      </c>
      <c r="C64" s="414"/>
      <c r="D64" s="414"/>
      <c r="E64" s="414"/>
      <c r="F64" s="415"/>
      <c r="G64" s="8" t="s">
        <v>92</v>
      </c>
      <c r="H64" s="9">
        <f t="shared" si="4"/>
        <v>0</v>
      </c>
      <c r="I64" s="9"/>
      <c r="J64" s="9"/>
      <c r="K64" s="9"/>
      <c r="L64" s="9"/>
      <c r="M64" s="9"/>
      <c r="N64" s="9">
        <v>1</v>
      </c>
      <c r="O64" s="9">
        <v>0</v>
      </c>
      <c r="P64" s="9"/>
      <c r="Q64" s="10"/>
      <c r="R64" s="10">
        <v>8553</v>
      </c>
    </row>
    <row r="65" spans="1:18" ht="24" x14ac:dyDescent="0.25">
      <c r="A65" s="7">
        <v>17</v>
      </c>
      <c r="B65" s="413" t="s">
        <v>93</v>
      </c>
      <c r="C65" s="414"/>
      <c r="D65" s="414"/>
      <c r="E65" s="414"/>
      <c r="F65" s="415"/>
      <c r="G65" s="8" t="s">
        <v>94</v>
      </c>
      <c r="H65" s="9">
        <f t="shared" si="4"/>
        <v>0</v>
      </c>
      <c r="I65" s="9"/>
      <c r="J65" s="9"/>
      <c r="K65" s="9"/>
      <c r="L65" s="9"/>
      <c r="M65" s="9"/>
      <c r="N65" s="9">
        <v>0</v>
      </c>
      <c r="O65" s="9">
        <v>1</v>
      </c>
      <c r="P65" s="9"/>
      <c r="Q65" s="10"/>
      <c r="R65" s="10"/>
    </row>
    <row r="66" spans="1:18" ht="24.75" customHeight="1" x14ac:dyDescent="0.25">
      <c r="A66" s="7">
        <v>18</v>
      </c>
      <c r="B66" s="413" t="s">
        <v>95</v>
      </c>
      <c r="C66" s="414"/>
      <c r="D66" s="414"/>
      <c r="E66" s="414"/>
      <c r="F66" s="415"/>
      <c r="G66" s="8" t="s">
        <v>96</v>
      </c>
      <c r="H66" s="9">
        <f t="shared" si="4"/>
        <v>0</v>
      </c>
      <c r="I66" s="9"/>
      <c r="J66" s="9"/>
      <c r="K66" s="9"/>
      <c r="L66" s="9"/>
      <c r="M66" s="9"/>
      <c r="N66" s="9">
        <v>0</v>
      </c>
      <c r="O66" s="9">
        <v>1</v>
      </c>
      <c r="P66" s="9"/>
      <c r="Q66" s="10"/>
      <c r="R66" s="10"/>
    </row>
    <row r="67" spans="1:18" x14ac:dyDescent="0.25">
      <c r="A67" s="7">
        <v>19</v>
      </c>
      <c r="B67" s="413" t="s">
        <v>97</v>
      </c>
      <c r="C67" s="414"/>
      <c r="D67" s="414"/>
      <c r="E67" s="414"/>
      <c r="F67" s="415"/>
      <c r="G67" s="8" t="s">
        <v>98</v>
      </c>
      <c r="H67" s="9">
        <f t="shared" si="4"/>
        <v>0</v>
      </c>
      <c r="I67" s="9"/>
      <c r="J67" s="9"/>
      <c r="K67" s="9"/>
      <c r="L67" s="9"/>
      <c r="M67" s="9"/>
      <c r="N67" s="9">
        <v>1</v>
      </c>
      <c r="O67" s="9">
        <v>0</v>
      </c>
      <c r="P67" s="9"/>
      <c r="Q67" s="10"/>
      <c r="R67" s="10">
        <v>26990</v>
      </c>
    </row>
    <row r="68" spans="1:18" ht="24" x14ac:dyDescent="0.25">
      <c r="A68" s="7">
        <v>20</v>
      </c>
      <c r="B68" s="413" t="s">
        <v>99</v>
      </c>
      <c r="C68" s="414"/>
      <c r="D68" s="414"/>
      <c r="E68" s="414"/>
      <c r="F68" s="415"/>
      <c r="G68" s="8" t="s">
        <v>100</v>
      </c>
      <c r="H68" s="9">
        <f t="shared" si="4"/>
        <v>0</v>
      </c>
      <c r="I68" s="9"/>
      <c r="J68" s="9"/>
      <c r="K68" s="9"/>
      <c r="L68" s="9"/>
      <c r="M68" s="9"/>
      <c r="N68" s="9">
        <v>1</v>
      </c>
      <c r="O68" s="9">
        <v>0</v>
      </c>
      <c r="P68" s="9"/>
      <c r="Q68" s="10"/>
      <c r="R68" s="10">
        <v>12344</v>
      </c>
    </row>
    <row r="69" spans="1:18" x14ac:dyDescent="0.25">
      <c r="A69" s="7">
        <v>21</v>
      </c>
      <c r="B69" s="413" t="s">
        <v>101</v>
      </c>
      <c r="C69" s="414"/>
      <c r="D69" s="414"/>
      <c r="E69" s="414"/>
      <c r="F69" s="415"/>
      <c r="G69" s="8" t="s">
        <v>102</v>
      </c>
      <c r="H69" s="9">
        <f t="shared" si="4"/>
        <v>0</v>
      </c>
      <c r="I69" s="9"/>
      <c r="J69" s="9"/>
      <c r="K69" s="9"/>
      <c r="L69" s="9"/>
      <c r="M69" s="9"/>
      <c r="N69" s="9">
        <v>1</v>
      </c>
      <c r="O69" s="9">
        <v>0</v>
      </c>
      <c r="P69" s="9"/>
      <c r="Q69" s="10"/>
      <c r="R69" s="10">
        <v>9955</v>
      </c>
    </row>
    <row r="70" spans="1:18" x14ac:dyDescent="0.25">
      <c r="A70" s="5">
        <v>3</v>
      </c>
      <c r="B70" s="396" t="s">
        <v>103</v>
      </c>
      <c r="C70" s="397"/>
      <c r="D70" s="397"/>
      <c r="E70" s="397"/>
      <c r="F70" s="397"/>
      <c r="G70" s="398"/>
      <c r="H70" s="3">
        <f t="shared" ref="H70:P70" si="5">H71+H72+H73+H74+H75+H76+H77+H78+H79+H80+H81+H82+H83+H84+H85+H86+H87+H88+H89+H90+H91+H92+H93+H94+H95+H96+H97+H98+H99+H100+H101+H102+H104+H105+H106</f>
        <v>395</v>
      </c>
      <c r="I70" s="3">
        <f t="shared" si="5"/>
        <v>195</v>
      </c>
      <c r="J70" s="3">
        <f t="shared" si="5"/>
        <v>200</v>
      </c>
      <c r="K70" s="3">
        <f t="shared" si="5"/>
        <v>195</v>
      </c>
      <c r="L70" s="3">
        <f t="shared" si="5"/>
        <v>0</v>
      </c>
      <c r="M70" s="3">
        <f t="shared" si="5"/>
        <v>0</v>
      </c>
      <c r="N70" s="3">
        <f t="shared" si="5"/>
        <v>380</v>
      </c>
      <c r="O70" s="3">
        <f t="shared" si="5"/>
        <v>0</v>
      </c>
      <c r="P70" s="3">
        <f t="shared" si="5"/>
        <v>0</v>
      </c>
      <c r="Q70" s="6">
        <v>28112.799999999999</v>
      </c>
      <c r="R70" s="6">
        <v>16407.400000000001</v>
      </c>
    </row>
    <row r="71" spans="1:18" ht="24" x14ac:dyDescent="0.25">
      <c r="A71" s="7"/>
      <c r="B71" s="374" t="s">
        <v>150</v>
      </c>
      <c r="C71" s="375"/>
      <c r="D71" s="375"/>
      <c r="E71" s="375"/>
      <c r="F71" s="376"/>
      <c r="G71" s="11" t="s">
        <v>515</v>
      </c>
      <c r="H71" s="9">
        <f>I71+J71</f>
        <v>135</v>
      </c>
      <c r="I71" s="9">
        <v>125</v>
      </c>
      <c r="J71" s="9">
        <v>10</v>
      </c>
      <c r="K71" s="9">
        <v>73</v>
      </c>
      <c r="L71" s="9"/>
      <c r="M71" s="9"/>
      <c r="N71" s="9">
        <v>118</v>
      </c>
      <c r="O71" s="9"/>
      <c r="P71" s="9"/>
      <c r="Q71" s="10">
        <v>28112.799999999999</v>
      </c>
      <c r="R71" s="10">
        <v>16407.400000000001</v>
      </c>
    </row>
    <row r="72" spans="1:18" ht="22.5" customHeight="1" x14ac:dyDescent="0.25">
      <c r="A72" s="7"/>
      <c r="B72" s="374" t="s">
        <v>104</v>
      </c>
      <c r="C72" s="375"/>
      <c r="D72" s="375"/>
      <c r="E72" s="375"/>
      <c r="F72" s="376"/>
      <c r="G72" s="11" t="s">
        <v>703</v>
      </c>
      <c r="H72" s="9">
        <f t="shared" ref="H72:H106" si="6">I72+J72</f>
        <v>25</v>
      </c>
      <c r="I72" s="9">
        <v>10</v>
      </c>
      <c r="J72" s="9">
        <v>15</v>
      </c>
      <c r="K72" s="9">
        <v>10</v>
      </c>
      <c r="L72" s="9"/>
      <c r="M72" s="9"/>
      <c r="N72" s="9">
        <v>29</v>
      </c>
      <c r="O72" s="9"/>
      <c r="P72" s="9"/>
      <c r="Q72" s="10">
        <v>28112.799999999999</v>
      </c>
      <c r="R72" s="10">
        <v>16407.400000000001</v>
      </c>
    </row>
    <row r="73" spans="1:18" ht="36" x14ac:dyDescent="0.25">
      <c r="A73" s="7"/>
      <c r="B73" s="374" t="s">
        <v>734</v>
      </c>
      <c r="C73" s="375"/>
      <c r="D73" s="375"/>
      <c r="E73" s="375"/>
      <c r="F73" s="376"/>
      <c r="G73" s="11" t="s">
        <v>704</v>
      </c>
      <c r="H73" s="9">
        <f t="shared" si="6"/>
        <v>40</v>
      </c>
      <c r="I73" s="9">
        <v>20</v>
      </c>
      <c r="J73" s="9">
        <v>20</v>
      </c>
      <c r="K73" s="9">
        <v>18</v>
      </c>
      <c r="L73" s="9"/>
      <c r="M73" s="9"/>
      <c r="N73" s="9">
        <v>34</v>
      </c>
      <c r="O73" s="9"/>
      <c r="P73" s="9"/>
      <c r="Q73" s="10">
        <v>28112.799999999999</v>
      </c>
      <c r="R73" s="10">
        <v>16407.400000000001</v>
      </c>
    </row>
    <row r="74" spans="1:18" ht="28.5" customHeight="1" x14ac:dyDescent="0.25">
      <c r="A74" s="7"/>
      <c r="B74" s="374" t="s">
        <v>730</v>
      </c>
      <c r="C74" s="375"/>
      <c r="D74" s="375"/>
      <c r="E74" s="375"/>
      <c r="F74" s="376"/>
      <c r="G74" s="11" t="s">
        <v>705</v>
      </c>
      <c r="H74" s="9">
        <f t="shared" si="6"/>
        <v>20</v>
      </c>
      <c r="I74" s="9">
        <v>0</v>
      </c>
      <c r="J74" s="9">
        <v>20</v>
      </c>
      <c r="K74" s="9">
        <v>4</v>
      </c>
      <c r="L74" s="9"/>
      <c r="M74" s="9"/>
      <c r="N74" s="9">
        <v>9</v>
      </c>
      <c r="O74" s="9"/>
      <c r="P74" s="9"/>
      <c r="Q74" s="10">
        <v>28112.799999999999</v>
      </c>
      <c r="R74" s="10">
        <v>16407.400000000001</v>
      </c>
    </row>
    <row r="75" spans="1:18" x14ac:dyDescent="0.25">
      <c r="A75" s="7"/>
      <c r="B75" s="374" t="s">
        <v>107</v>
      </c>
      <c r="C75" s="375"/>
      <c r="D75" s="375"/>
      <c r="E75" s="375"/>
      <c r="F75" s="376"/>
      <c r="G75" s="11" t="s">
        <v>520</v>
      </c>
      <c r="H75" s="9">
        <f t="shared" si="6"/>
        <v>20</v>
      </c>
      <c r="I75" s="9">
        <v>10</v>
      </c>
      <c r="J75" s="9">
        <v>10</v>
      </c>
      <c r="K75" s="9">
        <v>8</v>
      </c>
      <c r="L75" s="9"/>
      <c r="M75" s="9"/>
      <c r="N75" s="9">
        <v>15</v>
      </c>
      <c r="O75" s="9"/>
      <c r="P75" s="9"/>
      <c r="Q75" s="10">
        <v>28112.799999999999</v>
      </c>
      <c r="R75" s="10">
        <v>16407.400000000001</v>
      </c>
    </row>
    <row r="76" spans="1:18" x14ac:dyDescent="0.25">
      <c r="A76" s="7"/>
      <c r="B76" s="374" t="s">
        <v>729</v>
      </c>
      <c r="C76" s="375"/>
      <c r="D76" s="375"/>
      <c r="E76" s="375"/>
      <c r="F76" s="376"/>
      <c r="G76" s="11" t="s">
        <v>706</v>
      </c>
      <c r="H76" s="9">
        <f t="shared" si="6"/>
        <v>20</v>
      </c>
      <c r="I76" s="9">
        <v>0</v>
      </c>
      <c r="J76" s="9">
        <v>20</v>
      </c>
      <c r="K76" s="9">
        <v>10</v>
      </c>
      <c r="L76" s="9"/>
      <c r="M76" s="9"/>
      <c r="N76" s="9">
        <v>17</v>
      </c>
      <c r="O76" s="9"/>
      <c r="P76" s="9"/>
      <c r="Q76" s="10">
        <v>28112.799999999999</v>
      </c>
      <c r="R76" s="10">
        <v>16407.400000000001</v>
      </c>
    </row>
    <row r="77" spans="1:18" ht="24" x14ac:dyDescent="0.25">
      <c r="A77" s="7"/>
      <c r="B77" s="374" t="s">
        <v>735</v>
      </c>
      <c r="C77" s="375"/>
      <c r="D77" s="375"/>
      <c r="E77" s="375"/>
      <c r="F77" s="376"/>
      <c r="G77" s="11" t="s">
        <v>517</v>
      </c>
      <c r="H77" s="9">
        <f t="shared" si="6"/>
        <v>25</v>
      </c>
      <c r="I77" s="9">
        <v>10</v>
      </c>
      <c r="J77" s="9">
        <v>15</v>
      </c>
      <c r="K77" s="9">
        <v>9</v>
      </c>
      <c r="L77" s="9"/>
      <c r="M77" s="9"/>
      <c r="N77" s="9">
        <v>18</v>
      </c>
      <c r="O77" s="9"/>
      <c r="P77" s="9"/>
      <c r="Q77" s="10">
        <v>28112.799999999999</v>
      </c>
      <c r="R77" s="10">
        <v>16407.400000000001</v>
      </c>
    </row>
    <row r="78" spans="1:18" ht="24" x14ac:dyDescent="0.25">
      <c r="A78" s="7"/>
      <c r="B78" s="374" t="s">
        <v>736</v>
      </c>
      <c r="C78" s="375"/>
      <c r="D78" s="375"/>
      <c r="E78" s="375"/>
      <c r="F78" s="376"/>
      <c r="G78" s="11" t="s">
        <v>707</v>
      </c>
      <c r="H78" s="9">
        <f t="shared" si="6"/>
        <v>35</v>
      </c>
      <c r="I78" s="9">
        <v>20</v>
      </c>
      <c r="J78" s="9">
        <v>15</v>
      </c>
      <c r="K78" s="9">
        <v>16</v>
      </c>
      <c r="L78" s="9"/>
      <c r="M78" s="9"/>
      <c r="N78" s="9">
        <v>34</v>
      </c>
      <c r="O78" s="9"/>
      <c r="P78" s="9"/>
      <c r="Q78" s="10">
        <v>28112.799999999999</v>
      </c>
      <c r="R78" s="10">
        <v>16407.400000000001</v>
      </c>
    </row>
    <row r="79" spans="1:18" ht="36" x14ac:dyDescent="0.25">
      <c r="A79" s="7"/>
      <c r="B79" s="374" t="s">
        <v>115</v>
      </c>
      <c r="C79" s="375"/>
      <c r="D79" s="375"/>
      <c r="E79" s="375"/>
      <c r="F79" s="376"/>
      <c r="G79" s="11" t="s">
        <v>708</v>
      </c>
      <c r="H79" s="9">
        <f t="shared" si="6"/>
        <v>10</v>
      </c>
      <c r="I79" s="9"/>
      <c r="J79" s="9">
        <v>10</v>
      </c>
      <c r="K79" s="9">
        <v>3</v>
      </c>
      <c r="L79" s="9"/>
      <c r="M79" s="9"/>
      <c r="N79" s="9">
        <v>7</v>
      </c>
      <c r="O79" s="9"/>
      <c r="P79" s="9"/>
      <c r="Q79" s="10">
        <v>28112.799999999999</v>
      </c>
      <c r="R79" s="10">
        <v>16407.400000000001</v>
      </c>
    </row>
    <row r="80" spans="1:18" x14ac:dyDescent="0.25">
      <c r="A80" s="7"/>
      <c r="B80" s="374" t="s">
        <v>114</v>
      </c>
      <c r="C80" s="375"/>
      <c r="D80" s="375"/>
      <c r="E80" s="375"/>
      <c r="F80" s="376"/>
      <c r="G80" s="11" t="s">
        <v>709</v>
      </c>
      <c r="H80" s="9">
        <f t="shared" si="6"/>
        <v>30</v>
      </c>
      <c r="I80" s="9"/>
      <c r="J80" s="9">
        <v>30</v>
      </c>
      <c r="K80" s="9">
        <v>8</v>
      </c>
      <c r="L80" s="9"/>
      <c r="M80" s="9"/>
      <c r="N80" s="9">
        <v>19</v>
      </c>
      <c r="O80" s="9"/>
      <c r="P80" s="9"/>
      <c r="Q80" s="10">
        <v>28112.799999999999</v>
      </c>
      <c r="R80" s="10">
        <v>16407.400000000001</v>
      </c>
    </row>
    <row r="81" spans="1:18" ht="24.75" customHeight="1" x14ac:dyDescent="0.25">
      <c r="A81" s="7"/>
      <c r="B81" s="374" t="s">
        <v>112</v>
      </c>
      <c r="C81" s="375"/>
      <c r="D81" s="375"/>
      <c r="E81" s="375"/>
      <c r="F81" s="376"/>
      <c r="G81" s="11" t="s">
        <v>525</v>
      </c>
      <c r="H81" s="9">
        <f t="shared" si="6"/>
        <v>10</v>
      </c>
      <c r="I81" s="9"/>
      <c r="J81" s="9">
        <v>10</v>
      </c>
      <c r="K81" s="9">
        <v>7</v>
      </c>
      <c r="L81" s="9"/>
      <c r="M81" s="9"/>
      <c r="N81" s="9">
        <v>9</v>
      </c>
      <c r="O81" s="9"/>
      <c r="P81" s="9"/>
      <c r="Q81" s="10">
        <v>28112.799999999999</v>
      </c>
      <c r="R81" s="10">
        <v>16407.400000000001</v>
      </c>
    </row>
    <row r="82" spans="1:18" x14ac:dyDescent="0.25">
      <c r="A82" s="7"/>
      <c r="B82" s="374" t="s">
        <v>113</v>
      </c>
      <c r="C82" s="375"/>
      <c r="D82" s="375"/>
      <c r="E82" s="375"/>
      <c r="F82" s="376"/>
      <c r="G82" s="11" t="s">
        <v>526</v>
      </c>
      <c r="H82" s="9">
        <f t="shared" si="6"/>
        <v>0</v>
      </c>
      <c r="I82" s="9"/>
      <c r="J82" s="9">
        <v>0</v>
      </c>
      <c r="K82" s="9">
        <v>6</v>
      </c>
      <c r="L82" s="9"/>
      <c r="M82" s="9"/>
      <c r="N82" s="9">
        <v>11</v>
      </c>
      <c r="O82" s="9"/>
      <c r="P82" s="9"/>
      <c r="Q82" s="10">
        <v>28112.799999999999</v>
      </c>
      <c r="R82" s="10">
        <v>16407.400000000001</v>
      </c>
    </row>
    <row r="83" spans="1:18" ht="36" x14ac:dyDescent="0.25">
      <c r="A83" s="7"/>
      <c r="B83" s="374" t="s">
        <v>732</v>
      </c>
      <c r="C83" s="375"/>
      <c r="D83" s="375"/>
      <c r="E83" s="375"/>
      <c r="F83" s="376"/>
      <c r="G83" s="11" t="s">
        <v>710</v>
      </c>
      <c r="H83" s="9">
        <f t="shared" si="6"/>
        <v>10</v>
      </c>
      <c r="I83" s="9"/>
      <c r="J83" s="9">
        <v>10</v>
      </c>
      <c r="K83" s="9">
        <v>7</v>
      </c>
      <c r="L83" s="9"/>
      <c r="M83" s="9"/>
      <c r="N83" s="9">
        <v>7</v>
      </c>
      <c r="O83" s="9"/>
      <c r="P83" s="9"/>
      <c r="Q83" s="10">
        <v>28112.799999999999</v>
      </c>
      <c r="R83" s="10">
        <v>16407.400000000001</v>
      </c>
    </row>
    <row r="84" spans="1:18" ht="36" x14ac:dyDescent="0.25">
      <c r="A84" s="7"/>
      <c r="B84" s="374" t="s">
        <v>737</v>
      </c>
      <c r="C84" s="375"/>
      <c r="D84" s="375"/>
      <c r="E84" s="375"/>
      <c r="F84" s="376"/>
      <c r="G84" s="11" t="s">
        <v>711</v>
      </c>
      <c r="H84" s="9">
        <f t="shared" si="6"/>
        <v>5</v>
      </c>
      <c r="I84" s="9"/>
      <c r="J84" s="9">
        <v>5</v>
      </c>
      <c r="K84" s="9">
        <v>7</v>
      </c>
      <c r="L84" s="9"/>
      <c r="M84" s="9"/>
      <c r="N84" s="9">
        <v>9</v>
      </c>
      <c r="O84" s="9"/>
      <c r="P84" s="9"/>
      <c r="Q84" s="10">
        <v>28112.799999999999</v>
      </c>
      <c r="R84" s="10">
        <v>16407.400000000001</v>
      </c>
    </row>
    <row r="85" spans="1:18" ht="25.5" customHeight="1" x14ac:dyDescent="0.25">
      <c r="A85" s="7"/>
      <c r="B85" s="374" t="s">
        <v>731</v>
      </c>
      <c r="C85" s="375"/>
      <c r="D85" s="375"/>
      <c r="E85" s="375"/>
      <c r="F85" s="376"/>
      <c r="G85" s="11" t="s">
        <v>712</v>
      </c>
      <c r="H85" s="9">
        <f t="shared" si="6"/>
        <v>10</v>
      </c>
      <c r="I85" s="9"/>
      <c r="J85" s="9">
        <v>10</v>
      </c>
      <c r="K85" s="9">
        <v>9</v>
      </c>
      <c r="L85" s="9"/>
      <c r="M85" s="9"/>
      <c r="N85" s="9">
        <v>9</v>
      </c>
      <c r="O85" s="9"/>
      <c r="P85" s="9"/>
      <c r="Q85" s="10">
        <v>28112.799999999999</v>
      </c>
      <c r="R85" s="10">
        <v>16407.400000000001</v>
      </c>
    </row>
    <row r="86" spans="1:18" x14ac:dyDescent="0.25">
      <c r="A86" s="7">
        <v>1</v>
      </c>
      <c r="B86" s="374" t="s">
        <v>738</v>
      </c>
      <c r="C86" s="375"/>
      <c r="D86" s="375"/>
      <c r="E86" s="375"/>
      <c r="F86" s="376"/>
      <c r="G86" s="11" t="s">
        <v>713</v>
      </c>
      <c r="H86" s="9">
        <f t="shared" si="6"/>
        <v>0</v>
      </c>
      <c r="I86" s="9"/>
      <c r="J86" s="9"/>
      <c r="K86" s="9"/>
      <c r="L86" s="9"/>
      <c r="M86" s="9"/>
      <c r="N86" s="9">
        <v>0</v>
      </c>
      <c r="O86" s="9"/>
      <c r="P86" s="9"/>
      <c r="Q86" s="10"/>
      <c r="R86" s="10">
        <v>16407.400000000001</v>
      </c>
    </row>
    <row r="87" spans="1:18" ht="24" x14ac:dyDescent="0.25">
      <c r="A87" s="7">
        <v>2</v>
      </c>
      <c r="B87" s="374" t="s">
        <v>739</v>
      </c>
      <c r="C87" s="375"/>
      <c r="D87" s="375"/>
      <c r="E87" s="375"/>
      <c r="F87" s="376"/>
      <c r="G87" s="11" t="s">
        <v>714</v>
      </c>
      <c r="H87" s="9">
        <f t="shared" si="6"/>
        <v>0</v>
      </c>
      <c r="I87" s="9"/>
      <c r="J87" s="9"/>
      <c r="K87" s="9"/>
      <c r="L87" s="9"/>
      <c r="M87" s="9"/>
      <c r="N87" s="9">
        <v>2</v>
      </c>
      <c r="O87" s="9"/>
      <c r="P87" s="9"/>
      <c r="Q87" s="10"/>
      <c r="R87" s="10">
        <v>16407.400000000001</v>
      </c>
    </row>
    <row r="88" spans="1:18" ht="25.5" customHeight="1" x14ac:dyDescent="0.25">
      <c r="A88" s="7">
        <v>3</v>
      </c>
      <c r="B88" s="374" t="s">
        <v>740</v>
      </c>
      <c r="C88" s="375"/>
      <c r="D88" s="375"/>
      <c r="E88" s="375"/>
      <c r="F88" s="376"/>
      <c r="G88" s="11" t="s">
        <v>715</v>
      </c>
      <c r="H88" s="9">
        <f t="shared" si="6"/>
        <v>0</v>
      </c>
      <c r="I88" s="9"/>
      <c r="J88" s="9"/>
      <c r="K88" s="9"/>
      <c r="L88" s="9"/>
      <c r="M88" s="9"/>
      <c r="N88" s="9">
        <v>1</v>
      </c>
      <c r="O88" s="9"/>
      <c r="P88" s="9"/>
      <c r="Q88" s="10"/>
      <c r="R88" s="10">
        <v>16407.400000000001</v>
      </c>
    </row>
    <row r="89" spans="1:18" ht="24" x14ac:dyDescent="0.25">
      <c r="A89" s="7">
        <v>4</v>
      </c>
      <c r="B89" s="374" t="s">
        <v>741</v>
      </c>
      <c r="C89" s="375"/>
      <c r="D89" s="375"/>
      <c r="E89" s="375"/>
      <c r="F89" s="376"/>
      <c r="G89" s="11" t="s">
        <v>716</v>
      </c>
      <c r="H89" s="9">
        <f t="shared" si="6"/>
        <v>0</v>
      </c>
      <c r="I89" s="9"/>
      <c r="J89" s="9"/>
      <c r="K89" s="9"/>
      <c r="L89" s="9"/>
      <c r="M89" s="9"/>
      <c r="N89" s="9">
        <v>4</v>
      </c>
      <c r="O89" s="9"/>
      <c r="P89" s="9"/>
      <c r="Q89" s="10"/>
      <c r="R89" s="10">
        <v>16407.400000000001</v>
      </c>
    </row>
    <row r="90" spans="1:18" x14ac:dyDescent="0.25">
      <c r="A90" s="7">
        <v>5</v>
      </c>
      <c r="B90" s="374" t="s">
        <v>742</v>
      </c>
      <c r="C90" s="375"/>
      <c r="D90" s="375"/>
      <c r="E90" s="375"/>
      <c r="F90" s="376"/>
      <c r="G90" s="11" t="s">
        <v>717</v>
      </c>
      <c r="H90" s="9">
        <f t="shared" si="6"/>
        <v>0</v>
      </c>
      <c r="I90" s="9"/>
      <c r="J90" s="9"/>
      <c r="K90" s="9"/>
      <c r="L90" s="9"/>
      <c r="M90" s="9"/>
      <c r="N90" s="9">
        <v>3</v>
      </c>
      <c r="O90" s="9"/>
      <c r="P90" s="9"/>
      <c r="Q90" s="10"/>
      <c r="R90" s="10">
        <v>16407.400000000001</v>
      </c>
    </row>
    <row r="91" spans="1:18" ht="24" x14ac:dyDescent="0.25">
      <c r="A91" s="7">
        <v>6</v>
      </c>
      <c r="B91" s="374" t="s">
        <v>134</v>
      </c>
      <c r="C91" s="375"/>
      <c r="D91" s="375"/>
      <c r="E91" s="375"/>
      <c r="F91" s="376"/>
      <c r="G91" s="11" t="s">
        <v>718</v>
      </c>
      <c r="H91" s="9">
        <f t="shared" si="6"/>
        <v>0</v>
      </c>
      <c r="I91" s="9"/>
      <c r="J91" s="9"/>
      <c r="K91" s="9"/>
      <c r="L91" s="9"/>
      <c r="M91" s="9"/>
      <c r="N91" s="9">
        <v>2</v>
      </c>
      <c r="O91" s="9"/>
      <c r="P91" s="9"/>
      <c r="Q91" s="10"/>
      <c r="R91" s="10">
        <v>16407.400000000001</v>
      </c>
    </row>
    <row r="92" spans="1:18" ht="36" x14ac:dyDescent="0.25">
      <c r="A92" s="7">
        <v>7</v>
      </c>
      <c r="B92" s="374" t="s">
        <v>743</v>
      </c>
      <c r="C92" s="375"/>
      <c r="D92" s="375"/>
      <c r="E92" s="375"/>
      <c r="F92" s="376"/>
      <c r="G92" s="11" t="s">
        <v>719</v>
      </c>
      <c r="H92" s="9">
        <f t="shared" si="6"/>
        <v>0</v>
      </c>
      <c r="I92" s="9"/>
      <c r="J92" s="9"/>
      <c r="K92" s="9"/>
      <c r="L92" s="9"/>
      <c r="M92" s="9"/>
      <c r="N92" s="9">
        <v>2</v>
      </c>
      <c r="O92" s="9"/>
      <c r="P92" s="9"/>
      <c r="Q92" s="10"/>
      <c r="R92" s="10"/>
    </row>
    <row r="93" spans="1:18" ht="22.5" customHeight="1" x14ac:dyDescent="0.25">
      <c r="A93" s="7">
        <v>8</v>
      </c>
      <c r="B93" s="374" t="s">
        <v>139</v>
      </c>
      <c r="C93" s="375"/>
      <c r="D93" s="375"/>
      <c r="E93" s="375"/>
      <c r="F93" s="376"/>
      <c r="G93" s="11" t="s">
        <v>720</v>
      </c>
      <c r="H93" s="9">
        <f t="shared" si="6"/>
        <v>0</v>
      </c>
      <c r="I93" s="9"/>
      <c r="J93" s="9"/>
      <c r="K93" s="9"/>
      <c r="L93" s="9"/>
      <c r="M93" s="9"/>
      <c r="N93" s="9">
        <v>2</v>
      </c>
      <c r="O93" s="9"/>
      <c r="P93" s="9"/>
      <c r="Q93" s="10"/>
      <c r="R93" s="10">
        <v>16407.400000000001</v>
      </c>
    </row>
    <row r="94" spans="1:18" x14ac:dyDescent="0.25">
      <c r="A94" s="7">
        <v>9</v>
      </c>
      <c r="B94" s="374" t="s">
        <v>733</v>
      </c>
      <c r="C94" s="375"/>
      <c r="D94" s="375"/>
      <c r="E94" s="375"/>
      <c r="F94" s="376"/>
      <c r="G94" s="11" t="s">
        <v>721</v>
      </c>
      <c r="H94" s="9">
        <f t="shared" si="6"/>
        <v>0</v>
      </c>
      <c r="I94" s="9"/>
      <c r="J94" s="9"/>
      <c r="K94" s="9"/>
      <c r="L94" s="9"/>
      <c r="M94" s="9"/>
      <c r="N94" s="9">
        <v>1</v>
      </c>
      <c r="O94" s="9"/>
      <c r="P94" s="9"/>
      <c r="Q94" s="10"/>
      <c r="R94" s="10"/>
    </row>
    <row r="95" spans="1:18" ht="21.75" customHeight="1" x14ac:dyDescent="0.25">
      <c r="A95" s="7">
        <v>10</v>
      </c>
      <c r="B95" s="374" t="s">
        <v>744</v>
      </c>
      <c r="C95" s="375"/>
      <c r="D95" s="375"/>
      <c r="E95" s="375"/>
      <c r="F95" s="376"/>
      <c r="G95" s="11" t="s">
        <v>722</v>
      </c>
      <c r="H95" s="9">
        <f t="shared" si="6"/>
        <v>0</v>
      </c>
      <c r="I95" s="9"/>
      <c r="J95" s="9"/>
      <c r="K95" s="9"/>
      <c r="L95" s="9"/>
      <c r="M95" s="9"/>
      <c r="N95" s="9">
        <v>4</v>
      </c>
      <c r="O95" s="9"/>
      <c r="P95" s="9"/>
      <c r="Q95" s="10"/>
      <c r="R95" s="10"/>
    </row>
    <row r="96" spans="1:18" ht="28.5" customHeight="1" x14ac:dyDescent="0.25">
      <c r="A96" s="7">
        <v>11</v>
      </c>
      <c r="B96" s="374" t="s">
        <v>121</v>
      </c>
      <c r="C96" s="375"/>
      <c r="D96" s="375"/>
      <c r="E96" s="375"/>
      <c r="F96" s="376"/>
      <c r="G96" s="11" t="s">
        <v>723</v>
      </c>
      <c r="H96" s="9">
        <f t="shared" si="6"/>
        <v>0</v>
      </c>
      <c r="I96" s="9"/>
      <c r="J96" s="9"/>
      <c r="K96" s="9"/>
      <c r="L96" s="9"/>
      <c r="M96" s="9"/>
      <c r="N96" s="9">
        <v>1</v>
      </c>
      <c r="O96" s="9"/>
      <c r="P96" s="9"/>
      <c r="Q96" s="10"/>
      <c r="R96" s="10">
        <v>16407.400000000001</v>
      </c>
    </row>
    <row r="97" spans="1:18" x14ac:dyDescent="0.25">
      <c r="A97" s="7">
        <v>12</v>
      </c>
      <c r="B97" s="374" t="s">
        <v>745</v>
      </c>
      <c r="C97" s="375"/>
      <c r="D97" s="375"/>
      <c r="E97" s="375"/>
      <c r="F97" s="376"/>
      <c r="G97" s="11" t="s">
        <v>724</v>
      </c>
      <c r="H97" s="9">
        <f t="shared" si="6"/>
        <v>0</v>
      </c>
      <c r="I97" s="9"/>
      <c r="J97" s="9"/>
      <c r="K97" s="9"/>
      <c r="L97" s="9"/>
      <c r="M97" s="9"/>
      <c r="N97" s="9">
        <v>2</v>
      </c>
      <c r="O97" s="9"/>
      <c r="P97" s="9"/>
      <c r="Q97" s="10"/>
      <c r="R97" s="10"/>
    </row>
    <row r="98" spans="1:18" x14ac:dyDescent="0.25">
      <c r="A98" s="7">
        <v>13</v>
      </c>
      <c r="B98" s="374" t="s">
        <v>144</v>
      </c>
      <c r="C98" s="375"/>
      <c r="D98" s="375"/>
      <c r="E98" s="375"/>
      <c r="F98" s="376"/>
      <c r="G98" s="11" t="s">
        <v>725</v>
      </c>
      <c r="H98" s="9">
        <f t="shared" si="6"/>
        <v>0</v>
      </c>
      <c r="I98" s="9"/>
      <c r="J98" s="9"/>
      <c r="K98" s="9"/>
      <c r="L98" s="9"/>
      <c r="M98" s="9"/>
      <c r="N98" s="9">
        <v>2</v>
      </c>
      <c r="O98" s="9"/>
      <c r="P98" s="9"/>
      <c r="Q98" s="10"/>
      <c r="R98" s="10">
        <v>16407.400000000001</v>
      </c>
    </row>
    <row r="99" spans="1:18" x14ac:dyDescent="0.25">
      <c r="A99" s="7">
        <v>14</v>
      </c>
      <c r="B99" s="374" t="s">
        <v>117</v>
      </c>
      <c r="C99" s="375"/>
      <c r="D99" s="375"/>
      <c r="E99" s="375"/>
      <c r="F99" s="376"/>
      <c r="G99" s="11" t="s">
        <v>726</v>
      </c>
      <c r="H99" s="9">
        <f t="shared" si="6"/>
        <v>0</v>
      </c>
      <c r="I99" s="9"/>
      <c r="J99" s="9"/>
      <c r="K99" s="9"/>
      <c r="L99" s="9"/>
      <c r="M99" s="9"/>
      <c r="N99" s="9">
        <v>5</v>
      </c>
      <c r="O99" s="9"/>
      <c r="P99" s="9"/>
      <c r="Q99" s="10"/>
      <c r="R99" s="10">
        <v>16407.400000000001</v>
      </c>
    </row>
    <row r="100" spans="1:18" x14ac:dyDescent="0.25">
      <c r="A100" s="7">
        <v>15</v>
      </c>
      <c r="B100" s="374" t="s">
        <v>746</v>
      </c>
      <c r="C100" s="375"/>
      <c r="D100" s="375"/>
      <c r="E100" s="375"/>
      <c r="F100" s="376"/>
      <c r="G100" s="11" t="s">
        <v>727</v>
      </c>
      <c r="H100" s="9">
        <f t="shared" si="6"/>
        <v>0</v>
      </c>
      <c r="I100" s="9"/>
      <c r="J100" s="9"/>
      <c r="K100" s="9"/>
      <c r="L100" s="9"/>
      <c r="M100" s="9"/>
      <c r="N100" s="9">
        <v>1</v>
      </c>
      <c r="O100" s="9"/>
      <c r="P100" s="9"/>
      <c r="Q100" s="10"/>
      <c r="R100" s="10">
        <v>16407.400000000001</v>
      </c>
    </row>
    <row r="101" spans="1:18" ht="29.25" customHeight="1" x14ac:dyDescent="0.25">
      <c r="A101" s="7">
        <v>16</v>
      </c>
      <c r="B101" s="374"/>
      <c r="C101" s="375"/>
      <c r="D101" s="375"/>
      <c r="E101" s="375"/>
      <c r="F101" s="376"/>
      <c r="G101" s="11" t="s">
        <v>728</v>
      </c>
      <c r="H101" s="9">
        <f t="shared" si="6"/>
        <v>0</v>
      </c>
      <c r="I101" s="9"/>
      <c r="J101" s="9"/>
      <c r="K101" s="9"/>
      <c r="L101" s="9"/>
      <c r="M101" s="9"/>
      <c r="N101" s="9">
        <v>0</v>
      </c>
      <c r="O101" s="9"/>
      <c r="P101" s="9"/>
      <c r="Q101" s="10"/>
      <c r="R101" s="10"/>
    </row>
    <row r="102" spans="1:18" ht="22.5" customHeight="1" x14ac:dyDescent="0.25">
      <c r="A102" s="7">
        <v>17</v>
      </c>
      <c r="B102" s="374" t="s">
        <v>143</v>
      </c>
      <c r="C102" s="375"/>
      <c r="D102" s="375"/>
      <c r="E102" s="375"/>
      <c r="F102" s="376"/>
      <c r="G102" s="11" t="s">
        <v>157</v>
      </c>
      <c r="H102" s="9">
        <f t="shared" si="6"/>
        <v>0</v>
      </c>
      <c r="I102" s="9"/>
      <c r="J102" s="9"/>
      <c r="K102" s="9"/>
      <c r="L102" s="9"/>
      <c r="M102" s="9"/>
      <c r="N102" s="9">
        <v>0</v>
      </c>
      <c r="O102" s="9"/>
      <c r="P102" s="9"/>
      <c r="Q102" s="10"/>
      <c r="R102" s="10">
        <v>16407.400000000001</v>
      </c>
    </row>
    <row r="103" spans="1:18" ht="36" x14ac:dyDescent="0.25">
      <c r="A103" s="7"/>
      <c r="B103" s="26" t="s">
        <v>132</v>
      </c>
      <c r="C103" s="27"/>
      <c r="D103" s="27"/>
      <c r="E103" s="27"/>
      <c r="F103" s="28"/>
      <c r="G103" s="11" t="s">
        <v>133</v>
      </c>
      <c r="H103" s="9"/>
      <c r="I103" s="9"/>
      <c r="J103" s="9"/>
      <c r="K103" s="9"/>
      <c r="L103" s="9"/>
      <c r="M103" s="9"/>
      <c r="N103" s="9">
        <v>0</v>
      </c>
      <c r="O103" s="9"/>
      <c r="P103" s="9"/>
      <c r="Q103" s="10"/>
      <c r="R103" s="10"/>
    </row>
    <row r="104" spans="1:18" x14ac:dyDescent="0.25">
      <c r="A104" s="7">
        <v>18</v>
      </c>
      <c r="B104" s="374" t="s">
        <v>144</v>
      </c>
      <c r="C104" s="375"/>
      <c r="D104" s="375"/>
      <c r="E104" s="375"/>
      <c r="F104" s="376"/>
      <c r="G104" s="11" t="s">
        <v>145</v>
      </c>
      <c r="H104" s="9">
        <f t="shared" si="6"/>
        <v>0</v>
      </c>
      <c r="I104" s="9"/>
      <c r="J104" s="9"/>
      <c r="K104" s="9"/>
      <c r="L104" s="9"/>
      <c r="M104" s="9"/>
      <c r="N104" s="9">
        <v>2</v>
      </c>
      <c r="O104" s="9"/>
      <c r="P104" s="9"/>
      <c r="Q104" s="10"/>
      <c r="R104" s="10">
        <v>16407.400000000001</v>
      </c>
    </row>
    <row r="105" spans="1:18" ht="24" customHeight="1" x14ac:dyDescent="0.25">
      <c r="A105" s="7">
        <v>19</v>
      </c>
      <c r="B105" s="374" t="s">
        <v>749</v>
      </c>
      <c r="C105" s="375"/>
      <c r="D105" s="375"/>
      <c r="E105" s="375"/>
      <c r="F105" s="376"/>
      <c r="G105" s="11" t="s">
        <v>748</v>
      </c>
      <c r="H105" s="9">
        <f t="shared" si="6"/>
        <v>0</v>
      </c>
      <c r="I105" s="9"/>
      <c r="J105" s="9"/>
      <c r="K105" s="9"/>
      <c r="L105" s="9"/>
      <c r="M105" s="9"/>
      <c r="N105" s="9">
        <v>0</v>
      </c>
      <c r="O105" s="9"/>
      <c r="P105" s="9"/>
      <c r="Q105" s="10"/>
      <c r="R105" s="10">
        <v>16407.400000000001</v>
      </c>
    </row>
    <row r="106" spans="1:18" x14ac:dyDescent="0.25">
      <c r="A106" s="7">
        <v>20</v>
      </c>
      <c r="B106" s="374" t="s">
        <v>124</v>
      </c>
      <c r="C106" s="375"/>
      <c r="D106" s="375"/>
      <c r="E106" s="375"/>
      <c r="F106" s="376"/>
      <c r="G106" s="11" t="s">
        <v>747</v>
      </c>
      <c r="H106" s="9">
        <f t="shared" si="6"/>
        <v>0</v>
      </c>
      <c r="I106" s="9"/>
      <c r="J106" s="9"/>
      <c r="K106" s="9"/>
      <c r="L106" s="9"/>
      <c r="M106" s="9"/>
      <c r="N106" s="9">
        <v>1</v>
      </c>
      <c r="O106" s="9"/>
      <c r="P106" s="9"/>
      <c r="Q106" s="10"/>
      <c r="R106" s="10">
        <v>16407.400000000001</v>
      </c>
    </row>
    <row r="107" spans="1:18" x14ac:dyDescent="0.25">
      <c r="A107" s="7">
        <v>4</v>
      </c>
      <c r="B107" s="396" t="s">
        <v>158</v>
      </c>
      <c r="C107" s="397"/>
      <c r="D107" s="397"/>
      <c r="E107" s="397"/>
      <c r="F107" s="397"/>
      <c r="G107" s="398"/>
      <c r="H107" s="3">
        <f t="shared" ref="H107" si="7">H108+H109+H110+H111+H112+H113+H114+H115+H116+H117+H118+H119+H120+H121+H122+H123+H124+H125+H126+H127+H128+H129+H130+H131</f>
        <v>605</v>
      </c>
      <c r="I107" s="3">
        <f>I108+I109+I110+I111+I112+I113+I114+I115+I116+I117+I118+I119+I120+I121+I122+I123+I124+I125+I126+I127+I128+I129+I130+I131</f>
        <v>500</v>
      </c>
      <c r="J107" s="3">
        <f t="shared" ref="J107:P107" si="8">J108+J109+J110+J111+J112+J113+J114+J115+J116+J117+J118+J119+J120+J121+J122+J123+J124+J125+J126+J127+J128+J129+J130+J131</f>
        <v>105</v>
      </c>
      <c r="K107" s="3">
        <f t="shared" si="8"/>
        <v>251</v>
      </c>
      <c r="L107" s="3">
        <f t="shared" si="8"/>
        <v>409.25</v>
      </c>
      <c r="M107" s="3">
        <f t="shared" si="8"/>
        <v>51</v>
      </c>
      <c r="N107" s="3">
        <f t="shared" si="8"/>
        <v>770</v>
      </c>
      <c r="O107" s="3">
        <f t="shared" si="8"/>
        <v>893</v>
      </c>
      <c r="P107" s="3">
        <f t="shared" si="8"/>
        <v>5</v>
      </c>
      <c r="Q107" s="6">
        <v>35061.4</v>
      </c>
      <c r="R107" s="6">
        <v>19497.5</v>
      </c>
    </row>
    <row r="108" spans="1:18" ht="24" x14ac:dyDescent="0.25">
      <c r="A108" s="7"/>
      <c r="B108" s="413" t="s">
        <v>159</v>
      </c>
      <c r="C108" s="414"/>
      <c r="D108" s="414"/>
      <c r="E108" s="414"/>
      <c r="F108" s="415"/>
      <c r="G108" s="8" t="s">
        <v>530</v>
      </c>
      <c r="H108" s="9">
        <f>I108+J108</f>
        <v>550</v>
      </c>
      <c r="I108" s="9">
        <v>485</v>
      </c>
      <c r="J108" s="9">
        <v>65</v>
      </c>
      <c r="K108" s="9">
        <v>208</v>
      </c>
      <c r="L108" s="9">
        <v>341.25</v>
      </c>
      <c r="M108" s="9">
        <v>45</v>
      </c>
      <c r="N108" s="9">
        <v>622</v>
      </c>
      <c r="O108" s="9">
        <v>723.75</v>
      </c>
      <c r="P108" s="9">
        <v>2</v>
      </c>
      <c r="Q108" s="10">
        <v>35800</v>
      </c>
      <c r="R108" s="10">
        <v>19690</v>
      </c>
    </row>
    <row r="109" spans="1:18" x14ac:dyDescent="0.25">
      <c r="A109" s="7"/>
      <c r="B109" s="413" t="s">
        <v>160</v>
      </c>
      <c r="C109" s="414"/>
      <c r="D109" s="414"/>
      <c r="E109" s="414"/>
      <c r="F109" s="415"/>
      <c r="G109" s="8" t="s">
        <v>531</v>
      </c>
      <c r="H109" s="9">
        <f t="shared" ref="H109:H131" si="9">I109+J109</f>
        <v>25</v>
      </c>
      <c r="I109" s="9">
        <v>15</v>
      </c>
      <c r="J109" s="9">
        <v>10</v>
      </c>
      <c r="K109" s="9">
        <v>15</v>
      </c>
      <c r="L109" s="9">
        <v>27.5</v>
      </c>
      <c r="M109" s="9">
        <v>4</v>
      </c>
      <c r="N109" s="9">
        <v>32</v>
      </c>
      <c r="O109" s="9">
        <v>54.25</v>
      </c>
      <c r="P109" s="9">
        <v>0</v>
      </c>
      <c r="Q109" s="10">
        <v>35950</v>
      </c>
      <c r="R109" s="10">
        <v>19600</v>
      </c>
    </row>
    <row r="110" spans="1:18" ht="24" x14ac:dyDescent="0.25">
      <c r="A110" s="7"/>
      <c r="B110" s="413" t="s">
        <v>161</v>
      </c>
      <c r="C110" s="414"/>
      <c r="D110" s="414"/>
      <c r="E110" s="414"/>
      <c r="F110" s="415"/>
      <c r="G110" s="8" t="s">
        <v>532</v>
      </c>
      <c r="H110" s="9">
        <f t="shared" si="9"/>
        <v>0</v>
      </c>
      <c r="I110" s="9"/>
      <c r="J110" s="9"/>
      <c r="K110" s="9">
        <v>6</v>
      </c>
      <c r="L110" s="9">
        <v>6.5</v>
      </c>
      <c r="M110" s="9"/>
      <c r="N110" s="9">
        <v>12</v>
      </c>
      <c r="O110" s="9">
        <v>10</v>
      </c>
      <c r="P110" s="9">
        <v>0</v>
      </c>
      <c r="Q110" s="10">
        <v>35600</v>
      </c>
      <c r="R110" s="10">
        <v>19600</v>
      </c>
    </row>
    <row r="111" spans="1:18" x14ac:dyDescent="0.25">
      <c r="A111" s="7"/>
      <c r="B111" s="413" t="s">
        <v>162</v>
      </c>
      <c r="C111" s="414"/>
      <c r="D111" s="414"/>
      <c r="E111" s="414"/>
      <c r="F111" s="415"/>
      <c r="G111" s="8" t="s">
        <v>533</v>
      </c>
      <c r="H111" s="9">
        <f t="shared" si="9"/>
        <v>0</v>
      </c>
      <c r="I111" s="9"/>
      <c r="J111" s="9"/>
      <c r="K111" s="9">
        <v>6</v>
      </c>
      <c r="L111" s="9">
        <v>7.5</v>
      </c>
      <c r="M111" s="9">
        <v>1</v>
      </c>
      <c r="N111" s="9">
        <v>11</v>
      </c>
      <c r="O111" s="9">
        <v>11</v>
      </c>
      <c r="P111" s="9">
        <v>0</v>
      </c>
      <c r="Q111" s="10">
        <v>35600</v>
      </c>
      <c r="R111" s="10">
        <v>19600</v>
      </c>
    </row>
    <row r="112" spans="1:18" x14ac:dyDescent="0.25">
      <c r="A112" s="7"/>
      <c r="B112" s="413" t="s">
        <v>163</v>
      </c>
      <c r="C112" s="414"/>
      <c r="D112" s="414"/>
      <c r="E112" s="414"/>
      <c r="F112" s="415"/>
      <c r="G112" s="8" t="s">
        <v>534</v>
      </c>
      <c r="H112" s="9">
        <f t="shared" si="9"/>
        <v>10</v>
      </c>
      <c r="I112" s="9"/>
      <c r="J112" s="9">
        <v>10</v>
      </c>
      <c r="K112" s="9">
        <v>6</v>
      </c>
      <c r="L112" s="9">
        <v>9</v>
      </c>
      <c r="M112" s="9">
        <v>1</v>
      </c>
      <c r="N112" s="9">
        <v>15</v>
      </c>
      <c r="O112" s="9">
        <v>13</v>
      </c>
      <c r="P112" s="9">
        <v>0</v>
      </c>
      <c r="Q112" s="10">
        <v>35050</v>
      </c>
      <c r="R112" s="10">
        <v>19600</v>
      </c>
    </row>
    <row r="113" spans="1:18" ht="23.25" customHeight="1" x14ac:dyDescent="0.25">
      <c r="A113" s="7"/>
      <c r="B113" s="413" t="s">
        <v>164</v>
      </c>
      <c r="C113" s="414"/>
      <c r="D113" s="414"/>
      <c r="E113" s="414"/>
      <c r="F113" s="415"/>
      <c r="G113" s="8" t="s">
        <v>535</v>
      </c>
      <c r="H113" s="9">
        <f t="shared" si="9"/>
        <v>10</v>
      </c>
      <c r="I113" s="9"/>
      <c r="J113" s="9">
        <v>10</v>
      </c>
      <c r="K113" s="9">
        <v>5</v>
      </c>
      <c r="L113" s="9">
        <v>8</v>
      </c>
      <c r="M113" s="9"/>
      <c r="N113" s="9">
        <v>10</v>
      </c>
      <c r="O113" s="9">
        <v>12</v>
      </c>
      <c r="P113" s="9">
        <v>0</v>
      </c>
      <c r="Q113" s="10">
        <v>35050</v>
      </c>
      <c r="R113" s="10">
        <v>19600</v>
      </c>
    </row>
    <row r="114" spans="1:18" ht="25.5" customHeight="1" x14ac:dyDescent="0.25">
      <c r="A114" s="7"/>
      <c r="B114" s="413" t="s">
        <v>165</v>
      </c>
      <c r="C114" s="414"/>
      <c r="D114" s="414"/>
      <c r="E114" s="414"/>
      <c r="F114" s="415"/>
      <c r="G114" s="8" t="s">
        <v>536</v>
      </c>
      <c r="H114" s="9">
        <f t="shared" si="9"/>
        <v>10</v>
      </c>
      <c r="I114" s="9"/>
      <c r="J114" s="9">
        <v>10</v>
      </c>
      <c r="K114" s="9">
        <v>5</v>
      </c>
      <c r="L114" s="9">
        <v>9.5</v>
      </c>
      <c r="M114" s="9"/>
      <c r="N114" s="9">
        <v>19</v>
      </c>
      <c r="O114" s="9">
        <v>18</v>
      </c>
      <c r="P114" s="9">
        <v>0</v>
      </c>
      <c r="Q114" s="10">
        <v>35050</v>
      </c>
      <c r="R114" s="10">
        <v>19600</v>
      </c>
    </row>
    <row r="115" spans="1:18" ht="27.75" customHeight="1" x14ac:dyDescent="0.25">
      <c r="A115" s="7">
        <v>1</v>
      </c>
      <c r="B115" s="413" t="s">
        <v>166</v>
      </c>
      <c r="C115" s="414"/>
      <c r="D115" s="414"/>
      <c r="E115" s="414"/>
      <c r="F115" s="415"/>
      <c r="G115" s="8" t="s">
        <v>167</v>
      </c>
      <c r="H115" s="9">
        <f t="shared" si="9"/>
        <v>0</v>
      </c>
      <c r="I115" s="9"/>
      <c r="J115" s="9"/>
      <c r="K115" s="9"/>
      <c r="L115" s="9"/>
      <c r="M115" s="9"/>
      <c r="N115" s="9">
        <v>3</v>
      </c>
      <c r="O115" s="9">
        <v>3</v>
      </c>
      <c r="P115" s="9">
        <v>0</v>
      </c>
      <c r="Q115" s="10"/>
      <c r="R115" s="10">
        <v>19450</v>
      </c>
    </row>
    <row r="116" spans="1:18" ht="23.25" customHeight="1" x14ac:dyDescent="0.25">
      <c r="A116" s="7">
        <v>2</v>
      </c>
      <c r="B116" s="413" t="s">
        <v>168</v>
      </c>
      <c r="C116" s="414"/>
      <c r="D116" s="414"/>
      <c r="E116" s="414"/>
      <c r="F116" s="415"/>
      <c r="G116" s="8" t="s">
        <v>169</v>
      </c>
      <c r="H116" s="9">
        <f t="shared" si="9"/>
        <v>0</v>
      </c>
      <c r="I116" s="9"/>
      <c r="J116" s="9"/>
      <c r="K116" s="9"/>
      <c r="L116" s="9"/>
      <c r="M116" s="9"/>
      <c r="N116" s="9">
        <v>2</v>
      </c>
      <c r="O116" s="9">
        <v>3</v>
      </c>
      <c r="P116" s="9">
        <v>0</v>
      </c>
      <c r="Q116" s="10"/>
      <c r="R116" s="10">
        <v>19450</v>
      </c>
    </row>
    <row r="117" spans="1:18" x14ac:dyDescent="0.25">
      <c r="A117" s="7">
        <v>3</v>
      </c>
      <c r="B117" s="413" t="s">
        <v>170</v>
      </c>
      <c r="C117" s="414"/>
      <c r="D117" s="414"/>
      <c r="E117" s="414"/>
      <c r="F117" s="415"/>
      <c r="G117" s="8" t="s">
        <v>171</v>
      </c>
      <c r="H117" s="9">
        <f t="shared" si="9"/>
        <v>0</v>
      </c>
      <c r="I117" s="9"/>
      <c r="J117" s="9"/>
      <c r="K117" s="9"/>
      <c r="L117" s="9"/>
      <c r="M117" s="9"/>
      <c r="N117" s="9">
        <v>3</v>
      </c>
      <c r="O117" s="9">
        <v>3</v>
      </c>
      <c r="P117" s="9">
        <v>0</v>
      </c>
      <c r="Q117" s="10"/>
      <c r="R117" s="10">
        <v>19450</v>
      </c>
    </row>
    <row r="118" spans="1:18" x14ac:dyDescent="0.25">
      <c r="A118" s="7">
        <v>4</v>
      </c>
      <c r="B118" s="413" t="s">
        <v>172</v>
      </c>
      <c r="C118" s="414"/>
      <c r="D118" s="414"/>
      <c r="E118" s="414"/>
      <c r="F118" s="415"/>
      <c r="G118" s="8" t="s">
        <v>173</v>
      </c>
      <c r="H118" s="9">
        <f t="shared" si="9"/>
        <v>0</v>
      </c>
      <c r="I118" s="9"/>
      <c r="J118" s="9"/>
      <c r="K118" s="9"/>
      <c r="L118" s="9"/>
      <c r="M118" s="9"/>
      <c r="N118" s="9">
        <v>3</v>
      </c>
      <c r="O118" s="9">
        <v>3</v>
      </c>
      <c r="P118" s="9">
        <v>0</v>
      </c>
      <c r="Q118" s="10"/>
      <c r="R118" s="10">
        <v>19450</v>
      </c>
    </row>
    <row r="119" spans="1:18" ht="24" customHeight="1" x14ac:dyDescent="0.25">
      <c r="A119" s="7">
        <v>5</v>
      </c>
      <c r="B119" s="413" t="s">
        <v>174</v>
      </c>
      <c r="C119" s="414"/>
      <c r="D119" s="414"/>
      <c r="E119" s="414"/>
      <c r="F119" s="415"/>
      <c r="G119" s="8" t="s">
        <v>175</v>
      </c>
      <c r="H119" s="9">
        <f t="shared" si="9"/>
        <v>0</v>
      </c>
      <c r="I119" s="9"/>
      <c r="J119" s="9"/>
      <c r="K119" s="9"/>
      <c r="L119" s="9"/>
      <c r="M119" s="9"/>
      <c r="N119" s="9">
        <v>3</v>
      </c>
      <c r="O119" s="9">
        <v>3</v>
      </c>
      <c r="P119" s="9">
        <v>0</v>
      </c>
      <c r="Q119" s="10"/>
      <c r="R119" s="10">
        <v>19450</v>
      </c>
    </row>
    <row r="120" spans="1:18" x14ac:dyDescent="0.25">
      <c r="A120" s="7">
        <v>6</v>
      </c>
      <c r="B120" s="413" t="s">
        <v>176</v>
      </c>
      <c r="C120" s="414"/>
      <c r="D120" s="414"/>
      <c r="E120" s="414"/>
      <c r="F120" s="415"/>
      <c r="G120" s="8" t="s">
        <v>177</v>
      </c>
      <c r="H120" s="9">
        <f t="shared" si="9"/>
        <v>0</v>
      </c>
      <c r="I120" s="9"/>
      <c r="J120" s="9"/>
      <c r="K120" s="9"/>
      <c r="L120" s="9"/>
      <c r="M120" s="9"/>
      <c r="N120" s="9">
        <v>2</v>
      </c>
      <c r="O120" s="9">
        <v>3</v>
      </c>
      <c r="P120" s="9">
        <v>1</v>
      </c>
      <c r="Q120" s="10"/>
      <c r="R120" s="10">
        <v>19450</v>
      </c>
    </row>
    <row r="121" spans="1:18" x14ac:dyDescent="0.25">
      <c r="A121" s="7">
        <v>7</v>
      </c>
      <c r="B121" s="413" t="s">
        <v>178</v>
      </c>
      <c r="C121" s="414"/>
      <c r="D121" s="414"/>
      <c r="E121" s="414"/>
      <c r="F121" s="415"/>
      <c r="G121" s="8" t="s">
        <v>179</v>
      </c>
      <c r="H121" s="9">
        <f t="shared" si="9"/>
        <v>0</v>
      </c>
      <c r="I121" s="9"/>
      <c r="J121" s="9"/>
      <c r="K121" s="9"/>
      <c r="L121" s="9"/>
      <c r="M121" s="9"/>
      <c r="N121" s="9">
        <v>1</v>
      </c>
      <c r="O121" s="9">
        <v>3</v>
      </c>
      <c r="P121" s="9">
        <v>0</v>
      </c>
      <c r="Q121" s="10"/>
      <c r="R121" s="10">
        <v>19450</v>
      </c>
    </row>
    <row r="122" spans="1:18" ht="21.75" customHeight="1" x14ac:dyDescent="0.25">
      <c r="A122" s="7">
        <v>8</v>
      </c>
      <c r="B122" s="413" t="s">
        <v>180</v>
      </c>
      <c r="C122" s="414"/>
      <c r="D122" s="414"/>
      <c r="E122" s="414"/>
      <c r="F122" s="415"/>
      <c r="G122" s="8" t="s">
        <v>181</v>
      </c>
      <c r="H122" s="9">
        <f t="shared" si="9"/>
        <v>0</v>
      </c>
      <c r="I122" s="9"/>
      <c r="J122" s="9"/>
      <c r="K122" s="9"/>
      <c r="L122" s="9"/>
      <c r="M122" s="9"/>
      <c r="N122" s="9">
        <v>3</v>
      </c>
      <c r="O122" s="9">
        <v>3</v>
      </c>
      <c r="P122" s="9">
        <v>0</v>
      </c>
      <c r="Q122" s="10"/>
      <c r="R122" s="10">
        <v>19450</v>
      </c>
    </row>
    <row r="123" spans="1:18" ht="24" x14ac:dyDescent="0.25">
      <c r="A123" s="7">
        <v>9</v>
      </c>
      <c r="B123" s="413" t="s">
        <v>182</v>
      </c>
      <c r="C123" s="414"/>
      <c r="D123" s="414"/>
      <c r="E123" s="414"/>
      <c r="F123" s="415"/>
      <c r="G123" s="8" t="s">
        <v>183</v>
      </c>
      <c r="H123" s="9">
        <f t="shared" si="9"/>
        <v>0</v>
      </c>
      <c r="I123" s="9"/>
      <c r="J123" s="9"/>
      <c r="K123" s="9"/>
      <c r="L123" s="9"/>
      <c r="M123" s="9"/>
      <c r="N123" s="9">
        <v>3</v>
      </c>
      <c r="O123" s="9">
        <v>3</v>
      </c>
      <c r="P123" s="9">
        <v>0</v>
      </c>
      <c r="Q123" s="10"/>
      <c r="R123" s="10">
        <v>19450</v>
      </c>
    </row>
    <row r="124" spans="1:18" ht="24" x14ac:dyDescent="0.25">
      <c r="A124" s="7">
        <v>10</v>
      </c>
      <c r="B124" s="413" t="s">
        <v>184</v>
      </c>
      <c r="C124" s="414"/>
      <c r="D124" s="414"/>
      <c r="E124" s="414"/>
      <c r="F124" s="415"/>
      <c r="G124" s="8" t="s">
        <v>185</v>
      </c>
      <c r="H124" s="9">
        <f t="shared" si="9"/>
        <v>0</v>
      </c>
      <c r="I124" s="9"/>
      <c r="J124" s="9"/>
      <c r="K124" s="9"/>
      <c r="L124" s="9"/>
      <c r="M124" s="9"/>
      <c r="N124" s="9">
        <v>3</v>
      </c>
      <c r="O124" s="9">
        <v>3</v>
      </c>
      <c r="P124" s="9">
        <v>1</v>
      </c>
      <c r="Q124" s="10"/>
      <c r="R124" s="10">
        <v>19450</v>
      </c>
    </row>
    <row r="125" spans="1:18" ht="26.25" customHeight="1" x14ac:dyDescent="0.25">
      <c r="A125" s="7">
        <v>11</v>
      </c>
      <c r="B125" s="413" t="s">
        <v>186</v>
      </c>
      <c r="C125" s="414"/>
      <c r="D125" s="414"/>
      <c r="E125" s="414"/>
      <c r="F125" s="415"/>
      <c r="G125" s="8" t="s">
        <v>187</v>
      </c>
      <c r="H125" s="9">
        <f t="shared" si="9"/>
        <v>0</v>
      </c>
      <c r="I125" s="9"/>
      <c r="J125" s="9"/>
      <c r="K125" s="9"/>
      <c r="L125" s="9"/>
      <c r="M125" s="9"/>
      <c r="N125" s="9">
        <v>4</v>
      </c>
      <c r="O125" s="9">
        <v>3</v>
      </c>
      <c r="P125" s="9">
        <v>0</v>
      </c>
      <c r="Q125" s="10"/>
      <c r="R125" s="10">
        <v>19450</v>
      </c>
    </row>
    <row r="126" spans="1:18" x14ac:dyDescent="0.25">
      <c r="A126" s="7">
        <v>12</v>
      </c>
      <c r="B126" s="413" t="s">
        <v>188</v>
      </c>
      <c r="C126" s="414"/>
      <c r="D126" s="414"/>
      <c r="E126" s="414"/>
      <c r="F126" s="415"/>
      <c r="G126" s="8" t="s">
        <v>189</v>
      </c>
      <c r="H126" s="9">
        <f t="shared" si="9"/>
        <v>0</v>
      </c>
      <c r="I126" s="9"/>
      <c r="J126" s="9"/>
      <c r="K126" s="9"/>
      <c r="L126" s="9"/>
      <c r="M126" s="9"/>
      <c r="N126" s="9">
        <v>3</v>
      </c>
      <c r="O126" s="9">
        <v>3</v>
      </c>
      <c r="P126" s="9">
        <v>1</v>
      </c>
      <c r="Q126" s="10"/>
      <c r="R126" s="10">
        <v>19450</v>
      </c>
    </row>
    <row r="127" spans="1:18" ht="24" x14ac:dyDescent="0.25">
      <c r="A127" s="7">
        <v>13</v>
      </c>
      <c r="B127" s="413" t="s">
        <v>190</v>
      </c>
      <c r="C127" s="414"/>
      <c r="D127" s="414"/>
      <c r="E127" s="414"/>
      <c r="F127" s="415"/>
      <c r="G127" s="8" t="s">
        <v>191</v>
      </c>
      <c r="H127" s="9">
        <f t="shared" si="9"/>
        <v>0</v>
      </c>
      <c r="I127" s="9"/>
      <c r="J127" s="9"/>
      <c r="K127" s="9"/>
      <c r="L127" s="9"/>
      <c r="M127" s="9"/>
      <c r="N127" s="9">
        <v>2</v>
      </c>
      <c r="O127" s="9">
        <v>3</v>
      </c>
      <c r="P127" s="9">
        <v>0</v>
      </c>
      <c r="Q127" s="10"/>
      <c r="R127" s="10">
        <v>19450</v>
      </c>
    </row>
    <row r="128" spans="1:18" x14ac:dyDescent="0.25">
      <c r="A128" s="7">
        <v>14</v>
      </c>
      <c r="B128" s="413" t="s">
        <v>192</v>
      </c>
      <c r="C128" s="414"/>
      <c r="D128" s="414"/>
      <c r="E128" s="414"/>
      <c r="F128" s="415"/>
      <c r="G128" s="8" t="s">
        <v>193</v>
      </c>
      <c r="H128" s="9">
        <f t="shared" si="9"/>
        <v>0</v>
      </c>
      <c r="I128" s="9"/>
      <c r="J128" s="9"/>
      <c r="K128" s="9"/>
      <c r="L128" s="9"/>
      <c r="M128" s="9"/>
      <c r="N128" s="9">
        <v>4</v>
      </c>
      <c r="O128" s="9">
        <v>3</v>
      </c>
      <c r="P128" s="9">
        <v>0</v>
      </c>
      <c r="Q128" s="10"/>
      <c r="R128" s="10">
        <v>19450</v>
      </c>
    </row>
    <row r="129" spans="1:18" ht="24" x14ac:dyDescent="0.25">
      <c r="A129" s="7">
        <v>15</v>
      </c>
      <c r="B129" s="413" t="s">
        <v>194</v>
      </c>
      <c r="C129" s="414"/>
      <c r="D129" s="414"/>
      <c r="E129" s="414"/>
      <c r="F129" s="415"/>
      <c r="G129" s="8" t="s">
        <v>195</v>
      </c>
      <c r="H129" s="9">
        <f t="shared" si="9"/>
        <v>0</v>
      </c>
      <c r="I129" s="9"/>
      <c r="J129" s="9"/>
      <c r="K129" s="9"/>
      <c r="L129" s="9"/>
      <c r="M129" s="9"/>
      <c r="N129" s="9">
        <v>4</v>
      </c>
      <c r="O129" s="9">
        <v>3</v>
      </c>
      <c r="P129" s="9"/>
      <c r="Q129" s="10"/>
      <c r="R129" s="10">
        <v>19450</v>
      </c>
    </row>
    <row r="130" spans="1:18" ht="24" customHeight="1" x14ac:dyDescent="0.25">
      <c r="A130" s="7">
        <v>16</v>
      </c>
      <c r="B130" s="413" t="s">
        <v>196</v>
      </c>
      <c r="C130" s="414"/>
      <c r="D130" s="414"/>
      <c r="E130" s="414"/>
      <c r="F130" s="415"/>
      <c r="G130" s="8" t="s">
        <v>197</v>
      </c>
      <c r="H130" s="9">
        <f t="shared" si="9"/>
        <v>0</v>
      </c>
      <c r="I130" s="9"/>
      <c r="J130" s="9"/>
      <c r="K130" s="9"/>
      <c r="L130" s="9"/>
      <c r="M130" s="9"/>
      <c r="N130" s="9">
        <v>3</v>
      </c>
      <c r="O130" s="9">
        <v>3</v>
      </c>
      <c r="P130" s="9"/>
      <c r="Q130" s="10"/>
      <c r="R130" s="10">
        <v>19450</v>
      </c>
    </row>
    <row r="131" spans="1:18" x14ac:dyDescent="0.25">
      <c r="A131" s="7">
        <v>17</v>
      </c>
      <c r="B131" s="413" t="s">
        <v>198</v>
      </c>
      <c r="C131" s="414"/>
      <c r="D131" s="414"/>
      <c r="E131" s="414"/>
      <c r="F131" s="415"/>
      <c r="G131" s="8" t="s">
        <v>199</v>
      </c>
      <c r="H131" s="9">
        <f t="shared" si="9"/>
        <v>0</v>
      </c>
      <c r="I131" s="9"/>
      <c r="J131" s="9"/>
      <c r="K131" s="9"/>
      <c r="L131" s="9"/>
      <c r="M131" s="9"/>
      <c r="N131" s="9">
        <v>3</v>
      </c>
      <c r="O131" s="9">
        <v>3</v>
      </c>
      <c r="P131" s="9"/>
      <c r="Q131" s="10"/>
      <c r="R131" s="10">
        <v>19450</v>
      </c>
    </row>
    <row r="132" spans="1:18" x14ac:dyDescent="0.25">
      <c r="A132" s="7">
        <v>5</v>
      </c>
      <c r="B132" s="396" t="s">
        <v>200</v>
      </c>
      <c r="C132" s="397"/>
      <c r="D132" s="397"/>
      <c r="E132" s="397"/>
      <c r="F132" s="397"/>
      <c r="G132" s="398"/>
      <c r="H132" s="3">
        <f>H133+H134+H135+H136+H137+H138+H139+H140+H141+H142+H143+H144+H145+H146+H148+H147+H149+H150</f>
        <v>300</v>
      </c>
      <c r="I132" s="3">
        <f>I133+I134+I135+I136+I137+I138+I139+I140+I141+I142+I143+I144+I145+I146+I148+I147+I149+I150</f>
        <v>190</v>
      </c>
      <c r="J132" s="25">
        <f t="shared" ref="J132:P132" si="10">J133+J134+J135+J136+J137+J138+J139+J140+J141+J142+J143+J144+J145+J146+J148+J147+J149+J150</f>
        <v>110</v>
      </c>
      <c r="K132" s="3">
        <f t="shared" si="10"/>
        <v>167</v>
      </c>
      <c r="L132" s="3">
        <f t="shared" si="10"/>
        <v>43</v>
      </c>
      <c r="M132" s="3">
        <f t="shared" si="10"/>
        <v>0</v>
      </c>
      <c r="N132" s="3">
        <f t="shared" si="10"/>
        <v>430</v>
      </c>
      <c r="O132" s="3">
        <f t="shared" si="10"/>
        <v>12</v>
      </c>
      <c r="P132" s="3">
        <f t="shared" si="10"/>
        <v>2</v>
      </c>
      <c r="Q132" s="6">
        <v>35630</v>
      </c>
      <c r="R132" s="6">
        <v>19190</v>
      </c>
    </row>
    <row r="133" spans="1:18" ht="23.25" customHeight="1" x14ac:dyDescent="0.25">
      <c r="A133" s="7"/>
      <c r="B133" s="413" t="s">
        <v>201</v>
      </c>
      <c r="C133" s="414"/>
      <c r="D133" s="414"/>
      <c r="E133" s="414"/>
      <c r="F133" s="415"/>
      <c r="G133" s="8" t="s">
        <v>537</v>
      </c>
      <c r="H133" s="9">
        <f>I133+J133</f>
        <v>250</v>
      </c>
      <c r="I133" s="9">
        <v>190</v>
      </c>
      <c r="J133" s="9">
        <v>60</v>
      </c>
      <c r="K133" s="9">
        <v>123</v>
      </c>
      <c r="L133" s="9">
        <v>4</v>
      </c>
      <c r="M133" s="9">
        <v>0</v>
      </c>
      <c r="N133" s="9">
        <v>290</v>
      </c>
      <c r="O133" s="9">
        <v>2</v>
      </c>
      <c r="P133" s="9">
        <v>0</v>
      </c>
      <c r="Q133" s="10">
        <v>35470</v>
      </c>
      <c r="R133" s="10">
        <v>19090</v>
      </c>
    </row>
    <row r="134" spans="1:18" x14ac:dyDescent="0.25">
      <c r="A134" s="7"/>
      <c r="B134" s="413" t="s">
        <v>202</v>
      </c>
      <c r="C134" s="414"/>
      <c r="D134" s="414"/>
      <c r="E134" s="414"/>
      <c r="F134" s="415"/>
      <c r="G134" s="8" t="s">
        <v>538</v>
      </c>
      <c r="H134" s="9">
        <f t="shared" ref="H134:H150" si="11">I134+J134</f>
        <v>0</v>
      </c>
      <c r="I134" s="9"/>
      <c r="J134" s="9"/>
      <c r="K134" s="9">
        <v>6</v>
      </c>
      <c r="L134" s="9">
        <v>10</v>
      </c>
      <c r="M134" s="9">
        <v>0</v>
      </c>
      <c r="N134" s="9">
        <v>22</v>
      </c>
      <c r="O134" s="9">
        <v>3</v>
      </c>
      <c r="P134" s="9">
        <v>0</v>
      </c>
      <c r="Q134" s="10">
        <v>31330</v>
      </c>
      <c r="R134" s="10">
        <v>17632</v>
      </c>
    </row>
    <row r="135" spans="1:18" x14ac:dyDescent="0.25">
      <c r="A135" s="7"/>
      <c r="B135" s="413" t="s">
        <v>203</v>
      </c>
      <c r="C135" s="414"/>
      <c r="D135" s="414"/>
      <c r="E135" s="414"/>
      <c r="F135" s="415"/>
      <c r="G135" s="8" t="s">
        <v>539</v>
      </c>
      <c r="H135" s="9">
        <f t="shared" si="11"/>
        <v>0</v>
      </c>
      <c r="I135" s="9"/>
      <c r="J135" s="9"/>
      <c r="K135" s="9">
        <v>5</v>
      </c>
      <c r="L135" s="9">
        <v>4</v>
      </c>
      <c r="M135" s="9"/>
      <c r="N135" s="9">
        <v>21</v>
      </c>
      <c r="O135" s="9"/>
      <c r="P135" s="9"/>
      <c r="Q135" s="10">
        <v>31300</v>
      </c>
      <c r="R135" s="10">
        <v>17770</v>
      </c>
    </row>
    <row r="136" spans="1:18" x14ac:dyDescent="0.25">
      <c r="A136" s="7"/>
      <c r="B136" s="413" t="s">
        <v>204</v>
      </c>
      <c r="C136" s="414"/>
      <c r="D136" s="414"/>
      <c r="E136" s="414"/>
      <c r="F136" s="415"/>
      <c r="G136" s="8" t="s">
        <v>540</v>
      </c>
      <c r="H136" s="9">
        <f t="shared" si="11"/>
        <v>15</v>
      </c>
      <c r="I136" s="9"/>
      <c r="J136" s="9">
        <v>15</v>
      </c>
      <c r="K136" s="9">
        <v>5</v>
      </c>
      <c r="L136" s="9">
        <v>4</v>
      </c>
      <c r="M136" s="9"/>
      <c r="N136" s="9">
        <v>15</v>
      </c>
      <c r="O136" s="9"/>
      <c r="P136" s="9"/>
      <c r="Q136" s="10">
        <v>32230</v>
      </c>
      <c r="R136" s="10">
        <v>19110</v>
      </c>
    </row>
    <row r="137" spans="1:18" x14ac:dyDescent="0.25">
      <c r="A137" s="7"/>
      <c r="B137" s="413" t="s">
        <v>205</v>
      </c>
      <c r="C137" s="414"/>
      <c r="D137" s="414"/>
      <c r="E137" s="414"/>
      <c r="F137" s="415"/>
      <c r="G137" s="8" t="s">
        <v>541</v>
      </c>
      <c r="H137" s="9">
        <f t="shared" si="11"/>
        <v>0</v>
      </c>
      <c r="I137" s="9"/>
      <c r="J137" s="9"/>
      <c r="K137" s="9">
        <v>5</v>
      </c>
      <c r="L137" s="9">
        <v>9</v>
      </c>
      <c r="M137" s="9"/>
      <c r="N137" s="9">
        <v>20</v>
      </c>
      <c r="O137" s="9"/>
      <c r="P137" s="9"/>
      <c r="Q137" s="10">
        <v>30700</v>
      </c>
      <c r="R137" s="10">
        <v>17540</v>
      </c>
    </row>
    <row r="138" spans="1:18" x14ac:dyDescent="0.25">
      <c r="A138" s="7"/>
      <c r="B138" s="413" t="s">
        <v>206</v>
      </c>
      <c r="C138" s="414"/>
      <c r="D138" s="414"/>
      <c r="E138" s="414"/>
      <c r="F138" s="415"/>
      <c r="G138" s="8" t="s">
        <v>542</v>
      </c>
      <c r="H138" s="9">
        <f t="shared" si="11"/>
        <v>15</v>
      </c>
      <c r="I138" s="9"/>
      <c r="J138" s="9">
        <v>15</v>
      </c>
      <c r="K138" s="9">
        <v>8</v>
      </c>
      <c r="L138" s="9">
        <v>2</v>
      </c>
      <c r="M138" s="9"/>
      <c r="N138" s="9">
        <v>21</v>
      </c>
      <c r="O138" s="9"/>
      <c r="P138" s="9"/>
      <c r="Q138" s="10">
        <v>32210</v>
      </c>
      <c r="R138" s="10">
        <v>16090</v>
      </c>
    </row>
    <row r="139" spans="1:18" x14ac:dyDescent="0.25">
      <c r="A139" s="7"/>
      <c r="B139" s="413" t="s">
        <v>207</v>
      </c>
      <c r="C139" s="414"/>
      <c r="D139" s="414"/>
      <c r="E139" s="414"/>
      <c r="F139" s="415"/>
      <c r="G139" s="8" t="s">
        <v>543</v>
      </c>
      <c r="H139" s="9">
        <f t="shared" si="11"/>
        <v>20</v>
      </c>
      <c r="I139" s="9"/>
      <c r="J139" s="9">
        <v>20</v>
      </c>
      <c r="K139" s="9">
        <v>11</v>
      </c>
      <c r="L139" s="9">
        <v>7</v>
      </c>
      <c r="M139" s="9"/>
      <c r="N139" s="9">
        <v>20</v>
      </c>
      <c r="O139" s="9">
        <v>2</v>
      </c>
      <c r="P139" s="9"/>
      <c r="Q139" s="10">
        <v>31400</v>
      </c>
      <c r="R139" s="10">
        <v>17900</v>
      </c>
    </row>
    <row r="140" spans="1:18" x14ac:dyDescent="0.25">
      <c r="A140" s="7"/>
      <c r="B140" s="413" t="s">
        <v>208</v>
      </c>
      <c r="C140" s="414"/>
      <c r="D140" s="414"/>
      <c r="E140" s="414"/>
      <c r="F140" s="415"/>
      <c r="G140" s="8" t="s">
        <v>544</v>
      </c>
      <c r="H140" s="9">
        <f t="shared" si="11"/>
        <v>0</v>
      </c>
      <c r="I140" s="9"/>
      <c r="J140" s="9"/>
      <c r="K140" s="9">
        <v>4</v>
      </c>
      <c r="L140" s="9">
        <v>3</v>
      </c>
      <c r="M140" s="9"/>
      <c r="N140" s="9">
        <v>10</v>
      </c>
      <c r="O140" s="9">
        <v>0</v>
      </c>
      <c r="P140" s="9"/>
      <c r="Q140" s="10">
        <v>30150</v>
      </c>
      <c r="R140" s="10">
        <v>16150</v>
      </c>
    </row>
    <row r="141" spans="1:18" ht="24" x14ac:dyDescent="0.25">
      <c r="A141" s="7">
        <v>1</v>
      </c>
      <c r="B141" s="413" t="s">
        <v>209</v>
      </c>
      <c r="C141" s="414"/>
      <c r="D141" s="414"/>
      <c r="E141" s="414"/>
      <c r="F141" s="415"/>
      <c r="G141" s="8" t="s">
        <v>498</v>
      </c>
      <c r="H141" s="9">
        <f t="shared" si="11"/>
        <v>0</v>
      </c>
      <c r="I141" s="9"/>
      <c r="J141" s="9"/>
      <c r="K141" s="9"/>
      <c r="L141" s="9"/>
      <c r="M141" s="9"/>
      <c r="N141" s="9">
        <v>0</v>
      </c>
      <c r="O141" s="9">
        <v>1</v>
      </c>
      <c r="P141" s="9">
        <v>1</v>
      </c>
      <c r="Q141" s="10"/>
      <c r="R141" s="10"/>
    </row>
    <row r="142" spans="1:18" ht="24" x14ac:dyDescent="0.25">
      <c r="A142" s="7">
        <v>2</v>
      </c>
      <c r="B142" s="413" t="s">
        <v>210</v>
      </c>
      <c r="C142" s="414"/>
      <c r="D142" s="414"/>
      <c r="E142" s="414"/>
      <c r="F142" s="415"/>
      <c r="G142" s="8" t="s">
        <v>211</v>
      </c>
      <c r="H142" s="9">
        <f t="shared" si="11"/>
        <v>0</v>
      </c>
      <c r="I142" s="9"/>
      <c r="J142" s="9"/>
      <c r="K142" s="9"/>
      <c r="L142" s="9"/>
      <c r="M142" s="9"/>
      <c r="N142" s="9">
        <v>0</v>
      </c>
      <c r="O142" s="9">
        <v>1</v>
      </c>
      <c r="P142" s="9">
        <v>1</v>
      </c>
      <c r="Q142" s="10"/>
      <c r="R142" s="10"/>
    </row>
    <row r="143" spans="1:18" ht="24" x14ac:dyDescent="0.25">
      <c r="A143" s="7">
        <v>3</v>
      </c>
      <c r="B143" s="413" t="s">
        <v>212</v>
      </c>
      <c r="C143" s="414"/>
      <c r="D143" s="414"/>
      <c r="E143" s="414"/>
      <c r="F143" s="415"/>
      <c r="G143" s="8" t="s">
        <v>213</v>
      </c>
      <c r="H143" s="9">
        <f t="shared" si="11"/>
        <v>0</v>
      </c>
      <c r="I143" s="9"/>
      <c r="J143" s="9"/>
      <c r="K143" s="9"/>
      <c r="L143" s="9"/>
      <c r="M143" s="9"/>
      <c r="N143" s="9">
        <v>2</v>
      </c>
      <c r="O143" s="9"/>
      <c r="P143" s="9"/>
      <c r="Q143" s="10"/>
      <c r="R143" s="10">
        <v>18070</v>
      </c>
    </row>
    <row r="144" spans="1:18" ht="24" x14ac:dyDescent="0.25">
      <c r="A144" s="7">
        <v>4</v>
      </c>
      <c r="B144" s="413" t="s">
        <v>214</v>
      </c>
      <c r="C144" s="414"/>
      <c r="D144" s="414"/>
      <c r="E144" s="414"/>
      <c r="F144" s="415"/>
      <c r="G144" s="8" t="s">
        <v>215</v>
      </c>
      <c r="H144" s="9">
        <f t="shared" si="11"/>
        <v>0</v>
      </c>
      <c r="I144" s="9"/>
      <c r="J144" s="9"/>
      <c r="K144" s="9"/>
      <c r="L144" s="9"/>
      <c r="M144" s="9"/>
      <c r="N144" s="9">
        <v>1</v>
      </c>
      <c r="O144" s="9"/>
      <c r="P144" s="9"/>
      <c r="Q144" s="10"/>
      <c r="R144" s="10">
        <v>16510</v>
      </c>
    </row>
    <row r="145" spans="1:18" x14ac:dyDescent="0.25">
      <c r="A145" s="7">
        <v>5</v>
      </c>
      <c r="B145" s="413" t="s">
        <v>216</v>
      </c>
      <c r="C145" s="414"/>
      <c r="D145" s="414"/>
      <c r="E145" s="414"/>
      <c r="F145" s="415"/>
      <c r="G145" s="8" t="s">
        <v>217</v>
      </c>
      <c r="H145" s="9">
        <f t="shared" si="11"/>
        <v>0</v>
      </c>
      <c r="I145" s="9"/>
      <c r="J145" s="9"/>
      <c r="K145" s="9"/>
      <c r="L145" s="9"/>
      <c r="M145" s="9"/>
      <c r="N145" s="9">
        <v>1</v>
      </c>
      <c r="O145" s="9">
        <v>1</v>
      </c>
      <c r="P145" s="9"/>
      <c r="Q145" s="10"/>
      <c r="R145" s="10">
        <v>16170</v>
      </c>
    </row>
    <row r="146" spans="1:18" ht="24" x14ac:dyDescent="0.25">
      <c r="A146" s="7">
        <v>6</v>
      </c>
      <c r="B146" s="413" t="s">
        <v>203</v>
      </c>
      <c r="C146" s="414"/>
      <c r="D146" s="414"/>
      <c r="E146" s="414"/>
      <c r="F146" s="415"/>
      <c r="G146" s="8" t="s">
        <v>218</v>
      </c>
      <c r="H146" s="9">
        <f t="shared" si="11"/>
        <v>0</v>
      </c>
      <c r="I146" s="9"/>
      <c r="J146" s="9"/>
      <c r="K146" s="9"/>
      <c r="L146" s="9"/>
      <c r="M146" s="9"/>
      <c r="N146" s="9">
        <v>1</v>
      </c>
      <c r="O146" s="9">
        <v>1</v>
      </c>
      <c r="P146" s="9"/>
      <c r="Q146" s="10"/>
      <c r="R146" s="10">
        <v>17630</v>
      </c>
    </row>
    <row r="147" spans="1:18" ht="22.5" customHeight="1" x14ac:dyDescent="0.25">
      <c r="A147" s="7">
        <v>7</v>
      </c>
      <c r="B147" s="413" t="s">
        <v>219</v>
      </c>
      <c r="C147" s="414"/>
      <c r="D147" s="414"/>
      <c r="E147" s="414"/>
      <c r="F147" s="415"/>
      <c r="G147" s="8" t="s">
        <v>220</v>
      </c>
      <c r="H147" s="9">
        <f t="shared" si="11"/>
        <v>0</v>
      </c>
      <c r="I147" s="9"/>
      <c r="J147" s="9"/>
      <c r="K147" s="9"/>
      <c r="L147" s="9"/>
      <c r="M147" s="9"/>
      <c r="N147" s="9">
        <v>3</v>
      </c>
      <c r="O147" s="9"/>
      <c r="P147" s="9"/>
      <c r="Q147" s="10"/>
      <c r="R147" s="10">
        <v>20100</v>
      </c>
    </row>
    <row r="148" spans="1:18" x14ac:dyDescent="0.25">
      <c r="A148" s="7">
        <v>8</v>
      </c>
      <c r="B148" s="413" t="s">
        <v>221</v>
      </c>
      <c r="C148" s="414"/>
      <c r="D148" s="414"/>
      <c r="E148" s="414"/>
      <c r="F148" s="415"/>
      <c r="G148" s="8" t="s">
        <v>222</v>
      </c>
      <c r="H148" s="9">
        <f t="shared" si="11"/>
        <v>0</v>
      </c>
      <c r="I148" s="9"/>
      <c r="J148" s="9"/>
      <c r="K148" s="9"/>
      <c r="L148" s="9"/>
      <c r="M148" s="9"/>
      <c r="N148" s="9">
        <v>1</v>
      </c>
      <c r="O148" s="9"/>
      <c r="P148" s="9"/>
      <c r="Q148" s="10"/>
      <c r="R148" s="10">
        <v>21440</v>
      </c>
    </row>
    <row r="149" spans="1:18" ht="25.5" customHeight="1" x14ac:dyDescent="0.25">
      <c r="A149" s="7">
        <v>9</v>
      </c>
      <c r="B149" s="413" t="s">
        <v>223</v>
      </c>
      <c r="C149" s="414"/>
      <c r="D149" s="414"/>
      <c r="E149" s="414"/>
      <c r="F149" s="415"/>
      <c r="G149" s="8" t="s">
        <v>224</v>
      </c>
      <c r="H149" s="9">
        <f t="shared" si="11"/>
        <v>0</v>
      </c>
      <c r="I149" s="9"/>
      <c r="J149" s="9"/>
      <c r="K149" s="9"/>
      <c r="L149" s="9"/>
      <c r="M149" s="9"/>
      <c r="N149" s="9">
        <v>1</v>
      </c>
      <c r="O149" s="9">
        <v>1</v>
      </c>
      <c r="P149" s="9"/>
      <c r="Q149" s="10"/>
      <c r="R149" s="10">
        <v>23110</v>
      </c>
    </row>
    <row r="150" spans="1:18" x14ac:dyDescent="0.25">
      <c r="A150" s="7">
        <v>10</v>
      </c>
      <c r="B150" s="413" t="s">
        <v>225</v>
      </c>
      <c r="C150" s="414"/>
      <c r="D150" s="414"/>
      <c r="E150" s="414"/>
      <c r="F150" s="415"/>
      <c r="G150" s="8" t="s">
        <v>226</v>
      </c>
      <c r="H150" s="9">
        <f t="shared" si="11"/>
        <v>0</v>
      </c>
      <c r="I150" s="9"/>
      <c r="J150" s="9"/>
      <c r="K150" s="9"/>
      <c r="L150" s="9"/>
      <c r="M150" s="9"/>
      <c r="N150" s="9">
        <v>1</v>
      </c>
      <c r="O150" s="9"/>
      <c r="P150" s="9"/>
      <c r="Q150" s="10"/>
      <c r="R150" s="10">
        <v>15421</v>
      </c>
    </row>
    <row r="151" spans="1:18" x14ac:dyDescent="0.25">
      <c r="A151" s="7">
        <v>6</v>
      </c>
      <c r="B151" s="396" t="s">
        <v>227</v>
      </c>
      <c r="C151" s="397"/>
      <c r="D151" s="397"/>
      <c r="E151" s="397"/>
      <c r="F151" s="397"/>
      <c r="G151" s="398"/>
      <c r="H151" s="3">
        <f t="shared" ref="H151:P151" si="12">H152+H153+H154+H155+H156+H157+H158+H159+H160+H161+H162+H163+H164</f>
        <v>260</v>
      </c>
      <c r="I151" s="3">
        <f t="shared" si="12"/>
        <v>155</v>
      </c>
      <c r="J151" s="3">
        <f t="shared" si="12"/>
        <v>105</v>
      </c>
      <c r="K151" s="3">
        <f t="shared" si="12"/>
        <v>90</v>
      </c>
      <c r="L151" s="3">
        <f t="shared" si="12"/>
        <v>129</v>
      </c>
      <c r="M151" s="3">
        <f t="shared" si="12"/>
        <v>16</v>
      </c>
      <c r="N151" s="3">
        <f t="shared" si="12"/>
        <v>355</v>
      </c>
      <c r="O151" s="3">
        <f t="shared" si="12"/>
        <v>74</v>
      </c>
      <c r="P151" s="3">
        <f t="shared" si="12"/>
        <v>4</v>
      </c>
      <c r="Q151" s="6">
        <v>35654</v>
      </c>
      <c r="R151" s="6">
        <v>19186</v>
      </c>
    </row>
    <row r="152" spans="1:18" ht="36" customHeight="1" x14ac:dyDescent="0.25">
      <c r="A152" s="7"/>
      <c r="B152" s="413" t="s">
        <v>228</v>
      </c>
      <c r="C152" s="414"/>
      <c r="D152" s="414"/>
      <c r="E152" s="414"/>
      <c r="F152" s="415"/>
      <c r="G152" s="8" t="s">
        <v>545</v>
      </c>
      <c r="H152" s="9">
        <f>I152+J152</f>
        <v>145</v>
      </c>
      <c r="I152" s="9">
        <v>120</v>
      </c>
      <c r="J152" s="9">
        <v>25</v>
      </c>
      <c r="K152" s="9">
        <v>57</v>
      </c>
      <c r="L152" s="9">
        <v>88</v>
      </c>
      <c r="M152" s="9">
        <v>10</v>
      </c>
      <c r="N152" s="9">
        <v>197</v>
      </c>
      <c r="O152" s="9">
        <v>63</v>
      </c>
      <c r="P152" s="9">
        <v>0</v>
      </c>
      <c r="Q152" s="10">
        <v>37576</v>
      </c>
      <c r="R152" s="10">
        <v>19290</v>
      </c>
    </row>
    <row r="153" spans="1:18" x14ac:dyDescent="0.25">
      <c r="A153" s="7"/>
      <c r="B153" s="413" t="s">
        <v>229</v>
      </c>
      <c r="C153" s="414"/>
      <c r="D153" s="414"/>
      <c r="E153" s="414"/>
      <c r="F153" s="415"/>
      <c r="G153" s="8" t="s">
        <v>546</v>
      </c>
      <c r="H153" s="9">
        <f t="shared" ref="H153:H164" si="13">I153+J153</f>
        <v>70</v>
      </c>
      <c r="I153" s="9">
        <v>25</v>
      </c>
      <c r="J153" s="9">
        <v>45</v>
      </c>
      <c r="K153" s="9">
        <v>18</v>
      </c>
      <c r="L153" s="9">
        <v>14</v>
      </c>
      <c r="M153" s="9">
        <v>1</v>
      </c>
      <c r="N153" s="9">
        <v>71</v>
      </c>
      <c r="O153" s="9">
        <v>0</v>
      </c>
      <c r="P153" s="9">
        <v>0</v>
      </c>
      <c r="Q153" s="10">
        <v>34603</v>
      </c>
      <c r="R153" s="10">
        <v>19792</v>
      </c>
    </row>
    <row r="154" spans="1:18" ht="26.25" customHeight="1" x14ac:dyDescent="0.25">
      <c r="A154" s="7"/>
      <c r="B154" s="413" t="s">
        <v>230</v>
      </c>
      <c r="C154" s="414"/>
      <c r="D154" s="414"/>
      <c r="E154" s="414"/>
      <c r="F154" s="415"/>
      <c r="G154" s="8" t="s">
        <v>547</v>
      </c>
      <c r="H154" s="9">
        <f t="shared" si="13"/>
        <v>25</v>
      </c>
      <c r="I154" s="9">
        <v>0</v>
      </c>
      <c r="J154" s="9">
        <v>25</v>
      </c>
      <c r="K154" s="9">
        <v>6</v>
      </c>
      <c r="L154" s="9">
        <v>10</v>
      </c>
      <c r="M154" s="9">
        <v>1</v>
      </c>
      <c r="N154" s="9">
        <v>31</v>
      </c>
      <c r="O154" s="9"/>
      <c r="P154" s="9"/>
      <c r="Q154" s="10">
        <v>32985</v>
      </c>
      <c r="R154" s="10">
        <v>18725</v>
      </c>
    </row>
    <row r="155" spans="1:18" x14ac:dyDescent="0.25">
      <c r="A155" s="7"/>
      <c r="B155" s="413" t="s">
        <v>231</v>
      </c>
      <c r="C155" s="414"/>
      <c r="D155" s="414"/>
      <c r="E155" s="414"/>
      <c r="F155" s="415"/>
      <c r="G155" s="8" t="s">
        <v>549</v>
      </c>
      <c r="H155" s="9">
        <f t="shared" si="13"/>
        <v>20</v>
      </c>
      <c r="I155" s="9">
        <v>10</v>
      </c>
      <c r="J155" s="9">
        <v>10</v>
      </c>
      <c r="K155" s="9">
        <v>5</v>
      </c>
      <c r="L155" s="9">
        <v>12</v>
      </c>
      <c r="M155" s="9">
        <v>3</v>
      </c>
      <c r="N155" s="9">
        <v>27</v>
      </c>
      <c r="O155" s="9">
        <v>11</v>
      </c>
      <c r="P155" s="9">
        <v>4</v>
      </c>
      <c r="Q155" s="10">
        <v>33120</v>
      </c>
      <c r="R155" s="10">
        <v>18710</v>
      </c>
    </row>
    <row r="156" spans="1:18" x14ac:dyDescent="0.25">
      <c r="A156" s="7"/>
      <c r="B156" s="413" t="s">
        <v>232</v>
      </c>
      <c r="C156" s="414"/>
      <c r="D156" s="414"/>
      <c r="E156" s="414"/>
      <c r="F156" s="415"/>
      <c r="G156" s="8" t="s">
        <v>548</v>
      </c>
      <c r="H156" s="9">
        <f t="shared" si="13"/>
        <v>0</v>
      </c>
      <c r="I156" s="9"/>
      <c r="J156" s="9"/>
      <c r="K156" s="9">
        <v>4</v>
      </c>
      <c r="L156" s="9">
        <v>5</v>
      </c>
      <c r="M156" s="9">
        <v>1</v>
      </c>
      <c r="N156" s="9">
        <v>18</v>
      </c>
      <c r="O156" s="9"/>
      <c r="P156" s="9"/>
      <c r="Q156" s="10">
        <v>32522</v>
      </c>
      <c r="R156" s="10">
        <v>18755</v>
      </c>
    </row>
    <row r="157" spans="1:18" ht="48" x14ac:dyDescent="0.25">
      <c r="A157" s="7">
        <v>1</v>
      </c>
      <c r="B157" s="413" t="s">
        <v>233</v>
      </c>
      <c r="C157" s="414"/>
      <c r="D157" s="414"/>
      <c r="E157" s="414"/>
      <c r="F157" s="415"/>
      <c r="G157" s="8" t="s">
        <v>234</v>
      </c>
      <c r="H157" s="9">
        <f t="shared" si="13"/>
        <v>0</v>
      </c>
      <c r="I157" s="9"/>
      <c r="J157" s="9"/>
      <c r="K157" s="9"/>
      <c r="L157" s="9"/>
      <c r="M157" s="9"/>
      <c r="N157" s="9"/>
      <c r="O157" s="9"/>
      <c r="P157" s="9"/>
      <c r="Q157" s="10"/>
      <c r="R157" s="10"/>
    </row>
    <row r="158" spans="1:18" ht="24.75" customHeight="1" x14ac:dyDescent="0.25">
      <c r="A158" s="7">
        <v>2</v>
      </c>
      <c r="B158" s="413" t="s">
        <v>235</v>
      </c>
      <c r="C158" s="414"/>
      <c r="D158" s="414"/>
      <c r="E158" s="414"/>
      <c r="F158" s="415"/>
      <c r="G158" s="8" t="s">
        <v>236</v>
      </c>
      <c r="H158" s="9">
        <f t="shared" si="13"/>
        <v>0</v>
      </c>
      <c r="I158" s="9"/>
      <c r="J158" s="9"/>
      <c r="K158" s="9"/>
      <c r="L158" s="9"/>
      <c r="M158" s="9"/>
      <c r="N158" s="9">
        <v>4</v>
      </c>
      <c r="O158" s="9"/>
      <c r="P158" s="9"/>
      <c r="Q158" s="10"/>
      <c r="R158" s="10">
        <v>18676</v>
      </c>
    </row>
    <row r="159" spans="1:18" ht="21.75" customHeight="1" x14ac:dyDescent="0.25">
      <c r="A159" s="7">
        <v>3</v>
      </c>
      <c r="B159" s="413" t="s">
        <v>237</v>
      </c>
      <c r="C159" s="414"/>
      <c r="D159" s="414"/>
      <c r="E159" s="414"/>
      <c r="F159" s="415"/>
      <c r="G159" s="8" t="s">
        <v>238</v>
      </c>
      <c r="H159" s="9">
        <f t="shared" si="13"/>
        <v>0</v>
      </c>
      <c r="I159" s="9"/>
      <c r="J159" s="9"/>
      <c r="K159" s="9"/>
      <c r="L159" s="9"/>
      <c r="M159" s="9"/>
      <c r="N159" s="9">
        <v>3</v>
      </c>
      <c r="O159" s="9"/>
      <c r="P159" s="9"/>
      <c r="Q159" s="10"/>
      <c r="R159" s="10">
        <v>18352</v>
      </c>
    </row>
    <row r="160" spans="1:18" ht="24" x14ac:dyDescent="0.25">
      <c r="A160" s="7">
        <v>4</v>
      </c>
      <c r="B160" s="413" t="s">
        <v>228</v>
      </c>
      <c r="C160" s="414"/>
      <c r="D160" s="414"/>
      <c r="E160" s="414"/>
      <c r="F160" s="415"/>
      <c r="G160" s="8" t="s">
        <v>657</v>
      </c>
      <c r="H160" s="9">
        <f t="shared" si="13"/>
        <v>0</v>
      </c>
      <c r="I160" s="9"/>
      <c r="J160" s="9"/>
      <c r="K160" s="9"/>
      <c r="L160" s="9"/>
      <c r="M160" s="9"/>
      <c r="N160" s="9">
        <v>1</v>
      </c>
      <c r="O160" s="9"/>
      <c r="P160" s="9"/>
      <c r="Q160" s="10"/>
      <c r="R160" s="10">
        <v>18305</v>
      </c>
    </row>
    <row r="161" spans="1:18" ht="27" customHeight="1" x14ac:dyDescent="0.25">
      <c r="A161" s="7">
        <v>5</v>
      </c>
      <c r="B161" s="413" t="s">
        <v>239</v>
      </c>
      <c r="C161" s="414"/>
      <c r="D161" s="414"/>
      <c r="E161" s="414"/>
      <c r="F161" s="415"/>
      <c r="G161" s="8" t="s">
        <v>240</v>
      </c>
      <c r="H161" s="9">
        <f t="shared" si="13"/>
        <v>0</v>
      </c>
      <c r="I161" s="9"/>
      <c r="J161" s="9"/>
      <c r="K161" s="9"/>
      <c r="L161" s="9"/>
      <c r="M161" s="9"/>
      <c r="N161" s="9">
        <v>2</v>
      </c>
      <c r="O161" s="9"/>
      <c r="P161" s="9"/>
      <c r="Q161" s="10"/>
      <c r="R161" s="10">
        <v>18207</v>
      </c>
    </row>
    <row r="162" spans="1:18" x14ac:dyDescent="0.25">
      <c r="A162" s="7">
        <v>6</v>
      </c>
      <c r="B162" s="413" t="s">
        <v>241</v>
      </c>
      <c r="C162" s="414"/>
      <c r="D162" s="414"/>
      <c r="E162" s="414"/>
      <c r="F162" s="415"/>
      <c r="G162" s="8" t="s">
        <v>242</v>
      </c>
      <c r="H162" s="9">
        <f t="shared" si="13"/>
        <v>0</v>
      </c>
      <c r="I162" s="9"/>
      <c r="J162" s="9"/>
      <c r="K162" s="9"/>
      <c r="L162" s="9"/>
      <c r="M162" s="9"/>
      <c r="N162" s="9">
        <v>1</v>
      </c>
      <c r="O162" s="9"/>
      <c r="P162" s="9"/>
      <c r="Q162" s="10"/>
      <c r="R162" s="10">
        <v>18201</v>
      </c>
    </row>
    <row r="163" spans="1:18" ht="48" x14ac:dyDescent="0.25">
      <c r="A163" s="7">
        <v>7</v>
      </c>
      <c r="B163" s="413" t="s">
        <v>243</v>
      </c>
      <c r="C163" s="414"/>
      <c r="D163" s="414"/>
      <c r="E163" s="414"/>
      <c r="F163" s="415"/>
      <c r="G163" s="8" t="s">
        <v>244</v>
      </c>
      <c r="H163" s="9">
        <f t="shared" si="13"/>
        <v>0</v>
      </c>
      <c r="I163" s="9"/>
      <c r="J163" s="9"/>
      <c r="K163" s="9"/>
      <c r="L163" s="9"/>
      <c r="M163" s="9"/>
      <c r="N163" s="9"/>
      <c r="O163" s="9"/>
      <c r="P163" s="9"/>
      <c r="Q163" s="10"/>
      <c r="R163" s="10"/>
    </row>
    <row r="164" spans="1:18" ht="48" x14ac:dyDescent="0.25">
      <c r="A164" s="7">
        <v>8</v>
      </c>
      <c r="B164" s="413" t="s">
        <v>245</v>
      </c>
      <c r="C164" s="414"/>
      <c r="D164" s="414"/>
      <c r="E164" s="414"/>
      <c r="F164" s="415"/>
      <c r="G164" s="8" t="s">
        <v>246</v>
      </c>
      <c r="H164" s="9">
        <f t="shared" si="13"/>
        <v>0</v>
      </c>
      <c r="I164" s="9"/>
      <c r="J164" s="9"/>
      <c r="K164" s="9"/>
      <c r="L164" s="9"/>
      <c r="M164" s="9"/>
      <c r="N164" s="9"/>
      <c r="O164" s="9"/>
      <c r="P164" s="9"/>
      <c r="Q164" s="10"/>
      <c r="R164" s="10"/>
    </row>
    <row r="165" spans="1:18" ht="24" x14ac:dyDescent="0.25">
      <c r="A165" s="7">
        <v>7</v>
      </c>
      <c r="B165" s="396" t="s">
        <v>658</v>
      </c>
      <c r="C165" s="397"/>
      <c r="D165" s="397"/>
      <c r="E165" s="397"/>
      <c r="F165" s="398"/>
      <c r="G165" s="8" t="s">
        <v>695</v>
      </c>
      <c r="H165" s="3">
        <f>I165+J165</f>
        <v>120</v>
      </c>
      <c r="I165" s="9">
        <v>80</v>
      </c>
      <c r="J165" s="9">
        <v>40</v>
      </c>
      <c r="K165" s="9">
        <v>28</v>
      </c>
      <c r="L165" s="9">
        <v>0</v>
      </c>
      <c r="M165" s="9">
        <v>0</v>
      </c>
      <c r="N165" s="9">
        <v>86</v>
      </c>
      <c r="O165" s="9">
        <v>0</v>
      </c>
      <c r="P165" s="9">
        <v>0</v>
      </c>
      <c r="Q165" s="10">
        <v>36098</v>
      </c>
      <c r="R165" s="10">
        <v>20217</v>
      </c>
    </row>
    <row r="166" spans="1:18" x14ac:dyDescent="0.25">
      <c r="A166" s="7">
        <v>8</v>
      </c>
      <c r="B166" s="396" t="s">
        <v>247</v>
      </c>
      <c r="C166" s="397"/>
      <c r="D166" s="397"/>
      <c r="E166" s="397"/>
      <c r="F166" s="397"/>
      <c r="G166" s="398"/>
      <c r="H166" s="3">
        <f t="shared" ref="H166:P166" si="14">H167+H168+H169+H170+H171+H172+H173+H174+H175+H176+H177+H178+H179+H180+H181+H182+H183+H184+H185+H186+H187+H188+H189+H190+H191</f>
        <v>185</v>
      </c>
      <c r="I166" s="3">
        <f t="shared" si="14"/>
        <v>130</v>
      </c>
      <c r="J166" s="3">
        <f t="shared" si="14"/>
        <v>55</v>
      </c>
      <c r="K166" s="3">
        <f t="shared" si="14"/>
        <v>67</v>
      </c>
      <c r="L166" s="3">
        <f t="shared" si="14"/>
        <v>52</v>
      </c>
      <c r="M166" s="3">
        <f t="shared" si="14"/>
        <v>14</v>
      </c>
      <c r="N166" s="3">
        <f t="shared" si="14"/>
        <v>245</v>
      </c>
      <c r="O166" s="3">
        <f t="shared" si="14"/>
        <v>35</v>
      </c>
      <c r="P166" s="3">
        <f t="shared" si="14"/>
        <v>10</v>
      </c>
      <c r="Q166" s="6">
        <v>43264</v>
      </c>
      <c r="R166" s="6">
        <v>20394</v>
      </c>
    </row>
    <row r="167" spans="1:18" x14ac:dyDescent="0.25">
      <c r="A167" s="7"/>
      <c r="B167" s="413" t="s">
        <v>248</v>
      </c>
      <c r="C167" s="414"/>
      <c r="D167" s="414"/>
      <c r="E167" s="414"/>
      <c r="F167" s="415"/>
      <c r="G167" s="8" t="s">
        <v>550</v>
      </c>
      <c r="H167" s="9">
        <f>I167+J167</f>
        <v>170</v>
      </c>
      <c r="I167" s="9">
        <v>130</v>
      </c>
      <c r="J167" s="9">
        <v>40</v>
      </c>
      <c r="K167" s="9">
        <v>56</v>
      </c>
      <c r="L167" s="9">
        <v>37</v>
      </c>
      <c r="M167" s="9">
        <v>5</v>
      </c>
      <c r="N167" s="9">
        <v>142</v>
      </c>
      <c r="O167" s="9">
        <v>19</v>
      </c>
      <c r="P167" s="9">
        <v>2</v>
      </c>
      <c r="Q167" s="10">
        <v>35280</v>
      </c>
      <c r="R167" s="10">
        <v>22537</v>
      </c>
    </row>
    <row r="168" spans="1:18" ht="21.75" customHeight="1" x14ac:dyDescent="0.25">
      <c r="A168" s="7"/>
      <c r="B168" s="413" t="s">
        <v>249</v>
      </c>
      <c r="C168" s="414"/>
      <c r="D168" s="414"/>
      <c r="E168" s="414"/>
      <c r="F168" s="415"/>
      <c r="G168" s="8" t="s">
        <v>551</v>
      </c>
      <c r="H168" s="9">
        <f t="shared" ref="H168:H191" si="15">I168+J168</f>
        <v>0</v>
      </c>
      <c r="I168" s="9"/>
      <c r="J168" s="9"/>
      <c r="K168" s="9"/>
      <c r="L168" s="9">
        <v>4</v>
      </c>
      <c r="M168" s="9">
        <v>2</v>
      </c>
      <c r="N168" s="9">
        <v>14</v>
      </c>
      <c r="O168" s="9"/>
      <c r="P168" s="9"/>
      <c r="Q168" s="10">
        <v>0</v>
      </c>
      <c r="R168" s="10">
        <v>17678</v>
      </c>
    </row>
    <row r="169" spans="1:18" x14ac:dyDescent="0.25">
      <c r="A169" s="7"/>
      <c r="B169" s="413" t="s">
        <v>250</v>
      </c>
      <c r="C169" s="414"/>
      <c r="D169" s="414"/>
      <c r="E169" s="414"/>
      <c r="F169" s="415"/>
      <c r="G169" s="8" t="s">
        <v>552</v>
      </c>
      <c r="H169" s="9">
        <f t="shared" si="15"/>
        <v>0</v>
      </c>
      <c r="I169" s="9"/>
      <c r="J169" s="9"/>
      <c r="K169" s="9">
        <v>1</v>
      </c>
      <c r="L169" s="9">
        <v>2</v>
      </c>
      <c r="M169" s="9">
        <v>1</v>
      </c>
      <c r="N169" s="9">
        <v>5</v>
      </c>
      <c r="O169" s="9">
        <v>0</v>
      </c>
      <c r="P169" s="9"/>
      <c r="Q169" s="10">
        <v>21252</v>
      </c>
      <c r="R169" s="10">
        <v>15444</v>
      </c>
    </row>
    <row r="170" spans="1:18" x14ac:dyDescent="0.25">
      <c r="A170" s="7"/>
      <c r="B170" s="413" t="s">
        <v>251</v>
      </c>
      <c r="C170" s="414"/>
      <c r="D170" s="414"/>
      <c r="E170" s="414"/>
      <c r="F170" s="415"/>
      <c r="G170" s="8" t="s">
        <v>553</v>
      </c>
      <c r="H170" s="9">
        <f t="shared" si="15"/>
        <v>0</v>
      </c>
      <c r="I170" s="9"/>
      <c r="J170" s="9"/>
      <c r="K170" s="9">
        <v>1</v>
      </c>
      <c r="L170" s="9">
        <v>2</v>
      </c>
      <c r="M170" s="9">
        <v>1</v>
      </c>
      <c r="N170" s="9">
        <v>11</v>
      </c>
      <c r="O170" s="9">
        <v>4</v>
      </c>
      <c r="P170" s="9">
        <v>1</v>
      </c>
      <c r="Q170" s="10">
        <v>10575</v>
      </c>
      <c r="R170" s="10">
        <v>16653</v>
      </c>
    </row>
    <row r="171" spans="1:18" ht="23.25" customHeight="1" x14ac:dyDescent="0.25">
      <c r="A171" s="7"/>
      <c r="B171" s="413" t="s">
        <v>252</v>
      </c>
      <c r="C171" s="414"/>
      <c r="D171" s="414"/>
      <c r="E171" s="414"/>
      <c r="F171" s="415"/>
      <c r="G171" s="8" t="s">
        <v>554</v>
      </c>
      <c r="H171" s="9">
        <f t="shared" si="15"/>
        <v>0</v>
      </c>
      <c r="I171" s="9"/>
      <c r="J171" s="9"/>
      <c r="K171" s="9">
        <v>2</v>
      </c>
      <c r="L171" s="9">
        <v>1</v>
      </c>
      <c r="M171" s="9">
        <v>1</v>
      </c>
      <c r="N171" s="9">
        <v>7</v>
      </c>
      <c r="O171" s="9">
        <v>1</v>
      </c>
      <c r="P171" s="9">
        <v>1</v>
      </c>
      <c r="Q171" s="10">
        <v>14975</v>
      </c>
      <c r="R171" s="10">
        <v>14483</v>
      </c>
    </row>
    <row r="172" spans="1:18" ht="28.5" customHeight="1" x14ac:dyDescent="0.25">
      <c r="A172" s="7"/>
      <c r="B172" s="413" t="s">
        <v>253</v>
      </c>
      <c r="C172" s="414"/>
      <c r="D172" s="414"/>
      <c r="E172" s="414"/>
      <c r="F172" s="415"/>
      <c r="G172" s="8" t="s">
        <v>555</v>
      </c>
      <c r="H172" s="9">
        <f t="shared" si="15"/>
        <v>0</v>
      </c>
      <c r="I172" s="9"/>
      <c r="J172" s="9"/>
      <c r="K172" s="9">
        <v>1</v>
      </c>
      <c r="L172" s="9">
        <v>1</v>
      </c>
      <c r="M172" s="9">
        <v>1</v>
      </c>
      <c r="N172" s="9">
        <v>6</v>
      </c>
      <c r="O172" s="9">
        <v>1</v>
      </c>
      <c r="P172" s="9"/>
      <c r="Q172" s="10">
        <v>36450</v>
      </c>
      <c r="R172" s="10">
        <v>21992</v>
      </c>
    </row>
    <row r="173" spans="1:18" ht="30.75" customHeight="1" x14ac:dyDescent="0.25">
      <c r="A173" s="7"/>
      <c r="B173" s="413" t="s">
        <v>254</v>
      </c>
      <c r="C173" s="414"/>
      <c r="D173" s="414"/>
      <c r="E173" s="414"/>
      <c r="F173" s="415"/>
      <c r="G173" s="8" t="s">
        <v>556</v>
      </c>
      <c r="H173" s="9">
        <f t="shared" si="15"/>
        <v>10</v>
      </c>
      <c r="I173" s="9"/>
      <c r="J173" s="9">
        <v>10</v>
      </c>
      <c r="K173" s="9">
        <v>2</v>
      </c>
      <c r="L173" s="9">
        <v>2</v>
      </c>
      <c r="M173" s="9">
        <v>1</v>
      </c>
      <c r="N173" s="9">
        <v>18</v>
      </c>
      <c r="O173" s="9"/>
      <c r="P173" s="9"/>
      <c r="Q173" s="10">
        <v>27689</v>
      </c>
      <c r="R173" s="10">
        <v>19072</v>
      </c>
    </row>
    <row r="174" spans="1:18" ht="28.5" customHeight="1" x14ac:dyDescent="0.25">
      <c r="A174" s="7"/>
      <c r="B174" s="413" t="s">
        <v>255</v>
      </c>
      <c r="C174" s="414"/>
      <c r="D174" s="414"/>
      <c r="E174" s="414"/>
      <c r="F174" s="415"/>
      <c r="G174" s="8" t="s">
        <v>557</v>
      </c>
      <c r="H174" s="9">
        <f t="shared" si="15"/>
        <v>0</v>
      </c>
      <c r="I174" s="9"/>
      <c r="J174" s="9"/>
      <c r="K174" s="9">
        <v>2</v>
      </c>
      <c r="L174" s="9">
        <v>1</v>
      </c>
      <c r="M174" s="9">
        <v>1</v>
      </c>
      <c r="N174" s="9">
        <v>13</v>
      </c>
      <c r="O174" s="9"/>
      <c r="P174" s="9"/>
      <c r="Q174" s="10">
        <v>23143</v>
      </c>
      <c r="R174" s="10">
        <v>21073</v>
      </c>
    </row>
    <row r="175" spans="1:18" ht="24" x14ac:dyDescent="0.25">
      <c r="A175" s="7"/>
      <c r="B175" s="413" t="s">
        <v>690</v>
      </c>
      <c r="C175" s="414"/>
      <c r="D175" s="414"/>
      <c r="E175" s="414"/>
      <c r="F175" s="415"/>
      <c r="G175" s="8" t="s">
        <v>558</v>
      </c>
      <c r="H175" s="9">
        <f t="shared" si="15"/>
        <v>5</v>
      </c>
      <c r="I175" s="9"/>
      <c r="J175" s="9">
        <v>5</v>
      </c>
      <c r="K175" s="9">
        <v>1</v>
      </c>
      <c r="L175" s="9">
        <v>1</v>
      </c>
      <c r="M175" s="9">
        <v>1</v>
      </c>
      <c r="N175" s="9">
        <v>12</v>
      </c>
      <c r="O175" s="9"/>
      <c r="P175" s="9"/>
      <c r="Q175" s="10">
        <v>42674</v>
      </c>
      <c r="R175" s="10">
        <v>21126</v>
      </c>
    </row>
    <row r="176" spans="1:18" ht="27" customHeight="1" x14ac:dyDescent="0.25">
      <c r="A176" s="7"/>
      <c r="B176" s="413" t="s">
        <v>256</v>
      </c>
      <c r="C176" s="414"/>
      <c r="D176" s="414"/>
      <c r="E176" s="414"/>
      <c r="F176" s="415"/>
      <c r="G176" s="8" t="s">
        <v>559</v>
      </c>
      <c r="H176" s="9">
        <f t="shared" si="15"/>
        <v>0</v>
      </c>
      <c r="I176" s="9"/>
      <c r="J176" s="9"/>
      <c r="K176" s="9">
        <v>1</v>
      </c>
      <c r="L176" s="9">
        <v>1</v>
      </c>
      <c r="M176" s="9"/>
      <c r="N176" s="9">
        <v>1</v>
      </c>
      <c r="O176" s="9">
        <v>5</v>
      </c>
      <c r="P176" s="9">
        <v>2</v>
      </c>
      <c r="Q176" s="10">
        <v>29064</v>
      </c>
      <c r="R176" s="10">
        <v>24213</v>
      </c>
    </row>
    <row r="177" spans="1:18" ht="24" x14ac:dyDescent="0.25">
      <c r="A177" s="7">
        <v>1</v>
      </c>
      <c r="B177" s="413" t="s">
        <v>257</v>
      </c>
      <c r="C177" s="414"/>
      <c r="D177" s="414"/>
      <c r="E177" s="414"/>
      <c r="F177" s="415"/>
      <c r="G177" s="8" t="s">
        <v>258</v>
      </c>
      <c r="H177" s="9">
        <f t="shared" si="15"/>
        <v>0</v>
      </c>
      <c r="I177" s="9"/>
      <c r="J177" s="9"/>
      <c r="K177" s="9"/>
      <c r="L177" s="9"/>
      <c r="M177" s="9"/>
      <c r="N177" s="9"/>
      <c r="O177" s="9"/>
      <c r="P177" s="9"/>
      <c r="Q177" s="10"/>
      <c r="R177" s="10"/>
    </row>
    <row r="178" spans="1:18" x14ac:dyDescent="0.25">
      <c r="A178" s="7">
        <v>2</v>
      </c>
      <c r="B178" s="413" t="s">
        <v>259</v>
      </c>
      <c r="C178" s="414"/>
      <c r="D178" s="414"/>
      <c r="E178" s="414"/>
      <c r="F178" s="415"/>
      <c r="G178" s="8" t="s">
        <v>260</v>
      </c>
      <c r="H178" s="9">
        <f t="shared" si="15"/>
        <v>0</v>
      </c>
      <c r="I178" s="9"/>
      <c r="J178" s="9"/>
      <c r="K178" s="9"/>
      <c r="L178" s="9"/>
      <c r="M178" s="9"/>
      <c r="N178" s="9"/>
      <c r="O178" s="9"/>
      <c r="P178" s="9"/>
      <c r="Q178" s="10"/>
      <c r="R178" s="10"/>
    </row>
    <row r="179" spans="1:18" x14ac:dyDescent="0.25">
      <c r="A179" s="7">
        <v>3</v>
      </c>
      <c r="B179" s="413" t="s">
        <v>261</v>
      </c>
      <c r="C179" s="414"/>
      <c r="D179" s="414"/>
      <c r="E179" s="414"/>
      <c r="F179" s="415"/>
      <c r="G179" s="8" t="s">
        <v>262</v>
      </c>
      <c r="H179" s="9">
        <f t="shared" si="15"/>
        <v>0</v>
      </c>
      <c r="I179" s="9"/>
      <c r="J179" s="9"/>
      <c r="K179" s="9"/>
      <c r="L179" s="9"/>
      <c r="M179" s="9"/>
      <c r="N179" s="9"/>
      <c r="O179" s="9"/>
      <c r="P179" s="9"/>
      <c r="Q179" s="10"/>
      <c r="R179" s="10"/>
    </row>
    <row r="180" spans="1:18" x14ac:dyDescent="0.25">
      <c r="A180" s="7">
        <v>4</v>
      </c>
      <c r="B180" s="413" t="s">
        <v>263</v>
      </c>
      <c r="C180" s="414"/>
      <c r="D180" s="414"/>
      <c r="E180" s="414"/>
      <c r="F180" s="415"/>
      <c r="G180" s="8" t="s">
        <v>264</v>
      </c>
      <c r="H180" s="9">
        <f t="shared" si="15"/>
        <v>0</v>
      </c>
      <c r="I180" s="9"/>
      <c r="J180" s="9"/>
      <c r="K180" s="9"/>
      <c r="L180" s="9"/>
      <c r="M180" s="9"/>
      <c r="N180" s="9"/>
      <c r="O180" s="9"/>
      <c r="P180" s="9"/>
      <c r="Q180" s="10"/>
      <c r="R180" s="10"/>
    </row>
    <row r="181" spans="1:18" x14ac:dyDescent="0.25">
      <c r="A181" s="7">
        <v>5</v>
      </c>
      <c r="B181" s="413" t="s">
        <v>265</v>
      </c>
      <c r="C181" s="414"/>
      <c r="D181" s="414"/>
      <c r="E181" s="414"/>
      <c r="F181" s="415"/>
      <c r="G181" s="8" t="s">
        <v>266</v>
      </c>
      <c r="H181" s="9">
        <f t="shared" si="15"/>
        <v>0</v>
      </c>
      <c r="I181" s="9"/>
      <c r="J181" s="9"/>
      <c r="K181" s="9"/>
      <c r="L181" s="9"/>
      <c r="M181" s="9"/>
      <c r="N181" s="9"/>
      <c r="O181" s="9"/>
      <c r="P181" s="9"/>
      <c r="Q181" s="10"/>
      <c r="R181" s="10"/>
    </row>
    <row r="182" spans="1:18" x14ac:dyDescent="0.25">
      <c r="A182" s="7">
        <v>6</v>
      </c>
      <c r="B182" s="413" t="s">
        <v>267</v>
      </c>
      <c r="C182" s="414"/>
      <c r="D182" s="414"/>
      <c r="E182" s="414"/>
      <c r="F182" s="415"/>
      <c r="G182" s="8" t="s">
        <v>268</v>
      </c>
      <c r="H182" s="9">
        <f t="shared" si="15"/>
        <v>0</v>
      </c>
      <c r="I182" s="9"/>
      <c r="J182" s="9"/>
      <c r="K182" s="9"/>
      <c r="L182" s="9"/>
      <c r="M182" s="9"/>
      <c r="N182" s="9"/>
      <c r="O182" s="9"/>
      <c r="P182" s="9"/>
      <c r="Q182" s="10"/>
      <c r="R182" s="10"/>
    </row>
    <row r="183" spans="1:18" ht="30.75" customHeight="1" x14ac:dyDescent="0.25">
      <c r="A183" s="7">
        <v>7</v>
      </c>
      <c r="B183" s="413" t="s">
        <v>269</v>
      </c>
      <c r="C183" s="414"/>
      <c r="D183" s="414"/>
      <c r="E183" s="414"/>
      <c r="F183" s="415"/>
      <c r="G183" s="8" t="s">
        <v>270</v>
      </c>
      <c r="H183" s="9">
        <f t="shared" si="15"/>
        <v>0</v>
      </c>
      <c r="I183" s="9"/>
      <c r="J183" s="9"/>
      <c r="K183" s="9"/>
      <c r="L183" s="9"/>
      <c r="M183" s="9"/>
      <c r="N183" s="9">
        <v>1</v>
      </c>
      <c r="O183" s="9">
        <v>1</v>
      </c>
      <c r="P183" s="9">
        <v>1</v>
      </c>
      <c r="Q183" s="10"/>
      <c r="R183" s="10">
        <v>13550</v>
      </c>
    </row>
    <row r="184" spans="1:18" ht="27" customHeight="1" x14ac:dyDescent="0.25">
      <c r="A184" s="7">
        <v>8</v>
      </c>
      <c r="B184" s="413" t="s">
        <v>271</v>
      </c>
      <c r="C184" s="414"/>
      <c r="D184" s="414"/>
      <c r="E184" s="414"/>
      <c r="F184" s="415"/>
      <c r="G184" s="8" t="s">
        <v>272</v>
      </c>
      <c r="H184" s="9">
        <f t="shared" si="15"/>
        <v>0</v>
      </c>
      <c r="I184" s="9"/>
      <c r="J184" s="9"/>
      <c r="K184" s="9"/>
      <c r="L184" s="9"/>
      <c r="M184" s="9"/>
      <c r="N184" s="9">
        <v>4</v>
      </c>
      <c r="O184" s="9">
        <v>1</v>
      </c>
      <c r="P184" s="9"/>
      <c r="Q184" s="10"/>
      <c r="R184" s="10">
        <v>10416</v>
      </c>
    </row>
    <row r="185" spans="1:18" x14ac:dyDescent="0.25">
      <c r="A185" s="7">
        <v>9</v>
      </c>
      <c r="B185" s="413" t="s">
        <v>273</v>
      </c>
      <c r="C185" s="414"/>
      <c r="D185" s="414"/>
      <c r="E185" s="414"/>
      <c r="F185" s="415"/>
      <c r="G185" s="8" t="s">
        <v>274</v>
      </c>
      <c r="H185" s="9">
        <f t="shared" si="15"/>
        <v>0</v>
      </c>
      <c r="I185" s="9"/>
      <c r="J185" s="9"/>
      <c r="K185" s="9"/>
      <c r="L185" s="9"/>
      <c r="M185" s="9"/>
      <c r="N185" s="9"/>
      <c r="O185" s="9">
        <v>1</v>
      </c>
      <c r="P185" s="9">
        <v>1</v>
      </c>
      <c r="Q185" s="10"/>
      <c r="R185" s="10"/>
    </row>
    <row r="186" spans="1:18" ht="24.75" customHeight="1" x14ac:dyDescent="0.25">
      <c r="A186" s="7">
        <v>10</v>
      </c>
      <c r="B186" s="413" t="s">
        <v>275</v>
      </c>
      <c r="C186" s="414"/>
      <c r="D186" s="414"/>
      <c r="E186" s="414"/>
      <c r="F186" s="415"/>
      <c r="G186" s="8" t="s">
        <v>276</v>
      </c>
      <c r="H186" s="9">
        <f t="shared" si="15"/>
        <v>0</v>
      </c>
      <c r="I186" s="9"/>
      <c r="J186" s="9"/>
      <c r="K186" s="9"/>
      <c r="L186" s="9"/>
      <c r="M186" s="9"/>
      <c r="N186" s="9"/>
      <c r="O186" s="9">
        <v>1</v>
      </c>
      <c r="P186" s="9">
        <v>1</v>
      </c>
      <c r="Q186" s="10"/>
      <c r="R186" s="10"/>
    </row>
    <row r="187" spans="1:18" ht="26.25" customHeight="1" x14ac:dyDescent="0.25">
      <c r="A187" s="7">
        <v>11</v>
      </c>
      <c r="B187" s="413" t="s">
        <v>277</v>
      </c>
      <c r="C187" s="414"/>
      <c r="D187" s="414"/>
      <c r="E187" s="414"/>
      <c r="F187" s="415"/>
      <c r="G187" s="8" t="s">
        <v>278</v>
      </c>
      <c r="H187" s="9">
        <f t="shared" si="15"/>
        <v>0</v>
      </c>
      <c r="I187" s="9"/>
      <c r="J187" s="9"/>
      <c r="K187" s="9"/>
      <c r="L187" s="9"/>
      <c r="M187" s="9"/>
      <c r="N187" s="9"/>
      <c r="O187" s="9">
        <v>1</v>
      </c>
      <c r="P187" s="9">
        <v>1</v>
      </c>
      <c r="Q187" s="10"/>
      <c r="R187" s="10"/>
    </row>
    <row r="188" spans="1:18" ht="24" customHeight="1" x14ac:dyDescent="0.25">
      <c r="A188" s="7">
        <v>12</v>
      </c>
      <c r="B188" s="413" t="s">
        <v>279</v>
      </c>
      <c r="C188" s="414"/>
      <c r="D188" s="414"/>
      <c r="E188" s="414"/>
      <c r="F188" s="415"/>
      <c r="G188" s="8" t="s">
        <v>280</v>
      </c>
      <c r="H188" s="9">
        <f t="shared" si="15"/>
        <v>0</v>
      </c>
      <c r="I188" s="9"/>
      <c r="J188" s="9"/>
      <c r="K188" s="9"/>
      <c r="L188" s="9"/>
      <c r="M188" s="9"/>
      <c r="N188" s="9">
        <v>2</v>
      </c>
      <c r="O188" s="9"/>
      <c r="P188" s="9"/>
      <c r="Q188" s="10"/>
      <c r="R188" s="10">
        <v>19057</v>
      </c>
    </row>
    <row r="189" spans="1:18" ht="24" customHeight="1" x14ac:dyDescent="0.25">
      <c r="A189" s="7">
        <v>13</v>
      </c>
      <c r="B189" s="413" t="s">
        <v>281</v>
      </c>
      <c r="C189" s="414"/>
      <c r="D189" s="414"/>
      <c r="E189" s="414"/>
      <c r="F189" s="415"/>
      <c r="G189" s="8" t="s">
        <v>282</v>
      </c>
      <c r="H189" s="9">
        <f t="shared" si="15"/>
        <v>0</v>
      </c>
      <c r="I189" s="9"/>
      <c r="J189" s="9"/>
      <c r="K189" s="9"/>
      <c r="L189" s="9"/>
      <c r="M189" s="9"/>
      <c r="N189" s="9">
        <v>4</v>
      </c>
      <c r="O189" s="9"/>
      <c r="P189" s="9"/>
      <c r="Q189" s="10"/>
      <c r="R189" s="10">
        <v>19096</v>
      </c>
    </row>
    <row r="190" spans="1:18" ht="30.75" customHeight="1" x14ac:dyDescent="0.25">
      <c r="A190" s="7">
        <v>14</v>
      </c>
      <c r="B190" s="413" t="s">
        <v>283</v>
      </c>
      <c r="C190" s="414"/>
      <c r="D190" s="414"/>
      <c r="E190" s="414"/>
      <c r="F190" s="415"/>
      <c r="G190" s="8" t="s">
        <v>284</v>
      </c>
      <c r="H190" s="9">
        <f t="shared" si="15"/>
        <v>0</v>
      </c>
      <c r="I190" s="9"/>
      <c r="J190" s="9"/>
      <c r="K190" s="9"/>
      <c r="L190" s="9"/>
      <c r="M190" s="9"/>
      <c r="N190" s="9">
        <v>4</v>
      </c>
      <c r="O190" s="9"/>
      <c r="P190" s="9"/>
      <c r="Q190" s="10"/>
      <c r="R190" s="10">
        <v>11912</v>
      </c>
    </row>
    <row r="191" spans="1:18" ht="24" x14ac:dyDescent="0.25">
      <c r="A191" s="7">
        <v>15</v>
      </c>
      <c r="B191" s="413" t="s">
        <v>285</v>
      </c>
      <c r="C191" s="414"/>
      <c r="D191" s="414"/>
      <c r="E191" s="414"/>
      <c r="F191" s="415"/>
      <c r="G191" s="8" t="s">
        <v>286</v>
      </c>
      <c r="H191" s="9">
        <f t="shared" si="15"/>
        <v>0</v>
      </c>
      <c r="I191" s="9"/>
      <c r="J191" s="9"/>
      <c r="K191" s="9"/>
      <c r="L191" s="9"/>
      <c r="M191" s="9"/>
      <c r="N191" s="9">
        <v>1</v>
      </c>
      <c r="O191" s="9"/>
      <c r="P191" s="9"/>
      <c r="Q191" s="10"/>
      <c r="R191" s="10">
        <v>13738</v>
      </c>
    </row>
    <row r="192" spans="1:18" x14ac:dyDescent="0.25">
      <c r="A192" s="7">
        <v>9</v>
      </c>
      <c r="B192" s="396" t="s">
        <v>287</v>
      </c>
      <c r="C192" s="397"/>
      <c r="D192" s="397"/>
      <c r="E192" s="397"/>
      <c r="F192" s="397"/>
      <c r="G192" s="398"/>
      <c r="H192" s="3">
        <f t="shared" ref="H192:P192" si="16">H193+H194+H195+H196+H197+H198+H199+H200+H201+H202+H203+H204+H205+H206+H207+H208+H209+H210+H211+H212+H213+H214+H215+H216+H217+H218+H219+H220+H221+H222+H223+H224+H225+H226+H227+H228+H229+H230+H231+H232+H233+H234+H235</f>
        <v>225</v>
      </c>
      <c r="I192" s="3">
        <f t="shared" si="16"/>
        <v>155</v>
      </c>
      <c r="J192" s="3">
        <f t="shared" si="16"/>
        <v>70</v>
      </c>
      <c r="K192" s="3">
        <f t="shared" si="16"/>
        <v>76</v>
      </c>
      <c r="L192" s="3">
        <f t="shared" si="16"/>
        <v>6</v>
      </c>
      <c r="M192" s="3">
        <f t="shared" si="16"/>
        <v>3</v>
      </c>
      <c r="N192" s="3">
        <f t="shared" si="16"/>
        <v>280</v>
      </c>
      <c r="O192" s="3">
        <f t="shared" si="16"/>
        <v>3</v>
      </c>
      <c r="P192" s="3">
        <f t="shared" si="16"/>
        <v>2</v>
      </c>
      <c r="Q192" s="6">
        <v>30457</v>
      </c>
      <c r="R192" s="6">
        <v>16212</v>
      </c>
    </row>
    <row r="193" spans="1:18" ht="24" x14ac:dyDescent="0.25">
      <c r="A193" s="7"/>
      <c r="B193" s="374" t="s">
        <v>335</v>
      </c>
      <c r="C193" s="375"/>
      <c r="D193" s="375"/>
      <c r="E193" s="375"/>
      <c r="F193" s="376"/>
      <c r="G193" s="11" t="s">
        <v>560</v>
      </c>
      <c r="H193" s="9">
        <v>122</v>
      </c>
      <c r="I193" s="9">
        <v>122</v>
      </c>
      <c r="J193" s="9"/>
      <c r="K193" s="9">
        <v>56</v>
      </c>
      <c r="L193" s="9">
        <v>3</v>
      </c>
      <c r="M193" s="9">
        <v>2</v>
      </c>
      <c r="N193" s="9">
        <v>163</v>
      </c>
      <c r="O193" s="9"/>
      <c r="P193" s="9"/>
      <c r="Q193" s="10">
        <v>30457</v>
      </c>
      <c r="R193" s="10">
        <v>16212</v>
      </c>
    </row>
    <row r="194" spans="1:18" x14ac:dyDescent="0.25">
      <c r="A194" s="7"/>
      <c r="B194" s="374" t="s">
        <v>299</v>
      </c>
      <c r="C194" s="375"/>
      <c r="D194" s="375"/>
      <c r="E194" s="375"/>
      <c r="F194" s="376"/>
      <c r="G194" s="11" t="s">
        <v>561</v>
      </c>
      <c r="H194" s="9">
        <v>33</v>
      </c>
      <c r="I194" s="9">
        <v>18</v>
      </c>
      <c r="J194" s="9">
        <v>15</v>
      </c>
      <c r="K194" s="9">
        <v>5</v>
      </c>
      <c r="L194" s="9">
        <v>1</v>
      </c>
      <c r="M194" s="9"/>
      <c r="N194" s="9">
        <v>19</v>
      </c>
      <c r="O194" s="9"/>
      <c r="P194" s="9"/>
      <c r="Q194" s="10">
        <v>30457</v>
      </c>
      <c r="R194" s="10">
        <v>16212</v>
      </c>
    </row>
    <row r="195" spans="1:18" x14ac:dyDescent="0.25">
      <c r="A195" s="7"/>
      <c r="B195" s="374" t="s">
        <v>323</v>
      </c>
      <c r="C195" s="375"/>
      <c r="D195" s="375"/>
      <c r="E195" s="375"/>
      <c r="F195" s="376"/>
      <c r="G195" s="11" t="s">
        <v>562</v>
      </c>
      <c r="H195" s="9">
        <v>25</v>
      </c>
      <c r="I195" s="9"/>
      <c r="J195" s="9">
        <v>25</v>
      </c>
      <c r="K195" s="9">
        <v>5</v>
      </c>
      <c r="L195" s="9">
        <v>1</v>
      </c>
      <c r="M195" s="9"/>
      <c r="N195" s="9">
        <v>17</v>
      </c>
      <c r="O195" s="9"/>
      <c r="P195" s="9"/>
      <c r="Q195" s="10">
        <v>30457</v>
      </c>
      <c r="R195" s="10">
        <v>16212</v>
      </c>
    </row>
    <row r="196" spans="1:18" ht="24" x14ac:dyDescent="0.25">
      <c r="A196" s="7"/>
      <c r="B196" s="374" t="s">
        <v>338</v>
      </c>
      <c r="C196" s="375"/>
      <c r="D196" s="375"/>
      <c r="E196" s="375"/>
      <c r="F196" s="376"/>
      <c r="G196" s="11" t="s">
        <v>563</v>
      </c>
      <c r="H196" s="9">
        <v>45</v>
      </c>
      <c r="I196" s="9">
        <v>15</v>
      </c>
      <c r="J196" s="9">
        <v>30</v>
      </c>
      <c r="K196" s="9">
        <v>6</v>
      </c>
      <c r="L196" s="9"/>
      <c r="M196" s="9"/>
      <c r="N196" s="9">
        <v>21</v>
      </c>
      <c r="O196" s="9"/>
      <c r="P196" s="9"/>
      <c r="Q196" s="10">
        <v>30457</v>
      </c>
      <c r="R196" s="10">
        <v>16212</v>
      </c>
    </row>
    <row r="197" spans="1:18" x14ac:dyDescent="0.25">
      <c r="A197" s="7"/>
      <c r="B197" s="374" t="s">
        <v>310</v>
      </c>
      <c r="C197" s="375"/>
      <c r="D197" s="375"/>
      <c r="E197" s="375"/>
      <c r="F197" s="376"/>
      <c r="G197" s="11" t="s">
        <v>564</v>
      </c>
      <c r="H197" s="9">
        <v>0</v>
      </c>
      <c r="I197" s="9"/>
      <c r="J197" s="9"/>
      <c r="K197" s="9">
        <v>2</v>
      </c>
      <c r="L197" s="9">
        <v>1</v>
      </c>
      <c r="M197" s="9">
        <v>0</v>
      </c>
      <c r="N197" s="9">
        <v>8</v>
      </c>
      <c r="O197" s="9"/>
      <c r="P197" s="9"/>
      <c r="Q197" s="10">
        <v>30457</v>
      </c>
      <c r="R197" s="10">
        <v>16212</v>
      </c>
    </row>
    <row r="198" spans="1:18" x14ac:dyDescent="0.25">
      <c r="A198" s="7"/>
      <c r="B198" s="374" t="s">
        <v>332</v>
      </c>
      <c r="C198" s="375"/>
      <c r="D198" s="375"/>
      <c r="E198" s="375"/>
      <c r="F198" s="376"/>
      <c r="G198" s="11" t="s">
        <v>565</v>
      </c>
      <c r="H198" s="9">
        <v>0</v>
      </c>
      <c r="I198" s="9"/>
      <c r="J198" s="9"/>
      <c r="K198" s="9">
        <v>2</v>
      </c>
      <c r="L198" s="9"/>
      <c r="M198" s="9">
        <v>1</v>
      </c>
      <c r="N198" s="9">
        <v>10</v>
      </c>
      <c r="O198" s="9"/>
      <c r="P198" s="9"/>
      <c r="Q198" s="10">
        <v>30457</v>
      </c>
      <c r="R198" s="10">
        <v>16212</v>
      </c>
    </row>
    <row r="199" spans="1:18" ht="24" x14ac:dyDescent="0.25">
      <c r="A199" s="7">
        <v>1</v>
      </c>
      <c r="B199" s="374" t="s">
        <v>288</v>
      </c>
      <c r="C199" s="375"/>
      <c r="D199" s="375"/>
      <c r="E199" s="375"/>
      <c r="F199" s="376"/>
      <c r="G199" s="11" t="s">
        <v>289</v>
      </c>
      <c r="H199" s="9">
        <v>0</v>
      </c>
      <c r="I199" s="9"/>
      <c r="J199" s="9"/>
      <c r="K199" s="9"/>
      <c r="L199" s="9"/>
      <c r="M199" s="9"/>
      <c r="N199" s="9">
        <v>2</v>
      </c>
      <c r="O199" s="9"/>
      <c r="P199" s="9"/>
      <c r="Q199" s="10"/>
      <c r="R199" s="10">
        <v>16212</v>
      </c>
    </row>
    <row r="200" spans="1:18" x14ac:dyDescent="0.25">
      <c r="A200" s="7">
        <v>2</v>
      </c>
      <c r="B200" s="374" t="s">
        <v>206</v>
      </c>
      <c r="C200" s="375"/>
      <c r="D200" s="375"/>
      <c r="E200" s="375"/>
      <c r="F200" s="376"/>
      <c r="G200" s="11" t="s">
        <v>290</v>
      </c>
      <c r="H200" s="9">
        <v>0</v>
      </c>
      <c r="I200" s="9"/>
      <c r="J200" s="9"/>
      <c r="K200" s="9"/>
      <c r="L200" s="9"/>
      <c r="M200" s="9"/>
      <c r="N200" s="9">
        <v>1</v>
      </c>
      <c r="O200" s="9"/>
      <c r="P200" s="9"/>
      <c r="Q200" s="10"/>
      <c r="R200" s="10">
        <v>16212</v>
      </c>
    </row>
    <row r="201" spans="1:18" ht="21.75" customHeight="1" x14ac:dyDescent="0.25">
      <c r="A201" s="7">
        <v>3</v>
      </c>
      <c r="B201" s="374" t="s">
        <v>291</v>
      </c>
      <c r="C201" s="375"/>
      <c r="D201" s="375"/>
      <c r="E201" s="375"/>
      <c r="F201" s="376"/>
      <c r="G201" s="11" t="s">
        <v>292</v>
      </c>
      <c r="H201" s="9">
        <v>0</v>
      </c>
      <c r="I201" s="9"/>
      <c r="J201" s="9"/>
      <c r="K201" s="9"/>
      <c r="L201" s="9"/>
      <c r="M201" s="9"/>
      <c r="N201" s="9">
        <v>1</v>
      </c>
      <c r="O201" s="9"/>
      <c r="P201" s="9"/>
      <c r="Q201" s="10"/>
      <c r="R201" s="10">
        <v>16212</v>
      </c>
    </row>
    <row r="202" spans="1:18" ht="24" x14ac:dyDescent="0.25">
      <c r="A202" s="7">
        <v>4</v>
      </c>
      <c r="B202" s="374" t="s">
        <v>293</v>
      </c>
      <c r="C202" s="375"/>
      <c r="D202" s="375"/>
      <c r="E202" s="375"/>
      <c r="F202" s="376"/>
      <c r="G202" s="11" t="s">
        <v>294</v>
      </c>
      <c r="H202" s="9">
        <v>0</v>
      </c>
      <c r="I202" s="9"/>
      <c r="J202" s="9"/>
      <c r="K202" s="9"/>
      <c r="L202" s="9"/>
      <c r="M202" s="9"/>
      <c r="N202" s="9">
        <v>2</v>
      </c>
      <c r="O202" s="9"/>
      <c r="P202" s="9"/>
      <c r="Q202" s="10"/>
      <c r="R202" s="10">
        <v>16212</v>
      </c>
    </row>
    <row r="203" spans="1:18" x14ac:dyDescent="0.25">
      <c r="A203" s="7">
        <v>5</v>
      </c>
      <c r="B203" s="374" t="s">
        <v>295</v>
      </c>
      <c r="C203" s="375"/>
      <c r="D203" s="375"/>
      <c r="E203" s="375"/>
      <c r="F203" s="376"/>
      <c r="G203" s="11" t="s">
        <v>296</v>
      </c>
      <c r="H203" s="9">
        <v>0</v>
      </c>
      <c r="I203" s="9"/>
      <c r="J203" s="9"/>
      <c r="K203" s="9"/>
      <c r="L203" s="9"/>
      <c r="M203" s="9"/>
      <c r="N203" s="9">
        <v>1</v>
      </c>
      <c r="O203" s="9">
        <v>1</v>
      </c>
      <c r="P203" s="9"/>
      <c r="Q203" s="10"/>
      <c r="R203" s="10">
        <v>16212</v>
      </c>
    </row>
    <row r="204" spans="1:18" ht="24" x14ac:dyDescent="0.25">
      <c r="A204" s="7">
        <v>6</v>
      </c>
      <c r="B204" s="374" t="s">
        <v>297</v>
      </c>
      <c r="C204" s="375"/>
      <c r="D204" s="375"/>
      <c r="E204" s="375"/>
      <c r="F204" s="376"/>
      <c r="G204" s="11" t="s">
        <v>298</v>
      </c>
      <c r="H204" s="9">
        <v>0</v>
      </c>
      <c r="I204" s="9"/>
      <c r="J204" s="9"/>
      <c r="K204" s="9"/>
      <c r="L204" s="9"/>
      <c r="M204" s="9"/>
      <c r="N204" s="9">
        <v>1</v>
      </c>
      <c r="O204" s="9"/>
      <c r="P204" s="9"/>
      <c r="Q204" s="10"/>
      <c r="R204" s="10">
        <v>16212</v>
      </c>
    </row>
    <row r="205" spans="1:18" ht="22.5" customHeight="1" x14ac:dyDescent="0.25">
      <c r="A205" s="7">
        <v>7</v>
      </c>
      <c r="B205" s="374" t="s">
        <v>300</v>
      </c>
      <c r="C205" s="375"/>
      <c r="D205" s="375"/>
      <c r="E205" s="375"/>
      <c r="F205" s="376"/>
      <c r="G205" s="11" t="s">
        <v>301</v>
      </c>
      <c r="H205" s="9">
        <v>0</v>
      </c>
      <c r="I205" s="9"/>
      <c r="J205" s="9"/>
      <c r="K205" s="9"/>
      <c r="L205" s="9"/>
      <c r="M205" s="9"/>
      <c r="N205" s="9">
        <v>1</v>
      </c>
      <c r="O205" s="9">
        <v>1</v>
      </c>
      <c r="P205" s="9">
        <v>1</v>
      </c>
      <c r="Q205" s="10"/>
      <c r="R205" s="10">
        <v>16212</v>
      </c>
    </row>
    <row r="206" spans="1:18" ht="24.75" customHeight="1" x14ac:dyDescent="0.25">
      <c r="A206" s="7">
        <v>8</v>
      </c>
      <c r="B206" s="374" t="s">
        <v>302</v>
      </c>
      <c r="C206" s="375"/>
      <c r="D206" s="375"/>
      <c r="E206" s="375"/>
      <c r="F206" s="376"/>
      <c r="G206" s="11" t="s">
        <v>303</v>
      </c>
      <c r="H206" s="9">
        <v>0</v>
      </c>
      <c r="I206" s="9"/>
      <c r="J206" s="9"/>
      <c r="K206" s="9"/>
      <c r="L206" s="9"/>
      <c r="M206" s="9"/>
      <c r="N206" s="9">
        <v>0</v>
      </c>
      <c r="O206" s="9">
        <v>0</v>
      </c>
      <c r="P206" s="9"/>
      <c r="Q206" s="10"/>
      <c r="R206" s="10">
        <v>16212</v>
      </c>
    </row>
    <row r="207" spans="1:18" ht="26.25" customHeight="1" x14ac:dyDescent="0.25">
      <c r="A207" s="7">
        <v>9</v>
      </c>
      <c r="B207" s="374" t="s">
        <v>304</v>
      </c>
      <c r="C207" s="375"/>
      <c r="D207" s="375"/>
      <c r="E207" s="375"/>
      <c r="F207" s="376"/>
      <c r="G207" s="11" t="s">
        <v>305</v>
      </c>
      <c r="H207" s="9">
        <v>0</v>
      </c>
      <c r="I207" s="9"/>
      <c r="J207" s="9"/>
      <c r="K207" s="9"/>
      <c r="L207" s="9"/>
      <c r="M207" s="9"/>
      <c r="N207" s="9">
        <v>1</v>
      </c>
      <c r="O207" s="9"/>
      <c r="P207" s="9"/>
      <c r="Q207" s="10"/>
      <c r="R207" s="10">
        <v>16212</v>
      </c>
    </row>
    <row r="208" spans="1:18" x14ac:dyDescent="0.25">
      <c r="A208" s="7">
        <v>10</v>
      </c>
      <c r="B208" s="374" t="s">
        <v>306</v>
      </c>
      <c r="C208" s="375"/>
      <c r="D208" s="375"/>
      <c r="E208" s="375"/>
      <c r="F208" s="376"/>
      <c r="G208" s="11" t="s">
        <v>307</v>
      </c>
      <c r="H208" s="9">
        <v>0</v>
      </c>
      <c r="I208" s="9"/>
      <c r="J208" s="9"/>
      <c r="K208" s="9"/>
      <c r="L208" s="9"/>
      <c r="M208" s="9"/>
      <c r="N208" s="9">
        <v>1</v>
      </c>
      <c r="O208" s="9"/>
      <c r="P208" s="9"/>
      <c r="Q208" s="10"/>
      <c r="R208" s="10">
        <v>16212</v>
      </c>
    </row>
    <row r="209" spans="1:18" ht="29.25" customHeight="1" x14ac:dyDescent="0.25">
      <c r="A209" s="7">
        <v>11</v>
      </c>
      <c r="B209" s="374" t="s">
        <v>308</v>
      </c>
      <c r="C209" s="375"/>
      <c r="D209" s="375"/>
      <c r="E209" s="375"/>
      <c r="F209" s="376"/>
      <c r="G209" s="11" t="s">
        <v>309</v>
      </c>
      <c r="H209" s="9">
        <v>0</v>
      </c>
      <c r="I209" s="9"/>
      <c r="J209" s="9"/>
      <c r="K209" s="9"/>
      <c r="L209" s="9"/>
      <c r="M209" s="9"/>
      <c r="N209" s="9">
        <v>2</v>
      </c>
      <c r="O209" s="9"/>
      <c r="P209" s="9"/>
      <c r="Q209" s="10"/>
      <c r="R209" s="10">
        <v>16212</v>
      </c>
    </row>
    <row r="210" spans="1:18" x14ac:dyDescent="0.25">
      <c r="A210" s="7">
        <v>12</v>
      </c>
      <c r="B210" s="374" t="s">
        <v>311</v>
      </c>
      <c r="C210" s="375"/>
      <c r="D210" s="375"/>
      <c r="E210" s="375"/>
      <c r="F210" s="376"/>
      <c r="G210" s="11" t="s">
        <v>312</v>
      </c>
      <c r="H210" s="9">
        <v>0</v>
      </c>
      <c r="I210" s="9"/>
      <c r="J210" s="9"/>
      <c r="K210" s="9"/>
      <c r="L210" s="9"/>
      <c r="M210" s="9"/>
      <c r="N210" s="9">
        <v>1</v>
      </c>
      <c r="O210" s="9"/>
      <c r="P210" s="9"/>
      <c r="Q210" s="10"/>
      <c r="R210" s="10">
        <v>16212</v>
      </c>
    </row>
    <row r="211" spans="1:18" ht="24" x14ac:dyDescent="0.25">
      <c r="A211" s="7">
        <v>13</v>
      </c>
      <c r="B211" s="374" t="s">
        <v>313</v>
      </c>
      <c r="C211" s="375"/>
      <c r="D211" s="375"/>
      <c r="E211" s="375"/>
      <c r="F211" s="376"/>
      <c r="G211" s="11" t="s">
        <v>314</v>
      </c>
      <c r="H211" s="9">
        <v>0</v>
      </c>
      <c r="I211" s="9"/>
      <c r="J211" s="9"/>
      <c r="K211" s="9"/>
      <c r="L211" s="9"/>
      <c r="M211" s="9"/>
      <c r="N211" s="9">
        <v>1</v>
      </c>
      <c r="O211" s="9"/>
      <c r="P211" s="9"/>
      <c r="Q211" s="10"/>
      <c r="R211" s="10">
        <v>16212</v>
      </c>
    </row>
    <row r="212" spans="1:18" x14ac:dyDescent="0.25">
      <c r="A212" s="7">
        <v>14</v>
      </c>
      <c r="B212" s="374" t="s">
        <v>315</v>
      </c>
      <c r="C212" s="375"/>
      <c r="D212" s="375"/>
      <c r="E212" s="375"/>
      <c r="F212" s="376"/>
      <c r="G212" s="11" t="s">
        <v>316</v>
      </c>
      <c r="H212" s="9">
        <v>0</v>
      </c>
      <c r="I212" s="9"/>
      <c r="J212" s="9"/>
      <c r="K212" s="9"/>
      <c r="L212" s="9"/>
      <c r="M212" s="9"/>
      <c r="N212" s="9">
        <v>2</v>
      </c>
      <c r="O212" s="9"/>
      <c r="P212" s="9"/>
      <c r="Q212" s="10"/>
      <c r="R212" s="10">
        <v>16212</v>
      </c>
    </row>
    <row r="213" spans="1:18" ht="24" x14ac:dyDescent="0.25">
      <c r="A213" s="7">
        <v>15</v>
      </c>
      <c r="B213" s="374" t="s">
        <v>317</v>
      </c>
      <c r="C213" s="375"/>
      <c r="D213" s="375"/>
      <c r="E213" s="375"/>
      <c r="F213" s="376"/>
      <c r="G213" s="11" t="s">
        <v>318</v>
      </c>
      <c r="H213" s="9">
        <v>0</v>
      </c>
      <c r="I213" s="9"/>
      <c r="J213" s="9"/>
      <c r="K213" s="9"/>
      <c r="L213" s="9"/>
      <c r="M213" s="9"/>
      <c r="N213" s="9">
        <v>2</v>
      </c>
      <c r="O213" s="9"/>
      <c r="P213" s="9"/>
      <c r="Q213" s="10"/>
      <c r="R213" s="10">
        <v>16212</v>
      </c>
    </row>
    <row r="214" spans="1:18" x14ac:dyDescent="0.25">
      <c r="A214" s="7">
        <v>16</v>
      </c>
      <c r="B214" s="374" t="s">
        <v>319</v>
      </c>
      <c r="C214" s="375"/>
      <c r="D214" s="375"/>
      <c r="E214" s="375"/>
      <c r="F214" s="376"/>
      <c r="G214" s="11" t="s">
        <v>320</v>
      </c>
      <c r="H214" s="9">
        <v>0</v>
      </c>
      <c r="I214" s="9"/>
      <c r="J214" s="9"/>
      <c r="K214" s="9"/>
      <c r="L214" s="9"/>
      <c r="M214" s="9"/>
      <c r="N214" s="9">
        <v>1</v>
      </c>
      <c r="O214" s="9"/>
      <c r="P214" s="9"/>
      <c r="Q214" s="10"/>
      <c r="R214" s="10">
        <v>16212</v>
      </c>
    </row>
    <row r="215" spans="1:18" ht="22.5" customHeight="1" x14ac:dyDescent="0.25">
      <c r="A215" s="7">
        <v>17</v>
      </c>
      <c r="B215" s="374" t="s">
        <v>321</v>
      </c>
      <c r="C215" s="375"/>
      <c r="D215" s="375"/>
      <c r="E215" s="375"/>
      <c r="F215" s="376"/>
      <c r="G215" s="11" t="s">
        <v>322</v>
      </c>
      <c r="H215" s="9">
        <v>0</v>
      </c>
      <c r="I215" s="9"/>
      <c r="J215" s="9"/>
      <c r="K215" s="9"/>
      <c r="L215" s="9"/>
      <c r="M215" s="9"/>
      <c r="N215" s="9">
        <v>2</v>
      </c>
      <c r="O215" s="9"/>
      <c r="P215" s="9"/>
      <c r="Q215" s="10"/>
      <c r="R215" s="10">
        <v>16212</v>
      </c>
    </row>
    <row r="216" spans="1:18" ht="23.25" customHeight="1" x14ac:dyDescent="0.25">
      <c r="A216" s="7">
        <v>18</v>
      </c>
      <c r="B216" s="374" t="s">
        <v>324</v>
      </c>
      <c r="C216" s="375"/>
      <c r="D216" s="375"/>
      <c r="E216" s="375"/>
      <c r="F216" s="376"/>
      <c r="G216" s="11" t="s">
        <v>325</v>
      </c>
      <c r="H216" s="9">
        <v>0</v>
      </c>
      <c r="I216" s="9"/>
      <c r="J216" s="9"/>
      <c r="K216" s="9"/>
      <c r="L216" s="9"/>
      <c r="M216" s="9"/>
      <c r="N216" s="9">
        <v>1</v>
      </c>
      <c r="O216" s="9"/>
      <c r="P216" s="9"/>
      <c r="Q216" s="10"/>
      <c r="R216" s="10">
        <v>16212</v>
      </c>
    </row>
    <row r="217" spans="1:18" ht="28.5" customHeight="1" x14ac:dyDescent="0.25">
      <c r="A217" s="7">
        <v>19</v>
      </c>
      <c r="B217" s="374" t="s">
        <v>326</v>
      </c>
      <c r="C217" s="375"/>
      <c r="D217" s="375"/>
      <c r="E217" s="375"/>
      <c r="F217" s="376"/>
      <c r="G217" s="11" t="s">
        <v>327</v>
      </c>
      <c r="H217" s="9">
        <v>0</v>
      </c>
      <c r="I217" s="9"/>
      <c r="J217" s="9"/>
      <c r="K217" s="9"/>
      <c r="L217" s="9"/>
      <c r="M217" s="9"/>
      <c r="N217" s="9">
        <v>1</v>
      </c>
      <c r="O217" s="9"/>
      <c r="P217" s="9"/>
      <c r="Q217" s="10"/>
      <c r="R217" s="10">
        <v>16212</v>
      </c>
    </row>
    <row r="218" spans="1:18" x14ac:dyDescent="0.25">
      <c r="A218" s="7">
        <v>20</v>
      </c>
      <c r="B218" s="374" t="s">
        <v>328</v>
      </c>
      <c r="C218" s="375"/>
      <c r="D218" s="375"/>
      <c r="E218" s="375"/>
      <c r="F218" s="376"/>
      <c r="G218" s="11" t="s">
        <v>329</v>
      </c>
      <c r="H218" s="9">
        <v>0</v>
      </c>
      <c r="I218" s="9"/>
      <c r="J218" s="9"/>
      <c r="K218" s="9"/>
      <c r="L218" s="9"/>
      <c r="M218" s="9"/>
      <c r="N218" s="9">
        <v>1</v>
      </c>
      <c r="O218" s="9"/>
      <c r="P218" s="9"/>
      <c r="Q218" s="10"/>
      <c r="R218" s="10">
        <v>16212</v>
      </c>
    </row>
    <row r="219" spans="1:18" ht="24" customHeight="1" x14ac:dyDescent="0.25">
      <c r="A219" s="7">
        <v>21</v>
      </c>
      <c r="B219" s="374" t="s">
        <v>330</v>
      </c>
      <c r="C219" s="375"/>
      <c r="D219" s="375"/>
      <c r="E219" s="375"/>
      <c r="F219" s="376"/>
      <c r="G219" s="11" t="s">
        <v>331</v>
      </c>
      <c r="H219" s="9">
        <v>0</v>
      </c>
      <c r="I219" s="9"/>
      <c r="J219" s="9"/>
      <c r="K219" s="9"/>
      <c r="L219" s="9"/>
      <c r="M219" s="9"/>
      <c r="N219" s="9">
        <v>0</v>
      </c>
      <c r="O219" s="9">
        <v>1</v>
      </c>
      <c r="P219" s="9"/>
      <c r="Q219" s="10"/>
      <c r="R219" s="10">
        <v>16212</v>
      </c>
    </row>
    <row r="220" spans="1:18" ht="24" x14ac:dyDescent="0.25">
      <c r="A220" s="7">
        <v>22</v>
      </c>
      <c r="B220" s="374" t="s">
        <v>333</v>
      </c>
      <c r="C220" s="375"/>
      <c r="D220" s="375"/>
      <c r="E220" s="375"/>
      <c r="F220" s="376"/>
      <c r="G220" s="11" t="s">
        <v>334</v>
      </c>
      <c r="H220" s="9">
        <v>0</v>
      </c>
      <c r="I220" s="9"/>
      <c r="J220" s="9"/>
      <c r="K220" s="9"/>
      <c r="L220" s="9"/>
      <c r="M220" s="9"/>
      <c r="N220" s="9">
        <v>1</v>
      </c>
      <c r="O220" s="9"/>
      <c r="P220" s="9"/>
      <c r="Q220" s="10"/>
      <c r="R220" s="10">
        <v>16212</v>
      </c>
    </row>
    <row r="221" spans="1:18" ht="27" customHeight="1" x14ac:dyDescent="0.25">
      <c r="A221" s="7">
        <v>23</v>
      </c>
      <c r="B221" s="374" t="s">
        <v>336</v>
      </c>
      <c r="C221" s="375"/>
      <c r="D221" s="375"/>
      <c r="E221" s="375"/>
      <c r="F221" s="376"/>
      <c r="G221" s="11" t="s">
        <v>337</v>
      </c>
      <c r="H221" s="9">
        <v>0</v>
      </c>
      <c r="I221" s="9"/>
      <c r="J221" s="9"/>
      <c r="K221" s="9"/>
      <c r="L221" s="9"/>
      <c r="M221" s="9"/>
      <c r="N221" s="9">
        <v>1</v>
      </c>
      <c r="O221" s="9"/>
      <c r="P221" s="9"/>
      <c r="Q221" s="10"/>
      <c r="R221" s="10">
        <v>16212</v>
      </c>
    </row>
    <row r="222" spans="1:18" x14ac:dyDescent="0.25">
      <c r="A222" s="7">
        <v>24</v>
      </c>
      <c r="B222" s="374" t="s">
        <v>339</v>
      </c>
      <c r="C222" s="375"/>
      <c r="D222" s="375"/>
      <c r="E222" s="375"/>
      <c r="F222" s="376"/>
      <c r="G222" s="11" t="s">
        <v>340</v>
      </c>
      <c r="H222" s="9">
        <v>0</v>
      </c>
      <c r="I222" s="9"/>
      <c r="J222" s="9"/>
      <c r="K222" s="9"/>
      <c r="L222" s="9"/>
      <c r="M222" s="9"/>
      <c r="N222" s="9">
        <v>2</v>
      </c>
      <c r="O222" s="9"/>
      <c r="P222" s="9"/>
      <c r="Q222" s="10"/>
      <c r="R222" s="10">
        <v>16212</v>
      </c>
    </row>
    <row r="223" spans="1:18" x14ac:dyDescent="0.25">
      <c r="A223" s="7">
        <v>25</v>
      </c>
      <c r="B223" s="374" t="s">
        <v>341</v>
      </c>
      <c r="C223" s="375"/>
      <c r="D223" s="375"/>
      <c r="E223" s="375"/>
      <c r="F223" s="376"/>
      <c r="G223" s="11" t="s">
        <v>342</v>
      </c>
      <c r="H223" s="9">
        <v>0</v>
      </c>
      <c r="I223" s="9"/>
      <c r="J223" s="9"/>
      <c r="K223" s="9"/>
      <c r="L223" s="9"/>
      <c r="M223" s="9"/>
      <c r="N223" s="9">
        <v>1</v>
      </c>
      <c r="O223" s="9"/>
      <c r="P223" s="9"/>
      <c r="Q223" s="10"/>
      <c r="R223" s="10">
        <v>16212</v>
      </c>
    </row>
    <row r="224" spans="1:18" ht="20.25" customHeight="1" x14ac:dyDescent="0.25">
      <c r="A224" s="7">
        <v>26</v>
      </c>
      <c r="B224" s="374" t="s">
        <v>343</v>
      </c>
      <c r="C224" s="375"/>
      <c r="D224" s="375"/>
      <c r="E224" s="375"/>
      <c r="F224" s="376"/>
      <c r="G224" s="11" t="s">
        <v>344</v>
      </c>
      <c r="H224" s="9">
        <v>0</v>
      </c>
      <c r="I224" s="9"/>
      <c r="J224" s="9"/>
      <c r="K224" s="9"/>
      <c r="L224" s="9"/>
      <c r="M224" s="9"/>
      <c r="N224" s="9">
        <v>0</v>
      </c>
      <c r="O224" s="9"/>
      <c r="P224" s="9">
        <v>1</v>
      </c>
      <c r="Q224" s="10"/>
      <c r="R224" s="10">
        <v>16212</v>
      </c>
    </row>
    <row r="225" spans="1:18" ht="21.75" customHeight="1" x14ac:dyDescent="0.25">
      <c r="A225" s="7">
        <v>27</v>
      </c>
      <c r="B225" s="374" t="s">
        <v>345</v>
      </c>
      <c r="C225" s="375"/>
      <c r="D225" s="375"/>
      <c r="E225" s="375"/>
      <c r="F225" s="376"/>
      <c r="G225" s="11" t="s">
        <v>346</v>
      </c>
      <c r="H225" s="9">
        <v>0</v>
      </c>
      <c r="I225" s="9"/>
      <c r="J225" s="9"/>
      <c r="K225" s="9"/>
      <c r="L225" s="9"/>
      <c r="M225" s="9"/>
      <c r="N225" s="9">
        <v>1</v>
      </c>
      <c r="O225" s="9"/>
      <c r="P225" s="9"/>
      <c r="Q225" s="10"/>
      <c r="R225" s="10">
        <v>16212</v>
      </c>
    </row>
    <row r="226" spans="1:18" ht="24.75" customHeight="1" x14ac:dyDescent="0.25">
      <c r="A226" s="7">
        <v>28</v>
      </c>
      <c r="B226" s="374" t="s">
        <v>347</v>
      </c>
      <c r="C226" s="375"/>
      <c r="D226" s="375"/>
      <c r="E226" s="375"/>
      <c r="F226" s="376"/>
      <c r="G226" s="11" t="s">
        <v>348</v>
      </c>
      <c r="H226" s="9">
        <v>0</v>
      </c>
      <c r="I226" s="9"/>
      <c r="J226" s="9"/>
      <c r="K226" s="9"/>
      <c r="L226" s="9"/>
      <c r="M226" s="9"/>
      <c r="N226" s="9">
        <v>1</v>
      </c>
      <c r="O226" s="9"/>
      <c r="P226" s="9"/>
      <c r="Q226" s="10"/>
      <c r="R226" s="10">
        <v>16212</v>
      </c>
    </row>
    <row r="227" spans="1:18" x14ac:dyDescent="0.25">
      <c r="A227" s="7">
        <v>29</v>
      </c>
      <c r="B227" s="374" t="s">
        <v>349</v>
      </c>
      <c r="C227" s="375"/>
      <c r="D227" s="375"/>
      <c r="E227" s="375"/>
      <c r="F227" s="376"/>
      <c r="G227" s="11" t="s">
        <v>350</v>
      </c>
      <c r="H227" s="9">
        <v>0</v>
      </c>
      <c r="I227" s="9"/>
      <c r="J227" s="9"/>
      <c r="K227" s="9"/>
      <c r="L227" s="9"/>
      <c r="M227" s="9"/>
      <c r="N227" s="9">
        <v>1</v>
      </c>
      <c r="O227" s="9"/>
      <c r="P227" s="9"/>
      <c r="Q227" s="10"/>
      <c r="R227" s="10">
        <v>16212</v>
      </c>
    </row>
    <row r="228" spans="1:18" ht="24" customHeight="1" x14ac:dyDescent="0.25">
      <c r="A228" s="7">
        <v>30</v>
      </c>
      <c r="B228" s="374" t="s">
        <v>351</v>
      </c>
      <c r="C228" s="375"/>
      <c r="D228" s="375"/>
      <c r="E228" s="375"/>
      <c r="F228" s="376"/>
      <c r="G228" s="11" t="s">
        <v>352</v>
      </c>
      <c r="H228" s="9">
        <v>0</v>
      </c>
      <c r="I228" s="9"/>
      <c r="J228" s="9"/>
      <c r="K228" s="9"/>
      <c r="L228" s="9"/>
      <c r="M228" s="9"/>
      <c r="N228" s="9">
        <v>1</v>
      </c>
      <c r="O228" s="9"/>
      <c r="P228" s="9"/>
      <c r="Q228" s="10"/>
      <c r="R228" s="10">
        <v>16212</v>
      </c>
    </row>
    <row r="229" spans="1:18" ht="24" x14ac:dyDescent="0.25">
      <c r="A229" s="7">
        <v>31</v>
      </c>
      <c r="B229" s="374" t="s">
        <v>204</v>
      </c>
      <c r="C229" s="375"/>
      <c r="D229" s="375"/>
      <c r="E229" s="375"/>
      <c r="F229" s="376"/>
      <c r="G229" s="11" t="s">
        <v>353</v>
      </c>
      <c r="H229" s="9">
        <v>0</v>
      </c>
      <c r="I229" s="9"/>
      <c r="J229" s="9"/>
      <c r="K229" s="9"/>
      <c r="L229" s="9"/>
      <c r="M229" s="9"/>
      <c r="N229" s="9">
        <v>1</v>
      </c>
      <c r="O229" s="9"/>
      <c r="P229" s="9"/>
      <c r="Q229" s="10"/>
      <c r="R229" s="10">
        <v>16212</v>
      </c>
    </row>
    <row r="230" spans="1:18" ht="24" x14ac:dyDescent="0.25">
      <c r="A230" s="7">
        <v>32</v>
      </c>
      <c r="B230" s="374" t="s">
        <v>354</v>
      </c>
      <c r="C230" s="375"/>
      <c r="D230" s="375"/>
      <c r="E230" s="375"/>
      <c r="F230" s="376"/>
      <c r="G230" s="11" t="s">
        <v>355</v>
      </c>
      <c r="H230" s="9">
        <v>0</v>
      </c>
      <c r="I230" s="9"/>
      <c r="J230" s="9"/>
      <c r="K230" s="9"/>
      <c r="L230" s="9"/>
      <c r="M230" s="9"/>
      <c r="N230" s="9">
        <v>1</v>
      </c>
      <c r="O230" s="9"/>
      <c r="P230" s="9"/>
      <c r="Q230" s="10"/>
      <c r="R230" s="10">
        <v>16212</v>
      </c>
    </row>
    <row r="231" spans="1:18" ht="24" x14ac:dyDescent="0.25">
      <c r="A231" s="7">
        <v>33</v>
      </c>
      <c r="B231" s="374" t="s">
        <v>356</v>
      </c>
      <c r="C231" s="375"/>
      <c r="D231" s="375"/>
      <c r="E231" s="375"/>
      <c r="F231" s="376"/>
      <c r="G231" s="11" t="s">
        <v>357</v>
      </c>
      <c r="H231" s="9">
        <v>0</v>
      </c>
      <c r="I231" s="9"/>
      <c r="J231" s="9"/>
      <c r="K231" s="9"/>
      <c r="L231" s="9"/>
      <c r="M231" s="9"/>
      <c r="N231" s="9">
        <v>1</v>
      </c>
      <c r="O231" s="9"/>
      <c r="P231" s="9"/>
      <c r="Q231" s="10"/>
      <c r="R231" s="10">
        <v>16212</v>
      </c>
    </row>
    <row r="232" spans="1:18" ht="22.5" customHeight="1" x14ac:dyDescent="0.25">
      <c r="A232" s="7">
        <v>34</v>
      </c>
      <c r="B232" s="374" t="s">
        <v>358</v>
      </c>
      <c r="C232" s="375"/>
      <c r="D232" s="375"/>
      <c r="E232" s="375"/>
      <c r="F232" s="376"/>
      <c r="G232" s="11" t="s">
        <v>359</v>
      </c>
      <c r="H232" s="9">
        <v>0</v>
      </c>
      <c r="I232" s="9"/>
      <c r="J232" s="9"/>
      <c r="K232" s="9"/>
      <c r="L232" s="9"/>
      <c r="M232" s="9"/>
      <c r="N232" s="9">
        <v>2</v>
      </c>
      <c r="O232" s="9"/>
      <c r="P232" s="9"/>
      <c r="Q232" s="10"/>
      <c r="R232" s="10">
        <v>16212</v>
      </c>
    </row>
    <row r="233" spans="1:18" x14ac:dyDescent="0.25">
      <c r="A233" s="7">
        <v>35</v>
      </c>
      <c r="B233" s="374" t="s">
        <v>360</v>
      </c>
      <c r="C233" s="375"/>
      <c r="D233" s="375"/>
      <c r="E233" s="375"/>
      <c r="F233" s="376"/>
      <c r="G233" s="11" t="s">
        <v>361</v>
      </c>
      <c r="H233" s="9">
        <v>0</v>
      </c>
      <c r="I233" s="9"/>
      <c r="J233" s="9"/>
      <c r="K233" s="9"/>
      <c r="L233" s="9"/>
      <c r="M233" s="9"/>
      <c r="N233" s="9">
        <v>1</v>
      </c>
      <c r="O233" s="9"/>
      <c r="P233" s="9"/>
      <c r="Q233" s="10"/>
      <c r="R233" s="10">
        <v>16212</v>
      </c>
    </row>
    <row r="234" spans="1:18" x14ac:dyDescent="0.25">
      <c r="A234" s="7">
        <v>36</v>
      </c>
      <c r="B234" s="374" t="s">
        <v>362</v>
      </c>
      <c r="C234" s="375"/>
      <c r="D234" s="375"/>
      <c r="E234" s="375"/>
      <c r="F234" s="376"/>
      <c r="G234" s="11" t="s">
        <v>363</v>
      </c>
      <c r="H234" s="9">
        <v>0</v>
      </c>
      <c r="I234" s="9"/>
      <c r="J234" s="9"/>
      <c r="K234" s="9"/>
      <c r="L234" s="9"/>
      <c r="M234" s="9"/>
      <c r="N234" s="9">
        <v>1</v>
      </c>
      <c r="O234" s="9"/>
      <c r="P234" s="9"/>
      <c r="Q234" s="10"/>
      <c r="R234" s="10">
        <v>16212</v>
      </c>
    </row>
    <row r="235" spans="1:18" ht="24" x14ac:dyDescent="0.25">
      <c r="A235" s="7">
        <v>37</v>
      </c>
      <c r="B235" s="374" t="s">
        <v>364</v>
      </c>
      <c r="C235" s="375"/>
      <c r="D235" s="375"/>
      <c r="E235" s="375"/>
      <c r="F235" s="376"/>
      <c r="G235" s="11" t="s">
        <v>365</v>
      </c>
      <c r="H235" s="9">
        <v>0</v>
      </c>
      <c r="I235" s="9"/>
      <c r="J235" s="9"/>
      <c r="K235" s="9"/>
      <c r="L235" s="9"/>
      <c r="M235" s="9"/>
      <c r="N235" s="9">
        <v>1</v>
      </c>
      <c r="O235" s="9"/>
      <c r="P235" s="9"/>
      <c r="Q235" s="10"/>
      <c r="R235" s="10">
        <v>16212</v>
      </c>
    </row>
    <row r="236" spans="1:18" x14ac:dyDescent="0.25">
      <c r="A236" s="7">
        <v>10</v>
      </c>
      <c r="B236" s="396" t="s">
        <v>366</v>
      </c>
      <c r="C236" s="397"/>
      <c r="D236" s="397"/>
      <c r="E236" s="397"/>
      <c r="F236" s="397"/>
      <c r="G236" s="398"/>
      <c r="H236" s="3">
        <f t="shared" ref="H236:P236" si="17">H237+H238+H239+H240</f>
        <v>80</v>
      </c>
      <c r="I236" s="3">
        <f t="shared" si="17"/>
        <v>30</v>
      </c>
      <c r="J236" s="3">
        <f t="shared" si="17"/>
        <v>50</v>
      </c>
      <c r="K236" s="3">
        <f t="shared" si="17"/>
        <v>30</v>
      </c>
      <c r="L236" s="3">
        <f t="shared" si="17"/>
        <v>1</v>
      </c>
      <c r="M236" s="3">
        <f t="shared" si="17"/>
        <v>1</v>
      </c>
      <c r="N236" s="3">
        <f t="shared" si="17"/>
        <v>80</v>
      </c>
      <c r="O236" s="3">
        <f t="shared" si="17"/>
        <v>0</v>
      </c>
      <c r="P236" s="3">
        <f t="shared" si="17"/>
        <v>0</v>
      </c>
      <c r="Q236" s="6">
        <v>35420</v>
      </c>
      <c r="R236" s="6">
        <v>18970</v>
      </c>
    </row>
    <row r="237" spans="1:18" ht="24" x14ac:dyDescent="0.25">
      <c r="A237" s="7"/>
      <c r="B237" s="413" t="s">
        <v>367</v>
      </c>
      <c r="C237" s="414"/>
      <c r="D237" s="414"/>
      <c r="E237" s="414"/>
      <c r="F237" s="415"/>
      <c r="G237" s="8" t="s">
        <v>566</v>
      </c>
      <c r="H237" s="9">
        <f>I237+J237</f>
        <v>60</v>
      </c>
      <c r="I237" s="9">
        <v>30</v>
      </c>
      <c r="J237" s="9">
        <v>30</v>
      </c>
      <c r="K237" s="9">
        <v>23</v>
      </c>
      <c r="L237" s="9">
        <v>0</v>
      </c>
      <c r="M237" s="9">
        <v>0</v>
      </c>
      <c r="N237" s="9">
        <v>53</v>
      </c>
      <c r="O237" s="9"/>
      <c r="P237" s="9"/>
      <c r="Q237" s="10">
        <v>35420</v>
      </c>
      <c r="R237" s="10">
        <v>18970</v>
      </c>
    </row>
    <row r="238" spans="1:18" x14ac:dyDescent="0.25">
      <c r="A238" s="7"/>
      <c r="B238" s="413" t="s">
        <v>368</v>
      </c>
      <c r="C238" s="414"/>
      <c r="D238" s="414"/>
      <c r="E238" s="414"/>
      <c r="F238" s="415"/>
      <c r="G238" s="8" t="s">
        <v>567</v>
      </c>
      <c r="H238" s="9">
        <f t="shared" ref="H238:H240" si="18">I238+J238</f>
        <v>20</v>
      </c>
      <c r="I238" s="9"/>
      <c r="J238" s="9">
        <v>20</v>
      </c>
      <c r="K238" s="9">
        <v>7</v>
      </c>
      <c r="L238" s="9">
        <v>1</v>
      </c>
      <c r="M238" s="9">
        <v>1</v>
      </c>
      <c r="N238" s="9">
        <v>23</v>
      </c>
      <c r="O238" s="9"/>
      <c r="P238" s="9"/>
      <c r="Q238" s="10">
        <v>35420</v>
      </c>
      <c r="R238" s="10">
        <v>18970</v>
      </c>
    </row>
    <row r="239" spans="1:18" ht="24" x14ac:dyDescent="0.25">
      <c r="A239" s="7">
        <v>1</v>
      </c>
      <c r="B239" s="413" t="s">
        <v>369</v>
      </c>
      <c r="C239" s="414"/>
      <c r="D239" s="414"/>
      <c r="E239" s="414"/>
      <c r="F239" s="415"/>
      <c r="G239" s="8" t="s">
        <v>370</v>
      </c>
      <c r="H239" s="9">
        <f t="shared" si="18"/>
        <v>0</v>
      </c>
      <c r="I239" s="9"/>
      <c r="J239" s="9"/>
      <c r="K239" s="9"/>
      <c r="L239" s="9"/>
      <c r="M239" s="9"/>
      <c r="N239" s="9">
        <v>2</v>
      </c>
      <c r="O239" s="9"/>
      <c r="P239" s="9"/>
      <c r="Q239" s="10"/>
      <c r="R239" s="10">
        <v>18970</v>
      </c>
    </row>
    <row r="240" spans="1:18" ht="24" x14ac:dyDescent="0.25">
      <c r="A240" s="7">
        <v>2</v>
      </c>
      <c r="B240" s="413" t="s">
        <v>367</v>
      </c>
      <c r="C240" s="414"/>
      <c r="D240" s="414"/>
      <c r="E240" s="414"/>
      <c r="F240" s="415"/>
      <c r="G240" s="8" t="s">
        <v>371</v>
      </c>
      <c r="H240" s="9">
        <f t="shared" si="18"/>
        <v>0</v>
      </c>
      <c r="I240" s="9"/>
      <c r="J240" s="9"/>
      <c r="K240" s="9"/>
      <c r="L240" s="9"/>
      <c r="M240" s="9"/>
      <c r="N240" s="9">
        <v>2</v>
      </c>
      <c r="O240" s="9"/>
      <c r="P240" s="9"/>
      <c r="Q240" s="10">
        <v>35420</v>
      </c>
      <c r="R240" s="10">
        <v>18970</v>
      </c>
    </row>
    <row r="241" spans="1:18" x14ac:dyDescent="0.25">
      <c r="A241" s="7">
        <v>11</v>
      </c>
      <c r="B241" s="396" t="s">
        <v>372</v>
      </c>
      <c r="C241" s="397"/>
      <c r="D241" s="397"/>
      <c r="E241" s="397"/>
      <c r="F241" s="397"/>
      <c r="G241" s="398"/>
      <c r="H241" s="3">
        <f t="shared" ref="H241:P241" si="19">H242+H243+H244+H245+H246+H247+H248+H249+H250+H251+H252+H253+H254+H255</f>
        <v>475</v>
      </c>
      <c r="I241" s="3">
        <f t="shared" si="19"/>
        <v>370</v>
      </c>
      <c r="J241" s="3">
        <f t="shared" si="19"/>
        <v>105</v>
      </c>
      <c r="K241" s="3">
        <f t="shared" si="19"/>
        <v>174</v>
      </c>
      <c r="L241" s="3">
        <f t="shared" si="19"/>
        <v>9</v>
      </c>
      <c r="M241" s="3">
        <f t="shared" si="19"/>
        <v>7</v>
      </c>
      <c r="N241" s="3">
        <f t="shared" si="19"/>
        <v>495</v>
      </c>
      <c r="O241" s="3">
        <f t="shared" si="19"/>
        <v>0</v>
      </c>
      <c r="P241" s="3">
        <f t="shared" si="19"/>
        <v>0</v>
      </c>
      <c r="Q241" s="6">
        <v>31038</v>
      </c>
      <c r="R241" s="6">
        <v>17286</v>
      </c>
    </row>
    <row r="242" spans="1:18" ht="24" x14ac:dyDescent="0.25">
      <c r="A242" s="7"/>
      <c r="B242" s="413" t="s">
        <v>373</v>
      </c>
      <c r="C242" s="414"/>
      <c r="D242" s="414"/>
      <c r="E242" s="414"/>
      <c r="F242" s="415"/>
      <c r="G242" s="8" t="s">
        <v>568</v>
      </c>
      <c r="H242" s="9">
        <f>I242+J242</f>
        <v>370</v>
      </c>
      <c r="I242" s="9">
        <v>340</v>
      </c>
      <c r="J242" s="9">
        <v>30</v>
      </c>
      <c r="K242" s="12">
        <v>134</v>
      </c>
      <c r="L242" s="9">
        <v>7</v>
      </c>
      <c r="M242" s="9">
        <v>7</v>
      </c>
      <c r="N242" s="9">
        <v>368</v>
      </c>
      <c r="O242" s="9"/>
      <c r="P242" s="9"/>
      <c r="Q242" s="10">
        <v>41229</v>
      </c>
      <c r="R242" s="10">
        <v>23137</v>
      </c>
    </row>
    <row r="243" spans="1:18" ht="24" customHeight="1" x14ac:dyDescent="0.25">
      <c r="A243" s="7"/>
      <c r="B243" s="413" t="s">
        <v>374</v>
      </c>
      <c r="C243" s="414"/>
      <c r="D243" s="414"/>
      <c r="E243" s="414"/>
      <c r="F243" s="415"/>
      <c r="G243" s="8" t="s">
        <v>569</v>
      </c>
      <c r="H243" s="9">
        <f t="shared" ref="H243:H255" si="20">I243+J243</f>
        <v>20</v>
      </c>
      <c r="I243" s="9">
        <v>10</v>
      </c>
      <c r="J243" s="9">
        <v>10</v>
      </c>
      <c r="K243" s="9">
        <v>10</v>
      </c>
      <c r="L243" s="9"/>
      <c r="M243" s="9"/>
      <c r="N243" s="9">
        <v>26</v>
      </c>
      <c r="O243" s="9"/>
      <c r="P243" s="9"/>
      <c r="Q243" s="10">
        <v>40200</v>
      </c>
      <c r="R243" s="10">
        <v>21751</v>
      </c>
    </row>
    <row r="244" spans="1:18" x14ac:dyDescent="0.25">
      <c r="A244" s="7"/>
      <c r="B244" s="413" t="s">
        <v>375</v>
      </c>
      <c r="C244" s="414"/>
      <c r="D244" s="414"/>
      <c r="E244" s="414"/>
      <c r="F244" s="415"/>
      <c r="G244" s="8" t="s">
        <v>570</v>
      </c>
      <c r="H244" s="9">
        <f t="shared" si="20"/>
        <v>20</v>
      </c>
      <c r="I244" s="9">
        <v>10</v>
      </c>
      <c r="J244" s="9">
        <v>10</v>
      </c>
      <c r="K244" s="9">
        <v>7</v>
      </c>
      <c r="L244" s="9"/>
      <c r="M244" s="9"/>
      <c r="N244" s="9">
        <v>24</v>
      </c>
      <c r="O244" s="9"/>
      <c r="P244" s="9"/>
      <c r="Q244" s="10">
        <v>46373</v>
      </c>
      <c r="R244" s="10">
        <v>21721</v>
      </c>
    </row>
    <row r="245" spans="1:18" x14ac:dyDescent="0.25">
      <c r="A245" s="7"/>
      <c r="B245" s="413" t="s">
        <v>376</v>
      </c>
      <c r="C245" s="414"/>
      <c r="D245" s="414"/>
      <c r="E245" s="414"/>
      <c r="F245" s="415"/>
      <c r="G245" s="8" t="s">
        <v>571</v>
      </c>
      <c r="H245" s="9">
        <f t="shared" si="20"/>
        <v>20</v>
      </c>
      <c r="I245" s="9">
        <v>10</v>
      </c>
      <c r="J245" s="9">
        <v>10</v>
      </c>
      <c r="K245" s="9">
        <v>7</v>
      </c>
      <c r="L245" s="9">
        <v>0</v>
      </c>
      <c r="M245" s="9">
        <v>0</v>
      </c>
      <c r="N245" s="9">
        <v>25</v>
      </c>
      <c r="O245" s="9"/>
      <c r="P245" s="9"/>
      <c r="Q245" s="10">
        <v>36769</v>
      </c>
      <c r="R245" s="10">
        <v>21545</v>
      </c>
    </row>
    <row r="246" spans="1:18" x14ac:dyDescent="0.25">
      <c r="A246" s="7"/>
      <c r="B246" s="413" t="s">
        <v>377</v>
      </c>
      <c r="C246" s="414"/>
      <c r="D246" s="414"/>
      <c r="E246" s="414"/>
      <c r="F246" s="415"/>
      <c r="G246" s="8" t="s">
        <v>572</v>
      </c>
      <c r="H246" s="9">
        <f t="shared" si="20"/>
        <v>0</v>
      </c>
      <c r="I246" s="9"/>
      <c r="J246" s="9"/>
      <c r="K246" s="9">
        <v>4</v>
      </c>
      <c r="L246" s="9">
        <v>0</v>
      </c>
      <c r="M246" s="9"/>
      <c r="N246" s="9">
        <v>7</v>
      </c>
      <c r="O246" s="9"/>
      <c r="P246" s="9"/>
      <c r="Q246" s="10">
        <v>24042</v>
      </c>
      <c r="R246" s="10">
        <v>23584</v>
      </c>
    </row>
    <row r="247" spans="1:18" x14ac:dyDescent="0.25">
      <c r="A247" s="7"/>
      <c r="B247" s="413" t="s">
        <v>378</v>
      </c>
      <c r="C247" s="414"/>
      <c r="D247" s="414"/>
      <c r="E247" s="414"/>
      <c r="F247" s="415"/>
      <c r="G247" s="8" t="s">
        <v>573</v>
      </c>
      <c r="H247" s="9">
        <f t="shared" si="20"/>
        <v>15</v>
      </c>
      <c r="I247" s="9"/>
      <c r="J247" s="9">
        <v>15</v>
      </c>
      <c r="K247" s="9">
        <v>2</v>
      </c>
      <c r="L247" s="9">
        <v>0</v>
      </c>
      <c r="M247" s="9"/>
      <c r="N247" s="9">
        <v>8</v>
      </c>
      <c r="O247" s="9"/>
      <c r="P247" s="9"/>
      <c r="Q247" s="10">
        <v>47984</v>
      </c>
      <c r="R247" s="10">
        <v>21527</v>
      </c>
    </row>
    <row r="248" spans="1:18" x14ac:dyDescent="0.25">
      <c r="A248" s="7"/>
      <c r="B248" s="413" t="s">
        <v>379</v>
      </c>
      <c r="C248" s="414"/>
      <c r="D248" s="414"/>
      <c r="E248" s="414"/>
      <c r="F248" s="415"/>
      <c r="G248" s="8" t="s">
        <v>574</v>
      </c>
      <c r="H248" s="9">
        <f t="shared" si="20"/>
        <v>15</v>
      </c>
      <c r="I248" s="9"/>
      <c r="J248" s="9">
        <v>15</v>
      </c>
      <c r="K248" s="9">
        <v>5</v>
      </c>
      <c r="L248" s="9">
        <v>1</v>
      </c>
      <c r="M248" s="9">
        <v>0</v>
      </c>
      <c r="N248" s="9">
        <v>6</v>
      </c>
      <c r="O248" s="9"/>
      <c r="P248" s="9"/>
      <c r="Q248" s="10">
        <v>45116</v>
      </c>
      <c r="R248" s="10">
        <v>25638</v>
      </c>
    </row>
    <row r="249" spans="1:18" x14ac:dyDescent="0.25">
      <c r="A249" s="7"/>
      <c r="B249" s="413" t="s">
        <v>380</v>
      </c>
      <c r="C249" s="414"/>
      <c r="D249" s="414"/>
      <c r="E249" s="414"/>
      <c r="F249" s="415"/>
      <c r="G249" s="8" t="s">
        <v>575</v>
      </c>
      <c r="H249" s="9">
        <f t="shared" si="20"/>
        <v>0</v>
      </c>
      <c r="I249" s="9"/>
      <c r="J249" s="9"/>
      <c r="K249" s="9">
        <v>2</v>
      </c>
      <c r="L249" s="9">
        <v>0</v>
      </c>
      <c r="M249" s="9">
        <v>0</v>
      </c>
      <c r="N249" s="9">
        <v>8</v>
      </c>
      <c r="O249" s="9"/>
      <c r="P249" s="9"/>
      <c r="Q249" s="10">
        <v>43233</v>
      </c>
      <c r="R249" s="10">
        <v>22909</v>
      </c>
    </row>
    <row r="250" spans="1:18" x14ac:dyDescent="0.25">
      <c r="A250" s="7"/>
      <c r="B250" s="413" t="s">
        <v>381</v>
      </c>
      <c r="C250" s="414"/>
      <c r="D250" s="414"/>
      <c r="E250" s="414"/>
      <c r="F250" s="415"/>
      <c r="G250" s="8" t="s">
        <v>576</v>
      </c>
      <c r="H250" s="9">
        <f t="shared" si="20"/>
        <v>0</v>
      </c>
      <c r="I250" s="9"/>
      <c r="J250" s="9"/>
      <c r="K250" s="9">
        <v>1</v>
      </c>
      <c r="L250" s="9">
        <v>0</v>
      </c>
      <c r="M250" s="9">
        <v>0</v>
      </c>
      <c r="N250" s="9">
        <v>9</v>
      </c>
      <c r="O250" s="9"/>
      <c r="P250" s="9"/>
      <c r="Q250" s="10">
        <v>50761</v>
      </c>
      <c r="R250" s="10">
        <v>23142</v>
      </c>
    </row>
    <row r="251" spans="1:18" x14ac:dyDescent="0.25">
      <c r="A251" s="7"/>
      <c r="B251" s="413" t="s">
        <v>382</v>
      </c>
      <c r="C251" s="414"/>
      <c r="D251" s="414"/>
      <c r="E251" s="414"/>
      <c r="F251" s="415"/>
      <c r="G251" s="8" t="s">
        <v>577</v>
      </c>
      <c r="H251" s="9">
        <f t="shared" si="20"/>
        <v>15</v>
      </c>
      <c r="I251" s="9"/>
      <c r="J251" s="9">
        <v>15</v>
      </c>
      <c r="K251" s="9">
        <v>2</v>
      </c>
      <c r="L251" s="9">
        <v>1</v>
      </c>
      <c r="M251" s="9">
        <v>0</v>
      </c>
      <c r="N251" s="9">
        <v>8</v>
      </c>
      <c r="O251" s="9"/>
      <c r="P251" s="9"/>
      <c r="Q251" s="10">
        <v>50168</v>
      </c>
      <c r="R251" s="10">
        <v>25417</v>
      </c>
    </row>
    <row r="252" spans="1:18" x14ac:dyDescent="0.25">
      <c r="A252" s="7">
        <v>1</v>
      </c>
      <c r="B252" s="413" t="s">
        <v>383</v>
      </c>
      <c r="C252" s="414"/>
      <c r="D252" s="414"/>
      <c r="E252" s="414"/>
      <c r="F252" s="415"/>
      <c r="G252" s="8" t="s">
        <v>384</v>
      </c>
      <c r="H252" s="9">
        <f t="shared" si="20"/>
        <v>0</v>
      </c>
      <c r="I252" s="9"/>
      <c r="J252" s="9"/>
      <c r="K252" s="9"/>
      <c r="L252" s="9"/>
      <c r="M252" s="9"/>
      <c r="N252" s="9">
        <v>2</v>
      </c>
      <c r="O252" s="9"/>
      <c r="P252" s="9"/>
      <c r="Q252" s="10"/>
      <c r="R252" s="10">
        <v>30426</v>
      </c>
    </row>
    <row r="253" spans="1:18" x14ac:dyDescent="0.25">
      <c r="A253" s="7">
        <v>2</v>
      </c>
      <c r="B253" s="413" t="s">
        <v>385</v>
      </c>
      <c r="C253" s="414"/>
      <c r="D253" s="414"/>
      <c r="E253" s="414"/>
      <c r="F253" s="415"/>
      <c r="G253" s="8" t="s">
        <v>386</v>
      </c>
      <c r="H253" s="9">
        <f t="shared" si="20"/>
        <v>0</v>
      </c>
      <c r="I253" s="9"/>
      <c r="J253" s="9"/>
      <c r="K253" s="9"/>
      <c r="L253" s="9"/>
      <c r="M253" s="9"/>
      <c r="N253" s="9">
        <v>2</v>
      </c>
      <c r="O253" s="9"/>
      <c r="P253" s="9"/>
      <c r="Q253" s="10"/>
      <c r="R253" s="10">
        <v>22791</v>
      </c>
    </row>
    <row r="254" spans="1:18" x14ac:dyDescent="0.25">
      <c r="A254" s="7">
        <v>3</v>
      </c>
      <c r="B254" s="413" t="s">
        <v>387</v>
      </c>
      <c r="C254" s="414"/>
      <c r="D254" s="414"/>
      <c r="E254" s="414"/>
      <c r="F254" s="415"/>
      <c r="G254" s="8" t="s">
        <v>388</v>
      </c>
      <c r="H254" s="9">
        <f t="shared" si="20"/>
        <v>0</v>
      </c>
      <c r="I254" s="9"/>
      <c r="J254" s="9"/>
      <c r="K254" s="9"/>
      <c r="L254" s="9"/>
      <c r="M254" s="9"/>
      <c r="N254" s="9">
        <v>1</v>
      </c>
      <c r="O254" s="9"/>
      <c r="P254" s="9"/>
      <c r="Q254" s="10"/>
      <c r="R254" s="10">
        <v>24708</v>
      </c>
    </row>
    <row r="255" spans="1:18" ht="36" x14ac:dyDescent="0.25">
      <c r="A255" s="7">
        <v>4</v>
      </c>
      <c r="B255" s="413" t="s">
        <v>389</v>
      </c>
      <c r="C255" s="414"/>
      <c r="D255" s="414"/>
      <c r="E255" s="414"/>
      <c r="F255" s="415"/>
      <c r="G255" s="8" t="s">
        <v>390</v>
      </c>
      <c r="H255" s="9">
        <f t="shared" si="20"/>
        <v>0</v>
      </c>
      <c r="I255" s="9"/>
      <c r="J255" s="9"/>
      <c r="K255" s="9"/>
      <c r="L255" s="9"/>
      <c r="M255" s="9"/>
      <c r="N255" s="9">
        <v>1</v>
      </c>
      <c r="O255" s="9"/>
      <c r="P255" s="9"/>
      <c r="Q255" s="10"/>
      <c r="R255" s="10">
        <v>12344</v>
      </c>
    </row>
    <row r="256" spans="1:18" x14ac:dyDescent="0.25">
      <c r="A256" s="7">
        <v>12</v>
      </c>
      <c r="B256" s="396" t="s">
        <v>391</v>
      </c>
      <c r="C256" s="397"/>
      <c r="D256" s="397"/>
      <c r="E256" s="397"/>
      <c r="F256" s="397"/>
      <c r="G256" s="398"/>
      <c r="H256" s="3">
        <f t="shared" ref="H256:P256" si="21">H257+H258+H259+H260+H261+H262+H263+H264+H265+H266</f>
        <v>310</v>
      </c>
      <c r="I256" s="3">
        <f t="shared" si="21"/>
        <v>250</v>
      </c>
      <c r="J256" s="3">
        <f>J257+J258+J259+J260+J261+J262+J263+J264+J265+J266</f>
        <v>60</v>
      </c>
      <c r="K256" s="3">
        <f t="shared" si="21"/>
        <v>198</v>
      </c>
      <c r="L256" s="3">
        <f t="shared" si="21"/>
        <v>48</v>
      </c>
      <c r="M256" s="3">
        <f t="shared" si="21"/>
        <v>10</v>
      </c>
      <c r="N256" s="3">
        <f t="shared" si="21"/>
        <v>607</v>
      </c>
      <c r="O256" s="3">
        <f t="shared" si="21"/>
        <v>78</v>
      </c>
      <c r="P256" s="3">
        <f t="shared" si="21"/>
        <v>0</v>
      </c>
      <c r="Q256" s="6">
        <v>28247</v>
      </c>
      <c r="R256" s="6">
        <v>15995</v>
      </c>
    </row>
    <row r="257" spans="1:18" x14ac:dyDescent="0.25">
      <c r="A257" s="7"/>
      <c r="B257" s="413" t="s">
        <v>392</v>
      </c>
      <c r="C257" s="414"/>
      <c r="D257" s="414"/>
      <c r="E257" s="414"/>
      <c r="F257" s="415"/>
      <c r="G257" s="8" t="s">
        <v>578</v>
      </c>
      <c r="H257" s="9">
        <f>I257+J257</f>
        <v>265</v>
      </c>
      <c r="I257" s="9">
        <v>225</v>
      </c>
      <c r="J257" s="9">
        <v>40</v>
      </c>
      <c r="K257" s="9">
        <v>140</v>
      </c>
      <c r="L257" s="9">
        <v>29</v>
      </c>
      <c r="M257" s="9">
        <v>5</v>
      </c>
      <c r="N257" s="9">
        <v>438</v>
      </c>
      <c r="O257" s="9">
        <v>56</v>
      </c>
      <c r="P257" s="9"/>
      <c r="Q257" s="10">
        <v>28499</v>
      </c>
      <c r="R257" s="10">
        <v>16242</v>
      </c>
    </row>
    <row r="258" spans="1:18" ht="26.25" customHeight="1" x14ac:dyDescent="0.25">
      <c r="A258" s="7"/>
      <c r="B258" s="413" t="s">
        <v>393</v>
      </c>
      <c r="C258" s="414"/>
      <c r="D258" s="414"/>
      <c r="E258" s="414"/>
      <c r="F258" s="415"/>
      <c r="G258" s="8" t="s">
        <v>579</v>
      </c>
      <c r="H258" s="9">
        <f t="shared" ref="H258:H265" si="22">I258+J258</f>
        <v>45</v>
      </c>
      <c r="I258" s="9">
        <v>25</v>
      </c>
      <c r="J258" s="9">
        <v>20</v>
      </c>
      <c r="K258" s="9">
        <v>8</v>
      </c>
      <c r="L258" s="9">
        <v>6</v>
      </c>
      <c r="M258" s="9">
        <v>3</v>
      </c>
      <c r="N258" s="9">
        <v>28</v>
      </c>
      <c r="O258" s="9">
        <v>6</v>
      </c>
      <c r="P258" s="9"/>
      <c r="Q258" s="10">
        <v>28499</v>
      </c>
      <c r="R258" s="10">
        <v>16242</v>
      </c>
    </row>
    <row r="259" spans="1:18" x14ac:dyDescent="0.25">
      <c r="A259" s="7"/>
      <c r="B259" s="413" t="s">
        <v>394</v>
      </c>
      <c r="C259" s="414"/>
      <c r="D259" s="414"/>
      <c r="E259" s="414"/>
      <c r="F259" s="415"/>
      <c r="G259" s="8" t="s">
        <v>580</v>
      </c>
      <c r="H259" s="9">
        <f t="shared" si="22"/>
        <v>0</v>
      </c>
      <c r="I259" s="9"/>
      <c r="J259" s="9"/>
      <c r="K259" s="9">
        <v>12</v>
      </c>
      <c r="L259" s="9">
        <v>3</v>
      </c>
      <c r="M259" s="9">
        <v>2</v>
      </c>
      <c r="N259" s="9">
        <v>41</v>
      </c>
      <c r="O259" s="9">
        <v>3</v>
      </c>
      <c r="P259" s="9"/>
      <c r="Q259" s="10">
        <v>28499</v>
      </c>
      <c r="R259" s="10">
        <v>16242</v>
      </c>
    </row>
    <row r="260" spans="1:18" x14ac:dyDescent="0.25">
      <c r="A260" s="7"/>
      <c r="B260" s="413" t="s">
        <v>395</v>
      </c>
      <c r="C260" s="414"/>
      <c r="D260" s="414"/>
      <c r="E260" s="414"/>
      <c r="F260" s="415"/>
      <c r="G260" s="8" t="s">
        <v>581</v>
      </c>
      <c r="H260" s="9">
        <f t="shared" si="22"/>
        <v>0</v>
      </c>
      <c r="I260" s="9"/>
      <c r="J260" s="9"/>
      <c r="K260" s="9">
        <v>4</v>
      </c>
      <c r="L260" s="9">
        <v>1</v>
      </c>
      <c r="M260" s="9"/>
      <c r="N260" s="9">
        <v>11</v>
      </c>
      <c r="O260" s="9">
        <v>2</v>
      </c>
      <c r="P260" s="9"/>
      <c r="Q260" s="10">
        <v>28499</v>
      </c>
      <c r="R260" s="10">
        <v>16242</v>
      </c>
    </row>
    <row r="261" spans="1:18" x14ac:dyDescent="0.25">
      <c r="A261" s="7"/>
      <c r="B261" s="413" t="s">
        <v>396</v>
      </c>
      <c r="C261" s="414"/>
      <c r="D261" s="414"/>
      <c r="E261" s="414"/>
      <c r="F261" s="415"/>
      <c r="G261" s="8" t="s">
        <v>582</v>
      </c>
      <c r="H261" s="9">
        <f t="shared" si="22"/>
        <v>0</v>
      </c>
      <c r="I261" s="9"/>
      <c r="J261" s="9"/>
      <c r="K261" s="9">
        <v>8</v>
      </c>
      <c r="L261" s="9">
        <v>2</v>
      </c>
      <c r="M261" s="9"/>
      <c r="N261" s="9">
        <v>17</v>
      </c>
      <c r="O261" s="9">
        <v>2</v>
      </c>
      <c r="P261" s="9"/>
      <c r="Q261" s="10">
        <v>28499</v>
      </c>
      <c r="R261" s="10">
        <v>16242</v>
      </c>
    </row>
    <row r="262" spans="1:18" x14ac:dyDescent="0.25">
      <c r="A262" s="7"/>
      <c r="B262" s="413" t="s">
        <v>397</v>
      </c>
      <c r="C262" s="414"/>
      <c r="D262" s="414"/>
      <c r="E262" s="414"/>
      <c r="F262" s="415"/>
      <c r="G262" s="8" t="s">
        <v>583</v>
      </c>
      <c r="H262" s="9">
        <f t="shared" si="22"/>
        <v>0</v>
      </c>
      <c r="I262" s="9"/>
      <c r="J262" s="9"/>
      <c r="K262" s="9">
        <v>5</v>
      </c>
      <c r="L262" s="9">
        <v>1</v>
      </c>
      <c r="M262" s="9"/>
      <c r="N262" s="9">
        <v>12</v>
      </c>
      <c r="O262" s="9">
        <v>3</v>
      </c>
      <c r="P262" s="9"/>
      <c r="Q262" s="10">
        <v>28499</v>
      </c>
      <c r="R262" s="10">
        <v>16242</v>
      </c>
    </row>
    <row r="263" spans="1:18" ht="26.25" customHeight="1" x14ac:dyDescent="0.25">
      <c r="A263" s="7"/>
      <c r="B263" s="413" t="s">
        <v>398</v>
      </c>
      <c r="C263" s="414"/>
      <c r="D263" s="414"/>
      <c r="E263" s="414"/>
      <c r="F263" s="415"/>
      <c r="G263" s="8" t="s">
        <v>584</v>
      </c>
      <c r="H263" s="9">
        <f t="shared" si="22"/>
        <v>0</v>
      </c>
      <c r="I263" s="9"/>
      <c r="J263" s="9"/>
      <c r="K263" s="9">
        <v>9</v>
      </c>
      <c r="L263" s="9">
        <v>2</v>
      </c>
      <c r="M263" s="9"/>
      <c r="N263" s="9">
        <v>29</v>
      </c>
      <c r="O263" s="9">
        <v>1</v>
      </c>
      <c r="P263" s="9"/>
      <c r="Q263" s="10">
        <v>28499</v>
      </c>
      <c r="R263" s="10">
        <v>16242</v>
      </c>
    </row>
    <row r="264" spans="1:18" ht="19.5" customHeight="1" x14ac:dyDescent="0.25">
      <c r="A264" s="7"/>
      <c r="B264" s="413" t="s">
        <v>399</v>
      </c>
      <c r="C264" s="414"/>
      <c r="D264" s="414"/>
      <c r="E264" s="414"/>
      <c r="F264" s="415"/>
      <c r="G264" s="8" t="s">
        <v>585</v>
      </c>
      <c r="H264" s="9">
        <f t="shared" si="22"/>
        <v>0</v>
      </c>
      <c r="I264" s="9"/>
      <c r="J264" s="9"/>
      <c r="K264" s="9">
        <v>7</v>
      </c>
      <c r="L264" s="9">
        <v>2</v>
      </c>
      <c r="M264" s="9"/>
      <c r="N264" s="9">
        <v>15</v>
      </c>
      <c r="O264" s="9">
        <v>3</v>
      </c>
      <c r="P264" s="9"/>
      <c r="Q264" s="10">
        <v>28499</v>
      </c>
      <c r="R264" s="10">
        <v>16242</v>
      </c>
    </row>
    <row r="265" spans="1:18" ht="24" customHeight="1" x14ac:dyDescent="0.25">
      <c r="A265" s="7"/>
      <c r="B265" s="413" t="s">
        <v>400</v>
      </c>
      <c r="C265" s="414"/>
      <c r="D265" s="414"/>
      <c r="E265" s="414"/>
      <c r="F265" s="415"/>
      <c r="G265" s="8" t="s">
        <v>586</v>
      </c>
      <c r="H265" s="9">
        <f t="shared" si="22"/>
        <v>0</v>
      </c>
      <c r="I265" s="9"/>
      <c r="J265" s="9"/>
      <c r="K265" s="9">
        <v>5</v>
      </c>
      <c r="L265" s="9">
        <v>2</v>
      </c>
      <c r="M265" s="9"/>
      <c r="N265" s="9">
        <v>14</v>
      </c>
      <c r="O265" s="9">
        <v>2</v>
      </c>
      <c r="P265" s="9"/>
      <c r="Q265" s="10">
        <v>28499</v>
      </c>
      <c r="R265" s="10">
        <v>16242</v>
      </c>
    </row>
    <row r="266" spans="1:18" ht="23.25" customHeight="1" x14ac:dyDescent="0.25">
      <c r="A266" s="7"/>
      <c r="B266" s="413" t="s">
        <v>401</v>
      </c>
      <c r="C266" s="414"/>
      <c r="D266" s="414"/>
      <c r="E266" s="414"/>
      <c r="F266" s="415"/>
      <c r="G266" s="8" t="s">
        <v>402</v>
      </c>
      <c r="H266" s="9">
        <f>I266+J266</f>
        <v>0</v>
      </c>
      <c r="I266" s="9"/>
      <c r="J266" s="9"/>
      <c r="K266" s="9"/>
      <c r="L266" s="9"/>
      <c r="M266" s="9"/>
      <c r="N266" s="9">
        <v>2</v>
      </c>
      <c r="O266" s="9"/>
      <c r="P266" s="9"/>
      <c r="Q266" s="10">
        <v>28499</v>
      </c>
      <c r="R266" s="10">
        <v>16242</v>
      </c>
    </row>
    <row r="267" spans="1:18" x14ac:dyDescent="0.25">
      <c r="A267" s="7">
        <v>13</v>
      </c>
      <c r="B267" s="396" t="s">
        <v>403</v>
      </c>
      <c r="C267" s="397"/>
      <c r="D267" s="397"/>
      <c r="E267" s="397"/>
      <c r="F267" s="397"/>
      <c r="G267" s="398"/>
      <c r="H267" s="3">
        <f t="shared" ref="H267:O267" si="23">H268+H286+H298</f>
        <v>105</v>
      </c>
      <c r="I267" s="3">
        <f t="shared" si="23"/>
        <v>65</v>
      </c>
      <c r="J267" s="3">
        <f t="shared" si="23"/>
        <v>40</v>
      </c>
      <c r="K267" s="3">
        <f t="shared" si="23"/>
        <v>34</v>
      </c>
      <c r="L267" s="3">
        <f>L269+L286+L298</f>
        <v>37</v>
      </c>
      <c r="M267" s="3">
        <f t="shared" si="23"/>
        <v>21</v>
      </c>
      <c r="N267" s="3">
        <f t="shared" si="23"/>
        <v>87</v>
      </c>
      <c r="O267" s="3">
        <f t="shared" si="23"/>
        <v>68</v>
      </c>
      <c r="P267" s="3">
        <f>P269+P286+P298+P304</f>
        <v>33</v>
      </c>
      <c r="Q267" s="6">
        <v>35656</v>
      </c>
      <c r="R267" s="6">
        <v>20199</v>
      </c>
    </row>
    <row r="268" spans="1:18" x14ac:dyDescent="0.25">
      <c r="A268" s="7"/>
      <c r="B268" s="413" t="s">
        <v>430</v>
      </c>
      <c r="C268" s="414"/>
      <c r="D268" s="414"/>
      <c r="E268" s="414"/>
      <c r="F268" s="415"/>
      <c r="G268" s="8"/>
      <c r="H268" s="3">
        <f t="shared" ref="H268" si="24">H269+H270+H271+H272+H273+H274+H275+H276+H277+H278+H279+H280+H281+H282+H283+H284+H285</f>
        <v>95</v>
      </c>
      <c r="I268" s="3">
        <f>I269+I270+I271+I272+I273+I274+I275+I276+I277+I278+I279+I280+I281+I282+I283+I284+I285</f>
        <v>65</v>
      </c>
      <c r="J268" s="3">
        <f t="shared" ref="J268:O268" si="25">J269+J270+J271+J272+J273+J274+J275+J276+J277+J278+J279+J280+J281+J282+J283+J284+J285</f>
        <v>30</v>
      </c>
      <c r="K268" s="3">
        <v>27</v>
      </c>
      <c r="L268" s="3">
        <v>23.5</v>
      </c>
      <c r="M268" s="3">
        <f>M269+M270+M271+M272+M273+M274+M275+M276+M277+M278+M279+M280+M281+M282+M283+M284+M285</f>
        <v>18</v>
      </c>
      <c r="N268" s="3">
        <v>74</v>
      </c>
      <c r="O268" s="3">
        <f t="shared" si="25"/>
        <v>39</v>
      </c>
      <c r="P268" s="3">
        <v>11.3</v>
      </c>
      <c r="Q268" s="6">
        <v>34381</v>
      </c>
      <c r="R268" s="6">
        <v>21484.7</v>
      </c>
    </row>
    <row r="269" spans="1:18" x14ac:dyDescent="0.25">
      <c r="A269" s="7"/>
      <c r="B269" s="413" t="s">
        <v>430</v>
      </c>
      <c r="C269" s="414"/>
      <c r="D269" s="414"/>
      <c r="E269" s="414"/>
      <c r="F269" s="415"/>
      <c r="G269" s="8" t="s">
        <v>590</v>
      </c>
      <c r="H269" s="9">
        <f>I269+J269</f>
        <v>95</v>
      </c>
      <c r="I269" s="9">
        <v>65</v>
      </c>
      <c r="J269" s="9">
        <v>30</v>
      </c>
      <c r="K269" s="9">
        <v>26</v>
      </c>
      <c r="L269" s="9">
        <v>27</v>
      </c>
      <c r="M269" s="9">
        <v>18</v>
      </c>
      <c r="N269" s="9">
        <v>60</v>
      </c>
      <c r="O269" s="9">
        <v>38</v>
      </c>
      <c r="P269" s="9">
        <v>11</v>
      </c>
      <c r="Q269" s="10">
        <v>34388</v>
      </c>
      <c r="R269" s="10">
        <v>19524</v>
      </c>
    </row>
    <row r="270" spans="1:18" x14ac:dyDescent="0.25">
      <c r="A270" s="7">
        <v>1</v>
      </c>
      <c r="B270" s="413" t="s">
        <v>431</v>
      </c>
      <c r="C270" s="414"/>
      <c r="D270" s="414"/>
      <c r="E270" s="414"/>
      <c r="F270" s="415"/>
      <c r="G270" s="8" t="s">
        <v>432</v>
      </c>
      <c r="H270" s="9">
        <f t="shared" ref="H270:H284" si="26">I270+J270</f>
        <v>0</v>
      </c>
      <c r="I270" s="9"/>
      <c r="J270" s="9"/>
      <c r="K270" s="9"/>
      <c r="L270" s="9"/>
      <c r="M270" s="9"/>
      <c r="N270" s="9">
        <v>1</v>
      </c>
      <c r="O270" s="9"/>
      <c r="P270" s="9"/>
      <c r="Q270" s="10"/>
      <c r="R270" s="10">
        <v>24186</v>
      </c>
    </row>
    <row r="271" spans="1:18" ht="21.75" customHeight="1" x14ac:dyDescent="0.25">
      <c r="A271" s="7">
        <v>2</v>
      </c>
      <c r="B271" s="413" t="s">
        <v>433</v>
      </c>
      <c r="C271" s="414"/>
      <c r="D271" s="414"/>
      <c r="E271" s="414"/>
      <c r="F271" s="415"/>
      <c r="G271" s="8" t="s">
        <v>434</v>
      </c>
      <c r="H271" s="9">
        <f t="shared" si="26"/>
        <v>0</v>
      </c>
      <c r="I271" s="9"/>
      <c r="J271" s="9"/>
      <c r="K271" s="9"/>
      <c r="L271" s="9"/>
      <c r="M271" s="9"/>
      <c r="N271" s="9">
        <v>1</v>
      </c>
      <c r="O271" s="9"/>
      <c r="P271" s="9"/>
      <c r="Q271" s="10"/>
      <c r="R271" s="10">
        <v>21687</v>
      </c>
    </row>
    <row r="272" spans="1:18" ht="36" x14ac:dyDescent="0.25">
      <c r="A272" s="7">
        <v>3</v>
      </c>
      <c r="B272" s="413" t="s">
        <v>435</v>
      </c>
      <c r="C272" s="414"/>
      <c r="D272" s="414"/>
      <c r="E272" s="414"/>
      <c r="F272" s="415"/>
      <c r="G272" s="8" t="s">
        <v>436</v>
      </c>
      <c r="H272" s="9">
        <f t="shared" si="26"/>
        <v>0</v>
      </c>
      <c r="I272" s="9"/>
      <c r="J272" s="9"/>
      <c r="K272" s="9"/>
      <c r="L272" s="9"/>
      <c r="M272" s="9"/>
      <c r="N272" s="9">
        <v>1</v>
      </c>
      <c r="O272" s="9"/>
      <c r="P272" s="9"/>
      <c r="Q272" s="10"/>
      <c r="R272" s="10">
        <v>22589</v>
      </c>
    </row>
    <row r="273" spans="1:18" ht="24" x14ac:dyDescent="0.25">
      <c r="A273" s="7">
        <v>4</v>
      </c>
      <c r="B273" s="413" t="s">
        <v>439</v>
      </c>
      <c r="C273" s="414"/>
      <c r="D273" s="414"/>
      <c r="E273" s="414"/>
      <c r="F273" s="415"/>
      <c r="G273" s="8" t="s">
        <v>440</v>
      </c>
      <c r="H273" s="9">
        <f t="shared" si="26"/>
        <v>0</v>
      </c>
      <c r="I273" s="9"/>
      <c r="J273" s="9"/>
      <c r="K273" s="9"/>
      <c r="L273" s="9"/>
      <c r="M273" s="9"/>
      <c r="N273" s="9">
        <v>1</v>
      </c>
      <c r="O273" s="9"/>
      <c r="P273" s="9"/>
      <c r="Q273" s="10"/>
      <c r="R273" s="10">
        <v>29312</v>
      </c>
    </row>
    <row r="274" spans="1:18" x14ac:dyDescent="0.25">
      <c r="A274" s="7">
        <v>5</v>
      </c>
      <c r="B274" s="413" t="s">
        <v>443</v>
      </c>
      <c r="C274" s="414"/>
      <c r="D274" s="414"/>
      <c r="E274" s="414"/>
      <c r="F274" s="415"/>
      <c r="G274" s="8" t="s">
        <v>444</v>
      </c>
      <c r="H274" s="9">
        <f t="shared" si="26"/>
        <v>0</v>
      </c>
      <c r="I274" s="9"/>
      <c r="J274" s="9"/>
      <c r="K274" s="9"/>
      <c r="L274" s="9"/>
      <c r="M274" s="9"/>
      <c r="N274" s="9">
        <v>1</v>
      </c>
      <c r="O274" s="9"/>
      <c r="P274" s="9"/>
      <c r="Q274" s="10"/>
      <c r="R274" s="10">
        <v>22877</v>
      </c>
    </row>
    <row r="275" spans="1:18" ht="21.75" customHeight="1" x14ac:dyDescent="0.25">
      <c r="A275" s="7">
        <v>6</v>
      </c>
      <c r="B275" s="413" t="s">
        <v>445</v>
      </c>
      <c r="C275" s="414"/>
      <c r="D275" s="414"/>
      <c r="E275" s="414"/>
      <c r="F275" s="415"/>
      <c r="G275" s="8" t="s">
        <v>446</v>
      </c>
      <c r="H275" s="9">
        <f t="shared" si="26"/>
        <v>0</v>
      </c>
      <c r="I275" s="9"/>
      <c r="J275" s="9"/>
      <c r="K275" s="9"/>
      <c r="L275" s="9"/>
      <c r="M275" s="9"/>
      <c r="N275" s="9">
        <v>1</v>
      </c>
      <c r="O275" s="9"/>
      <c r="P275" s="9"/>
      <c r="Q275" s="10"/>
      <c r="R275" s="10">
        <v>17742</v>
      </c>
    </row>
    <row r="276" spans="1:18" ht="24" x14ac:dyDescent="0.25">
      <c r="A276" s="7">
        <v>7</v>
      </c>
      <c r="B276" s="413" t="s">
        <v>447</v>
      </c>
      <c r="C276" s="414"/>
      <c r="D276" s="414"/>
      <c r="E276" s="414"/>
      <c r="F276" s="415"/>
      <c r="G276" s="8" t="s">
        <v>448</v>
      </c>
      <c r="H276" s="9">
        <f t="shared" si="26"/>
        <v>0</v>
      </c>
      <c r="I276" s="9"/>
      <c r="J276" s="9"/>
      <c r="K276" s="9"/>
      <c r="L276" s="9"/>
      <c r="M276" s="9"/>
      <c r="N276" s="9">
        <v>1</v>
      </c>
      <c r="O276" s="9"/>
      <c r="P276" s="9"/>
      <c r="Q276" s="10"/>
      <c r="R276" s="10">
        <v>18742</v>
      </c>
    </row>
    <row r="277" spans="1:18" ht="21.75" customHeight="1" x14ac:dyDescent="0.25">
      <c r="A277" s="7">
        <v>8</v>
      </c>
      <c r="B277" s="413" t="s">
        <v>449</v>
      </c>
      <c r="C277" s="414"/>
      <c r="D277" s="414"/>
      <c r="E277" s="414"/>
      <c r="F277" s="415"/>
      <c r="G277" s="8" t="s">
        <v>450</v>
      </c>
      <c r="H277" s="9">
        <f t="shared" si="26"/>
        <v>0</v>
      </c>
      <c r="I277" s="9"/>
      <c r="J277" s="9"/>
      <c r="K277" s="9"/>
      <c r="L277" s="9"/>
      <c r="M277" s="9"/>
      <c r="N277" s="9"/>
      <c r="O277" s="9">
        <v>1</v>
      </c>
      <c r="P277" s="9">
        <v>1</v>
      </c>
      <c r="Q277" s="10"/>
      <c r="R277" s="10">
        <v>25275</v>
      </c>
    </row>
    <row r="278" spans="1:18" x14ac:dyDescent="0.25">
      <c r="A278" s="7">
        <v>9</v>
      </c>
      <c r="B278" s="413" t="s">
        <v>451</v>
      </c>
      <c r="C278" s="414"/>
      <c r="D278" s="414"/>
      <c r="E278" s="414"/>
      <c r="F278" s="415"/>
      <c r="G278" s="8" t="s">
        <v>452</v>
      </c>
      <c r="H278" s="9">
        <f t="shared" si="26"/>
        <v>0</v>
      </c>
      <c r="I278" s="9"/>
      <c r="J278" s="9"/>
      <c r="K278" s="9"/>
      <c r="L278" s="9"/>
      <c r="M278" s="9"/>
      <c r="N278" s="9">
        <v>1</v>
      </c>
      <c r="O278" s="9"/>
      <c r="P278" s="9"/>
      <c r="Q278" s="10"/>
      <c r="R278" s="10">
        <v>17830</v>
      </c>
    </row>
    <row r="279" spans="1:18" ht="24.75" customHeight="1" x14ac:dyDescent="0.25">
      <c r="A279" s="7">
        <v>10</v>
      </c>
      <c r="B279" s="413" t="s">
        <v>453</v>
      </c>
      <c r="C279" s="414"/>
      <c r="D279" s="414"/>
      <c r="E279" s="414"/>
      <c r="F279" s="415"/>
      <c r="G279" s="8" t="s">
        <v>454</v>
      </c>
      <c r="H279" s="9">
        <f t="shared" si="26"/>
        <v>0</v>
      </c>
      <c r="I279" s="9"/>
      <c r="J279" s="9"/>
      <c r="K279" s="9"/>
      <c r="L279" s="9"/>
      <c r="M279" s="9"/>
      <c r="N279" s="9">
        <v>1</v>
      </c>
      <c r="O279" s="9">
        <v>0</v>
      </c>
      <c r="P279" s="9">
        <v>0</v>
      </c>
      <c r="Q279" s="10"/>
      <c r="R279" s="10">
        <v>0</v>
      </c>
    </row>
    <row r="280" spans="1:18" x14ac:dyDescent="0.25">
      <c r="A280" s="7">
        <v>11</v>
      </c>
      <c r="B280" s="413" t="s">
        <v>455</v>
      </c>
      <c r="C280" s="414"/>
      <c r="D280" s="414"/>
      <c r="E280" s="414"/>
      <c r="F280" s="415"/>
      <c r="G280" s="8" t="s">
        <v>456</v>
      </c>
      <c r="H280" s="9">
        <f t="shared" si="26"/>
        <v>0</v>
      </c>
      <c r="I280" s="9"/>
      <c r="J280" s="9"/>
      <c r="K280" s="9"/>
      <c r="L280" s="9"/>
      <c r="M280" s="9"/>
      <c r="N280" s="9">
        <v>1</v>
      </c>
      <c r="O280" s="9"/>
      <c r="P280" s="9"/>
      <c r="Q280" s="10"/>
      <c r="R280" s="10">
        <v>23502</v>
      </c>
    </row>
    <row r="281" spans="1:18" x14ac:dyDescent="0.25">
      <c r="A281" s="7">
        <v>12</v>
      </c>
      <c r="B281" s="413" t="s">
        <v>457</v>
      </c>
      <c r="C281" s="414"/>
      <c r="D281" s="414"/>
      <c r="E281" s="414"/>
      <c r="F281" s="415"/>
      <c r="G281" s="8" t="s">
        <v>458</v>
      </c>
      <c r="H281" s="9">
        <f t="shared" si="26"/>
        <v>0</v>
      </c>
      <c r="I281" s="9"/>
      <c r="J281" s="9"/>
      <c r="K281" s="9"/>
      <c r="L281" s="9"/>
      <c r="M281" s="9"/>
      <c r="N281" s="9">
        <v>1</v>
      </c>
      <c r="O281" s="9"/>
      <c r="P281" s="9"/>
      <c r="Q281" s="10"/>
      <c r="R281" s="10">
        <v>18721</v>
      </c>
    </row>
    <row r="282" spans="1:18" ht="24" x14ac:dyDescent="0.25">
      <c r="A282" s="7">
        <v>13</v>
      </c>
      <c r="B282" s="413" t="s">
        <v>459</v>
      </c>
      <c r="C282" s="414"/>
      <c r="D282" s="414"/>
      <c r="E282" s="414"/>
      <c r="F282" s="415"/>
      <c r="G282" s="8" t="s">
        <v>460</v>
      </c>
      <c r="H282" s="9">
        <f t="shared" si="26"/>
        <v>0</v>
      </c>
      <c r="I282" s="9"/>
      <c r="J282" s="9"/>
      <c r="K282" s="9"/>
      <c r="L282" s="9"/>
      <c r="M282" s="9"/>
      <c r="N282" s="9">
        <v>1</v>
      </c>
      <c r="O282" s="9"/>
      <c r="P282" s="9"/>
      <c r="Q282" s="10"/>
      <c r="R282" s="10">
        <v>19045</v>
      </c>
    </row>
    <row r="283" spans="1:18" ht="36" x14ac:dyDescent="0.25">
      <c r="A283" s="7">
        <v>14</v>
      </c>
      <c r="B283" s="413" t="s">
        <v>461</v>
      </c>
      <c r="C283" s="414"/>
      <c r="D283" s="414"/>
      <c r="E283" s="414"/>
      <c r="F283" s="415"/>
      <c r="G283" s="8" t="s">
        <v>462</v>
      </c>
      <c r="H283" s="9">
        <f t="shared" si="26"/>
        <v>0</v>
      </c>
      <c r="I283" s="9"/>
      <c r="J283" s="9"/>
      <c r="K283" s="9"/>
      <c r="L283" s="9"/>
      <c r="M283" s="9"/>
      <c r="N283" s="9">
        <v>1</v>
      </c>
      <c r="O283" s="9"/>
      <c r="P283" s="9"/>
      <c r="Q283" s="10"/>
      <c r="R283" s="10">
        <v>38288</v>
      </c>
    </row>
    <row r="284" spans="1:18" x14ac:dyDescent="0.25">
      <c r="A284" s="7">
        <v>15</v>
      </c>
      <c r="B284" s="413" t="s">
        <v>437</v>
      </c>
      <c r="C284" s="414"/>
      <c r="D284" s="414"/>
      <c r="E284" s="414"/>
      <c r="F284" s="415"/>
      <c r="G284" s="8" t="s">
        <v>438</v>
      </c>
      <c r="H284" s="9">
        <f t="shared" si="26"/>
        <v>0</v>
      </c>
      <c r="I284" s="9"/>
      <c r="J284" s="9"/>
      <c r="K284" s="9"/>
      <c r="L284" s="9"/>
      <c r="M284" s="9"/>
      <c r="N284" s="9"/>
      <c r="O284" s="9"/>
      <c r="P284" s="9"/>
      <c r="Q284" s="10"/>
      <c r="R284" s="10"/>
    </row>
    <row r="285" spans="1:18" x14ac:dyDescent="0.25">
      <c r="A285" s="7">
        <v>16</v>
      </c>
      <c r="B285" s="413" t="s">
        <v>441</v>
      </c>
      <c r="C285" s="414"/>
      <c r="D285" s="414"/>
      <c r="E285" s="414"/>
      <c r="F285" s="415"/>
      <c r="G285" s="8" t="s">
        <v>442</v>
      </c>
      <c r="H285" s="9">
        <f>I285+J285</f>
        <v>0</v>
      </c>
      <c r="I285" s="9"/>
      <c r="J285" s="9"/>
      <c r="K285" s="9"/>
      <c r="L285" s="9"/>
      <c r="M285" s="9"/>
      <c r="N285" s="9"/>
      <c r="O285" s="9"/>
      <c r="P285" s="9"/>
      <c r="Q285" s="10"/>
      <c r="R285" s="10"/>
    </row>
    <row r="286" spans="1:18" x14ac:dyDescent="0.25">
      <c r="A286" s="7"/>
      <c r="B286" s="416" t="s">
        <v>404</v>
      </c>
      <c r="C286" s="417"/>
      <c r="D286" s="417"/>
      <c r="E286" s="417"/>
      <c r="F286" s="417"/>
      <c r="G286" s="418"/>
      <c r="H286" s="3">
        <f t="shared" ref="H286" si="27">H287+H288+H289+H290+H291+H292+H293+H294+H295+H296+H297</f>
        <v>10</v>
      </c>
      <c r="I286" s="3">
        <f>I287+I288+I289+I290+I291+I292+I293+I294+I295+I296+I297</f>
        <v>0</v>
      </c>
      <c r="J286" s="3">
        <f t="shared" ref="J286:N286" si="28">J287+J288+J289+J290+J291+J292+J293+J294+J295+J296+J297</f>
        <v>10</v>
      </c>
      <c r="K286" s="3">
        <f t="shared" si="28"/>
        <v>4</v>
      </c>
      <c r="L286" s="3">
        <f t="shared" si="28"/>
        <v>6</v>
      </c>
      <c r="M286" s="3">
        <f t="shared" si="28"/>
        <v>1</v>
      </c>
      <c r="N286" s="3">
        <f t="shared" si="28"/>
        <v>7</v>
      </c>
      <c r="O286" s="3">
        <f>O287+O289+O290+O291+O292+O293+O294+O295+O296</f>
        <v>18</v>
      </c>
      <c r="P286" s="3">
        <f>P287+P289+P290+P291+P292+P293</f>
        <v>14</v>
      </c>
      <c r="Q286" s="6">
        <v>38338</v>
      </c>
      <c r="R286" s="6">
        <v>18725</v>
      </c>
    </row>
    <row r="287" spans="1:18" ht="28.5" customHeight="1" x14ac:dyDescent="0.25">
      <c r="A287" s="7"/>
      <c r="B287" s="413" t="s">
        <v>404</v>
      </c>
      <c r="C287" s="414"/>
      <c r="D287" s="414"/>
      <c r="E287" s="414"/>
      <c r="F287" s="415"/>
      <c r="G287" s="8" t="s">
        <v>587</v>
      </c>
      <c r="H287" s="9">
        <f>I287+J287</f>
        <v>10</v>
      </c>
      <c r="I287" s="9"/>
      <c r="J287" s="9">
        <v>10</v>
      </c>
      <c r="K287" s="9">
        <v>4</v>
      </c>
      <c r="L287" s="9">
        <v>6</v>
      </c>
      <c r="M287" s="9">
        <v>1</v>
      </c>
      <c r="N287" s="9">
        <v>6</v>
      </c>
      <c r="O287" s="9">
        <v>10</v>
      </c>
      <c r="P287" s="9">
        <v>9</v>
      </c>
      <c r="Q287" s="10">
        <v>38338</v>
      </c>
      <c r="R287" s="10">
        <v>18725</v>
      </c>
    </row>
    <row r="288" spans="1:18" ht="18.75" customHeight="1" x14ac:dyDescent="0.25">
      <c r="A288" s="7"/>
      <c r="B288" s="413" t="s">
        <v>424</v>
      </c>
      <c r="C288" s="414"/>
      <c r="D288" s="414"/>
      <c r="E288" s="414"/>
      <c r="F288" s="415"/>
      <c r="G288" s="8" t="s">
        <v>589</v>
      </c>
      <c r="H288" s="9">
        <f t="shared" ref="H288:H297" si="29">I288+J288</f>
        <v>0</v>
      </c>
      <c r="I288" s="9"/>
      <c r="J288" s="9"/>
      <c r="K288" s="9"/>
      <c r="L288" s="9"/>
      <c r="M288" s="9"/>
      <c r="N288" s="9"/>
      <c r="O288" s="9">
        <v>2</v>
      </c>
      <c r="P288" s="9">
        <v>2</v>
      </c>
      <c r="Q288" s="10"/>
      <c r="R288" s="10">
        <v>15094</v>
      </c>
    </row>
    <row r="289" spans="1:18" x14ac:dyDescent="0.25">
      <c r="A289" s="7">
        <v>1</v>
      </c>
      <c r="B289" s="413" t="s">
        <v>405</v>
      </c>
      <c r="C289" s="414"/>
      <c r="D289" s="414"/>
      <c r="E289" s="414"/>
      <c r="F289" s="415"/>
      <c r="G289" s="8" t="s">
        <v>406</v>
      </c>
      <c r="H289" s="9">
        <f t="shared" si="29"/>
        <v>0</v>
      </c>
      <c r="I289" s="9"/>
      <c r="J289" s="9"/>
      <c r="K289" s="9"/>
      <c r="L289" s="9"/>
      <c r="M289" s="9"/>
      <c r="N289" s="9">
        <v>1</v>
      </c>
      <c r="O289" s="9">
        <v>1</v>
      </c>
      <c r="P289" s="9">
        <v>1</v>
      </c>
      <c r="Q289" s="10"/>
      <c r="R289" s="10"/>
    </row>
    <row r="290" spans="1:18" x14ac:dyDescent="0.25">
      <c r="A290" s="7">
        <v>2</v>
      </c>
      <c r="B290" s="413" t="s">
        <v>407</v>
      </c>
      <c r="C290" s="414"/>
      <c r="D290" s="414"/>
      <c r="E290" s="414"/>
      <c r="F290" s="415"/>
      <c r="G290" s="8" t="s">
        <v>408</v>
      </c>
      <c r="H290" s="9">
        <f t="shared" si="29"/>
        <v>0</v>
      </c>
      <c r="I290" s="9"/>
      <c r="J290" s="9"/>
      <c r="K290" s="9"/>
      <c r="L290" s="9"/>
      <c r="M290" s="9"/>
      <c r="N290" s="9"/>
      <c r="O290" s="9">
        <v>1</v>
      </c>
      <c r="P290" s="9">
        <v>1</v>
      </c>
      <c r="Q290" s="10"/>
      <c r="R290" s="10"/>
    </row>
    <row r="291" spans="1:18" x14ac:dyDescent="0.25">
      <c r="A291" s="7">
        <v>3</v>
      </c>
      <c r="B291" s="413" t="s">
        <v>409</v>
      </c>
      <c r="C291" s="414"/>
      <c r="D291" s="414"/>
      <c r="E291" s="414"/>
      <c r="F291" s="415"/>
      <c r="G291" s="8" t="s">
        <v>410</v>
      </c>
      <c r="H291" s="9">
        <f t="shared" si="29"/>
        <v>0</v>
      </c>
      <c r="I291" s="9"/>
      <c r="J291" s="9"/>
      <c r="K291" s="9"/>
      <c r="L291" s="9"/>
      <c r="M291" s="9"/>
      <c r="N291" s="9"/>
      <c r="O291" s="9">
        <v>1</v>
      </c>
      <c r="P291" s="9">
        <v>1</v>
      </c>
      <c r="Q291" s="10"/>
      <c r="R291" s="10"/>
    </row>
    <row r="292" spans="1:18" x14ac:dyDescent="0.25">
      <c r="A292" s="7">
        <v>4</v>
      </c>
      <c r="B292" s="413" t="s">
        <v>411</v>
      </c>
      <c r="C292" s="414"/>
      <c r="D292" s="414"/>
      <c r="E292" s="414"/>
      <c r="F292" s="415"/>
      <c r="G292" s="8" t="s">
        <v>412</v>
      </c>
      <c r="H292" s="9">
        <f t="shared" si="29"/>
        <v>0</v>
      </c>
      <c r="I292" s="9"/>
      <c r="J292" s="9"/>
      <c r="K292" s="9"/>
      <c r="L292" s="9"/>
      <c r="M292" s="9"/>
      <c r="N292" s="9"/>
      <c r="O292" s="9">
        <v>1</v>
      </c>
      <c r="P292" s="9">
        <v>1</v>
      </c>
      <c r="Q292" s="10"/>
      <c r="R292" s="10"/>
    </row>
    <row r="293" spans="1:18" x14ac:dyDescent="0.25">
      <c r="A293" s="7">
        <v>5</v>
      </c>
      <c r="B293" s="413" t="s">
        <v>415</v>
      </c>
      <c r="C293" s="414"/>
      <c r="D293" s="414"/>
      <c r="E293" s="414"/>
      <c r="F293" s="415"/>
      <c r="G293" s="8" t="s">
        <v>416</v>
      </c>
      <c r="H293" s="9">
        <f t="shared" si="29"/>
        <v>0</v>
      </c>
      <c r="I293" s="9"/>
      <c r="J293" s="9"/>
      <c r="K293" s="9"/>
      <c r="L293" s="9"/>
      <c r="M293" s="9"/>
      <c r="N293" s="9"/>
      <c r="O293" s="9">
        <v>1</v>
      </c>
      <c r="P293" s="9">
        <v>1</v>
      </c>
      <c r="Q293" s="10"/>
      <c r="R293" s="10"/>
    </row>
    <row r="294" spans="1:18" x14ac:dyDescent="0.25">
      <c r="A294" s="7">
        <v>6</v>
      </c>
      <c r="B294" s="413" t="s">
        <v>417</v>
      </c>
      <c r="C294" s="414"/>
      <c r="D294" s="414"/>
      <c r="E294" s="414"/>
      <c r="F294" s="415"/>
      <c r="G294" s="8" t="s">
        <v>418</v>
      </c>
      <c r="H294" s="9">
        <f t="shared" si="29"/>
        <v>0</v>
      </c>
      <c r="I294" s="9"/>
      <c r="J294" s="9"/>
      <c r="K294" s="9"/>
      <c r="L294" s="9"/>
      <c r="M294" s="9"/>
      <c r="N294" s="9"/>
      <c r="O294" s="9">
        <v>1</v>
      </c>
      <c r="P294" s="9">
        <v>1</v>
      </c>
      <c r="Q294" s="10"/>
      <c r="R294" s="10"/>
    </row>
    <row r="295" spans="1:18" x14ac:dyDescent="0.25">
      <c r="A295" s="7">
        <v>7</v>
      </c>
      <c r="B295" s="413" t="s">
        <v>419</v>
      </c>
      <c r="C295" s="414"/>
      <c r="D295" s="414"/>
      <c r="E295" s="414"/>
      <c r="F295" s="415"/>
      <c r="G295" s="8" t="s">
        <v>420</v>
      </c>
      <c r="H295" s="9">
        <f t="shared" si="29"/>
        <v>0</v>
      </c>
      <c r="I295" s="9"/>
      <c r="J295" s="9"/>
      <c r="K295" s="9"/>
      <c r="L295" s="9"/>
      <c r="M295" s="9"/>
      <c r="N295" s="9"/>
      <c r="O295" s="9">
        <v>1</v>
      </c>
      <c r="P295" s="9">
        <v>0</v>
      </c>
      <c r="Q295" s="10"/>
      <c r="R295" s="10"/>
    </row>
    <row r="296" spans="1:18" ht="26.25" customHeight="1" x14ac:dyDescent="0.25">
      <c r="A296" s="7">
        <v>8</v>
      </c>
      <c r="B296" s="413" t="s">
        <v>421</v>
      </c>
      <c r="C296" s="414"/>
      <c r="D296" s="414"/>
      <c r="E296" s="414"/>
      <c r="F296" s="415"/>
      <c r="G296" s="8" t="s">
        <v>422</v>
      </c>
      <c r="H296" s="9">
        <f t="shared" si="29"/>
        <v>0</v>
      </c>
      <c r="I296" s="9"/>
      <c r="J296" s="9"/>
      <c r="K296" s="9"/>
      <c r="L296" s="9"/>
      <c r="M296" s="9"/>
      <c r="N296" s="9"/>
      <c r="O296" s="9">
        <v>1</v>
      </c>
      <c r="P296" s="9">
        <v>0</v>
      </c>
      <c r="Q296" s="10"/>
      <c r="R296" s="10"/>
    </row>
    <row r="297" spans="1:18" ht="23.25" customHeight="1" x14ac:dyDescent="0.25">
      <c r="A297" s="7">
        <v>9</v>
      </c>
      <c r="B297" s="413" t="s">
        <v>413</v>
      </c>
      <c r="C297" s="414"/>
      <c r="D297" s="414"/>
      <c r="E297" s="414"/>
      <c r="F297" s="415"/>
      <c r="G297" s="8" t="s">
        <v>414</v>
      </c>
      <c r="H297" s="9">
        <f t="shared" si="29"/>
        <v>0</v>
      </c>
      <c r="I297" s="9"/>
      <c r="J297" s="9"/>
      <c r="K297" s="9"/>
      <c r="L297" s="9"/>
      <c r="M297" s="9"/>
      <c r="N297" s="9"/>
      <c r="O297" s="9">
        <v>0</v>
      </c>
      <c r="P297" s="9"/>
      <c r="Q297" s="10"/>
      <c r="R297" s="10"/>
    </row>
    <row r="298" spans="1:18" x14ac:dyDescent="0.25">
      <c r="A298" s="7"/>
      <c r="B298" s="416" t="s">
        <v>423</v>
      </c>
      <c r="C298" s="417"/>
      <c r="D298" s="417"/>
      <c r="E298" s="417"/>
      <c r="F298" s="417"/>
      <c r="G298" s="418"/>
      <c r="H298" s="3">
        <f t="shared" ref="H298" si="30">H299+H300+H302+H303</f>
        <v>0</v>
      </c>
      <c r="I298" s="3">
        <f>I299+I300+I302+I303</f>
        <v>0</v>
      </c>
      <c r="J298" s="3">
        <f>J299+J300+J302+J303</f>
        <v>0</v>
      </c>
      <c r="K298" s="3">
        <v>3</v>
      </c>
      <c r="L298" s="3">
        <v>4</v>
      </c>
      <c r="M298" s="3">
        <v>2</v>
      </c>
      <c r="N298" s="3">
        <v>6</v>
      </c>
      <c r="O298" s="3">
        <f>O299+O300+O301+O302+O303</f>
        <v>11</v>
      </c>
      <c r="P298" s="3">
        <f>P299+P300+P301+P302+P303</f>
        <v>8</v>
      </c>
      <c r="Q298" s="6">
        <v>48731</v>
      </c>
      <c r="R298" s="6">
        <v>27474</v>
      </c>
    </row>
    <row r="299" spans="1:18" ht="24" x14ac:dyDescent="0.25">
      <c r="A299" s="7"/>
      <c r="B299" s="413" t="s">
        <v>423</v>
      </c>
      <c r="C299" s="414"/>
      <c r="D299" s="414"/>
      <c r="E299" s="414"/>
      <c r="F299" s="415"/>
      <c r="G299" s="8" t="s">
        <v>588</v>
      </c>
      <c r="H299" s="9">
        <f>I299+J299</f>
        <v>0</v>
      </c>
      <c r="I299" s="9"/>
      <c r="J299" s="9"/>
      <c r="K299" s="9"/>
      <c r="L299" s="9"/>
      <c r="M299" s="9"/>
      <c r="N299" s="9">
        <v>1</v>
      </c>
      <c r="O299" s="9">
        <v>6</v>
      </c>
      <c r="P299" s="9">
        <v>5</v>
      </c>
      <c r="Q299" s="10">
        <v>48731</v>
      </c>
      <c r="R299" s="10">
        <v>27474</v>
      </c>
    </row>
    <row r="300" spans="1:18" x14ac:dyDescent="0.25">
      <c r="A300" s="7">
        <v>1</v>
      </c>
      <c r="B300" s="413" t="s">
        <v>425</v>
      </c>
      <c r="C300" s="414"/>
      <c r="D300" s="414"/>
      <c r="E300" s="414"/>
      <c r="F300" s="415"/>
      <c r="G300" s="8" t="s">
        <v>426</v>
      </c>
      <c r="H300" s="9">
        <f t="shared" ref="H300:H303" si="31">I300+J300</f>
        <v>0</v>
      </c>
      <c r="I300" s="9"/>
      <c r="J300" s="9"/>
      <c r="K300" s="9"/>
      <c r="L300" s="9"/>
      <c r="M300" s="9"/>
      <c r="N300" s="9"/>
      <c r="O300" s="9">
        <v>2</v>
      </c>
      <c r="P300" s="9">
        <v>2</v>
      </c>
      <c r="Q300" s="10"/>
      <c r="R300" s="10"/>
    </row>
    <row r="301" spans="1:18" x14ac:dyDescent="0.25">
      <c r="A301" s="7"/>
      <c r="B301" s="413" t="s">
        <v>424</v>
      </c>
      <c r="C301" s="414"/>
      <c r="D301" s="414"/>
      <c r="E301" s="414"/>
      <c r="F301" s="415"/>
      <c r="G301" s="8" t="s">
        <v>589</v>
      </c>
      <c r="H301" s="9">
        <f t="shared" si="31"/>
        <v>0</v>
      </c>
      <c r="I301" s="9"/>
      <c r="J301" s="9"/>
      <c r="K301" s="9"/>
      <c r="L301" s="9"/>
      <c r="M301" s="9"/>
      <c r="N301" s="9"/>
      <c r="O301" s="9">
        <v>1</v>
      </c>
      <c r="P301" s="9">
        <v>1</v>
      </c>
      <c r="Q301" s="10"/>
      <c r="R301" s="10">
        <v>15094</v>
      </c>
    </row>
    <row r="302" spans="1:18" x14ac:dyDescent="0.25">
      <c r="A302" s="7">
        <v>2</v>
      </c>
      <c r="B302" s="413" t="s">
        <v>427</v>
      </c>
      <c r="C302" s="414"/>
      <c r="D302" s="414"/>
      <c r="E302" s="414"/>
      <c r="F302" s="415"/>
      <c r="G302" s="8" t="s">
        <v>428</v>
      </c>
      <c r="H302" s="9">
        <f t="shared" si="31"/>
        <v>0</v>
      </c>
      <c r="I302" s="9"/>
      <c r="J302" s="9"/>
      <c r="K302" s="9"/>
      <c r="L302" s="9"/>
      <c r="M302" s="9"/>
      <c r="N302" s="9"/>
      <c r="O302" s="9">
        <v>1</v>
      </c>
      <c r="P302" s="9">
        <v>0</v>
      </c>
      <c r="Q302" s="10"/>
      <c r="R302" s="10"/>
    </row>
    <row r="303" spans="1:18" x14ac:dyDescent="0.25">
      <c r="A303" s="7">
        <v>3</v>
      </c>
      <c r="B303" s="413" t="s">
        <v>423</v>
      </c>
      <c r="C303" s="414"/>
      <c r="D303" s="414"/>
      <c r="E303" s="414"/>
      <c r="F303" s="415"/>
      <c r="G303" s="8" t="s">
        <v>429</v>
      </c>
      <c r="H303" s="9">
        <f t="shared" si="31"/>
        <v>0</v>
      </c>
      <c r="I303" s="9"/>
      <c r="J303" s="9"/>
      <c r="K303" s="9"/>
      <c r="L303" s="9"/>
      <c r="M303" s="9"/>
      <c r="N303" s="9"/>
      <c r="O303" s="9">
        <v>1</v>
      </c>
      <c r="P303" s="9">
        <v>0</v>
      </c>
      <c r="Q303" s="10"/>
      <c r="R303" s="10"/>
    </row>
    <row r="304" spans="1:18" x14ac:dyDescent="0.25">
      <c r="A304" s="7">
        <v>14</v>
      </c>
      <c r="B304" s="396" t="s">
        <v>463</v>
      </c>
      <c r="C304" s="397"/>
      <c r="D304" s="397"/>
      <c r="E304" s="397"/>
      <c r="F304" s="397"/>
      <c r="G304" s="398"/>
      <c r="H304" s="3">
        <f t="shared" ref="H304:P304" si="32">H305+H306+H307+H308+H309+H310+H311+H312+H313+H314+H315+H316+H317+H318+H319+H320+H321+H322+H323+H324</f>
        <v>230</v>
      </c>
      <c r="I304" s="3">
        <f t="shared" si="32"/>
        <v>150</v>
      </c>
      <c r="J304" s="3">
        <f t="shared" si="32"/>
        <v>80</v>
      </c>
      <c r="K304" s="3">
        <f>K305+K306+K307+K308+K309+K310+K311+K312+K313+K314+K315+K316+K317+K318+K319+K320+K321+K322+K323+K324+K325</f>
        <v>98</v>
      </c>
      <c r="L304" s="3">
        <f t="shared" si="32"/>
        <v>14</v>
      </c>
      <c r="M304" s="3">
        <f t="shared" si="32"/>
        <v>14</v>
      </c>
      <c r="N304" s="3">
        <f>N305+N306+N307+N308+N309+N310+N311+N312+N313+N314+N315+N316+N317+N318+N319+N320+N321+N322+N323+N324+N325</f>
        <v>312</v>
      </c>
      <c r="O304" s="3">
        <f t="shared" si="32"/>
        <v>0</v>
      </c>
      <c r="P304" s="3">
        <f t="shared" si="32"/>
        <v>0</v>
      </c>
      <c r="Q304" s="6">
        <v>36914</v>
      </c>
      <c r="R304" s="6">
        <v>18964</v>
      </c>
    </row>
    <row r="305" spans="1:18" ht="24" x14ac:dyDescent="0.25">
      <c r="A305" s="7"/>
      <c r="B305" s="374" t="s">
        <v>464</v>
      </c>
      <c r="C305" s="414"/>
      <c r="D305" s="414"/>
      <c r="E305" s="414"/>
      <c r="F305" s="415"/>
      <c r="G305" s="8" t="s">
        <v>591</v>
      </c>
      <c r="H305" s="9">
        <f>I305+J305</f>
        <v>130</v>
      </c>
      <c r="I305" s="9">
        <v>130</v>
      </c>
      <c r="J305" s="9">
        <v>0</v>
      </c>
      <c r="K305" s="9">
        <v>73</v>
      </c>
      <c r="L305" s="9">
        <v>14</v>
      </c>
      <c r="M305" s="9">
        <v>14</v>
      </c>
      <c r="N305" s="9">
        <v>182</v>
      </c>
      <c r="O305" s="9"/>
      <c r="P305" s="9"/>
      <c r="Q305" s="10">
        <v>36914</v>
      </c>
      <c r="R305" s="10">
        <v>18964</v>
      </c>
    </row>
    <row r="306" spans="1:18" ht="24" x14ac:dyDescent="0.25">
      <c r="A306" s="7"/>
      <c r="B306" s="413" t="s">
        <v>465</v>
      </c>
      <c r="C306" s="414"/>
      <c r="D306" s="414"/>
      <c r="E306" s="414"/>
      <c r="F306" s="415"/>
      <c r="G306" s="8" t="s">
        <v>592</v>
      </c>
      <c r="H306" s="9">
        <f t="shared" ref="H306:H324" si="33">I306+J306</f>
        <v>40</v>
      </c>
      <c r="I306" s="9">
        <v>10</v>
      </c>
      <c r="J306" s="9">
        <v>30</v>
      </c>
      <c r="K306" s="9">
        <v>6</v>
      </c>
      <c r="L306" s="9">
        <v>0</v>
      </c>
      <c r="M306" s="9">
        <v>0</v>
      </c>
      <c r="N306" s="9">
        <v>27</v>
      </c>
      <c r="O306" s="9"/>
      <c r="P306" s="9"/>
      <c r="Q306" s="10">
        <v>34257</v>
      </c>
      <c r="R306" s="10">
        <v>18658</v>
      </c>
    </row>
    <row r="307" spans="1:18" ht="27" customHeight="1" x14ac:dyDescent="0.25">
      <c r="A307" s="7"/>
      <c r="B307" s="413" t="s">
        <v>466</v>
      </c>
      <c r="C307" s="414"/>
      <c r="D307" s="414"/>
      <c r="E307" s="414"/>
      <c r="F307" s="415"/>
      <c r="G307" s="8" t="s">
        <v>593</v>
      </c>
      <c r="H307" s="9">
        <f t="shared" si="33"/>
        <v>40</v>
      </c>
      <c r="I307" s="9">
        <v>10</v>
      </c>
      <c r="J307" s="9">
        <v>30</v>
      </c>
      <c r="K307" s="9">
        <v>9</v>
      </c>
      <c r="L307" s="9">
        <v>0</v>
      </c>
      <c r="M307" s="9">
        <v>0</v>
      </c>
      <c r="N307" s="9">
        <v>33</v>
      </c>
      <c r="O307" s="9">
        <v>0</v>
      </c>
      <c r="P307" s="9">
        <v>0</v>
      </c>
      <c r="Q307" s="10">
        <v>34369</v>
      </c>
      <c r="R307" s="10">
        <v>18658</v>
      </c>
    </row>
    <row r="308" spans="1:18" ht="26.25" customHeight="1" x14ac:dyDescent="0.25">
      <c r="A308" s="7"/>
      <c r="B308" s="413" t="s">
        <v>467</v>
      </c>
      <c r="C308" s="414"/>
      <c r="D308" s="414"/>
      <c r="E308" s="414"/>
      <c r="F308" s="415"/>
      <c r="G308" s="8" t="s">
        <v>594</v>
      </c>
      <c r="H308" s="9">
        <f t="shared" si="33"/>
        <v>20</v>
      </c>
      <c r="I308" s="9"/>
      <c r="J308" s="9">
        <v>20</v>
      </c>
      <c r="K308" s="9">
        <v>6</v>
      </c>
      <c r="L308" s="9">
        <v>0</v>
      </c>
      <c r="M308" s="9">
        <v>0</v>
      </c>
      <c r="N308" s="9">
        <v>12</v>
      </c>
      <c r="O308" s="9">
        <v>0</v>
      </c>
      <c r="P308" s="9">
        <v>0</v>
      </c>
      <c r="Q308" s="10">
        <v>31501</v>
      </c>
      <c r="R308" s="10">
        <v>17654</v>
      </c>
    </row>
    <row r="309" spans="1:18" ht="36" x14ac:dyDescent="0.25">
      <c r="A309" s="7"/>
      <c r="B309" s="413" t="s">
        <v>468</v>
      </c>
      <c r="C309" s="414"/>
      <c r="D309" s="414"/>
      <c r="E309" s="414"/>
      <c r="F309" s="415"/>
      <c r="G309" s="8" t="s">
        <v>595</v>
      </c>
      <c r="H309" s="9">
        <f t="shared" si="33"/>
        <v>0</v>
      </c>
      <c r="I309" s="9"/>
      <c r="J309" s="9"/>
      <c r="K309" s="9">
        <v>1</v>
      </c>
      <c r="L309" s="9">
        <v>0</v>
      </c>
      <c r="M309" s="9">
        <v>0</v>
      </c>
      <c r="N309" s="9">
        <v>11</v>
      </c>
      <c r="O309" s="9">
        <v>0</v>
      </c>
      <c r="P309" s="9">
        <v>0</v>
      </c>
      <c r="Q309" s="10">
        <v>31389</v>
      </c>
      <c r="R309" s="10">
        <v>17497</v>
      </c>
    </row>
    <row r="310" spans="1:18" x14ac:dyDescent="0.25">
      <c r="A310" s="7"/>
      <c r="B310" s="413" t="s">
        <v>469</v>
      </c>
      <c r="C310" s="414"/>
      <c r="D310" s="414"/>
      <c r="E310" s="414"/>
      <c r="F310" s="415"/>
      <c r="G310" s="8" t="s">
        <v>596</v>
      </c>
      <c r="H310" s="9">
        <f t="shared" si="33"/>
        <v>0</v>
      </c>
      <c r="I310" s="9"/>
      <c r="J310" s="9"/>
      <c r="K310" s="9"/>
      <c r="L310" s="9"/>
      <c r="M310" s="9"/>
      <c r="N310" s="9">
        <v>3</v>
      </c>
      <c r="O310" s="9"/>
      <c r="P310" s="9"/>
      <c r="Q310" s="10"/>
      <c r="R310" s="10">
        <v>17329</v>
      </c>
    </row>
    <row r="311" spans="1:18" ht="36" x14ac:dyDescent="0.25">
      <c r="A311" s="7">
        <v>1</v>
      </c>
      <c r="B311" s="413" t="s">
        <v>470</v>
      </c>
      <c r="C311" s="414"/>
      <c r="D311" s="414"/>
      <c r="E311" s="414"/>
      <c r="F311" s="415"/>
      <c r="G311" s="8" t="s">
        <v>471</v>
      </c>
      <c r="H311" s="9">
        <f t="shared" si="33"/>
        <v>0</v>
      </c>
      <c r="I311" s="9"/>
      <c r="J311" s="9"/>
      <c r="K311" s="9"/>
      <c r="L311" s="9"/>
      <c r="M311" s="9"/>
      <c r="N311" s="9">
        <v>2</v>
      </c>
      <c r="O311" s="9"/>
      <c r="P311" s="9"/>
      <c r="Q311" s="10"/>
      <c r="R311" s="10">
        <v>18932</v>
      </c>
    </row>
    <row r="312" spans="1:18" ht="24" customHeight="1" x14ac:dyDescent="0.25">
      <c r="A312" s="7">
        <v>2</v>
      </c>
      <c r="B312" s="413" t="s">
        <v>472</v>
      </c>
      <c r="C312" s="414"/>
      <c r="D312" s="414"/>
      <c r="E312" s="414"/>
      <c r="F312" s="415"/>
      <c r="G312" s="8" t="s">
        <v>473</v>
      </c>
      <c r="H312" s="9">
        <f t="shared" si="33"/>
        <v>0</v>
      </c>
      <c r="I312" s="9"/>
      <c r="J312" s="9"/>
      <c r="K312" s="9"/>
      <c r="L312" s="9"/>
      <c r="M312" s="9"/>
      <c r="N312" s="9">
        <v>3</v>
      </c>
      <c r="O312" s="9"/>
      <c r="P312" s="9"/>
      <c r="Q312" s="10"/>
      <c r="R312" s="10">
        <v>17458</v>
      </c>
    </row>
    <row r="313" spans="1:18" x14ac:dyDescent="0.25">
      <c r="A313" s="7">
        <v>3</v>
      </c>
      <c r="B313" s="413" t="s">
        <v>474</v>
      </c>
      <c r="C313" s="414"/>
      <c r="D313" s="414"/>
      <c r="E313" s="414"/>
      <c r="F313" s="415"/>
      <c r="G313" s="8" t="s">
        <v>475</v>
      </c>
      <c r="H313" s="9">
        <f t="shared" si="33"/>
        <v>0</v>
      </c>
      <c r="I313" s="9"/>
      <c r="J313" s="9"/>
      <c r="K313" s="9"/>
      <c r="L313" s="9"/>
      <c r="M313" s="9"/>
      <c r="N313" s="9">
        <v>3</v>
      </c>
      <c r="O313" s="9"/>
      <c r="P313" s="9"/>
      <c r="Q313" s="10"/>
      <c r="R313" s="10">
        <v>17551</v>
      </c>
    </row>
    <row r="314" spans="1:18" x14ac:dyDescent="0.25">
      <c r="A314" s="7">
        <v>4</v>
      </c>
      <c r="B314" s="413" t="s">
        <v>476</v>
      </c>
      <c r="C314" s="414"/>
      <c r="D314" s="414"/>
      <c r="E314" s="414"/>
      <c r="F314" s="415"/>
      <c r="G314" s="8" t="s">
        <v>477</v>
      </c>
      <c r="H314" s="9">
        <f t="shared" si="33"/>
        <v>0</v>
      </c>
      <c r="I314" s="9"/>
      <c r="J314" s="9"/>
      <c r="K314" s="9"/>
      <c r="L314" s="9"/>
      <c r="M314" s="9"/>
      <c r="N314" s="9">
        <v>1</v>
      </c>
      <c r="O314" s="9"/>
      <c r="P314" s="9"/>
      <c r="Q314" s="10"/>
      <c r="R314" s="10">
        <v>18678</v>
      </c>
    </row>
    <row r="315" spans="1:18" ht="36" x14ac:dyDescent="0.25">
      <c r="A315" s="7">
        <v>5</v>
      </c>
      <c r="B315" s="413" t="s">
        <v>478</v>
      </c>
      <c r="C315" s="414"/>
      <c r="D315" s="414"/>
      <c r="E315" s="414"/>
      <c r="F315" s="415"/>
      <c r="G315" s="8" t="s">
        <v>479</v>
      </c>
      <c r="H315" s="9">
        <f t="shared" si="33"/>
        <v>0</v>
      </c>
      <c r="I315" s="9"/>
      <c r="J315" s="9"/>
      <c r="K315" s="9"/>
      <c r="L315" s="9"/>
      <c r="M315" s="9"/>
      <c r="N315" s="9">
        <v>4</v>
      </c>
      <c r="O315" s="9"/>
      <c r="P315" s="9"/>
      <c r="Q315" s="10"/>
      <c r="R315" s="10">
        <v>17543</v>
      </c>
    </row>
    <row r="316" spans="1:18" ht="36" x14ac:dyDescent="0.25">
      <c r="A316" s="7">
        <v>6</v>
      </c>
      <c r="B316" s="413" t="s">
        <v>480</v>
      </c>
      <c r="C316" s="414"/>
      <c r="D316" s="414"/>
      <c r="E316" s="414"/>
      <c r="F316" s="415"/>
      <c r="G316" s="8" t="s">
        <v>481</v>
      </c>
      <c r="H316" s="9">
        <f t="shared" si="33"/>
        <v>0</v>
      </c>
      <c r="I316" s="9"/>
      <c r="J316" s="9"/>
      <c r="K316" s="9"/>
      <c r="L316" s="9"/>
      <c r="M316" s="9"/>
      <c r="N316" s="9">
        <v>4</v>
      </c>
      <c r="O316" s="9"/>
      <c r="P316" s="9"/>
      <c r="Q316" s="10"/>
      <c r="R316" s="10">
        <v>17327</v>
      </c>
    </row>
    <row r="317" spans="1:18" ht="36" x14ac:dyDescent="0.25">
      <c r="A317" s="7">
        <v>7</v>
      </c>
      <c r="B317" s="413" t="s">
        <v>482</v>
      </c>
      <c r="C317" s="414"/>
      <c r="D317" s="414"/>
      <c r="E317" s="414"/>
      <c r="F317" s="415"/>
      <c r="G317" s="8" t="s">
        <v>483</v>
      </c>
      <c r="H317" s="9">
        <f t="shared" si="33"/>
        <v>0</v>
      </c>
      <c r="I317" s="9"/>
      <c r="J317" s="9"/>
      <c r="K317" s="9"/>
      <c r="L317" s="9"/>
      <c r="M317" s="9"/>
      <c r="N317" s="9">
        <v>2</v>
      </c>
      <c r="O317" s="9"/>
      <c r="P317" s="9"/>
      <c r="Q317" s="10"/>
      <c r="R317" s="10">
        <v>16449</v>
      </c>
    </row>
    <row r="318" spans="1:18" ht="24" x14ac:dyDescent="0.25">
      <c r="A318" s="7">
        <v>8</v>
      </c>
      <c r="B318" s="413" t="s">
        <v>484</v>
      </c>
      <c r="C318" s="414"/>
      <c r="D318" s="414"/>
      <c r="E318" s="414"/>
      <c r="F318" s="415"/>
      <c r="G318" s="8" t="s">
        <v>497</v>
      </c>
      <c r="H318" s="9">
        <f t="shared" si="33"/>
        <v>0</v>
      </c>
      <c r="I318" s="9"/>
      <c r="J318" s="9"/>
      <c r="K318" s="9"/>
      <c r="L318" s="9"/>
      <c r="M318" s="9"/>
      <c r="N318" s="9">
        <v>2</v>
      </c>
      <c r="O318" s="9"/>
      <c r="P318" s="9"/>
      <c r="Q318" s="10"/>
      <c r="R318" s="10">
        <v>18601</v>
      </c>
    </row>
    <row r="319" spans="1:18" ht="36" x14ac:dyDescent="0.25">
      <c r="A319" s="7">
        <v>9</v>
      </c>
      <c r="B319" s="413" t="s">
        <v>485</v>
      </c>
      <c r="C319" s="414"/>
      <c r="D319" s="414"/>
      <c r="E319" s="414"/>
      <c r="F319" s="415"/>
      <c r="G319" s="8" t="s">
        <v>486</v>
      </c>
      <c r="H319" s="9">
        <f t="shared" si="33"/>
        <v>0</v>
      </c>
      <c r="I319" s="9"/>
      <c r="J319" s="9"/>
      <c r="K319" s="9"/>
      <c r="L319" s="9"/>
      <c r="M319" s="9"/>
      <c r="N319" s="9">
        <v>4</v>
      </c>
      <c r="O319" s="9"/>
      <c r="P319" s="9"/>
      <c r="Q319" s="10"/>
      <c r="R319" s="10">
        <v>17115</v>
      </c>
    </row>
    <row r="320" spans="1:18" x14ac:dyDescent="0.25">
      <c r="A320" s="7">
        <v>10</v>
      </c>
      <c r="B320" s="413" t="s">
        <v>487</v>
      </c>
      <c r="C320" s="414"/>
      <c r="D320" s="414"/>
      <c r="E320" s="414"/>
      <c r="F320" s="415"/>
      <c r="G320" s="8" t="s">
        <v>488</v>
      </c>
      <c r="H320" s="9">
        <f t="shared" si="33"/>
        <v>0</v>
      </c>
      <c r="I320" s="9"/>
      <c r="J320" s="9"/>
      <c r="K320" s="9"/>
      <c r="L320" s="9"/>
      <c r="M320" s="9"/>
      <c r="N320" s="9">
        <v>2</v>
      </c>
      <c r="O320" s="9"/>
      <c r="P320" s="9"/>
      <c r="Q320" s="10"/>
      <c r="R320" s="10">
        <v>17352</v>
      </c>
    </row>
    <row r="321" spans="1:18" x14ac:dyDescent="0.25">
      <c r="A321" s="7">
        <v>11</v>
      </c>
      <c r="B321" s="413" t="s">
        <v>489</v>
      </c>
      <c r="C321" s="414"/>
      <c r="D321" s="414"/>
      <c r="E321" s="414"/>
      <c r="F321" s="415"/>
      <c r="G321" s="8" t="s">
        <v>490</v>
      </c>
      <c r="H321" s="9">
        <f t="shared" si="33"/>
        <v>0</v>
      </c>
      <c r="I321" s="9"/>
      <c r="J321" s="9"/>
      <c r="K321" s="9"/>
      <c r="L321" s="9"/>
      <c r="M321" s="9"/>
      <c r="N321" s="9">
        <v>4</v>
      </c>
      <c r="O321" s="9"/>
      <c r="P321" s="9"/>
      <c r="Q321" s="10"/>
      <c r="R321" s="10">
        <v>18933</v>
      </c>
    </row>
    <row r="322" spans="1:18" ht="36" x14ac:dyDescent="0.25">
      <c r="A322" s="7">
        <v>12</v>
      </c>
      <c r="B322" s="413" t="s">
        <v>491</v>
      </c>
      <c r="C322" s="414"/>
      <c r="D322" s="414"/>
      <c r="E322" s="414"/>
      <c r="F322" s="415"/>
      <c r="G322" s="8" t="s">
        <v>492</v>
      </c>
      <c r="H322" s="9">
        <f t="shared" si="33"/>
        <v>0</v>
      </c>
      <c r="I322" s="9"/>
      <c r="J322" s="9"/>
      <c r="K322" s="9"/>
      <c r="L322" s="9"/>
      <c r="M322" s="9"/>
      <c r="N322" s="9">
        <v>4</v>
      </c>
      <c r="O322" s="9"/>
      <c r="P322" s="9"/>
      <c r="Q322" s="10"/>
      <c r="R322" s="10">
        <v>18556</v>
      </c>
    </row>
    <row r="323" spans="1:18" ht="24.75" customHeight="1" x14ac:dyDescent="0.25">
      <c r="A323" s="7">
        <v>13</v>
      </c>
      <c r="B323" s="413" t="s">
        <v>493</v>
      </c>
      <c r="C323" s="414"/>
      <c r="D323" s="414"/>
      <c r="E323" s="414"/>
      <c r="F323" s="415"/>
      <c r="G323" s="8" t="s">
        <v>494</v>
      </c>
      <c r="H323" s="9">
        <f t="shared" si="33"/>
        <v>0</v>
      </c>
      <c r="I323" s="9"/>
      <c r="J323" s="9"/>
      <c r="K323" s="9"/>
      <c r="L323" s="9"/>
      <c r="M323" s="9"/>
      <c r="N323" s="9">
        <v>1</v>
      </c>
      <c r="O323" s="9"/>
      <c r="P323" s="9"/>
      <c r="Q323" s="10"/>
      <c r="R323" s="10">
        <v>18566</v>
      </c>
    </row>
    <row r="324" spans="1:18" x14ac:dyDescent="0.25">
      <c r="A324" s="7">
        <v>14</v>
      </c>
      <c r="B324" s="413" t="s">
        <v>495</v>
      </c>
      <c r="C324" s="414"/>
      <c r="D324" s="414"/>
      <c r="E324" s="414"/>
      <c r="F324" s="415"/>
      <c r="G324" s="8" t="s">
        <v>496</v>
      </c>
      <c r="H324" s="9">
        <f t="shared" si="33"/>
        <v>0</v>
      </c>
      <c r="I324" s="9"/>
      <c r="J324" s="9"/>
      <c r="K324" s="9"/>
      <c r="L324" s="9"/>
      <c r="M324" s="9"/>
      <c r="N324" s="9">
        <v>1</v>
      </c>
      <c r="O324" s="9"/>
      <c r="P324" s="9"/>
      <c r="Q324" s="10"/>
      <c r="R324" s="10">
        <v>18566</v>
      </c>
    </row>
    <row r="325" spans="1:18" x14ac:dyDescent="0.25">
      <c r="A325" s="7"/>
      <c r="B325" s="29"/>
      <c r="C325" s="30"/>
      <c r="D325" s="30"/>
      <c r="E325" s="30"/>
      <c r="F325" s="31"/>
      <c r="G325" s="11" t="s">
        <v>755</v>
      </c>
      <c r="H325" s="9"/>
      <c r="I325" s="9"/>
      <c r="J325" s="9"/>
      <c r="K325" s="9">
        <v>3</v>
      </c>
      <c r="L325" s="9"/>
      <c r="M325" s="9"/>
      <c r="N325" s="9">
        <v>7</v>
      </c>
      <c r="O325" s="9"/>
      <c r="P325" s="9"/>
      <c r="Q325" s="10"/>
      <c r="R325" s="10">
        <v>18941</v>
      </c>
    </row>
    <row r="326" spans="1:18" x14ac:dyDescent="0.25">
      <c r="A326" s="403" t="s">
        <v>654</v>
      </c>
      <c r="B326" s="403"/>
      <c r="C326" s="403"/>
      <c r="D326" s="403"/>
      <c r="E326" s="403"/>
      <c r="F326" s="403"/>
      <c r="G326" s="403"/>
      <c r="H326" s="3">
        <f t="shared" ref="H326:P326" si="34">H304+H267+H256+H241+H236+H192+H166+H165+H151+H132+H107+H70+H41+H23</f>
        <v>3720</v>
      </c>
      <c r="I326" s="3">
        <f t="shared" si="34"/>
        <v>2535</v>
      </c>
      <c r="J326" s="3">
        <f t="shared" si="34"/>
        <v>1185</v>
      </c>
      <c r="K326" s="3">
        <f t="shared" si="34"/>
        <v>1528</v>
      </c>
      <c r="L326" s="3">
        <f t="shared" si="34"/>
        <v>915.25</v>
      </c>
      <c r="M326" s="3">
        <f t="shared" si="34"/>
        <v>199</v>
      </c>
      <c r="N326" s="3">
        <f t="shared" si="34"/>
        <v>4529</v>
      </c>
      <c r="O326" s="3">
        <f t="shared" si="34"/>
        <v>1303</v>
      </c>
      <c r="P326" s="3">
        <f t="shared" si="34"/>
        <v>112</v>
      </c>
      <c r="Q326" s="6">
        <f>(Q304+Q267+Q256+Q241+Q236+Q192+Q166+Q165+Q151+Q132+Q107+Q70+Q41+Q23)/14</f>
        <v>33933.228571428575</v>
      </c>
      <c r="R326" s="6">
        <f>(R304+R267+R256+R241+R236+R192+R166+R165+R151+R132+R107+R70+R41+R23)/14</f>
        <v>18613.349999999999</v>
      </c>
    </row>
    <row r="327" spans="1:18" x14ac:dyDescent="0.25">
      <c r="A327" s="7">
        <v>15</v>
      </c>
      <c r="B327" s="396" t="s">
        <v>597</v>
      </c>
      <c r="C327" s="397"/>
      <c r="D327" s="397"/>
      <c r="E327" s="397"/>
      <c r="F327" s="398"/>
      <c r="G327" s="11" t="s">
        <v>598</v>
      </c>
      <c r="H327" s="3">
        <f>I327+J327</f>
        <v>180</v>
      </c>
      <c r="I327" s="9">
        <v>125</v>
      </c>
      <c r="J327" s="9">
        <v>55</v>
      </c>
      <c r="K327" s="13">
        <v>81</v>
      </c>
      <c r="L327" s="9">
        <v>11</v>
      </c>
      <c r="M327" s="9">
        <v>11</v>
      </c>
      <c r="N327" s="13">
        <v>208</v>
      </c>
      <c r="O327" s="9">
        <v>1</v>
      </c>
      <c r="P327" s="9">
        <v>1</v>
      </c>
      <c r="Q327" s="9">
        <v>35420</v>
      </c>
      <c r="R327" s="10">
        <v>18957</v>
      </c>
    </row>
    <row r="328" spans="1:18" x14ac:dyDescent="0.25">
      <c r="A328" s="412" t="s">
        <v>629</v>
      </c>
      <c r="B328" s="412"/>
      <c r="C328" s="412"/>
      <c r="D328" s="412"/>
      <c r="E328" s="412"/>
      <c r="F328" s="412"/>
      <c r="G328" s="412"/>
      <c r="H328" s="412"/>
      <c r="I328" s="412"/>
      <c r="J328" s="412"/>
      <c r="K328" s="412"/>
      <c r="L328" s="412"/>
      <c r="M328" s="412"/>
      <c r="N328" s="412"/>
      <c r="O328" s="412"/>
      <c r="P328" s="412"/>
      <c r="Q328" s="412"/>
      <c r="R328" s="412"/>
    </row>
    <row r="329" spans="1:18" ht="72" x14ac:dyDescent="0.25">
      <c r="A329" s="7">
        <v>1</v>
      </c>
      <c r="B329" s="374" t="s">
        <v>599</v>
      </c>
      <c r="C329" s="375"/>
      <c r="D329" s="375"/>
      <c r="E329" s="375"/>
      <c r="F329" s="376"/>
      <c r="G329" s="11" t="s">
        <v>600</v>
      </c>
      <c r="H329" s="9">
        <f>I329+J329</f>
        <v>640</v>
      </c>
      <c r="I329" s="9">
        <v>640</v>
      </c>
      <c r="J329" s="9">
        <v>0</v>
      </c>
      <c r="K329" s="13">
        <v>174</v>
      </c>
      <c r="L329" s="9">
        <v>0</v>
      </c>
      <c r="M329" s="9">
        <v>0</v>
      </c>
      <c r="N329" s="13">
        <v>342</v>
      </c>
      <c r="O329" s="9">
        <v>0</v>
      </c>
      <c r="P329" s="9">
        <v>0</v>
      </c>
      <c r="Q329" s="10">
        <v>35420</v>
      </c>
      <c r="R329" s="10">
        <v>20263</v>
      </c>
    </row>
    <row r="330" spans="1:18" ht="96" x14ac:dyDescent="0.25">
      <c r="A330" s="7">
        <v>2</v>
      </c>
      <c r="B330" s="374" t="s">
        <v>601</v>
      </c>
      <c r="C330" s="375"/>
      <c r="D330" s="375"/>
      <c r="E330" s="375"/>
      <c r="F330" s="376"/>
      <c r="G330" s="11" t="s">
        <v>602</v>
      </c>
      <c r="H330" s="9">
        <f t="shared" ref="H330:H349" si="35">I330+J330</f>
        <v>535</v>
      </c>
      <c r="I330" s="9">
        <v>535</v>
      </c>
      <c r="J330" s="9"/>
      <c r="K330" s="9">
        <v>209</v>
      </c>
      <c r="L330" s="9"/>
      <c r="M330" s="9">
        <v>159</v>
      </c>
      <c r="N330" s="9">
        <v>362</v>
      </c>
      <c r="O330" s="9"/>
      <c r="P330" s="9">
        <v>246</v>
      </c>
      <c r="Q330" s="10">
        <v>35641</v>
      </c>
      <c r="R330" s="10">
        <v>19500</v>
      </c>
    </row>
    <row r="331" spans="1:18" ht="72" x14ac:dyDescent="0.25">
      <c r="A331" s="7">
        <v>3</v>
      </c>
      <c r="B331" s="374" t="s">
        <v>603</v>
      </c>
      <c r="C331" s="375"/>
      <c r="D331" s="375"/>
      <c r="E331" s="375"/>
      <c r="F331" s="376"/>
      <c r="G331" s="11" t="s">
        <v>702</v>
      </c>
      <c r="H331" s="9">
        <f t="shared" si="35"/>
        <v>520</v>
      </c>
      <c r="I331" s="9">
        <v>485</v>
      </c>
      <c r="J331" s="9">
        <v>35</v>
      </c>
      <c r="K331" s="9">
        <v>144</v>
      </c>
      <c r="L331" s="9">
        <v>125</v>
      </c>
      <c r="M331" s="9">
        <v>6</v>
      </c>
      <c r="N331" s="9">
        <v>396</v>
      </c>
      <c r="O331" s="9">
        <v>148</v>
      </c>
      <c r="P331" s="9">
        <v>1</v>
      </c>
      <c r="Q331" s="10">
        <v>35421</v>
      </c>
      <c r="R331" s="10">
        <v>18957</v>
      </c>
    </row>
    <row r="332" spans="1:18" ht="72" x14ac:dyDescent="0.25">
      <c r="A332" s="7">
        <v>4</v>
      </c>
      <c r="B332" s="374" t="s">
        <v>601</v>
      </c>
      <c r="C332" s="375"/>
      <c r="D332" s="375"/>
      <c r="E332" s="375"/>
      <c r="F332" s="376"/>
      <c r="G332" s="11" t="s">
        <v>605</v>
      </c>
      <c r="H332" s="9">
        <f>I332+J332</f>
        <v>315</v>
      </c>
      <c r="I332" s="9">
        <v>315</v>
      </c>
      <c r="J332" s="9"/>
      <c r="K332" s="13">
        <v>101</v>
      </c>
      <c r="L332" s="9">
        <v>3.5</v>
      </c>
      <c r="M332" s="9">
        <v>0</v>
      </c>
      <c r="N332" s="13">
        <v>193</v>
      </c>
      <c r="O332" s="9">
        <v>12</v>
      </c>
      <c r="P332" s="9">
        <v>0</v>
      </c>
      <c r="Q332" s="10">
        <v>36841</v>
      </c>
      <c r="R332" s="10">
        <v>19032</v>
      </c>
    </row>
    <row r="333" spans="1:18" ht="28.5" customHeight="1" x14ac:dyDescent="0.25">
      <c r="A333" s="7">
        <v>5</v>
      </c>
      <c r="B333" s="374" t="s">
        <v>614</v>
      </c>
      <c r="C333" s="375"/>
      <c r="D333" s="375"/>
      <c r="E333" s="375"/>
      <c r="F333" s="376"/>
      <c r="G333" s="11" t="s">
        <v>606</v>
      </c>
      <c r="H333" s="9">
        <f>I333+J333</f>
        <v>160</v>
      </c>
      <c r="I333" s="9">
        <v>145</v>
      </c>
      <c r="J333" s="9">
        <v>15</v>
      </c>
      <c r="K333" s="9">
        <v>62</v>
      </c>
      <c r="L333" s="9">
        <v>18</v>
      </c>
      <c r="M333" s="9">
        <v>0</v>
      </c>
      <c r="N333" s="9">
        <v>134</v>
      </c>
      <c r="O333" s="9">
        <v>22</v>
      </c>
      <c r="P333" s="9">
        <v>0</v>
      </c>
      <c r="Q333" s="10">
        <v>37709.199999999997</v>
      </c>
      <c r="R333" s="10">
        <v>22604.5</v>
      </c>
    </row>
    <row r="334" spans="1:18" ht="108" x14ac:dyDescent="0.25">
      <c r="A334" s="7">
        <v>6</v>
      </c>
      <c r="B334" s="374" t="s">
        <v>601</v>
      </c>
      <c r="C334" s="375"/>
      <c r="D334" s="375"/>
      <c r="E334" s="375"/>
      <c r="F334" s="376"/>
      <c r="G334" s="11" t="s">
        <v>608</v>
      </c>
      <c r="H334" s="9">
        <f t="shared" si="35"/>
        <v>366</v>
      </c>
      <c r="I334" s="9">
        <v>360</v>
      </c>
      <c r="J334" s="9">
        <v>6</v>
      </c>
      <c r="K334" s="9">
        <v>146</v>
      </c>
      <c r="L334" s="9">
        <v>63</v>
      </c>
      <c r="M334" s="9">
        <v>5</v>
      </c>
      <c r="N334" s="9">
        <v>442</v>
      </c>
      <c r="O334" s="9">
        <v>29.5</v>
      </c>
      <c r="P334" s="9">
        <v>1</v>
      </c>
      <c r="Q334" s="10">
        <v>37751</v>
      </c>
      <c r="R334" s="10">
        <v>19809</v>
      </c>
    </row>
    <row r="335" spans="1:18" ht="72" x14ac:dyDescent="0.25">
      <c r="A335" s="7">
        <v>7</v>
      </c>
      <c r="B335" s="374" t="s">
        <v>609</v>
      </c>
      <c r="C335" s="375"/>
      <c r="D335" s="375"/>
      <c r="E335" s="375"/>
      <c r="F335" s="376"/>
      <c r="G335" s="11" t="s">
        <v>610</v>
      </c>
      <c r="H335" s="9">
        <f t="shared" si="35"/>
        <v>300</v>
      </c>
      <c r="I335" s="9">
        <v>300</v>
      </c>
      <c r="J335" s="9"/>
      <c r="K335" s="9">
        <v>44</v>
      </c>
      <c r="L335" s="13">
        <v>70.25</v>
      </c>
      <c r="M335" s="9">
        <v>11.5</v>
      </c>
      <c r="N335" s="9">
        <v>112</v>
      </c>
      <c r="O335" s="9">
        <v>87.7</v>
      </c>
      <c r="P335" s="9">
        <v>16</v>
      </c>
      <c r="Q335" s="10">
        <v>53682.5</v>
      </c>
      <c r="R335" s="10">
        <v>30185</v>
      </c>
    </row>
    <row r="336" spans="1:18" ht="72" x14ac:dyDescent="0.25">
      <c r="A336" s="7">
        <v>8</v>
      </c>
      <c r="B336" s="374" t="s">
        <v>609</v>
      </c>
      <c r="C336" s="375"/>
      <c r="D336" s="375"/>
      <c r="E336" s="375"/>
      <c r="F336" s="376"/>
      <c r="G336" s="11" t="s">
        <v>612</v>
      </c>
      <c r="H336" s="9">
        <f t="shared" si="35"/>
        <v>70</v>
      </c>
      <c r="I336" s="9">
        <v>70</v>
      </c>
      <c r="J336" s="9"/>
      <c r="K336" s="9">
        <v>8</v>
      </c>
      <c r="L336" s="13">
        <v>21</v>
      </c>
      <c r="M336" s="9">
        <v>0</v>
      </c>
      <c r="N336" s="13">
        <v>16</v>
      </c>
      <c r="O336" s="9">
        <v>25</v>
      </c>
      <c r="P336" s="9">
        <v>2</v>
      </c>
      <c r="Q336" s="10">
        <v>48275</v>
      </c>
      <c r="R336" s="10">
        <v>26246</v>
      </c>
    </row>
    <row r="337" spans="1:18" ht="60" x14ac:dyDescent="0.25">
      <c r="A337" s="7">
        <v>9</v>
      </c>
      <c r="B337" s="374" t="s">
        <v>603</v>
      </c>
      <c r="C337" s="375"/>
      <c r="D337" s="375"/>
      <c r="E337" s="375"/>
      <c r="F337" s="376"/>
      <c r="G337" s="11" t="s">
        <v>613</v>
      </c>
      <c r="H337" s="9">
        <f t="shared" si="35"/>
        <v>140</v>
      </c>
      <c r="I337" s="9">
        <v>120</v>
      </c>
      <c r="J337" s="9">
        <v>20</v>
      </c>
      <c r="K337" s="13">
        <v>45</v>
      </c>
      <c r="L337" s="9">
        <v>0</v>
      </c>
      <c r="M337" s="9">
        <v>0</v>
      </c>
      <c r="N337" s="13">
        <v>47</v>
      </c>
      <c r="O337" s="9">
        <v>0</v>
      </c>
      <c r="P337" s="9">
        <v>0</v>
      </c>
      <c r="Q337" s="10">
        <v>36128.9</v>
      </c>
      <c r="R337" s="10">
        <v>20170.2</v>
      </c>
    </row>
    <row r="338" spans="1:18" ht="60" x14ac:dyDescent="0.25">
      <c r="A338" s="7">
        <v>10</v>
      </c>
      <c r="B338" s="374" t="s">
        <v>599</v>
      </c>
      <c r="C338" s="375"/>
      <c r="D338" s="375"/>
      <c r="E338" s="375"/>
      <c r="F338" s="376"/>
      <c r="G338" s="11" t="s">
        <v>615</v>
      </c>
      <c r="H338" s="9">
        <f t="shared" si="35"/>
        <v>270</v>
      </c>
      <c r="I338" s="9">
        <v>250</v>
      </c>
      <c r="J338" s="9">
        <v>20</v>
      </c>
      <c r="K338" s="13">
        <v>85</v>
      </c>
      <c r="L338" s="9">
        <v>21</v>
      </c>
      <c r="M338" s="9">
        <v>21</v>
      </c>
      <c r="N338" s="9">
        <v>176</v>
      </c>
      <c r="O338" s="9">
        <v>33.700000000000003</v>
      </c>
      <c r="P338" s="9">
        <v>33</v>
      </c>
      <c r="Q338" s="10">
        <v>51349.8</v>
      </c>
      <c r="R338" s="10">
        <v>22808.2</v>
      </c>
    </row>
    <row r="339" spans="1:18" ht="60" x14ac:dyDescent="0.25">
      <c r="A339" s="7">
        <v>11</v>
      </c>
      <c r="B339" s="374" t="s">
        <v>609</v>
      </c>
      <c r="C339" s="375"/>
      <c r="D339" s="375"/>
      <c r="E339" s="375"/>
      <c r="F339" s="376"/>
      <c r="G339" s="11" t="s">
        <v>616</v>
      </c>
      <c r="H339" s="9">
        <f t="shared" si="35"/>
        <v>25</v>
      </c>
      <c r="I339" s="9">
        <v>25</v>
      </c>
      <c r="J339" s="9"/>
      <c r="K339" s="9">
        <v>25</v>
      </c>
      <c r="L339" s="9">
        <v>15</v>
      </c>
      <c r="M339" s="9">
        <v>3</v>
      </c>
      <c r="N339" s="13">
        <v>30</v>
      </c>
      <c r="O339" s="9">
        <v>16</v>
      </c>
      <c r="P339" s="9">
        <v>3</v>
      </c>
      <c r="Q339" s="10">
        <v>56436</v>
      </c>
      <c r="R339" s="10">
        <v>32168</v>
      </c>
    </row>
    <row r="340" spans="1:18" ht="72" x14ac:dyDescent="0.25">
      <c r="A340" s="7">
        <v>12</v>
      </c>
      <c r="B340" s="374" t="s">
        <v>599</v>
      </c>
      <c r="C340" s="375"/>
      <c r="D340" s="375"/>
      <c r="E340" s="375"/>
      <c r="F340" s="376"/>
      <c r="G340" s="11" t="s">
        <v>617</v>
      </c>
      <c r="H340" s="9">
        <f t="shared" si="35"/>
        <v>210</v>
      </c>
      <c r="I340" s="9">
        <v>210</v>
      </c>
      <c r="J340" s="9"/>
      <c r="K340" s="13">
        <v>29</v>
      </c>
      <c r="L340" s="9">
        <v>19</v>
      </c>
      <c r="M340" s="9">
        <v>2</v>
      </c>
      <c r="N340" s="9">
        <v>96</v>
      </c>
      <c r="O340" s="9">
        <v>9</v>
      </c>
      <c r="P340" s="9">
        <v>0</v>
      </c>
      <c r="Q340" s="10">
        <v>35420</v>
      </c>
      <c r="R340" s="10">
        <v>18958</v>
      </c>
    </row>
    <row r="341" spans="1:18" ht="60" x14ac:dyDescent="0.25">
      <c r="A341" s="7">
        <v>13</v>
      </c>
      <c r="B341" s="374" t="s">
        <v>609</v>
      </c>
      <c r="C341" s="375"/>
      <c r="D341" s="375"/>
      <c r="E341" s="375"/>
      <c r="F341" s="376"/>
      <c r="G341" s="11" t="s">
        <v>618</v>
      </c>
      <c r="H341" s="9">
        <f t="shared" si="35"/>
        <v>120</v>
      </c>
      <c r="I341" s="9">
        <v>120</v>
      </c>
      <c r="J341" s="9">
        <v>0</v>
      </c>
      <c r="K341" s="13">
        <v>12</v>
      </c>
      <c r="L341" s="9">
        <v>0</v>
      </c>
      <c r="M341" s="9">
        <v>0</v>
      </c>
      <c r="N341" s="13">
        <v>78</v>
      </c>
      <c r="O341" s="9">
        <v>0</v>
      </c>
      <c r="P341" s="9">
        <v>0</v>
      </c>
      <c r="Q341" s="10">
        <v>37993.1</v>
      </c>
      <c r="R341" s="10">
        <v>19711.7</v>
      </c>
    </row>
    <row r="342" spans="1:18" ht="60" x14ac:dyDescent="0.25">
      <c r="A342" s="7">
        <v>14</v>
      </c>
      <c r="B342" s="374" t="s">
        <v>609</v>
      </c>
      <c r="C342" s="375"/>
      <c r="D342" s="375"/>
      <c r="E342" s="375"/>
      <c r="F342" s="376"/>
      <c r="G342" s="11" t="s">
        <v>619</v>
      </c>
      <c r="H342" s="9">
        <f t="shared" si="35"/>
        <v>130</v>
      </c>
      <c r="I342" s="9">
        <v>115</v>
      </c>
      <c r="J342" s="9">
        <v>15</v>
      </c>
      <c r="K342" s="9">
        <v>13</v>
      </c>
      <c r="L342" s="9">
        <v>15</v>
      </c>
      <c r="M342" s="9"/>
      <c r="N342" s="9">
        <v>44</v>
      </c>
      <c r="O342" s="9">
        <v>15</v>
      </c>
      <c r="P342" s="9"/>
      <c r="Q342" s="10">
        <v>47780</v>
      </c>
      <c r="R342" s="10">
        <v>24300</v>
      </c>
    </row>
    <row r="343" spans="1:18" ht="72" x14ac:dyDescent="0.25">
      <c r="A343" s="7">
        <v>15</v>
      </c>
      <c r="B343" s="374" t="s">
        <v>660</v>
      </c>
      <c r="C343" s="375"/>
      <c r="D343" s="375"/>
      <c r="E343" s="375"/>
      <c r="F343" s="376"/>
      <c r="G343" s="11" t="s">
        <v>620</v>
      </c>
      <c r="H343" s="9">
        <f t="shared" si="35"/>
        <v>180</v>
      </c>
      <c r="I343" s="9">
        <v>180</v>
      </c>
      <c r="J343" s="9">
        <v>0</v>
      </c>
      <c r="K343" s="9">
        <v>3</v>
      </c>
      <c r="L343" s="9">
        <v>3</v>
      </c>
      <c r="M343" s="9">
        <v>0</v>
      </c>
      <c r="N343" s="13">
        <v>40</v>
      </c>
      <c r="O343" s="9">
        <v>0</v>
      </c>
      <c r="P343" s="9">
        <v>0</v>
      </c>
      <c r="Q343" s="10">
        <v>43500</v>
      </c>
      <c r="R343" s="10">
        <v>28703.200000000001</v>
      </c>
    </row>
    <row r="344" spans="1:18" ht="72" x14ac:dyDescent="0.25">
      <c r="A344" s="7">
        <v>16</v>
      </c>
      <c r="B344" s="374" t="s">
        <v>661</v>
      </c>
      <c r="C344" s="375"/>
      <c r="D344" s="375"/>
      <c r="E344" s="375"/>
      <c r="F344" s="376"/>
      <c r="G344" s="11" t="s">
        <v>621</v>
      </c>
      <c r="H344" s="9">
        <f t="shared" si="35"/>
        <v>210</v>
      </c>
      <c r="I344" s="9">
        <v>210</v>
      </c>
      <c r="J344" s="9">
        <v>0</v>
      </c>
      <c r="K344" s="13">
        <v>12</v>
      </c>
      <c r="L344" s="9">
        <v>13</v>
      </c>
      <c r="M344" s="9">
        <v>0</v>
      </c>
      <c r="N344" s="9">
        <v>71</v>
      </c>
      <c r="O344" s="9">
        <v>11.5</v>
      </c>
      <c r="P344" s="9">
        <v>0</v>
      </c>
      <c r="Q344" s="10">
        <v>44009.3</v>
      </c>
      <c r="R344" s="10">
        <v>24300</v>
      </c>
    </row>
    <row r="345" spans="1:18" ht="72" x14ac:dyDescent="0.25">
      <c r="A345" s="7">
        <v>17</v>
      </c>
      <c r="B345" s="374" t="s">
        <v>662</v>
      </c>
      <c r="C345" s="375"/>
      <c r="D345" s="375"/>
      <c r="E345" s="375"/>
      <c r="F345" s="376"/>
      <c r="G345" s="11" t="s">
        <v>622</v>
      </c>
      <c r="H345" s="9">
        <f t="shared" si="35"/>
        <v>150</v>
      </c>
      <c r="I345" s="9">
        <v>150</v>
      </c>
      <c r="J345" s="9"/>
      <c r="K345" s="9">
        <v>5</v>
      </c>
      <c r="L345" s="9">
        <v>18</v>
      </c>
      <c r="M345" s="9"/>
      <c r="N345" s="9">
        <v>16</v>
      </c>
      <c r="O345" s="9">
        <v>23</v>
      </c>
      <c r="P345" s="9"/>
      <c r="Q345" s="10">
        <v>41433</v>
      </c>
      <c r="R345" s="10">
        <v>25266</v>
      </c>
    </row>
    <row r="346" spans="1:18" ht="72" x14ac:dyDescent="0.25">
      <c r="A346" s="7">
        <v>18</v>
      </c>
      <c r="B346" s="374" t="s">
        <v>607</v>
      </c>
      <c r="C346" s="375"/>
      <c r="D346" s="375"/>
      <c r="E346" s="375"/>
      <c r="F346" s="376"/>
      <c r="G346" s="11" t="s">
        <v>623</v>
      </c>
      <c r="H346" s="9">
        <f t="shared" si="35"/>
        <v>40</v>
      </c>
      <c r="I346" s="9"/>
      <c r="J346" s="9">
        <v>40</v>
      </c>
      <c r="K346" s="13">
        <v>17</v>
      </c>
      <c r="L346" s="9">
        <v>7.5</v>
      </c>
      <c r="M346" s="9">
        <v>3</v>
      </c>
      <c r="N346" s="13">
        <v>22</v>
      </c>
      <c r="O346" s="9">
        <v>5</v>
      </c>
      <c r="P346" s="9">
        <v>2</v>
      </c>
      <c r="Q346" s="10">
        <v>46228</v>
      </c>
      <c r="R346" s="10">
        <v>26792</v>
      </c>
    </row>
    <row r="347" spans="1:18" ht="72" x14ac:dyDescent="0.25">
      <c r="A347" s="7">
        <v>19</v>
      </c>
      <c r="B347" s="374" t="s">
        <v>601</v>
      </c>
      <c r="C347" s="375"/>
      <c r="D347" s="375"/>
      <c r="E347" s="375"/>
      <c r="F347" s="376"/>
      <c r="G347" s="11" t="s">
        <v>624</v>
      </c>
      <c r="H347" s="9">
        <f t="shared" si="35"/>
        <v>0</v>
      </c>
      <c r="I347" s="9"/>
      <c r="J347" s="9"/>
      <c r="K347" s="9">
        <v>21</v>
      </c>
      <c r="L347" s="9">
        <v>0</v>
      </c>
      <c r="M347" s="9">
        <v>0</v>
      </c>
      <c r="N347" s="9">
        <v>26</v>
      </c>
      <c r="O347" s="9">
        <v>0</v>
      </c>
      <c r="P347" s="9">
        <v>0</v>
      </c>
      <c r="Q347" s="10">
        <v>35420</v>
      </c>
      <c r="R347" s="10">
        <v>18957</v>
      </c>
    </row>
    <row r="348" spans="1:18" ht="72" x14ac:dyDescent="0.25">
      <c r="A348" s="7">
        <v>20</v>
      </c>
      <c r="B348" s="374" t="s">
        <v>625</v>
      </c>
      <c r="C348" s="375"/>
      <c r="D348" s="375"/>
      <c r="E348" s="375"/>
      <c r="F348" s="376"/>
      <c r="G348" s="11" t="s">
        <v>626</v>
      </c>
      <c r="H348" s="9">
        <f t="shared" si="35"/>
        <v>0</v>
      </c>
      <c r="I348" s="9"/>
      <c r="J348" s="9"/>
      <c r="K348" s="13">
        <v>4</v>
      </c>
      <c r="L348" s="9">
        <v>36</v>
      </c>
      <c r="M348" s="9">
        <v>0</v>
      </c>
      <c r="N348" s="9">
        <v>20</v>
      </c>
      <c r="O348" s="9">
        <v>62</v>
      </c>
      <c r="P348" s="9">
        <v>4</v>
      </c>
      <c r="Q348" s="10">
        <v>31999</v>
      </c>
      <c r="R348" s="10">
        <v>18086</v>
      </c>
    </row>
    <row r="349" spans="1:18" ht="72" x14ac:dyDescent="0.25">
      <c r="A349" s="7">
        <v>21</v>
      </c>
      <c r="B349" s="374" t="s">
        <v>601</v>
      </c>
      <c r="C349" s="375"/>
      <c r="D349" s="375"/>
      <c r="E349" s="375"/>
      <c r="F349" s="376"/>
      <c r="G349" s="11" t="s">
        <v>648</v>
      </c>
      <c r="H349" s="9">
        <f t="shared" si="35"/>
        <v>0</v>
      </c>
      <c r="I349" s="9"/>
      <c r="J349" s="9"/>
      <c r="K349" s="13">
        <v>12</v>
      </c>
      <c r="L349" s="9">
        <v>19</v>
      </c>
      <c r="M349" s="9">
        <v>1</v>
      </c>
      <c r="N349" s="9">
        <v>17</v>
      </c>
      <c r="O349" s="9">
        <v>15</v>
      </c>
      <c r="P349" s="9">
        <v>0</v>
      </c>
      <c r="Q349" s="10">
        <v>39371.4</v>
      </c>
      <c r="R349" s="10">
        <v>24325</v>
      </c>
    </row>
    <row r="350" spans="1:18" x14ac:dyDescent="0.25">
      <c r="A350" s="403" t="s">
        <v>645</v>
      </c>
      <c r="B350" s="403"/>
      <c r="C350" s="403"/>
      <c r="D350" s="403"/>
      <c r="E350" s="403"/>
      <c r="F350" s="403"/>
      <c r="G350" s="403"/>
      <c r="H350" s="3">
        <f>H349+H348+H347+H346+H345+H344+H343+H342+H341+H340+H339+H338+H337+H336+H335+H334+H332+H333+H331+H330+H329</f>
        <v>4381</v>
      </c>
      <c r="I350" s="3">
        <f t="shared" ref="I350:P350" si="36">I349+I348+I347+I346+I345+I344+I343+I342+I341+I340+I339+I338+I337+I336+I335+I334+I332+I333+I331+I330+I329</f>
        <v>4230</v>
      </c>
      <c r="J350" s="3">
        <f t="shared" si="36"/>
        <v>151</v>
      </c>
      <c r="K350" s="3">
        <f t="shared" si="36"/>
        <v>1171</v>
      </c>
      <c r="L350" s="3">
        <f t="shared" si="36"/>
        <v>467.25</v>
      </c>
      <c r="M350" s="3">
        <f t="shared" si="36"/>
        <v>211.5</v>
      </c>
      <c r="N350" s="3">
        <f t="shared" si="36"/>
        <v>2680</v>
      </c>
      <c r="O350" s="3">
        <f t="shared" si="36"/>
        <v>514.4</v>
      </c>
      <c r="P350" s="3">
        <f t="shared" si="36"/>
        <v>308</v>
      </c>
      <c r="Q350" s="6">
        <f>(Q329+Q330+Q331+Q332+Q333+Q334+Q335+Q336+Q337+Q338+Q339+Q340+Q341+Q342+Q343+Q344+Q345+Q346+Q347+Q348+Q349)/21</f>
        <v>41324.247619047623</v>
      </c>
      <c r="R350" s="6">
        <f>(R329+R330+R331+R332+R333+R334+R335+R336+R337+R338+R339+R340+R341+R342+R343+R344+R345+R346+R347+R348+R349)/21</f>
        <v>22911.514285714289</v>
      </c>
    </row>
    <row r="351" spans="1:18" x14ac:dyDescent="0.25">
      <c r="A351" s="412" t="s">
        <v>630</v>
      </c>
      <c r="B351" s="412"/>
      <c r="C351" s="412"/>
      <c r="D351" s="412"/>
      <c r="E351" s="412"/>
      <c r="F351" s="412"/>
      <c r="G351" s="412"/>
      <c r="H351" s="412"/>
      <c r="I351" s="412"/>
      <c r="J351" s="412"/>
      <c r="K351" s="412"/>
      <c r="L351" s="412"/>
      <c r="M351" s="412"/>
      <c r="N351" s="412"/>
      <c r="O351" s="412"/>
      <c r="P351" s="412"/>
      <c r="Q351" s="412"/>
      <c r="R351" s="412"/>
    </row>
    <row r="352" spans="1:18" ht="36" x14ac:dyDescent="0.25">
      <c r="A352" s="7">
        <v>1</v>
      </c>
      <c r="B352" s="374" t="s">
        <v>601</v>
      </c>
      <c r="C352" s="375"/>
      <c r="D352" s="375"/>
      <c r="E352" s="375"/>
      <c r="F352" s="376"/>
      <c r="G352" s="11" t="s">
        <v>663</v>
      </c>
      <c r="H352" s="9">
        <f>I352+J352</f>
        <v>145</v>
      </c>
      <c r="I352" s="9">
        <v>105</v>
      </c>
      <c r="J352" s="9">
        <v>40</v>
      </c>
      <c r="K352" s="9">
        <v>37</v>
      </c>
      <c r="L352" s="9">
        <v>7</v>
      </c>
      <c r="M352" s="9">
        <v>0</v>
      </c>
      <c r="N352" s="9">
        <v>61</v>
      </c>
      <c r="O352" s="9">
        <v>1</v>
      </c>
      <c r="P352" s="9">
        <v>0</v>
      </c>
      <c r="Q352" s="10">
        <v>35425.1</v>
      </c>
      <c r="R352" s="10">
        <v>24520</v>
      </c>
    </row>
    <row r="353" spans="1:18" ht="36" x14ac:dyDescent="0.25">
      <c r="A353" s="7">
        <v>2</v>
      </c>
      <c r="B353" s="374" t="s">
        <v>614</v>
      </c>
      <c r="C353" s="375"/>
      <c r="D353" s="375"/>
      <c r="E353" s="375"/>
      <c r="F353" s="376"/>
      <c r="G353" s="11" t="s">
        <v>664</v>
      </c>
      <c r="H353" s="9">
        <f t="shared" ref="H353:H377" si="37">I353+J353</f>
        <v>215</v>
      </c>
      <c r="I353" s="9">
        <v>185</v>
      </c>
      <c r="J353" s="9">
        <v>30</v>
      </c>
      <c r="K353" s="13">
        <v>65</v>
      </c>
      <c r="L353" s="9">
        <v>81</v>
      </c>
      <c r="M353" s="9">
        <v>11</v>
      </c>
      <c r="N353" s="13">
        <v>172</v>
      </c>
      <c r="O353" s="9">
        <v>0</v>
      </c>
      <c r="P353" s="9">
        <v>0</v>
      </c>
      <c r="Q353" s="10">
        <v>35786</v>
      </c>
      <c r="R353" s="10">
        <v>19197</v>
      </c>
    </row>
    <row r="354" spans="1:18" ht="36" x14ac:dyDescent="0.25">
      <c r="A354" s="7">
        <v>3</v>
      </c>
      <c r="B354" s="374" t="s">
        <v>631</v>
      </c>
      <c r="C354" s="375"/>
      <c r="D354" s="375"/>
      <c r="E354" s="375"/>
      <c r="F354" s="376"/>
      <c r="G354" s="11" t="s">
        <v>665</v>
      </c>
      <c r="H354" s="9">
        <f t="shared" si="37"/>
        <v>295</v>
      </c>
      <c r="I354" s="9">
        <v>265</v>
      </c>
      <c r="J354" s="9">
        <v>30</v>
      </c>
      <c r="K354" s="13">
        <v>58</v>
      </c>
      <c r="L354" s="9">
        <v>4</v>
      </c>
      <c r="M354" s="9">
        <v>4</v>
      </c>
      <c r="N354" s="13">
        <v>170</v>
      </c>
      <c r="O354" s="9">
        <v>3</v>
      </c>
      <c r="P354" s="9">
        <v>3</v>
      </c>
      <c r="Q354" s="10">
        <v>35420</v>
      </c>
      <c r="R354" s="10">
        <v>19517</v>
      </c>
    </row>
    <row r="355" spans="1:18" ht="36" x14ac:dyDescent="0.25">
      <c r="A355" s="7">
        <v>4</v>
      </c>
      <c r="B355" s="374" t="s">
        <v>601</v>
      </c>
      <c r="C355" s="375"/>
      <c r="D355" s="375"/>
      <c r="E355" s="375"/>
      <c r="F355" s="376"/>
      <c r="G355" s="11" t="s">
        <v>666</v>
      </c>
      <c r="H355" s="9">
        <f t="shared" si="37"/>
        <v>230</v>
      </c>
      <c r="I355" s="9">
        <v>230</v>
      </c>
      <c r="J355" s="9">
        <v>0</v>
      </c>
      <c r="K355" s="13">
        <v>71</v>
      </c>
      <c r="L355" s="9">
        <v>0</v>
      </c>
      <c r="M355" s="9">
        <v>0</v>
      </c>
      <c r="N355" s="13">
        <v>108</v>
      </c>
      <c r="O355" s="9">
        <v>0</v>
      </c>
      <c r="P355" s="9">
        <v>0</v>
      </c>
      <c r="Q355" s="10">
        <v>35780</v>
      </c>
      <c r="R355" s="10">
        <v>20010</v>
      </c>
    </row>
    <row r="356" spans="1:18" ht="36" x14ac:dyDescent="0.25">
      <c r="A356" s="7">
        <v>5</v>
      </c>
      <c r="B356" s="374" t="s">
        <v>614</v>
      </c>
      <c r="C356" s="375"/>
      <c r="D356" s="375"/>
      <c r="E356" s="375"/>
      <c r="F356" s="376"/>
      <c r="G356" s="11" t="s">
        <v>667</v>
      </c>
      <c r="H356" s="9">
        <f t="shared" si="37"/>
        <v>160</v>
      </c>
      <c r="I356" s="9">
        <v>130</v>
      </c>
      <c r="J356" s="9">
        <v>30</v>
      </c>
      <c r="K356" s="9">
        <v>42</v>
      </c>
      <c r="L356" s="9">
        <v>16</v>
      </c>
      <c r="M356" s="9">
        <v>0</v>
      </c>
      <c r="N356" s="9">
        <v>96</v>
      </c>
      <c r="O356" s="9">
        <v>23</v>
      </c>
      <c r="P356" s="9">
        <v>0</v>
      </c>
      <c r="Q356" s="10">
        <v>36642.699999999997</v>
      </c>
      <c r="R356" s="10">
        <v>19044.400000000001</v>
      </c>
    </row>
    <row r="357" spans="1:18" ht="36" x14ac:dyDescent="0.25">
      <c r="A357" s="7">
        <v>6</v>
      </c>
      <c r="B357" s="374" t="s">
        <v>631</v>
      </c>
      <c r="C357" s="375"/>
      <c r="D357" s="375"/>
      <c r="E357" s="375"/>
      <c r="F357" s="376"/>
      <c r="G357" s="11" t="s">
        <v>668</v>
      </c>
      <c r="H357" s="9">
        <f t="shared" si="37"/>
        <v>145</v>
      </c>
      <c r="I357" s="9">
        <v>130</v>
      </c>
      <c r="J357" s="9">
        <v>15</v>
      </c>
      <c r="K357" s="9">
        <v>49</v>
      </c>
      <c r="L357" s="9">
        <v>1</v>
      </c>
      <c r="M357" s="9">
        <v>1</v>
      </c>
      <c r="N357" s="9">
        <v>88</v>
      </c>
      <c r="O357" s="9">
        <v>2</v>
      </c>
      <c r="P357" s="9">
        <v>2</v>
      </c>
      <c r="Q357" s="10">
        <v>37594</v>
      </c>
      <c r="R357" s="10">
        <v>19203</v>
      </c>
    </row>
    <row r="358" spans="1:18" ht="36" x14ac:dyDescent="0.25">
      <c r="A358" s="7">
        <v>7</v>
      </c>
      <c r="B358" s="374" t="s">
        <v>632</v>
      </c>
      <c r="C358" s="375"/>
      <c r="D358" s="375"/>
      <c r="E358" s="375"/>
      <c r="F358" s="376"/>
      <c r="G358" s="11" t="s">
        <v>669</v>
      </c>
      <c r="H358" s="9">
        <f t="shared" si="37"/>
        <v>105</v>
      </c>
      <c r="I358" s="9">
        <v>80</v>
      </c>
      <c r="J358" s="9">
        <v>25</v>
      </c>
      <c r="K358" s="13">
        <v>16</v>
      </c>
      <c r="L358" s="9"/>
      <c r="M358" s="9"/>
      <c r="N358" s="13">
        <v>37</v>
      </c>
      <c r="O358" s="9"/>
      <c r="P358" s="9"/>
      <c r="Q358" s="10">
        <v>35888</v>
      </c>
      <c r="R358" s="10">
        <v>20000</v>
      </c>
    </row>
    <row r="359" spans="1:18" ht="24" hidden="1" x14ac:dyDescent="0.25">
      <c r="A359" s="7">
        <v>8</v>
      </c>
      <c r="B359" s="374" t="s">
        <v>614</v>
      </c>
      <c r="C359" s="375"/>
      <c r="D359" s="375"/>
      <c r="E359" s="375"/>
      <c r="F359" s="376"/>
      <c r="G359" s="11" t="s">
        <v>670</v>
      </c>
      <c r="H359" s="9"/>
      <c r="I359" s="9"/>
      <c r="J359" s="9"/>
      <c r="K359" s="13"/>
      <c r="L359" s="9"/>
      <c r="M359" s="9"/>
      <c r="N359" s="9"/>
      <c r="O359" s="9"/>
      <c r="P359" s="9"/>
      <c r="Q359" s="10"/>
      <c r="R359" s="10"/>
    </row>
    <row r="360" spans="1:18" ht="72" x14ac:dyDescent="0.25">
      <c r="A360" s="7">
        <v>9</v>
      </c>
      <c r="B360" s="374" t="s">
        <v>694</v>
      </c>
      <c r="C360" s="375"/>
      <c r="D360" s="375"/>
      <c r="E360" s="375"/>
      <c r="F360" s="376"/>
      <c r="G360" s="11" t="s">
        <v>671</v>
      </c>
      <c r="H360" s="9">
        <f t="shared" si="37"/>
        <v>135</v>
      </c>
      <c r="I360" s="9">
        <v>120</v>
      </c>
      <c r="J360" s="9">
        <v>15</v>
      </c>
      <c r="K360" s="9">
        <v>17</v>
      </c>
      <c r="L360" s="9">
        <v>6</v>
      </c>
      <c r="M360" s="9">
        <v>6</v>
      </c>
      <c r="N360" s="13">
        <v>27</v>
      </c>
      <c r="O360" s="9">
        <v>1</v>
      </c>
      <c r="P360" s="9">
        <v>1</v>
      </c>
      <c r="Q360" s="10">
        <v>37429.4</v>
      </c>
      <c r="R360" s="10">
        <v>20178.3</v>
      </c>
    </row>
    <row r="361" spans="1:18" ht="36" x14ac:dyDescent="0.25">
      <c r="A361" s="7">
        <v>10</v>
      </c>
      <c r="B361" s="374" t="s">
        <v>601</v>
      </c>
      <c r="C361" s="375"/>
      <c r="D361" s="375"/>
      <c r="E361" s="375"/>
      <c r="F361" s="376"/>
      <c r="G361" s="11" t="s">
        <v>672</v>
      </c>
      <c r="H361" s="9">
        <f t="shared" si="37"/>
        <v>0</v>
      </c>
      <c r="I361" s="9"/>
      <c r="J361" s="9"/>
      <c r="K361" s="13">
        <v>45</v>
      </c>
      <c r="L361" s="9">
        <v>29</v>
      </c>
      <c r="M361" s="9">
        <v>1</v>
      </c>
      <c r="N361" s="13">
        <v>46</v>
      </c>
      <c r="O361" s="9">
        <v>50</v>
      </c>
      <c r="P361" s="9">
        <v>1</v>
      </c>
      <c r="Q361" s="10">
        <v>35871</v>
      </c>
      <c r="R361" s="10">
        <v>20138</v>
      </c>
    </row>
    <row r="362" spans="1:18" ht="36" x14ac:dyDescent="0.25">
      <c r="A362" s="7">
        <v>11</v>
      </c>
      <c r="B362" s="374" t="s">
        <v>614</v>
      </c>
      <c r="C362" s="375"/>
      <c r="D362" s="375"/>
      <c r="E362" s="375"/>
      <c r="F362" s="376"/>
      <c r="G362" s="11" t="s">
        <v>673</v>
      </c>
      <c r="H362" s="9">
        <f t="shared" si="37"/>
        <v>30</v>
      </c>
      <c r="I362" s="9"/>
      <c r="J362" s="9">
        <v>30</v>
      </c>
      <c r="K362" s="13">
        <v>52</v>
      </c>
      <c r="L362" s="9">
        <v>0</v>
      </c>
      <c r="M362" s="9">
        <v>0</v>
      </c>
      <c r="N362" s="13">
        <v>62</v>
      </c>
      <c r="O362" s="9">
        <v>0</v>
      </c>
      <c r="P362" s="9">
        <v>1</v>
      </c>
      <c r="Q362" s="10">
        <v>35497</v>
      </c>
      <c r="R362" s="10">
        <v>21041</v>
      </c>
    </row>
    <row r="363" spans="1:18" ht="36" x14ac:dyDescent="0.25">
      <c r="A363" s="7">
        <v>12</v>
      </c>
      <c r="B363" s="374" t="s">
        <v>601</v>
      </c>
      <c r="C363" s="375"/>
      <c r="D363" s="375"/>
      <c r="E363" s="375"/>
      <c r="F363" s="376"/>
      <c r="G363" s="11" t="s">
        <v>674</v>
      </c>
      <c r="H363" s="9">
        <f t="shared" si="37"/>
        <v>30</v>
      </c>
      <c r="I363" s="9"/>
      <c r="J363" s="9">
        <v>30</v>
      </c>
      <c r="K363" s="13">
        <v>46</v>
      </c>
      <c r="L363" s="9">
        <v>0</v>
      </c>
      <c r="M363" s="9">
        <v>0</v>
      </c>
      <c r="N363" s="13">
        <v>44</v>
      </c>
      <c r="O363" s="9">
        <v>0</v>
      </c>
      <c r="P363" s="9">
        <v>0</v>
      </c>
      <c r="Q363" s="10">
        <v>36225</v>
      </c>
      <c r="R363" s="10">
        <v>19045</v>
      </c>
    </row>
    <row r="364" spans="1:18" ht="36" x14ac:dyDescent="0.25">
      <c r="A364" s="7">
        <v>13</v>
      </c>
      <c r="B364" s="374" t="s">
        <v>601</v>
      </c>
      <c r="C364" s="375"/>
      <c r="D364" s="375"/>
      <c r="E364" s="375"/>
      <c r="F364" s="376"/>
      <c r="G364" s="11" t="s">
        <v>675</v>
      </c>
      <c r="H364" s="9">
        <f t="shared" si="37"/>
        <v>30</v>
      </c>
      <c r="I364" s="9"/>
      <c r="J364" s="9">
        <v>30</v>
      </c>
      <c r="K364" s="9">
        <v>38</v>
      </c>
      <c r="L364" s="9">
        <v>0</v>
      </c>
      <c r="M364" s="9">
        <v>0</v>
      </c>
      <c r="N364" s="9">
        <v>46</v>
      </c>
      <c r="O364" s="9">
        <v>0</v>
      </c>
      <c r="P364" s="9">
        <v>0</v>
      </c>
      <c r="Q364" s="10">
        <v>37829</v>
      </c>
      <c r="R364" s="10">
        <v>24354</v>
      </c>
    </row>
    <row r="365" spans="1:18" ht="36" x14ac:dyDescent="0.25">
      <c r="A365" s="7">
        <v>14</v>
      </c>
      <c r="B365" s="374" t="s">
        <v>611</v>
      </c>
      <c r="C365" s="375"/>
      <c r="D365" s="375"/>
      <c r="E365" s="375"/>
      <c r="F365" s="376"/>
      <c r="G365" s="11" t="s">
        <v>676</v>
      </c>
      <c r="H365" s="9">
        <f t="shared" si="37"/>
        <v>20</v>
      </c>
      <c r="I365" s="9"/>
      <c r="J365" s="9">
        <v>20</v>
      </c>
      <c r="K365" s="13">
        <v>33</v>
      </c>
      <c r="L365" s="9">
        <v>0</v>
      </c>
      <c r="M365" s="9"/>
      <c r="N365" s="13">
        <v>55</v>
      </c>
      <c r="O365" s="9"/>
      <c r="P365" s="9"/>
      <c r="Q365" s="10">
        <v>35462</v>
      </c>
      <c r="R365" s="10">
        <v>18976</v>
      </c>
    </row>
    <row r="366" spans="1:18" ht="36" x14ac:dyDescent="0.25">
      <c r="A366" s="7">
        <v>15</v>
      </c>
      <c r="B366" s="374" t="s">
        <v>631</v>
      </c>
      <c r="C366" s="375"/>
      <c r="D366" s="375"/>
      <c r="E366" s="375"/>
      <c r="F366" s="376"/>
      <c r="G366" s="11" t="s">
        <v>677</v>
      </c>
      <c r="H366" s="9">
        <f t="shared" si="37"/>
        <v>20</v>
      </c>
      <c r="I366" s="9"/>
      <c r="J366" s="9">
        <v>20</v>
      </c>
      <c r="K366" s="9">
        <v>36</v>
      </c>
      <c r="L366" s="9">
        <v>2</v>
      </c>
      <c r="M366" s="9">
        <v>2</v>
      </c>
      <c r="N366" s="9">
        <v>53</v>
      </c>
      <c r="O366" s="9">
        <v>1</v>
      </c>
      <c r="P366" s="9">
        <v>1</v>
      </c>
      <c r="Q366" s="10">
        <v>39700</v>
      </c>
      <c r="R366" s="10">
        <v>22330</v>
      </c>
    </row>
    <row r="367" spans="1:18" ht="36" x14ac:dyDescent="0.25">
      <c r="A367" s="7">
        <v>16</v>
      </c>
      <c r="B367" s="374" t="s">
        <v>601</v>
      </c>
      <c r="C367" s="375"/>
      <c r="D367" s="375"/>
      <c r="E367" s="375"/>
      <c r="F367" s="376"/>
      <c r="G367" s="11" t="s">
        <v>678</v>
      </c>
      <c r="H367" s="9">
        <f t="shared" si="37"/>
        <v>20</v>
      </c>
      <c r="I367" s="9"/>
      <c r="J367" s="9">
        <v>20</v>
      </c>
      <c r="K367" s="9">
        <v>59</v>
      </c>
      <c r="L367" s="9">
        <v>0</v>
      </c>
      <c r="M367" s="9">
        <v>0</v>
      </c>
      <c r="N367" s="9">
        <v>87</v>
      </c>
      <c r="O367" s="9">
        <v>0</v>
      </c>
      <c r="P367" s="9">
        <v>0</v>
      </c>
      <c r="Q367" s="10">
        <v>41283</v>
      </c>
      <c r="R367" s="10">
        <v>23523</v>
      </c>
    </row>
    <row r="368" spans="1:18" ht="36" x14ac:dyDescent="0.25">
      <c r="A368" s="7">
        <v>17</v>
      </c>
      <c r="B368" s="374" t="s">
        <v>601</v>
      </c>
      <c r="C368" s="375"/>
      <c r="D368" s="375"/>
      <c r="E368" s="375"/>
      <c r="F368" s="376"/>
      <c r="G368" s="11" t="s">
        <v>679</v>
      </c>
      <c r="H368" s="9">
        <f t="shared" si="37"/>
        <v>10</v>
      </c>
      <c r="I368" s="9"/>
      <c r="J368" s="9">
        <v>10</v>
      </c>
      <c r="K368" s="9">
        <v>47</v>
      </c>
      <c r="L368" s="9">
        <v>10.5</v>
      </c>
      <c r="M368" s="9">
        <v>3</v>
      </c>
      <c r="N368" s="9">
        <v>90</v>
      </c>
      <c r="O368" s="9">
        <v>7</v>
      </c>
      <c r="P368" s="9">
        <v>1</v>
      </c>
      <c r="Q368" s="10">
        <v>41350</v>
      </c>
      <c r="R368" s="10">
        <v>24760</v>
      </c>
    </row>
    <row r="369" spans="1:18" ht="36" x14ac:dyDescent="0.25">
      <c r="A369" s="7">
        <v>18</v>
      </c>
      <c r="B369" s="374" t="s">
        <v>601</v>
      </c>
      <c r="C369" s="375"/>
      <c r="D369" s="375"/>
      <c r="E369" s="375"/>
      <c r="F369" s="376"/>
      <c r="G369" s="11" t="s">
        <v>680</v>
      </c>
      <c r="H369" s="9">
        <f t="shared" si="37"/>
        <v>10</v>
      </c>
      <c r="I369" s="9"/>
      <c r="J369" s="9">
        <v>10</v>
      </c>
      <c r="K369" s="9">
        <v>36</v>
      </c>
      <c r="L369" s="9">
        <v>1</v>
      </c>
      <c r="M369" s="9">
        <v>1</v>
      </c>
      <c r="N369" s="9">
        <v>54</v>
      </c>
      <c r="O369" s="9">
        <v>2</v>
      </c>
      <c r="P369" s="9">
        <v>2</v>
      </c>
      <c r="Q369" s="10">
        <v>37627.9</v>
      </c>
      <c r="R369" s="10">
        <v>26049.1</v>
      </c>
    </row>
    <row r="370" spans="1:18" ht="36" x14ac:dyDescent="0.25">
      <c r="A370" s="7">
        <v>19</v>
      </c>
      <c r="B370" s="374" t="s">
        <v>611</v>
      </c>
      <c r="C370" s="375"/>
      <c r="D370" s="375"/>
      <c r="E370" s="375"/>
      <c r="F370" s="376"/>
      <c r="G370" s="11" t="s">
        <v>681</v>
      </c>
      <c r="H370" s="9">
        <f t="shared" si="37"/>
        <v>0</v>
      </c>
      <c r="I370" s="9"/>
      <c r="J370" s="9"/>
      <c r="K370" s="9">
        <v>15</v>
      </c>
      <c r="L370" s="9">
        <v>38</v>
      </c>
      <c r="M370" s="9">
        <v>7</v>
      </c>
      <c r="N370" s="9">
        <v>26</v>
      </c>
      <c r="O370" s="9">
        <v>85</v>
      </c>
      <c r="P370" s="9">
        <v>2</v>
      </c>
      <c r="Q370" s="10">
        <v>40966.699999999997</v>
      </c>
      <c r="R370" s="10">
        <v>21487.7</v>
      </c>
    </row>
    <row r="371" spans="1:18" ht="36" x14ac:dyDescent="0.25">
      <c r="A371" s="7">
        <v>20</v>
      </c>
      <c r="B371" s="374" t="s">
        <v>631</v>
      </c>
      <c r="C371" s="375"/>
      <c r="D371" s="375"/>
      <c r="E371" s="375"/>
      <c r="F371" s="376"/>
      <c r="G371" s="11" t="s">
        <v>682</v>
      </c>
      <c r="H371" s="9">
        <f t="shared" si="37"/>
        <v>10</v>
      </c>
      <c r="I371" s="9">
        <v>0</v>
      </c>
      <c r="J371" s="9">
        <v>10</v>
      </c>
      <c r="K371" s="13">
        <v>37</v>
      </c>
      <c r="L371" s="9">
        <v>11</v>
      </c>
      <c r="M371" s="9">
        <v>3</v>
      </c>
      <c r="N371" s="9">
        <v>56</v>
      </c>
      <c r="O371" s="9">
        <v>10</v>
      </c>
      <c r="P371" s="9">
        <v>3</v>
      </c>
      <c r="Q371" s="10">
        <v>35774</v>
      </c>
      <c r="R371" s="10">
        <v>18957</v>
      </c>
    </row>
    <row r="372" spans="1:18" ht="36" x14ac:dyDescent="0.25">
      <c r="A372" s="7">
        <v>21</v>
      </c>
      <c r="B372" s="374" t="s">
        <v>631</v>
      </c>
      <c r="C372" s="375"/>
      <c r="D372" s="375"/>
      <c r="E372" s="375"/>
      <c r="F372" s="376"/>
      <c r="G372" s="11" t="s">
        <v>683</v>
      </c>
      <c r="H372" s="9">
        <f t="shared" si="37"/>
        <v>0</v>
      </c>
      <c r="I372" s="9"/>
      <c r="J372" s="9"/>
      <c r="K372" s="13">
        <v>32</v>
      </c>
      <c r="L372" s="9">
        <v>0</v>
      </c>
      <c r="M372" s="9">
        <v>0</v>
      </c>
      <c r="N372" s="9">
        <v>36</v>
      </c>
      <c r="O372" s="9">
        <v>0</v>
      </c>
      <c r="P372" s="9">
        <v>0</v>
      </c>
      <c r="Q372" s="10">
        <v>40996</v>
      </c>
      <c r="R372" s="10">
        <v>20358</v>
      </c>
    </row>
    <row r="373" spans="1:18" ht="60" x14ac:dyDescent="0.25">
      <c r="A373" s="7">
        <v>22</v>
      </c>
      <c r="B373" s="374" t="s">
        <v>614</v>
      </c>
      <c r="C373" s="375"/>
      <c r="D373" s="375"/>
      <c r="E373" s="375"/>
      <c r="F373" s="376"/>
      <c r="G373" s="11" t="s">
        <v>684</v>
      </c>
      <c r="H373" s="9">
        <f t="shared" si="37"/>
        <v>0</v>
      </c>
      <c r="I373" s="9">
        <v>0</v>
      </c>
      <c r="J373" s="9">
        <v>0</v>
      </c>
      <c r="K373" s="9">
        <v>21</v>
      </c>
      <c r="L373" s="9">
        <v>0</v>
      </c>
      <c r="M373" s="9">
        <v>0</v>
      </c>
      <c r="N373" s="9">
        <v>26</v>
      </c>
      <c r="O373" s="9">
        <v>0</v>
      </c>
      <c r="P373" s="9">
        <v>0</v>
      </c>
      <c r="Q373" s="10">
        <v>35420</v>
      </c>
      <c r="R373" s="10">
        <v>18957</v>
      </c>
    </row>
    <row r="374" spans="1:18" ht="60" x14ac:dyDescent="0.25">
      <c r="A374" s="7">
        <v>23</v>
      </c>
      <c r="B374" s="374" t="s">
        <v>614</v>
      </c>
      <c r="C374" s="375"/>
      <c r="D374" s="375"/>
      <c r="E374" s="375"/>
      <c r="F374" s="376"/>
      <c r="G374" s="11" t="s">
        <v>685</v>
      </c>
      <c r="H374" s="9">
        <f t="shared" si="37"/>
        <v>0</v>
      </c>
      <c r="I374" s="9"/>
      <c r="J374" s="9"/>
      <c r="K374" s="13">
        <v>10</v>
      </c>
      <c r="L374" s="9">
        <v>0</v>
      </c>
      <c r="M374" s="9">
        <v>0</v>
      </c>
      <c r="N374" s="13">
        <v>24</v>
      </c>
      <c r="O374" s="9">
        <v>0</v>
      </c>
      <c r="P374" s="9">
        <v>0</v>
      </c>
      <c r="Q374" s="10">
        <v>34391</v>
      </c>
      <c r="R374" s="10">
        <v>23391</v>
      </c>
    </row>
    <row r="375" spans="1:18" ht="72" x14ac:dyDescent="0.25">
      <c r="A375" s="7">
        <v>24</v>
      </c>
      <c r="B375" s="374" t="s">
        <v>601</v>
      </c>
      <c r="C375" s="375"/>
      <c r="D375" s="375"/>
      <c r="E375" s="375"/>
      <c r="F375" s="376"/>
      <c r="G375" s="11" t="s">
        <v>633</v>
      </c>
      <c r="H375" s="9">
        <f t="shared" si="37"/>
        <v>0</v>
      </c>
      <c r="I375" s="9"/>
      <c r="J375" s="9"/>
      <c r="K375" s="9">
        <v>4</v>
      </c>
      <c r="L375" s="9">
        <v>36</v>
      </c>
      <c r="M375" s="9">
        <v>0</v>
      </c>
      <c r="N375" s="9">
        <v>20</v>
      </c>
      <c r="O375" s="9">
        <v>62</v>
      </c>
      <c r="P375" s="9">
        <v>4</v>
      </c>
      <c r="Q375" s="10">
        <v>31999</v>
      </c>
      <c r="R375" s="10">
        <v>18086</v>
      </c>
    </row>
    <row r="376" spans="1:18" ht="36" x14ac:dyDescent="0.25">
      <c r="A376" s="7">
        <v>25</v>
      </c>
      <c r="B376" s="374" t="s">
        <v>601</v>
      </c>
      <c r="C376" s="375"/>
      <c r="D376" s="375"/>
      <c r="E376" s="375"/>
      <c r="F376" s="376"/>
      <c r="G376" s="11" t="s">
        <v>686</v>
      </c>
      <c r="H376" s="9">
        <f t="shared" si="37"/>
        <v>10</v>
      </c>
      <c r="I376" s="9"/>
      <c r="J376" s="9">
        <v>10</v>
      </c>
      <c r="K376" s="9">
        <v>22</v>
      </c>
      <c r="L376" s="9">
        <v>5</v>
      </c>
      <c r="M376" s="9">
        <v>5</v>
      </c>
      <c r="N376" s="9">
        <v>33</v>
      </c>
      <c r="O376" s="9">
        <v>0</v>
      </c>
      <c r="P376" s="9">
        <v>0</v>
      </c>
      <c r="Q376" s="10">
        <v>37429.4</v>
      </c>
      <c r="R376" s="10">
        <v>20178.3</v>
      </c>
    </row>
    <row r="377" spans="1:18" ht="48" x14ac:dyDescent="0.25">
      <c r="A377" s="7">
        <v>26</v>
      </c>
      <c r="B377" s="374" t="s">
        <v>601</v>
      </c>
      <c r="C377" s="375"/>
      <c r="D377" s="375"/>
      <c r="E377" s="375"/>
      <c r="F377" s="376"/>
      <c r="G377" s="11" t="s">
        <v>634</v>
      </c>
      <c r="H377" s="9">
        <f t="shared" si="37"/>
        <v>0</v>
      </c>
      <c r="I377" s="9"/>
      <c r="J377" s="9"/>
      <c r="K377" s="13">
        <v>20</v>
      </c>
      <c r="L377" s="9">
        <v>66.75</v>
      </c>
      <c r="M377" s="9">
        <v>32.25</v>
      </c>
      <c r="N377" s="9">
        <v>211</v>
      </c>
      <c r="O377" s="9">
        <v>112.5</v>
      </c>
      <c r="P377" s="9">
        <v>11.25</v>
      </c>
      <c r="Q377" s="10">
        <v>42290</v>
      </c>
      <c r="R377" s="10">
        <v>19341.7</v>
      </c>
    </row>
    <row r="378" spans="1:18" x14ac:dyDescent="0.25">
      <c r="A378" s="403" t="s">
        <v>646</v>
      </c>
      <c r="B378" s="403"/>
      <c r="C378" s="403"/>
      <c r="D378" s="403"/>
      <c r="E378" s="403"/>
      <c r="F378" s="403"/>
      <c r="G378" s="403"/>
      <c r="H378" s="3">
        <f>H377+H376+H375+H374+H373+H372+H370++H371+H369+H368+H367+H366+H365+H364+H363+H362+H360+H361+H359+H358+H357+H356+H355+H354+H353+H352</f>
        <v>1620</v>
      </c>
      <c r="I378" s="3">
        <f t="shared" ref="I378:P378" si="38">I377+I376+I375+I374+I373+I372+I370++I371+I369+I368+I367+I366+I365+I364+I363+I362+I360+I361+I359+I358+I357+I356+I355+I354+I353+I352</f>
        <v>1245</v>
      </c>
      <c r="J378" s="3">
        <f t="shared" si="38"/>
        <v>375</v>
      </c>
      <c r="K378" s="3">
        <f t="shared" si="38"/>
        <v>908</v>
      </c>
      <c r="L378" s="3">
        <f t="shared" si="38"/>
        <v>314.25</v>
      </c>
      <c r="M378" s="3">
        <f t="shared" si="38"/>
        <v>76.25</v>
      </c>
      <c r="N378" s="3">
        <f t="shared" si="38"/>
        <v>1728</v>
      </c>
      <c r="O378" s="3">
        <f t="shared" si="38"/>
        <v>359.5</v>
      </c>
      <c r="P378" s="3">
        <f t="shared" si="38"/>
        <v>32.25</v>
      </c>
      <c r="Q378" s="6">
        <f>(Q377+Q376+Q375+Q374+Q373+Q372+Q371+Q370+Q369+Q368+Q367+Q366+Q365+Q364+Q363+Q362+Q361+Q360+Q359+Q358+Q357+Q356+Q355+Q354+Q353+Q352)/26</f>
        <v>35772.161538461536</v>
      </c>
      <c r="R378" s="6">
        <f>(R377+R376+R375+R374+R373+R372+R371+R370+R369+R368+R367+R366+R365+R364+R363+R362+R361+R360+R359+R358+R357+R356+R355+R354+R353+R352)/26</f>
        <v>20101.634615384617</v>
      </c>
    </row>
    <row r="379" spans="1:18" x14ac:dyDescent="0.25">
      <c r="A379" s="403" t="s">
        <v>644</v>
      </c>
      <c r="B379" s="403"/>
      <c r="C379" s="403"/>
      <c r="D379" s="403"/>
      <c r="E379" s="403"/>
      <c r="F379" s="403"/>
      <c r="G379" s="403"/>
      <c r="H379" s="3">
        <f>H378+H350+H326+H327</f>
        <v>9901</v>
      </c>
      <c r="I379" s="3">
        <f t="shared" ref="I379:P379" si="39">I378+I350+I326+I327</f>
        <v>8135</v>
      </c>
      <c r="J379" s="3">
        <f t="shared" si="39"/>
        <v>1766</v>
      </c>
      <c r="K379" s="3">
        <f t="shared" si="39"/>
        <v>3688</v>
      </c>
      <c r="L379" s="3">
        <f t="shared" si="39"/>
        <v>1707.75</v>
      </c>
      <c r="M379" s="3">
        <f t="shared" si="39"/>
        <v>497.75</v>
      </c>
      <c r="N379" s="3">
        <f t="shared" si="39"/>
        <v>9145</v>
      </c>
      <c r="O379" s="3">
        <f t="shared" si="39"/>
        <v>2177.9</v>
      </c>
      <c r="P379" s="3">
        <f t="shared" si="39"/>
        <v>453.25</v>
      </c>
      <c r="Q379" s="6">
        <f>(Q378+Q350+Q327+Q326)/4</f>
        <v>36612.409432234432</v>
      </c>
      <c r="R379" s="6">
        <f>(R378+R350+R327+R326)/4</f>
        <v>20145.874725274727</v>
      </c>
    </row>
    <row r="380" spans="1:18" x14ac:dyDescent="0.25">
      <c r="A380" s="14"/>
      <c r="B380" s="14"/>
      <c r="C380" s="14"/>
      <c r="D380" s="14"/>
      <c r="E380" s="14"/>
      <c r="F380" s="14"/>
      <c r="G380" s="14"/>
      <c r="H380" s="4"/>
      <c r="I380" s="4"/>
      <c r="J380" s="4"/>
      <c r="K380" s="4"/>
      <c r="L380" s="4"/>
      <c r="M380" s="4"/>
      <c r="N380" s="4"/>
      <c r="O380" s="4"/>
      <c r="P380" s="4"/>
      <c r="Q380" s="15"/>
      <c r="R380" s="15"/>
    </row>
    <row r="381" spans="1:18" x14ac:dyDescent="0.25">
      <c r="A381" s="411" t="s">
        <v>643</v>
      </c>
      <c r="B381" s="411"/>
      <c r="C381" s="411"/>
      <c r="D381" s="411"/>
      <c r="E381" s="411"/>
      <c r="F381" s="411"/>
      <c r="G381" s="411"/>
      <c r="H381" s="411"/>
      <c r="I381" s="411"/>
      <c r="J381" s="411"/>
      <c r="K381" s="4"/>
      <c r="L381" s="4"/>
      <c r="M381" s="4"/>
      <c r="N381" s="4"/>
      <c r="O381" s="4"/>
      <c r="P381" s="4"/>
      <c r="Q381" s="15"/>
      <c r="R381" s="15"/>
    </row>
    <row r="382" spans="1:18" x14ac:dyDescent="0.25">
      <c r="A382" s="409" t="s">
        <v>649</v>
      </c>
      <c r="B382" s="410" t="s">
        <v>22</v>
      </c>
      <c r="C382" s="410"/>
      <c r="D382" s="410"/>
      <c r="E382" s="410"/>
      <c r="F382" s="410"/>
      <c r="G382" s="410" t="s">
        <v>23</v>
      </c>
      <c r="H382" s="399" t="s">
        <v>10</v>
      </c>
      <c r="I382" s="399"/>
      <c r="J382" s="399"/>
      <c r="K382" s="399" t="s">
        <v>27</v>
      </c>
      <c r="L382" s="399"/>
      <c r="M382" s="399"/>
      <c r="N382" s="399" t="s">
        <v>652</v>
      </c>
      <c r="O382" s="399"/>
      <c r="P382" s="16"/>
      <c r="Q382" s="400"/>
      <c r="R382" s="400"/>
    </row>
    <row r="383" spans="1:18" x14ac:dyDescent="0.25">
      <c r="A383" s="409"/>
      <c r="B383" s="410"/>
      <c r="C383" s="410"/>
      <c r="D383" s="410"/>
      <c r="E383" s="410"/>
      <c r="F383" s="410"/>
      <c r="G383" s="410"/>
      <c r="H383" s="401" t="s">
        <v>653</v>
      </c>
      <c r="I383" s="399" t="s">
        <v>29</v>
      </c>
      <c r="J383" s="399"/>
      <c r="K383" s="401" t="s">
        <v>25</v>
      </c>
      <c r="L383" s="399" t="s">
        <v>30</v>
      </c>
      <c r="M383" s="399"/>
      <c r="N383" s="401" t="s">
        <v>10</v>
      </c>
      <c r="O383" s="401" t="s">
        <v>27</v>
      </c>
      <c r="P383" s="16"/>
      <c r="Q383" s="402"/>
      <c r="R383" s="402"/>
    </row>
    <row r="384" spans="1:18" x14ac:dyDescent="0.25">
      <c r="A384" s="409"/>
      <c r="B384" s="410"/>
      <c r="C384" s="410"/>
      <c r="D384" s="410"/>
      <c r="E384" s="410"/>
      <c r="F384" s="410"/>
      <c r="G384" s="410"/>
      <c r="H384" s="401"/>
      <c r="I384" s="401" t="s">
        <v>26</v>
      </c>
      <c r="J384" s="401" t="s">
        <v>9</v>
      </c>
      <c r="K384" s="401"/>
      <c r="L384" s="401" t="s">
        <v>26</v>
      </c>
      <c r="M384" s="401" t="s">
        <v>9</v>
      </c>
      <c r="N384" s="401"/>
      <c r="O384" s="401"/>
      <c r="P384" s="17"/>
      <c r="Q384" s="402"/>
      <c r="R384" s="402"/>
    </row>
    <row r="385" spans="1:18" x14ac:dyDescent="0.25">
      <c r="A385" s="409"/>
      <c r="B385" s="410"/>
      <c r="C385" s="410"/>
      <c r="D385" s="410"/>
      <c r="E385" s="410"/>
      <c r="F385" s="410"/>
      <c r="G385" s="410"/>
      <c r="H385" s="401"/>
      <c r="I385" s="401"/>
      <c r="J385" s="401"/>
      <c r="K385" s="401"/>
      <c r="L385" s="401"/>
      <c r="M385" s="401"/>
      <c r="N385" s="401"/>
      <c r="O385" s="401"/>
      <c r="P385" s="17"/>
      <c r="Q385" s="402"/>
      <c r="R385" s="402"/>
    </row>
    <row r="386" spans="1:18" ht="72" x14ac:dyDescent="0.25">
      <c r="A386" s="7">
        <v>1</v>
      </c>
      <c r="B386" s="374" t="s">
        <v>614</v>
      </c>
      <c r="C386" s="375"/>
      <c r="D386" s="375"/>
      <c r="E386" s="375"/>
      <c r="F386" s="376"/>
      <c r="G386" s="11" t="s">
        <v>637</v>
      </c>
      <c r="H386" s="13">
        <v>25</v>
      </c>
      <c r="I386" s="9">
        <v>0</v>
      </c>
      <c r="J386" s="9">
        <v>0</v>
      </c>
      <c r="K386" s="13">
        <v>18</v>
      </c>
      <c r="L386" s="9">
        <v>1</v>
      </c>
      <c r="M386" s="9">
        <v>0</v>
      </c>
      <c r="N386" s="9">
        <v>41869</v>
      </c>
      <c r="O386" s="9">
        <v>23100</v>
      </c>
      <c r="P386" s="1"/>
      <c r="Q386" s="18"/>
      <c r="R386" s="18"/>
    </row>
    <row r="387" spans="1:18" ht="60" x14ac:dyDescent="0.25">
      <c r="A387" s="7">
        <v>2</v>
      </c>
      <c r="B387" s="374" t="s">
        <v>614</v>
      </c>
      <c r="C387" s="375"/>
      <c r="D387" s="375"/>
      <c r="E387" s="375"/>
      <c r="F387" s="376"/>
      <c r="G387" s="11" t="s">
        <v>639</v>
      </c>
      <c r="H387" s="9">
        <v>1</v>
      </c>
      <c r="I387" s="9">
        <v>3</v>
      </c>
      <c r="J387" s="9">
        <v>3</v>
      </c>
      <c r="K387" s="9">
        <v>3</v>
      </c>
      <c r="L387" s="9">
        <v>1</v>
      </c>
      <c r="M387" s="9">
        <v>0.5</v>
      </c>
      <c r="N387" s="9">
        <v>37825</v>
      </c>
      <c r="O387" s="9">
        <v>21896</v>
      </c>
      <c r="P387" s="1"/>
      <c r="Q387" s="18"/>
      <c r="R387" s="18"/>
    </row>
    <row r="388" spans="1:18" ht="60" x14ac:dyDescent="0.25">
      <c r="A388" s="7">
        <v>4</v>
      </c>
      <c r="B388" s="374" t="s">
        <v>601</v>
      </c>
      <c r="C388" s="375"/>
      <c r="D388" s="375"/>
      <c r="E388" s="375"/>
      <c r="F388" s="376"/>
      <c r="G388" s="11" t="s">
        <v>641</v>
      </c>
      <c r="H388" s="9"/>
      <c r="I388" s="9"/>
      <c r="J388" s="9"/>
      <c r="K388" s="9"/>
      <c r="L388" s="9"/>
      <c r="M388" s="9"/>
      <c r="N388" s="9"/>
      <c r="O388" s="9"/>
      <c r="P388" s="1"/>
      <c r="Q388" s="18"/>
      <c r="R388" s="18"/>
    </row>
    <row r="389" spans="1:18" ht="60" x14ac:dyDescent="0.25">
      <c r="A389" s="7">
        <v>3</v>
      </c>
      <c r="B389" s="374" t="s">
        <v>614</v>
      </c>
      <c r="C389" s="375"/>
      <c r="D389" s="375"/>
      <c r="E389" s="375"/>
      <c r="F389" s="376"/>
      <c r="G389" s="11" t="s">
        <v>627</v>
      </c>
      <c r="H389" s="9">
        <v>9</v>
      </c>
      <c r="I389" s="9">
        <v>36</v>
      </c>
      <c r="J389" s="9"/>
      <c r="K389" s="13">
        <v>26</v>
      </c>
      <c r="L389" s="9">
        <v>30.25</v>
      </c>
      <c r="M389" s="9"/>
      <c r="N389" s="9">
        <v>37816</v>
      </c>
      <c r="O389" s="9">
        <v>20178</v>
      </c>
      <c r="P389" s="1"/>
      <c r="Q389" s="18"/>
      <c r="R389" s="18"/>
    </row>
    <row r="390" spans="1:18" ht="60" x14ac:dyDescent="0.25">
      <c r="A390" s="7">
        <v>4</v>
      </c>
      <c r="B390" s="374" t="s">
        <v>601</v>
      </c>
      <c r="C390" s="375"/>
      <c r="D390" s="375"/>
      <c r="E390" s="375"/>
      <c r="F390" s="376"/>
      <c r="G390" s="11" t="s">
        <v>628</v>
      </c>
      <c r="H390" s="13">
        <v>9</v>
      </c>
      <c r="I390" s="9">
        <v>1</v>
      </c>
      <c r="J390" s="9">
        <v>1</v>
      </c>
      <c r="K390" s="13">
        <v>29</v>
      </c>
      <c r="L390" s="9">
        <v>0</v>
      </c>
      <c r="M390" s="9">
        <v>0</v>
      </c>
      <c r="N390" s="9">
        <v>45580</v>
      </c>
      <c r="O390" s="9">
        <v>27120</v>
      </c>
      <c r="P390" s="1"/>
      <c r="Q390" s="18"/>
      <c r="R390" s="18"/>
    </row>
    <row r="391" spans="1:18" x14ac:dyDescent="0.25">
      <c r="A391" s="7"/>
      <c r="B391" s="406" t="s">
        <v>689</v>
      </c>
      <c r="C391" s="407"/>
      <c r="D391" s="407"/>
      <c r="E391" s="407"/>
      <c r="F391" s="407"/>
      <c r="G391" s="408"/>
      <c r="H391" s="3">
        <f>SUM(H386:H390)</f>
        <v>44</v>
      </c>
      <c r="I391" s="3">
        <f t="shared" ref="I391:M391" si="40">SUM(I386:I390)</f>
        <v>40</v>
      </c>
      <c r="J391" s="3">
        <f t="shared" si="40"/>
        <v>4</v>
      </c>
      <c r="K391" s="3">
        <f t="shared" si="40"/>
        <v>76</v>
      </c>
      <c r="L391" s="3">
        <f t="shared" si="40"/>
        <v>32.25</v>
      </c>
      <c r="M391" s="3">
        <f t="shared" si="40"/>
        <v>0.5</v>
      </c>
      <c r="N391" s="6">
        <f>(N386+N387+N389+N390)/4</f>
        <v>40772.5</v>
      </c>
      <c r="O391" s="6">
        <v>23010.3</v>
      </c>
      <c r="P391" s="4"/>
      <c r="Q391" s="15"/>
      <c r="R391" s="15"/>
    </row>
    <row r="392" spans="1:18" x14ac:dyDescent="0.25">
      <c r="A392" s="14"/>
      <c r="B392" s="14"/>
      <c r="C392" s="14"/>
      <c r="D392" s="14"/>
      <c r="E392" s="14"/>
      <c r="F392" s="14"/>
      <c r="G392" s="14"/>
      <c r="H392" s="4"/>
      <c r="I392" s="4"/>
      <c r="J392" s="4"/>
      <c r="K392" s="4"/>
      <c r="L392" s="4"/>
      <c r="M392" s="4"/>
      <c r="N392" s="4"/>
      <c r="O392" s="4"/>
      <c r="P392" s="4"/>
      <c r="Q392" s="15"/>
      <c r="R392" s="15"/>
    </row>
    <row r="393" spans="1:18" x14ac:dyDescent="0.25">
      <c r="A393" s="404" t="s">
        <v>643</v>
      </c>
      <c r="B393" s="405"/>
      <c r="C393" s="405"/>
      <c r="D393" s="405"/>
      <c r="E393" s="405"/>
      <c r="F393" s="405"/>
      <c r="G393" s="405"/>
      <c r="H393" s="405"/>
      <c r="I393" s="405"/>
      <c r="J393" s="405"/>
      <c r="K393" s="1"/>
      <c r="L393" s="1"/>
      <c r="M393" s="1"/>
      <c r="N393" s="1"/>
      <c r="O393" s="1"/>
      <c r="P393" s="1"/>
      <c r="Q393" s="1"/>
      <c r="R393" s="1"/>
    </row>
    <row r="394" spans="1:18" ht="76.5" x14ac:dyDescent="0.25">
      <c r="A394" s="7"/>
      <c r="B394" s="396" t="s">
        <v>22</v>
      </c>
      <c r="C394" s="397"/>
      <c r="D394" s="397"/>
      <c r="E394" s="397"/>
      <c r="F394" s="398"/>
      <c r="G394" s="19" t="s">
        <v>23</v>
      </c>
      <c r="H394" s="3" t="s">
        <v>635</v>
      </c>
      <c r="I394" s="3" t="s">
        <v>636</v>
      </c>
      <c r="J394" s="3" t="s">
        <v>28</v>
      </c>
      <c r="K394" s="1"/>
      <c r="L394" s="1"/>
      <c r="M394" s="1"/>
      <c r="N394" s="1"/>
      <c r="O394" s="1"/>
      <c r="P394" s="1"/>
      <c r="Q394" s="1"/>
      <c r="R394" s="1"/>
    </row>
    <row r="395" spans="1:18" ht="34.5" customHeight="1" x14ac:dyDescent="0.25">
      <c r="A395" s="7">
        <v>63</v>
      </c>
      <c r="B395" s="374" t="s">
        <v>601</v>
      </c>
      <c r="C395" s="375"/>
      <c r="D395" s="375"/>
      <c r="E395" s="375"/>
      <c r="F395" s="376"/>
      <c r="G395" s="11" t="s">
        <v>638</v>
      </c>
      <c r="H395" s="13">
        <v>249</v>
      </c>
      <c r="I395" s="9">
        <v>6</v>
      </c>
      <c r="J395" s="10">
        <v>16620</v>
      </c>
      <c r="K395" s="1"/>
      <c r="L395" s="1"/>
      <c r="M395" s="1"/>
      <c r="N395" s="1"/>
      <c r="O395" s="1"/>
      <c r="P395" s="1"/>
      <c r="Q395" s="1"/>
      <c r="R395" s="1"/>
    </row>
    <row r="396" spans="1:18" ht="60" x14ac:dyDescent="0.25">
      <c r="A396" s="7"/>
      <c r="B396" s="374" t="s">
        <v>614</v>
      </c>
      <c r="C396" s="375"/>
      <c r="D396" s="375"/>
      <c r="E396" s="375"/>
      <c r="F396" s="376"/>
      <c r="G396" s="11" t="s">
        <v>640</v>
      </c>
      <c r="H396" s="9">
        <v>36</v>
      </c>
      <c r="I396" s="9">
        <v>5</v>
      </c>
      <c r="J396" s="10">
        <v>26183.3</v>
      </c>
      <c r="K396" s="1"/>
      <c r="L396" s="1"/>
      <c r="M396" s="1"/>
      <c r="N396" s="1"/>
      <c r="O396" s="1"/>
      <c r="P396" s="1"/>
      <c r="Q396" s="1"/>
      <c r="R396" s="1"/>
    </row>
    <row r="397" spans="1:18" ht="60" x14ac:dyDescent="0.25">
      <c r="A397" s="7" t="s">
        <v>697</v>
      </c>
      <c r="B397" s="374" t="s">
        <v>601</v>
      </c>
      <c r="C397" s="375"/>
      <c r="D397" s="375"/>
      <c r="E397" s="375"/>
      <c r="F397" s="376"/>
      <c r="G397" s="11" t="s">
        <v>641</v>
      </c>
      <c r="H397" s="9">
        <v>254</v>
      </c>
      <c r="I397" s="9">
        <v>0</v>
      </c>
      <c r="J397" s="10">
        <v>24170</v>
      </c>
      <c r="K397" s="1"/>
      <c r="L397" s="1"/>
      <c r="M397" s="1"/>
      <c r="N397" s="1"/>
      <c r="O397" s="1"/>
      <c r="P397" s="1"/>
      <c r="Q397" s="1"/>
      <c r="R397" s="1"/>
    </row>
    <row r="398" spans="1:18" ht="36" x14ac:dyDescent="0.25">
      <c r="A398" s="7">
        <v>69</v>
      </c>
      <c r="B398" s="374" t="s">
        <v>609</v>
      </c>
      <c r="C398" s="375"/>
      <c r="D398" s="375"/>
      <c r="E398" s="375"/>
      <c r="F398" s="376"/>
      <c r="G398" s="20" t="s">
        <v>688</v>
      </c>
      <c r="H398" s="9"/>
      <c r="I398" s="9"/>
      <c r="J398" s="10"/>
      <c r="K398" s="1"/>
      <c r="L398" s="1"/>
      <c r="M398" s="1"/>
      <c r="N398" s="1"/>
      <c r="O398" s="1"/>
      <c r="P398" s="1"/>
      <c r="Q398" s="1"/>
      <c r="R398" s="1"/>
    </row>
    <row r="399" spans="1:18" x14ac:dyDescent="0.25">
      <c r="A399" s="395" t="s">
        <v>642</v>
      </c>
      <c r="B399" s="395"/>
      <c r="C399" s="395"/>
      <c r="D399" s="395"/>
      <c r="E399" s="395"/>
      <c r="F399" s="395"/>
      <c r="G399" s="19"/>
      <c r="H399" s="3">
        <f>H395+H396+H397+H398</f>
        <v>539</v>
      </c>
      <c r="I399" s="3">
        <f>I395+I396+I397+I398</f>
        <v>11</v>
      </c>
      <c r="J399" s="6">
        <f>(J395+J396+J397)/3</f>
        <v>22324.433333333334</v>
      </c>
      <c r="K399" s="1"/>
      <c r="L399" s="1"/>
      <c r="M399" s="1"/>
      <c r="N399" s="1"/>
      <c r="O399" s="1"/>
      <c r="P399" s="1"/>
      <c r="Q399" s="1"/>
      <c r="R399" s="1"/>
    </row>
  </sheetData>
  <mergeCells count="442">
    <mergeCell ref="A1:R1"/>
    <mergeCell ref="A2:A4"/>
    <mergeCell ref="B2:G4"/>
    <mergeCell ref="H2:J2"/>
    <mergeCell ref="K2:M2"/>
    <mergeCell ref="N2:P2"/>
    <mergeCell ref="Q2:R2"/>
    <mergeCell ref="H3:H15"/>
    <mergeCell ref="I3:I15"/>
    <mergeCell ref="J3:J15"/>
    <mergeCell ref="K3:K15"/>
    <mergeCell ref="L3:M3"/>
    <mergeCell ref="N3:N15"/>
    <mergeCell ref="O3:P3"/>
    <mergeCell ref="Q3:Q15"/>
    <mergeCell ref="R3:R15"/>
    <mergeCell ref="L4:L15"/>
    <mergeCell ref="M4:M15"/>
    <mergeCell ref="O4:O15"/>
    <mergeCell ref="P4:P15"/>
    <mergeCell ref="B11:G11"/>
    <mergeCell ref="B12:G12"/>
    <mergeCell ref="B13:G13"/>
    <mergeCell ref="B14:G14"/>
    <mergeCell ref="B15:G15"/>
    <mergeCell ref="B16:G16"/>
    <mergeCell ref="B5:G5"/>
    <mergeCell ref="B6:G6"/>
    <mergeCell ref="B7:G7"/>
    <mergeCell ref="B8:G8"/>
    <mergeCell ref="B9:G9"/>
    <mergeCell ref="B10:G10"/>
    <mergeCell ref="A17:R17"/>
    <mergeCell ref="A22:R22"/>
    <mergeCell ref="J19:J21"/>
    <mergeCell ref="K19:K21"/>
    <mergeCell ref="L19:M19"/>
    <mergeCell ref="N19:N21"/>
    <mergeCell ref="O19:P19"/>
    <mergeCell ref="Q19:Q21"/>
    <mergeCell ref="B29:F29"/>
    <mergeCell ref="B30:F30"/>
    <mergeCell ref="A18:A21"/>
    <mergeCell ref="B18:F21"/>
    <mergeCell ref="G18:G21"/>
    <mergeCell ref="H18:J18"/>
    <mergeCell ref="K18:M18"/>
    <mergeCell ref="N18:P18"/>
    <mergeCell ref="Q18:R18"/>
    <mergeCell ref="H19:H21"/>
    <mergeCell ref="I19:I21"/>
    <mergeCell ref="R19:R21"/>
    <mergeCell ref="L20:L21"/>
    <mergeCell ref="M20:M21"/>
    <mergeCell ref="O20:O21"/>
    <mergeCell ref="P20:P21"/>
    <mergeCell ref="B31:F31"/>
    <mergeCell ref="B32:F32"/>
    <mergeCell ref="B33:F33"/>
    <mergeCell ref="B34:F34"/>
    <mergeCell ref="B23:G23"/>
    <mergeCell ref="B24:F24"/>
    <mergeCell ref="B25:F25"/>
    <mergeCell ref="B26:F26"/>
    <mergeCell ref="B27:F27"/>
    <mergeCell ref="B28:F28"/>
    <mergeCell ref="B41:G41"/>
    <mergeCell ref="B42:F42"/>
    <mergeCell ref="B43:F43"/>
    <mergeCell ref="B44:F44"/>
    <mergeCell ref="B45:F45"/>
    <mergeCell ref="B46:F46"/>
    <mergeCell ref="B35:F35"/>
    <mergeCell ref="B36:F36"/>
    <mergeCell ref="B37:F37"/>
    <mergeCell ref="B38:F38"/>
    <mergeCell ref="B39:F39"/>
    <mergeCell ref="B40:F40"/>
    <mergeCell ref="B53:F53"/>
    <mergeCell ref="B54:F54"/>
    <mergeCell ref="B55:F55"/>
    <mergeCell ref="B56:F56"/>
    <mergeCell ref="B57:F57"/>
    <mergeCell ref="B58:F58"/>
    <mergeCell ref="B47:F47"/>
    <mergeCell ref="B48:F48"/>
    <mergeCell ref="B49:F49"/>
    <mergeCell ref="B50:F50"/>
    <mergeCell ref="B51:F51"/>
    <mergeCell ref="B52:F52"/>
    <mergeCell ref="B65:F65"/>
    <mergeCell ref="B66:F66"/>
    <mergeCell ref="B67:F67"/>
    <mergeCell ref="B68:F68"/>
    <mergeCell ref="B69:F69"/>
    <mergeCell ref="B70:G70"/>
    <mergeCell ref="B59:F59"/>
    <mergeCell ref="B60:F60"/>
    <mergeCell ref="B61:F61"/>
    <mergeCell ref="B62:F62"/>
    <mergeCell ref="B63:F63"/>
    <mergeCell ref="B64:F64"/>
    <mergeCell ref="B77:F77"/>
    <mergeCell ref="B78:F78"/>
    <mergeCell ref="B79:F79"/>
    <mergeCell ref="B80:F80"/>
    <mergeCell ref="B81:F81"/>
    <mergeCell ref="B82:F82"/>
    <mergeCell ref="B71:F71"/>
    <mergeCell ref="B72:F72"/>
    <mergeCell ref="B73:F73"/>
    <mergeCell ref="B74:F74"/>
    <mergeCell ref="B75:F75"/>
    <mergeCell ref="B76:F76"/>
    <mergeCell ref="B89:F89"/>
    <mergeCell ref="B90:F90"/>
    <mergeCell ref="B91:F91"/>
    <mergeCell ref="B92:F92"/>
    <mergeCell ref="B93:F93"/>
    <mergeCell ref="B94:F94"/>
    <mergeCell ref="B83:F83"/>
    <mergeCell ref="B84:F84"/>
    <mergeCell ref="B85:F85"/>
    <mergeCell ref="B86:F86"/>
    <mergeCell ref="B87:F87"/>
    <mergeCell ref="B88:F88"/>
    <mergeCell ref="B101:F101"/>
    <mergeCell ref="B102:F102"/>
    <mergeCell ref="B104:F104"/>
    <mergeCell ref="B105:F105"/>
    <mergeCell ref="B106:F106"/>
    <mergeCell ref="B107:G107"/>
    <mergeCell ref="B95:F95"/>
    <mergeCell ref="B96:F96"/>
    <mergeCell ref="B97:F97"/>
    <mergeCell ref="B98:F98"/>
    <mergeCell ref="B99:F99"/>
    <mergeCell ref="B100:F100"/>
    <mergeCell ref="B114:F114"/>
    <mergeCell ref="B115:F115"/>
    <mergeCell ref="B116:F116"/>
    <mergeCell ref="B117:F117"/>
    <mergeCell ref="B118:F118"/>
    <mergeCell ref="B119:F119"/>
    <mergeCell ref="B108:F108"/>
    <mergeCell ref="B109:F109"/>
    <mergeCell ref="B110:F110"/>
    <mergeCell ref="B111:F111"/>
    <mergeCell ref="B112:F112"/>
    <mergeCell ref="B113:F113"/>
    <mergeCell ref="B126:F126"/>
    <mergeCell ref="B127:F127"/>
    <mergeCell ref="B128:F128"/>
    <mergeCell ref="B129:F129"/>
    <mergeCell ref="B130:F130"/>
    <mergeCell ref="B131:F131"/>
    <mergeCell ref="B120:F120"/>
    <mergeCell ref="B121:F121"/>
    <mergeCell ref="B122:F122"/>
    <mergeCell ref="B123:F123"/>
    <mergeCell ref="B124:F124"/>
    <mergeCell ref="B125:F125"/>
    <mergeCell ref="B138:F138"/>
    <mergeCell ref="B139:F139"/>
    <mergeCell ref="B140:F140"/>
    <mergeCell ref="B141:F141"/>
    <mergeCell ref="B142:F142"/>
    <mergeCell ref="B143:F143"/>
    <mergeCell ref="B132:G132"/>
    <mergeCell ref="B133:F133"/>
    <mergeCell ref="B134:F134"/>
    <mergeCell ref="B135:F135"/>
    <mergeCell ref="B136:F136"/>
    <mergeCell ref="B137:F137"/>
    <mergeCell ref="B150:F150"/>
    <mergeCell ref="B151:G151"/>
    <mergeCell ref="B152:F152"/>
    <mergeCell ref="B153:F153"/>
    <mergeCell ref="B154:F154"/>
    <mergeCell ref="B155:F155"/>
    <mergeCell ref="B144:F144"/>
    <mergeCell ref="B145:F145"/>
    <mergeCell ref="B146:F146"/>
    <mergeCell ref="B147:F147"/>
    <mergeCell ref="B148:F148"/>
    <mergeCell ref="B149:F149"/>
    <mergeCell ref="B162:F162"/>
    <mergeCell ref="B163:F163"/>
    <mergeCell ref="B164:F164"/>
    <mergeCell ref="B165:F165"/>
    <mergeCell ref="B166:G166"/>
    <mergeCell ref="B167:F167"/>
    <mergeCell ref="B156:F156"/>
    <mergeCell ref="B157:F157"/>
    <mergeCell ref="B158:F158"/>
    <mergeCell ref="B159:F159"/>
    <mergeCell ref="B160:F160"/>
    <mergeCell ref="B161:F161"/>
    <mergeCell ref="B174:F174"/>
    <mergeCell ref="B175:F175"/>
    <mergeCell ref="B176:F176"/>
    <mergeCell ref="B177:F177"/>
    <mergeCell ref="B178:F178"/>
    <mergeCell ref="B179:F179"/>
    <mergeCell ref="B168:F168"/>
    <mergeCell ref="B169:F169"/>
    <mergeCell ref="B170:F170"/>
    <mergeCell ref="B171:F171"/>
    <mergeCell ref="B172:F172"/>
    <mergeCell ref="B173:F173"/>
    <mergeCell ref="B186:F186"/>
    <mergeCell ref="B187:F187"/>
    <mergeCell ref="B188:F188"/>
    <mergeCell ref="B189:F189"/>
    <mergeCell ref="B190:F190"/>
    <mergeCell ref="B191:F191"/>
    <mergeCell ref="B180:F180"/>
    <mergeCell ref="B181:F181"/>
    <mergeCell ref="B182:F182"/>
    <mergeCell ref="B183:F183"/>
    <mergeCell ref="B184:F184"/>
    <mergeCell ref="B185:F185"/>
    <mergeCell ref="B198:F198"/>
    <mergeCell ref="B199:F199"/>
    <mergeCell ref="B200:F200"/>
    <mergeCell ref="B201:F201"/>
    <mergeCell ref="B202:F202"/>
    <mergeCell ref="B203:F203"/>
    <mergeCell ref="B192:G192"/>
    <mergeCell ref="B193:F193"/>
    <mergeCell ref="B194:F194"/>
    <mergeCell ref="B195:F195"/>
    <mergeCell ref="B196:F196"/>
    <mergeCell ref="B197:F197"/>
    <mergeCell ref="B210:F210"/>
    <mergeCell ref="B211:F211"/>
    <mergeCell ref="B212:F212"/>
    <mergeCell ref="B213:F213"/>
    <mergeCell ref="B214:F214"/>
    <mergeCell ref="B215:F215"/>
    <mergeCell ref="B204:F204"/>
    <mergeCell ref="B205:F205"/>
    <mergeCell ref="B206:F206"/>
    <mergeCell ref="B207:F207"/>
    <mergeCell ref="B208:F208"/>
    <mergeCell ref="B209:F209"/>
    <mergeCell ref="B222:F222"/>
    <mergeCell ref="B223:F223"/>
    <mergeCell ref="B224:F224"/>
    <mergeCell ref="B225:F225"/>
    <mergeCell ref="B226:F226"/>
    <mergeCell ref="B227:F227"/>
    <mergeCell ref="B216:F216"/>
    <mergeCell ref="B217:F217"/>
    <mergeCell ref="B218:F218"/>
    <mergeCell ref="B219:F219"/>
    <mergeCell ref="B220:F220"/>
    <mergeCell ref="B221:F221"/>
    <mergeCell ref="B234:F234"/>
    <mergeCell ref="B235:F235"/>
    <mergeCell ref="B236:G236"/>
    <mergeCell ref="B237:F237"/>
    <mergeCell ref="B238:F238"/>
    <mergeCell ref="B239:F239"/>
    <mergeCell ref="B228:F228"/>
    <mergeCell ref="B229:F229"/>
    <mergeCell ref="B230:F230"/>
    <mergeCell ref="B231:F231"/>
    <mergeCell ref="B232:F232"/>
    <mergeCell ref="B233:F233"/>
    <mergeCell ref="B246:F246"/>
    <mergeCell ref="B247:F247"/>
    <mergeCell ref="B248:F248"/>
    <mergeCell ref="B249:F249"/>
    <mergeCell ref="B250:F250"/>
    <mergeCell ref="B251:F251"/>
    <mergeCell ref="B240:F240"/>
    <mergeCell ref="B241:G241"/>
    <mergeCell ref="B242:F242"/>
    <mergeCell ref="B243:F243"/>
    <mergeCell ref="B244:F244"/>
    <mergeCell ref="B245:F245"/>
    <mergeCell ref="B258:F258"/>
    <mergeCell ref="B259:F259"/>
    <mergeCell ref="B260:F260"/>
    <mergeCell ref="B261:F261"/>
    <mergeCell ref="B262:F262"/>
    <mergeCell ref="B263:F263"/>
    <mergeCell ref="B252:F252"/>
    <mergeCell ref="B253:F253"/>
    <mergeCell ref="B254:F254"/>
    <mergeCell ref="B255:F255"/>
    <mergeCell ref="B256:G256"/>
    <mergeCell ref="B257:F257"/>
    <mergeCell ref="B270:F270"/>
    <mergeCell ref="B271:F271"/>
    <mergeCell ref="B272:F272"/>
    <mergeCell ref="B273:F273"/>
    <mergeCell ref="B274:F274"/>
    <mergeCell ref="B275:F275"/>
    <mergeCell ref="B264:F264"/>
    <mergeCell ref="B265:F265"/>
    <mergeCell ref="B266:F266"/>
    <mergeCell ref="B267:G267"/>
    <mergeCell ref="B268:F268"/>
    <mergeCell ref="B269:F269"/>
    <mergeCell ref="B282:F282"/>
    <mergeCell ref="B283:F283"/>
    <mergeCell ref="B284:F284"/>
    <mergeCell ref="B285:F285"/>
    <mergeCell ref="B286:G286"/>
    <mergeCell ref="B287:F287"/>
    <mergeCell ref="B276:F276"/>
    <mergeCell ref="B277:F277"/>
    <mergeCell ref="B278:F278"/>
    <mergeCell ref="B279:F279"/>
    <mergeCell ref="B280:F280"/>
    <mergeCell ref="B281:F281"/>
    <mergeCell ref="B294:F294"/>
    <mergeCell ref="B295:F295"/>
    <mergeCell ref="B296:F296"/>
    <mergeCell ref="B297:F297"/>
    <mergeCell ref="B298:G298"/>
    <mergeCell ref="B299:F299"/>
    <mergeCell ref="B288:F288"/>
    <mergeCell ref="B289:F289"/>
    <mergeCell ref="B290:F290"/>
    <mergeCell ref="B291:F291"/>
    <mergeCell ref="B292:F292"/>
    <mergeCell ref="B293:F293"/>
    <mergeCell ref="B306:F306"/>
    <mergeCell ref="B307:F307"/>
    <mergeCell ref="B308:F308"/>
    <mergeCell ref="B309:F309"/>
    <mergeCell ref="B310:F310"/>
    <mergeCell ref="B311:F311"/>
    <mergeCell ref="B300:F300"/>
    <mergeCell ref="B301:F301"/>
    <mergeCell ref="B302:F302"/>
    <mergeCell ref="B303:F303"/>
    <mergeCell ref="B304:G304"/>
    <mergeCell ref="B305:F305"/>
    <mergeCell ref="B318:F318"/>
    <mergeCell ref="B319:F319"/>
    <mergeCell ref="B320:F320"/>
    <mergeCell ref="B321:F321"/>
    <mergeCell ref="B322:F322"/>
    <mergeCell ref="B323:F323"/>
    <mergeCell ref="B312:F312"/>
    <mergeCell ref="B313:F313"/>
    <mergeCell ref="B314:F314"/>
    <mergeCell ref="B315:F315"/>
    <mergeCell ref="B316:F316"/>
    <mergeCell ref="B317:F317"/>
    <mergeCell ref="B331:F331"/>
    <mergeCell ref="B332:F332"/>
    <mergeCell ref="B333:F333"/>
    <mergeCell ref="B334:F334"/>
    <mergeCell ref="B335:F335"/>
    <mergeCell ref="B336:F336"/>
    <mergeCell ref="B324:F324"/>
    <mergeCell ref="A326:G326"/>
    <mergeCell ref="B327:F327"/>
    <mergeCell ref="A328:R328"/>
    <mergeCell ref="B329:F329"/>
    <mergeCell ref="B330:F330"/>
    <mergeCell ref="B343:F343"/>
    <mergeCell ref="B344:F344"/>
    <mergeCell ref="B345:F345"/>
    <mergeCell ref="B346:F346"/>
    <mergeCell ref="B347:F347"/>
    <mergeCell ref="B348:F348"/>
    <mergeCell ref="B337:F337"/>
    <mergeCell ref="B338:F338"/>
    <mergeCell ref="B339:F339"/>
    <mergeCell ref="B340:F340"/>
    <mergeCell ref="B341:F341"/>
    <mergeCell ref="B342:F342"/>
    <mergeCell ref="B355:F355"/>
    <mergeCell ref="B356:F356"/>
    <mergeCell ref="B357:F357"/>
    <mergeCell ref="B358:F358"/>
    <mergeCell ref="B359:F359"/>
    <mergeCell ref="B360:F360"/>
    <mergeCell ref="B349:F349"/>
    <mergeCell ref="A350:G350"/>
    <mergeCell ref="A351:R351"/>
    <mergeCell ref="B352:F352"/>
    <mergeCell ref="B353:F353"/>
    <mergeCell ref="B354:F354"/>
    <mergeCell ref="B367:F367"/>
    <mergeCell ref="B368:F368"/>
    <mergeCell ref="B369:F369"/>
    <mergeCell ref="B370:F370"/>
    <mergeCell ref="B371:F371"/>
    <mergeCell ref="B372:F372"/>
    <mergeCell ref="B361:F361"/>
    <mergeCell ref="B362:F362"/>
    <mergeCell ref="B363:F363"/>
    <mergeCell ref="B364:F364"/>
    <mergeCell ref="B365:F365"/>
    <mergeCell ref="B366:F366"/>
    <mergeCell ref="A379:G379"/>
    <mergeCell ref="A381:J381"/>
    <mergeCell ref="A382:A385"/>
    <mergeCell ref="B382:F385"/>
    <mergeCell ref="G382:G385"/>
    <mergeCell ref="H382:J382"/>
    <mergeCell ref="B373:F373"/>
    <mergeCell ref="B374:F374"/>
    <mergeCell ref="B375:F375"/>
    <mergeCell ref="B376:F376"/>
    <mergeCell ref="B377:F377"/>
    <mergeCell ref="A378:G378"/>
    <mergeCell ref="R383:R385"/>
    <mergeCell ref="I384:I385"/>
    <mergeCell ref="J384:J385"/>
    <mergeCell ref="L384:L385"/>
    <mergeCell ref="M384:M385"/>
    <mergeCell ref="B386:F386"/>
    <mergeCell ref="K382:M382"/>
    <mergeCell ref="N382:O382"/>
    <mergeCell ref="Q382:R382"/>
    <mergeCell ref="H383:H385"/>
    <mergeCell ref="I383:J383"/>
    <mergeCell ref="K383:K385"/>
    <mergeCell ref="L383:M383"/>
    <mergeCell ref="N383:N385"/>
    <mergeCell ref="O383:O385"/>
    <mergeCell ref="Q383:Q385"/>
    <mergeCell ref="B394:F394"/>
    <mergeCell ref="B395:F395"/>
    <mergeCell ref="B396:F396"/>
    <mergeCell ref="B397:F397"/>
    <mergeCell ref="B398:F398"/>
    <mergeCell ref="A399:F399"/>
    <mergeCell ref="B387:F387"/>
    <mergeCell ref="B388:F388"/>
    <mergeCell ref="B389:F389"/>
    <mergeCell ref="B390:F390"/>
    <mergeCell ref="B391:G391"/>
    <mergeCell ref="A393:J393"/>
  </mergeCells>
  <pageMargins left="0.7" right="0.7" top="0.75" bottom="0.75" header="0.3" footer="0.3"/>
  <pageSetup paperSize="9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R398"/>
  <sheetViews>
    <sheetView topLeftCell="A16" zoomScale="110" zoomScaleNormal="110" workbookViewId="0">
      <selection activeCell="P162" sqref="P162"/>
    </sheetView>
  </sheetViews>
  <sheetFormatPr defaultRowHeight="15" x14ac:dyDescent="0.25"/>
  <cols>
    <col min="4" max="4" width="6.140625" customWidth="1"/>
    <col min="5" max="6" width="9.140625" hidden="1" customWidth="1"/>
    <col min="7" max="7" width="21.42578125" customWidth="1"/>
  </cols>
  <sheetData>
    <row r="1" spans="1:18" ht="30.75" customHeight="1" x14ac:dyDescent="0.25">
      <c r="A1" s="431" t="s">
        <v>757</v>
      </c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</row>
    <row r="2" spans="1:18" ht="51.75" customHeight="1" x14ac:dyDescent="0.25">
      <c r="A2" s="432"/>
      <c r="B2" s="410" t="s">
        <v>0</v>
      </c>
      <c r="C2" s="410"/>
      <c r="D2" s="410"/>
      <c r="E2" s="410"/>
      <c r="F2" s="410"/>
      <c r="G2" s="410"/>
      <c r="H2" s="399" t="s">
        <v>1</v>
      </c>
      <c r="I2" s="399"/>
      <c r="J2" s="399"/>
      <c r="K2" s="399" t="s">
        <v>2</v>
      </c>
      <c r="L2" s="399"/>
      <c r="M2" s="399"/>
      <c r="N2" s="399" t="s">
        <v>3</v>
      </c>
      <c r="O2" s="399"/>
      <c r="P2" s="399"/>
      <c r="Q2" s="399" t="s">
        <v>5</v>
      </c>
      <c r="R2" s="399"/>
    </row>
    <row r="3" spans="1:18" x14ac:dyDescent="0.25">
      <c r="A3" s="432"/>
      <c r="B3" s="410"/>
      <c r="C3" s="410"/>
      <c r="D3" s="410"/>
      <c r="E3" s="410"/>
      <c r="F3" s="410"/>
      <c r="G3" s="410"/>
      <c r="H3" s="401" t="s">
        <v>6</v>
      </c>
      <c r="I3" s="401" t="s">
        <v>7</v>
      </c>
      <c r="J3" s="401" t="s">
        <v>8</v>
      </c>
      <c r="K3" s="433" t="s">
        <v>17</v>
      </c>
      <c r="L3" s="399" t="s">
        <v>4</v>
      </c>
      <c r="M3" s="399"/>
      <c r="N3" s="433" t="s">
        <v>20</v>
      </c>
      <c r="O3" s="399" t="s">
        <v>4</v>
      </c>
      <c r="P3" s="399"/>
      <c r="Q3" s="401" t="s">
        <v>10</v>
      </c>
      <c r="R3" s="401" t="s">
        <v>11</v>
      </c>
    </row>
    <row r="4" spans="1:18" x14ac:dyDescent="0.25">
      <c r="A4" s="432"/>
      <c r="B4" s="410"/>
      <c r="C4" s="410"/>
      <c r="D4" s="410"/>
      <c r="E4" s="410"/>
      <c r="F4" s="410"/>
      <c r="G4" s="410"/>
      <c r="H4" s="401"/>
      <c r="I4" s="401"/>
      <c r="J4" s="401"/>
      <c r="K4" s="434"/>
      <c r="L4" s="401" t="s">
        <v>18</v>
      </c>
      <c r="M4" s="401" t="s">
        <v>19</v>
      </c>
      <c r="N4" s="434"/>
      <c r="O4" s="401" t="s">
        <v>21</v>
      </c>
      <c r="P4" s="401" t="s">
        <v>19</v>
      </c>
      <c r="Q4" s="401"/>
      <c r="R4" s="401"/>
    </row>
    <row r="5" spans="1:18" x14ac:dyDescent="0.25">
      <c r="A5" s="2"/>
      <c r="B5" s="410" t="s">
        <v>752</v>
      </c>
      <c r="C5" s="410"/>
      <c r="D5" s="410"/>
      <c r="E5" s="410"/>
      <c r="F5" s="410"/>
      <c r="G5" s="410"/>
      <c r="H5" s="401"/>
      <c r="I5" s="401"/>
      <c r="J5" s="401"/>
      <c r="K5" s="434"/>
      <c r="L5" s="401"/>
      <c r="M5" s="401"/>
      <c r="N5" s="434"/>
      <c r="O5" s="401"/>
      <c r="P5" s="401"/>
      <c r="Q5" s="401"/>
      <c r="R5" s="401"/>
    </row>
    <row r="6" spans="1:18" x14ac:dyDescent="0.25">
      <c r="A6" s="2"/>
      <c r="B6" s="410" t="s">
        <v>12</v>
      </c>
      <c r="C6" s="410"/>
      <c r="D6" s="410"/>
      <c r="E6" s="410"/>
      <c r="F6" s="410"/>
      <c r="G6" s="410"/>
      <c r="H6" s="401"/>
      <c r="I6" s="401"/>
      <c r="J6" s="401"/>
      <c r="K6" s="434"/>
      <c r="L6" s="401"/>
      <c r="M6" s="401"/>
      <c r="N6" s="434"/>
      <c r="O6" s="401"/>
      <c r="P6" s="401"/>
      <c r="Q6" s="401"/>
      <c r="R6" s="401"/>
    </row>
    <row r="7" spans="1:18" x14ac:dyDescent="0.25">
      <c r="A7" s="2"/>
      <c r="B7" s="410" t="s">
        <v>656</v>
      </c>
      <c r="C7" s="410"/>
      <c r="D7" s="410"/>
      <c r="E7" s="410"/>
      <c r="F7" s="410"/>
      <c r="G7" s="410"/>
      <c r="H7" s="401"/>
      <c r="I7" s="401"/>
      <c r="J7" s="401"/>
      <c r="K7" s="434"/>
      <c r="L7" s="401"/>
      <c r="M7" s="401"/>
      <c r="N7" s="434"/>
      <c r="O7" s="401"/>
      <c r="P7" s="401"/>
      <c r="Q7" s="401"/>
      <c r="R7" s="401"/>
    </row>
    <row r="8" spans="1:18" x14ac:dyDescent="0.25">
      <c r="A8" s="2"/>
      <c r="B8" s="410" t="s">
        <v>753</v>
      </c>
      <c r="C8" s="410"/>
      <c r="D8" s="410"/>
      <c r="E8" s="410"/>
      <c r="F8" s="410"/>
      <c r="G8" s="410"/>
      <c r="H8" s="401"/>
      <c r="I8" s="401"/>
      <c r="J8" s="401"/>
      <c r="K8" s="434"/>
      <c r="L8" s="401"/>
      <c r="M8" s="401"/>
      <c r="N8" s="434"/>
      <c r="O8" s="401"/>
      <c r="P8" s="401"/>
      <c r="Q8" s="401"/>
      <c r="R8" s="401"/>
    </row>
    <row r="9" spans="1:18" x14ac:dyDescent="0.25">
      <c r="A9" s="2"/>
      <c r="B9" s="396" t="s">
        <v>13</v>
      </c>
      <c r="C9" s="397"/>
      <c r="D9" s="397"/>
      <c r="E9" s="397"/>
      <c r="F9" s="397"/>
      <c r="G9" s="397"/>
      <c r="H9" s="401"/>
      <c r="I9" s="401"/>
      <c r="J9" s="401"/>
      <c r="K9" s="434"/>
      <c r="L9" s="401"/>
      <c r="M9" s="401"/>
      <c r="N9" s="434"/>
      <c r="O9" s="401"/>
      <c r="P9" s="401"/>
      <c r="Q9" s="401"/>
      <c r="R9" s="401"/>
    </row>
    <row r="10" spans="1:18" x14ac:dyDescent="0.25">
      <c r="A10" s="2"/>
      <c r="B10" s="396" t="s">
        <v>14</v>
      </c>
      <c r="C10" s="397"/>
      <c r="D10" s="397"/>
      <c r="E10" s="397"/>
      <c r="F10" s="397"/>
      <c r="G10" s="397"/>
      <c r="H10" s="401"/>
      <c r="I10" s="401"/>
      <c r="J10" s="401"/>
      <c r="K10" s="434"/>
      <c r="L10" s="401"/>
      <c r="M10" s="401"/>
      <c r="N10" s="434"/>
      <c r="O10" s="401"/>
      <c r="P10" s="401"/>
      <c r="Q10" s="401"/>
      <c r="R10" s="401"/>
    </row>
    <row r="11" spans="1:18" x14ac:dyDescent="0.25">
      <c r="A11" s="2"/>
      <c r="B11" s="396" t="s">
        <v>692</v>
      </c>
      <c r="C11" s="397"/>
      <c r="D11" s="397"/>
      <c r="E11" s="397"/>
      <c r="F11" s="397"/>
      <c r="G11" s="397"/>
      <c r="H11" s="401"/>
      <c r="I11" s="401"/>
      <c r="J11" s="401"/>
      <c r="K11" s="434"/>
      <c r="L11" s="401"/>
      <c r="M11" s="401"/>
      <c r="N11" s="434"/>
      <c r="O11" s="401"/>
      <c r="P11" s="401"/>
      <c r="Q11" s="401"/>
      <c r="R11" s="401"/>
    </row>
    <row r="12" spans="1:18" x14ac:dyDescent="0.25">
      <c r="A12" s="2"/>
      <c r="B12" s="396" t="s">
        <v>693</v>
      </c>
      <c r="C12" s="397"/>
      <c r="D12" s="397"/>
      <c r="E12" s="397"/>
      <c r="F12" s="397"/>
      <c r="G12" s="397"/>
      <c r="H12" s="401"/>
      <c r="I12" s="401"/>
      <c r="J12" s="401"/>
      <c r="K12" s="434"/>
      <c r="L12" s="401"/>
      <c r="M12" s="401"/>
      <c r="N12" s="434"/>
      <c r="O12" s="401"/>
      <c r="P12" s="401"/>
      <c r="Q12" s="401"/>
      <c r="R12" s="401"/>
    </row>
    <row r="13" spans="1:18" x14ac:dyDescent="0.25">
      <c r="A13" s="2"/>
      <c r="B13" s="396" t="s">
        <v>15</v>
      </c>
      <c r="C13" s="397"/>
      <c r="D13" s="397"/>
      <c r="E13" s="397"/>
      <c r="F13" s="397"/>
      <c r="G13" s="397"/>
      <c r="H13" s="401"/>
      <c r="I13" s="401"/>
      <c r="J13" s="401"/>
      <c r="K13" s="434"/>
      <c r="L13" s="401"/>
      <c r="M13" s="401"/>
      <c r="N13" s="434"/>
      <c r="O13" s="401"/>
      <c r="P13" s="401"/>
      <c r="Q13" s="401"/>
      <c r="R13" s="401"/>
    </row>
    <row r="14" spans="1:18" x14ac:dyDescent="0.25">
      <c r="A14" s="2"/>
      <c r="B14" s="396" t="s">
        <v>16</v>
      </c>
      <c r="C14" s="397"/>
      <c r="D14" s="397"/>
      <c r="E14" s="397"/>
      <c r="F14" s="397"/>
      <c r="G14" s="397"/>
      <c r="H14" s="401"/>
      <c r="I14" s="401"/>
      <c r="J14" s="401"/>
      <c r="K14" s="434"/>
      <c r="L14" s="401"/>
      <c r="M14" s="401"/>
      <c r="N14" s="434"/>
      <c r="O14" s="401"/>
      <c r="P14" s="401"/>
      <c r="Q14" s="401"/>
      <c r="R14" s="401"/>
    </row>
    <row r="15" spans="1:18" x14ac:dyDescent="0.25">
      <c r="A15" s="2"/>
      <c r="B15" s="396" t="s">
        <v>655</v>
      </c>
      <c r="C15" s="397"/>
      <c r="D15" s="397"/>
      <c r="E15" s="397"/>
      <c r="F15" s="397"/>
      <c r="G15" s="397"/>
      <c r="H15" s="401"/>
      <c r="I15" s="401"/>
      <c r="J15" s="401"/>
      <c r="K15" s="435"/>
      <c r="L15" s="401"/>
      <c r="M15" s="401"/>
      <c r="N15" s="435"/>
      <c r="O15" s="401"/>
      <c r="P15" s="401"/>
      <c r="Q15" s="401"/>
      <c r="R15" s="401"/>
    </row>
    <row r="16" spans="1:18" x14ac:dyDescent="0.25">
      <c r="A16" s="2"/>
      <c r="B16" s="374"/>
      <c r="C16" s="375"/>
      <c r="D16" s="375"/>
      <c r="E16" s="375"/>
      <c r="F16" s="375"/>
      <c r="G16" s="375"/>
      <c r="H16" s="3">
        <f>H378</f>
        <v>9906</v>
      </c>
      <c r="I16" s="3">
        <f t="shared" ref="I16:J16" si="0">I378</f>
        <v>8135</v>
      </c>
      <c r="J16" s="3">
        <f t="shared" si="0"/>
        <v>1771</v>
      </c>
      <c r="K16" s="3">
        <f>K378+H390</f>
        <v>3683.5</v>
      </c>
      <c r="L16" s="3">
        <f>L378+I390</f>
        <v>1736.25</v>
      </c>
      <c r="M16" s="3">
        <f>M378+J390</f>
        <v>499</v>
      </c>
      <c r="N16" s="3">
        <f>N326+N350+N377</f>
        <v>8852</v>
      </c>
      <c r="O16" s="3">
        <f>O378+L390</f>
        <v>2227.15</v>
      </c>
      <c r="P16" s="3">
        <f>P378+M390</f>
        <v>452.45</v>
      </c>
      <c r="Q16" s="3">
        <v>36706.699999999997</v>
      </c>
      <c r="R16" s="3">
        <v>19823.099999999999</v>
      </c>
    </row>
    <row r="17" spans="1:18" ht="15.75" x14ac:dyDescent="0.25">
      <c r="A17" s="436" t="s">
        <v>758</v>
      </c>
      <c r="B17" s="437"/>
      <c r="C17" s="437"/>
      <c r="D17" s="437"/>
      <c r="E17" s="437"/>
      <c r="F17" s="437"/>
      <c r="G17" s="437"/>
      <c r="H17" s="437"/>
      <c r="I17" s="437"/>
      <c r="J17" s="437"/>
      <c r="K17" s="437"/>
      <c r="L17" s="437"/>
      <c r="M17" s="437"/>
      <c r="N17" s="437"/>
      <c r="O17" s="437"/>
      <c r="P17" s="437"/>
      <c r="Q17" s="437"/>
      <c r="R17" s="438"/>
    </row>
    <row r="18" spans="1:18" x14ac:dyDescent="0.25">
      <c r="A18" s="409" t="s">
        <v>649</v>
      </c>
      <c r="B18" s="422" t="s">
        <v>22</v>
      </c>
      <c r="C18" s="423"/>
      <c r="D18" s="423"/>
      <c r="E18" s="423"/>
      <c r="F18" s="424"/>
      <c r="G18" s="410" t="s">
        <v>23</v>
      </c>
      <c r="H18" s="399" t="s">
        <v>24</v>
      </c>
      <c r="I18" s="399"/>
      <c r="J18" s="399"/>
      <c r="K18" s="399" t="s">
        <v>10</v>
      </c>
      <c r="L18" s="399"/>
      <c r="M18" s="399"/>
      <c r="N18" s="399" t="s">
        <v>27</v>
      </c>
      <c r="O18" s="399"/>
      <c r="P18" s="399"/>
      <c r="Q18" s="399" t="s">
        <v>652</v>
      </c>
      <c r="R18" s="399"/>
    </row>
    <row r="19" spans="1:18" x14ac:dyDescent="0.25">
      <c r="A19" s="409"/>
      <c r="B19" s="425"/>
      <c r="C19" s="426"/>
      <c r="D19" s="426"/>
      <c r="E19" s="426"/>
      <c r="F19" s="427"/>
      <c r="G19" s="410"/>
      <c r="H19" s="401" t="s">
        <v>6</v>
      </c>
      <c r="I19" s="401" t="s">
        <v>650</v>
      </c>
      <c r="J19" s="401" t="s">
        <v>651</v>
      </c>
      <c r="K19" s="401" t="s">
        <v>653</v>
      </c>
      <c r="L19" s="399" t="s">
        <v>29</v>
      </c>
      <c r="M19" s="399"/>
      <c r="N19" s="401" t="s">
        <v>25</v>
      </c>
      <c r="O19" s="399" t="s">
        <v>30</v>
      </c>
      <c r="P19" s="399"/>
      <c r="Q19" s="401" t="s">
        <v>10</v>
      </c>
      <c r="R19" s="401" t="s">
        <v>27</v>
      </c>
    </row>
    <row r="20" spans="1:18" x14ac:dyDescent="0.25">
      <c r="A20" s="409"/>
      <c r="B20" s="425"/>
      <c r="C20" s="426"/>
      <c r="D20" s="426"/>
      <c r="E20" s="426"/>
      <c r="F20" s="427"/>
      <c r="G20" s="410"/>
      <c r="H20" s="401"/>
      <c r="I20" s="401"/>
      <c r="J20" s="401"/>
      <c r="K20" s="401"/>
      <c r="L20" s="401" t="s">
        <v>26</v>
      </c>
      <c r="M20" s="401" t="s">
        <v>9</v>
      </c>
      <c r="N20" s="401"/>
      <c r="O20" s="401" t="s">
        <v>26</v>
      </c>
      <c r="P20" s="401" t="s">
        <v>9</v>
      </c>
      <c r="Q20" s="401"/>
      <c r="R20" s="401"/>
    </row>
    <row r="21" spans="1:18" x14ac:dyDescent="0.25">
      <c r="A21" s="409"/>
      <c r="B21" s="428"/>
      <c r="C21" s="429"/>
      <c r="D21" s="429"/>
      <c r="E21" s="429"/>
      <c r="F21" s="430"/>
      <c r="G21" s="410"/>
      <c r="H21" s="401"/>
      <c r="I21" s="401"/>
      <c r="J21" s="401"/>
      <c r="K21" s="401"/>
      <c r="L21" s="401"/>
      <c r="M21" s="401"/>
      <c r="N21" s="401"/>
      <c r="O21" s="401"/>
      <c r="P21" s="401"/>
      <c r="Q21" s="401"/>
      <c r="R21" s="401"/>
    </row>
    <row r="22" spans="1:18" x14ac:dyDescent="0.25">
      <c r="A22" s="412" t="s">
        <v>647</v>
      </c>
      <c r="B22" s="412"/>
      <c r="C22" s="412"/>
      <c r="D22" s="412"/>
      <c r="E22" s="412"/>
      <c r="F22" s="412"/>
      <c r="G22" s="412"/>
      <c r="H22" s="412"/>
      <c r="I22" s="412"/>
      <c r="J22" s="412"/>
      <c r="K22" s="412"/>
      <c r="L22" s="412"/>
      <c r="M22" s="412"/>
      <c r="N22" s="412"/>
      <c r="O22" s="412"/>
      <c r="P22" s="412"/>
      <c r="Q22" s="412"/>
      <c r="R22" s="412"/>
    </row>
    <row r="23" spans="1:18" x14ac:dyDescent="0.25">
      <c r="A23" s="5">
        <v>1</v>
      </c>
      <c r="B23" s="396" t="s">
        <v>31</v>
      </c>
      <c r="C23" s="397"/>
      <c r="D23" s="397"/>
      <c r="E23" s="397"/>
      <c r="F23" s="397"/>
      <c r="G23" s="398"/>
      <c r="H23" s="3">
        <f t="shared" ref="H23:P23" si="1">H24+H25+H26+H27+H28+H29+H30+H31+H32+H33+H34+H35+H36+H37+H38+H39+H40</f>
        <v>255</v>
      </c>
      <c r="I23" s="3">
        <f t="shared" si="1"/>
        <v>145</v>
      </c>
      <c r="J23" s="3">
        <f t="shared" si="1"/>
        <v>110</v>
      </c>
      <c r="K23" s="3">
        <f t="shared" si="1"/>
        <v>70</v>
      </c>
      <c r="L23" s="3">
        <f t="shared" si="1"/>
        <v>105</v>
      </c>
      <c r="M23" s="3">
        <f t="shared" si="1"/>
        <v>55</v>
      </c>
      <c r="N23" s="3">
        <f t="shared" si="1"/>
        <v>271</v>
      </c>
      <c r="O23" s="3">
        <f t="shared" si="1"/>
        <v>71</v>
      </c>
      <c r="P23" s="3">
        <f t="shared" si="1"/>
        <v>56</v>
      </c>
      <c r="Q23" s="6">
        <v>39183</v>
      </c>
      <c r="R23" s="6">
        <v>20142</v>
      </c>
    </row>
    <row r="24" spans="1:18" ht="24" x14ac:dyDescent="0.25">
      <c r="A24" s="7">
        <v>2</v>
      </c>
      <c r="B24" s="374" t="s">
        <v>32</v>
      </c>
      <c r="C24" s="375"/>
      <c r="D24" s="375"/>
      <c r="E24" s="375"/>
      <c r="F24" s="376"/>
      <c r="G24" s="11" t="s">
        <v>504</v>
      </c>
      <c r="H24" s="9">
        <f>I24+J24</f>
        <v>185</v>
      </c>
      <c r="I24" s="9">
        <v>135</v>
      </c>
      <c r="J24" s="9">
        <v>50</v>
      </c>
      <c r="K24" s="9">
        <v>56</v>
      </c>
      <c r="L24" s="9">
        <v>55</v>
      </c>
      <c r="M24" s="9">
        <v>40</v>
      </c>
      <c r="N24" s="9">
        <v>172</v>
      </c>
      <c r="O24" s="9">
        <v>56</v>
      </c>
      <c r="P24" s="9">
        <v>44</v>
      </c>
      <c r="Q24" s="10">
        <v>39183</v>
      </c>
      <c r="R24" s="10">
        <v>20142</v>
      </c>
    </row>
    <row r="25" spans="1:18" x14ac:dyDescent="0.25">
      <c r="A25" s="7"/>
      <c r="B25" s="374" t="s">
        <v>33</v>
      </c>
      <c r="C25" s="375"/>
      <c r="D25" s="375"/>
      <c r="E25" s="375"/>
      <c r="F25" s="376"/>
      <c r="G25" s="11" t="s">
        <v>505</v>
      </c>
      <c r="H25" s="9">
        <f t="shared" ref="H25:H40" si="2">I25+J25</f>
        <v>55</v>
      </c>
      <c r="I25" s="9">
        <v>10</v>
      </c>
      <c r="J25" s="9">
        <v>45</v>
      </c>
      <c r="K25" s="9">
        <v>6</v>
      </c>
      <c r="L25" s="9">
        <v>16</v>
      </c>
      <c r="M25" s="9">
        <v>8</v>
      </c>
      <c r="N25" s="9">
        <v>44</v>
      </c>
      <c r="O25" s="9"/>
      <c r="P25" s="9"/>
      <c r="Q25" s="10">
        <v>39183</v>
      </c>
      <c r="R25" s="10">
        <v>20142</v>
      </c>
    </row>
    <row r="26" spans="1:18" x14ac:dyDescent="0.25">
      <c r="A26" s="7"/>
      <c r="B26" s="374" t="s">
        <v>34</v>
      </c>
      <c r="C26" s="375"/>
      <c r="D26" s="375"/>
      <c r="E26" s="375"/>
      <c r="F26" s="376"/>
      <c r="G26" s="11" t="s">
        <v>506</v>
      </c>
      <c r="H26" s="9">
        <f t="shared" si="2"/>
        <v>0</v>
      </c>
      <c r="I26" s="9"/>
      <c r="J26" s="9"/>
      <c r="K26" s="9">
        <v>2</v>
      </c>
      <c r="L26" s="9">
        <v>12</v>
      </c>
      <c r="M26" s="9">
        <v>2</v>
      </c>
      <c r="N26" s="9">
        <v>11</v>
      </c>
      <c r="O26" s="9">
        <v>4</v>
      </c>
      <c r="P26" s="9">
        <v>2</v>
      </c>
      <c r="Q26" s="10">
        <v>39183</v>
      </c>
      <c r="R26" s="10">
        <v>20142</v>
      </c>
    </row>
    <row r="27" spans="1:18" x14ac:dyDescent="0.25">
      <c r="A27" s="7"/>
      <c r="B27" s="374" t="s">
        <v>35</v>
      </c>
      <c r="C27" s="375"/>
      <c r="D27" s="375"/>
      <c r="E27" s="375"/>
      <c r="F27" s="376"/>
      <c r="G27" s="11" t="s">
        <v>499</v>
      </c>
      <c r="H27" s="9">
        <f t="shared" si="2"/>
        <v>0</v>
      </c>
      <c r="I27" s="9"/>
      <c r="J27" s="9"/>
      <c r="K27" s="9">
        <v>2</v>
      </c>
      <c r="L27" s="9">
        <v>8</v>
      </c>
      <c r="M27" s="9">
        <v>1</v>
      </c>
      <c r="N27" s="9">
        <v>10</v>
      </c>
      <c r="O27" s="9">
        <v>1</v>
      </c>
      <c r="P27" s="9">
        <v>1</v>
      </c>
      <c r="Q27" s="10">
        <v>39183</v>
      </c>
      <c r="R27" s="10">
        <v>20142</v>
      </c>
    </row>
    <row r="28" spans="1:18" x14ac:dyDescent="0.25">
      <c r="A28" s="7"/>
      <c r="B28" s="374" t="s">
        <v>36</v>
      </c>
      <c r="C28" s="375"/>
      <c r="D28" s="375"/>
      <c r="E28" s="375"/>
      <c r="F28" s="376"/>
      <c r="G28" s="11" t="s">
        <v>507</v>
      </c>
      <c r="H28" s="9">
        <f t="shared" si="2"/>
        <v>10</v>
      </c>
      <c r="I28" s="9"/>
      <c r="J28" s="9">
        <v>10</v>
      </c>
      <c r="K28" s="9">
        <v>2</v>
      </c>
      <c r="L28" s="9">
        <v>5</v>
      </c>
      <c r="M28" s="9">
        <v>1</v>
      </c>
      <c r="N28" s="9">
        <v>8</v>
      </c>
      <c r="O28" s="9">
        <v>1</v>
      </c>
      <c r="P28" s="9">
        <v>0</v>
      </c>
      <c r="Q28" s="10">
        <v>39183</v>
      </c>
      <c r="R28" s="10">
        <v>20142</v>
      </c>
    </row>
    <row r="29" spans="1:18" x14ac:dyDescent="0.25">
      <c r="A29" s="7"/>
      <c r="B29" s="374" t="s">
        <v>37</v>
      </c>
      <c r="C29" s="375"/>
      <c r="D29" s="375"/>
      <c r="E29" s="375"/>
      <c r="F29" s="376"/>
      <c r="G29" s="11" t="s">
        <v>500</v>
      </c>
      <c r="H29" s="9">
        <f t="shared" si="2"/>
        <v>5</v>
      </c>
      <c r="I29" s="9"/>
      <c r="J29" s="9">
        <v>5</v>
      </c>
      <c r="K29" s="9">
        <v>1</v>
      </c>
      <c r="L29" s="9">
        <v>3</v>
      </c>
      <c r="M29" s="9">
        <v>1</v>
      </c>
      <c r="N29" s="9">
        <v>6</v>
      </c>
      <c r="O29" s="9">
        <v>1</v>
      </c>
      <c r="P29" s="9">
        <v>1</v>
      </c>
      <c r="Q29" s="10">
        <v>39183</v>
      </c>
      <c r="R29" s="10">
        <v>20142</v>
      </c>
    </row>
    <row r="30" spans="1:18" x14ac:dyDescent="0.25">
      <c r="A30" s="7"/>
      <c r="B30" s="374" t="s">
        <v>38</v>
      </c>
      <c r="C30" s="375"/>
      <c r="D30" s="375"/>
      <c r="E30" s="375"/>
      <c r="F30" s="376"/>
      <c r="G30" s="11" t="s">
        <v>501</v>
      </c>
      <c r="H30" s="9">
        <f t="shared" si="2"/>
        <v>0</v>
      </c>
      <c r="I30" s="9"/>
      <c r="J30" s="9"/>
      <c r="K30" s="9">
        <v>1</v>
      </c>
      <c r="L30" s="9">
        <v>3</v>
      </c>
      <c r="M30" s="9">
        <v>1</v>
      </c>
      <c r="N30" s="9">
        <v>7</v>
      </c>
      <c r="O30" s="9">
        <v>2</v>
      </c>
      <c r="P30" s="9">
        <v>2</v>
      </c>
      <c r="Q30" s="10">
        <v>39183</v>
      </c>
      <c r="R30" s="10">
        <v>20142</v>
      </c>
    </row>
    <row r="31" spans="1:18" x14ac:dyDescent="0.25">
      <c r="A31" s="7"/>
      <c r="B31" s="374" t="s">
        <v>44</v>
      </c>
      <c r="C31" s="375"/>
      <c r="D31" s="375"/>
      <c r="E31" s="375"/>
      <c r="F31" s="376"/>
      <c r="G31" s="11" t="s">
        <v>502</v>
      </c>
      <c r="H31" s="9">
        <f t="shared" si="2"/>
        <v>0</v>
      </c>
      <c r="I31" s="9"/>
      <c r="J31" s="9"/>
      <c r="K31" s="9"/>
      <c r="L31" s="9">
        <v>2</v>
      </c>
      <c r="M31" s="9">
        <v>0</v>
      </c>
      <c r="N31" s="9">
        <v>3</v>
      </c>
      <c r="O31" s="9">
        <v>2</v>
      </c>
      <c r="P31" s="9">
        <v>2</v>
      </c>
      <c r="Q31" s="10">
        <v>39183</v>
      </c>
      <c r="R31" s="10">
        <v>20142</v>
      </c>
    </row>
    <row r="32" spans="1:18" x14ac:dyDescent="0.25">
      <c r="A32" s="7"/>
      <c r="B32" s="374" t="s">
        <v>45</v>
      </c>
      <c r="C32" s="375"/>
      <c r="D32" s="375"/>
      <c r="E32" s="375"/>
      <c r="F32" s="376"/>
      <c r="G32" s="11" t="s">
        <v>503</v>
      </c>
      <c r="H32" s="9">
        <f t="shared" si="2"/>
        <v>0</v>
      </c>
      <c r="I32" s="9"/>
      <c r="J32" s="9"/>
      <c r="K32" s="9"/>
      <c r="L32" s="9">
        <v>1</v>
      </c>
      <c r="M32" s="9">
        <v>1</v>
      </c>
      <c r="N32" s="9">
        <v>1</v>
      </c>
      <c r="O32" s="9">
        <v>2</v>
      </c>
      <c r="P32" s="9">
        <v>2</v>
      </c>
      <c r="Q32" s="10">
        <v>39183</v>
      </c>
      <c r="R32" s="10">
        <v>20142</v>
      </c>
    </row>
    <row r="33" spans="1:18" x14ac:dyDescent="0.25">
      <c r="A33" s="7">
        <v>1</v>
      </c>
      <c r="B33" s="374" t="s">
        <v>39</v>
      </c>
      <c r="C33" s="375"/>
      <c r="D33" s="375"/>
      <c r="E33" s="375"/>
      <c r="F33" s="376"/>
      <c r="G33" s="11" t="s">
        <v>46</v>
      </c>
      <c r="H33" s="9">
        <f t="shared" si="2"/>
        <v>0</v>
      </c>
      <c r="I33" s="9"/>
      <c r="J33" s="9"/>
      <c r="K33" s="9"/>
      <c r="L33" s="9"/>
      <c r="M33" s="9"/>
      <c r="N33" s="9"/>
      <c r="O33" s="9">
        <v>0</v>
      </c>
      <c r="P33" s="9">
        <v>0</v>
      </c>
      <c r="Q33" s="10">
        <v>39183</v>
      </c>
      <c r="R33" s="10">
        <v>20142</v>
      </c>
    </row>
    <row r="34" spans="1:18" x14ac:dyDescent="0.25">
      <c r="A34" s="7">
        <v>2</v>
      </c>
      <c r="B34" s="374" t="s">
        <v>40</v>
      </c>
      <c r="C34" s="375"/>
      <c r="D34" s="375"/>
      <c r="E34" s="375"/>
      <c r="F34" s="376"/>
      <c r="G34" s="11" t="s">
        <v>47</v>
      </c>
      <c r="H34" s="9">
        <f t="shared" si="2"/>
        <v>0</v>
      </c>
      <c r="I34" s="9"/>
      <c r="J34" s="9"/>
      <c r="K34" s="9"/>
      <c r="L34" s="9">
        <v>0</v>
      </c>
      <c r="M34" s="9">
        <v>0</v>
      </c>
      <c r="N34" s="9"/>
      <c r="O34" s="9">
        <v>0</v>
      </c>
      <c r="P34" s="9">
        <v>0</v>
      </c>
      <c r="Q34" s="10">
        <v>39183</v>
      </c>
      <c r="R34" s="10">
        <v>20142</v>
      </c>
    </row>
    <row r="35" spans="1:18" ht="24" x14ac:dyDescent="0.25">
      <c r="A35" s="7">
        <v>3</v>
      </c>
      <c r="B35" s="374" t="s">
        <v>41</v>
      </c>
      <c r="C35" s="375"/>
      <c r="D35" s="375"/>
      <c r="E35" s="375"/>
      <c r="F35" s="376"/>
      <c r="G35" s="11" t="s">
        <v>48</v>
      </c>
      <c r="H35" s="9">
        <f t="shared" si="2"/>
        <v>0</v>
      </c>
      <c r="I35" s="9"/>
      <c r="J35" s="9"/>
      <c r="K35" s="9"/>
      <c r="L35" s="9"/>
      <c r="M35" s="9"/>
      <c r="N35" s="9"/>
      <c r="O35" s="9"/>
      <c r="P35" s="9"/>
      <c r="Q35" s="10"/>
      <c r="R35" s="10"/>
    </row>
    <row r="36" spans="1:18" x14ac:dyDescent="0.25">
      <c r="A36" s="7">
        <v>4</v>
      </c>
      <c r="B36" s="374" t="s">
        <v>42</v>
      </c>
      <c r="C36" s="375"/>
      <c r="D36" s="375"/>
      <c r="E36" s="375"/>
      <c r="F36" s="376"/>
      <c r="G36" s="11" t="s">
        <v>53</v>
      </c>
      <c r="H36" s="9">
        <f t="shared" si="2"/>
        <v>0</v>
      </c>
      <c r="I36" s="9"/>
      <c r="J36" s="9"/>
      <c r="K36" s="9"/>
      <c r="L36" s="9"/>
      <c r="M36" s="9"/>
      <c r="N36" s="9">
        <v>3</v>
      </c>
      <c r="O36" s="9">
        <v>0</v>
      </c>
      <c r="P36" s="9">
        <v>0</v>
      </c>
      <c r="Q36" s="10">
        <v>39183</v>
      </c>
      <c r="R36" s="10">
        <v>20142</v>
      </c>
    </row>
    <row r="37" spans="1:18" x14ac:dyDescent="0.25">
      <c r="A37" s="7">
        <v>5</v>
      </c>
      <c r="B37" s="374" t="s">
        <v>43</v>
      </c>
      <c r="C37" s="375"/>
      <c r="D37" s="375"/>
      <c r="E37" s="375"/>
      <c r="F37" s="376"/>
      <c r="G37" s="11" t="s">
        <v>49</v>
      </c>
      <c r="H37" s="9">
        <f t="shared" si="2"/>
        <v>0</v>
      </c>
      <c r="I37" s="9"/>
      <c r="J37" s="9"/>
      <c r="K37" s="9"/>
      <c r="L37" s="9"/>
      <c r="M37" s="9"/>
      <c r="N37" s="9">
        <v>3</v>
      </c>
      <c r="O37" s="9">
        <v>0</v>
      </c>
      <c r="P37" s="9">
        <v>0</v>
      </c>
      <c r="Q37" s="10">
        <v>39183</v>
      </c>
      <c r="R37" s="10">
        <v>20142</v>
      </c>
    </row>
    <row r="38" spans="1:18" x14ac:dyDescent="0.25">
      <c r="A38" s="7">
        <v>6</v>
      </c>
      <c r="B38" s="374" t="s">
        <v>32</v>
      </c>
      <c r="C38" s="375"/>
      <c r="D38" s="375"/>
      <c r="E38" s="375"/>
      <c r="F38" s="376"/>
      <c r="G38" s="11" t="s">
        <v>50</v>
      </c>
      <c r="H38" s="9">
        <f t="shared" si="2"/>
        <v>0</v>
      </c>
      <c r="I38" s="9"/>
      <c r="J38" s="9"/>
      <c r="K38" s="9"/>
      <c r="L38" s="9"/>
      <c r="M38" s="9"/>
      <c r="N38" s="9">
        <v>0</v>
      </c>
      <c r="O38" s="9">
        <v>1</v>
      </c>
      <c r="P38" s="9">
        <v>1</v>
      </c>
      <c r="Q38" s="10">
        <v>39183</v>
      </c>
      <c r="R38" s="10">
        <v>20142</v>
      </c>
    </row>
    <row r="39" spans="1:18" ht="24" x14ac:dyDescent="0.25">
      <c r="A39" s="7">
        <v>7</v>
      </c>
      <c r="B39" s="374" t="s">
        <v>32</v>
      </c>
      <c r="C39" s="375"/>
      <c r="D39" s="375"/>
      <c r="E39" s="375"/>
      <c r="F39" s="376"/>
      <c r="G39" s="11" t="s">
        <v>51</v>
      </c>
      <c r="H39" s="9">
        <f t="shared" si="2"/>
        <v>0</v>
      </c>
      <c r="I39" s="9"/>
      <c r="J39" s="9"/>
      <c r="K39" s="9"/>
      <c r="L39" s="9"/>
      <c r="M39" s="9"/>
      <c r="N39" s="9">
        <v>0</v>
      </c>
      <c r="O39" s="9">
        <v>1</v>
      </c>
      <c r="P39" s="9">
        <v>1</v>
      </c>
      <c r="Q39" s="10">
        <v>39183</v>
      </c>
      <c r="R39" s="10">
        <v>20142</v>
      </c>
    </row>
    <row r="40" spans="1:18" x14ac:dyDescent="0.25">
      <c r="A40" s="7">
        <v>8</v>
      </c>
      <c r="B40" s="374" t="s">
        <v>41</v>
      </c>
      <c r="C40" s="375"/>
      <c r="D40" s="375"/>
      <c r="E40" s="375"/>
      <c r="F40" s="376"/>
      <c r="G40" s="11" t="s">
        <v>52</v>
      </c>
      <c r="H40" s="9">
        <f t="shared" si="2"/>
        <v>0</v>
      </c>
      <c r="I40" s="9"/>
      <c r="J40" s="9"/>
      <c r="K40" s="9"/>
      <c r="L40" s="9"/>
      <c r="M40" s="9"/>
      <c r="N40" s="9">
        <v>3</v>
      </c>
      <c r="O40" s="9">
        <v>0</v>
      </c>
      <c r="P40" s="9">
        <v>0</v>
      </c>
      <c r="Q40" s="10">
        <v>39183</v>
      </c>
      <c r="R40" s="10">
        <v>20142</v>
      </c>
    </row>
    <row r="41" spans="1:18" x14ac:dyDescent="0.25">
      <c r="A41" s="5">
        <v>2</v>
      </c>
      <c r="B41" s="396" t="s">
        <v>54</v>
      </c>
      <c r="C41" s="397"/>
      <c r="D41" s="397"/>
      <c r="E41" s="397"/>
      <c r="F41" s="397"/>
      <c r="G41" s="398"/>
      <c r="H41" s="3">
        <f t="shared" ref="H41:P41" si="3">H42+H43+H44+H45+H46+H47+H48+H49+H50+H51+H52+H53+H54+H55+H56+H57+H58+H59+H60+H61+H62+H63+H64+H65+H66+H67+H68+H69</f>
        <v>175</v>
      </c>
      <c r="I41" s="3">
        <f t="shared" si="3"/>
        <v>120</v>
      </c>
      <c r="J41" s="3">
        <f t="shared" si="3"/>
        <v>55</v>
      </c>
      <c r="K41" s="3">
        <f t="shared" si="3"/>
        <v>52</v>
      </c>
      <c r="L41" s="3">
        <f t="shared" si="3"/>
        <v>63</v>
      </c>
      <c r="M41" s="3">
        <f t="shared" si="3"/>
        <v>7</v>
      </c>
      <c r="N41" s="3">
        <f t="shared" si="3"/>
        <v>160</v>
      </c>
      <c r="O41" s="3">
        <f t="shared" si="3"/>
        <v>83</v>
      </c>
      <c r="P41" s="3">
        <f t="shared" si="3"/>
        <v>0</v>
      </c>
      <c r="Q41" s="6">
        <v>24330</v>
      </c>
      <c r="R41" s="6">
        <v>17927</v>
      </c>
    </row>
    <row r="42" spans="1:18" x14ac:dyDescent="0.25">
      <c r="A42" s="7"/>
      <c r="B42" s="374" t="s">
        <v>55</v>
      </c>
      <c r="C42" s="375"/>
      <c r="D42" s="375"/>
      <c r="E42" s="375"/>
      <c r="F42" s="376"/>
      <c r="G42" s="11" t="s">
        <v>508</v>
      </c>
      <c r="H42" s="9">
        <f>I42+J42</f>
        <v>105</v>
      </c>
      <c r="I42" s="9">
        <v>80</v>
      </c>
      <c r="J42" s="9">
        <v>25</v>
      </c>
      <c r="K42" s="9">
        <v>41</v>
      </c>
      <c r="L42" s="9">
        <v>36</v>
      </c>
      <c r="M42" s="9">
        <v>7</v>
      </c>
      <c r="N42" s="9">
        <v>87</v>
      </c>
      <c r="O42" s="9">
        <v>56</v>
      </c>
      <c r="P42" s="9"/>
      <c r="Q42" s="10">
        <v>36407</v>
      </c>
      <c r="R42" s="10">
        <v>19184</v>
      </c>
    </row>
    <row r="43" spans="1:18" x14ac:dyDescent="0.25">
      <c r="A43" s="7"/>
      <c r="B43" s="374" t="s">
        <v>56</v>
      </c>
      <c r="C43" s="375"/>
      <c r="D43" s="375"/>
      <c r="E43" s="375"/>
      <c r="F43" s="376"/>
      <c r="G43" s="11" t="s">
        <v>509</v>
      </c>
      <c r="H43" s="9">
        <f t="shared" ref="H43:H69" si="4">I43+J43</f>
        <v>50</v>
      </c>
      <c r="I43" s="9">
        <v>30</v>
      </c>
      <c r="J43" s="9">
        <v>20</v>
      </c>
      <c r="K43" s="9">
        <v>7</v>
      </c>
      <c r="L43" s="9">
        <v>15</v>
      </c>
      <c r="M43" s="9">
        <v>0</v>
      </c>
      <c r="N43" s="9">
        <v>32</v>
      </c>
      <c r="O43" s="9">
        <v>8</v>
      </c>
      <c r="P43" s="9"/>
      <c r="Q43" s="10">
        <v>31225</v>
      </c>
      <c r="R43" s="10">
        <v>18500</v>
      </c>
    </row>
    <row r="44" spans="1:18" x14ac:dyDescent="0.25">
      <c r="A44" s="7"/>
      <c r="B44" s="374" t="s">
        <v>57</v>
      </c>
      <c r="C44" s="375"/>
      <c r="D44" s="375"/>
      <c r="E44" s="375"/>
      <c r="F44" s="376"/>
      <c r="G44" s="11" t="s">
        <v>510</v>
      </c>
      <c r="H44" s="9">
        <f t="shared" si="4"/>
        <v>20</v>
      </c>
      <c r="I44" s="9">
        <v>10</v>
      </c>
      <c r="J44" s="9">
        <v>10</v>
      </c>
      <c r="K44" s="9">
        <v>2</v>
      </c>
      <c r="L44" s="9">
        <v>5</v>
      </c>
      <c r="M44" s="9">
        <v>0</v>
      </c>
      <c r="N44" s="9">
        <v>13</v>
      </c>
      <c r="O44" s="9">
        <v>11</v>
      </c>
      <c r="P44" s="9"/>
      <c r="Q44" s="10">
        <v>29115</v>
      </c>
      <c r="R44" s="10">
        <v>17520</v>
      </c>
    </row>
    <row r="45" spans="1:18" x14ac:dyDescent="0.25">
      <c r="A45" s="7"/>
      <c r="B45" s="374" t="s">
        <v>58</v>
      </c>
      <c r="C45" s="375"/>
      <c r="D45" s="375"/>
      <c r="E45" s="375"/>
      <c r="F45" s="376"/>
      <c r="G45" s="11" t="s">
        <v>511</v>
      </c>
      <c r="H45" s="9">
        <f t="shared" si="4"/>
        <v>0</v>
      </c>
      <c r="I45" s="9"/>
      <c r="J45" s="9"/>
      <c r="K45" s="9">
        <v>0</v>
      </c>
      <c r="L45" s="9">
        <v>3</v>
      </c>
      <c r="M45" s="9">
        <v>0</v>
      </c>
      <c r="N45" s="9">
        <v>5</v>
      </c>
      <c r="O45" s="9">
        <v>0</v>
      </c>
      <c r="P45" s="9"/>
      <c r="Q45" s="10">
        <v>15050</v>
      </c>
      <c r="R45" s="10">
        <v>14253</v>
      </c>
    </row>
    <row r="46" spans="1:18" x14ac:dyDescent="0.25">
      <c r="A46" s="7"/>
      <c r="B46" s="374" t="s">
        <v>59</v>
      </c>
      <c r="C46" s="375"/>
      <c r="D46" s="375"/>
      <c r="E46" s="375"/>
      <c r="F46" s="376"/>
      <c r="G46" s="11" t="s">
        <v>512</v>
      </c>
      <c r="H46" s="9">
        <f t="shared" si="4"/>
        <v>0</v>
      </c>
      <c r="I46" s="9"/>
      <c r="J46" s="9"/>
      <c r="K46" s="9">
        <v>1</v>
      </c>
      <c r="L46" s="9">
        <v>2</v>
      </c>
      <c r="M46" s="9"/>
      <c r="N46" s="1">
        <v>5</v>
      </c>
      <c r="O46" s="9">
        <v>0</v>
      </c>
      <c r="P46" s="9"/>
      <c r="Q46" s="10">
        <v>29800</v>
      </c>
      <c r="R46" s="10">
        <v>13320</v>
      </c>
    </row>
    <row r="47" spans="1:18" x14ac:dyDescent="0.25">
      <c r="A47" s="7"/>
      <c r="B47" s="374" t="s">
        <v>60</v>
      </c>
      <c r="C47" s="375"/>
      <c r="D47" s="375"/>
      <c r="E47" s="375"/>
      <c r="F47" s="376"/>
      <c r="G47" s="11" t="s">
        <v>513</v>
      </c>
      <c r="H47" s="9">
        <f t="shared" si="4"/>
        <v>0</v>
      </c>
      <c r="I47" s="9"/>
      <c r="J47" s="9"/>
      <c r="K47" s="9">
        <v>1</v>
      </c>
      <c r="L47" s="9">
        <v>2</v>
      </c>
      <c r="M47" s="9"/>
      <c r="N47" s="9">
        <v>5</v>
      </c>
      <c r="O47" s="9">
        <v>0</v>
      </c>
      <c r="P47" s="9"/>
      <c r="Q47" s="10">
        <v>31231</v>
      </c>
      <c r="R47" s="10">
        <v>13263</v>
      </c>
    </row>
    <row r="48" spans="1:18" x14ac:dyDescent="0.25">
      <c r="A48" s="7"/>
      <c r="B48" s="374" t="s">
        <v>61</v>
      </c>
      <c r="C48" s="375"/>
      <c r="D48" s="375"/>
      <c r="E48" s="375"/>
      <c r="F48" s="376"/>
      <c r="G48" s="11" t="s">
        <v>514</v>
      </c>
      <c r="H48" s="9">
        <f t="shared" si="4"/>
        <v>0</v>
      </c>
      <c r="I48" s="9"/>
      <c r="J48" s="9"/>
      <c r="K48" s="9"/>
      <c r="L48" s="9"/>
      <c r="M48" s="9"/>
      <c r="N48" s="9">
        <v>0</v>
      </c>
      <c r="O48" s="9">
        <v>0</v>
      </c>
      <c r="P48" s="9"/>
      <c r="Q48" s="10">
        <v>0</v>
      </c>
      <c r="R48" s="10">
        <v>0</v>
      </c>
    </row>
    <row r="49" spans="1:18" x14ac:dyDescent="0.25">
      <c r="A49" s="7">
        <v>1</v>
      </c>
      <c r="B49" s="374" t="s">
        <v>86</v>
      </c>
      <c r="C49" s="375"/>
      <c r="D49" s="375"/>
      <c r="E49" s="375"/>
      <c r="F49" s="376"/>
      <c r="G49" s="11" t="s">
        <v>759</v>
      </c>
      <c r="H49" s="9">
        <f t="shared" si="4"/>
        <v>0</v>
      </c>
      <c r="I49" s="9"/>
      <c r="J49" s="9"/>
      <c r="K49" s="9"/>
      <c r="L49" s="9"/>
      <c r="M49" s="9"/>
      <c r="N49" s="9">
        <v>0</v>
      </c>
      <c r="O49" s="9">
        <v>1</v>
      </c>
      <c r="P49" s="9"/>
      <c r="Q49" s="10">
        <v>0</v>
      </c>
      <c r="R49" s="10">
        <v>0</v>
      </c>
    </row>
    <row r="50" spans="1:18" ht="24" x14ac:dyDescent="0.25">
      <c r="A50" s="7">
        <v>2</v>
      </c>
      <c r="B50" s="374" t="s">
        <v>72</v>
      </c>
      <c r="C50" s="375"/>
      <c r="D50" s="375"/>
      <c r="E50" s="375"/>
      <c r="F50" s="376"/>
      <c r="G50" s="11" t="s">
        <v>760</v>
      </c>
      <c r="H50" s="9">
        <f t="shared" si="4"/>
        <v>0</v>
      </c>
      <c r="I50" s="9"/>
      <c r="J50" s="9"/>
      <c r="K50" s="9"/>
      <c r="L50" s="9"/>
      <c r="M50" s="9"/>
      <c r="N50" s="9">
        <v>0</v>
      </c>
      <c r="O50" s="9">
        <v>0</v>
      </c>
      <c r="P50" s="9"/>
      <c r="Q50" s="10">
        <v>0</v>
      </c>
      <c r="R50" s="10">
        <v>0</v>
      </c>
    </row>
    <row r="51" spans="1:18" x14ac:dyDescent="0.25">
      <c r="A51" s="7">
        <v>3</v>
      </c>
      <c r="B51" s="374" t="s">
        <v>395</v>
      </c>
      <c r="C51" s="375"/>
      <c r="D51" s="375"/>
      <c r="E51" s="375"/>
      <c r="F51" s="376"/>
      <c r="G51" s="11" t="s">
        <v>761</v>
      </c>
      <c r="H51" s="9">
        <f t="shared" si="4"/>
        <v>0</v>
      </c>
      <c r="I51" s="9"/>
      <c r="J51" s="9"/>
      <c r="K51" s="9"/>
      <c r="L51" s="9"/>
      <c r="M51" s="9"/>
      <c r="N51" s="9">
        <v>0</v>
      </c>
      <c r="O51" s="9">
        <v>0</v>
      </c>
      <c r="P51" s="9"/>
      <c r="Q51" s="10">
        <v>0</v>
      </c>
      <c r="R51" s="10">
        <v>0</v>
      </c>
    </row>
    <row r="52" spans="1:18" x14ac:dyDescent="0.25">
      <c r="A52" s="7">
        <v>4</v>
      </c>
      <c r="B52" s="374" t="s">
        <v>299</v>
      </c>
      <c r="C52" s="375"/>
      <c r="D52" s="375"/>
      <c r="E52" s="375"/>
      <c r="F52" s="376"/>
      <c r="G52" s="11" t="s">
        <v>762</v>
      </c>
      <c r="H52" s="9">
        <f t="shared" si="4"/>
        <v>0</v>
      </c>
      <c r="I52" s="9"/>
      <c r="J52" s="9"/>
      <c r="K52" s="9"/>
      <c r="L52" s="9"/>
      <c r="M52" s="9"/>
      <c r="N52" s="9">
        <v>1</v>
      </c>
      <c r="O52" s="9">
        <v>0</v>
      </c>
      <c r="P52" s="9"/>
      <c r="Q52" s="10"/>
      <c r="R52" s="10">
        <v>14733</v>
      </c>
    </row>
    <row r="53" spans="1:18" x14ac:dyDescent="0.25">
      <c r="A53" s="7">
        <v>5</v>
      </c>
      <c r="B53" s="374" t="s">
        <v>763</v>
      </c>
      <c r="C53" s="375"/>
      <c r="D53" s="375"/>
      <c r="E53" s="375"/>
      <c r="F53" s="376"/>
      <c r="G53" s="11" t="s">
        <v>764</v>
      </c>
      <c r="H53" s="9">
        <f t="shared" si="4"/>
        <v>0</v>
      </c>
      <c r="I53" s="9"/>
      <c r="J53" s="9"/>
      <c r="K53" s="9"/>
      <c r="L53" s="9"/>
      <c r="M53" s="9"/>
      <c r="N53" s="9">
        <v>1</v>
      </c>
      <c r="O53" s="9">
        <v>0</v>
      </c>
      <c r="P53" s="9"/>
      <c r="Q53" s="10"/>
      <c r="R53" s="10">
        <v>22850</v>
      </c>
    </row>
    <row r="54" spans="1:18" x14ac:dyDescent="0.25">
      <c r="A54" s="7">
        <v>6</v>
      </c>
      <c r="B54" s="374" t="s">
        <v>765</v>
      </c>
      <c r="C54" s="375"/>
      <c r="D54" s="375"/>
      <c r="E54" s="375"/>
      <c r="F54" s="376"/>
      <c r="G54" s="11" t="s">
        <v>766</v>
      </c>
      <c r="H54" s="9">
        <f t="shared" si="4"/>
        <v>0</v>
      </c>
      <c r="I54" s="9"/>
      <c r="J54" s="9"/>
      <c r="K54" s="9"/>
      <c r="L54" s="9"/>
      <c r="M54" s="9"/>
      <c r="N54" s="9">
        <v>1</v>
      </c>
      <c r="O54" s="9">
        <v>0</v>
      </c>
      <c r="P54" s="9"/>
      <c r="Q54" s="10"/>
      <c r="R54" s="10">
        <v>12344</v>
      </c>
    </row>
    <row r="55" spans="1:18" x14ac:dyDescent="0.25">
      <c r="A55" s="7">
        <v>7</v>
      </c>
      <c r="B55" s="374" t="s">
        <v>767</v>
      </c>
      <c r="C55" s="375"/>
      <c r="D55" s="375"/>
      <c r="E55" s="375"/>
      <c r="F55" s="376"/>
      <c r="G55" s="11" t="s">
        <v>768</v>
      </c>
      <c r="H55" s="9">
        <f t="shared" si="4"/>
        <v>0</v>
      </c>
      <c r="I55" s="9"/>
      <c r="J55" s="9"/>
      <c r="K55" s="9"/>
      <c r="L55" s="9"/>
      <c r="M55" s="9"/>
      <c r="N55" s="9">
        <v>1</v>
      </c>
      <c r="O55" s="9">
        <v>0</v>
      </c>
      <c r="P55" s="9"/>
      <c r="Q55" s="10"/>
      <c r="R55" s="10">
        <v>9955</v>
      </c>
    </row>
    <row r="56" spans="1:18" x14ac:dyDescent="0.25">
      <c r="A56" s="7">
        <v>8</v>
      </c>
      <c r="B56" s="374" t="s">
        <v>769</v>
      </c>
      <c r="C56" s="375"/>
      <c r="D56" s="375"/>
      <c r="E56" s="375"/>
      <c r="F56" s="376"/>
      <c r="G56" s="11" t="s">
        <v>770</v>
      </c>
      <c r="H56" s="9">
        <f t="shared" si="4"/>
        <v>0</v>
      </c>
      <c r="I56" s="9"/>
      <c r="J56" s="9"/>
      <c r="K56" s="9"/>
      <c r="L56" s="9"/>
      <c r="M56" s="9"/>
      <c r="N56" s="9">
        <v>1</v>
      </c>
      <c r="O56" s="9">
        <v>0</v>
      </c>
      <c r="P56" s="9"/>
      <c r="Q56" s="10"/>
      <c r="R56" s="10">
        <v>13234</v>
      </c>
    </row>
    <row r="57" spans="1:18" x14ac:dyDescent="0.25">
      <c r="A57" s="7">
        <v>9</v>
      </c>
      <c r="B57" s="374" t="s">
        <v>78</v>
      </c>
      <c r="C57" s="375"/>
      <c r="D57" s="375"/>
      <c r="E57" s="375"/>
      <c r="F57" s="376"/>
      <c r="G57" s="11" t="s">
        <v>79</v>
      </c>
      <c r="H57" s="9">
        <f t="shared" si="4"/>
        <v>0</v>
      </c>
      <c r="I57" s="9"/>
      <c r="J57" s="9"/>
      <c r="K57" s="9"/>
      <c r="L57" s="9"/>
      <c r="M57" s="9"/>
      <c r="N57" s="9">
        <v>0</v>
      </c>
      <c r="O57" s="9">
        <v>0</v>
      </c>
      <c r="P57" s="9"/>
      <c r="Q57" s="10"/>
      <c r="R57" s="10">
        <v>9955</v>
      </c>
    </row>
    <row r="58" spans="1:18" x14ac:dyDescent="0.25">
      <c r="A58" s="7">
        <v>10</v>
      </c>
      <c r="B58" s="374" t="s">
        <v>82</v>
      </c>
      <c r="C58" s="375"/>
      <c r="D58" s="375"/>
      <c r="E58" s="375"/>
      <c r="F58" s="376"/>
      <c r="G58" s="11" t="s">
        <v>771</v>
      </c>
      <c r="H58" s="9">
        <f t="shared" si="4"/>
        <v>0</v>
      </c>
      <c r="I58" s="9"/>
      <c r="J58" s="9"/>
      <c r="K58" s="9"/>
      <c r="L58" s="9"/>
      <c r="M58" s="9"/>
      <c r="N58" s="9">
        <v>1</v>
      </c>
      <c r="O58" s="9">
        <v>0</v>
      </c>
      <c r="P58" s="9"/>
      <c r="Q58" s="10"/>
      <c r="R58" s="10">
        <v>23800</v>
      </c>
    </row>
    <row r="59" spans="1:18" x14ac:dyDescent="0.25">
      <c r="A59" s="7">
        <v>11</v>
      </c>
      <c r="B59" s="374" t="s">
        <v>772</v>
      </c>
      <c r="C59" s="375"/>
      <c r="D59" s="375"/>
      <c r="E59" s="375"/>
      <c r="F59" s="376"/>
      <c r="G59" s="11" t="s">
        <v>773</v>
      </c>
      <c r="H59" s="9">
        <f t="shared" si="4"/>
        <v>0</v>
      </c>
      <c r="I59" s="9"/>
      <c r="J59" s="9"/>
      <c r="K59" s="9"/>
      <c r="L59" s="9"/>
      <c r="M59" s="9"/>
      <c r="N59" s="9">
        <v>1</v>
      </c>
      <c r="O59" s="9">
        <v>0</v>
      </c>
      <c r="P59" s="9"/>
      <c r="Q59" s="10"/>
      <c r="R59" s="10">
        <v>9573</v>
      </c>
    </row>
    <row r="60" spans="1:18" x14ac:dyDescent="0.25">
      <c r="A60" s="7">
        <v>12</v>
      </c>
      <c r="B60" s="374" t="s">
        <v>774</v>
      </c>
      <c r="C60" s="375"/>
      <c r="D60" s="375"/>
      <c r="E60" s="375"/>
      <c r="F60" s="376"/>
      <c r="G60" s="11" t="s">
        <v>775</v>
      </c>
      <c r="H60" s="9">
        <f t="shared" si="4"/>
        <v>0</v>
      </c>
      <c r="I60" s="9"/>
      <c r="J60" s="9"/>
      <c r="K60" s="9"/>
      <c r="L60" s="9"/>
      <c r="M60" s="9"/>
      <c r="N60" s="9">
        <v>1</v>
      </c>
      <c r="O60" s="9">
        <v>1</v>
      </c>
      <c r="P60" s="9"/>
      <c r="Q60" s="10"/>
      <c r="R60" s="10">
        <v>18243</v>
      </c>
    </row>
    <row r="61" spans="1:18" x14ac:dyDescent="0.25">
      <c r="A61" s="7">
        <v>13</v>
      </c>
      <c r="B61" s="374" t="s">
        <v>776</v>
      </c>
      <c r="C61" s="375"/>
      <c r="D61" s="375"/>
      <c r="E61" s="375"/>
      <c r="F61" s="376"/>
      <c r="G61" s="11" t="s">
        <v>777</v>
      </c>
      <c r="H61" s="9">
        <f t="shared" si="4"/>
        <v>0</v>
      </c>
      <c r="I61" s="9"/>
      <c r="J61" s="9"/>
      <c r="K61" s="9"/>
      <c r="L61" s="9"/>
      <c r="M61" s="9"/>
      <c r="N61" s="9">
        <v>1</v>
      </c>
      <c r="O61" s="9">
        <v>0</v>
      </c>
      <c r="P61" s="9"/>
      <c r="Q61" s="10"/>
      <c r="R61" s="10">
        <v>14733</v>
      </c>
    </row>
    <row r="62" spans="1:18" x14ac:dyDescent="0.25">
      <c r="A62" s="7">
        <v>14</v>
      </c>
      <c r="B62" s="374" t="s">
        <v>778</v>
      </c>
      <c r="C62" s="375"/>
      <c r="D62" s="375"/>
      <c r="E62" s="375"/>
      <c r="F62" s="376"/>
      <c r="G62" s="11" t="s">
        <v>779</v>
      </c>
      <c r="H62" s="9">
        <f t="shared" si="4"/>
        <v>0</v>
      </c>
      <c r="I62" s="9"/>
      <c r="J62" s="9"/>
      <c r="K62" s="9"/>
      <c r="L62" s="9"/>
      <c r="M62" s="9"/>
      <c r="N62" s="9"/>
      <c r="O62" s="9">
        <v>1</v>
      </c>
      <c r="P62" s="9"/>
      <c r="Q62" s="10"/>
      <c r="R62" s="10">
        <v>19320</v>
      </c>
    </row>
    <row r="63" spans="1:18" x14ac:dyDescent="0.25">
      <c r="A63" s="7">
        <v>15</v>
      </c>
      <c r="B63" s="374" t="s">
        <v>66</v>
      </c>
      <c r="C63" s="375"/>
      <c r="D63" s="375"/>
      <c r="E63" s="375"/>
      <c r="F63" s="376"/>
      <c r="G63" s="11" t="s">
        <v>780</v>
      </c>
      <c r="H63" s="9">
        <f t="shared" si="4"/>
        <v>0</v>
      </c>
      <c r="I63" s="9"/>
      <c r="J63" s="9"/>
      <c r="K63" s="9"/>
      <c r="L63" s="9"/>
      <c r="M63" s="9"/>
      <c r="N63" s="9"/>
      <c r="O63" s="9">
        <v>0</v>
      </c>
      <c r="P63" s="9"/>
      <c r="Q63" s="10"/>
      <c r="R63" s="10">
        <v>14733</v>
      </c>
    </row>
    <row r="64" spans="1:18" ht="24" x14ac:dyDescent="0.25">
      <c r="A64" s="7">
        <v>16</v>
      </c>
      <c r="B64" s="374" t="s">
        <v>781</v>
      </c>
      <c r="C64" s="375"/>
      <c r="D64" s="375"/>
      <c r="E64" s="375"/>
      <c r="F64" s="376"/>
      <c r="G64" s="11" t="s">
        <v>782</v>
      </c>
      <c r="H64" s="9">
        <f t="shared" si="4"/>
        <v>0</v>
      </c>
      <c r="I64" s="9"/>
      <c r="J64" s="9"/>
      <c r="K64" s="9"/>
      <c r="L64" s="9"/>
      <c r="M64" s="9"/>
      <c r="N64" s="9">
        <v>1</v>
      </c>
      <c r="O64" s="9">
        <v>0</v>
      </c>
      <c r="P64" s="9"/>
      <c r="Q64" s="10"/>
      <c r="R64" s="10">
        <v>9955</v>
      </c>
    </row>
    <row r="65" spans="1:18" ht="24" x14ac:dyDescent="0.25">
      <c r="A65" s="7">
        <v>17</v>
      </c>
      <c r="B65" s="374" t="s">
        <v>93</v>
      </c>
      <c r="C65" s="375"/>
      <c r="D65" s="375"/>
      <c r="E65" s="375"/>
      <c r="F65" s="376"/>
      <c r="G65" s="11" t="s">
        <v>94</v>
      </c>
      <c r="H65" s="9">
        <f t="shared" si="4"/>
        <v>0</v>
      </c>
      <c r="I65" s="9"/>
      <c r="J65" s="9"/>
      <c r="K65" s="9"/>
      <c r="L65" s="9"/>
      <c r="M65" s="9"/>
      <c r="N65" s="9">
        <v>0</v>
      </c>
      <c r="O65" s="9">
        <v>1</v>
      </c>
      <c r="P65" s="9"/>
      <c r="Q65" s="10"/>
      <c r="R65" s="10">
        <v>0</v>
      </c>
    </row>
    <row r="66" spans="1:18" x14ac:dyDescent="0.25">
      <c r="A66" s="7">
        <v>18</v>
      </c>
      <c r="B66" s="374" t="s">
        <v>783</v>
      </c>
      <c r="C66" s="375"/>
      <c r="D66" s="375"/>
      <c r="E66" s="375"/>
      <c r="F66" s="376"/>
      <c r="G66" s="11" t="s">
        <v>784</v>
      </c>
      <c r="H66" s="9">
        <f t="shared" si="4"/>
        <v>0</v>
      </c>
      <c r="I66" s="9"/>
      <c r="J66" s="9"/>
      <c r="K66" s="9"/>
      <c r="L66" s="9"/>
      <c r="M66" s="9"/>
      <c r="N66" s="9">
        <v>0</v>
      </c>
      <c r="O66" s="9">
        <v>1</v>
      </c>
      <c r="P66" s="9"/>
      <c r="Q66" s="10"/>
      <c r="R66" s="10">
        <v>0</v>
      </c>
    </row>
    <row r="67" spans="1:18" x14ac:dyDescent="0.25">
      <c r="A67" s="7">
        <v>19</v>
      </c>
      <c r="B67" s="374" t="s">
        <v>785</v>
      </c>
      <c r="C67" s="375"/>
      <c r="D67" s="375"/>
      <c r="E67" s="375"/>
      <c r="F67" s="376"/>
      <c r="G67" s="11" t="s">
        <v>786</v>
      </c>
      <c r="H67" s="9">
        <f t="shared" si="4"/>
        <v>0</v>
      </c>
      <c r="I67" s="9"/>
      <c r="J67" s="9"/>
      <c r="K67" s="9"/>
      <c r="L67" s="9"/>
      <c r="M67" s="9"/>
      <c r="N67" s="9">
        <v>1</v>
      </c>
      <c r="O67" s="9">
        <v>1</v>
      </c>
      <c r="P67" s="9"/>
      <c r="Q67" s="10"/>
      <c r="R67" s="10">
        <v>26990</v>
      </c>
    </row>
    <row r="68" spans="1:18" x14ac:dyDescent="0.25">
      <c r="A68" s="7">
        <v>20</v>
      </c>
      <c r="B68" s="374" t="s">
        <v>787</v>
      </c>
      <c r="C68" s="375"/>
      <c r="D68" s="375"/>
      <c r="E68" s="375"/>
      <c r="F68" s="376"/>
      <c r="G68" s="11" t="s">
        <v>788</v>
      </c>
      <c r="H68" s="9">
        <f t="shared" si="4"/>
        <v>0</v>
      </c>
      <c r="I68" s="9"/>
      <c r="J68" s="9"/>
      <c r="K68" s="9"/>
      <c r="L68" s="9"/>
      <c r="M68" s="9"/>
      <c r="N68" s="9">
        <v>1</v>
      </c>
      <c r="O68" s="9">
        <v>1</v>
      </c>
      <c r="P68" s="9"/>
      <c r="Q68" s="10"/>
      <c r="R68" s="10">
        <v>12344</v>
      </c>
    </row>
    <row r="69" spans="1:18" x14ac:dyDescent="0.25">
      <c r="A69" s="7">
        <v>21</v>
      </c>
      <c r="B69" s="374" t="s">
        <v>789</v>
      </c>
      <c r="C69" s="375"/>
      <c r="D69" s="375"/>
      <c r="E69" s="375"/>
      <c r="F69" s="376"/>
      <c r="G69" s="11" t="s">
        <v>790</v>
      </c>
      <c r="H69" s="9">
        <f t="shared" si="4"/>
        <v>0</v>
      </c>
      <c r="I69" s="9"/>
      <c r="J69" s="9"/>
      <c r="K69" s="9"/>
      <c r="L69" s="9"/>
      <c r="M69" s="9"/>
      <c r="N69" s="9">
        <v>1</v>
      </c>
      <c r="O69" s="9">
        <v>1</v>
      </c>
      <c r="P69" s="9"/>
      <c r="Q69" s="10"/>
      <c r="R69" s="10">
        <v>9955</v>
      </c>
    </row>
    <row r="70" spans="1:18" x14ac:dyDescent="0.25">
      <c r="A70" s="5">
        <v>3</v>
      </c>
      <c r="B70" s="396" t="s">
        <v>103</v>
      </c>
      <c r="C70" s="397"/>
      <c r="D70" s="397"/>
      <c r="E70" s="397"/>
      <c r="F70" s="397"/>
      <c r="G70" s="398"/>
      <c r="H70" s="3">
        <f t="shared" ref="H70:P70" si="5">H71+H72+H73+H74+H75+H76+H77+H78+H79+H80+H81+H82+H83+H84+H85+H86+H87+H88+H89+H90+H91+H92+H93+H94+H95+H96+H97+H98+H99+H100+H101+H102+H104+H105+H106</f>
        <v>395</v>
      </c>
      <c r="I70" s="3">
        <f t="shared" si="5"/>
        <v>195</v>
      </c>
      <c r="J70" s="3">
        <f t="shared" si="5"/>
        <v>200</v>
      </c>
      <c r="K70" s="3">
        <f t="shared" si="5"/>
        <v>169</v>
      </c>
      <c r="L70" s="3">
        <f t="shared" si="5"/>
        <v>0</v>
      </c>
      <c r="M70" s="3">
        <f t="shared" si="5"/>
        <v>0</v>
      </c>
      <c r="N70" s="3">
        <f t="shared" si="5"/>
        <v>371</v>
      </c>
      <c r="O70" s="3">
        <f t="shared" si="5"/>
        <v>0</v>
      </c>
      <c r="P70" s="3">
        <f t="shared" si="5"/>
        <v>0</v>
      </c>
      <c r="Q70" s="6">
        <v>28112.799999999999</v>
      </c>
      <c r="R70" s="6">
        <v>16407.400000000001</v>
      </c>
    </row>
    <row r="71" spans="1:18" x14ac:dyDescent="0.25">
      <c r="A71" s="7"/>
      <c r="B71" s="374" t="s">
        <v>150</v>
      </c>
      <c r="C71" s="375"/>
      <c r="D71" s="375"/>
      <c r="E71" s="375"/>
      <c r="F71" s="376"/>
      <c r="G71" s="11" t="s">
        <v>515</v>
      </c>
      <c r="H71" s="9">
        <f>I71+J71</f>
        <v>135</v>
      </c>
      <c r="I71" s="9">
        <v>125</v>
      </c>
      <c r="J71" s="9">
        <v>10</v>
      </c>
      <c r="K71" s="9">
        <v>69</v>
      </c>
      <c r="L71" s="9"/>
      <c r="M71" s="9"/>
      <c r="N71" s="9">
        <v>105</v>
      </c>
      <c r="O71" s="9"/>
      <c r="P71" s="9"/>
      <c r="Q71" s="10">
        <v>35530.800000000003</v>
      </c>
      <c r="R71" s="10">
        <v>20727.7</v>
      </c>
    </row>
    <row r="72" spans="1:18" x14ac:dyDescent="0.25">
      <c r="A72" s="7"/>
      <c r="B72" s="374" t="s">
        <v>104</v>
      </c>
      <c r="C72" s="375"/>
      <c r="D72" s="375"/>
      <c r="E72" s="375"/>
      <c r="F72" s="376"/>
      <c r="G72" s="11" t="s">
        <v>703</v>
      </c>
      <c r="H72" s="9">
        <f t="shared" ref="H72:H106" si="6">I72+J72</f>
        <v>25</v>
      </c>
      <c r="I72" s="9">
        <v>10</v>
      </c>
      <c r="J72" s="9">
        <v>15</v>
      </c>
      <c r="K72" s="9">
        <v>9</v>
      </c>
      <c r="L72" s="9"/>
      <c r="M72" s="9"/>
      <c r="N72" s="9">
        <v>31</v>
      </c>
      <c r="O72" s="9"/>
      <c r="P72" s="9"/>
      <c r="Q72" s="10">
        <v>35530.800000000003</v>
      </c>
      <c r="R72" s="10">
        <v>20727.7</v>
      </c>
    </row>
    <row r="73" spans="1:18" x14ac:dyDescent="0.25">
      <c r="A73" s="7"/>
      <c r="B73" s="374" t="s">
        <v>734</v>
      </c>
      <c r="C73" s="375"/>
      <c r="D73" s="375"/>
      <c r="E73" s="375"/>
      <c r="F73" s="376"/>
      <c r="G73" s="11" t="s">
        <v>704</v>
      </c>
      <c r="H73" s="9">
        <f t="shared" si="6"/>
        <v>40</v>
      </c>
      <c r="I73" s="9">
        <v>20</v>
      </c>
      <c r="J73" s="9">
        <v>20</v>
      </c>
      <c r="K73" s="9">
        <v>16</v>
      </c>
      <c r="L73" s="9"/>
      <c r="M73" s="9"/>
      <c r="N73" s="9">
        <v>40</v>
      </c>
      <c r="O73" s="9"/>
      <c r="P73" s="9"/>
      <c r="Q73" s="10">
        <v>35530.800000000003</v>
      </c>
      <c r="R73" s="10">
        <v>20727.7</v>
      </c>
    </row>
    <row r="74" spans="1:18" x14ac:dyDescent="0.25">
      <c r="A74" s="7"/>
      <c r="B74" s="374" t="s">
        <v>730</v>
      </c>
      <c r="C74" s="375"/>
      <c r="D74" s="375"/>
      <c r="E74" s="375"/>
      <c r="F74" s="376"/>
      <c r="G74" s="11" t="s">
        <v>705</v>
      </c>
      <c r="H74" s="9">
        <f t="shared" si="6"/>
        <v>20</v>
      </c>
      <c r="I74" s="9">
        <v>0</v>
      </c>
      <c r="J74" s="9">
        <v>20</v>
      </c>
      <c r="K74" s="9">
        <v>2</v>
      </c>
      <c r="L74" s="9"/>
      <c r="M74" s="9"/>
      <c r="N74" s="9">
        <v>11</v>
      </c>
      <c r="O74" s="9"/>
      <c r="P74" s="9"/>
      <c r="Q74" s="10">
        <v>35530.800000000003</v>
      </c>
      <c r="R74" s="10">
        <v>20727.7</v>
      </c>
    </row>
    <row r="75" spans="1:18" x14ac:dyDescent="0.25">
      <c r="A75" s="7"/>
      <c r="B75" s="374" t="s">
        <v>107</v>
      </c>
      <c r="C75" s="375"/>
      <c r="D75" s="375"/>
      <c r="E75" s="375"/>
      <c r="F75" s="376"/>
      <c r="G75" s="11" t="s">
        <v>520</v>
      </c>
      <c r="H75" s="9">
        <f t="shared" si="6"/>
        <v>20</v>
      </c>
      <c r="I75" s="9">
        <v>10</v>
      </c>
      <c r="J75" s="9">
        <v>10</v>
      </c>
      <c r="K75" s="9">
        <v>8</v>
      </c>
      <c r="L75" s="9"/>
      <c r="M75" s="9"/>
      <c r="N75" s="9">
        <v>15</v>
      </c>
      <c r="O75" s="9"/>
      <c r="P75" s="9"/>
      <c r="Q75" s="10">
        <v>35530.800000000003</v>
      </c>
      <c r="R75" s="10">
        <v>20727.7</v>
      </c>
    </row>
    <row r="76" spans="1:18" x14ac:dyDescent="0.25">
      <c r="A76" s="7"/>
      <c r="B76" s="374" t="s">
        <v>729</v>
      </c>
      <c r="C76" s="375"/>
      <c r="D76" s="375"/>
      <c r="E76" s="375"/>
      <c r="F76" s="376"/>
      <c r="G76" s="11" t="s">
        <v>706</v>
      </c>
      <c r="H76" s="9">
        <f t="shared" si="6"/>
        <v>20</v>
      </c>
      <c r="I76" s="9">
        <v>0</v>
      </c>
      <c r="J76" s="9">
        <v>20</v>
      </c>
      <c r="K76" s="9">
        <v>9</v>
      </c>
      <c r="L76" s="9"/>
      <c r="M76" s="9"/>
      <c r="N76" s="9">
        <v>18</v>
      </c>
      <c r="O76" s="9"/>
      <c r="P76" s="9"/>
      <c r="Q76" s="10">
        <v>35530.800000000003</v>
      </c>
      <c r="R76" s="10">
        <v>20727.7</v>
      </c>
    </row>
    <row r="77" spans="1:18" x14ac:dyDescent="0.25">
      <c r="A77" s="7"/>
      <c r="B77" s="374" t="s">
        <v>735</v>
      </c>
      <c r="C77" s="375"/>
      <c r="D77" s="375"/>
      <c r="E77" s="375"/>
      <c r="F77" s="376"/>
      <c r="G77" s="11" t="s">
        <v>517</v>
      </c>
      <c r="H77" s="9">
        <f t="shared" si="6"/>
        <v>25</v>
      </c>
      <c r="I77" s="9">
        <v>10</v>
      </c>
      <c r="J77" s="9">
        <v>15</v>
      </c>
      <c r="K77" s="9">
        <v>10</v>
      </c>
      <c r="L77" s="9"/>
      <c r="M77" s="9"/>
      <c r="N77" s="9">
        <v>16</v>
      </c>
      <c r="O77" s="9"/>
      <c r="P77" s="9"/>
      <c r="Q77" s="10">
        <v>35530.800000000003</v>
      </c>
      <c r="R77" s="10">
        <v>20727.7</v>
      </c>
    </row>
    <row r="78" spans="1:18" x14ac:dyDescent="0.25">
      <c r="A78" s="7"/>
      <c r="B78" s="374" t="s">
        <v>736</v>
      </c>
      <c r="C78" s="375"/>
      <c r="D78" s="375"/>
      <c r="E78" s="375"/>
      <c r="F78" s="376"/>
      <c r="G78" s="11" t="s">
        <v>707</v>
      </c>
      <c r="H78" s="9">
        <f t="shared" si="6"/>
        <v>35</v>
      </c>
      <c r="I78" s="9">
        <v>20</v>
      </c>
      <c r="J78" s="9">
        <v>15</v>
      </c>
      <c r="K78" s="9">
        <v>12</v>
      </c>
      <c r="L78" s="9"/>
      <c r="M78" s="9"/>
      <c r="N78" s="9">
        <v>36</v>
      </c>
      <c r="O78" s="9"/>
      <c r="P78" s="9"/>
      <c r="Q78" s="10">
        <v>35530.800000000003</v>
      </c>
      <c r="R78" s="10">
        <v>20727.7</v>
      </c>
    </row>
    <row r="79" spans="1:18" x14ac:dyDescent="0.25">
      <c r="A79" s="7"/>
      <c r="B79" s="374" t="s">
        <v>115</v>
      </c>
      <c r="C79" s="375"/>
      <c r="D79" s="375"/>
      <c r="E79" s="375"/>
      <c r="F79" s="376"/>
      <c r="G79" s="11" t="s">
        <v>708</v>
      </c>
      <c r="H79" s="9">
        <f t="shared" si="6"/>
        <v>10</v>
      </c>
      <c r="I79" s="9"/>
      <c r="J79" s="9">
        <v>10</v>
      </c>
      <c r="K79" s="9">
        <v>3</v>
      </c>
      <c r="L79" s="9"/>
      <c r="M79" s="9"/>
      <c r="N79" s="9">
        <v>7</v>
      </c>
      <c r="O79" s="9"/>
      <c r="P79" s="9"/>
      <c r="Q79" s="10">
        <v>35530.800000000003</v>
      </c>
      <c r="R79" s="10">
        <v>20727.7</v>
      </c>
    </row>
    <row r="80" spans="1:18" x14ac:dyDescent="0.25">
      <c r="A80" s="7"/>
      <c r="B80" s="374" t="s">
        <v>114</v>
      </c>
      <c r="C80" s="375"/>
      <c r="D80" s="375"/>
      <c r="E80" s="375"/>
      <c r="F80" s="376"/>
      <c r="G80" s="11" t="s">
        <v>709</v>
      </c>
      <c r="H80" s="9">
        <f t="shared" si="6"/>
        <v>30</v>
      </c>
      <c r="I80" s="9"/>
      <c r="J80" s="9">
        <v>30</v>
      </c>
      <c r="K80" s="9">
        <v>8</v>
      </c>
      <c r="L80" s="9"/>
      <c r="M80" s="9"/>
      <c r="N80" s="9">
        <v>21</v>
      </c>
      <c r="O80" s="9"/>
      <c r="P80" s="9"/>
      <c r="Q80" s="10">
        <v>35530.800000000003</v>
      </c>
      <c r="R80" s="10">
        <v>20727.7</v>
      </c>
    </row>
    <row r="81" spans="1:18" x14ac:dyDescent="0.25">
      <c r="A81" s="7"/>
      <c r="B81" s="374" t="s">
        <v>112</v>
      </c>
      <c r="C81" s="375"/>
      <c r="D81" s="375"/>
      <c r="E81" s="375"/>
      <c r="F81" s="376"/>
      <c r="G81" s="11" t="s">
        <v>525</v>
      </c>
      <c r="H81" s="9">
        <f t="shared" si="6"/>
        <v>10</v>
      </c>
      <c r="I81" s="9"/>
      <c r="J81" s="9">
        <v>10</v>
      </c>
      <c r="K81" s="9">
        <v>4</v>
      </c>
      <c r="L81" s="9"/>
      <c r="M81" s="9"/>
      <c r="N81" s="9">
        <v>9</v>
      </c>
      <c r="O81" s="9"/>
      <c r="P81" s="9"/>
      <c r="Q81" s="10">
        <v>35530.800000000003</v>
      </c>
      <c r="R81" s="10">
        <v>20727.7</v>
      </c>
    </row>
    <row r="82" spans="1:18" x14ac:dyDescent="0.25">
      <c r="A82" s="7"/>
      <c r="B82" s="374" t="s">
        <v>113</v>
      </c>
      <c r="C82" s="375"/>
      <c r="D82" s="375"/>
      <c r="E82" s="375"/>
      <c r="F82" s="376"/>
      <c r="G82" s="11" t="s">
        <v>526</v>
      </c>
      <c r="H82" s="9">
        <f t="shared" si="6"/>
        <v>0</v>
      </c>
      <c r="I82" s="9"/>
      <c r="J82" s="9">
        <v>0</v>
      </c>
      <c r="K82" s="9">
        <v>4</v>
      </c>
      <c r="L82" s="9"/>
      <c r="M82" s="9"/>
      <c r="N82" s="9">
        <v>10</v>
      </c>
      <c r="O82" s="9"/>
      <c r="P82" s="9"/>
      <c r="Q82" s="10">
        <v>35530.800000000003</v>
      </c>
      <c r="R82" s="10">
        <v>20727.7</v>
      </c>
    </row>
    <row r="83" spans="1:18" x14ac:dyDescent="0.25">
      <c r="A83" s="7"/>
      <c r="B83" s="374" t="s">
        <v>732</v>
      </c>
      <c r="C83" s="375"/>
      <c r="D83" s="375"/>
      <c r="E83" s="375"/>
      <c r="F83" s="376"/>
      <c r="G83" s="11" t="s">
        <v>710</v>
      </c>
      <c r="H83" s="9">
        <f t="shared" si="6"/>
        <v>10</v>
      </c>
      <c r="I83" s="9"/>
      <c r="J83" s="9">
        <v>10</v>
      </c>
      <c r="K83" s="9">
        <v>3</v>
      </c>
      <c r="L83" s="9"/>
      <c r="M83" s="9"/>
      <c r="N83" s="9">
        <v>7</v>
      </c>
      <c r="O83" s="9"/>
      <c r="P83" s="9"/>
      <c r="Q83" s="10">
        <v>35530.800000000003</v>
      </c>
      <c r="R83" s="10">
        <v>20727.7</v>
      </c>
    </row>
    <row r="84" spans="1:18" x14ac:dyDescent="0.25">
      <c r="A84" s="7"/>
      <c r="B84" s="374" t="s">
        <v>737</v>
      </c>
      <c r="C84" s="375"/>
      <c r="D84" s="375"/>
      <c r="E84" s="375"/>
      <c r="F84" s="376"/>
      <c r="G84" s="11" t="s">
        <v>711</v>
      </c>
      <c r="H84" s="9">
        <f t="shared" si="6"/>
        <v>5</v>
      </c>
      <c r="I84" s="9"/>
      <c r="J84" s="9">
        <v>5</v>
      </c>
      <c r="K84" s="9">
        <v>5</v>
      </c>
      <c r="L84" s="9"/>
      <c r="M84" s="9"/>
      <c r="N84" s="9">
        <v>10</v>
      </c>
      <c r="O84" s="9"/>
      <c r="P84" s="9"/>
      <c r="Q84" s="10">
        <v>35530.800000000003</v>
      </c>
      <c r="R84" s="10">
        <v>20727.7</v>
      </c>
    </row>
    <row r="85" spans="1:18" x14ac:dyDescent="0.25">
      <c r="A85" s="7"/>
      <c r="B85" s="374" t="s">
        <v>731</v>
      </c>
      <c r="C85" s="375"/>
      <c r="D85" s="375"/>
      <c r="E85" s="375"/>
      <c r="F85" s="376"/>
      <c r="G85" s="11" t="s">
        <v>712</v>
      </c>
      <c r="H85" s="9">
        <f t="shared" si="6"/>
        <v>10</v>
      </c>
      <c r="I85" s="9"/>
      <c r="J85" s="9">
        <v>10</v>
      </c>
      <c r="K85" s="9">
        <v>7</v>
      </c>
      <c r="L85" s="9"/>
      <c r="M85" s="9"/>
      <c r="N85" s="9">
        <v>8</v>
      </c>
      <c r="O85" s="9"/>
      <c r="P85" s="9"/>
      <c r="Q85" s="10">
        <v>35530.800000000003</v>
      </c>
      <c r="R85" s="10">
        <v>20727.7</v>
      </c>
    </row>
    <row r="86" spans="1:18" x14ac:dyDescent="0.25">
      <c r="A86" s="7">
        <v>1</v>
      </c>
      <c r="B86" s="374" t="s">
        <v>738</v>
      </c>
      <c r="C86" s="375"/>
      <c r="D86" s="375"/>
      <c r="E86" s="375"/>
      <c r="F86" s="376"/>
      <c r="G86" s="11" t="s">
        <v>713</v>
      </c>
      <c r="H86" s="9">
        <f t="shared" si="6"/>
        <v>0</v>
      </c>
      <c r="I86" s="9"/>
      <c r="J86" s="9"/>
      <c r="K86" s="9"/>
      <c r="L86" s="9"/>
      <c r="M86" s="9"/>
      <c r="N86" s="9">
        <v>0</v>
      </c>
      <c r="O86" s="9"/>
      <c r="P86" s="9"/>
      <c r="Q86" s="10"/>
      <c r="R86" s="10">
        <v>20727.7</v>
      </c>
    </row>
    <row r="87" spans="1:18" x14ac:dyDescent="0.25">
      <c r="A87" s="7">
        <v>2</v>
      </c>
      <c r="B87" s="374" t="s">
        <v>739</v>
      </c>
      <c r="C87" s="375"/>
      <c r="D87" s="375"/>
      <c r="E87" s="375"/>
      <c r="F87" s="376"/>
      <c r="G87" s="11" t="s">
        <v>714</v>
      </c>
      <c r="H87" s="9">
        <f t="shared" si="6"/>
        <v>0</v>
      </c>
      <c r="I87" s="9"/>
      <c r="J87" s="9"/>
      <c r="K87" s="9"/>
      <c r="L87" s="9"/>
      <c r="M87" s="9"/>
      <c r="N87" s="9">
        <v>1</v>
      </c>
      <c r="O87" s="9"/>
      <c r="P87" s="9"/>
      <c r="Q87" s="10"/>
      <c r="R87" s="10">
        <v>20727.7</v>
      </c>
    </row>
    <row r="88" spans="1:18" x14ac:dyDescent="0.25">
      <c r="A88" s="7">
        <v>3</v>
      </c>
      <c r="B88" s="374" t="s">
        <v>740</v>
      </c>
      <c r="C88" s="375"/>
      <c r="D88" s="375"/>
      <c r="E88" s="375"/>
      <c r="F88" s="376"/>
      <c r="G88" s="11" t="s">
        <v>715</v>
      </c>
      <c r="H88" s="9">
        <f t="shared" si="6"/>
        <v>0</v>
      </c>
      <c r="I88" s="9"/>
      <c r="J88" s="9"/>
      <c r="K88" s="9"/>
      <c r="L88" s="9"/>
      <c r="M88" s="9"/>
      <c r="N88" s="9">
        <v>1</v>
      </c>
      <c r="O88" s="9"/>
      <c r="P88" s="9"/>
      <c r="Q88" s="10"/>
      <c r="R88" s="10">
        <v>20727.7</v>
      </c>
    </row>
    <row r="89" spans="1:18" x14ac:dyDescent="0.25">
      <c r="A89" s="7">
        <v>4</v>
      </c>
      <c r="B89" s="374" t="s">
        <v>741</v>
      </c>
      <c r="C89" s="375"/>
      <c r="D89" s="375"/>
      <c r="E89" s="375"/>
      <c r="F89" s="376"/>
      <c r="G89" s="11" t="s">
        <v>716</v>
      </c>
      <c r="H89" s="9">
        <f t="shared" si="6"/>
        <v>0</v>
      </c>
      <c r="I89" s="9"/>
      <c r="J89" s="9"/>
      <c r="K89" s="9"/>
      <c r="L89" s="9"/>
      <c r="M89" s="9"/>
      <c r="N89" s="9">
        <v>4</v>
      </c>
      <c r="O89" s="9"/>
      <c r="P89" s="9"/>
      <c r="Q89" s="10"/>
      <c r="R89" s="10">
        <v>20727.7</v>
      </c>
    </row>
    <row r="90" spans="1:18" x14ac:dyDescent="0.25">
      <c r="A90" s="7">
        <v>5</v>
      </c>
      <c r="B90" s="374" t="s">
        <v>742</v>
      </c>
      <c r="C90" s="375"/>
      <c r="D90" s="375"/>
      <c r="E90" s="375"/>
      <c r="F90" s="376"/>
      <c r="G90" s="11" t="s">
        <v>717</v>
      </c>
      <c r="H90" s="9">
        <f t="shared" si="6"/>
        <v>0</v>
      </c>
      <c r="I90" s="9"/>
      <c r="J90" s="9"/>
      <c r="K90" s="9"/>
      <c r="L90" s="9"/>
      <c r="M90" s="9"/>
      <c r="N90" s="9">
        <v>2</v>
      </c>
      <c r="O90" s="9"/>
      <c r="P90" s="9"/>
      <c r="Q90" s="10"/>
      <c r="R90" s="10">
        <v>20727.7</v>
      </c>
    </row>
    <row r="91" spans="1:18" x14ac:dyDescent="0.25">
      <c r="A91" s="7">
        <v>6</v>
      </c>
      <c r="B91" s="374" t="s">
        <v>134</v>
      </c>
      <c r="C91" s="375"/>
      <c r="D91" s="375"/>
      <c r="E91" s="375"/>
      <c r="F91" s="376"/>
      <c r="G91" s="11" t="s">
        <v>718</v>
      </c>
      <c r="H91" s="9">
        <f t="shared" si="6"/>
        <v>0</v>
      </c>
      <c r="I91" s="9"/>
      <c r="J91" s="9"/>
      <c r="K91" s="9"/>
      <c r="L91" s="9"/>
      <c r="M91" s="9"/>
      <c r="N91" s="9">
        <v>0</v>
      </c>
      <c r="O91" s="9"/>
      <c r="P91" s="9"/>
      <c r="Q91" s="10"/>
      <c r="R91" s="10">
        <v>20727.7</v>
      </c>
    </row>
    <row r="92" spans="1:18" x14ac:dyDescent="0.25">
      <c r="A92" s="7">
        <v>7</v>
      </c>
      <c r="B92" s="374" t="s">
        <v>743</v>
      </c>
      <c r="C92" s="375"/>
      <c r="D92" s="375"/>
      <c r="E92" s="375"/>
      <c r="F92" s="376"/>
      <c r="G92" s="11" t="s">
        <v>719</v>
      </c>
      <c r="H92" s="9">
        <f t="shared" si="6"/>
        <v>0</v>
      </c>
      <c r="I92" s="9"/>
      <c r="J92" s="9"/>
      <c r="K92" s="9"/>
      <c r="L92" s="9"/>
      <c r="M92" s="9"/>
      <c r="N92" s="9">
        <v>0</v>
      </c>
      <c r="O92" s="9"/>
      <c r="P92" s="9"/>
      <c r="Q92" s="10"/>
      <c r="R92" s="10"/>
    </row>
    <row r="93" spans="1:18" x14ac:dyDescent="0.25">
      <c r="A93" s="7">
        <v>8</v>
      </c>
      <c r="B93" s="374" t="s">
        <v>139</v>
      </c>
      <c r="C93" s="375"/>
      <c r="D93" s="375"/>
      <c r="E93" s="375"/>
      <c r="F93" s="376"/>
      <c r="G93" s="11" t="s">
        <v>720</v>
      </c>
      <c r="H93" s="9">
        <f t="shared" si="6"/>
        <v>0</v>
      </c>
      <c r="I93" s="9"/>
      <c r="J93" s="9"/>
      <c r="K93" s="9"/>
      <c r="L93" s="9"/>
      <c r="M93" s="9"/>
      <c r="N93" s="9">
        <v>2</v>
      </c>
      <c r="O93" s="9"/>
      <c r="P93" s="9"/>
      <c r="Q93" s="10"/>
      <c r="R93" s="10">
        <v>20727.7</v>
      </c>
    </row>
    <row r="94" spans="1:18" x14ac:dyDescent="0.25">
      <c r="A94" s="7">
        <v>9</v>
      </c>
      <c r="B94" s="374" t="s">
        <v>733</v>
      </c>
      <c r="C94" s="375"/>
      <c r="D94" s="375"/>
      <c r="E94" s="375"/>
      <c r="F94" s="376"/>
      <c r="G94" s="11" t="s">
        <v>721</v>
      </c>
      <c r="H94" s="9">
        <f t="shared" si="6"/>
        <v>0</v>
      </c>
      <c r="I94" s="9"/>
      <c r="J94" s="9"/>
      <c r="K94" s="9"/>
      <c r="L94" s="9"/>
      <c r="M94" s="9"/>
      <c r="N94" s="9">
        <v>1</v>
      </c>
      <c r="O94" s="9"/>
      <c r="P94" s="9"/>
      <c r="Q94" s="10"/>
      <c r="R94" s="10"/>
    </row>
    <row r="95" spans="1:18" x14ac:dyDescent="0.25">
      <c r="A95" s="7">
        <v>10</v>
      </c>
      <c r="B95" s="374" t="s">
        <v>744</v>
      </c>
      <c r="C95" s="375"/>
      <c r="D95" s="375"/>
      <c r="E95" s="375"/>
      <c r="F95" s="376"/>
      <c r="G95" s="11" t="s">
        <v>722</v>
      </c>
      <c r="H95" s="9">
        <f t="shared" si="6"/>
        <v>0</v>
      </c>
      <c r="I95" s="9"/>
      <c r="J95" s="9"/>
      <c r="K95" s="9"/>
      <c r="L95" s="9"/>
      <c r="M95" s="9"/>
      <c r="N95" s="9">
        <v>4</v>
      </c>
      <c r="O95" s="9"/>
      <c r="P95" s="9"/>
      <c r="Q95" s="10"/>
      <c r="R95" s="10"/>
    </row>
    <row r="96" spans="1:18" x14ac:dyDescent="0.25">
      <c r="A96" s="7">
        <v>11</v>
      </c>
      <c r="B96" s="374" t="s">
        <v>121</v>
      </c>
      <c r="C96" s="375"/>
      <c r="D96" s="375"/>
      <c r="E96" s="375"/>
      <c r="F96" s="376"/>
      <c r="G96" s="11" t="s">
        <v>723</v>
      </c>
      <c r="H96" s="9">
        <f t="shared" si="6"/>
        <v>0</v>
      </c>
      <c r="I96" s="9"/>
      <c r="J96" s="9"/>
      <c r="K96" s="9"/>
      <c r="L96" s="9"/>
      <c r="M96" s="9"/>
      <c r="N96" s="9">
        <v>1</v>
      </c>
      <c r="O96" s="9"/>
      <c r="P96" s="9"/>
      <c r="Q96" s="10"/>
      <c r="R96" s="10">
        <v>20727.7</v>
      </c>
    </row>
    <row r="97" spans="1:18" x14ac:dyDescent="0.25">
      <c r="A97" s="7">
        <v>12</v>
      </c>
      <c r="B97" s="374" t="s">
        <v>745</v>
      </c>
      <c r="C97" s="375"/>
      <c r="D97" s="375"/>
      <c r="E97" s="375"/>
      <c r="F97" s="376"/>
      <c r="G97" s="11" t="s">
        <v>724</v>
      </c>
      <c r="H97" s="9">
        <f t="shared" si="6"/>
        <v>0</v>
      </c>
      <c r="I97" s="9"/>
      <c r="J97" s="9"/>
      <c r="K97" s="9"/>
      <c r="L97" s="9"/>
      <c r="M97" s="9"/>
      <c r="N97" s="9">
        <v>2</v>
      </c>
      <c r="O97" s="9"/>
      <c r="P97" s="9"/>
      <c r="Q97" s="10"/>
      <c r="R97" s="10"/>
    </row>
    <row r="98" spans="1:18" x14ac:dyDescent="0.25">
      <c r="A98" s="7">
        <v>13</v>
      </c>
      <c r="B98" s="374" t="s">
        <v>144</v>
      </c>
      <c r="C98" s="375"/>
      <c r="D98" s="375"/>
      <c r="E98" s="375"/>
      <c r="F98" s="376"/>
      <c r="G98" s="11" t="s">
        <v>725</v>
      </c>
      <c r="H98" s="9">
        <f t="shared" si="6"/>
        <v>0</v>
      </c>
      <c r="I98" s="9"/>
      <c r="J98" s="9"/>
      <c r="K98" s="9"/>
      <c r="L98" s="9"/>
      <c r="M98" s="9"/>
      <c r="N98" s="9">
        <v>1</v>
      </c>
      <c r="O98" s="9"/>
      <c r="P98" s="9"/>
      <c r="Q98" s="10"/>
      <c r="R98" s="10">
        <v>20727.7</v>
      </c>
    </row>
    <row r="99" spans="1:18" x14ac:dyDescent="0.25">
      <c r="A99" s="7">
        <v>14</v>
      </c>
      <c r="B99" s="374" t="s">
        <v>117</v>
      </c>
      <c r="C99" s="375"/>
      <c r="D99" s="375"/>
      <c r="E99" s="375"/>
      <c r="F99" s="376"/>
      <c r="G99" s="11" t="s">
        <v>726</v>
      </c>
      <c r="H99" s="9">
        <f t="shared" si="6"/>
        <v>0</v>
      </c>
      <c r="I99" s="9"/>
      <c r="J99" s="9"/>
      <c r="K99" s="9"/>
      <c r="L99" s="9"/>
      <c r="M99" s="9"/>
      <c r="N99" s="9">
        <v>4</v>
      </c>
      <c r="O99" s="9"/>
      <c r="P99" s="9"/>
      <c r="Q99" s="10"/>
      <c r="R99" s="10">
        <v>20727.7</v>
      </c>
    </row>
    <row r="100" spans="1:18" x14ac:dyDescent="0.25">
      <c r="A100" s="7">
        <v>15</v>
      </c>
      <c r="B100" s="374" t="s">
        <v>746</v>
      </c>
      <c r="C100" s="375"/>
      <c r="D100" s="375"/>
      <c r="E100" s="375"/>
      <c r="F100" s="376"/>
      <c r="G100" s="11" t="s">
        <v>727</v>
      </c>
      <c r="H100" s="9">
        <f t="shared" si="6"/>
        <v>0</v>
      </c>
      <c r="I100" s="9"/>
      <c r="J100" s="9"/>
      <c r="K100" s="9"/>
      <c r="L100" s="9"/>
      <c r="M100" s="9"/>
      <c r="N100" s="9">
        <v>1</v>
      </c>
      <c r="O100" s="9"/>
      <c r="P100" s="9"/>
      <c r="Q100" s="10"/>
      <c r="R100" s="10">
        <v>20727.7</v>
      </c>
    </row>
    <row r="101" spans="1:18" x14ac:dyDescent="0.25">
      <c r="A101" s="7">
        <v>16</v>
      </c>
      <c r="B101" s="374"/>
      <c r="C101" s="375"/>
      <c r="D101" s="375"/>
      <c r="E101" s="375"/>
      <c r="F101" s="376"/>
      <c r="G101" s="11" t="s">
        <v>728</v>
      </c>
      <c r="H101" s="9">
        <f t="shared" si="6"/>
        <v>0</v>
      </c>
      <c r="I101" s="9"/>
      <c r="J101" s="9"/>
      <c r="K101" s="9"/>
      <c r="L101" s="9"/>
      <c r="M101" s="9"/>
      <c r="N101" s="9">
        <v>0</v>
      </c>
      <c r="O101" s="9"/>
      <c r="P101" s="9"/>
      <c r="Q101" s="10"/>
      <c r="R101" s="10"/>
    </row>
    <row r="102" spans="1:18" x14ac:dyDescent="0.25">
      <c r="A102" s="7">
        <v>17</v>
      </c>
      <c r="B102" s="374" t="s">
        <v>143</v>
      </c>
      <c r="C102" s="375"/>
      <c r="D102" s="375"/>
      <c r="E102" s="375"/>
      <c r="F102" s="376"/>
      <c r="G102" s="11" t="s">
        <v>157</v>
      </c>
      <c r="H102" s="9">
        <f t="shared" si="6"/>
        <v>0</v>
      </c>
      <c r="I102" s="9"/>
      <c r="J102" s="9"/>
      <c r="K102" s="9"/>
      <c r="L102" s="9"/>
      <c r="M102" s="9"/>
      <c r="N102" s="9">
        <v>0</v>
      </c>
      <c r="O102" s="9"/>
      <c r="P102" s="9"/>
      <c r="Q102" s="10"/>
      <c r="R102" s="10">
        <v>20727.7</v>
      </c>
    </row>
    <row r="103" spans="1:18" ht="36" x14ac:dyDescent="0.25">
      <c r="A103" s="7"/>
      <c r="B103" s="26" t="s">
        <v>132</v>
      </c>
      <c r="C103" s="27"/>
      <c r="D103" s="27"/>
      <c r="E103" s="27"/>
      <c r="F103" s="28"/>
      <c r="G103" s="11" t="s">
        <v>133</v>
      </c>
      <c r="H103" s="9"/>
      <c r="I103" s="9"/>
      <c r="J103" s="9"/>
      <c r="K103" s="9"/>
      <c r="L103" s="9"/>
      <c r="M103" s="9"/>
      <c r="N103" s="9">
        <v>0</v>
      </c>
      <c r="O103" s="9"/>
      <c r="P103" s="9"/>
      <c r="Q103" s="10"/>
      <c r="R103" s="10"/>
    </row>
    <row r="104" spans="1:18" x14ac:dyDescent="0.25">
      <c r="A104" s="7">
        <v>18</v>
      </c>
      <c r="B104" s="374" t="s">
        <v>144</v>
      </c>
      <c r="C104" s="375"/>
      <c r="D104" s="375"/>
      <c r="E104" s="375"/>
      <c r="F104" s="376"/>
      <c r="G104" s="11" t="s">
        <v>145</v>
      </c>
      <c r="H104" s="9">
        <f t="shared" si="6"/>
        <v>0</v>
      </c>
      <c r="I104" s="9"/>
      <c r="J104" s="9"/>
      <c r="K104" s="9"/>
      <c r="L104" s="9"/>
      <c r="M104" s="9"/>
      <c r="N104" s="9">
        <v>2</v>
      </c>
      <c r="O104" s="9"/>
      <c r="P104" s="9"/>
      <c r="Q104" s="10"/>
      <c r="R104" s="10">
        <v>20727.7</v>
      </c>
    </row>
    <row r="105" spans="1:18" x14ac:dyDescent="0.25">
      <c r="A105" s="7">
        <v>19</v>
      </c>
      <c r="B105" s="374" t="s">
        <v>749</v>
      </c>
      <c r="C105" s="375"/>
      <c r="D105" s="375"/>
      <c r="E105" s="375"/>
      <c r="F105" s="376"/>
      <c r="G105" s="11" t="s">
        <v>748</v>
      </c>
      <c r="H105" s="9">
        <f t="shared" si="6"/>
        <v>0</v>
      </c>
      <c r="I105" s="9"/>
      <c r="J105" s="9"/>
      <c r="K105" s="9"/>
      <c r="L105" s="9"/>
      <c r="M105" s="9"/>
      <c r="N105" s="9">
        <v>0</v>
      </c>
      <c r="O105" s="9"/>
      <c r="P105" s="9"/>
      <c r="Q105" s="10"/>
      <c r="R105" s="10">
        <v>20727.7</v>
      </c>
    </row>
    <row r="106" spans="1:18" x14ac:dyDescent="0.25">
      <c r="A106" s="7">
        <v>20</v>
      </c>
      <c r="B106" s="374" t="s">
        <v>124</v>
      </c>
      <c r="C106" s="375"/>
      <c r="D106" s="375"/>
      <c r="E106" s="375"/>
      <c r="F106" s="376"/>
      <c r="G106" s="11" t="s">
        <v>747</v>
      </c>
      <c r="H106" s="9">
        <f t="shared" si="6"/>
        <v>0</v>
      </c>
      <c r="I106" s="9"/>
      <c r="J106" s="9"/>
      <c r="K106" s="9"/>
      <c r="L106" s="9"/>
      <c r="M106" s="9"/>
      <c r="N106" s="9">
        <v>1</v>
      </c>
      <c r="O106" s="9"/>
      <c r="P106" s="9"/>
      <c r="Q106" s="10"/>
      <c r="R106" s="10">
        <v>20727.7</v>
      </c>
    </row>
    <row r="107" spans="1:18" x14ac:dyDescent="0.25">
      <c r="A107" s="7">
        <v>4</v>
      </c>
      <c r="B107" s="396" t="s">
        <v>158</v>
      </c>
      <c r="C107" s="397"/>
      <c r="D107" s="397"/>
      <c r="E107" s="397"/>
      <c r="F107" s="397"/>
      <c r="G107" s="398"/>
      <c r="H107" s="3">
        <f t="shared" ref="H107" si="7">H108+H109+H110+H111+H112+H113+H114+H115+H116+H117+H118+H119+H120+H121+H122+H123+H124+H125+H126+H127+H128+H129+H130+H131</f>
        <v>610</v>
      </c>
      <c r="I107" s="3">
        <f>I108+I109+I110+I111+I112+I113+I114+I115+I116+I117+I118+I119+I120+I121+I122+I123+I124+I125+I126+I127+I128+I129+I130+I131</f>
        <v>500</v>
      </c>
      <c r="J107" s="3">
        <f t="shared" ref="J107:P107" si="8">J108+J109+J110+J111+J112+J113+J114+J115+J116+J117+J118+J119+J120+J121+J122+J123+J124+J125+J126+J127+J128+J129+J130+J131</f>
        <v>110</v>
      </c>
      <c r="K107" s="3">
        <f t="shared" si="8"/>
        <v>251</v>
      </c>
      <c r="L107" s="3">
        <f t="shared" si="8"/>
        <v>409.25</v>
      </c>
      <c r="M107" s="3">
        <f t="shared" si="8"/>
        <v>51</v>
      </c>
      <c r="N107" s="3">
        <f t="shared" si="8"/>
        <v>770</v>
      </c>
      <c r="O107" s="3">
        <f t="shared" si="8"/>
        <v>893</v>
      </c>
      <c r="P107" s="3">
        <f t="shared" si="8"/>
        <v>5</v>
      </c>
      <c r="Q107" s="6">
        <v>35061.4</v>
      </c>
      <c r="R107" s="6">
        <v>19497.5</v>
      </c>
    </row>
    <row r="108" spans="1:18" x14ac:dyDescent="0.25">
      <c r="A108" s="7"/>
      <c r="B108" s="374" t="s">
        <v>159</v>
      </c>
      <c r="C108" s="375"/>
      <c r="D108" s="375"/>
      <c r="E108" s="375"/>
      <c r="F108" s="376"/>
      <c r="G108" s="11" t="s">
        <v>530</v>
      </c>
      <c r="H108" s="9">
        <f>I108+J108</f>
        <v>550</v>
      </c>
      <c r="I108" s="9">
        <v>485</v>
      </c>
      <c r="J108" s="9">
        <v>65</v>
      </c>
      <c r="K108" s="9">
        <v>208</v>
      </c>
      <c r="L108" s="9">
        <v>341.25</v>
      </c>
      <c r="M108" s="9">
        <v>45</v>
      </c>
      <c r="N108" s="9">
        <v>622</v>
      </c>
      <c r="O108" s="9">
        <v>723.75</v>
      </c>
      <c r="P108" s="9">
        <v>2</v>
      </c>
      <c r="Q108" s="10">
        <v>35800</v>
      </c>
      <c r="R108" s="10">
        <v>19690</v>
      </c>
    </row>
    <row r="109" spans="1:18" x14ac:dyDescent="0.25">
      <c r="A109" s="7"/>
      <c r="B109" s="374" t="s">
        <v>160</v>
      </c>
      <c r="C109" s="375"/>
      <c r="D109" s="375"/>
      <c r="E109" s="375"/>
      <c r="F109" s="376"/>
      <c r="G109" s="11" t="s">
        <v>531</v>
      </c>
      <c r="H109" s="9">
        <f t="shared" ref="H109:H131" si="9">I109+J109</f>
        <v>25</v>
      </c>
      <c r="I109" s="9">
        <v>15</v>
      </c>
      <c r="J109" s="9">
        <v>10</v>
      </c>
      <c r="K109" s="9">
        <v>15</v>
      </c>
      <c r="L109" s="9">
        <v>27.5</v>
      </c>
      <c r="M109" s="9">
        <v>4</v>
      </c>
      <c r="N109" s="9">
        <v>32</v>
      </c>
      <c r="O109" s="9">
        <v>54.25</v>
      </c>
      <c r="P109" s="9">
        <v>0</v>
      </c>
      <c r="Q109" s="10">
        <v>35950</v>
      </c>
      <c r="R109" s="10">
        <v>19600</v>
      </c>
    </row>
    <row r="110" spans="1:18" x14ac:dyDescent="0.25">
      <c r="A110" s="7"/>
      <c r="B110" s="374" t="s">
        <v>161</v>
      </c>
      <c r="C110" s="375"/>
      <c r="D110" s="375"/>
      <c r="E110" s="375"/>
      <c r="F110" s="376"/>
      <c r="G110" s="11" t="s">
        <v>532</v>
      </c>
      <c r="H110" s="9">
        <f t="shared" si="9"/>
        <v>0</v>
      </c>
      <c r="I110" s="9"/>
      <c r="J110" s="9"/>
      <c r="K110" s="9">
        <v>6</v>
      </c>
      <c r="L110" s="9">
        <v>6.5</v>
      </c>
      <c r="M110" s="9"/>
      <c r="N110" s="9">
        <v>12</v>
      </c>
      <c r="O110" s="9">
        <v>10</v>
      </c>
      <c r="P110" s="9">
        <v>0</v>
      </c>
      <c r="Q110" s="10">
        <v>35600</v>
      </c>
      <c r="R110" s="10">
        <v>19600</v>
      </c>
    </row>
    <row r="111" spans="1:18" x14ac:dyDescent="0.25">
      <c r="A111" s="7"/>
      <c r="B111" s="374" t="s">
        <v>162</v>
      </c>
      <c r="C111" s="375"/>
      <c r="D111" s="375"/>
      <c r="E111" s="375"/>
      <c r="F111" s="376"/>
      <c r="G111" s="11" t="s">
        <v>533</v>
      </c>
      <c r="H111" s="9">
        <f t="shared" si="9"/>
        <v>0</v>
      </c>
      <c r="I111" s="9"/>
      <c r="J111" s="9"/>
      <c r="K111" s="9">
        <v>6</v>
      </c>
      <c r="L111" s="9">
        <v>7.5</v>
      </c>
      <c r="M111" s="9">
        <v>1</v>
      </c>
      <c r="N111" s="9">
        <v>11</v>
      </c>
      <c r="O111" s="9">
        <v>11</v>
      </c>
      <c r="P111" s="9">
        <v>0</v>
      </c>
      <c r="Q111" s="10">
        <v>35600</v>
      </c>
      <c r="R111" s="10">
        <v>19600</v>
      </c>
    </row>
    <row r="112" spans="1:18" x14ac:dyDescent="0.25">
      <c r="A112" s="7"/>
      <c r="B112" s="374" t="s">
        <v>163</v>
      </c>
      <c r="C112" s="375"/>
      <c r="D112" s="375"/>
      <c r="E112" s="375"/>
      <c r="F112" s="376"/>
      <c r="G112" s="11" t="s">
        <v>534</v>
      </c>
      <c r="H112" s="9">
        <f t="shared" si="9"/>
        <v>10</v>
      </c>
      <c r="I112" s="9"/>
      <c r="J112" s="9">
        <v>10</v>
      </c>
      <c r="K112" s="9">
        <v>6</v>
      </c>
      <c r="L112" s="9">
        <v>9</v>
      </c>
      <c r="M112" s="9">
        <v>1</v>
      </c>
      <c r="N112" s="9">
        <v>15</v>
      </c>
      <c r="O112" s="9">
        <v>13</v>
      </c>
      <c r="P112" s="9">
        <v>0</v>
      </c>
      <c r="Q112" s="10">
        <v>35050</v>
      </c>
      <c r="R112" s="10">
        <v>19600</v>
      </c>
    </row>
    <row r="113" spans="1:18" x14ac:dyDescent="0.25">
      <c r="A113" s="7"/>
      <c r="B113" s="374" t="s">
        <v>164</v>
      </c>
      <c r="C113" s="375"/>
      <c r="D113" s="375"/>
      <c r="E113" s="375"/>
      <c r="F113" s="376"/>
      <c r="G113" s="11" t="s">
        <v>535</v>
      </c>
      <c r="H113" s="9">
        <v>15</v>
      </c>
      <c r="I113" s="9"/>
      <c r="J113" s="9">
        <v>15</v>
      </c>
      <c r="K113" s="9">
        <v>5</v>
      </c>
      <c r="L113" s="9">
        <v>8</v>
      </c>
      <c r="M113" s="9"/>
      <c r="N113" s="9">
        <v>10</v>
      </c>
      <c r="O113" s="9">
        <v>12</v>
      </c>
      <c r="P113" s="9">
        <v>0</v>
      </c>
      <c r="Q113" s="10">
        <v>35050</v>
      </c>
      <c r="R113" s="10">
        <v>19600</v>
      </c>
    </row>
    <row r="114" spans="1:18" x14ac:dyDescent="0.25">
      <c r="A114" s="7"/>
      <c r="B114" s="374" t="s">
        <v>165</v>
      </c>
      <c r="C114" s="375"/>
      <c r="D114" s="375"/>
      <c r="E114" s="375"/>
      <c r="F114" s="376"/>
      <c r="G114" s="11" t="s">
        <v>536</v>
      </c>
      <c r="H114" s="9">
        <f t="shared" si="9"/>
        <v>10</v>
      </c>
      <c r="I114" s="9"/>
      <c r="J114" s="9">
        <v>10</v>
      </c>
      <c r="K114" s="9">
        <v>5</v>
      </c>
      <c r="L114" s="9">
        <v>9.5</v>
      </c>
      <c r="M114" s="9"/>
      <c r="N114" s="9">
        <v>19</v>
      </c>
      <c r="O114" s="9">
        <v>18</v>
      </c>
      <c r="P114" s="9">
        <v>0</v>
      </c>
      <c r="Q114" s="10">
        <v>35050</v>
      </c>
      <c r="R114" s="10">
        <v>19600</v>
      </c>
    </row>
    <row r="115" spans="1:18" x14ac:dyDescent="0.25">
      <c r="A115" s="7">
        <v>1</v>
      </c>
      <c r="B115" s="374" t="s">
        <v>166</v>
      </c>
      <c r="C115" s="375"/>
      <c r="D115" s="375"/>
      <c r="E115" s="375"/>
      <c r="F115" s="376"/>
      <c r="G115" s="11" t="s">
        <v>167</v>
      </c>
      <c r="H115" s="9">
        <f t="shared" si="9"/>
        <v>0</v>
      </c>
      <c r="I115" s="9"/>
      <c r="J115" s="9"/>
      <c r="K115" s="9"/>
      <c r="L115" s="9"/>
      <c r="M115" s="9"/>
      <c r="N115" s="9">
        <v>3</v>
      </c>
      <c r="O115" s="9">
        <v>3</v>
      </c>
      <c r="P115" s="9">
        <v>0</v>
      </c>
      <c r="Q115" s="10"/>
      <c r="R115" s="10">
        <v>19450</v>
      </c>
    </row>
    <row r="116" spans="1:18" x14ac:dyDescent="0.25">
      <c r="A116" s="7">
        <v>2</v>
      </c>
      <c r="B116" s="374" t="s">
        <v>168</v>
      </c>
      <c r="C116" s="375"/>
      <c r="D116" s="375"/>
      <c r="E116" s="375"/>
      <c r="F116" s="376"/>
      <c r="G116" s="11" t="s">
        <v>169</v>
      </c>
      <c r="H116" s="9">
        <f t="shared" si="9"/>
        <v>0</v>
      </c>
      <c r="I116" s="9"/>
      <c r="J116" s="9"/>
      <c r="K116" s="9"/>
      <c r="L116" s="9"/>
      <c r="M116" s="9"/>
      <c r="N116" s="9">
        <v>2</v>
      </c>
      <c r="O116" s="9">
        <v>3</v>
      </c>
      <c r="P116" s="9">
        <v>0</v>
      </c>
      <c r="Q116" s="10"/>
      <c r="R116" s="10">
        <v>19450</v>
      </c>
    </row>
    <row r="117" spans="1:18" x14ac:dyDescent="0.25">
      <c r="A117" s="7">
        <v>3</v>
      </c>
      <c r="B117" s="374" t="s">
        <v>170</v>
      </c>
      <c r="C117" s="375"/>
      <c r="D117" s="375"/>
      <c r="E117" s="375"/>
      <c r="F117" s="376"/>
      <c r="G117" s="11" t="s">
        <v>171</v>
      </c>
      <c r="H117" s="9">
        <f t="shared" si="9"/>
        <v>0</v>
      </c>
      <c r="I117" s="9"/>
      <c r="J117" s="9"/>
      <c r="K117" s="9"/>
      <c r="L117" s="9"/>
      <c r="M117" s="9"/>
      <c r="N117" s="9">
        <v>3</v>
      </c>
      <c r="O117" s="9">
        <v>3</v>
      </c>
      <c r="P117" s="9">
        <v>0</v>
      </c>
      <c r="Q117" s="10"/>
      <c r="R117" s="10">
        <v>19450</v>
      </c>
    </row>
    <row r="118" spans="1:18" x14ac:dyDescent="0.25">
      <c r="A118" s="7">
        <v>4</v>
      </c>
      <c r="B118" s="374" t="s">
        <v>172</v>
      </c>
      <c r="C118" s="375"/>
      <c r="D118" s="375"/>
      <c r="E118" s="375"/>
      <c r="F118" s="376"/>
      <c r="G118" s="11" t="s">
        <v>173</v>
      </c>
      <c r="H118" s="9">
        <f t="shared" si="9"/>
        <v>0</v>
      </c>
      <c r="I118" s="9"/>
      <c r="J118" s="9"/>
      <c r="K118" s="9"/>
      <c r="L118" s="9"/>
      <c r="M118" s="9"/>
      <c r="N118" s="9">
        <v>3</v>
      </c>
      <c r="O118" s="9">
        <v>3</v>
      </c>
      <c r="P118" s="9">
        <v>0</v>
      </c>
      <c r="Q118" s="10"/>
      <c r="R118" s="10">
        <v>19450</v>
      </c>
    </row>
    <row r="119" spans="1:18" x14ac:dyDescent="0.25">
      <c r="A119" s="7">
        <v>5</v>
      </c>
      <c r="B119" s="374" t="s">
        <v>174</v>
      </c>
      <c r="C119" s="375"/>
      <c r="D119" s="375"/>
      <c r="E119" s="375"/>
      <c r="F119" s="376"/>
      <c r="G119" s="11" t="s">
        <v>175</v>
      </c>
      <c r="H119" s="9">
        <f t="shared" si="9"/>
        <v>0</v>
      </c>
      <c r="I119" s="9"/>
      <c r="J119" s="9"/>
      <c r="K119" s="9"/>
      <c r="L119" s="9"/>
      <c r="M119" s="9"/>
      <c r="N119" s="9">
        <v>3</v>
      </c>
      <c r="O119" s="9">
        <v>3</v>
      </c>
      <c r="P119" s="9">
        <v>0</v>
      </c>
      <c r="Q119" s="10"/>
      <c r="R119" s="10">
        <v>19450</v>
      </c>
    </row>
    <row r="120" spans="1:18" x14ac:dyDescent="0.25">
      <c r="A120" s="7">
        <v>6</v>
      </c>
      <c r="B120" s="374" t="s">
        <v>176</v>
      </c>
      <c r="C120" s="375"/>
      <c r="D120" s="375"/>
      <c r="E120" s="375"/>
      <c r="F120" s="376"/>
      <c r="G120" s="11" t="s">
        <v>177</v>
      </c>
      <c r="H120" s="9">
        <f t="shared" si="9"/>
        <v>0</v>
      </c>
      <c r="I120" s="9"/>
      <c r="J120" s="9"/>
      <c r="K120" s="9"/>
      <c r="L120" s="9"/>
      <c r="M120" s="9"/>
      <c r="N120" s="9">
        <v>2</v>
      </c>
      <c r="O120" s="9">
        <v>3</v>
      </c>
      <c r="P120" s="9">
        <v>1</v>
      </c>
      <c r="Q120" s="10"/>
      <c r="R120" s="10">
        <v>19450</v>
      </c>
    </row>
    <row r="121" spans="1:18" x14ac:dyDescent="0.25">
      <c r="A121" s="7">
        <v>7</v>
      </c>
      <c r="B121" s="374" t="s">
        <v>178</v>
      </c>
      <c r="C121" s="375"/>
      <c r="D121" s="375"/>
      <c r="E121" s="375"/>
      <c r="F121" s="376"/>
      <c r="G121" s="11" t="s">
        <v>179</v>
      </c>
      <c r="H121" s="9">
        <f t="shared" si="9"/>
        <v>0</v>
      </c>
      <c r="I121" s="9"/>
      <c r="J121" s="9"/>
      <c r="K121" s="9"/>
      <c r="L121" s="9"/>
      <c r="M121" s="9"/>
      <c r="N121" s="9">
        <v>1</v>
      </c>
      <c r="O121" s="9">
        <v>3</v>
      </c>
      <c r="P121" s="9">
        <v>0</v>
      </c>
      <c r="Q121" s="10"/>
      <c r="R121" s="10">
        <v>19450</v>
      </c>
    </row>
    <row r="122" spans="1:18" x14ac:dyDescent="0.25">
      <c r="A122" s="7">
        <v>8</v>
      </c>
      <c r="B122" s="374" t="s">
        <v>180</v>
      </c>
      <c r="C122" s="375"/>
      <c r="D122" s="375"/>
      <c r="E122" s="375"/>
      <c r="F122" s="376"/>
      <c r="G122" s="11" t="s">
        <v>181</v>
      </c>
      <c r="H122" s="9">
        <f t="shared" si="9"/>
        <v>0</v>
      </c>
      <c r="I122" s="9"/>
      <c r="J122" s="9"/>
      <c r="K122" s="9"/>
      <c r="L122" s="9"/>
      <c r="M122" s="9"/>
      <c r="N122" s="9">
        <v>3</v>
      </c>
      <c r="O122" s="9">
        <v>3</v>
      </c>
      <c r="P122" s="9">
        <v>0</v>
      </c>
      <c r="Q122" s="10"/>
      <c r="R122" s="10">
        <v>19450</v>
      </c>
    </row>
    <row r="123" spans="1:18" x14ac:dyDescent="0.25">
      <c r="A123" s="7">
        <v>9</v>
      </c>
      <c r="B123" s="374" t="s">
        <v>182</v>
      </c>
      <c r="C123" s="375"/>
      <c r="D123" s="375"/>
      <c r="E123" s="375"/>
      <c r="F123" s="376"/>
      <c r="G123" s="11" t="s">
        <v>183</v>
      </c>
      <c r="H123" s="9">
        <f t="shared" si="9"/>
        <v>0</v>
      </c>
      <c r="I123" s="9"/>
      <c r="J123" s="9"/>
      <c r="K123" s="9"/>
      <c r="L123" s="9"/>
      <c r="M123" s="9"/>
      <c r="N123" s="9">
        <v>3</v>
      </c>
      <c r="O123" s="9">
        <v>3</v>
      </c>
      <c r="P123" s="9">
        <v>0</v>
      </c>
      <c r="Q123" s="10"/>
      <c r="R123" s="10">
        <v>19450</v>
      </c>
    </row>
    <row r="124" spans="1:18" x14ac:dyDescent="0.25">
      <c r="A124" s="7">
        <v>10</v>
      </c>
      <c r="B124" s="374" t="s">
        <v>184</v>
      </c>
      <c r="C124" s="375"/>
      <c r="D124" s="375"/>
      <c r="E124" s="375"/>
      <c r="F124" s="376"/>
      <c r="G124" s="11" t="s">
        <v>185</v>
      </c>
      <c r="H124" s="9">
        <f t="shared" si="9"/>
        <v>0</v>
      </c>
      <c r="I124" s="9"/>
      <c r="J124" s="9"/>
      <c r="K124" s="9"/>
      <c r="L124" s="9"/>
      <c r="M124" s="9"/>
      <c r="N124" s="9">
        <v>3</v>
      </c>
      <c r="O124" s="9">
        <v>3</v>
      </c>
      <c r="P124" s="9">
        <v>1</v>
      </c>
      <c r="Q124" s="10"/>
      <c r="R124" s="10">
        <v>19450</v>
      </c>
    </row>
    <row r="125" spans="1:18" x14ac:dyDescent="0.25">
      <c r="A125" s="7">
        <v>11</v>
      </c>
      <c r="B125" s="374" t="s">
        <v>186</v>
      </c>
      <c r="C125" s="375"/>
      <c r="D125" s="375"/>
      <c r="E125" s="375"/>
      <c r="F125" s="376"/>
      <c r="G125" s="11" t="s">
        <v>187</v>
      </c>
      <c r="H125" s="9">
        <f t="shared" si="9"/>
        <v>0</v>
      </c>
      <c r="I125" s="9"/>
      <c r="J125" s="9"/>
      <c r="K125" s="9"/>
      <c r="L125" s="9"/>
      <c r="M125" s="9"/>
      <c r="N125" s="9">
        <v>4</v>
      </c>
      <c r="O125" s="9">
        <v>3</v>
      </c>
      <c r="P125" s="9">
        <v>0</v>
      </c>
      <c r="Q125" s="10"/>
      <c r="R125" s="10">
        <v>19450</v>
      </c>
    </row>
    <row r="126" spans="1:18" x14ac:dyDescent="0.25">
      <c r="A126" s="7">
        <v>12</v>
      </c>
      <c r="B126" s="374" t="s">
        <v>188</v>
      </c>
      <c r="C126" s="375"/>
      <c r="D126" s="375"/>
      <c r="E126" s="375"/>
      <c r="F126" s="376"/>
      <c r="G126" s="11" t="s">
        <v>189</v>
      </c>
      <c r="H126" s="9">
        <f t="shared" si="9"/>
        <v>0</v>
      </c>
      <c r="I126" s="9"/>
      <c r="J126" s="9"/>
      <c r="K126" s="9"/>
      <c r="L126" s="9"/>
      <c r="M126" s="9"/>
      <c r="N126" s="9">
        <v>3</v>
      </c>
      <c r="O126" s="9">
        <v>3</v>
      </c>
      <c r="P126" s="9">
        <v>1</v>
      </c>
      <c r="Q126" s="10"/>
      <c r="R126" s="10">
        <v>19450</v>
      </c>
    </row>
    <row r="127" spans="1:18" x14ac:dyDescent="0.25">
      <c r="A127" s="7">
        <v>13</v>
      </c>
      <c r="B127" s="374" t="s">
        <v>190</v>
      </c>
      <c r="C127" s="375"/>
      <c r="D127" s="375"/>
      <c r="E127" s="375"/>
      <c r="F127" s="376"/>
      <c r="G127" s="11" t="s">
        <v>191</v>
      </c>
      <c r="H127" s="9">
        <f t="shared" si="9"/>
        <v>0</v>
      </c>
      <c r="I127" s="9"/>
      <c r="J127" s="9"/>
      <c r="K127" s="9"/>
      <c r="L127" s="9"/>
      <c r="M127" s="9"/>
      <c r="N127" s="9">
        <v>2</v>
      </c>
      <c r="O127" s="9">
        <v>3</v>
      </c>
      <c r="P127" s="9">
        <v>0</v>
      </c>
      <c r="Q127" s="10"/>
      <c r="R127" s="10">
        <v>19450</v>
      </c>
    </row>
    <row r="128" spans="1:18" x14ac:dyDescent="0.25">
      <c r="A128" s="7">
        <v>14</v>
      </c>
      <c r="B128" s="374" t="s">
        <v>192</v>
      </c>
      <c r="C128" s="375"/>
      <c r="D128" s="375"/>
      <c r="E128" s="375"/>
      <c r="F128" s="376"/>
      <c r="G128" s="11" t="s">
        <v>193</v>
      </c>
      <c r="H128" s="9">
        <f t="shared" si="9"/>
        <v>0</v>
      </c>
      <c r="I128" s="9"/>
      <c r="J128" s="9"/>
      <c r="K128" s="9"/>
      <c r="L128" s="9"/>
      <c r="M128" s="9"/>
      <c r="N128" s="9">
        <v>4</v>
      </c>
      <c r="O128" s="9">
        <v>3</v>
      </c>
      <c r="P128" s="9">
        <v>0</v>
      </c>
      <c r="Q128" s="10"/>
      <c r="R128" s="10">
        <v>19450</v>
      </c>
    </row>
    <row r="129" spans="1:18" x14ac:dyDescent="0.25">
      <c r="A129" s="7">
        <v>15</v>
      </c>
      <c r="B129" s="374" t="s">
        <v>194</v>
      </c>
      <c r="C129" s="375"/>
      <c r="D129" s="375"/>
      <c r="E129" s="375"/>
      <c r="F129" s="376"/>
      <c r="G129" s="11" t="s">
        <v>195</v>
      </c>
      <c r="H129" s="9">
        <f t="shared" si="9"/>
        <v>0</v>
      </c>
      <c r="I129" s="9"/>
      <c r="J129" s="9"/>
      <c r="K129" s="9"/>
      <c r="L129" s="9"/>
      <c r="M129" s="9"/>
      <c r="N129" s="9">
        <v>4</v>
      </c>
      <c r="O129" s="9">
        <v>3</v>
      </c>
      <c r="P129" s="9"/>
      <c r="Q129" s="10"/>
      <c r="R129" s="10">
        <v>19450</v>
      </c>
    </row>
    <row r="130" spans="1:18" x14ac:dyDescent="0.25">
      <c r="A130" s="7">
        <v>16</v>
      </c>
      <c r="B130" s="374" t="s">
        <v>196</v>
      </c>
      <c r="C130" s="375"/>
      <c r="D130" s="375"/>
      <c r="E130" s="375"/>
      <c r="F130" s="376"/>
      <c r="G130" s="11" t="s">
        <v>197</v>
      </c>
      <c r="H130" s="9">
        <f t="shared" si="9"/>
        <v>0</v>
      </c>
      <c r="I130" s="9"/>
      <c r="J130" s="9"/>
      <c r="K130" s="9"/>
      <c r="L130" s="9"/>
      <c r="M130" s="9"/>
      <c r="N130" s="9">
        <v>3</v>
      </c>
      <c r="O130" s="9">
        <v>3</v>
      </c>
      <c r="P130" s="9"/>
      <c r="Q130" s="10"/>
      <c r="R130" s="10">
        <v>19450</v>
      </c>
    </row>
    <row r="131" spans="1:18" x14ac:dyDescent="0.25">
      <c r="A131" s="7">
        <v>17</v>
      </c>
      <c r="B131" s="374" t="s">
        <v>198</v>
      </c>
      <c r="C131" s="375"/>
      <c r="D131" s="375"/>
      <c r="E131" s="375"/>
      <c r="F131" s="376"/>
      <c r="G131" s="11" t="s">
        <v>199</v>
      </c>
      <c r="H131" s="9">
        <f t="shared" si="9"/>
        <v>0</v>
      </c>
      <c r="I131" s="9"/>
      <c r="J131" s="9"/>
      <c r="K131" s="9"/>
      <c r="L131" s="9"/>
      <c r="M131" s="9"/>
      <c r="N131" s="9">
        <v>3</v>
      </c>
      <c r="O131" s="9">
        <v>3</v>
      </c>
      <c r="P131" s="9"/>
      <c r="Q131" s="10"/>
      <c r="R131" s="10">
        <v>19450</v>
      </c>
    </row>
    <row r="132" spans="1:18" x14ac:dyDescent="0.25">
      <c r="A132" s="7">
        <v>5</v>
      </c>
      <c r="B132" s="396" t="s">
        <v>200</v>
      </c>
      <c r="C132" s="397"/>
      <c r="D132" s="397"/>
      <c r="E132" s="397"/>
      <c r="F132" s="397"/>
      <c r="G132" s="398"/>
      <c r="H132" s="3">
        <f>H133+H134+H135+H136+H137+H138+H139+H140+H141+H142+H143+H144+H145+H146+H148+H147+H149+H150</f>
        <v>300</v>
      </c>
      <c r="I132" s="3">
        <f>I133+I134+I135+I136+I137+I138+I139+I140+I141+I142+I143+I144+I145+I146+I148+I147+I149+I150</f>
        <v>190</v>
      </c>
      <c r="J132" s="25">
        <f t="shared" ref="J132:P132" si="10">J133+J134+J135+J136+J137+J138+J139+J140+J141+J142+J143+J144+J145+J146+J148+J147+J149+J150</f>
        <v>110</v>
      </c>
      <c r="K132" s="3">
        <f t="shared" si="10"/>
        <v>160</v>
      </c>
      <c r="L132" s="3">
        <f t="shared" si="10"/>
        <v>43</v>
      </c>
      <c r="M132" s="3">
        <f t="shared" si="10"/>
        <v>0</v>
      </c>
      <c r="N132" s="3">
        <f t="shared" si="10"/>
        <v>422</v>
      </c>
      <c r="O132" s="3">
        <f t="shared" si="10"/>
        <v>12</v>
      </c>
      <c r="P132" s="3">
        <f t="shared" si="10"/>
        <v>2</v>
      </c>
      <c r="Q132" s="6">
        <v>35630</v>
      </c>
      <c r="R132" s="6">
        <v>19190</v>
      </c>
    </row>
    <row r="133" spans="1:18" x14ac:dyDescent="0.25">
      <c r="A133" s="7"/>
      <c r="B133" s="374" t="s">
        <v>201</v>
      </c>
      <c r="C133" s="375"/>
      <c r="D133" s="375"/>
      <c r="E133" s="375"/>
      <c r="F133" s="376"/>
      <c r="G133" s="11" t="s">
        <v>537</v>
      </c>
      <c r="H133" s="9">
        <f>I133+J133</f>
        <v>250</v>
      </c>
      <c r="I133" s="9">
        <v>190</v>
      </c>
      <c r="J133" s="9">
        <v>60</v>
      </c>
      <c r="K133" s="9">
        <v>118</v>
      </c>
      <c r="L133" s="9">
        <v>4</v>
      </c>
      <c r="M133" s="9">
        <v>0</v>
      </c>
      <c r="N133" s="9">
        <v>282</v>
      </c>
      <c r="O133" s="9">
        <v>2</v>
      </c>
      <c r="P133" s="9">
        <v>0</v>
      </c>
      <c r="Q133" s="10">
        <v>35541</v>
      </c>
      <c r="R133" s="10">
        <v>19105</v>
      </c>
    </row>
    <row r="134" spans="1:18" x14ac:dyDescent="0.25">
      <c r="A134" s="7"/>
      <c r="B134" s="374" t="s">
        <v>202</v>
      </c>
      <c r="C134" s="375"/>
      <c r="D134" s="375"/>
      <c r="E134" s="375"/>
      <c r="F134" s="376"/>
      <c r="G134" s="11" t="s">
        <v>538</v>
      </c>
      <c r="H134" s="9">
        <f t="shared" ref="H134:H150" si="11">I134+J134</f>
        <v>0</v>
      </c>
      <c r="I134" s="9"/>
      <c r="J134" s="9"/>
      <c r="K134" s="9">
        <v>6</v>
      </c>
      <c r="L134" s="9">
        <v>10</v>
      </c>
      <c r="M134" s="9">
        <v>0</v>
      </c>
      <c r="N134" s="9">
        <v>22</v>
      </c>
      <c r="O134" s="9">
        <v>3</v>
      </c>
      <c r="P134" s="9">
        <v>0</v>
      </c>
      <c r="Q134" s="10">
        <v>31341</v>
      </c>
      <c r="R134" s="10">
        <v>17740</v>
      </c>
    </row>
    <row r="135" spans="1:18" x14ac:dyDescent="0.25">
      <c r="A135" s="7"/>
      <c r="B135" s="374" t="s">
        <v>203</v>
      </c>
      <c r="C135" s="375"/>
      <c r="D135" s="375"/>
      <c r="E135" s="375"/>
      <c r="F135" s="376"/>
      <c r="G135" s="11" t="s">
        <v>539</v>
      </c>
      <c r="H135" s="9">
        <f t="shared" si="11"/>
        <v>0</v>
      </c>
      <c r="I135" s="9"/>
      <c r="J135" s="9"/>
      <c r="K135" s="9">
        <v>5</v>
      </c>
      <c r="L135" s="9">
        <v>4</v>
      </c>
      <c r="M135" s="9"/>
      <c r="N135" s="9">
        <v>21</v>
      </c>
      <c r="O135" s="9"/>
      <c r="P135" s="9"/>
      <c r="Q135" s="10">
        <v>31219</v>
      </c>
      <c r="R135" s="10">
        <v>17781</v>
      </c>
    </row>
    <row r="136" spans="1:18" x14ac:dyDescent="0.25">
      <c r="A136" s="7"/>
      <c r="B136" s="374" t="s">
        <v>204</v>
      </c>
      <c r="C136" s="375"/>
      <c r="D136" s="375"/>
      <c r="E136" s="375"/>
      <c r="F136" s="376"/>
      <c r="G136" s="11" t="s">
        <v>540</v>
      </c>
      <c r="H136" s="9">
        <f t="shared" si="11"/>
        <v>15</v>
      </c>
      <c r="I136" s="9"/>
      <c r="J136" s="9">
        <v>15</v>
      </c>
      <c r="K136" s="9">
        <v>5</v>
      </c>
      <c r="L136" s="9">
        <v>4</v>
      </c>
      <c r="M136" s="9"/>
      <c r="N136" s="9">
        <v>15</v>
      </c>
      <c r="O136" s="9"/>
      <c r="P136" s="9"/>
      <c r="Q136" s="10">
        <v>32240</v>
      </c>
      <c r="R136" s="10">
        <v>17781</v>
      </c>
    </row>
    <row r="137" spans="1:18" x14ac:dyDescent="0.25">
      <c r="A137" s="7"/>
      <c r="B137" s="374" t="s">
        <v>205</v>
      </c>
      <c r="C137" s="375"/>
      <c r="D137" s="375"/>
      <c r="E137" s="375"/>
      <c r="F137" s="376"/>
      <c r="G137" s="11" t="s">
        <v>541</v>
      </c>
      <c r="H137" s="9">
        <f t="shared" si="11"/>
        <v>0</v>
      </c>
      <c r="I137" s="9"/>
      <c r="J137" s="9"/>
      <c r="K137" s="9">
        <v>5</v>
      </c>
      <c r="L137" s="9">
        <v>9</v>
      </c>
      <c r="M137" s="9"/>
      <c r="N137" s="9">
        <v>20</v>
      </c>
      <c r="O137" s="9"/>
      <c r="P137" s="9"/>
      <c r="Q137" s="10">
        <v>30659</v>
      </c>
      <c r="R137" s="10">
        <v>17515</v>
      </c>
    </row>
    <row r="138" spans="1:18" x14ac:dyDescent="0.25">
      <c r="A138" s="7"/>
      <c r="B138" s="374" t="s">
        <v>206</v>
      </c>
      <c r="C138" s="375"/>
      <c r="D138" s="375"/>
      <c r="E138" s="375"/>
      <c r="F138" s="376"/>
      <c r="G138" s="11" t="s">
        <v>542</v>
      </c>
      <c r="H138" s="9">
        <f t="shared" si="11"/>
        <v>15</v>
      </c>
      <c r="I138" s="9"/>
      <c r="J138" s="9">
        <v>15</v>
      </c>
      <c r="K138" s="9">
        <v>8</v>
      </c>
      <c r="L138" s="9">
        <v>2</v>
      </c>
      <c r="M138" s="9"/>
      <c r="N138" s="9">
        <v>21</v>
      </c>
      <c r="O138" s="9"/>
      <c r="P138" s="9"/>
      <c r="Q138" s="10">
        <v>32210</v>
      </c>
      <c r="R138" s="10">
        <v>17020</v>
      </c>
    </row>
    <row r="139" spans="1:18" x14ac:dyDescent="0.25">
      <c r="A139" s="7"/>
      <c r="B139" s="374" t="s">
        <v>207</v>
      </c>
      <c r="C139" s="375"/>
      <c r="D139" s="375"/>
      <c r="E139" s="375"/>
      <c r="F139" s="376"/>
      <c r="G139" s="11" t="s">
        <v>543</v>
      </c>
      <c r="H139" s="9">
        <f t="shared" si="11"/>
        <v>20</v>
      </c>
      <c r="I139" s="9"/>
      <c r="J139" s="9">
        <v>20</v>
      </c>
      <c r="K139" s="9">
        <v>9</v>
      </c>
      <c r="L139" s="9">
        <v>7</v>
      </c>
      <c r="M139" s="9"/>
      <c r="N139" s="9">
        <v>20</v>
      </c>
      <c r="O139" s="9">
        <v>2</v>
      </c>
      <c r="P139" s="9"/>
      <c r="Q139" s="10">
        <v>31395</v>
      </c>
      <c r="R139" s="10">
        <v>17885</v>
      </c>
    </row>
    <row r="140" spans="1:18" x14ac:dyDescent="0.25">
      <c r="A140" s="7"/>
      <c r="B140" s="374" t="s">
        <v>208</v>
      </c>
      <c r="C140" s="375"/>
      <c r="D140" s="375"/>
      <c r="E140" s="375"/>
      <c r="F140" s="376"/>
      <c r="G140" s="11" t="s">
        <v>544</v>
      </c>
      <c r="H140" s="9">
        <f t="shared" si="11"/>
        <v>0</v>
      </c>
      <c r="I140" s="9"/>
      <c r="J140" s="9"/>
      <c r="K140" s="9">
        <v>4</v>
      </c>
      <c r="L140" s="9">
        <v>3</v>
      </c>
      <c r="M140" s="9"/>
      <c r="N140" s="9">
        <v>10</v>
      </c>
      <c r="O140" s="9">
        <v>0</v>
      </c>
      <c r="P140" s="9"/>
      <c r="Q140" s="10">
        <v>30171</v>
      </c>
      <c r="R140" s="10">
        <v>16420</v>
      </c>
    </row>
    <row r="141" spans="1:18" x14ac:dyDescent="0.25">
      <c r="A141" s="7">
        <v>1</v>
      </c>
      <c r="B141" s="374" t="s">
        <v>209</v>
      </c>
      <c r="C141" s="375"/>
      <c r="D141" s="375"/>
      <c r="E141" s="375"/>
      <c r="F141" s="376"/>
      <c r="G141" s="11" t="s">
        <v>498</v>
      </c>
      <c r="H141" s="9">
        <f t="shared" si="11"/>
        <v>0</v>
      </c>
      <c r="I141" s="9"/>
      <c r="J141" s="9"/>
      <c r="K141" s="9"/>
      <c r="L141" s="9"/>
      <c r="M141" s="9"/>
      <c r="N141" s="9">
        <v>0</v>
      </c>
      <c r="O141" s="9">
        <v>1</v>
      </c>
      <c r="P141" s="9">
        <v>1</v>
      </c>
      <c r="Q141" s="10"/>
      <c r="R141" s="10"/>
    </row>
    <row r="142" spans="1:18" x14ac:dyDescent="0.25">
      <c r="A142" s="7">
        <v>2</v>
      </c>
      <c r="B142" s="374" t="s">
        <v>210</v>
      </c>
      <c r="C142" s="375"/>
      <c r="D142" s="375"/>
      <c r="E142" s="375"/>
      <c r="F142" s="376"/>
      <c r="G142" s="11" t="s">
        <v>211</v>
      </c>
      <c r="H142" s="9">
        <f t="shared" si="11"/>
        <v>0</v>
      </c>
      <c r="I142" s="9"/>
      <c r="J142" s="9"/>
      <c r="K142" s="9"/>
      <c r="L142" s="9"/>
      <c r="M142" s="9"/>
      <c r="N142" s="9">
        <v>0</v>
      </c>
      <c r="O142" s="9">
        <v>1</v>
      </c>
      <c r="P142" s="9">
        <v>1</v>
      </c>
      <c r="Q142" s="10"/>
      <c r="R142" s="10"/>
    </row>
    <row r="143" spans="1:18" x14ac:dyDescent="0.25">
      <c r="A143" s="7">
        <v>3</v>
      </c>
      <c r="B143" s="374" t="s">
        <v>212</v>
      </c>
      <c r="C143" s="375"/>
      <c r="D143" s="375"/>
      <c r="E143" s="375"/>
      <c r="F143" s="376"/>
      <c r="G143" s="11" t="s">
        <v>213</v>
      </c>
      <c r="H143" s="9">
        <f t="shared" si="11"/>
        <v>0</v>
      </c>
      <c r="I143" s="9"/>
      <c r="J143" s="9"/>
      <c r="K143" s="9"/>
      <c r="L143" s="9"/>
      <c r="M143" s="9"/>
      <c r="N143" s="9">
        <v>2</v>
      </c>
      <c r="O143" s="9"/>
      <c r="P143" s="9"/>
      <c r="Q143" s="10"/>
      <c r="R143" s="10">
        <v>18020</v>
      </c>
    </row>
    <row r="144" spans="1:18" x14ac:dyDescent="0.25">
      <c r="A144" s="7">
        <v>4</v>
      </c>
      <c r="B144" s="374" t="s">
        <v>214</v>
      </c>
      <c r="C144" s="375"/>
      <c r="D144" s="375"/>
      <c r="E144" s="375"/>
      <c r="F144" s="376"/>
      <c r="G144" s="11" t="s">
        <v>215</v>
      </c>
      <c r="H144" s="9">
        <f t="shared" si="11"/>
        <v>0</v>
      </c>
      <c r="I144" s="9"/>
      <c r="J144" s="9"/>
      <c r="K144" s="9"/>
      <c r="L144" s="9"/>
      <c r="M144" s="9"/>
      <c r="N144" s="9">
        <v>1</v>
      </c>
      <c r="O144" s="9"/>
      <c r="P144" s="9"/>
      <c r="Q144" s="10"/>
      <c r="R144" s="10">
        <v>16612</v>
      </c>
    </row>
    <row r="145" spans="1:18" x14ac:dyDescent="0.25">
      <c r="A145" s="7">
        <v>5</v>
      </c>
      <c r="B145" s="374" t="s">
        <v>216</v>
      </c>
      <c r="C145" s="375"/>
      <c r="D145" s="375"/>
      <c r="E145" s="375"/>
      <c r="F145" s="376"/>
      <c r="G145" s="11" t="s">
        <v>217</v>
      </c>
      <c r="H145" s="9">
        <f t="shared" si="11"/>
        <v>0</v>
      </c>
      <c r="I145" s="9"/>
      <c r="J145" s="9"/>
      <c r="K145" s="9"/>
      <c r="L145" s="9"/>
      <c r="M145" s="9"/>
      <c r="N145" s="9">
        <v>1</v>
      </c>
      <c r="O145" s="9">
        <v>1</v>
      </c>
      <c r="P145" s="9"/>
      <c r="Q145" s="10"/>
      <c r="R145" s="10">
        <v>16032</v>
      </c>
    </row>
    <row r="146" spans="1:18" x14ac:dyDescent="0.25">
      <c r="A146" s="7">
        <v>6</v>
      </c>
      <c r="B146" s="374" t="s">
        <v>203</v>
      </c>
      <c r="C146" s="375"/>
      <c r="D146" s="375"/>
      <c r="E146" s="375"/>
      <c r="F146" s="376"/>
      <c r="G146" s="11" t="s">
        <v>218</v>
      </c>
      <c r="H146" s="9">
        <f t="shared" si="11"/>
        <v>0</v>
      </c>
      <c r="I146" s="9"/>
      <c r="J146" s="9"/>
      <c r="K146" s="9"/>
      <c r="L146" s="9"/>
      <c r="M146" s="9"/>
      <c r="N146" s="9">
        <v>1</v>
      </c>
      <c r="O146" s="9">
        <v>1</v>
      </c>
      <c r="P146" s="9"/>
      <c r="Q146" s="10"/>
      <c r="R146" s="10">
        <v>17712</v>
      </c>
    </row>
    <row r="147" spans="1:18" x14ac:dyDescent="0.25">
      <c r="A147" s="7">
        <v>7</v>
      </c>
      <c r="B147" s="374" t="s">
        <v>219</v>
      </c>
      <c r="C147" s="375"/>
      <c r="D147" s="375"/>
      <c r="E147" s="375"/>
      <c r="F147" s="376"/>
      <c r="G147" s="11" t="s">
        <v>220</v>
      </c>
      <c r="H147" s="9">
        <f t="shared" si="11"/>
        <v>0</v>
      </c>
      <c r="I147" s="9"/>
      <c r="J147" s="9"/>
      <c r="K147" s="9"/>
      <c r="L147" s="9"/>
      <c r="M147" s="9"/>
      <c r="N147" s="9">
        <v>3</v>
      </c>
      <c r="O147" s="9"/>
      <c r="P147" s="9"/>
      <c r="Q147" s="10"/>
      <c r="R147" s="10">
        <v>20030</v>
      </c>
    </row>
    <row r="148" spans="1:18" x14ac:dyDescent="0.25">
      <c r="A148" s="7">
        <v>8</v>
      </c>
      <c r="B148" s="374" t="s">
        <v>221</v>
      </c>
      <c r="C148" s="375"/>
      <c r="D148" s="375"/>
      <c r="E148" s="375"/>
      <c r="F148" s="376"/>
      <c r="G148" s="11" t="s">
        <v>222</v>
      </c>
      <c r="H148" s="9">
        <f t="shared" si="11"/>
        <v>0</v>
      </c>
      <c r="I148" s="9"/>
      <c r="J148" s="9"/>
      <c r="K148" s="9"/>
      <c r="L148" s="9"/>
      <c r="M148" s="9"/>
      <c r="N148" s="9">
        <v>1</v>
      </c>
      <c r="O148" s="9"/>
      <c r="P148" s="9"/>
      <c r="Q148" s="10"/>
      <c r="R148" s="10">
        <v>21440</v>
      </c>
    </row>
    <row r="149" spans="1:18" x14ac:dyDescent="0.25">
      <c r="A149" s="7">
        <v>9</v>
      </c>
      <c r="B149" s="374" t="s">
        <v>223</v>
      </c>
      <c r="C149" s="375"/>
      <c r="D149" s="375"/>
      <c r="E149" s="375"/>
      <c r="F149" s="376"/>
      <c r="G149" s="11" t="s">
        <v>224</v>
      </c>
      <c r="H149" s="9">
        <f t="shared" si="11"/>
        <v>0</v>
      </c>
      <c r="I149" s="9"/>
      <c r="J149" s="9"/>
      <c r="K149" s="9"/>
      <c r="L149" s="9"/>
      <c r="M149" s="9"/>
      <c r="N149" s="9">
        <v>1</v>
      </c>
      <c r="O149" s="9">
        <v>1</v>
      </c>
      <c r="P149" s="9"/>
      <c r="Q149" s="10"/>
      <c r="R149" s="10">
        <v>23021</v>
      </c>
    </row>
    <row r="150" spans="1:18" x14ac:dyDescent="0.25">
      <c r="A150" s="7">
        <v>10</v>
      </c>
      <c r="B150" s="374" t="s">
        <v>225</v>
      </c>
      <c r="C150" s="375"/>
      <c r="D150" s="375"/>
      <c r="E150" s="375"/>
      <c r="F150" s="376"/>
      <c r="G150" s="11" t="s">
        <v>226</v>
      </c>
      <c r="H150" s="9">
        <f t="shared" si="11"/>
        <v>0</v>
      </c>
      <c r="I150" s="9"/>
      <c r="J150" s="9"/>
      <c r="K150" s="9"/>
      <c r="L150" s="9"/>
      <c r="M150" s="9"/>
      <c r="N150" s="9">
        <v>1</v>
      </c>
      <c r="O150" s="9"/>
      <c r="P150" s="9"/>
      <c r="Q150" s="10"/>
      <c r="R150" s="10">
        <v>15214</v>
      </c>
    </row>
    <row r="151" spans="1:18" x14ac:dyDescent="0.25">
      <c r="A151" s="7">
        <v>6</v>
      </c>
      <c r="B151" s="396" t="s">
        <v>227</v>
      </c>
      <c r="C151" s="397"/>
      <c r="D151" s="397"/>
      <c r="E151" s="397"/>
      <c r="F151" s="397"/>
      <c r="G151" s="398"/>
      <c r="H151" s="3">
        <f t="shared" ref="H151:P151" si="12">H152+H153+H154+H155+H156+H157+H158+H159+H160+H161+H162+H163+H164</f>
        <v>260</v>
      </c>
      <c r="I151" s="3">
        <f t="shared" si="12"/>
        <v>155</v>
      </c>
      <c r="J151" s="3">
        <f t="shared" si="12"/>
        <v>105</v>
      </c>
      <c r="K151" s="3">
        <f t="shared" si="12"/>
        <v>88</v>
      </c>
      <c r="L151" s="3">
        <f t="shared" si="12"/>
        <v>131</v>
      </c>
      <c r="M151" s="3">
        <f t="shared" si="12"/>
        <v>17</v>
      </c>
      <c r="N151" s="3">
        <f t="shared" si="12"/>
        <v>341</v>
      </c>
      <c r="O151" s="3">
        <f t="shared" si="12"/>
        <v>84</v>
      </c>
      <c r="P151" s="3">
        <f t="shared" si="12"/>
        <v>4</v>
      </c>
      <c r="Q151" s="6">
        <v>35654</v>
      </c>
      <c r="R151" s="6">
        <v>19186</v>
      </c>
    </row>
    <row r="152" spans="1:18" x14ac:dyDescent="0.25">
      <c r="A152" s="7"/>
      <c r="B152" s="374" t="s">
        <v>228</v>
      </c>
      <c r="C152" s="375"/>
      <c r="D152" s="375"/>
      <c r="E152" s="375"/>
      <c r="F152" s="376"/>
      <c r="G152" s="11" t="s">
        <v>545</v>
      </c>
      <c r="H152" s="9">
        <f>I152+J152</f>
        <v>145</v>
      </c>
      <c r="I152" s="9">
        <v>120</v>
      </c>
      <c r="J152" s="9">
        <v>25</v>
      </c>
      <c r="K152" s="9">
        <v>53</v>
      </c>
      <c r="L152" s="9">
        <v>92</v>
      </c>
      <c r="M152" s="9">
        <v>10</v>
      </c>
      <c r="N152" s="9">
        <v>193</v>
      </c>
      <c r="O152" s="9">
        <v>67</v>
      </c>
      <c r="P152" s="9">
        <v>0</v>
      </c>
      <c r="Q152" s="10">
        <v>37460</v>
      </c>
      <c r="R152" s="10">
        <v>19530</v>
      </c>
    </row>
    <row r="153" spans="1:18" x14ac:dyDescent="0.25">
      <c r="A153" s="7"/>
      <c r="B153" s="374" t="s">
        <v>229</v>
      </c>
      <c r="C153" s="375"/>
      <c r="D153" s="375"/>
      <c r="E153" s="375"/>
      <c r="F153" s="376"/>
      <c r="G153" s="11" t="s">
        <v>546</v>
      </c>
      <c r="H153" s="9">
        <f t="shared" ref="H153:H164" si="13">I153+J153</f>
        <v>70</v>
      </c>
      <c r="I153" s="9">
        <v>25</v>
      </c>
      <c r="J153" s="9">
        <v>45</v>
      </c>
      <c r="K153" s="9">
        <v>19</v>
      </c>
      <c r="L153" s="9">
        <v>13</v>
      </c>
      <c r="M153" s="9">
        <v>1</v>
      </c>
      <c r="N153" s="9">
        <v>60</v>
      </c>
      <c r="O153" s="9">
        <v>5</v>
      </c>
      <c r="P153" s="9">
        <v>0</v>
      </c>
      <c r="Q153" s="10">
        <v>34212</v>
      </c>
      <c r="R153" s="10">
        <v>19156</v>
      </c>
    </row>
    <row r="154" spans="1:18" x14ac:dyDescent="0.25">
      <c r="A154" s="7"/>
      <c r="B154" s="374" t="s">
        <v>230</v>
      </c>
      <c r="C154" s="375"/>
      <c r="D154" s="375"/>
      <c r="E154" s="375"/>
      <c r="F154" s="376"/>
      <c r="G154" s="11" t="s">
        <v>547</v>
      </c>
      <c r="H154" s="9">
        <f t="shared" si="13"/>
        <v>25</v>
      </c>
      <c r="I154" s="9">
        <v>0</v>
      </c>
      <c r="J154" s="9">
        <v>25</v>
      </c>
      <c r="K154" s="9">
        <v>7</v>
      </c>
      <c r="L154" s="9">
        <v>9</v>
      </c>
      <c r="M154" s="9">
        <v>1</v>
      </c>
      <c r="N154" s="9">
        <v>31</v>
      </c>
      <c r="O154" s="9">
        <v>0</v>
      </c>
      <c r="P154" s="9"/>
      <c r="Q154" s="10">
        <v>33789</v>
      </c>
      <c r="R154" s="10">
        <v>18736</v>
      </c>
    </row>
    <row r="155" spans="1:18" x14ac:dyDescent="0.25">
      <c r="A155" s="7"/>
      <c r="B155" s="374" t="s">
        <v>231</v>
      </c>
      <c r="C155" s="375"/>
      <c r="D155" s="375"/>
      <c r="E155" s="375"/>
      <c r="F155" s="376"/>
      <c r="G155" s="11" t="s">
        <v>549</v>
      </c>
      <c r="H155" s="9">
        <f t="shared" si="13"/>
        <v>20</v>
      </c>
      <c r="I155" s="9">
        <v>10</v>
      </c>
      <c r="J155" s="9">
        <v>10</v>
      </c>
      <c r="K155" s="9">
        <v>4</v>
      </c>
      <c r="L155" s="9">
        <v>13</v>
      </c>
      <c r="M155" s="9">
        <v>4</v>
      </c>
      <c r="N155" s="9">
        <v>27</v>
      </c>
      <c r="O155" s="9">
        <v>11</v>
      </c>
      <c r="P155" s="9">
        <v>4</v>
      </c>
      <c r="Q155" s="10">
        <v>33401</v>
      </c>
      <c r="R155" s="10">
        <v>18715</v>
      </c>
    </row>
    <row r="156" spans="1:18" x14ac:dyDescent="0.25">
      <c r="A156" s="7"/>
      <c r="B156" s="374" t="s">
        <v>232</v>
      </c>
      <c r="C156" s="375"/>
      <c r="D156" s="375"/>
      <c r="E156" s="375"/>
      <c r="F156" s="376"/>
      <c r="G156" s="11" t="s">
        <v>548</v>
      </c>
      <c r="H156" s="9">
        <f t="shared" si="13"/>
        <v>0</v>
      </c>
      <c r="I156" s="9"/>
      <c r="J156" s="9"/>
      <c r="K156" s="9">
        <v>5</v>
      </c>
      <c r="L156" s="9">
        <v>4</v>
      </c>
      <c r="M156" s="9">
        <v>1</v>
      </c>
      <c r="N156" s="9">
        <v>21</v>
      </c>
      <c r="O156" s="9">
        <v>0</v>
      </c>
      <c r="P156" s="9"/>
      <c r="Q156" s="10">
        <v>32522</v>
      </c>
      <c r="R156" s="10">
        <v>18780</v>
      </c>
    </row>
    <row r="157" spans="1:18" ht="36" x14ac:dyDescent="0.25">
      <c r="A157" s="7">
        <v>1</v>
      </c>
      <c r="B157" s="374" t="s">
        <v>233</v>
      </c>
      <c r="C157" s="375"/>
      <c r="D157" s="375"/>
      <c r="E157" s="375"/>
      <c r="F157" s="376"/>
      <c r="G157" s="11" t="s">
        <v>234</v>
      </c>
      <c r="H157" s="9">
        <f t="shared" si="13"/>
        <v>0</v>
      </c>
      <c r="I157" s="9"/>
      <c r="J157" s="9"/>
      <c r="K157" s="9"/>
      <c r="L157" s="9"/>
      <c r="M157" s="9"/>
      <c r="N157" s="9">
        <v>0</v>
      </c>
      <c r="O157" s="9">
        <v>0</v>
      </c>
      <c r="P157" s="9"/>
      <c r="Q157" s="10"/>
      <c r="R157" s="10">
        <v>0</v>
      </c>
    </row>
    <row r="158" spans="1:18" x14ac:dyDescent="0.25">
      <c r="A158" s="7">
        <v>2</v>
      </c>
      <c r="B158" s="374" t="s">
        <v>235</v>
      </c>
      <c r="C158" s="375"/>
      <c r="D158" s="375"/>
      <c r="E158" s="375"/>
      <c r="F158" s="376"/>
      <c r="G158" s="11" t="s">
        <v>236</v>
      </c>
      <c r="H158" s="9">
        <f t="shared" si="13"/>
        <v>0</v>
      </c>
      <c r="I158" s="9"/>
      <c r="J158" s="9"/>
      <c r="K158" s="9"/>
      <c r="L158" s="9"/>
      <c r="M158" s="9"/>
      <c r="N158" s="9">
        <v>2</v>
      </c>
      <c r="O158" s="9">
        <v>1</v>
      </c>
      <c r="P158" s="9"/>
      <c r="Q158" s="10"/>
      <c r="R158" s="10">
        <v>18652</v>
      </c>
    </row>
    <row r="159" spans="1:18" x14ac:dyDescent="0.25">
      <c r="A159" s="7">
        <v>3</v>
      </c>
      <c r="B159" s="374" t="s">
        <v>237</v>
      </c>
      <c r="C159" s="375"/>
      <c r="D159" s="375"/>
      <c r="E159" s="375"/>
      <c r="F159" s="376"/>
      <c r="G159" s="11" t="s">
        <v>238</v>
      </c>
      <c r="H159" s="9">
        <f t="shared" si="13"/>
        <v>0</v>
      </c>
      <c r="I159" s="9"/>
      <c r="J159" s="9"/>
      <c r="K159" s="9"/>
      <c r="L159" s="9"/>
      <c r="M159" s="9"/>
      <c r="N159" s="9">
        <v>3</v>
      </c>
      <c r="O159" s="9"/>
      <c r="P159" s="9"/>
      <c r="Q159" s="10"/>
      <c r="R159" s="10">
        <v>18355</v>
      </c>
    </row>
    <row r="160" spans="1:18" x14ac:dyDescent="0.25">
      <c r="A160" s="7">
        <v>4</v>
      </c>
      <c r="B160" s="374" t="s">
        <v>228</v>
      </c>
      <c r="C160" s="375"/>
      <c r="D160" s="375"/>
      <c r="E160" s="375"/>
      <c r="F160" s="376"/>
      <c r="G160" s="11" t="s">
        <v>657</v>
      </c>
      <c r="H160" s="9">
        <f t="shared" si="13"/>
        <v>0</v>
      </c>
      <c r="I160" s="9"/>
      <c r="J160" s="9"/>
      <c r="K160" s="9"/>
      <c r="L160" s="9"/>
      <c r="M160" s="9"/>
      <c r="N160" s="9">
        <v>1</v>
      </c>
      <c r="O160" s="9"/>
      <c r="P160" s="9"/>
      <c r="Q160" s="10"/>
      <c r="R160" s="10">
        <v>18308</v>
      </c>
    </row>
    <row r="161" spans="1:18" x14ac:dyDescent="0.25">
      <c r="A161" s="7">
        <v>5</v>
      </c>
      <c r="B161" s="374" t="s">
        <v>239</v>
      </c>
      <c r="C161" s="375"/>
      <c r="D161" s="375"/>
      <c r="E161" s="375"/>
      <c r="F161" s="376"/>
      <c r="G161" s="11" t="s">
        <v>240</v>
      </c>
      <c r="H161" s="9">
        <f t="shared" si="13"/>
        <v>0</v>
      </c>
      <c r="I161" s="9"/>
      <c r="J161" s="9"/>
      <c r="K161" s="9"/>
      <c r="L161" s="9"/>
      <c r="M161" s="9"/>
      <c r="N161" s="9">
        <v>2</v>
      </c>
      <c r="O161" s="9"/>
      <c r="P161" s="9"/>
      <c r="Q161" s="10"/>
      <c r="R161" s="10">
        <v>18112</v>
      </c>
    </row>
    <row r="162" spans="1:18" x14ac:dyDescent="0.25">
      <c r="A162" s="7">
        <v>6</v>
      </c>
      <c r="B162" s="374" t="s">
        <v>241</v>
      </c>
      <c r="C162" s="375"/>
      <c r="D162" s="375"/>
      <c r="E162" s="375"/>
      <c r="F162" s="376"/>
      <c r="G162" s="11" t="s">
        <v>242</v>
      </c>
      <c r="H162" s="9">
        <f t="shared" si="13"/>
        <v>0</v>
      </c>
      <c r="I162" s="9"/>
      <c r="J162" s="9"/>
      <c r="K162" s="9"/>
      <c r="L162" s="9"/>
      <c r="M162" s="9"/>
      <c r="N162" s="9">
        <v>1</v>
      </c>
      <c r="O162" s="9"/>
      <c r="P162" s="9"/>
      <c r="Q162" s="10"/>
      <c r="R162" s="10">
        <v>18158</v>
      </c>
    </row>
    <row r="163" spans="1:18" ht="36" x14ac:dyDescent="0.25">
      <c r="A163" s="7">
        <v>7</v>
      </c>
      <c r="B163" s="374" t="s">
        <v>243</v>
      </c>
      <c r="C163" s="375"/>
      <c r="D163" s="375"/>
      <c r="E163" s="375"/>
      <c r="F163" s="376"/>
      <c r="G163" s="11" t="s">
        <v>244</v>
      </c>
      <c r="H163" s="9">
        <f t="shared" si="13"/>
        <v>0</v>
      </c>
      <c r="I163" s="9"/>
      <c r="J163" s="9"/>
      <c r="K163" s="9"/>
      <c r="L163" s="9"/>
      <c r="M163" s="9"/>
      <c r="N163" s="9"/>
      <c r="O163" s="9"/>
      <c r="P163" s="9"/>
      <c r="Q163" s="10"/>
      <c r="R163" s="10">
        <v>0</v>
      </c>
    </row>
    <row r="164" spans="1:18" ht="36" x14ac:dyDescent="0.25">
      <c r="A164" s="7">
        <v>8</v>
      </c>
      <c r="B164" s="374" t="s">
        <v>245</v>
      </c>
      <c r="C164" s="375"/>
      <c r="D164" s="375"/>
      <c r="E164" s="375"/>
      <c r="F164" s="376"/>
      <c r="G164" s="11" t="s">
        <v>246</v>
      </c>
      <c r="H164" s="9">
        <f t="shared" si="13"/>
        <v>0</v>
      </c>
      <c r="I164" s="9"/>
      <c r="J164" s="9"/>
      <c r="K164" s="9"/>
      <c r="L164" s="9"/>
      <c r="M164" s="9"/>
      <c r="N164" s="9"/>
      <c r="O164" s="9"/>
      <c r="P164" s="9"/>
      <c r="Q164" s="10"/>
      <c r="R164" s="10">
        <v>0</v>
      </c>
    </row>
    <row r="165" spans="1:18" x14ac:dyDescent="0.25">
      <c r="A165" s="7">
        <v>7</v>
      </c>
      <c r="B165" s="396" t="s">
        <v>658</v>
      </c>
      <c r="C165" s="397"/>
      <c r="D165" s="397"/>
      <c r="E165" s="397"/>
      <c r="F165" s="398"/>
      <c r="G165" s="11" t="s">
        <v>695</v>
      </c>
      <c r="H165" s="3">
        <f>I165+J165</f>
        <v>120</v>
      </c>
      <c r="I165" s="9">
        <v>80</v>
      </c>
      <c r="J165" s="9">
        <v>40</v>
      </c>
      <c r="K165" s="9">
        <v>28</v>
      </c>
      <c r="L165" s="9">
        <v>0</v>
      </c>
      <c r="M165" s="9">
        <v>0</v>
      </c>
      <c r="N165" s="9">
        <v>86</v>
      </c>
      <c r="O165" s="9">
        <v>0</v>
      </c>
      <c r="P165" s="9">
        <v>0</v>
      </c>
      <c r="Q165" s="10">
        <v>36098</v>
      </c>
      <c r="R165" s="10">
        <v>20217</v>
      </c>
    </row>
    <row r="166" spans="1:18" x14ac:dyDescent="0.25">
      <c r="A166" s="7">
        <v>8</v>
      </c>
      <c r="B166" s="396" t="s">
        <v>247</v>
      </c>
      <c r="C166" s="397"/>
      <c r="D166" s="397"/>
      <c r="E166" s="397"/>
      <c r="F166" s="397"/>
      <c r="G166" s="398"/>
      <c r="H166" s="3">
        <f t="shared" ref="H166:P166" si="14">H167+H168+H169+H170+H171+H172+H173+H174+H175+H176+H177+H178+H179+H180+H181+H182+H183+H184+H185+H186+H187+H188+H189+H190+H191</f>
        <v>185</v>
      </c>
      <c r="I166" s="3">
        <f t="shared" si="14"/>
        <v>130</v>
      </c>
      <c r="J166" s="3">
        <f t="shared" si="14"/>
        <v>55</v>
      </c>
      <c r="K166" s="3">
        <f t="shared" si="14"/>
        <v>66</v>
      </c>
      <c r="L166" s="3">
        <f t="shared" si="14"/>
        <v>52</v>
      </c>
      <c r="M166" s="3">
        <f t="shared" si="14"/>
        <v>14</v>
      </c>
      <c r="N166" s="3">
        <f t="shared" si="14"/>
        <v>245</v>
      </c>
      <c r="O166" s="3">
        <f t="shared" si="14"/>
        <v>35</v>
      </c>
      <c r="P166" s="3">
        <f t="shared" si="14"/>
        <v>10</v>
      </c>
      <c r="Q166" s="6">
        <v>43264</v>
      </c>
      <c r="R166" s="6">
        <v>20570</v>
      </c>
    </row>
    <row r="167" spans="1:18" x14ac:dyDescent="0.25">
      <c r="A167" s="7"/>
      <c r="B167" s="374" t="s">
        <v>248</v>
      </c>
      <c r="C167" s="375"/>
      <c r="D167" s="375"/>
      <c r="E167" s="375"/>
      <c r="F167" s="376"/>
      <c r="G167" s="11" t="s">
        <v>550</v>
      </c>
      <c r="H167" s="9">
        <f>I167+J167</f>
        <v>170</v>
      </c>
      <c r="I167" s="9">
        <v>130</v>
      </c>
      <c r="J167" s="9">
        <v>40</v>
      </c>
      <c r="K167" s="9">
        <v>55</v>
      </c>
      <c r="L167" s="9">
        <v>37</v>
      </c>
      <c r="M167" s="9">
        <v>5</v>
      </c>
      <c r="N167" s="9">
        <v>142</v>
      </c>
      <c r="O167" s="9">
        <v>19</v>
      </c>
      <c r="P167" s="9">
        <v>2</v>
      </c>
      <c r="Q167" s="10">
        <v>37019</v>
      </c>
      <c r="R167" s="10">
        <v>22500</v>
      </c>
    </row>
    <row r="168" spans="1:18" x14ac:dyDescent="0.25">
      <c r="A168" s="7"/>
      <c r="B168" s="374" t="s">
        <v>249</v>
      </c>
      <c r="C168" s="375"/>
      <c r="D168" s="375"/>
      <c r="E168" s="375"/>
      <c r="F168" s="376"/>
      <c r="G168" s="11" t="s">
        <v>551</v>
      </c>
      <c r="H168" s="9">
        <f t="shared" ref="H168:H191" si="15">I168+J168</f>
        <v>0</v>
      </c>
      <c r="I168" s="9"/>
      <c r="J168" s="9"/>
      <c r="K168" s="9"/>
      <c r="L168" s="9">
        <v>4</v>
      </c>
      <c r="M168" s="9">
        <v>2</v>
      </c>
      <c r="N168" s="9">
        <v>14</v>
      </c>
      <c r="O168" s="9"/>
      <c r="P168" s="9"/>
      <c r="Q168" s="10">
        <v>0</v>
      </c>
      <c r="R168" s="10">
        <v>17577</v>
      </c>
    </row>
    <row r="169" spans="1:18" x14ac:dyDescent="0.25">
      <c r="A169" s="7"/>
      <c r="B169" s="374" t="s">
        <v>250</v>
      </c>
      <c r="C169" s="375"/>
      <c r="D169" s="375"/>
      <c r="E169" s="375"/>
      <c r="F169" s="376"/>
      <c r="G169" s="11" t="s">
        <v>552</v>
      </c>
      <c r="H169" s="9">
        <f t="shared" si="15"/>
        <v>0</v>
      </c>
      <c r="I169" s="9"/>
      <c r="J169" s="9"/>
      <c r="K169" s="9">
        <v>1</v>
      </c>
      <c r="L169" s="9">
        <v>2</v>
      </c>
      <c r="M169" s="9">
        <v>1</v>
      </c>
      <c r="N169" s="9">
        <v>5</v>
      </c>
      <c r="O169" s="9">
        <v>0</v>
      </c>
      <c r="P169" s="9"/>
      <c r="Q169" s="10">
        <v>22867</v>
      </c>
      <c r="R169" s="10">
        <v>15642</v>
      </c>
    </row>
    <row r="170" spans="1:18" x14ac:dyDescent="0.25">
      <c r="A170" s="7"/>
      <c r="B170" s="374" t="s">
        <v>251</v>
      </c>
      <c r="C170" s="375"/>
      <c r="D170" s="375"/>
      <c r="E170" s="375"/>
      <c r="F170" s="376"/>
      <c r="G170" s="11" t="s">
        <v>553</v>
      </c>
      <c r="H170" s="9">
        <f t="shared" si="15"/>
        <v>0</v>
      </c>
      <c r="I170" s="9"/>
      <c r="J170" s="9"/>
      <c r="K170" s="9">
        <v>1</v>
      </c>
      <c r="L170" s="9">
        <v>2</v>
      </c>
      <c r="M170" s="9">
        <v>1</v>
      </c>
      <c r="N170" s="9">
        <v>11</v>
      </c>
      <c r="O170" s="9">
        <v>4</v>
      </c>
      <c r="P170" s="9">
        <v>1</v>
      </c>
      <c r="Q170" s="10">
        <v>9693</v>
      </c>
      <c r="R170" s="10">
        <v>16991</v>
      </c>
    </row>
    <row r="171" spans="1:18" x14ac:dyDescent="0.25">
      <c r="A171" s="7"/>
      <c r="B171" s="374" t="s">
        <v>252</v>
      </c>
      <c r="C171" s="375"/>
      <c r="D171" s="375"/>
      <c r="E171" s="375"/>
      <c r="F171" s="376"/>
      <c r="G171" s="11" t="s">
        <v>554</v>
      </c>
      <c r="H171" s="9">
        <f t="shared" si="15"/>
        <v>0</v>
      </c>
      <c r="I171" s="9"/>
      <c r="J171" s="9"/>
      <c r="K171" s="9">
        <v>2</v>
      </c>
      <c r="L171" s="9">
        <v>1</v>
      </c>
      <c r="M171" s="9">
        <v>1</v>
      </c>
      <c r="N171" s="9">
        <v>7</v>
      </c>
      <c r="O171" s="9">
        <v>1</v>
      </c>
      <c r="P171" s="9">
        <v>1</v>
      </c>
      <c r="Q171" s="10">
        <v>15106</v>
      </c>
      <c r="R171" s="10">
        <v>14357</v>
      </c>
    </row>
    <row r="172" spans="1:18" x14ac:dyDescent="0.25">
      <c r="A172" s="7"/>
      <c r="B172" s="374" t="s">
        <v>253</v>
      </c>
      <c r="C172" s="375"/>
      <c r="D172" s="375"/>
      <c r="E172" s="375"/>
      <c r="F172" s="376"/>
      <c r="G172" s="11" t="s">
        <v>555</v>
      </c>
      <c r="H172" s="9">
        <f t="shared" si="15"/>
        <v>0</v>
      </c>
      <c r="I172" s="9"/>
      <c r="J172" s="9"/>
      <c r="K172" s="9">
        <v>1</v>
      </c>
      <c r="L172" s="9">
        <v>1</v>
      </c>
      <c r="M172" s="9">
        <v>1</v>
      </c>
      <c r="N172" s="9">
        <v>6</v>
      </c>
      <c r="O172" s="9">
        <v>1</v>
      </c>
      <c r="P172" s="9"/>
      <c r="Q172" s="10">
        <v>36687</v>
      </c>
      <c r="R172" s="10">
        <v>21818</v>
      </c>
    </row>
    <row r="173" spans="1:18" x14ac:dyDescent="0.25">
      <c r="A173" s="7"/>
      <c r="B173" s="374" t="s">
        <v>254</v>
      </c>
      <c r="C173" s="375"/>
      <c r="D173" s="375"/>
      <c r="E173" s="375"/>
      <c r="F173" s="376"/>
      <c r="G173" s="11" t="s">
        <v>556</v>
      </c>
      <c r="H173" s="9">
        <f t="shared" si="15"/>
        <v>10</v>
      </c>
      <c r="I173" s="9"/>
      <c r="J173" s="9">
        <v>10</v>
      </c>
      <c r="K173" s="9">
        <v>2</v>
      </c>
      <c r="L173" s="9">
        <v>2</v>
      </c>
      <c r="M173" s="9">
        <v>1</v>
      </c>
      <c r="N173" s="9">
        <v>18</v>
      </c>
      <c r="O173" s="9"/>
      <c r="P173" s="9"/>
      <c r="Q173" s="10">
        <v>34416</v>
      </c>
      <c r="R173" s="10">
        <v>19254</v>
      </c>
    </row>
    <row r="174" spans="1:18" x14ac:dyDescent="0.25">
      <c r="A174" s="7"/>
      <c r="B174" s="374" t="s">
        <v>255</v>
      </c>
      <c r="C174" s="375"/>
      <c r="D174" s="375"/>
      <c r="E174" s="375"/>
      <c r="F174" s="376"/>
      <c r="G174" s="11" t="s">
        <v>557</v>
      </c>
      <c r="H174" s="9">
        <f t="shared" si="15"/>
        <v>0</v>
      </c>
      <c r="I174" s="9"/>
      <c r="J174" s="9"/>
      <c r="K174" s="9">
        <v>2</v>
      </c>
      <c r="L174" s="9">
        <v>1</v>
      </c>
      <c r="M174" s="9">
        <v>1</v>
      </c>
      <c r="N174" s="9">
        <v>13</v>
      </c>
      <c r="O174" s="9"/>
      <c r="P174" s="9"/>
      <c r="Q174" s="10">
        <v>2767</v>
      </c>
      <c r="R174" s="10">
        <v>20864</v>
      </c>
    </row>
    <row r="175" spans="1:18" x14ac:dyDescent="0.25">
      <c r="A175" s="7"/>
      <c r="B175" s="374" t="s">
        <v>690</v>
      </c>
      <c r="C175" s="375"/>
      <c r="D175" s="375"/>
      <c r="E175" s="375"/>
      <c r="F175" s="376"/>
      <c r="G175" s="11" t="s">
        <v>558</v>
      </c>
      <c r="H175" s="9">
        <f t="shared" si="15"/>
        <v>5</v>
      </c>
      <c r="I175" s="9"/>
      <c r="J175" s="9">
        <v>5</v>
      </c>
      <c r="K175" s="9">
        <v>1</v>
      </c>
      <c r="L175" s="9">
        <v>1</v>
      </c>
      <c r="M175" s="9">
        <v>1</v>
      </c>
      <c r="N175" s="9">
        <v>12</v>
      </c>
      <c r="O175" s="9"/>
      <c r="P175" s="9"/>
      <c r="Q175" s="10">
        <v>44472</v>
      </c>
      <c r="R175" s="10">
        <v>21019</v>
      </c>
    </row>
    <row r="176" spans="1:18" x14ac:dyDescent="0.25">
      <c r="A176" s="7"/>
      <c r="B176" s="374" t="s">
        <v>256</v>
      </c>
      <c r="C176" s="375"/>
      <c r="D176" s="375"/>
      <c r="E176" s="375"/>
      <c r="F176" s="376"/>
      <c r="G176" s="11" t="s">
        <v>559</v>
      </c>
      <c r="H176" s="9">
        <f t="shared" si="15"/>
        <v>0</v>
      </c>
      <c r="I176" s="9"/>
      <c r="J176" s="9"/>
      <c r="K176" s="9">
        <v>1</v>
      </c>
      <c r="L176" s="9">
        <v>1</v>
      </c>
      <c r="M176" s="9"/>
      <c r="N176" s="9">
        <v>1</v>
      </c>
      <c r="O176" s="9">
        <v>5</v>
      </c>
      <c r="P176" s="9">
        <v>2</v>
      </c>
      <c r="Q176" s="10">
        <v>35976</v>
      </c>
      <c r="R176" s="10">
        <v>24213</v>
      </c>
    </row>
    <row r="177" spans="1:18" x14ac:dyDescent="0.25">
      <c r="A177" s="7">
        <v>1</v>
      </c>
      <c r="B177" s="374" t="s">
        <v>257</v>
      </c>
      <c r="C177" s="375"/>
      <c r="D177" s="375"/>
      <c r="E177" s="375"/>
      <c r="F177" s="376"/>
      <c r="G177" s="11" t="s">
        <v>258</v>
      </c>
      <c r="H177" s="9">
        <f t="shared" si="15"/>
        <v>0</v>
      </c>
      <c r="I177" s="9"/>
      <c r="J177" s="9"/>
      <c r="K177" s="9"/>
      <c r="L177" s="9"/>
      <c r="M177" s="9"/>
      <c r="N177" s="9"/>
      <c r="O177" s="9"/>
      <c r="P177" s="9"/>
      <c r="Q177" s="10"/>
      <c r="R177" s="10"/>
    </row>
    <row r="178" spans="1:18" x14ac:dyDescent="0.25">
      <c r="A178" s="7">
        <v>2</v>
      </c>
      <c r="B178" s="374" t="s">
        <v>259</v>
      </c>
      <c r="C178" s="375"/>
      <c r="D178" s="375"/>
      <c r="E178" s="375"/>
      <c r="F178" s="376"/>
      <c r="G178" s="11" t="s">
        <v>260</v>
      </c>
      <c r="H178" s="9">
        <f t="shared" si="15"/>
        <v>0</v>
      </c>
      <c r="I178" s="9"/>
      <c r="J178" s="9"/>
      <c r="K178" s="9"/>
      <c r="L178" s="9"/>
      <c r="M178" s="9"/>
      <c r="N178" s="9"/>
      <c r="O178" s="9"/>
      <c r="P178" s="9"/>
      <c r="Q178" s="10"/>
      <c r="R178" s="10"/>
    </row>
    <row r="179" spans="1:18" x14ac:dyDescent="0.25">
      <c r="A179" s="7">
        <v>3</v>
      </c>
      <c r="B179" s="374" t="s">
        <v>261</v>
      </c>
      <c r="C179" s="375"/>
      <c r="D179" s="375"/>
      <c r="E179" s="375"/>
      <c r="F179" s="376"/>
      <c r="G179" s="11" t="s">
        <v>262</v>
      </c>
      <c r="H179" s="9">
        <f t="shared" si="15"/>
        <v>0</v>
      </c>
      <c r="I179" s="9"/>
      <c r="J179" s="9"/>
      <c r="K179" s="9"/>
      <c r="L179" s="9"/>
      <c r="M179" s="9"/>
      <c r="N179" s="9"/>
      <c r="O179" s="9"/>
      <c r="P179" s="9"/>
      <c r="Q179" s="10"/>
      <c r="R179" s="10"/>
    </row>
    <row r="180" spans="1:18" x14ac:dyDescent="0.25">
      <c r="A180" s="7">
        <v>4</v>
      </c>
      <c r="B180" s="374" t="s">
        <v>263</v>
      </c>
      <c r="C180" s="375"/>
      <c r="D180" s="375"/>
      <c r="E180" s="375"/>
      <c r="F180" s="376"/>
      <c r="G180" s="11" t="s">
        <v>264</v>
      </c>
      <c r="H180" s="9">
        <f t="shared" si="15"/>
        <v>0</v>
      </c>
      <c r="I180" s="9"/>
      <c r="J180" s="9"/>
      <c r="K180" s="9"/>
      <c r="L180" s="9"/>
      <c r="M180" s="9"/>
      <c r="N180" s="9"/>
      <c r="O180" s="9"/>
      <c r="P180" s="9"/>
      <c r="Q180" s="10"/>
      <c r="R180" s="10"/>
    </row>
    <row r="181" spans="1:18" x14ac:dyDescent="0.25">
      <c r="A181" s="7">
        <v>5</v>
      </c>
      <c r="B181" s="374" t="s">
        <v>265</v>
      </c>
      <c r="C181" s="375"/>
      <c r="D181" s="375"/>
      <c r="E181" s="375"/>
      <c r="F181" s="376"/>
      <c r="G181" s="11" t="s">
        <v>266</v>
      </c>
      <c r="H181" s="9">
        <f t="shared" si="15"/>
        <v>0</v>
      </c>
      <c r="I181" s="9"/>
      <c r="J181" s="9"/>
      <c r="K181" s="9"/>
      <c r="L181" s="9"/>
      <c r="M181" s="9"/>
      <c r="N181" s="9"/>
      <c r="O181" s="9"/>
      <c r="P181" s="9"/>
      <c r="Q181" s="10"/>
      <c r="R181" s="10"/>
    </row>
    <row r="182" spans="1:18" x14ac:dyDescent="0.25">
      <c r="A182" s="7">
        <v>6</v>
      </c>
      <c r="B182" s="374" t="s">
        <v>267</v>
      </c>
      <c r="C182" s="375"/>
      <c r="D182" s="375"/>
      <c r="E182" s="375"/>
      <c r="F182" s="376"/>
      <c r="G182" s="11" t="s">
        <v>268</v>
      </c>
      <c r="H182" s="9">
        <f t="shared" si="15"/>
        <v>0</v>
      </c>
      <c r="I182" s="9"/>
      <c r="J182" s="9"/>
      <c r="K182" s="9"/>
      <c r="L182" s="9"/>
      <c r="M182" s="9"/>
      <c r="N182" s="9"/>
      <c r="O182" s="9"/>
      <c r="P182" s="9"/>
      <c r="Q182" s="10"/>
      <c r="R182" s="10"/>
    </row>
    <row r="183" spans="1:18" x14ac:dyDescent="0.25">
      <c r="A183" s="7">
        <v>7</v>
      </c>
      <c r="B183" s="374" t="s">
        <v>269</v>
      </c>
      <c r="C183" s="375"/>
      <c r="D183" s="375"/>
      <c r="E183" s="375"/>
      <c r="F183" s="376"/>
      <c r="G183" s="11" t="s">
        <v>270</v>
      </c>
      <c r="H183" s="9">
        <f t="shared" si="15"/>
        <v>0</v>
      </c>
      <c r="I183" s="9"/>
      <c r="J183" s="9"/>
      <c r="K183" s="9"/>
      <c r="L183" s="9"/>
      <c r="M183" s="9"/>
      <c r="N183" s="9">
        <v>1</v>
      </c>
      <c r="O183" s="9">
        <v>1</v>
      </c>
      <c r="P183" s="9">
        <v>1</v>
      </c>
      <c r="Q183" s="10"/>
      <c r="R183" s="10">
        <v>13489</v>
      </c>
    </row>
    <row r="184" spans="1:18" x14ac:dyDescent="0.25">
      <c r="A184" s="7">
        <v>8</v>
      </c>
      <c r="B184" s="374" t="s">
        <v>271</v>
      </c>
      <c r="C184" s="375"/>
      <c r="D184" s="375"/>
      <c r="E184" s="375"/>
      <c r="F184" s="376"/>
      <c r="G184" s="11" t="s">
        <v>272</v>
      </c>
      <c r="H184" s="9">
        <f t="shared" si="15"/>
        <v>0</v>
      </c>
      <c r="I184" s="9"/>
      <c r="J184" s="9"/>
      <c r="K184" s="9"/>
      <c r="L184" s="9"/>
      <c r="M184" s="9"/>
      <c r="N184" s="9">
        <v>4</v>
      </c>
      <c r="O184" s="9">
        <v>1</v>
      </c>
      <c r="P184" s="9"/>
      <c r="Q184" s="10"/>
      <c r="R184" s="10">
        <v>10153</v>
      </c>
    </row>
    <row r="185" spans="1:18" x14ac:dyDescent="0.25">
      <c r="A185" s="7">
        <v>9</v>
      </c>
      <c r="B185" s="374" t="s">
        <v>273</v>
      </c>
      <c r="C185" s="375"/>
      <c r="D185" s="375"/>
      <c r="E185" s="375"/>
      <c r="F185" s="376"/>
      <c r="G185" s="11" t="s">
        <v>274</v>
      </c>
      <c r="H185" s="9">
        <f t="shared" si="15"/>
        <v>0</v>
      </c>
      <c r="I185" s="9"/>
      <c r="J185" s="9"/>
      <c r="K185" s="9"/>
      <c r="L185" s="9"/>
      <c r="M185" s="9"/>
      <c r="N185" s="9"/>
      <c r="O185" s="9">
        <v>1</v>
      </c>
      <c r="P185" s="9">
        <v>1</v>
      </c>
      <c r="Q185" s="10"/>
      <c r="R185" s="10"/>
    </row>
    <row r="186" spans="1:18" x14ac:dyDescent="0.25">
      <c r="A186" s="7">
        <v>10</v>
      </c>
      <c r="B186" s="374" t="s">
        <v>275</v>
      </c>
      <c r="C186" s="375"/>
      <c r="D186" s="375"/>
      <c r="E186" s="375"/>
      <c r="F186" s="376"/>
      <c r="G186" s="11" t="s">
        <v>276</v>
      </c>
      <c r="H186" s="9">
        <f t="shared" si="15"/>
        <v>0</v>
      </c>
      <c r="I186" s="9"/>
      <c r="J186" s="9"/>
      <c r="K186" s="9"/>
      <c r="L186" s="9"/>
      <c r="M186" s="9"/>
      <c r="N186" s="9"/>
      <c r="O186" s="9">
        <v>1</v>
      </c>
      <c r="P186" s="9">
        <v>1</v>
      </c>
      <c r="Q186" s="10"/>
      <c r="R186" s="10"/>
    </row>
    <row r="187" spans="1:18" x14ac:dyDescent="0.25">
      <c r="A187" s="7">
        <v>11</v>
      </c>
      <c r="B187" s="374" t="s">
        <v>277</v>
      </c>
      <c r="C187" s="375"/>
      <c r="D187" s="375"/>
      <c r="E187" s="375"/>
      <c r="F187" s="376"/>
      <c r="G187" s="11" t="s">
        <v>278</v>
      </c>
      <c r="H187" s="9">
        <f t="shared" si="15"/>
        <v>0</v>
      </c>
      <c r="I187" s="9"/>
      <c r="J187" s="9"/>
      <c r="K187" s="9"/>
      <c r="L187" s="9"/>
      <c r="M187" s="9"/>
      <c r="N187" s="9"/>
      <c r="O187" s="9">
        <v>1</v>
      </c>
      <c r="P187" s="9">
        <v>1</v>
      </c>
      <c r="Q187" s="10"/>
      <c r="R187" s="10"/>
    </row>
    <row r="188" spans="1:18" x14ac:dyDescent="0.25">
      <c r="A188" s="7">
        <v>12</v>
      </c>
      <c r="B188" s="374" t="s">
        <v>279</v>
      </c>
      <c r="C188" s="375"/>
      <c r="D188" s="375"/>
      <c r="E188" s="375"/>
      <c r="F188" s="376"/>
      <c r="G188" s="11" t="s">
        <v>280</v>
      </c>
      <c r="H188" s="9">
        <f t="shared" si="15"/>
        <v>0</v>
      </c>
      <c r="I188" s="9"/>
      <c r="J188" s="9"/>
      <c r="K188" s="9"/>
      <c r="L188" s="9"/>
      <c r="M188" s="9"/>
      <c r="N188" s="9">
        <v>2</v>
      </c>
      <c r="O188" s="9"/>
      <c r="P188" s="9"/>
      <c r="Q188" s="10"/>
      <c r="R188" s="10">
        <v>17960</v>
      </c>
    </row>
    <row r="189" spans="1:18" x14ac:dyDescent="0.25">
      <c r="A189" s="7">
        <v>13</v>
      </c>
      <c r="B189" s="374" t="s">
        <v>281</v>
      </c>
      <c r="C189" s="375"/>
      <c r="D189" s="375"/>
      <c r="E189" s="375"/>
      <c r="F189" s="376"/>
      <c r="G189" s="11" t="s">
        <v>282</v>
      </c>
      <c r="H189" s="9">
        <f t="shared" si="15"/>
        <v>0</v>
      </c>
      <c r="I189" s="9"/>
      <c r="J189" s="9"/>
      <c r="K189" s="9"/>
      <c r="L189" s="9"/>
      <c r="M189" s="9"/>
      <c r="N189" s="9">
        <v>4</v>
      </c>
      <c r="O189" s="9"/>
      <c r="P189" s="9"/>
      <c r="Q189" s="10"/>
      <c r="R189" s="10">
        <v>19082</v>
      </c>
    </row>
    <row r="190" spans="1:18" x14ac:dyDescent="0.25">
      <c r="A190" s="7">
        <v>14</v>
      </c>
      <c r="B190" s="374" t="s">
        <v>283</v>
      </c>
      <c r="C190" s="375"/>
      <c r="D190" s="375"/>
      <c r="E190" s="375"/>
      <c r="F190" s="376"/>
      <c r="G190" s="11" t="s">
        <v>284</v>
      </c>
      <c r="H190" s="9">
        <f t="shared" si="15"/>
        <v>0</v>
      </c>
      <c r="I190" s="9"/>
      <c r="J190" s="9"/>
      <c r="K190" s="9"/>
      <c r="L190" s="9"/>
      <c r="M190" s="9"/>
      <c r="N190" s="9">
        <v>4</v>
      </c>
      <c r="O190" s="9"/>
      <c r="P190" s="9"/>
      <c r="Q190" s="10"/>
      <c r="R190" s="10">
        <v>11526</v>
      </c>
    </row>
    <row r="191" spans="1:18" x14ac:dyDescent="0.25">
      <c r="A191" s="7">
        <v>15</v>
      </c>
      <c r="B191" s="374" t="s">
        <v>285</v>
      </c>
      <c r="C191" s="375"/>
      <c r="D191" s="375"/>
      <c r="E191" s="375"/>
      <c r="F191" s="376"/>
      <c r="G191" s="11" t="s">
        <v>286</v>
      </c>
      <c r="H191" s="9">
        <f t="shared" si="15"/>
        <v>0</v>
      </c>
      <c r="I191" s="9"/>
      <c r="J191" s="9"/>
      <c r="K191" s="9"/>
      <c r="L191" s="9"/>
      <c r="M191" s="9"/>
      <c r="N191" s="9">
        <v>1</v>
      </c>
      <c r="O191" s="9"/>
      <c r="P191" s="9"/>
      <c r="Q191" s="10"/>
      <c r="R191" s="10">
        <v>13689</v>
      </c>
    </row>
    <row r="192" spans="1:18" x14ac:dyDescent="0.25">
      <c r="A192" s="7">
        <v>9</v>
      </c>
      <c r="B192" s="396" t="s">
        <v>287</v>
      </c>
      <c r="C192" s="397"/>
      <c r="D192" s="397"/>
      <c r="E192" s="397"/>
      <c r="F192" s="397"/>
      <c r="G192" s="398"/>
      <c r="H192" s="3">
        <f t="shared" ref="H192:P192" si="16">H193+H194+H195+H196+H197+H198+H199+H200+H201+H202+H203+H204+H205+H206+H207+H208+H209+H210+H211+H212+H213+H214+H215+H216+H217+H218+H219+H220+H221+H222+H223+H224+H225+H226+H227+H228+H229+H230+H231+H232+H233+H234+H235</f>
        <v>225</v>
      </c>
      <c r="I192" s="3">
        <f t="shared" si="16"/>
        <v>155</v>
      </c>
      <c r="J192" s="3">
        <f t="shared" si="16"/>
        <v>70</v>
      </c>
      <c r="K192" s="3">
        <f t="shared" si="16"/>
        <v>76</v>
      </c>
      <c r="L192" s="3">
        <f t="shared" si="16"/>
        <v>6</v>
      </c>
      <c r="M192" s="3">
        <f t="shared" si="16"/>
        <v>3</v>
      </c>
      <c r="N192" s="3">
        <f t="shared" si="16"/>
        <v>280</v>
      </c>
      <c r="O192" s="3">
        <f t="shared" si="16"/>
        <v>3</v>
      </c>
      <c r="P192" s="3">
        <f t="shared" si="16"/>
        <v>2</v>
      </c>
      <c r="Q192" s="6">
        <v>30457</v>
      </c>
      <c r="R192" s="6">
        <v>16212</v>
      </c>
    </row>
    <row r="193" spans="1:18" x14ac:dyDescent="0.25">
      <c r="A193" s="7"/>
      <c r="B193" s="374" t="s">
        <v>335</v>
      </c>
      <c r="C193" s="375"/>
      <c r="D193" s="375"/>
      <c r="E193" s="375"/>
      <c r="F193" s="376"/>
      <c r="G193" s="11" t="s">
        <v>560</v>
      </c>
      <c r="H193" s="9">
        <v>122</v>
      </c>
      <c r="I193" s="9">
        <v>122</v>
      </c>
      <c r="J193" s="9"/>
      <c r="K193" s="9">
        <v>56</v>
      </c>
      <c r="L193" s="9">
        <v>3</v>
      </c>
      <c r="M193" s="9">
        <v>2</v>
      </c>
      <c r="N193" s="9">
        <v>163</v>
      </c>
      <c r="O193" s="9"/>
      <c r="P193" s="9"/>
      <c r="Q193" s="10">
        <v>30457</v>
      </c>
      <c r="R193" s="10">
        <v>16212</v>
      </c>
    </row>
    <row r="194" spans="1:18" x14ac:dyDescent="0.25">
      <c r="A194" s="7"/>
      <c r="B194" s="374" t="s">
        <v>299</v>
      </c>
      <c r="C194" s="375"/>
      <c r="D194" s="375"/>
      <c r="E194" s="375"/>
      <c r="F194" s="376"/>
      <c r="G194" s="11" t="s">
        <v>561</v>
      </c>
      <c r="H194" s="9">
        <v>33</v>
      </c>
      <c r="I194" s="9">
        <v>18</v>
      </c>
      <c r="J194" s="9">
        <v>15</v>
      </c>
      <c r="K194" s="9">
        <v>5</v>
      </c>
      <c r="L194" s="9">
        <v>1</v>
      </c>
      <c r="M194" s="9"/>
      <c r="N194" s="9">
        <v>19</v>
      </c>
      <c r="O194" s="9"/>
      <c r="P194" s="9"/>
      <c r="Q194" s="10">
        <v>30457</v>
      </c>
      <c r="R194" s="10">
        <v>16212</v>
      </c>
    </row>
    <row r="195" spans="1:18" x14ac:dyDescent="0.25">
      <c r="A195" s="7"/>
      <c r="B195" s="374" t="s">
        <v>323</v>
      </c>
      <c r="C195" s="375"/>
      <c r="D195" s="375"/>
      <c r="E195" s="375"/>
      <c r="F195" s="376"/>
      <c r="G195" s="11" t="s">
        <v>562</v>
      </c>
      <c r="H195" s="9">
        <v>25</v>
      </c>
      <c r="I195" s="9"/>
      <c r="J195" s="9">
        <v>25</v>
      </c>
      <c r="K195" s="9">
        <v>5</v>
      </c>
      <c r="L195" s="9">
        <v>1</v>
      </c>
      <c r="M195" s="9"/>
      <c r="N195" s="9">
        <v>17</v>
      </c>
      <c r="O195" s="9"/>
      <c r="P195" s="9"/>
      <c r="Q195" s="10">
        <v>30457</v>
      </c>
      <c r="R195" s="10">
        <v>16212</v>
      </c>
    </row>
    <row r="196" spans="1:18" x14ac:dyDescent="0.25">
      <c r="A196" s="7"/>
      <c r="B196" s="374" t="s">
        <v>338</v>
      </c>
      <c r="C196" s="375"/>
      <c r="D196" s="375"/>
      <c r="E196" s="375"/>
      <c r="F196" s="376"/>
      <c r="G196" s="11" t="s">
        <v>563</v>
      </c>
      <c r="H196" s="9">
        <v>45</v>
      </c>
      <c r="I196" s="9">
        <v>15</v>
      </c>
      <c r="J196" s="9">
        <v>30</v>
      </c>
      <c r="K196" s="9">
        <v>6</v>
      </c>
      <c r="L196" s="9"/>
      <c r="M196" s="9"/>
      <c r="N196" s="9">
        <v>21</v>
      </c>
      <c r="O196" s="9"/>
      <c r="P196" s="9"/>
      <c r="Q196" s="10">
        <v>30457</v>
      </c>
      <c r="R196" s="10">
        <v>16212</v>
      </c>
    </row>
    <row r="197" spans="1:18" x14ac:dyDescent="0.25">
      <c r="A197" s="7"/>
      <c r="B197" s="374" t="s">
        <v>310</v>
      </c>
      <c r="C197" s="375"/>
      <c r="D197" s="375"/>
      <c r="E197" s="375"/>
      <c r="F197" s="376"/>
      <c r="G197" s="11" t="s">
        <v>564</v>
      </c>
      <c r="H197" s="9">
        <v>0</v>
      </c>
      <c r="I197" s="9"/>
      <c r="J197" s="9"/>
      <c r="K197" s="9">
        <v>2</v>
      </c>
      <c r="L197" s="9">
        <v>1</v>
      </c>
      <c r="M197" s="9">
        <v>0</v>
      </c>
      <c r="N197" s="9">
        <v>8</v>
      </c>
      <c r="O197" s="9"/>
      <c r="P197" s="9"/>
      <c r="Q197" s="10">
        <v>30457</v>
      </c>
      <c r="R197" s="10">
        <v>16212</v>
      </c>
    </row>
    <row r="198" spans="1:18" x14ac:dyDescent="0.25">
      <c r="A198" s="7"/>
      <c r="B198" s="374" t="s">
        <v>332</v>
      </c>
      <c r="C198" s="375"/>
      <c r="D198" s="375"/>
      <c r="E198" s="375"/>
      <c r="F198" s="376"/>
      <c r="G198" s="11" t="s">
        <v>565</v>
      </c>
      <c r="H198" s="9">
        <v>0</v>
      </c>
      <c r="I198" s="9"/>
      <c r="J198" s="9"/>
      <c r="K198" s="9">
        <v>2</v>
      </c>
      <c r="L198" s="9"/>
      <c r="M198" s="9">
        <v>1</v>
      </c>
      <c r="N198" s="9">
        <v>10</v>
      </c>
      <c r="O198" s="9"/>
      <c r="P198" s="9"/>
      <c r="Q198" s="10">
        <v>30457</v>
      </c>
      <c r="R198" s="10">
        <v>16212</v>
      </c>
    </row>
    <row r="199" spans="1:18" x14ac:dyDescent="0.25">
      <c r="A199" s="7">
        <v>1</v>
      </c>
      <c r="B199" s="374" t="s">
        <v>288</v>
      </c>
      <c r="C199" s="375"/>
      <c r="D199" s="375"/>
      <c r="E199" s="375"/>
      <c r="F199" s="376"/>
      <c r="G199" s="11" t="s">
        <v>289</v>
      </c>
      <c r="H199" s="9">
        <v>0</v>
      </c>
      <c r="I199" s="9"/>
      <c r="J199" s="9"/>
      <c r="K199" s="9"/>
      <c r="L199" s="9"/>
      <c r="M199" s="9"/>
      <c r="N199" s="9">
        <v>2</v>
      </c>
      <c r="O199" s="9"/>
      <c r="P199" s="9"/>
      <c r="Q199" s="10"/>
      <c r="R199" s="10">
        <v>16212</v>
      </c>
    </row>
    <row r="200" spans="1:18" x14ac:dyDescent="0.25">
      <c r="A200" s="7">
        <v>2</v>
      </c>
      <c r="B200" s="374" t="s">
        <v>206</v>
      </c>
      <c r="C200" s="375"/>
      <c r="D200" s="375"/>
      <c r="E200" s="375"/>
      <c r="F200" s="376"/>
      <c r="G200" s="11" t="s">
        <v>290</v>
      </c>
      <c r="H200" s="9">
        <v>0</v>
      </c>
      <c r="I200" s="9"/>
      <c r="J200" s="9"/>
      <c r="K200" s="9"/>
      <c r="L200" s="9"/>
      <c r="M200" s="9"/>
      <c r="N200" s="9">
        <v>1</v>
      </c>
      <c r="O200" s="9"/>
      <c r="P200" s="9"/>
      <c r="Q200" s="10"/>
      <c r="R200" s="10">
        <v>16212</v>
      </c>
    </row>
    <row r="201" spans="1:18" x14ac:dyDescent="0.25">
      <c r="A201" s="7">
        <v>3</v>
      </c>
      <c r="B201" s="374" t="s">
        <v>291</v>
      </c>
      <c r="C201" s="375"/>
      <c r="D201" s="375"/>
      <c r="E201" s="375"/>
      <c r="F201" s="376"/>
      <c r="G201" s="11" t="s">
        <v>292</v>
      </c>
      <c r="H201" s="9">
        <v>0</v>
      </c>
      <c r="I201" s="9"/>
      <c r="J201" s="9"/>
      <c r="K201" s="9"/>
      <c r="L201" s="9"/>
      <c r="M201" s="9"/>
      <c r="N201" s="9">
        <v>1</v>
      </c>
      <c r="O201" s="9"/>
      <c r="P201" s="9"/>
      <c r="Q201" s="10"/>
      <c r="R201" s="10">
        <v>16212</v>
      </c>
    </row>
    <row r="202" spans="1:18" x14ac:dyDescent="0.25">
      <c r="A202" s="7">
        <v>4</v>
      </c>
      <c r="B202" s="374" t="s">
        <v>293</v>
      </c>
      <c r="C202" s="375"/>
      <c r="D202" s="375"/>
      <c r="E202" s="375"/>
      <c r="F202" s="376"/>
      <c r="G202" s="11" t="s">
        <v>294</v>
      </c>
      <c r="H202" s="9">
        <v>0</v>
      </c>
      <c r="I202" s="9"/>
      <c r="J202" s="9"/>
      <c r="K202" s="9"/>
      <c r="L202" s="9"/>
      <c r="M202" s="9"/>
      <c r="N202" s="9">
        <v>2</v>
      </c>
      <c r="O202" s="9"/>
      <c r="P202" s="9"/>
      <c r="Q202" s="10"/>
      <c r="R202" s="10">
        <v>16212</v>
      </c>
    </row>
    <row r="203" spans="1:18" x14ac:dyDescent="0.25">
      <c r="A203" s="7">
        <v>5</v>
      </c>
      <c r="B203" s="374" t="s">
        <v>295</v>
      </c>
      <c r="C203" s="375"/>
      <c r="D203" s="375"/>
      <c r="E203" s="375"/>
      <c r="F203" s="376"/>
      <c r="G203" s="11" t="s">
        <v>296</v>
      </c>
      <c r="H203" s="9">
        <v>0</v>
      </c>
      <c r="I203" s="9"/>
      <c r="J203" s="9"/>
      <c r="K203" s="9"/>
      <c r="L203" s="9"/>
      <c r="M203" s="9"/>
      <c r="N203" s="9">
        <v>1</v>
      </c>
      <c r="O203" s="9">
        <v>1</v>
      </c>
      <c r="P203" s="9"/>
      <c r="Q203" s="10"/>
      <c r="R203" s="10">
        <v>16212</v>
      </c>
    </row>
    <row r="204" spans="1:18" x14ac:dyDescent="0.25">
      <c r="A204" s="7">
        <v>6</v>
      </c>
      <c r="B204" s="374" t="s">
        <v>297</v>
      </c>
      <c r="C204" s="375"/>
      <c r="D204" s="375"/>
      <c r="E204" s="375"/>
      <c r="F204" s="376"/>
      <c r="G204" s="11" t="s">
        <v>298</v>
      </c>
      <c r="H204" s="9">
        <v>0</v>
      </c>
      <c r="I204" s="9"/>
      <c r="J204" s="9"/>
      <c r="K204" s="9"/>
      <c r="L204" s="9"/>
      <c r="M204" s="9"/>
      <c r="N204" s="9">
        <v>1</v>
      </c>
      <c r="O204" s="9"/>
      <c r="P204" s="9"/>
      <c r="Q204" s="10"/>
      <c r="R204" s="10">
        <v>16212</v>
      </c>
    </row>
    <row r="205" spans="1:18" x14ac:dyDescent="0.25">
      <c r="A205" s="7">
        <v>7</v>
      </c>
      <c r="B205" s="374" t="s">
        <v>300</v>
      </c>
      <c r="C205" s="375"/>
      <c r="D205" s="375"/>
      <c r="E205" s="375"/>
      <c r="F205" s="376"/>
      <c r="G205" s="11" t="s">
        <v>301</v>
      </c>
      <c r="H205" s="9">
        <v>0</v>
      </c>
      <c r="I205" s="9"/>
      <c r="J205" s="9"/>
      <c r="K205" s="9"/>
      <c r="L205" s="9"/>
      <c r="M205" s="9"/>
      <c r="N205" s="9">
        <v>1</v>
      </c>
      <c r="O205" s="9">
        <v>1</v>
      </c>
      <c r="P205" s="9">
        <v>1</v>
      </c>
      <c r="Q205" s="10"/>
      <c r="R205" s="10">
        <v>16212</v>
      </c>
    </row>
    <row r="206" spans="1:18" x14ac:dyDescent="0.25">
      <c r="A206" s="7">
        <v>8</v>
      </c>
      <c r="B206" s="374" t="s">
        <v>302</v>
      </c>
      <c r="C206" s="375"/>
      <c r="D206" s="375"/>
      <c r="E206" s="375"/>
      <c r="F206" s="376"/>
      <c r="G206" s="11" t="s">
        <v>303</v>
      </c>
      <c r="H206" s="9">
        <v>0</v>
      </c>
      <c r="I206" s="9"/>
      <c r="J206" s="9"/>
      <c r="K206" s="9"/>
      <c r="L206" s="9"/>
      <c r="M206" s="9"/>
      <c r="N206" s="9">
        <v>0</v>
      </c>
      <c r="O206" s="9">
        <v>0</v>
      </c>
      <c r="P206" s="9"/>
      <c r="Q206" s="10"/>
      <c r="R206" s="10">
        <v>16212</v>
      </c>
    </row>
    <row r="207" spans="1:18" x14ac:dyDescent="0.25">
      <c r="A207" s="7">
        <v>9</v>
      </c>
      <c r="B207" s="374" t="s">
        <v>304</v>
      </c>
      <c r="C207" s="375"/>
      <c r="D207" s="375"/>
      <c r="E207" s="375"/>
      <c r="F207" s="376"/>
      <c r="G207" s="11" t="s">
        <v>305</v>
      </c>
      <c r="H207" s="9">
        <v>0</v>
      </c>
      <c r="I207" s="9"/>
      <c r="J207" s="9"/>
      <c r="K207" s="9"/>
      <c r="L207" s="9"/>
      <c r="M207" s="9"/>
      <c r="N207" s="9">
        <v>1</v>
      </c>
      <c r="O207" s="9"/>
      <c r="P207" s="9"/>
      <c r="Q207" s="10"/>
      <c r="R207" s="10">
        <v>16212</v>
      </c>
    </row>
    <row r="208" spans="1:18" x14ac:dyDescent="0.25">
      <c r="A208" s="7">
        <v>10</v>
      </c>
      <c r="B208" s="374" t="s">
        <v>306</v>
      </c>
      <c r="C208" s="375"/>
      <c r="D208" s="375"/>
      <c r="E208" s="375"/>
      <c r="F208" s="376"/>
      <c r="G208" s="11" t="s">
        <v>307</v>
      </c>
      <c r="H208" s="9">
        <v>0</v>
      </c>
      <c r="I208" s="9"/>
      <c r="J208" s="9"/>
      <c r="K208" s="9"/>
      <c r="L208" s="9"/>
      <c r="M208" s="9"/>
      <c r="N208" s="9">
        <v>1</v>
      </c>
      <c r="O208" s="9"/>
      <c r="P208" s="9"/>
      <c r="Q208" s="10"/>
      <c r="R208" s="10">
        <v>16212</v>
      </c>
    </row>
    <row r="209" spans="1:18" x14ac:dyDescent="0.25">
      <c r="A209" s="7">
        <v>11</v>
      </c>
      <c r="B209" s="374" t="s">
        <v>308</v>
      </c>
      <c r="C209" s="375"/>
      <c r="D209" s="375"/>
      <c r="E209" s="375"/>
      <c r="F209" s="376"/>
      <c r="G209" s="11" t="s">
        <v>309</v>
      </c>
      <c r="H209" s="9">
        <v>0</v>
      </c>
      <c r="I209" s="9"/>
      <c r="J209" s="9"/>
      <c r="K209" s="9"/>
      <c r="L209" s="9"/>
      <c r="M209" s="9"/>
      <c r="N209" s="9">
        <v>2</v>
      </c>
      <c r="O209" s="9"/>
      <c r="P209" s="9"/>
      <c r="Q209" s="10"/>
      <c r="R209" s="10">
        <v>16212</v>
      </c>
    </row>
    <row r="210" spans="1:18" x14ac:dyDescent="0.25">
      <c r="A210" s="7">
        <v>12</v>
      </c>
      <c r="B210" s="374" t="s">
        <v>311</v>
      </c>
      <c r="C210" s="375"/>
      <c r="D210" s="375"/>
      <c r="E210" s="375"/>
      <c r="F210" s="376"/>
      <c r="G210" s="11" t="s">
        <v>312</v>
      </c>
      <c r="H210" s="9">
        <v>0</v>
      </c>
      <c r="I210" s="9"/>
      <c r="J210" s="9"/>
      <c r="K210" s="9"/>
      <c r="L210" s="9"/>
      <c r="M210" s="9"/>
      <c r="N210" s="9">
        <v>1</v>
      </c>
      <c r="O210" s="9"/>
      <c r="P210" s="9"/>
      <c r="Q210" s="10"/>
      <c r="R210" s="10">
        <v>16212</v>
      </c>
    </row>
    <row r="211" spans="1:18" x14ac:dyDescent="0.25">
      <c r="A211" s="7">
        <v>13</v>
      </c>
      <c r="B211" s="374" t="s">
        <v>313</v>
      </c>
      <c r="C211" s="375"/>
      <c r="D211" s="375"/>
      <c r="E211" s="375"/>
      <c r="F211" s="376"/>
      <c r="G211" s="11" t="s">
        <v>314</v>
      </c>
      <c r="H211" s="9">
        <v>0</v>
      </c>
      <c r="I211" s="9"/>
      <c r="J211" s="9"/>
      <c r="K211" s="9"/>
      <c r="L211" s="9"/>
      <c r="M211" s="9"/>
      <c r="N211" s="9">
        <v>1</v>
      </c>
      <c r="O211" s="9"/>
      <c r="P211" s="9"/>
      <c r="Q211" s="10"/>
      <c r="R211" s="10">
        <v>16212</v>
      </c>
    </row>
    <row r="212" spans="1:18" x14ac:dyDescent="0.25">
      <c r="A212" s="7">
        <v>14</v>
      </c>
      <c r="B212" s="374" t="s">
        <v>315</v>
      </c>
      <c r="C212" s="375"/>
      <c r="D212" s="375"/>
      <c r="E212" s="375"/>
      <c r="F212" s="376"/>
      <c r="G212" s="11" t="s">
        <v>316</v>
      </c>
      <c r="H212" s="9">
        <v>0</v>
      </c>
      <c r="I212" s="9"/>
      <c r="J212" s="9"/>
      <c r="K212" s="9"/>
      <c r="L212" s="9"/>
      <c r="M212" s="9"/>
      <c r="N212" s="9">
        <v>2</v>
      </c>
      <c r="O212" s="9"/>
      <c r="P212" s="9"/>
      <c r="Q212" s="10"/>
      <c r="R212" s="10">
        <v>16212</v>
      </c>
    </row>
    <row r="213" spans="1:18" x14ac:dyDescent="0.25">
      <c r="A213" s="7">
        <v>15</v>
      </c>
      <c r="B213" s="374" t="s">
        <v>317</v>
      </c>
      <c r="C213" s="375"/>
      <c r="D213" s="375"/>
      <c r="E213" s="375"/>
      <c r="F213" s="376"/>
      <c r="G213" s="11" t="s">
        <v>318</v>
      </c>
      <c r="H213" s="9">
        <v>0</v>
      </c>
      <c r="I213" s="9"/>
      <c r="J213" s="9"/>
      <c r="K213" s="9"/>
      <c r="L213" s="9"/>
      <c r="M213" s="9"/>
      <c r="N213" s="9">
        <v>2</v>
      </c>
      <c r="O213" s="9"/>
      <c r="P213" s="9"/>
      <c r="Q213" s="10"/>
      <c r="R213" s="10">
        <v>16212</v>
      </c>
    </row>
    <row r="214" spans="1:18" x14ac:dyDescent="0.25">
      <c r="A214" s="7">
        <v>16</v>
      </c>
      <c r="B214" s="374" t="s">
        <v>319</v>
      </c>
      <c r="C214" s="375"/>
      <c r="D214" s="375"/>
      <c r="E214" s="375"/>
      <c r="F214" s="376"/>
      <c r="G214" s="11" t="s">
        <v>320</v>
      </c>
      <c r="H214" s="9">
        <v>0</v>
      </c>
      <c r="I214" s="9"/>
      <c r="J214" s="9"/>
      <c r="K214" s="9"/>
      <c r="L214" s="9"/>
      <c r="M214" s="9"/>
      <c r="N214" s="9">
        <v>1</v>
      </c>
      <c r="O214" s="9"/>
      <c r="P214" s="9"/>
      <c r="Q214" s="10"/>
      <c r="R214" s="10">
        <v>16212</v>
      </c>
    </row>
    <row r="215" spans="1:18" x14ac:dyDescent="0.25">
      <c r="A215" s="7">
        <v>17</v>
      </c>
      <c r="B215" s="374" t="s">
        <v>321</v>
      </c>
      <c r="C215" s="375"/>
      <c r="D215" s="375"/>
      <c r="E215" s="375"/>
      <c r="F215" s="376"/>
      <c r="G215" s="11" t="s">
        <v>322</v>
      </c>
      <c r="H215" s="9">
        <v>0</v>
      </c>
      <c r="I215" s="9"/>
      <c r="J215" s="9"/>
      <c r="K215" s="9"/>
      <c r="L215" s="9"/>
      <c r="M215" s="9"/>
      <c r="N215" s="9">
        <v>2</v>
      </c>
      <c r="O215" s="9"/>
      <c r="P215" s="9"/>
      <c r="Q215" s="10"/>
      <c r="R215" s="10">
        <v>16212</v>
      </c>
    </row>
    <row r="216" spans="1:18" x14ac:dyDescent="0.25">
      <c r="A216" s="7">
        <v>18</v>
      </c>
      <c r="B216" s="374" t="s">
        <v>324</v>
      </c>
      <c r="C216" s="375"/>
      <c r="D216" s="375"/>
      <c r="E216" s="375"/>
      <c r="F216" s="376"/>
      <c r="G216" s="11" t="s">
        <v>325</v>
      </c>
      <c r="H216" s="9">
        <v>0</v>
      </c>
      <c r="I216" s="9"/>
      <c r="J216" s="9"/>
      <c r="K216" s="9"/>
      <c r="L216" s="9"/>
      <c r="M216" s="9"/>
      <c r="N216" s="9">
        <v>1</v>
      </c>
      <c r="O216" s="9"/>
      <c r="P216" s="9"/>
      <c r="Q216" s="10"/>
      <c r="R216" s="10">
        <v>16212</v>
      </c>
    </row>
    <row r="217" spans="1:18" x14ac:dyDescent="0.25">
      <c r="A217" s="7">
        <v>19</v>
      </c>
      <c r="B217" s="374" t="s">
        <v>326</v>
      </c>
      <c r="C217" s="375"/>
      <c r="D217" s="375"/>
      <c r="E217" s="375"/>
      <c r="F217" s="376"/>
      <c r="G217" s="11" t="s">
        <v>327</v>
      </c>
      <c r="H217" s="9">
        <v>0</v>
      </c>
      <c r="I217" s="9"/>
      <c r="J217" s="9"/>
      <c r="K217" s="9"/>
      <c r="L217" s="9"/>
      <c r="M217" s="9"/>
      <c r="N217" s="9">
        <v>1</v>
      </c>
      <c r="O217" s="9"/>
      <c r="P217" s="9"/>
      <c r="Q217" s="10"/>
      <c r="R217" s="10">
        <v>16212</v>
      </c>
    </row>
    <row r="218" spans="1:18" x14ac:dyDescent="0.25">
      <c r="A218" s="7">
        <v>20</v>
      </c>
      <c r="B218" s="374" t="s">
        <v>328</v>
      </c>
      <c r="C218" s="375"/>
      <c r="D218" s="375"/>
      <c r="E218" s="375"/>
      <c r="F218" s="376"/>
      <c r="G218" s="11" t="s">
        <v>329</v>
      </c>
      <c r="H218" s="9">
        <v>0</v>
      </c>
      <c r="I218" s="9"/>
      <c r="J218" s="9"/>
      <c r="K218" s="9"/>
      <c r="L218" s="9"/>
      <c r="M218" s="9"/>
      <c r="N218" s="9">
        <v>1</v>
      </c>
      <c r="O218" s="9"/>
      <c r="P218" s="9"/>
      <c r="Q218" s="10"/>
      <c r="R218" s="10">
        <v>16212</v>
      </c>
    </row>
    <row r="219" spans="1:18" x14ac:dyDescent="0.25">
      <c r="A219" s="7">
        <v>21</v>
      </c>
      <c r="B219" s="374" t="s">
        <v>330</v>
      </c>
      <c r="C219" s="375"/>
      <c r="D219" s="375"/>
      <c r="E219" s="375"/>
      <c r="F219" s="376"/>
      <c r="G219" s="11" t="s">
        <v>331</v>
      </c>
      <c r="H219" s="9">
        <v>0</v>
      </c>
      <c r="I219" s="9"/>
      <c r="J219" s="9"/>
      <c r="K219" s="9"/>
      <c r="L219" s="9"/>
      <c r="M219" s="9"/>
      <c r="N219" s="9">
        <v>0</v>
      </c>
      <c r="O219" s="9">
        <v>1</v>
      </c>
      <c r="P219" s="9"/>
      <c r="Q219" s="10"/>
      <c r="R219" s="10">
        <v>16212</v>
      </c>
    </row>
    <row r="220" spans="1:18" x14ac:dyDescent="0.25">
      <c r="A220" s="7">
        <v>22</v>
      </c>
      <c r="B220" s="374" t="s">
        <v>333</v>
      </c>
      <c r="C220" s="375"/>
      <c r="D220" s="375"/>
      <c r="E220" s="375"/>
      <c r="F220" s="376"/>
      <c r="G220" s="11" t="s">
        <v>334</v>
      </c>
      <c r="H220" s="9">
        <v>0</v>
      </c>
      <c r="I220" s="9"/>
      <c r="J220" s="9"/>
      <c r="K220" s="9"/>
      <c r="L220" s="9"/>
      <c r="M220" s="9"/>
      <c r="N220" s="9">
        <v>1</v>
      </c>
      <c r="O220" s="9"/>
      <c r="P220" s="9"/>
      <c r="Q220" s="10"/>
      <c r="R220" s="10">
        <v>16212</v>
      </c>
    </row>
    <row r="221" spans="1:18" x14ac:dyDescent="0.25">
      <c r="A221" s="7">
        <v>23</v>
      </c>
      <c r="B221" s="374" t="s">
        <v>336</v>
      </c>
      <c r="C221" s="375"/>
      <c r="D221" s="375"/>
      <c r="E221" s="375"/>
      <c r="F221" s="376"/>
      <c r="G221" s="11" t="s">
        <v>337</v>
      </c>
      <c r="H221" s="9">
        <v>0</v>
      </c>
      <c r="I221" s="9"/>
      <c r="J221" s="9"/>
      <c r="K221" s="9"/>
      <c r="L221" s="9"/>
      <c r="M221" s="9"/>
      <c r="N221" s="9">
        <v>1</v>
      </c>
      <c r="O221" s="9"/>
      <c r="P221" s="9"/>
      <c r="Q221" s="10"/>
      <c r="R221" s="10">
        <v>16212</v>
      </c>
    </row>
    <row r="222" spans="1:18" x14ac:dyDescent="0.25">
      <c r="A222" s="7">
        <v>24</v>
      </c>
      <c r="B222" s="374" t="s">
        <v>339</v>
      </c>
      <c r="C222" s="375"/>
      <c r="D222" s="375"/>
      <c r="E222" s="375"/>
      <c r="F222" s="376"/>
      <c r="G222" s="11" t="s">
        <v>340</v>
      </c>
      <c r="H222" s="9">
        <v>0</v>
      </c>
      <c r="I222" s="9"/>
      <c r="J222" s="9"/>
      <c r="K222" s="9"/>
      <c r="L222" s="9"/>
      <c r="M222" s="9"/>
      <c r="N222" s="9">
        <v>2</v>
      </c>
      <c r="O222" s="9"/>
      <c r="P222" s="9"/>
      <c r="Q222" s="10"/>
      <c r="R222" s="10">
        <v>16212</v>
      </c>
    </row>
    <row r="223" spans="1:18" x14ac:dyDescent="0.25">
      <c r="A223" s="7">
        <v>25</v>
      </c>
      <c r="B223" s="374" t="s">
        <v>341</v>
      </c>
      <c r="C223" s="375"/>
      <c r="D223" s="375"/>
      <c r="E223" s="375"/>
      <c r="F223" s="376"/>
      <c r="G223" s="11" t="s">
        <v>342</v>
      </c>
      <c r="H223" s="9">
        <v>0</v>
      </c>
      <c r="I223" s="9"/>
      <c r="J223" s="9"/>
      <c r="K223" s="9"/>
      <c r="L223" s="9"/>
      <c r="M223" s="9"/>
      <c r="N223" s="9">
        <v>1</v>
      </c>
      <c r="O223" s="9"/>
      <c r="P223" s="9"/>
      <c r="Q223" s="10"/>
      <c r="R223" s="10">
        <v>16212</v>
      </c>
    </row>
    <row r="224" spans="1:18" x14ac:dyDescent="0.25">
      <c r="A224" s="7">
        <v>26</v>
      </c>
      <c r="B224" s="374" t="s">
        <v>343</v>
      </c>
      <c r="C224" s="375"/>
      <c r="D224" s="375"/>
      <c r="E224" s="375"/>
      <c r="F224" s="376"/>
      <c r="G224" s="11" t="s">
        <v>344</v>
      </c>
      <c r="H224" s="9">
        <v>0</v>
      </c>
      <c r="I224" s="9"/>
      <c r="J224" s="9"/>
      <c r="K224" s="9"/>
      <c r="L224" s="9"/>
      <c r="M224" s="9"/>
      <c r="N224" s="9">
        <v>0</v>
      </c>
      <c r="O224" s="9"/>
      <c r="P224" s="9">
        <v>1</v>
      </c>
      <c r="Q224" s="10"/>
      <c r="R224" s="10">
        <v>16212</v>
      </c>
    </row>
    <row r="225" spans="1:18" x14ac:dyDescent="0.25">
      <c r="A225" s="7">
        <v>27</v>
      </c>
      <c r="B225" s="374" t="s">
        <v>345</v>
      </c>
      <c r="C225" s="375"/>
      <c r="D225" s="375"/>
      <c r="E225" s="375"/>
      <c r="F225" s="376"/>
      <c r="G225" s="11" t="s">
        <v>346</v>
      </c>
      <c r="H225" s="9">
        <v>0</v>
      </c>
      <c r="I225" s="9"/>
      <c r="J225" s="9"/>
      <c r="K225" s="9"/>
      <c r="L225" s="9"/>
      <c r="M225" s="9"/>
      <c r="N225" s="9">
        <v>1</v>
      </c>
      <c r="O225" s="9"/>
      <c r="P225" s="9"/>
      <c r="Q225" s="10"/>
      <c r="R225" s="10">
        <v>16212</v>
      </c>
    </row>
    <row r="226" spans="1:18" x14ac:dyDescent="0.25">
      <c r="A226" s="7">
        <v>28</v>
      </c>
      <c r="B226" s="374" t="s">
        <v>347</v>
      </c>
      <c r="C226" s="375"/>
      <c r="D226" s="375"/>
      <c r="E226" s="375"/>
      <c r="F226" s="376"/>
      <c r="G226" s="11" t="s">
        <v>348</v>
      </c>
      <c r="H226" s="9">
        <v>0</v>
      </c>
      <c r="I226" s="9"/>
      <c r="J226" s="9"/>
      <c r="K226" s="9"/>
      <c r="L226" s="9"/>
      <c r="M226" s="9"/>
      <c r="N226" s="9">
        <v>1</v>
      </c>
      <c r="O226" s="9"/>
      <c r="P226" s="9"/>
      <c r="Q226" s="10"/>
      <c r="R226" s="10">
        <v>16212</v>
      </c>
    </row>
    <row r="227" spans="1:18" x14ac:dyDescent="0.25">
      <c r="A227" s="7">
        <v>29</v>
      </c>
      <c r="B227" s="374" t="s">
        <v>349</v>
      </c>
      <c r="C227" s="375"/>
      <c r="D227" s="375"/>
      <c r="E227" s="375"/>
      <c r="F227" s="376"/>
      <c r="G227" s="11" t="s">
        <v>350</v>
      </c>
      <c r="H227" s="9">
        <v>0</v>
      </c>
      <c r="I227" s="9"/>
      <c r="J227" s="9"/>
      <c r="K227" s="9"/>
      <c r="L227" s="9"/>
      <c r="M227" s="9"/>
      <c r="N227" s="9">
        <v>1</v>
      </c>
      <c r="O227" s="9"/>
      <c r="P227" s="9"/>
      <c r="Q227" s="10"/>
      <c r="R227" s="10">
        <v>16212</v>
      </c>
    </row>
    <row r="228" spans="1:18" x14ac:dyDescent="0.25">
      <c r="A228" s="7">
        <v>30</v>
      </c>
      <c r="B228" s="374" t="s">
        <v>351</v>
      </c>
      <c r="C228" s="375"/>
      <c r="D228" s="375"/>
      <c r="E228" s="375"/>
      <c r="F228" s="376"/>
      <c r="G228" s="11" t="s">
        <v>352</v>
      </c>
      <c r="H228" s="9">
        <v>0</v>
      </c>
      <c r="I228" s="9"/>
      <c r="J228" s="9"/>
      <c r="K228" s="9"/>
      <c r="L228" s="9"/>
      <c r="M228" s="9"/>
      <c r="N228" s="9">
        <v>1</v>
      </c>
      <c r="O228" s="9"/>
      <c r="P228" s="9"/>
      <c r="Q228" s="10"/>
      <c r="R228" s="10">
        <v>16212</v>
      </c>
    </row>
    <row r="229" spans="1:18" x14ac:dyDescent="0.25">
      <c r="A229" s="7">
        <v>31</v>
      </c>
      <c r="B229" s="374" t="s">
        <v>204</v>
      </c>
      <c r="C229" s="375"/>
      <c r="D229" s="375"/>
      <c r="E229" s="375"/>
      <c r="F229" s="376"/>
      <c r="G229" s="11" t="s">
        <v>353</v>
      </c>
      <c r="H229" s="9">
        <v>0</v>
      </c>
      <c r="I229" s="9"/>
      <c r="J229" s="9"/>
      <c r="K229" s="9"/>
      <c r="L229" s="9"/>
      <c r="M229" s="9"/>
      <c r="N229" s="9">
        <v>1</v>
      </c>
      <c r="O229" s="9"/>
      <c r="P229" s="9"/>
      <c r="Q229" s="10"/>
      <c r="R229" s="10">
        <v>16212</v>
      </c>
    </row>
    <row r="230" spans="1:18" x14ac:dyDescent="0.25">
      <c r="A230" s="7">
        <v>32</v>
      </c>
      <c r="B230" s="374" t="s">
        <v>354</v>
      </c>
      <c r="C230" s="375"/>
      <c r="D230" s="375"/>
      <c r="E230" s="375"/>
      <c r="F230" s="376"/>
      <c r="G230" s="11" t="s">
        <v>355</v>
      </c>
      <c r="H230" s="9">
        <v>0</v>
      </c>
      <c r="I230" s="9"/>
      <c r="J230" s="9"/>
      <c r="K230" s="9"/>
      <c r="L230" s="9"/>
      <c r="M230" s="9"/>
      <c r="N230" s="9">
        <v>1</v>
      </c>
      <c r="O230" s="9"/>
      <c r="P230" s="9"/>
      <c r="Q230" s="10"/>
      <c r="R230" s="10">
        <v>16212</v>
      </c>
    </row>
    <row r="231" spans="1:18" x14ac:dyDescent="0.25">
      <c r="A231" s="7">
        <v>33</v>
      </c>
      <c r="B231" s="374" t="s">
        <v>356</v>
      </c>
      <c r="C231" s="375"/>
      <c r="D231" s="375"/>
      <c r="E231" s="375"/>
      <c r="F231" s="376"/>
      <c r="G231" s="11" t="s">
        <v>357</v>
      </c>
      <c r="H231" s="9">
        <v>0</v>
      </c>
      <c r="I231" s="9"/>
      <c r="J231" s="9"/>
      <c r="K231" s="9"/>
      <c r="L231" s="9"/>
      <c r="M231" s="9"/>
      <c r="N231" s="9">
        <v>1</v>
      </c>
      <c r="O231" s="9"/>
      <c r="P231" s="9"/>
      <c r="Q231" s="10"/>
      <c r="R231" s="10">
        <v>16212</v>
      </c>
    </row>
    <row r="232" spans="1:18" x14ac:dyDescent="0.25">
      <c r="A232" s="7">
        <v>34</v>
      </c>
      <c r="B232" s="374" t="s">
        <v>358</v>
      </c>
      <c r="C232" s="375"/>
      <c r="D232" s="375"/>
      <c r="E232" s="375"/>
      <c r="F232" s="376"/>
      <c r="G232" s="11" t="s">
        <v>359</v>
      </c>
      <c r="H232" s="9">
        <v>0</v>
      </c>
      <c r="I232" s="9"/>
      <c r="J232" s="9"/>
      <c r="K232" s="9"/>
      <c r="L232" s="9"/>
      <c r="M232" s="9"/>
      <c r="N232" s="9">
        <v>2</v>
      </c>
      <c r="O232" s="9"/>
      <c r="P232" s="9"/>
      <c r="Q232" s="10"/>
      <c r="R232" s="10">
        <v>16212</v>
      </c>
    </row>
    <row r="233" spans="1:18" x14ac:dyDescent="0.25">
      <c r="A233" s="7">
        <v>35</v>
      </c>
      <c r="B233" s="374" t="s">
        <v>360</v>
      </c>
      <c r="C233" s="375"/>
      <c r="D233" s="375"/>
      <c r="E233" s="375"/>
      <c r="F233" s="376"/>
      <c r="G233" s="11" t="s">
        <v>361</v>
      </c>
      <c r="H233" s="9">
        <v>0</v>
      </c>
      <c r="I233" s="9"/>
      <c r="J233" s="9"/>
      <c r="K233" s="9"/>
      <c r="L233" s="9"/>
      <c r="M233" s="9"/>
      <c r="N233" s="9">
        <v>1</v>
      </c>
      <c r="O233" s="9"/>
      <c r="P233" s="9"/>
      <c r="Q233" s="10"/>
      <c r="R233" s="10">
        <v>16212</v>
      </c>
    </row>
    <row r="234" spans="1:18" x14ac:dyDescent="0.25">
      <c r="A234" s="7">
        <v>36</v>
      </c>
      <c r="B234" s="374" t="s">
        <v>362</v>
      </c>
      <c r="C234" s="375"/>
      <c r="D234" s="375"/>
      <c r="E234" s="375"/>
      <c r="F234" s="376"/>
      <c r="G234" s="11" t="s">
        <v>363</v>
      </c>
      <c r="H234" s="9">
        <v>0</v>
      </c>
      <c r="I234" s="9"/>
      <c r="J234" s="9"/>
      <c r="K234" s="9"/>
      <c r="L234" s="9"/>
      <c r="M234" s="9"/>
      <c r="N234" s="9">
        <v>1</v>
      </c>
      <c r="O234" s="9"/>
      <c r="P234" s="9"/>
      <c r="Q234" s="10"/>
      <c r="R234" s="10">
        <v>16212</v>
      </c>
    </row>
    <row r="235" spans="1:18" x14ac:dyDescent="0.25">
      <c r="A235" s="7">
        <v>37</v>
      </c>
      <c r="B235" s="374" t="s">
        <v>364</v>
      </c>
      <c r="C235" s="375"/>
      <c r="D235" s="375"/>
      <c r="E235" s="375"/>
      <c r="F235" s="376"/>
      <c r="G235" s="11" t="s">
        <v>365</v>
      </c>
      <c r="H235" s="9">
        <v>0</v>
      </c>
      <c r="I235" s="9"/>
      <c r="J235" s="9"/>
      <c r="K235" s="9"/>
      <c r="L235" s="9"/>
      <c r="M235" s="9"/>
      <c r="N235" s="9">
        <v>1</v>
      </c>
      <c r="O235" s="9"/>
      <c r="P235" s="9"/>
      <c r="Q235" s="10"/>
      <c r="R235" s="10">
        <v>16212</v>
      </c>
    </row>
    <row r="236" spans="1:18" x14ac:dyDescent="0.25">
      <c r="A236" s="7">
        <v>10</v>
      </c>
      <c r="B236" s="396" t="s">
        <v>366</v>
      </c>
      <c r="C236" s="397"/>
      <c r="D236" s="397"/>
      <c r="E236" s="397"/>
      <c r="F236" s="397"/>
      <c r="G236" s="398"/>
      <c r="H236" s="3">
        <f t="shared" ref="H236:P236" si="17">H237+H238+H239+H240</f>
        <v>80</v>
      </c>
      <c r="I236" s="3">
        <f t="shared" si="17"/>
        <v>30</v>
      </c>
      <c r="J236" s="3">
        <f t="shared" si="17"/>
        <v>50</v>
      </c>
      <c r="K236" s="3">
        <f t="shared" si="17"/>
        <v>30</v>
      </c>
      <c r="L236" s="3">
        <f t="shared" si="17"/>
        <v>1</v>
      </c>
      <c r="M236" s="3">
        <f t="shared" si="17"/>
        <v>1</v>
      </c>
      <c r="N236" s="3">
        <f t="shared" si="17"/>
        <v>80</v>
      </c>
      <c r="O236" s="3">
        <f t="shared" si="17"/>
        <v>0</v>
      </c>
      <c r="P236" s="3">
        <f t="shared" si="17"/>
        <v>0</v>
      </c>
      <c r="Q236" s="6">
        <v>35420</v>
      </c>
      <c r="R236" s="6">
        <v>18970</v>
      </c>
    </row>
    <row r="237" spans="1:18" x14ac:dyDescent="0.25">
      <c r="A237" s="7"/>
      <c r="B237" s="374" t="s">
        <v>367</v>
      </c>
      <c r="C237" s="375"/>
      <c r="D237" s="375"/>
      <c r="E237" s="375"/>
      <c r="F237" s="376"/>
      <c r="G237" s="11" t="s">
        <v>566</v>
      </c>
      <c r="H237" s="9">
        <f>I237+J237</f>
        <v>60</v>
      </c>
      <c r="I237" s="9">
        <v>30</v>
      </c>
      <c r="J237" s="9">
        <v>30</v>
      </c>
      <c r="K237" s="9">
        <v>23</v>
      </c>
      <c r="L237" s="9">
        <v>0</v>
      </c>
      <c r="M237" s="9">
        <v>0</v>
      </c>
      <c r="N237" s="9">
        <v>53</v>
      </c>
      <c r="O237" s="9"/>
      <c r="P237" s="9"/>
      <c r="Q237" s="10">
        <v>35420</v>
      </c>
      <c r="R237" s="10">
        <v>18970</v>
      </c>
    </row>
    <row r="238" spans="1:18" x14ac:dyDescent="0.25">
      <c r="A238" s="7"/>
      <c r="B238" s="374" t="s">
        <v>368</v>
      </c>
      <c r="C238" s="375"/>
      <c r="D238" s="375"/>
      <c r="E238" s="375"/>
      <c r="F238" s="376"/>
      <c r="G238" s="11" t="s">
        <v>567</v>
      </c>
      <c r="H238" s="9">
        <f t="shared" ref="H238:H240" si="18">I238+J238</f>
        <v>20</v>
      </c>
      <c r="I238" s="9"/>
      <c r="J238" s="9">
        <v>20</v>
      </c>
      <c r="K238" s="9">
        <v>7</v>
      </c>
      <c r="L238" s="9">
        <v>1</v>
      </c>
      <c r="M238" s="9">
        <v>1</v>
      </c>
      <c r="N238" s="9">
        <v>23</v>
      </c>
      <c r="O238" s="9"/>
      <c r="P238" s="9"/>
      <c r="Q238" s="10">
        <v>35420</v>
      </c>
      <c r="R238" s="10">
        <v>18970</v>
      </c>
    </row>
    <row r="239" spans="1:18" ht="24" x14ac:dyDescent="0.25">
      <c r="A239" s="7">
        <v>1</v>
      </c>
      <c r="B239" s="374" t="s">
        <v>369</v>
      </c>
      <c r="C239" s="375"/>
      <c r="D239" s="375"/>
      <c r="E239" s="375"/>
      <c r="F239" s="376"/>
      <c r="G239" s="11" t="s">
        <v>370</v>
      </c>
      <c r="H239" s="9">
        <f t="shared" si="18"/>
        <v>0</v>
      </c>
      <c r="I239" s="9"/>
      <c r="J239" s="9"/>
      <c r="K239" s="9"/>
      <c r="L239" s="9"/>
      <c r="M239" s="9"/>
      <c r="N239" s="9">
        <v>2</v>
      </c>
      <c r="O239" s="9"/>
      <c r="P239" s="9"/>
      <c r="Q239" s="10"/>
      <c r="R239" s="10">
        <v>18970</v>
      </c>
    </row>
    <row r="240" spans="1:18" ht="24" x14ac:dyDescent="0.25">
      <c r="A240" s="7">
        <v>2</v>
      </c>
      <c r="B240" s="374" t="s">
        <v>367</v>
      </c>
      <c r="C240" s="375"/>
      <c r="D240" s="375"/>
      <c r="E240" s="375"/>
      <c r="F240" s="376"/>
      <c r="G240" s="11" t="s">
        <v>371</v>
      </c>
      <c r="H240" s="9">
        <f t="shared" si="18"/>
        <v>0</v>
      </c>
      <c r="I240" s="9"/>
      <c r="J240" s="9"/>
      <c r="K240" s="9"/>
      <c r="L240" s="9"/>
      <c r="M240" s="9"/>
      <c r="N240" s="9">
        <v>2</v>
      </c>
      <c r="O240" s="9"/>
      <c r="P240" s="9"/>
      <c r="Q240" s="10">
        <v>35420</v>
      </c>
      <c r="R240" s="10">
        <v>18970</v>
      </c>
    </row>
    <row r="241" spans="1:18" x14ac:dyDescent="0.25">
      <c r="A241" s="7">
        <v>11</v>
      </c>
      <c r="B241" s="396" t="s">
        <v>372</v>
      </c>
      <c r="C241" s="397"/>
      <c r="D241" s="397"/>
      <c r="E241" s="397"/>
      <c r="F241" s="397"/>
      <c r="G241" s="398"/>
      <c r="H241" s="3">
        <f t="shared" ref="H241:P241" si="19">H242+H243+H244+H245+H246+H247+H248+H249+H250+H251+H252+H253+H254+H255</f>
        <v>475</v>
      </c>
      <c r="I241" s="3">
        <f t="shared" si="19"/>
        <v>370</v>
      </c>
      <c r="J241" s="3">
        <f t="shared" si="19"/>
        <v>105</v>
      </c>
      <c r="K241" s="3">
        <f t="shared" si="19"/>
        <v>170</v>
      </c>
      <c r="L241" s="3">
        <f t="shared" si="19"/>
        <v>9</v>
      </c>
      <c r="M241" s="3">
        <f t="shared" si="19"/>
        <v>7</v>
      </c>
      <c r="N241" s="3">
        <f t="shared" si="19"/>
        <v>488</v>
      </c>
      <c r="O241" s="3">
        <f t="shared" si="19"/>
        <v>0</v>
      </c>
      <c r="P241" s="3">
        <f t="shared" si="19"/>
        <v>0</v>
      </c>
      <c r="Q241" s="6">
        <v>44484</v>
      </c>
      <c r="R241" s="6">
        <v>23056</v>
      </c>
    </row>
    <row r="242" spans="1:18" ht="24" x14ac:dyDescent="0.25">
      <c r="A242" s="7"/>
      <c r="B242" s="374" t="s">
        <v>373</v>
      </c>
      <c r="C242" s="375"/>
      <c r="D242" s="375"/>
      <c r="E242" s="375"/>
      <c r="F242" s="376"/>
      <c r="G242" s="11" t="s">
        <v>568</v>
      </c>
      <c r="H242" s="9">
        <f>I242+J242</f>
        <v>370</v>
      </c>
      <c r="I242" s="9">
        <v>340</v>
      </c>
      <c r="J242" s="9">
        <v>30</v>
      </c>
      <c r="K242" s="12">
        <v>134</v>
      </c>
      <c r="L242" s="9">
        <v>7</v>
      </c>
      <c r="M242" s="9">
        <v>7</v>
      </c>
      <c r="N242" s="9">
        <v>366</v>
      </c>
      <c r="O242" s="9"/>
      <c r="P242" s="9"/>
      <c r="Q242" s="10">
        <v>45493</v>
      </c>
      <c r="R242" s="10">
        <v>24114</v>
      </c>
    </row>
    <row r="243" spans="1:18" x14ac:dyDescent="0.25">
      <c r="A243" s="7"/>
      <c r="B243" s="374" t="s">
        <v>374</v>
      </c>
      <c r="C243" s="375"/>
      <c r="D243" s="375"/>
      <c r="E243" s="375"/>
      <c r="F243" s="376"/>
      <c r="G243" s="11" t="s">
        <v>569</v>
      </c>
      <c r="H243" s="9">
        <f t="shared" ref="H243:H255" si="20">I243+J243</f>
        <v>20</v>
      </c>
      <c r="I243" s="9">
        <v>10</v>
      </c>
      <c r="J243" s="9">
        <v>10</v>
      </c>
      <c r="K243" s="9">
        <v>9</v>
      </c>
      <c r="L243" s="9"/>
      <c r="M243" s="9"/>
      <c r="N243" s="9">
        <v>26</v>
      </c>
      <c r="O243" s="9"/>
      <c r="P243" s="9"/>
      <c r="Q243" s="10">
        <v>40733</v>
      </c>
      <c r="R243" s="10">
        <v>19072</v>
      </c>
    </row>
    <row r="244" spans="1:18" x14ac:dyDescent="0.25">
      <c r="A244" s="7"/>
      <c r="B244" s="374" t="s">
        <v>375</v>
      </c>
      <c r="C244" s="375"/>
      <c r="D244" s="375"/>
      <c r="E244" s="375"/>
      <c r="F244" s="376"/>
      <c r="G244" s="11" t="s">
        <v>570</v>
      </c>
      <c r="H244" s="9">
        <f t="shared" si="20"/>
        <v>20</v>
      </c>
      <c r="I244" s="9">
        <v>10</v>
      </c>
      <c r="J244" s="9">
        <v>10</v>
      </c>
      <c r="K244" s="9">
        <v>6</v>
      </c>
      <c r="L244" s="9"/>
      <c r="M244" s="9"/>
      <c r="N244" s="9">
        <v>24</v>
      </c>
      <c r="O244" s="9"/>
      <c r="P244" s="9"/>
      <c r="Q244" s="10">
        <v>48201</v>
      </c>
      <c r="R244" s="10">
        <v>19856</v>
      </c>
    </row>
    <row r="245" spans="1:18" x14ac:dyDescent="0.25">
      <c r="A245" s="7"/>
      <c r="B245" s="374" t="s">
        <v>376</v>
      </c>
      <c r="C245" s="375"/>
      <c r="D245" s="375"/>
      <c r="E245" s="375"/>
      <c r="F245" s="376"/>
      <c r="G245" s="11" t="s">
        <v>571</v>
      </c>
      <c r="H245" s="9">
        <f t="shared" si="20"/>
        <v>20</v>
      </c>
      <c r="I245" s="9">
        <v>10</v>
      </c>
      <c r="J245" s="9">
        <v>10</v>
      </c>
      <c r="K245" s="9">
        <v>7</v>
      </c>
      <c r="L245" s="9">
        <v>0</v>
      </c>
      <c r="M245" s="9">
        <v>0</v>
      </c>
      <c r="N245" s="9">
        <v>24</v>
      </c>
      <c r="O245" s="9"/>
      <c r="P245" s="9"/>
      <c r="Q245" s="10">
        <v>31171</v>
      </c>
      <c r="R245" s="10">
        <v>17272</v>
      </c>
    </row>
    <row r="246" spans="1:18" x14ac:dyDescent="0.25">
      <c r="A246" s="7"/>
      <c r="B246" s="374" t="s">
        <v>377</v>
      </c>
      <c r="C246" s="375"/>
      <c r="D246" s="375"/>
      <c r="E246" s="375"/>
      <c r="F246" s="376"/>
      <c r="G246" s="11" t="s">
        <v>572</v>
      </c>
      <c r="H246" s="9">
        <f t="shared" si="20"/>
        <v>0</v>
      </c>
      <c r="I246" s="9"/>
      <c r="J246" s="9"/>
      <c r="K246" s="9">
        <v>3</v>
      </c>
      <c r="L246" s="9">
        <v>0</v>
      </c>
      <c r="M246" s="9"/>
      <c r="N246" s="9">
        <v>6</v>
      </c>
      <c r="O246" s="9"/>
      <c r="P246" s="9"/>
      <c r="Q246" s="10">
        <v>37287</v>
      </c>
      <c r="R246" s="10">
        <v>21381</v>
      </c>
    </row>
    <row r="247" spans="1:18" x14ac:dyDescent="0.25">
      <c r="A247" s="7"/>
      <c r="B247" s="374" t="s">
        <v>378</v>
      </c>
      <c r="C247" s="375"/>
      <c r="D247" s="375"/>
      <c r="E247" s="375"/>
      <c r="F247" s="376"/>
      <c r="G247" s="11" t="s">
        <v>573</v>
      </c>
      <c r="H247" s="9">
        <f t="shared" si="20"/>
        <v>15</v>
      </c>
      <c r="I247" s="9"/>
      <c r="J247" s="9">
        <v>15</v>
      </c>
      <c r="K247" s="9">
        <v>2</v>
      </c>
      <c r="L247" s="9">
        <v>0</v>
      </c>
      <c r="M247" s="9"/>
      <c r="N247" s="9">
        <v>8</v>
      </c>
      <c r="O247" s="9"/>
      <c r="P247" s="9"/>
      <c r="Q247" s="10">
        <v>45785</v>
      </c>
      <c r="R247" s="10">
        <v>21027</v>
      </c>
    </row>
    <row r="248" spans="1:18" x14ac:dyDescent="0.25">
      <c r="A248" s="7"/>
      <c r="B248" s="374" t="s">
        <v>379</v>
      </c>
      <c r="C248" s="375"/>
      <c r="D248" s="375"/>
      <c r="E248" s="375"/>
      <c r="F248" s="376"/>
      <c r="G248" s="11" t="s">
        <v>574</v>
      </c>
      <c r="H248" s="9">
        <f t="shared" si="20"/>
        <v>15</v>
      </c>
      <c r="I248" s="9"/>
      <c r="J248" s="9">
        <v>15</v>
      </c>
      <c r="K248" s="9">
        <v>4</v>
      </c>
      <c r="L248" s="9">
        <v>1</v>
      </c>
      <c r="M248" s="9">
        <v>0</v>
      </c>
      <c r="N248" s="9">
        <v>6</v>
      </c>
      <c r="O248" s="9"/>
      <c r="P248" s="9"/>
      <c r="Q248" s="10">
        <v>44275</v>
      </c>
      <c r="R248" s="10">
        <v>22132</v>
      </c>
    </row>
    <row r="249" spans="1:18" x14ac:dyDescent="0.25">
      <c r="A249" s="7"/>
      <c r="B249" s="374" t="s">
        <v>380</v>
      </c>
      <c r="C249" s="375"/>
      <c r="D249" s="375"/>
      <c r="E249" s="375"/>
      <c r="F249" s="376"/>
      <c r="G249" s="11" t="s">
        <v>575</v>
      </c>
      <c r="H249" s="9">
        <f t="shared" si="20"/>
        <v>0</v>
      </c>
      <c r="I249" s="9"/>
      <c r="J249" s="9"/>
      <c r="K249" s="9">
        <v>2</v>
      </c>
      <c r="L249" s="9">
        <v>0</v>
      </c>
      <c r="M249" s="9">
        <v>0</v>
      </c>
      <c r="N249" s="9">
        <v>7</v>
      </c>
      <c r="O249" s="9"/>
      <c r="P249" s="9"/>
      <c r="Q249" s="10">
        <v>40575</v>
      </c>
      <c r="R249" s="10">
        <v>22607</v>
      </c>
    </row>
    <row r="250" spans="1:18" x14ac:dyDescent="0.25">
      <c r="A250" s="7"/>
      <c r="B250" s="374" t="s">
        <v>381</v>
      </c>
      <c r="C250" s="375"/>
      <c r="D250" s="375"/>
      <c r="E250" s="375"/>
      <c r="F250" s="376"/>
      <c r="G250" s="11" t="s">
        <v>576</v>
      </c>
      <c r="H250" s="9">
        <f t="shared" si="20"/>
        <v>0</v>
      </c>
      <c r="I250" s="9"/>
      <c r="J250" s="9"/>
      <c r="K250" s="9">
        <v>1</v>
      </c>
      <c r="L250" s="9">
        <v>0</v>
      </c>
      <c r="M250" s="9">
        <v>0</v>
      </c>
      <c r="N250" s="9">
        <v>7</v>
      </c>
      <c r="O250" s="9"/>
      <c r="P250" s="9"/>
      <c r="Q250" s="10">
        <v>34744</v>
      </c>
      <c r="R250" s="10">
        <v>19066</v>
      </c>
    </row>
    <row r="251" spans="1:18" x14ac:dyDescent="0.25">
      <c r="A251" s="7"/>
      <c r="B251" s="374" t="s">
        <v>382</v>
      </c>
      <c r="C251" s="375"/>
      <c r="D251" s="375"/>
      <c r="E251" s="375"/>
      <c r="F251" s="376"/>
      <c r="G251" s="11" t="s">
        <v>577</v>
      </c>
      <c r="H251" s="9">
        <f t="shared" si="20"/>
        <v>15</v>
      </c>
      <c r="I251" s="9"/>
      <c r="J251" s="9">
        <v>15</v>
      </c>
      <c r="K251" s="9">
        <v>2</v>
      </c>
      <c r="L251" s="9">
        <v>1</v>
      </c>
      <c r="M251" s="9">
        <v>0</v>
      </c>
      <c r="N251" s="9">
        <v>8</v>
      </c>
      <c r="O251" s="9"/>
      <c r="P251" s="9"/>
      <c r="Q251" s="10">
        <v>47884</v>
      </c>
      <c r="R251" s="10">
        <v>20978</v>
      </c>
    </row>
    <row r="252" spans="1:18" x14ac:dyDescent="0.25">
      <c r="A252" s="7">
        <v>1</v>
      </c>
      <c r="B252" s="374" t="s">
        <v>383</v>
      </c>
      <c r="C252" s="375"/>
      <c r="D252" s="375"/>
      <c r="E252" s="375"/>
      <c r="F252" s="376"/>
      <c r="G252" s="11" t="s">
        <v>384</v>
      </c>
      <c r="H252" s="9">
        <f t="shared" si="20"/>
        <v>0</v>
      </c>
      <c r="I252" s="9"/>
      <c r="J252" s="9"/>
      <c r="K252" s="9"/>
      <c r="L252" s="9"/>
      <c r="M252" s="9"/>
      <c r="N252" s="9">
        <v>2</v>
      </c>
      <c r="O252" s="9"/>
      <c r="P252" s="9"/>
      <c r="Q252" s="10"/>
      <c r="R252" s="10">
        <v>30419</v>
      </c>
    </row>
    <row r="253" spans="1:18" x14ac:dyDescent="0.25">
      <c r="A253" s="7">
        <v>2</v>
      </c>
      <c r="B253" s="374" t="s">
        <v>385</v>
      </c>
      <c r="C253" s="375"/>
      <c r="D253" s="375"/>
      <c r="E253" s="375"/>
      <c r="F253" s="376"/>
      <c r="G253" s="11" t="s">
        <v>386</v>
      </c>
      <c r="H253" s="9">
        <f t="shared" si="20"/>
        <v>0</v>
      </c>
      <c r="I253" s="9"/>
      <c r="J253" s="9"/>
      <c r="K253" s="9"/>
      <c r="L253" s="9"/>
      <c r="M253" s="9"/>
      <c r="N253" s="9">
        <v>2</v>
      </c>
      <c r="O253" s="9"/>
      <c r="P253" s="9"/>
      <c r="Q253" s="10"/>
      <c r="R253" s="10">
        <v>19748</v>
      </c>
    </row>
    <row r="254" spans="1:18" x14ac:dyDescent="0.25">
      <c r="A254" s="7">
        <v>3</v>
      </c>
      <c r="B254" s="374" t="s">
        <v>387</v>
      </c>
      <c r="C254" s="375"/>
      <c r="D254" s="375"/>
      <c r="E254" s="375"/>
      <c r="F254" s="376"/>
      <c r="G254" s="11" t="s">
        <v>388</v>
      </c>
      <c r="H254" s="9">
        <f t="shared" si="20"/>
        <v>0</v>
      </c>
      <c r="I254" s="9"/>
      <c r="J254" s="9"/>
      <c r="K254" s="9"/>
      <c r="L254" s="9"/>
      <c r="M254" s="9"/>
      <c r="N254" s="9">
        <v>1</v>
      </c>
      <c r="O254" s="9"/>
      <c r="P254" s="9"/>
      <c r="Q254" s="10"/>
      <c r="R254" s="10">
        <v>24151</v>
      </c>
    </row>
    <row r="255" spans="1:18" ht="24" x14ac:dyDescent="0.25">
      <c r="A255" s="7">
        <v>4</v>
      </c>
      <c r="B255" s="374" t="s">
        <v>389</v>
      </c>
      <c r="C255" s="375"/>
      <c r="D255" s="375"/>
      <c r="E255" s="375"/>
      <c r="F255" s="376"/>
      <c r="G255" s="11" t="s">
        <v>390</v>
      </c>
      <c r="H255" s="9">
        <f t="shared" si="20"/>
        <v>0</v>
      </c>
      <c r="I255" s="9"/>
      <c r="J255" s="9"/>
      <c r="K255" s="9"/>
      <c r="L255" s="9"/>
      <c r="M255" s="9"/>
      <c r="N255" s="9">
        <v>1</v>
      </c>
      <c r="O255" s="9"/>
      <c r="P255" s="9"/>
      <c r="Q255" s="10"/>
      <c r="R255" s="10">
        <v>24958</v>
      </c>
    </row>
    <row r="256" spans="1:18" x14ac:dyDescent="0.25">
      <c r="A256" s="7">
        <v>12</v>
      </c>
      <c r="B256" s="396" t="s">
        <v>391</v>
      </c>
      <c r="C256" s="397"/>
      <c r="D256" s="397"/>
      <c r="E256" s="397"/>
      <c r="F256" s="397"/>
      <c r="G256" s="398"/>
      <c r="H256" s="3">
        <f t="shared" ref="H256:P256" si="21">H257+H258+H259+H260+H261+H262+H263+H264+H265+H266</f>
        <v>310</v>
      </c>
      <c r="I256" s="3">
        <f t="shared" si="21"/>
        <v>250</v>
      </c>
      <c r="J256" s="3">
        <f>J257+J258+J259+J260+J261+J262+J263+J264+J265+J266</f>
        <v>60</v>
      </c>
      <c r="K256" s="3">
        <f t="shared" si="21"/>
        <v>198</v>
      </c>
      <c r="L256" s="3">
        <f t="shared" si="21"/>
        <v>48</v>
      </c>
      <c r="M256" s="3">
        <f t="shared" si="21"/>
        <v>8</v>
      </c>
      <c r="N256" s="3">
        <f t="shared" si="21"/>
        <v>603</v>
      </c>
      <c r="O256" s="3">
        <f t="shared" si="21"/>
        <v>78</v>
      </c>
      <c r="P256" s="3">
        <f t="shared" si="21"/>
        <v>0</v>
      </c>
      <c r="Q256" s="6">
        <v>28247</v>
      </c>
      <c r="R256" s="6">
        <v>15995</v>
      </c>
    </row>
    <row r="257" spans="1:18" x14ac:dyDescent="0.25">
      <c r="A257" s="7"/>
      <c r="B257" s="374" t="s">
        <v>392</v>
      </c>
      <c r="C257" s="375"/>
      <c r="D257" s="375"/>
      <c r="E257" s="375"/>
      <c r="F257" s="376"/>
      <c r="G257" s="11" t="s">
        <v>578</v>
      </c>
      <c r="H257" s="9">
        <f>I257+J257</f>
        <v>265</v>
      </c>
      <c r="I257" s="9">
        <v>225</v>
      </c>
      <c r="J257" s="9">
        <v>40</v>
      </c>
      <c r="K257" s="9">
        <v>140</v>
      </c>
      <c r="L257" s="9">
        <v>29</v>
      </c>
      <c r="M257" s="9">
        <v>5</v>
      </c>
      <c r="N257" s="9">
        <v>435</v>
      </c>
      <c r="O257" s="9">
        <v>56</v>
      </c>
      <c r="P257" s="9"/>
      <c r="Q257" s="10">
        <v>29842</v>
      </c>
      <c r="R257" s="10">
        <v>16737</v>
      </c>
    </row>
    <row r="258" spans="1:18" x14ac:dyDescent="0.25">
      <c r="A258" s="7"/>
      <c r="B258" s="374" t="s">
        <v>393</v>
      </c>
      <c r="C258" s="375"/>
      <c r="D258" s="375"/>
      <c r="E258" s="375"/>
      <c r="F258" s="376"/>
      <c r="G258" s="11" t="s">
        <v>579</v>
      </c>
      <c r="H258" s="9">
        <f t="shared" ref="H258:H265" si="22">I258+J258</f>
        <v>45</v>
      </c>
      <c r="I258" s="9">
        <v>25</v>
      </c>
      <c r="J258" s="9">
        <v>20</v>
      </c>
      <c r="K258" s="9">
        <v>8</v>
      </c>
      <c r="L258" s="9">
        <v>6</v>
      </c>
      <c r="M258" s="9">
        <v>3</v>
      </c>
      <c r="N258" s="9">
        <v>28</v>
      </c>
      <c r="O258" s="9">
        <v>6</v>
      </c>
      <c r="P258" s="9"/>
      <c r="Q258" s="10">
        <v>29842</v>
      </c>
      <c r="R258" s="10">
        <v>16737</v>
      </c>
    </row>
    <row r="259" spans="1:18" x14ac:dyDescent="0.25">
      <c r="A259" s="7"/>
      <c r="B259" s="374" t="s">
        <v>394</v>
      </c>
      <c r="C259" s="375"/>
      <c r="D259" s="375"/>
      <c r="E259" s="375"/>
      <c r="F259" s="376"/>
      <c r="G259" s="11" t="s">
        <v>580</v>
      </c>
      <c r="H259" s="9">
        <f t="shared" si="22"/>
        <v>0</v>
      </c>
      <c r="I259" s="9"/>
      <c r="J259" s="9"/>
      <c r="K259" s="9">
        <v>12</v>
      </c>
      <c r="L259" s="9">
        <v>3</v>
      </c>
      <c r="M259" s="9">
        <v>0</v>
      </c>
      <c r="N259" s="9">
        <v>40</v>
      </c>
      <c r="O259" s="9">
        <v>3</v>
      </c>
      <c r="P259" s="9"/>
      <c r="Q259" s="10">
        <v>29842</v>
      </c>
      <c r="R259" s="10">
        <v>16737</v>
      </c>
    </row>
    <row r="260" spans="1:18" x14ac:dyDescent="0.25">
      <c r="A260" s="7"/>
      <c r="B260" s="374" t="s">
        <v>395</v>
      </c>
      <c r="C260" s="375"/>
      <c r="D260" s="375"/>
      <c r="E260" s="375"/>
      <c r="F260" s="376"/>
      <c r="G260" s="11" t="s">
        <v>581</v>
      </c>
      <c r="H260" s="9">
        <f t="shared" si="22"/>
        <v>0</v>
      </c>
      <c r="I260" s="9"/>
      <c r="J260" s="9"/>
      <c r="K260" s="9">
        <v>4</v>
      </c>
      <c r="L260" s="9">
        <v>1</v>
      </c>
      <c r="M260" s="9"/>
      <c r="N260" s="9">
        <v>11</v>
      </c>
      <c r="O260" s="9">
        <v>2</v>
      </c>
      <c r="P260" s="9"/>
      <c r="Q260" s="10">
        <v>29842</v>
      </c>
      <c r="R260" s="10">
        <v>16737</v>
      </c>
    </row>
    <row r="261" spans="1:18" x14ac:dyDescent="0.25">
      <c r="A261" s="7"/>
      <c r="B261" s="374" t="s">
        <v>396</v>
      </c>
      <c r="C261" s="375"/>
      <c r="D261" s="375"/>
      <c r="E261" s="375"/>
      <c r="F261" s="376"/>
      <c r="G261" s="11" t="s">
        <v>582</v>
      </c>
      <c r="H261" s="9">
        <f t="shared" si="22"/>
        <v>0</v>
      </c>
      <c r="I261" s="9"/>
      <c r="J261" s="9"/>
      <c r="K261" s="9">
        <v>8</v>
      </c>
      <c r="L261" s="9">
        <v>2</v>
      </c>
      <c r="M261" s="9"/>
      <c r="N261" s="9">
        <v>17</v>
      </c>
      <c r="O261" s="9">
        <v>2</v>
      </c>
      <c r="P261" s="9"/>
      <c r="Q261" s="10">
        <v>29842</v>
      </c>
      <c r="R261" s="10">
        <v>16737</v>
      </c>
    </row>
    <row r="262" spans="1:18" x14ac:dyDescent="0.25">
      <c r="A262" s="7"/>
      <c r="B262" s="374" t="s">
        <v>397</v>
      </c>
      <c r="C262" s="375"/>
      <c r="D262" s="375"/>
      <c r="E262" s="375"/>
      <c r="F262" s="376"/>
      <c r="G262" s="11" t="s">
        <v>583</v>
      </c>
      <c r="H262" s="9">
        <f t="shared" si="22"/>
        <v>0</v>
      </c>
      <c r="I262" s="9"/>
      <c r="J262" s="9"/>
      <c r="K262" s="9">
        <v>5</v>
      </c>
      <c r="L262" s="9">
        <v>1</v>
      </c>
      <c r="M262" s="9"/>
      <c r="N262" s="9">
        <v>12</v>
      </c>
      <c r="O262" s="9">
        <v>3</v>
      </c>
      <c r="P262" s="9"/>
      <c r="Q262" s="10">
        <v>29842</v>
      </c>
      <c r="R262" s="10">
        <v>16737</v>
      </c>
    </row>
    <row r="263" spans="1:18" x14ac:dyDescent="0.25">
      <c r="A263" s="7"/>
      <c r="B263" s="374" t="s">
        <v>398</v>
      </c>
      <c r="C263" s="375"/>
      <c r="D263" s="375"/>
      <c r="E263" s="375"/>
      <c r="F263" s="376"/>
      <c r="G263" s="11" t="s">
        <v>584</v>
      </c>
      <c r="H263" s="9">
        <f t="shared" si="22"/>
        <v>0</v>
      </c>
      <c r="I263" s="9"/>
      <c r="J263" s="9"/>
      <c r="K263" s="9">
        <v>9</v>
      </c>
      <c r="L263" s="9">
        <v>2</v>
      </c>
      <c r="M263" s="9"/>
      <c r="N263" s="9">
        <v>29</v>
      </c>
      <c r="O263" s="9">
        <v>1</v>
      </c>
      <c r="P263" s="9"/>
      <c r="Q263" s="10">
        <v>29842</v>
      </c>
      <c r="R263" s="10">
        <v>16737</v>
      </c>
    </row>
    <row r="264" spans="1:18" x14ac:dyDescent="0.25">
      <c r="A264" s="7"/>
      <c r="B264" s="374" t="s">
        <v>399</v>
      </c>
      <c r="C264" s="375"/>
      <c r="D264" s="375"/>
      <c r="E264" s="375"/>
      <c r="F264" s="376"/>
      <c r="G264" s="11" t="s">
        <v>585</v>
      </c>
      <c r="H264" s="9">
        <f t="shared" si="22"/>
        <v>0</v>
      </c>
      <c r="I264" s="9"/>
      <c r="J264" s="9"/>
      <c r="K264" s="9">
        <v>7</v>
      </c>
      <c r="L264" s="9">
        <v>2</v>
      </c>
      <c r="M264" s="9"/>
      <c r="N264" s="9">
        <v>15</v>
      </c>
      <c r="O264" s="9">
        <v>3</v>
      </c>
      <c r="P264" s="9"/>
      <c r="Q264" s="10">
        <v>29842</v>
      </c>
      <c r="R264" s="10">
        <v>16737</v>
      </c>
    </row>
    <row r="265" spans="1:18" x14ac:dyDescent="0.25">
      <c r="A265" s="7"/>
      <c r="B265" s="374" t="s">
        <v>400</v>
      </c>
      <c r="C265" s="375"/>
      <c r="D265" s="375"/>
      <c r="E265" s="375"/>
      <c r="F265" s="376"/>
      <c r="G265" s="11" t="s">
        <v>586</v>
      </c>
      <c r="H265" s="9">
        <f t="shared" si="22"/>
        <v>0</v>
      </c>
      <c r="I265" s="9"/>
      <c r="J265" s="9"/>
      <c r="K265" s="9">
        <v>5</v>
      </c>
      <c r="L265" s="9">
        <v>2</v>
      </c>
      <c r="M265" s="9"/>
      <c r="N265" s="9">
        <v>14</v>
      </c>
      <c r="O265" s="9">
        <v>2</v>
      </c>
      <c r="P265" s="9"/>
      <c r="Q265" s="10">
        <v>29842</v>
      </c>
      <c r="R265" s="10">
        <v>16737</v>
      </c>
    </row>
    <row r="266" spans="1:18" x14ac:dyDescent="0.25">
      <c r="A266" s="7"/>
      <c r="B266" s="374" t="s">
        <v>401</v>
      </c>
      <c r="C266" s="375"/>
      <c r="D266" s="375"/>
      <c r="E266" s="375"/>
      <c r="F266" s="376"/>
      <c r="G266" s="11" t="s">
        <v>402</v>
      </c>
      <c r="H266" s="9">
        <f>I266+J266</f>
        <v>0</v>
      </c>
      <c r="I266" s="9"/>
      <c r="J266" s="9"/>
      <c r="K266" s="9"/>
      <c r="L266" s="9"/>
      <c r="M266" s="9"/>
      <c r="N266" s="9">
        <v>2</v>
      </c>
      <c r="O266" s="9"/>
      <c r="P266" s="9"/>
      <c r="Q266" s="10">
        <v>29842</v>
      </c>
      <c r="R266" s="10">
        <v>16737</v>
      </c>
    </row>
    <row r="267" spans="1:18" x14ac:dyDescent="0.25">
      <c r="A267" s="7">
        <v>13</v>
      </c>
      <c r="B267" s="396" t="s">
        <v>403</v>
      </c>
      <c r="C267" s="397"/>
      <c r="D267" s="397"/>
      <c r="E267" s="397"/>
      <c r="F267" s="397"/>
      <c r="G267" s="398"/>
      <c r="H267" s="3">
        <f>H269+H270+H271+H272+H273+H274+H275+H276+H277+H278+H279+H280+H281+H282+H283+H284+H285+H287+H288+H289+H290+H291+H292+H293+H294+H295+H296+H297+H299+H300+H301+H302+H303</f>
        <v>105</v>
      </c>
      <c r="I267" s="3">
        <f t="shared" ref="I267:P267" si="23">I269+I270+I271+I272+I273+I274+I275+I276+I277+I278+I279+I280+I281+I282+I283+I284+I285+I287+I288+I289+I290+I291+I292+I293+I294+I295+I296+I297+I299+I300+I301+I302+I303</f>
        <v>65</v>
      </c>
      <c r="J267" s="3">
        <f t="shared" si="23"/>
        <v>40</v>
      </c>
      <c r="K267" s="3">
        <f t="shared" si="23"/>
        <v>32</v>
      </c>
      <c r="L267" s="3">
        <f t="shared" si="23"/>
        <v>37</v>
      </c>
      <c r="M267" s="3">
        <f t="shared" si="23"/>
        <v>21</v>
      </c>
      <c r="N267" s="3">
        <f t="shared" si="23"/>
        <v>85</v>
      </c>
      <c r="O267" s="3">
        <f t="shared" si="23"/>
        <v>68</v>
      </c>
      <c r="P267" s="3">
        <f t="shared" si="23"/>
        <v>33</v>
      </c>
      <c r="Q267" s="6">
        <v>36918</v>
      </c>
      <c r="R267" s="6">
        <v>20445</v>
      </c>
    </row>
    <row r="268" spans="1:18" x14ac:dyDescent="0.25">
      <c r="A268" s="7"/>
      <c r="B268" s="374" t="s">
        <v>430</v>
      </c>
      <c r="C268" s="375"/>
      <c r="D268" s="375"/>
      <c r="E268" s="375"/>
      <c r="F268" s="376"/>
      <c r="G268" s="11"/>
      <c r="H268" s="439"/>
      <c r="I268" s="440"/>
      <c r="J268" s="440"/>
      <c r="K268" s="440"/>
      <c r="L268" s="440"/>
      <c r="M268" s="440"/>
      <c r="N268" s="440"/>
      <c r="O268" s="440"/>
      <c r="P268" s="440"/>
      <c r="Q268" s="440"/>
      <c r="R268" s="441"/>
    </row>
    <row r="269" spans="1:18" x14ac:dyDescent="0.25">
      <c r="A269" s="7"/>
      <c r="B269" s="374" t="s">
        <v>430</v>
      </c>
      <c r="C269" s="375"/>
      <c r="D269" s="375"/>
      <c r="E269" s="375"/>
      <c r="F269" s="376"/>
      <c r="G269" s="11" t="s">
        <v>590</v>
      </c>
      <c r="H269" s="9">
        <f>I269+J269</f>
        <v>95</v>
      </c>
      <c r="I269" s="9">
        <v>65</v>
      </c>
      <c r="J269" s="9">
        <v>30</v>
      </c>
      <c r="K269" s="9">
        <v>26</v>
      </c>
      <c r="L269" s="9">
        <v>27</v>
      </c>
      <c r="M269" s="9">
        <v>18</v>
      </c>
      <c r="N269" s="9">
        <v>59</v>
      </c>
      <c r="O269" s="9">
        <v>39</v>
      </c>
      <c r="P269" s="9">
        <v>12</v>
      </c>
      <c r="Q269" s="10">
        <v>35867</v>
      </c>
      <c r="R269" s="10">
        <v>19641</v>
      </c>
    </row>
    <row r="270" spans="1:18" x14ac:dyDescent="0.25">
      <c r="A270" s="7">
        <v>1</v>
      </c>
      <c r="B270" s="374" t="s">
        <v>431</v>
      </c>
      <c r="C270" s="375"/>
      <c r="D270" s="375"/>
      <c r="E270" s="375"/>
      <c r="F270" s="376"/>
      <c r="G270" s="11" t="s">
        <v>432</v>
      </c>
      <c r="H270" s="9">
        <f t="shared" ref="H270:H284" si="24">I270+J270</f>
        <v>0</v>
      </c>
      <c r="I270" s="9"/>
      <c r="J270" s="9"/>
      <c r="K270" s="9"/>
      <c r="L270" s="9"/>
      <c r="M270" s="9"/>
      <c r="N270" s="9">
        <v>1</v>
      </c>
      <c r="O270" s="9"/>
      <c r="P270" s="9"/>
      <c r="Q270" s="10"/>
      <c r="R270" s="10">
        <v>24190</v>
      </c>
    </row>
    <row r="271" spans="1:18" x14ac:dyDescent="0.25">
      <c r="A271" s="7">
        <v>2</v>
      </c>
      <c r="B271" s="374" t="s">
        <v>433</v>
      </c>
      <c r="C271" s="375"/>
      <c r="D271" s="375"/>
      <c r="E271" s="375"/>
      <c r="F271" s="376"/>
      <c r="G271" s="11" t="s">
        <v>434</v>
      </c>
      <c r="H271" s="9">
        <f t="shared" si="24"/>
        <v>0</v>
      </c>
      <c r="I271" s="9"/>
      <c r="J271" s="9"/>
      <c r="K271" s="9"/>
      <c r="L271" s="9"/>
      <c r="M271" s="9"/>
      <c r="N271" s="9">
        <v>1</v>
      </c>
      <c r="O271" s="9"/>
      <c r="P271" s="9"/>
      <c r="Q271" s="10"/>
      <c r="R271" s="10">
        <v>21767</v>
      </c>
    </row>
    <row r="272" spans="1:18" x14ac:dyDescent="0.25">
      <c r="A272" s="7">
        <v>3</v>
      </c>
      <c r="B272" s="374" t="s">
        <v>435</v>
      </c>
      <c r="C272" s="375"/>
      <c r="D272" s="375"/>
      <c r="E272" s="375"/>
      <c r="F272" s="376"/>
      <c r="G272" s="11" t="s">
        <v>436</v>
      </c>
      <c r="H272" s="9">
        <f t="shared" si="24"/>
        <v>0</v>
      </c>
      <c r="I272" s="9"/>
      <c r="J272" s="9"/>
      <c r="K272" s="9"/>
      <c r="L272" s="9"/>
      <c r="M272" s="9"/>
      <c r="N272" s="9">
        <v>1</v>
      </c>
      <c r="O272" s="9"/>
      <c r="P272" s="9"/>
      <c r="Q272" s="10"/>
      <c r="R272" s="10">
        <v>22560</v>
      </c>
    </row>
    <row r="273" spans="1:18" x14ac:dyDescent="0.25">
      <c r="A273" s="7">
        <v>4</v>
      </c>
      <c r="B273" s="374" t="s">
        <v>439</v>
      </c>
      <c r="C273" s="375"/>
      <c r="D273" s="375"/>
      <c r="E273" s="375"/>
      <c r="F273" s="376"/>
      <c r="G273" s="11" t="s">
        <v>440</v>
      </c>
      <c r="H273" s="9">
        <f t="shared" si="24"/>
        <v>0</v>
      </c>
      <c r="I273" s="9"/>
      <c r="J273" s="9"/>
      <c r="K273" s="9"/>
      <c r="L273" s="9"/>
      <c r="M273" s="9"/>
      <c r="N273" s="9">
        <v>1</v>
      </c>
      <c r="O273" s="9"/>
      <c r="P273" s="9"/>
      <c r="Q273" s="10"/>
      <c r="R273" s="10">
        <v>28301</v>
      </c>
    </row>
    <row r="274" spans="1:18" x14ac:dyDescent="0.25">
      <c r="A274" s="7">
        <v>5</v>
      </c>
      <c r="B274" s="374" t="s">
        <v>443</v>
      </c>
      <c r="C274" s="375"/>
      <c r="D274" s="375"/>
      <c r="E274" s="375"/>
      <c r="F274" s="376"/>
      <c r="G274" s="11" t="s">
        <v>444</v>
      </c>
      <c r="H274" s="9">
        <f t="shared" si="24"/>
        <v>0</v>
      </c>
      <c r="I274" s="9"/>
      <c r="J274" s="9"/>
      <c r="K274" s="9"/>
      <c r="L274" s="9"/>
      <c r="M274" s="9"/>
      <c r="N274" s="9">
        <v>1</v>
      </c>
      <c r="O274" s="9"/>
      <c r="P274" s="9"/>
      <c r="Q274" s="10"/>
      <c r="R274" s="10">
        <v>22877</v>
      </c>
    </row>
    <row r="275" spans="1:18" x14ac:dyDescent="0.25">
      <c r="A275" s="7">
        <v>6</v>
      </c>
      <c r="B275" s="374" t="s">
        <v>445</v>
      </c>
      <c r="C275" s="375"/>
      <c r="D275" s="375"/>
      <c r="E275" s="375"/>
      <c r="F275" s="376"/>
      <c r="G275" s="11" t="s">
        <v>446</v>
      </c>
      <c r="H275" s="9">
        <f t="shared" si="24"/>
        <v>0</v>
      </c>
      <c r="I275" s="9"/>
      <c r="J275" s="9"/>
      <c r="K275" s="9"/>
      <c r="L275" s="9"/>
      <c r="M275" s="9"/>
      <c r="N275" s="9">
        <v>1</v>
      </c>
      <c r="O275" s="9"/>
      <c r="P275" s="9"/>
      <c r="Q275" s="10"/>
      <c r="R275" s="10">
        <v>18742</v>
      </c>
    </row>
    <row r="276" spans="1:18" x14ac:dyDescent="0.25">
      <c r="A276" s="7">
        <v>7</v>
      </c>
      <c r="B276" s="374" t="s">
        <v>447</v>
      </c>
      <c r="C276" s="375"/>
      <c r="D276" s="375"/>
      <c r="E276" s="375"/>
      <c r="F276" s="376"/>
      <c r="G276" s="11" t="s">
        <v>448</v>
      </c>
      <c r="H276" s="9">
        <f t="shared" si="24"/>
        <v>0</v>
      </c>
      <c r="I276" s="9"/>
      <c r="J276" s="9"/>
      <c r="K276" s="9"/>
      <c r="L276" s="9"/>
      <c r="M276" s="9"/>
      <c r="N276" s="9">
        <v>1</v>
      </c>
      <c r="O276" s="9"/>
      <c r="P276" s="9"/>
      <c r="Q276" s="10"/>
      <c r="R276" s="10">
        <v>22034</v>
      </c>
    </row>
    <row r="277" spans="1:18" x14ac:dyDescent="0.25">
      <c r="A277" s="7">
        <v>8</v>
      </c>
      <c r="B277" s="374" t="s">
        <v>449</v>
      </c>
      <c r="C277" s="375"/>
      <c r="D277" s="375"/>
      <c r="E277" s="375"/>
      <c r="F277" s="376"/>
      <c r="G277" s="11" t="s">
        <v>450</v>
      </c>
      <c r="H277" s="9">
        <f t="shared" si="24"/>
        <v>0</v>
      </c>
      <c r="I277" s="9"/>
      <c r="J277" s="9"/>
      <c r="K277" s="9"/>
      <c r="L277" s="9"/>
      <c r="M277" s="9"/>
      <c r="N277" s="9"/>
      <c r="O277" s="9">
        <v>1</v>
      </c>
      <c r="P277" s="9">
        <v>1</v>
      </c>
      <c r="Q277" s="10"/>
      <c r="R277" s="10">
        <v>24270</v>
      </c>
    </row>
    <row r="278" spans="1:18" x14ac:dyDescent="0.25">
      <c r="A278" s="7">
        <v>9</v>
      </c>
      <c r="B278" s="374" t="s">
        <v>451</v>
      </c>
      <c r="C278" s="375"/>
      <c r="D278" s="375"/>
      <c r="E278" s="375"/>
      <c r="F278" s="376"/>
      <c r="G278" s="11" t="s">
        <v>452</v>
      </c>
      <c r="H278" s="9">
        <f t="shared" si="24"/>
        <v>0</v>
      </c>
      <c r="I278" s="9"/>
      <c r="J278" s="9"/>
      <c r="K278" s="9"/>
      <c r="L278" s="9"/>
      <c r="M278" s="9"/>
      <c r="N278" s="9">
        <v>1</v>
      </c>
      <c r="O278" s="9"/>
      <c r="P278" s="9"/>
      <c r="Q278" s="10"/>
      <c r="R278" s="10">
        <v>20172</v>
      </c>
    </row>
    <row r="279" spans="1:18" x14ac:dyDescent="0.25">
      <c r="A279" s="7">
        <v>10</v>
      </c>
      <c r="B279" s="374" t="s">
        <v>453</v>
      </c>
      <c r="C279" s="375"/>
      <c r="D279" s="375"/>
      <c r="E279" s="375"/>
      <c r="F279" s="376"/>
      <c r="G279" s="11" t="s">
        <v>454</v>
      </c>
      <c r="H279" s="9">
        <f t="shared" si="24"/>
        <v>0</v>
      </c>
      <c r="I279" s="9"/>
      <c r="J279" s="9"/>
      <c r="K279" s="9"/>
      <c r="L279" s="9"/>
      <c r="M279" s="9"/>
      <c r="N279" s="9">
        <v>1</v>
      </c>
      <c r="O279" s="9">
        <v>0</v>
      </c>
      <c r="P279" s="9">
        <v>0</v>
      </c>
      <c r="Q279" s="10"/>
      <c r="R279" s="10">
        <v>0</v>
      </c>
    </row>
    <row r="280" spans="1:18" x14ac:dyDescent="0.25">
      <c r="A280" s="7">
        <v>11</v>
      </c>
      <c r="B280" s="374" t="s">
        <v>455</v>
      </c>
      <c r="C280" s="375"/>
      <c r="D280" s="375"/>
      <c r="E280" s="375"/>
      <c r="F280" s="376"/>
      <c r="G280" s="11" t="s">
        <v>456</v>
      </c>
      <c r="H280" s="9">
        <f t="shared" si="24"/>
        <v>0</v>
      </c>
      <c r="I280" s="9"/>
      <c r="J280" s="9"/>
      <c r="K280" s="9"/>
      <c r="L280" s="9"/>
      <c r="M280" s="9"/>
      <c r="N280" s="9">
        <v>1</v>
      </c>
      <c r="O280" s="9"/>
      <c r="P280" s="9"/>
      <c r="Q280" s="10"/>
      <c r="R280" s="10">
        <v>23502</v>
      </c>
    </row>
    <row r="281" spans="1:18" x14ac:dyDescent="0.25">
      <c r="A281" s="7">
        <v>12</v>
      </c>
      <c r="B281" s="374" t="s">
        <v>457</v>
      </c>
      <c r="C281" s="375"/>
      <c r="D281" s="375"/>
      <c r="E281" s="375"/>
      <c r="F281" s="376"/>
      <c r="G281" s="11" t="s">
        <v>458</v>
      </c>
      <c r="H281" s="9">
        <f t="shared" si="24"/>
        <v>0</v>
      </c>
      <c r="I281" s="9"/>
      <c r="J281" s="9"/>
      <c r="K281" s="9"/>
      <c r="L281" s="9"/>
      <c r="M281" s="9"/>
      <c r="N281" s="9">
        <v>1</v>
      </c>
      <c r="O281" s="9"/>
      <c r="P281" s="9"/>
      <c r="Q281" s="10"/>
      <c r="R281" s="10">
        <v>19101</v>
      </c>
    </row>
    <row r="282" spans="1:18" x14ac:dyDescent="0.25">
      <c r="A282" s="7">
        <v>13</v>
      </c>
      <c r="B282" s="374" t="s">
        <v>459</v>
      </c>
      <c r="C282" s="375"/>
      <c r="D282" s="375"/>
      <c r="E282" s="375"/>
      <c r="F282" s="376"/>
      <c r="G282" s="11" t="s">
        <v>460</v>
      </c>
      <c r="H282" s="9">
        <f t="shared" si="24"/>
        <v>0</v>
      </c>
      <c r="I282" s="9"/>
      <c r="J282" s="9"/>
      <c r="K282" s="9"/>
      <c r="L282" s="9"/>
      <c r="M282" s="9"/>
      <c r="N282" s="9">
        <v>1</v>
      </c>
      <c r="O282" s="9"/>
      <c r="P282" s="9"/>
      <c r="Q282" s="10"/>
      <c r="R282" s="10">
        <v>19045</v>
      </c>
    </row>
    <row r="283" spans="1:18" ht="24" x14ac:dyDescent="0.25">
      <c r="A283" s="7">
        <v>14</v>
      </c>
      <c r="B283" s="374" t="s">
        <v>461</v>
      </c>
      <c r="C283" s="375"/>
      <c r="D283" s="375"/>
      <c r="E283" s="375"/>
      <c r="F283" s="376"/>
      <c r="G283" s="11" t="s">
        <v>462</v>
      </c>
      <c r="H283" s="9">
        <f t="shared" si="24"/>
        <v>0</v>
      </c>
      <c r="I283" s="9"/>
      <c r="J283" s="9"/>
      <c r="K283" s="9"/>
      <c r="L283" s="9"/>
      <c r="M283" s="9"/>
      <c r="N283" s="9">
        <v>1</v>
      </c>
      <c r="O283" s="9"/>
      <c r="P283" s="9"/>
      <c r="Q283" s="10"/>
      <c r="R283" s="10">
        <v>35268</v>
      </c>
    </row>
    <row r="284" spans="1:18" x14ac:dyDescent="0.25">
      <c r="A284" s="7">
        <v>15</v>
      </c>
      <c r="B284" s="374" t="s">
        <v>437</v>
      </c>
      <c r="C284" s="375"/>
      <c r="D284" s="375"/>
      <c r="E284" s="375"/>
      <c r="F284" s="376"/>
      <c r="G284" s="11" t="s">
        <v>438</v>
      </c>
      <c r="H284" s="9">
        <f t="shared" si="24"/>
        <v>0</v>
      </c>
      <c r="I284" s="9"/>
      <c r="J284" s="9"/>
      <c r="K284" s="9"/>
      <c r="L284" s="9"/>
      <c r="M284" s="9"/>
      <c r="N284" s="9"/>
      <c r="O284" s="9"/>
      <c r="P284" s="9"/>
      <c r="Q284" s="10"/>
      <c r="R284" s="10"/>
    </row>
    <row r="285" spans="1:18" x14ac:dyDescent="0.25">
      <c r="A285" s="7">
        <v>16</v>
      </c>
      <c r="B285" s="374" t="s">
        <v>441</v>
      </c>
      <c r="C285" s="375"/>
      <c r="D285" s="375"/>
      <c r="E285" s="375"/>
      <c r="F285" s="376"/>
      <c r="G285" s="11" t="s">
        <v>442</v>
      </c>
      <c r="H285" s="9">
        <f>I285+J285</f>
        <v>0</v>
      </c>
      <c r="I285" s="9"/>
      <c r="J285" s="9"/>
      <c r="K285" s="9"/>
      <c r="L285" s="9"/>
      <c r="M285" s="9"/>
      <c r="N285" s="9"/>
      <c r="O285" s="9"/>
      <c r="P285" s="9"/>
      <c r="Q285" s="10"/>
      <c r="R285" s="10"/>
    </row>
    <row r="286" spans="1:18" x14ac:dyDescent="0.25">
      <c r="A286" s="7"/>
      <c r="B286" s="396" t="s">
        <v>404</v>
      </c>
      <c r="C286" s="397"/>
      <c r="D286" s="397"/>
      <c r="E286" s="397"/>
      <c r="F286" s="397"/>
      <c r="G286" s="398"/>
      <c r="H286" s="439"/>
      <c r="I286" s="440"/>
      <c r="J286" s="440"/>
      <c r="K286" s="440"/>
      <c r="L286" s="440"/>
      <c r="M286" s="440"/>
      <c r="N286" s="440"/>
      <c r="O286" s="440"/>
      <c r="P286" s="440"/>
      <c r="Q286" s="440"/>
      <c r="R286" s="441"/>
    </row>
    <row r="287" spans="1:18" x14ac:dyDescent="0.25">
      <c r="A287" s="7"/>
      <c r="B287" s="374" t="s">
        <v>404</v>
      </c>
      <c r="C287" s="375"/>
      <c r="D287" s="375"/>
      <c r="E287" s="375"/>
      <c r="F287" s="376"/>
      <c r="G287" s="11" t="s">
        <v>587</v>
      </c>
      <c r="H287" s="9">
        <f>I287+J287</f>
        <v>10</v>
      </c>
      <c r="I287" s="9"/>
      <c r="J287" s="9">
        <v>10</v>
      </c>
      <c r="K287" s="9">
        <v>4</v>
      </c>
      <c r="L287" s="9">
        <v>6</v>
      </c>
      <c r="M287" s="9">
        <v>1</v>
      </c>
      <c r="N287" s="9">
        <v>8</v>
      </c>
      <c r="O287" s="9">
        <v>8</v>
      </c>
      <c r="P287" s="9">
        <v>7</v>
      </c>
      <c r="Q287" s="10">
        <v>38445</v>
      </c>
      <c r="R287" s="10">
        <v>18950</v>
      </c>
    </row>
    <row r="288" spans="1:18" x14ac:dyDescent="0.25">
      <c r="A288" s="7"/>
      <c r="B288" s="374" t="s">
        <v>424</v>
      </c>
      <c r="C288" s="375"/>
      <c r="D288" s="375"/>
      <c r="E288" s="375"/>
      <c r="F288" s="376"/>
      <c r="G288" s="11" t="s">
        <v>589</v>
      </c>
      <c r="H288" s="9">
        <f t="shared" ref="H288:H297" si="25">I288+J288</f>
        <v>0</v>
      </c>
      <c r="I288" s="9"/>
      <c r="J288" s="9"/>
      <c r="K288" s="9"/>
      <c r="L288" s="9"/>
      <c r="M288" s="9"/>
      <c r="N288" s="9"/>
      <c r="O288" s="9">
        <v>1</v>
      </c>
      <c r="P288" s="9">
        <v>2</v>
      </c>
      <c r="Q288" s="10"/>
      <c r="R288" s="10">
        <v>15094</v>
      </c>
    </row>
    <row r="289" spans="1:18" x14ac:dyDescent="0.25">
      <c r="A289" s="7">
        <v>1</v>
      </c>
      <c r="B289" s="374" t="s">
        <v>405</v>
      </c>
      <c r="C289" s="375"/>
      <c r="D289" s="375"/>
      <c r="E289" s="375"/>
      <c r="F289" s="376"/>
      <c r="G289" s="11" t="s">
        <v>406</v>
      </c>
      <c r="H289" s="9">
        <f t="shared" si="25"/>
        <v>0</v>
      </c>
      <c r="I289" s="9"/>
      <c r="J289" s="9"/>
      <c r="K289" s="9"/>
      <c r="L289" s="9"/>
      <c r="M289" s="9"/>
      <c r="N289" s="9"/>
      <c r="O289" s="9">
        <v>1</v>
      </c>
      <c r="P289" s="9">
        <v>1</v>
      </c>
      <c r="Q289" s="10"/>
      <c r="R289" s="10"/>
    </row>
    <row r="290" spans="1:18" x14ac:dyDescent="0.25">
      <c r="A290" s="7">
        <v>2</v>
      </c>
      <c r="B290" s="374" t="s">
        <v>407</v>
      </c>
      <c r="C290" s="375"/>
      <c r="D290" s="375"/>
      <c r="E290" s="375"/>
      <c r="F290" s="376"/>
      <c r="G290" s="11" t="s">
        <v>408</v>
      </c>
      <c r="H290" s="9">
        <f t="shared" si="25"/>
        <v>0</v>
      </c>
      <c r="I290" s="9"/>
      <c r="J290" s="9"/>
      <c r="K290" s="9"/>
      <c r="L290" s="9"/>
      <c r="M290" s="9"/>
      <c r="N290" s="9"/>
      <c r="O290" s="9">
        <v>1</v>
      </c>
      <c r="P290" s="9">
        <v>1</v>
      </c>
      <c r="Q290" s="10"/>
      <c r="R290" s="10"/>
    </row>
    <row r="291" spans="1:18" x14ac:dyDescent="0.25">
      <c r="A291" s="7">
        <v>3</v>
      </c>
      <c r="B291" s="374" t="s">
        <v>409</v>
      </c>
      <c r="C291" s="375"/>
      <c r="D291" s="375"/>
      <c r="E291" s="375"/>
      <c r="F291" s="376"/>
      <c r="G291" s="11" t="s">
        <v>410</v>
      </c>
      <c r="H291" s="9">
        <f t="shared" si="25"/>
        <v>0</v>
      </c>
      <c r="I291" s="9"/>
      <c r="J291" s="9"/>
      <c r="K291" s="9"/>
      <c r="L291" s="9"/>
      <c r="M291" s="9"/>
      <c r="N291" s="9"/>
      <c r="O291" s="9">
        <v>1</v>
      </c>
      <c r="P291" s="9">
        <v>1</v>
      </c>
      <c r="Q291" s="10"/>
      <c r="R291" s="10"/>
    </row>
    <row r="292" spans="1:18" x14ac:dyDescent="0.25">
      <c r="A292" s="7">
        <v>4</v>
      </c>
      <c r="B292" s="374" t="s">
        <v>411</v>
      </c>
      <c r="C292" s="375"/>
      <c r="D292" s="375"/>
      <c r="E292" s="375"/>
      <c r="F292" s="376"/>
      <c r="G292" s="11" t="s">
        <v>412</v>
      </c>
      <c r="H292" s="9">
        <f t="shared" si="25"/>
        <v>0</v>
      </c>
      <c r="I292" s="9"/>
      <c r="J292" s="9"/>
      <c r="K292" s="9"/>
      <c r="L292" s="9"/>
      <c r="M292" s="9"/>
      <c r="N292" s="9"/>
      <c r="O292" s="9">
        <v>1</v>
      </c>
      <c r="P292" s="9">
        <v>1</v>
      </c>
      <c r="Q292" s="10"/>
      <c r="R292" s="10"/>
    </row>
    <row r="293" spans="1:18" x14ac:dyDescent="0.25">
      <c r="A293" s="7">
        <v>5</v>
      </c>
      <c r="B293" s="374" t="s">
        <v>415</v>
      </c>
      <c r="C293" s="375"/>
      <c r="D293" s="375"/>
      <c r="E293" s="375"/>
      <c r="F293" s="376"/>
      <c r="G293" s="11" t="s">
        <v>416</v>
      </c>
      <c r="H293" s="9">
        <f t="shared" si="25"/>
        <v>0</v>
      </c>
      <c r="I293" s="9"/>
      <c r="J293" s="9"/>
      <c r="K293" s="9"/>
      <c r="L293" s="9"/>
      <c r="M293" s="9"/>
      <c r="N293" s="9"/>
      <c r="O293" s="9">
        <v>1</v>
      </c>
      <c r="P293" s="9">
        <v>1</v>
      </c>
      <c r="Q293" s="10"/>
      <c r="R293" s="10"/>
    </row>
    <row r="294" spans="1:18" x14ac:dyDescent="0.25">
      <c r="A294" s="7">
        <v>6</v>
      </c>
      <c r="B294" s="374" t="s">
        <v>417</v>
      </c>
      <c r="C294" s="375"/>
      <c r="D294" s="375"/>
      <c r="E294" s="375"/>
      <c r="F294" s="376"/>
      <c r="G294" s="11" t="s">
        <v>418</v>
      </c>
      <c r="H294" s="9">
        <f t="shared" si="25"/>
        <v>0</v>
      </c>
      <c r="I294" s="9"/>
      <c r="J294" s="9"/>
      <c r="K294" s="9"/>
      <c r="L294" s="9"/>
      <c r="M294" s="9"/>
      <c r="N294" s="9"/>
      <c r="O294" s="9">
        <v>1</v>
      </c>
      <c r="P294" s="9">
        <v>1</v>
      </c>
      <c r="Q294" s="10"/>
      <c r="R294" s="10"/>
    </row>
    <row r="295" spans="1:18" x14ac:dyDescent="0.25">
      <c r="A295" s="7">
        <v>7</v>
      </c>
      <c r="B295" s="374" t="s">
        <v>419</v>
      </c>
      <c r="C295" s="375"/>
      <c r="D295" s="375"/>
      <c r="E295" s="375"/>
      <c r="F295" s="376"/>
      <c r="G295" s="11" t="s">
        <v>420</v>
      </c>
      <c r="H295" s="9">
        <f t="shared" si="25"/>
        <v>0</v>
      </c>
      <c r="I295" s="9"/>
      <c r="J295" s="9"/>
      <c r="K295" s="9"/>
      <c r="L295" s="9"/>
      <c r="M295" s="9"/>
      <c r="N295" s="9"/>
      <c r="O295" s="9">
        <v>1</v>
      </c>
      <c r="P295" s="9">
        <v>0</v>
      </c>
      <c r="Q295" s="10"/>
      <c r="R295" s="10"/>
    </row>
    <row r="296" spans="1:18" x14ac:dyDescent="0.25">
      <c r="A296" s="7">
        <v>8</v>
      </c>
      <c r="B296" s="374" t="s">
        <v>421</v>
      </c>
      <c r="C296" s="375"/>
      <c r="D296" s="375"/>
      <c r="E296" s="375"/>
      <c r="F296" s="376"/>
      <c r="G296" s="11" t="s">
        <v>422</v>
      </c>
      <c r="H296" s="9">
        <f t="shared" si="25"/>
        <v>0</v>
      </c>
      <c r="I296" s="9"/>
      <c r="J296" s="9"/>
      <c r="K296" s="9"/>
      <c r="L296" s="9"/>
      <c r="M296" s="9"/>
      <c r="N296" s="9"/>
      <c r="O296" s="9">
        <v>1</v>
      </c>
      <c r="P296" s="9">
        <v>0</v>
      </c>
      <c r="Q296" s="10"/>
      <c r="R296" s="10"/>
    </row>
    <row r="297" spans="1:18" x14ac:dyDescent="0.25">
      <c r="A297" s="7">
        <v>9</v>
      </c>
      <c r="B297" s="374" t="s">
        <v>413</v>
      </c>
      <c r="C297" s="375"/>
      <c r="D297" s="375"/>
      <c r="E297" s="375"/>
      <c r="F297" s="376"/>
      <c r="G297" s="11" t="s">
        <v>414</v>
      </c>
      <c r="H297" s="9">
        <f t="shared" si="25"/>
        <v>0</v>
      </c>
      <c r="I297" s="9"/>
      <c r="J297" s="9"/>
      <c r="K297" s="9"/>
      <c r="L297" s="9"/>
      <c r="M297" s="9"/>
      <c r="N297" s="9"/>
      <c r="O297" s="9">
        <v>0</v>
      </c>
      <c r="P297" s="9"/>
      <c r="Q297" s="10"/>
      <c r="R297" s="10"/>
    </row>
    <row r="298" spans="1:18" x14ac:dyDescent="0.25">
      <c r="A298" s="7"/>
      <c r="B298" s="396" t="s">
        <v>423</v>
      </c>
      <c r="C298" s="397"/>
      <c r="D298" s="397"/>
      <c r="E298" s="397"/>
      <c r="F298" s="397"/>
      <c r="G298" s="398"/>
      <c r="H298" s="439"/>
      <c r="I298" s="440"/>
      <c r="J298" s="440"/>
      <c r="K298" s="440"/>
      <c r="L298" s="440"/>
      <c r="M298" s="440"/>
      <c r="N298" s="440"/>
      <c r="O298" s="440"/>
      <c r="P298" s="440"/>
      <c r="Q298" s="440"/>
      <c r="R298" s="441"/>
    </row>
    <row r="299" spans="1:18" ht="24" x14ac:dyDescent="0.25">
      <c r="A299" s="7"/>
      <c r="B299" s="374" t="s">
        <v>423</v>
      </c>
      <c r="C299" s="375"/>
      <c r="D299" s="375"/>
      <c r="E299" s="375"/>
      <c r="F299" s="376"/>
      <c r="G299" s="11" t="s">
        <v>588</v>
      </c>
      <c r="H299" s="9">
        <f>I299+J299</f>
        <v>0</v>
      </c>
      <c r="I299" s="9"/>
      <c r="J299" s="9"/>
      <c r="K299" s="9">
        <v>2</v>
      </c>
      <c r="L299" s="9">
        <v>4</v>
      </c>
      <c r="M299" s="9">
        <v>2</v>
      </c>
      <c r="N299" s="9">
        <v>4</v>
      </c>
      <c r="O299" s="9">
        <v>6</v>
      </c>
      <c r="P299" s="9">
        <v>2</v>
      </c>
      <c r="Q299" s="10">
        <v>48730</v>
      </c>
      <c r="R299" s="10">
        <v>27475</v>
      </c>
    </row>
    <row r="300" spans="1:18" x14ac:dyDescent="0.25">
      <c r="A300" s="7">
        <v>1</v>
      </c>
      <c r="B300" s="374" t="s">
        <v>425</v>
      </c>
      <c r="C300" s="375"/>
      <c r="D300" s="375"/>
      <c r="E300" s="375"/>
      <c r="F300" s="376"/>
      <c r="G300" s="11" t="s">
        <v>426</v>
      </c>
      <c r="H300" s="9">
        <f t="shared" ref="H300:H303" si="26">I300+J300</f>
        <v>0</v>
      </c>
      <c r="I300" s="9"/>
      <c r="J300" s="9"/>
      <c r="K300" s="9"/>
      <c r="L300" s="9"/>
      <c r="M300" s="9"/>
      <c r="N300" s="9">
        <v>1</v>
      </c>
      <c r="O300" s="9">
        <v>2</v>
      </c>
      <c r="P300" s="9">
        <v>2</v>
      </c>
      <c r="Q300" s="10"/>
      <c r="R300" s="10"/>
    </row>
    <row r="301" spans="1:18" x14ac:dyDescent="0.25">
      <c r="A301" s="7"/>
      <c r="B301" s="374" t="s">
        <v>424</v>
      </c>
      <c r="C301" s="375"/>
      <c r="D301" s="375"/>
      <c r="E301" s="375"/>
      <c r="F301" s="376"/>
      <c r="G301" s="11" t="s">
        <v>589</v>
      </c>
      <c r="H301" s="9">
        <f t="shared" si="26"/>
        <v>0</v>
      </c>
      <c r="I301" s="9"/>
      <c r="J301" s="9"/>
      <c r="K301" s="9"/>
      <c r="L301" s="9"/>
      <c r="M301" s="9"/>
      <c r="N301" s="9"/>
      <c r="O301" s="9">
        <v>1</v>
      </c>
      <c r="P301" s="9">
        <v>1</v>
      </c>
      <c r="Q301" s="10"/>
      <c r="R301" s="10">
        <v>15094</v>
      </c>
    </row>
    <row r="302" spans="1:18" x14ac:dyDescent="0.25">
      <c r="A302" s="7">
        <v>2</v>
      </c>
      <c r="B302" s="374" t="s">
        <v>427</v>
      </c>
      <c r="C302" s="375"/>
      <c r="D302" s="375"/>
      <c r="E302" s="375"/>
      <c r="F302" s="376"/>
      <c r="G302" s="11" t="s">
        <v>428</v>
      </c>
      <c r="H302" s="9">
        <f t="shared" si="26"/>
        <v>0</v>
      </c>
      <c r="I302" s="9"/>
      <c r="J302" s="9"/>
      <c r="K302" s="9"/>
      <c r="L302" s="9"/>
      <c r="M302" s="9"/>
      <c r="N302" s="9"/>
      <c r="O302" s="9">
        <v>1</v>
      </c>
      <c r="P302" s="9">
        <v>0</v>
      </c>
      <c r="Q302" s="10"/>
      <c r="R302" s="10"/>
    </row>
    <row r="303" spans="1:18" x14ac:dyDescent="0.25">
      <c r="A303" s="7">
        <v>3</v>
      </c>
      <c r="B303" s="374" t="s">
        <v>423</v>
      </c>
      <c r="C303" s="375"/>
      <c r="D303" s="375"/>
      <c r="E303" s="375"/>
      <c r="F303" s="376"/>
      <c r="G303" s="11" t="s">
        <v>429</v>
      </c>
      <c r="H303" s="9">
        <f t="shared" si="26"/>
        <v>0</v>
      </c>
      <c r="I303" s="9"/>
      <c r="J303" s="9"/>
      <c r="K303" s="9"/>
      <c r="L303" s="9"/>
      <c r="M303" s="9"/>
      <c r="N303" s="9"/>
      <c r="O303" s="9">
        <v>1</v>
      </c>
      <c r="P303" s="9">
        <v>0</v>
      </c>
      <c r="Q303" s="10"/>
      <c r="R303" s="10"/>
    </row>
    <row r="304" spans="1:18" x14ac:dyDescent="0.25">
      <c r="A304" s="7">
        <v>14</v>
      </c>
      <c r="B304" s="396" t="s">
        <v>463</v>
      </c>
      <c r="C304" s="397"/>
      <c r="D304" s="397"/>
      <c r="E304" s="397"/>
      <c r="F304" s="397"/>
      <c r="G304" s="398"/>
      <c r="H304" s="3">
        <f t="shared" ref="H304:P304" si="27">H305+H306+H307+H308+H309+H310+H311+H312+H313+H314+H315+H316+H317+H318+H319+H320+H321+H322+H323+H324</f>
        <v>230</v>
      </c>
      <c r="I304" s="3">
        <f t="shared" si="27"/>
        <v>150</v>
      </c>
      <c r="J304" s="3">
        <f t="shared" si="27"/>
        <v>80</v>
      </c>
      <c r="K304" s="3">
        <f>K305+K306+K307+K308+K309+K310+K311+K312+K313+K314+K315+K316+K317+K318+K319+K320+K321+K322+K323+K324+K325</f>
        <v>98</v>
      </c>
      <c r="L304" s="3">
        <f t="shared" si="27"/>
        <v>14</v>
      </c>
      <c r="M304" s="3">
        <f t="shared" si="27"/>
        <v>14</v>
      </c>
      <c r="N304" s="3">
        <f>N305+N306+N307+N308+N309+N310+N311+N312+N313+N314+N315+N316+N317+N318+N319+N320+N321+N322+N323+N324+N325</f>
        <v>312</v>
      </c>
      <c r="O304" s="3">
        <f t="shared" si="27"/>
        <v>0</v>
      </c>
      <c r="P304" s="3">
        <f t="shared" si="27"/>
        <v>0</v>
      </c>
      <c r="Q304" s="6">
        <v>36656</v>
      </c>
      <c r="R304" s="6">
        <v>20656</v>
      </c>
    </row>
    <row r="305" spans="1:18" x14ac:dyDescent="0.25">
      <c r="A305" s="7"/>
      <c r="B305" s="374" t="s">
        <v>464</v>
      </c>
      <c r="C305" s="375"/>
      <c r="D305" s="375"/>
      <c r="E305" s="375"/>
      <c r="F305" s="376"/>
      <c r="G305" s="11" t="s">
        <v>591</v>
      </c>
      <c r="H305" s="9">
        <f>I305+J305</f>
        <v>130</v>
      </c>
      <c r="I305" s="9">
        <v>130</v>
      </c>
      <c r="J305" s="9">
        <v>0</v>
      </c>
      <c r="K305" s="9">
        <v>73</v>
      </c>
      <c r="L305" s="9">
        <v>14</v>
      </c>
      <c r="M305" s="9">
        <v>14</v>
      </c>
      <c r="N305" s="9">
        <v>182</v>
      </c>
      <c r="O305" s="9"/>
      <c r="P305" s="9"/>
      <c r="Q305" s="10">
        <v>36856</v>
      </c>
      <c r="R305" s="10">
        <v>20858</v>
      </c>
    </row>
    <row r="306" spans="1:18" x14ac:dyDescent="0.25">
      <c r="A306" s="7"/>
      <c r="B306" s="374" t="s">
        <v>465</v>
      </c>
      <c r="C306" s="375"/>
      <c r="D306" s="375"/>
      <c r="E306" s="375"/>
      <c r="F306" s="376"/>
      <c r="G306" s="11" t="s">
        <v>592</v>
      </c>
      <c r="H306" s="9">
        <f t="shared" ref="H306:H324" si="28">I306+J306</f>
        <v>40</v>
      </c>
      <c r="I306" s="9">
        <v>10</v>
      </c>
      <c r="J306" s="9">
        <v>30</v>
      </c>
      <c r="K306" s="9">
        <v>6</v>
      </c>
      <c r="L306" s="9">
        <v>0</v>
      </c>
      <c r="M306" s="9">
        <v>0</v>
      </c>
      <c r="N306" s="9">
        <v>27</v>
      </c>
      <c r="O306" s="9"/>
      <c r="P306" s="9"/>
      <c r="Q306" s="10">
        <v>35257</v>
      </c>
      <c r="R306" s="10">
        <v>20758</v>
      </c>
    </row>
    <row r="307" spans="1:18" x14ac:dyDescent="0.25">
      <c r="A307" s="7"/>
      <c r="B307" s="374" t="s">
        <v>466</v>
      </c>
      <c r="C307" s="375"/>
      <c r="D307" s="375"/>
      <c r="E307" s="375"/>
      <c r="F307" s="376"/>
      <c r="G307" s="11" t="s">
        <v>593</v>
      </c>
      <c r="H307" s="9">
        <f t="shared" si="28"/>
        <v>40</v>
      </c>
      <c r="I307" s="9">
        <v>10</v>
      </c>
      <c r="J307" s="9">
        <v>30</v>
      </c>
      <c r="K307" s="9">
        <v>9</v>
      </c>
      <c r="L307" s="9">
        <v>0</v>
      </c>
      <c r="M307" s="9">
        <v>0</v>
      </c>
      <c r="N307" s="9">
        <v>33</v>
      </c>
      <c r="O307" s="9">
        <v>0</v>
      </c>
      <c r="P307" s="9">
        <v>0</v>
      </c>
      <c r="Q307" s="10">
        <v>35369</v>
      </c>
      <c r="R307" s="10">
        <v>20758</v>
      </c>
    </row>
    <row r="308" spans="1:18" x14ac:dyDescent="0.25">
      <c r="A308" s="7"/>
      <c r="B308" s="374" t="s">
        <v>467</v>
      </c>
      <c r="C308" s="375"/>
      <c r="D308" s="375"/>
      <c r="E308" s="375"/>
      <c r="F308" s="376"/>
      <c r="G308" s="11" t="s">
        <v>594</v>
      </c>
      <c r="H308" s="9">
        <f t="shared" si="28"/>
        <v>20</v>
      </c>
      <c r="I308" s="9"/>
      <c r="J308" s="9">
        <v>20</v>
      </c>
      <c r="K308" s="9">
        <v>6</v>
      </c>
      <c r="L308" s="9">
        <v>0</v>
      </c>
      <c r="M308" s="9">
        <v>0</v>
      </c>
      <c r="N308" s="9">
        <v>12</v>
      </c>
      <c r="O308" s="9">
        <v>0</v>
      </c>
      <c r="P308" s="9">
        <v>0</v>
      </c>
      <c r="Q308" s="10">
        <v>33501</v>
      </c>
      <c r="R308" s="10">
        <v>19654</v>
      </c>
    </row>
    <row r="309" spans="1:18" x14ac:dyDescent="0.25">
      <c r="A309" s="7"/>
      <c r="B309" s="374" t="s">
        <v>468</v>
      </c>
      <c r="C309" s="375"/>
      <c r="D309" s="375"/>
      <c r="E309" s="375"/>
      <c r="F309" s="376"/>
      <c r="G309" s="11" t="s">
        <v>595</v>
      </c>
      <c r="H309" s="9">
        <f t="shared" si="28"/>
        <v>0</v>
      </c>
      <c r="I309" s="9"/>
      <c r="J309" s="9"/>
      <c r="K309" s="9">
        <v>1</v>
      </c>
      <c r="L309" s="9">
        <v>0</v>
      </c>
      <c r="M309" s="9">
        <v>0</v>
      </c>
      <c r="N309" s="9">
        <v>11</v>
      </c>
      <c r="O309" s="9">
        <v>0</v>
      </c>
      <c r="P309" s="9">
        <v>0</v>
      </c>
      <c r="Q309" s="10">
        <v>31389</v>
      </c>
      <c r="R309" s="10">
        <v>19497</v>
      </c>
    </row>
    <row r="310" spans="1:18" x14ac:dyDescent="0.25">
      <c r="A310" s="7"/>
      <c r="B310" s="374" t="s">
        <v>469</v>
      </c>
      <c r="C310" s="375"/>
      <c r="D310" s="375"/>
      <c r="E310" s="375"/>
      <c r="F310" s="376"/>
      <c r="G310" s="11" t="s">
        <v>596</v>
      </c>
      <c r="H310" s="9">
        <f t="shared" si="28"/>
        <v>0</v>
      </c>
      <c r="I310" s="9"/>
      <c r="J310" s="9"/>
      <c r="K310" s="9"/>
      <c r="L310" s="9"/>
      <c r="M310" s="9"/>
      <c r="N310" s="9">
        <v>3</v>
      </c>
      <c r="O310" s="9"/>
      <c r="P310" s="9"/>
      <c r="Q310" s="10"/>
      <c r="R310" s="10">
        <v>19329</v>
      </c>
    </row>
    <row r="311" spans="1:18" ht="24" x14ac:dyDescent="0.25">
      <c r="A311" s="7">
        <v>1</v>
      </c>
      <c r="B311" s="374" t="s">
        <v>470</v>
      </c>
      <c r="C311" s="375"/>
      <c r="D311" s="375"/>
      <c r="E311" s="375"/>
      <c r="F311" s="376"/>
      <c r="G311" s="11" t="s">
        <v>471</v>
      </c>
      <c r="H311" s="9">
        <f t="shared" si="28"/>
        <v>0</v>
      </c>
      <c r="I311" s="9"/>
      <c r="J311" s="9"/>
      <c r="K311" s="9"/>
      <c r="L311" s="9"/>
      <c r="M311" s="9"/>
      <c r="N311" s="9">
        <v>2</v>
      </c>
      <c r="O311" s="9"/>
      <c r="P311" s="9"/>
      <c r="Q311" s="10"/>
      <c r="R311" s="10">
        <v>19432</v>
      </c>
    </row>
    <row r="312" spans="1:18" x14ac:dyDescent="0.25">
      <c r="A312" s="7">
        <v>2</v>
      </c>
      <c r="B312" s="374" t="s">
        <v>472</v>
      </c>
      <c r="C312" s="375"/>
      <c r="D312" s="375"/>
      <c r="E312" s="375"/>
      <c r="F312" s="376"/>
      <c r="G312" s="11" t="s">
        <v>473</v>
      </c>
      <c r="H312" s="9">
        <f t="shared" si="28"/>
        <v>0</v>
      </c>
      <c r="I312" s="9"/>
      <c r="J312" s="9"/>
      <c r="K312" s="9"/>
      <c r="L312" s="9"/>
      <c r="M312" s="9"/>
      <c r="N312" s="9">
        <v>3</v>
      </c>
      <c r="O312" s="9"/>
      <c r="P312" s="9"/>
      <c r="Q312" s="10"/>
      <c r="R312" s="10">
        <v>19458</v>
      </c>
    </row>
    <row r="313" spans="1:18" x14ac:dyDescent="0.25">
      <c r="A313" s="7">
        <v>3</v>
      </c>
      <c r="B313" s="374" t="s">
        <v>474</v>
      </c>
      <c r="C313" s="375"/>
      <c r="D313" s="375"/>
      <c r="E313" s="375"/>
      <c r="F313" s="376"/>
      <c r="G313" s="11" t="s">
        <v>475</v>
      </c>
      <c r="H313" s="9">
        <f t="shared" si="28"/>
        <v>0</v>
      </c>
      <c r="I313" s="9"/>
      <c r="J313" s="9"/>
      <c r="K313" s="9"/>
      <c r="L313" s="9"/>
      <c r="M313" s="9"/>
      <c r="N313" s="9">
        <v>3</v>
      </c>
      <c r="O313" s="9"/>
      <c r="P313" s="9"/>
      <c r="Q313" s="10"/>
      <c r="R313" s="10">
        <v>19351</v>
      </c>
    </row>
    <row r="314" spans="1:18" x14ac:dyDescent="0.25">
      <c r="A314" s="7">
        <v>4</v>
      </c>
      <c r="B314" s="374" t="s">
        <v>476</v>
      </c>
      <c r="C314" s="375"/>
      <c r="D314" s="375"/>
      <c r="E314" s="375"/>
      <c r="F314" s="376"/>
      <c r="G314" s="11" t="s">
        <v>477</v>
      </c>
      <c r="H314" s="9">
        <f t="shared" si="28"/>
        <v>0</v>
      </c>
      <c r="I314" s="9"/>
      <c r="J314" s="9"/>
      <c r="K314" s="9"/>
      <c r="L314" s="9"/>
      <c r="M314" s="9"/>
      <c r="N314" s="9">
        <v>1</v>
      </c>
      <c r="O314" s="9"/>
      <c r="P314" s="9"/>
      <c r="Q314" s="10"/>
      <c r="R314" s="10">
        <v>19378</v>
      </c>
    </row>
    <row r="315" spans="1:18" x14ac:dyDescent="0.25">
      <c r="A315" s="7">
        <v>5</v>
      </c>
      <c r="B315" s="374" t="s">
        <v>478</v>
      </c>
      <c r="C315" s="375"/>
      <c r="D315" s="375"/>
      <c r="E315" s="375"/>
      <c r="F315" s="376"/>
      <c r="G315" s="11" t="s">
        <v>479</v>
      </c>
      <c r="H315" s="9">
        <f t="shared" si="28"/>
        <v>0</v>
      </c>
      <c r="I315" s="9"/>
      <c r="J315" s="9"/>
      <c r="K315" s="9"/>
      <c r="L315" s="9"/>
      <c r="M315" s="9"/>
      <c r="N315" s="9">
        <v>4</v>
      </c>
      <c r="O315" s="9"/>
      <c r="P315" s="9"/>
      <c r="Q315" s="10"/>
      <c r="R315" s="10">
        <v>19343</v>
      </c>
    </row>
    <row r="316" spans="1:18" ht="24" x14ac:dyDescent="0.25">
      <c r="A316" s="7">
        <v>6</v>
      </c>
      <c r="B316" s="374" t="s">
        <v>480</v>
      </c>
      <c r="C316" s="375"/>
      <c r="D316" s="375"/>
      <c r="E316" s="375"/>
      <c r="F316" s="376"/>
      <c r="G316" s="11" t="s">
        <v>481</v>
      </c>
      <c r="H316" s="9">
        <f t="shared" si="28"/>
        <v>0</v>
      </c>
      <c r="I316" s="9"/>
      <c r="J316" s="9"/>
      <c r="K316" s="9"/>
      <c r="L316" s="9"/>
      <c r="M316" s="9"/>
      <c r="N316" s="9">
        <v>4</v>
      </c>
      <c r="O316" s="9"/>
      <c r="P316" s="9"/>
      <c r="Q316" s="10"/>
      <c r="R316" s="10">
        <v>19327</v>
      </c>
    </row>
    <row r="317" spans="1:18" ht="24" x14ac:dyDescent="0.25">
      <c r="A317" s="7">
        <v>7</v>
      </c>
      <c r="B317" s="374" t="s">
        <v>482</v>
      </c>
      <c r="C317" s="375"/>
      <c r="D317" s="375"/>
      <c r="E317" s="375"/>
      <c r="F317" s="376"/>
      <c r="G317" s="11" t="s">
        <v>483</v>
      </c>
      <c r="H317" s="9">
        <f t="shared" si="28"/>
        <v>0</v>
      </c>
      <c r="I317" s="9"/>
      <c r="J317" s="9"/>
      <c r="K317" s="9"/>
      <c r="L317" s="9"/>
      <c r="M317" s="9"/>
      <c r="N317" s="9">
        <v>2</v>
      </c>
      <c r="O317" s="9"/>
      <c r="P317" s="9"/>
      <c r="Q317" s="10"/>
      <c r="R317" s="10">
        <v>19449</v>
      </c>
    </row>
    <row r="318" spans="1:18" x14ac:dyDescent="0.25">
      <c r="A318" s="7">
        <v>8</v>
      </c>
      <c r="B318" s="374" t="s">
        <v>484</v>
      </c>
      <c r="C318" s="375"/>
      <c r="D318" s="375"/>
      <c r="E318" s="375"/>
      <c r="F318" s="376"/>
      <c r="G318" s="11" t="s">
        <v>497</v>
      </c>
      <c r="H318" s="9">
        <f t="shared" si="28"/>
        <v>0</v>
      </c>
      <c r="I318" s="9"/>
      <c r="J318" s="9"/>
      <c r="K318" s="9"/>
      <c r="L318" s="9"/>
      <c r="M318" s="9"/>
      <c r="N318" s="9">
        <v>2</v>
      </c>
      <c r="O318" s="9"/>
      <c r="P318" s="9"/>
      <c r="Q318" s="10"/>
      <c r="R318" s="10">
        <v>18601</v>
      </c>
    </row>
    <row r="319" spans="1:18" ht="24" x14ac:dyDescent="0.25">
      <c r="A319" s="7">
        <v>9</v>
      </c>
      <c r="B319" s="374" t="s">
        <v>485</v>
      </c>
      <c r="C319" s="375"/>
      <c r="D319" s="375"/>
      <c r="E319" s="375"/>
      <c r="F319" s="376"/>
      <c r="G319" s="11" t="s">
        <v>486</v>
      </c>
      <c r="H319" s="9">
        <f t="shared" si="28"/>
        <v>0</v>
      </c>
      <c r="I319" s="9"/>
      <c r="J319" s="9"/>
      <c r="K319" s="9"/>
      <c r="L319" s="9"/>
      <c r="M319" s="9"/>
      <c r="N319" s="9">
        <v>4</v>
      </c>
      <c r="O319" s="9"/>
      <c r="P319" s="9"/>
      <c r="Q319" s="10"/>
      <c r="R319" s="10">
        <v>17115</v>
      </c>
    </row>
    <row r="320" spans="1:18" x14ac:dyDescent="0.25">
      <c r="A320" s="7">
        <v>10</v>
      </c>
      <c r="B320" s="374" t="s">
        <v>487</v>
      </c>
      <c r="C320" s="375"/>
      <c r="D320" s="375"/>
      <c r="E320" s="375"/>
      <c r="F320" s="376"/>
      <c r="G320" s="11" t="s">
        <v>488</v>
      </c>
      <c r="H320" s="9">
        <f t="shared" si="28"/>
        <v>0</v>
      </c>
      <c r="I320" s="9"/>
      <c r="J320" s="9"/>
      <c r="K320" s="9"/>
      <c r="L320" s="9"/>
      <c r="M320" s="9"/>
      <c r="N320" s="9">
        <v>2</v>
      </c>
      <c r="O320" s="9"/>
      <c r="P320" s="9"/>
      <c r="Q320" s="10"/>
      <c r="R320" s="10">
        <v>17352</v>
      </c>
    </row>
    <row r="321" spans="1:18" x14ac:dyDescent="0.25">
      <c r="A321" s="7">
        <v>11</v>
      </c>
      <c r="B321" s="374" t="s">
        <v>489</v>
      </c>
      <c r="C321" s="375"/>
      <c r="D321" s="375"/>
      <c r="E321" s="375"/>
      <c r="F321" s="376"/>
      <c r="G321" s="11" t="s">
        <v>490</v>
      </c>
      <c r="H321" s="9">
        <f t="shared" si="28"/>
        <v>0</v>
      </c>
      <c r="I321" s="9"/>
      <c r="J321" s="9"/>
      <c r="K321" s="9"/>
      <c r="L321" s="9"/>
      <c r="M321" s="9"/>
      <c r="N321" s="9">
        <v>4</v>
      </c>
      <c r="O321" s="9"/>
      <c r="P321" s="9"/>
      <c r="Q321" s="10"/>
      <c r="R321" s="10">
        <v>18933</v>
      </c>
    </row>
    <row r="322" spans="1:18" ht="24" x14ac:dyDescent="0.25">
      <c r="A322" s="7">
        <v>12</v>
      </c>
      <c r="B322" s="374" t="s">
        <v>491</v>
      </c>
      <c r="C322" s="375"/>
      <c r="D322" s="375"/>
      <c r="E322" s="375"/>
      <c r="F322" s="376"/>
      <c r="G322" s="11" t="s">
        <v>492</v>
      </c>
      <c r="H322" s="9">
        <f t="shared" si="28"/>
        <v>0</v>
      </c>
      <c r="I322" s="9"/>
      <c r="J322" s="9"/>
      <c r="K322" s="9"/>
      <c r="L322" s="9"/>
      <c r="M322" s="9"/>
      <c r="N322" s="9">
        <v>4</v>
      </c>
      <c r="O322" s="9"/>
      <c r="P322" s="9"/>
      <c r="Q322" s="10"/>
      <c r="R322" s="10">
        <v>18556</v>
      </c>
    </row>
    <row r="323" spans="1:18" x14ac:dyDescent="0.25">
      <c r="A323" s="7">
        <v>13</v>
      </c>
      <c r="B323" s="374" t="s">
        <v>493</v>
      </c>
      <c r="C323" s="375"/>
      <c r="D323" s="375"/>
      <c r="E323" s="375"/>
      <c r="F323" s="376"/>
      <c r="G323" s="11" t="s">
        <v>494</v>
      </c>
      <c r="H323" s="9">
        <f t="shared" si="28"/>
        <v>0</v>
      </c>
      <c r="I323" s="9"/>
      <c r="J323" s="9"/>
      <c r="K323" s="9"/>
      <c r="L323" s="9"/>
      <c r="M323" s="9"/>
      <c r="N323" s="9">
        <v>1</v>
      </c>
      <c r="O323" s="9"/>
      <c r="P323" s="9"/>
      <c r="Q323" s="10"/>
      <c r="R323" s="10">
        <v>18566</v>
      </c>
    </row>
    <row r="324" spans="1:18" x14ac:dyDescent="0.25">
      <c r="A324" s="7">
        <v>14</v>
      </c>
      <c r="B324" s="374" t="s">
        <v>495</v>
      </c>
      <c r="C324" s="375"/>
      <c r="D324" s="375"/>
      <c r="E324" s="375"/>
      <c r="F324" s="376"/>
      <c r="G324" s="11" t="s">
        <v>496</v>
      </c>
      <c r="H324" s="9">
        <f t="shared" si="28"/>
        <v>0</v>
      </c>
      <c r="I324" s="9"/>
      <c r="J324" s="9"/>
      <c r="K324" s="9"/>
      <c r="L324" s="9"/>
      <c r="M324" s="9"/>
      <c r="N324" s="9">
        <v>1</v>
      </c>
      <c r="O324" s="9"/>
      <c r="P324" s="9"/>
      <c r="Q324" s="10"/>
      <c r="R324" s="10">
        <v>18566</v>
      </c>
    </row>
    <row r="325" spans="1:18" x14ac:dyDescent="0.25">
      <c r="A325" s="7"/>
      <c r="B325" s="26"/>
      <c r="C325" s="27"/>
      <c r="D325" s="27"/>
      <c r="E325" s="27"/>
      <c r="F325" s="28"/>
      <c r="G325" s="11" t="s">
        <v>755</v>
      </c>
      <c r="H325" s="9"/>
      <c r="I325" s="9"/>
      <c r="J325" s="9"/>
      <c r="K325" s="9">
        <v>3</v>
      </c>
      <c r="L325" s="9"/>
      <c r="M325" s="9"/>
      <c r="N325" s="9">
        <v>7</v>
      </c>
      <c r="O325" s="9"/>
      <c r="P325" s="9"/>
      <c r="Q325" s="10">
        <v>36856</v>
      </c>
      <c r="R325" s="10">
        <v>18941</v>
      </c>
    </row>
    <row r="326" spans="1:18" x14ac:dyDescent="0.25">
      <c r="A326" s="403" t="s">
        <v>654</v>
      </c>
      <c r="B326" s="403"/>
      <c r="C326" s="403"/>
      <c r="D326" s="403"/>
      <c r="E326" s="403"/>
      <c r="F326" s="403"/>
      <c r="G326" s="403"/>
      <c r="H326" s="3">
        <f t="shared" ref="H326:P326" si="29">H304+H267+H256+H241+H236+H192+H166+H165+H151+H132+H107+H70+H41+H23</f>
        <v>3725</v>
      </c>
      <c r="I326" s="3">
        <f t="shared" si="29"/>
        <v>2535</v>
      </c>
      <c r="J326" s="3">
        <f t="shared" si="29"/>
        <v>1190</v>
      </c>
      <c r="K326" s="3">
        <f t="shared" si="29"/>
        <v>1488</v>
      </c>
      <c r="L326" s="3">
        <f t="shared" si="29"/>
        <v>918.25</v>
      </c>
      <c r="M326" s="3">
        <f t="shared" si="29"/>
        <v>198</v>
      </c>
      <c r="N326" s="3">
        <f t="shared" si="29"/>
        <v>4514</v>
      </c>
      <c r="O326" s="3">
        <f t="shared" si="29"/>
        <v>1327</v>
      </c>
      <c r="P326" s="3">
        <f t="shared" si="29"/>
        <v>112</v>
      </c>
      <c r="Q326" s="6">
        <f>(Q304+Q267+Q256+Q241+Q236+Q192+Q166+Q165+Q151+Q132+Q107+Q70+Q41+Q23)/14</f>
        <v>34965.37142857143</v>
      </c>
      <c r="R326" s="6">
        <f>(R304+R267+R256+R241+R236+R192+R166+R165+R151+R132+R107+R70+R41+R23)/14</f>
        <v>19176.492857142857</v>
      </c>
    </row>
    <row r="327" spans="1:18" x14ac:dyDescent="0.25">
      <c r="A327" s="7">
        <v>15</v>
      </c>
      <c r="B327" s="396" t="s">
        <v>597</v>
      </c>
      <c r="C327" s="397"/>
      <c r="D327" s="397"/>
      <c r="E327" s="397"/>
      <c r="F327" s="398"/>
      <c r="G327" s="11" t="s">
        <v>598</v>
      </c>
      <c r="H327" s="3">
        <f>I327+J327</f>
        <v>180</v>
      </c>
      <c r="I327" s="9">
        <v>125</v>
      </c>
      <c r="J327" s="9">
        <v>55</v>
      </c>
      <c r="K327" s="13">
        <v>80</v>
      </c>
      <c r="L327" s="9">
        <v>12</v>
      </c>
      <c r="M327" s="9">
        <v>12</v>
      </c>
      <c r="N327" s="13">
        <v>212</v>
      </c>
      <c r="O327" s="9">
        <v>1</v>
      </c>
      <c r="P327" s="9">
        <v>1</v>
      </c>
      <c r="Q327" s="9">
        <v>35495</v>
      </c>
      <c r="R327" s="10">
        <v>19009</v>
      </c>
    </row>
    <row r="328" spans="1:18" x14ac:dyDescent="0.25">
      <c r="A328" s="412"/>
      <c r="B328" s="412"/>
      <c r="C328" s="412"/>
      <c r="D328" s="412"/>
      <c r="E328" s="412"/>
      <c r="F328" s="412"/>
      <c r="G328" s="412"/>
      <c r="H328" s="412"/>
      <c r="I328" s="412"/>
      <c r="J328" s="412"/>
      <c r="K328" s="412"/>
      <c r="L328" s="412"/>
      <c r="M328" s="412"/>
      <c r="N328" s="412"/>
      <c r="O328" s="412"/>
      <c r="P328" s="412"/>
      <c r="Q328" s="412"/>
      <c r="R328" s="412"/>
    </row>
    <row r="329" spans="1:18" ht="48" x14ac:dyDescent="0.25">
      <c r="A329" s="7">
        <v>1</v>
      </c>
      <c r="B329" s="374" t="s">
        <v>599</v>
      </c>
      <c r="C329" s="375"/>
      <c r="D329" s="375"/>
      <c r="E329" s="375"/>
      <c r="F329" s="376"/>
      <c r="G329" s="11" t="s">
        <v>600</v>
      </c>
      <c r="H329" s="9">
        <f>I329+J329</f>
        <v>640</v>
      </c>
      <c r="I329" s="9">
        <v>640</v>
      </c>
      <c r="J329" s="9">
        <v>0</v>
      </c>
      <c r="K329" s="13">
        <v>171</v>
      </c>
      <c r="L329" s="9">
        <v>0</v>
      </c>
      <c r="M329" s="9">
        <v>0</v>
      </c>
      <c r="N329" s="13">
        <v>339</v>
      </c>
      <c r="O329" s="9">
        <v>0</v>
      </c>
      <c r="P329" s="9">
        <v>0</v>
      </c>
      <c r="Q329" s="10">
        <v>35420</v>
      </c>
      <c r="R329" s="10">
        <v>20263</v>
      </c>
    </row>
    <row r="330" spans="1:18" ht="48" x14ac:dyDescent="0.25">
      <c r="A330" s="7">
        <v>2</v>
      </c>
      <c r="B330" s="374" t="s">
        <v>601</v>
      </c>
      <c r="C330" s="375"/>
      <c r="D330" s="375"/>
      <c r="E330" s="375"/>
      <c r="F330" s="376"/>
      <c r="G330" s="11" t="s">
        <v>602</v>
      </c>
      <c r="H330" s="9">
        <f t="shared" ref="H330:H349" si="30">I330+J330</f>
        <v>535</v>
      </c>
      <c r="I330" s="9">
        <v>535</v>
      </c>
      <c r="J330" s="9"/>
      <c r="K330" s="9">
        <v>209</v>
      </c>
      <c r="L330" s="9"/>
      <c r="M330" s="9">
        <v>159</v>
      </c>
      <c r="N330" s="9">
        <v>362</v>
      </c>
      <c r="O330" s="9"/>
      <c r="P330" s="9">
        <v>246</v>
      </c>
      <c r="Q330" s="10">
        <v>35641</v>
      </c>
      <c r="R330" s="10">
        <v>19500</v>
      </c>
    </row>
    <row r="331" spans="1:18" ht="48" x14ac:dyDescent="0.25">
      <c r="A331" s="7">
        <v>3</v>
      </c>
      <c r="B331" s="374" t="s">
        <v>603</v>
      </c>
      <c r="C331" s="375"/>
      <c r="D331" s="375"/>
      <c r="E331" s="375"/>
      <c r="F331" s="376"/>
      <c r="G331" s="11" t="s">
        <v>702</v>
      </c>
      <c r="H331" s="9">
        <f t="shared" si="30"/>
        <v>520</v>
      </c>
      <c r="I331" s="9">
        <v>485</v>
      </c>
      <c r="J331" s="9">
        <v>35</v>
      </c>
      <c r="K331" s="9">
        <v>133</v>
      </c>
      <c r="L331" s="9">
        <v>125</v>
      </c>
      <c r="M331" s="9">
        <v>6</v>
      </c>
      <c r="N331" s="9">
        <v>368</v>
      </c>
      <c r="O331" s="9">
        <v>148</v>
      </c>
      <c r="P331" s="9">
        <v>1</v>
      </c>
      <c r="Q331" s="10">
        <v>35820</v>
      </c>
      <c r="R331" s="10">
        <v>19023</v>
      </c>
    </row>
    <row r="332" spans="1:18" ht="48" x14ac:dyDescent="0.25">
      <c r="A332" s="7">
        <v>4</v>
      </c>
      <c r="B332" s="374" t="s">
        <v>601</v>
      </c>
      <c r="C332" s="375"/>
      <c r="D332" s="375"/>
      <c r="E332" s="375"/>
      <c r="F332" s="376"/>
      <c r="G332" s="11" t="s">
        <v>605</v>
      </c>
      <c r="H332" s="9">
        <f>I332+J332</f>
        <v>315</v>
      </c>
      <c r="I332" s="9">
        <v>315</v>
      </c>
      <c r="J332" s="9"/>
      <c r="K332" s="13">
        <v>101</v>
      </c>
      <c r="L332" s="9">
        <v>3.5</v>
      </c>
      <c r="M332" s="9">
        <v>0</v>
      </c>
      <c r="N332" s="13">
        <v>193</v>
      </c>
      <c r="O332" s="9">
        <v>12</v>
      </c>
      <c r="P332" s="9">
        <v>1</v>
      </c>
      <c r="Q332" s="10">
        <v>36218</v>
      </c>
      <c r="R332" s="10">
        <v>19084</v>
      </c>
    </row>
    <row r="333" spans="1:18" x14ac:dyDescent="0.25">
      <c r="A333" s="7">
        <v>5</v>
      </c>
      <c r="B333" s="374" t="s">
        <v>614</v>
      </c>
      <c r="C333" s="375"/>
      <c r="D333" s="375"/>
      <c r="E333" s="375"/>
      <c r="F333" s="376"/>
      <c r="G333" s="11" t="s">
        <v>606</v>
      </c>
      <c r="H333" s="9">
        <f>I333+J333</f>
        <v>160</v>
      </c>
      <c r="I333" s="9">
        <v>145</v>
      </c>
      <c r="J333" s="9">
        <v>15</v>
      </c>
      <c r="K333" s="9">
        <v>61</v>
      </c>
      <c r="L333" s="9">
        <v>16</v>
      </c>
      <c r="M333" s="9">
        <v>0</v>
      </c>
      <c r="N333" s="9">
        <v>128</v>
      </c>
      <c r="O333" s="9">
        <v>25</v>
      </c>
      <c r="P333" s="9">
        <v>0</v>
      </c>
      <c r="Q333" s="10">
        <v>39714.400000000001</v>
      </c>
      <c r="R333" s="10">
        <v>23902.2</v>
      </c>
    </row>
    <row r="334" spans="1:18" ht="60" x14ac:dyDescent="0.25">
      <c r="A334" s="7">
        <v>6</v>
      </c>
      <c r="B334" s="442" t="s">
        <v>601</v>
      </c>
      <c r="C334" s="443"/>
      <c r="D334" s="443"/>
      <c r="E334" s="443"/>
      <c r="F334" s="444"/>
      <c r="G334" s="32" t="s">
        <v>608</v>
      </c>
      <c r="H334" s="12">
        <f t="shared" si="30"/>
        <v>366</v>
      </c>
      <c r="I334" s="12">
        <v>360</v>
      </c>
      <c r="J334" s="12">
        <v>6</v>
      </c>
      <c r="K334" s="9">
        <v>133</v>
      </c>
      <c r="L334" s="9">
        <v>63</v>
      </c>
      <c r="M334" s="9">
        <v>4.5</v>
      </c>
      <c r="N334" s="9">
        <v>413</v>
      </c>
      <c r="O334" s="9">
        <v>29.5</v>
      </c>
      <c r="P334" s="9">
        <v>1</v>
      </c>
      <c r="Q334" s="10">
        <v>36190.1</v>
      </c>
      <c r="R334" s="10">
        <v>19254.8</v>
      </c>
    </row>
    <row r="335" spans="1:18" ht="36" x14ac:dyDescent="0.25">
      <c r="A335" s="7">
        <v>7</v>
      </c>
      <c r="B335" s="374" t="s">
        <v>609</v>
      </c>
      <c r="C335" s="375"/>
      <c r="D335" s="375"/>
      <c r="E335" s="375"/>
      <c r="F335" s="376"/>
      <c r="G335" s="11" t="s">
        <v>610</v>
      </c>
      <c r="H335" s="9">
        <f t="shared" si="30"/>
        <v>300</v>
      </c>
      <c r="I335" s="9">
        <v>300</v>
      </c>
      <c r="J335" s="9"/>
      <c r="K335" s="9">
        <v>42</v>
      </c>
      <c r="L335" s="13">
        <v>72.25</v>
      </c>
      <c r="M335" s="9">
        <v>3</v>
      </c>
      <c r="N335" s="9">
        <v>112</v>
      </c>
      <c r="O335" s="9">
        <v>87.7</v>
      </c>
      <c r="P335" s="9">
        <v>12</v>
      </c>
      <c r="Q335" s="10">
        <v>53712.5</v>
      </c>
      <c r="R335" s="10">
        <v>30197.5</v>
      </c>
    </row>
    <row r="336" spans="1:18" ht="36" x14ac:dyDescent="0.25">
      <c r="A336" s="7">
        <v>8</v>
      </c>
      <c r="B336" s="374" t="s">
        <v>609</v>
      </c>
      <c r="C336" s="375"/>
      <c r="D336" s="375"/>
      <c r="E336" s="375"/>
      <c r="F336" s="376"/>
      <c r="G336" s="11" t="s">
        <v>612</v>
      </c>
      <c r="H336" s="9">
        <f t="shared" si="30"/>
        <v>70</v>
      </c>
      <c r="I336" s="9">
        <v>70</v>
      </c>
      <c r="J336" s="9"/>
      <c r="K336" s="9">
        <v>8</v>
      </c>
      <c r="L336" s="13">
        <v>21</v>
      </c>
      <c r="M336" s="9">
        <v>0</v>
      </c>
      <c r="N336" s="13">
        <v>16</v>
      </c>
      <c r="O336" s="9">
        <v>25</v>
      </c>
      <c r="P336" s="9">
        <v>2</v>
      </c>
      <c r="Q336" s="10">
        <v>50124</v>
      </c>
      <c r="R336" s="10">
        <v>24556</v>
      </c>
    </row>
    <row r="337" spans="1:18" ht="48" x14ac:dyDescent="0.25">
      <c r="A337" s="7">
        <v>9</v>
      </c>
      <c r="B337" s="374" t="s">
        <v>603</v>
      </c>
      <c r="C337" s="375"/>
      <c r="D337" s="375"/>
      <c r="E337" s="375"/>
      <c r="F337" s="376"/>
      <c r="G337" s="11" t="s">
        <v>613</v>
      </c>
      <c r="H337" s="9">
        <f t="shared" si="30"/>
        <v>140</v>
      </c>
      <c r="I337" s="9">
        <v>120</v>
      </c>
      <c r="J337" s="9">
        <v>20</v>
      </c>
      <c r="K337" s="13">
        <v>43</v>
      </c>
      <c r="L337" s="9">
        <v>0</v>
      </c>
      <c r="M337" s="9">
        <v>0</v>
      </c>
      <c r="N337" s="13">
        <v>45</v>
      </c>
      <c r="O337" s="9">
        <v>0</v>
      </c>
      <c r="P337" s="9">
        <v>0</v>
      </c>
      <c r="Q337" s="10">
        <v>36503.1</v>
      </c>
      <c r="R337" s="10">
        <v>20358.3</v>
      </c>
    </row>
    <row r="338" spans="1:18" ht="36" x14ac:dyDescent="0.25">
      <c r="A338" s="7">
        <v>10</v>
      </c>
      <c r="B338" s="374" t="s">
        <v>599</v>
      </c>
      <c r="C338" s="375"/>
      <c r="D338" s="375"/>
      <c r="E338" s="375"/>
      <c r="F338" s="376"/>
      <c r="G338" s="11" t="s">
        <v>615</v>
      </c>
      <c r="H338" s="9">
        <f t="shared" si="30"/>
        <v>270</v>
      </c>
      <c r="I338" s="9">
        <v>250</v>
      </c>
      <c r="J338" s="9">
        <v>20</v>
      </c>
      <c r="K338" s="13">
        <v>71</v>
      </c>
      <c r="L338" s="9">
        <v>21</v>
      </c>
      <c r="M338" s="9">
        <v>21</v>
      </c>
      <c r="N338" s="9">
        <v>149</v>
      </c>
      <c r="O338" s="9">
        <v>33.700000000000003</v>
      </c>
      <c r="P338" s="9">
        <v>33.700000000000003</v>
      </c>
      <c r="Q338" s="10">
        <v>54899.1</v>
      </c>
      <c r="R338" s="10">
        <v>23320.2</v>
      </c>
    </row>
    <row r="339" spans="1:18" ht="36" x14ac:dyDescent="0.25">
      <c r="A339" s="7">
        <v>11</v>
      </c>
      <c r="B339" s="374" t="s">
        <v>609</v>
      </c>
      <c r="C339" s="375"/>
      <c r="D339" s="375"/>
      <c r="E339" s="375"/>
      <c r="F339" s="376"/>
      <c r="G339" s="11" t="s">
        <v>616</v>
      </c>
      <c r="H339" s="9">
        <f t="shared" si="30"/>
        <v>25</v>
      </c>
      <c r="I339" s="9">
        <v>25</v>
      </c>
      <c r="J339" s="9"/>
      <c r="K339" s="9">
        <v>25</v>
      </c>
      <c r="L339" s="9">
        <v>15</v>
      </c>
      <c r="M339" s="9">
        <v>3</v>
      </c>
      <c r="N339" s="13">
        <v>30</v>
      </c>
      <c r="O339" s="9">
        <v>16</v>
      </c>
      <c r="P339" s="9">
        <v>3</v>
      </c>
      <c r="Q339" s="10">
        <v>61455</v>
      </c>
      <c r="R339" s="10">
        <v>34262</v>
      </c>
    </row>
    <row r="340" spans="1:18" ht="48" x14ac:dyDescent="0.25">
      <c r="A340" s="7">
        <v>12</v>
      </c>
      <c r="B340" s="374" t="s">
        <v>599</v>
      </c>
      <c r="C340" s="375"/>
      <c r="D340" s="375"/>
      <c r="E340" s="375"/>
      <c r="F340" s="376"/>
      <c r="G340" s="11" t="s">
        <v>617</v>
      </c>
      <c r="H340" s="9">
        <f t="shared" si="30"/>
        <v>210</v>
      </c>
      <c r="I340" s="9">
        <v>210</v>
      </c>
      <c r="J340" s="9"/>
      <c r="K340" s="13">
        <v>30</v>
      </c>
      <c r="L340" s="9">
        <v>18</v>
      </c>
      <c r="M340" s="9">
        <v>1</v>
      </c>
      <c r="N340" s="9">
        <v>90</v>
      </c>
      <c r="O340" s="9">
        <v>15</v>
      </c>
      <c r="P340" s="9">
        <v>0</v>
      </c>
      <c r="Q340" s="10">
        <v>35438</v>
      </c>
      <c r="R340" s="10">
        <v>18966</v>
      </c>
    </row>
    <row r="341" spans="1:18" ht="36" x14ac:dyDescent="0.25">
      <c r="A341" s="7">
        <v>13</v>
      </c>
      <c r="B341" s="374" t="s">
        <v>609</v>
      </c>
      <c r="C341" s="375"/>
      <c r="D341" s="375"/>
      <c r="E341" s="375"/>
      <c r="F341" s="376"/>
      <c r="G341" s="11" t="s">
        <v>618</v>
      </c>
      <c r="H341" s="9">
        <f t="shared" si="30"/>
        <v>120</v>
      </c>
      <c r="I341" s="9">
        <v>120</v>
      </c>
      <c r="J341" s="9">
        <v>0</v>
      </c>
      <c r="K341" s="13">
        <v>10</v>
      </c>
      <c r="L341" s="9">
        <v>0</v>
      </c>
      <c r="M341" s="9">
        <v>0</v>
      </c>
      <c r="N341" s="13">
        <v>56</v>
      </c>
      <c r="O341" s="9">
        <v>0</v>
      </c>
      <c r="P341" s="9">
        <v>0</v>
      </c>
      <c r="Q341" s="10">
        <v>40125</v>
      </c>
      <c r="R341" s="10">
        <v>20785.7</v>
      </c>
    </row>
    <row r="342" spans="1:18" ht="48" x14ac:dyDescent="0.25">
      <c r="A342" s="7">
        <v>14</v>
      </c>
      <c r="B342" s="374" t="s">
        <v>609</v>
      </c>
      <c r="C342" s="375"/>
      <c r="D342" s="375"/>
      <c r="E342" s="375"/>
      <c r="F342" s="376"/>
      <c r="G342" s="11" t="s">
        <v>619</v>
      </c>
      <c r="H342" s="9">
        <f t="shared" si="30"/>
        <v>130</v>
      </c>
      <c r="I342" s="9">
        <v>115</v>
      </c>
      <c r="J342" s="9">
        <v>15</v>
      </c>
      <c r="K342" s="9">
        <v>3</v>
      </c>
      <c r="L342" s="9">
        <v>0</v>
      </c>
      <c r="M342" s="9">
        <v>2</v>
      </c>
      <c r="N342" s="9">
        <v>2</v>
      </c>
      <c r="O342" s="9">
        <v>0</v>
      </c>
      <c r="P342" s="9">
        <v>2</v>
      </c>
      <c r="Q342" s="10">
        <v>47780</v>
      </c>
      <c r="R342" s="10">
        <v>24300</v>
      </c>
    </row>
    <row r="343" spans="1:18" ht="36" x14ac:dyDescent="0.25">
      <c r="A343" s="7">
        <v>15</v>
      </c>
      <c r="B343" s="374" t="s">
        <v>660</v>
      </c>
      <c r="C343" s="375"/>
      <c r="D343" s="375"/>
      <c r="E343" s="375"/>
      <c r="F343" s="376"/>
      <c r="G343" s="11" t="s">
        <v>620</v>
      </c>
      <c r="H343" s="9">
        <f t="shared" si="30"/>
        <v>180</v>
      </c>
      <c r="I343" s="9">
        <v>180</v>
      </c>
      <c r="J343" s="9">
        <v>0</v>
      </c>
      <c r="K343" s="9">
        <v>3</v>
      </c>
      <c r="L343" s="9">
        <v>3</v>
      </c>
      <c r="M343" s="9">
        <v>0</v>
      </c>
      <c r="N343" s="13">
        <v>40</v>
      </c>
      <c r="O343" s="9">
        <v>0</v>
      </c>
      <c r="P343" s="9">
        <v>0</v>
      </c>
      <c r="Q343" s="10">
        <v>43500</v>
      </c>
      <c r="R343" s="10">
        <v>29130</v>
      </c>
    </row>
    <row r="344" spans="1:18" ht="36" x14ac:dyDescent="0.25">
      <c r="A344" s="7">
        <v>16</v>
      </c>
      <c r="B344" s="374" t="s">
        <v>661</v>
      </c>
      <c r="C344" s="375"/>
      <c r="D344" s="375"/>
      <c r="E344" s="375"/>
      <c r="F344" s="376"/>
      <c r="G344" s="11" t="s">
        <v>621</v>
      </c>
      <c r="H344" s="9">
        <f t="shared" si="30"/>
        <v>210</v>
      </c>
      <c r="I344" s="9">
        <v>210</v>
      </c>
      <c r="J344" s="9">
        <v>0</v>
      </c>
      <c r="K344" s="13">
        <v>12</v>
      </c>
      <c r="L344" s="9">
        <v>13</v>
      </c>
      <c r="M344" s="9">
        <v>0</v>
      </c>
      <c r="N344" s="9">
        <v>71</v>
      </c>
      <c r="O344" s="9">
        <v>11.5</v>
      </c>
      <c r="P344" s="9">
        <v>0</v>
      </c>
      <c r="Q344" s="10">
        <v>44009.3</v>
      </c>
      <c r="R344" s="10">
        <v>25720.1</v>
      </c>
    </row>
    <row r="345" spans="1:18" ht="48" x14ac:dyDescent="0.25">
      <c r="A345" s="7">
        <v>17</v>
      </c>
      <c r="B345" s="374" t="s">
        <v>662</v>
      </c>
      <c r="C345" s="375"/>
      <c r="D345" s="375"/>
      <c r="E345" s="375"/>
      <c r="F345" s="376"/>
      <c r="G345" s="11" t="s">
        <v>622</v>
      </c>
      <c r="H345" s="9">
        <f t="shared" si="30"/>
        <v>150</v>
      </c>
      <c r="I345" s="9">
        <v>150</v>
      </c>
      <c r="J345" s="9"/>
      <c r="K345" s="9">
        <v>5</v>
      </c>
      <c r="L345" s="9">
        <v>18</v>
      </c>
      <c r="M345" s="9"/>
      <c r="N345" s="9">
        <v>16</v>
      </c>
      <c r="O345" s="9">
        <v>23</v>
      </c>
      <c r="P345" s="9"/>
      <c r="Q345" s="10">
        <v>42125</v>
      </c>
      <c r="R345" s="10">
        <v>24526</v>
      </c>
    </row>
    <row r="346" spans="1:18" ht="36" x14ac:dyDescent="0.25">
      <c r="A346" s="7">
        <v>18</v>
      </c>
      <c r="B346" s="374" t="s">
        <v>607</v>
      </c>
      <c r="C346" s="375"/>
      <c r="D346" s="375"/>
      <c r="E346" s="375"/>
      <c r="F346" s="376"/>
      <c r="G346" s="11" t="s">
        <v>623</v>
      </c>
      <c r="H346" s="9">
        <f t="shared" si="30"/>
        <v>40</v>
      </c>
      <c r="I346" s="9"/>
      <c r="J346" s="9">
        <v>40</v>
      </c>
      <c r="K346" s="13">
        <v>28.5</v>
      </c>
      <c r="L346" s="9">
        <v>0</v>
      </c>
      <c r="M346" s="9">
        <v>0</v>
      </c>
      <c r="N346" s="13">
        <v>27</v>
      </c>
      <c r="O346" s="9">
        <v>0</v>
      </c>
      <c r="P346" s="9">
        <v>0</v>
      </c>
      <c r="Q346" s="10">
        <v>48691.199999999997</v>
      </c>
      <c r="R346" s="10">
        <v>28799.599999999999</v>
      </c>
    </row>
    <row r="347" spans="1:18" ht="36" x14ac:dyDescent="0.25">
      <c r="A347" s="7">
        <v>19</v>
      </c>
      <c r="B347" s="374" t="s">
        <v>601</v>
      </c>
      <c r="C347" s="375"/>
      <c r="D347" s="375"/>
      <c r="E347" s="375"/>
      <c r="F347" s="376"/>
      <c r="G347" s="11" t="s">
        <v>624</v>
      </c>
      <c r="H347" s="9">
        <f t="shared" si="30"/>
        <v>0</v>
      </c>
      <c r="I347" s="9"/>
      <c r="J347" s="9"/>
      <c r="K347" s="9">
        <v>40</v>
      </c>
      <c r="L347" s="9">
        <v>2</v>
      </c>
      <c r="M347" s="9">
        <v>1</v>
      </c>
      <c r="N347" s="9">
        <v>68</v>
      </c>
      <c r="O347" s="9">
        <v>0</v>
      </c>
      <c r="P347" s="9">
        <v>0</v>
      </c>
      <c r="Q347" s="10">
        <v>35420</v>
      </c>
      <c r="R347" s="10">
        <v>19510</v>
      </c>
    </row>
    <row r="348" spans="1:18" ht="48" x14ac:dyDescent="0.25">
      <c r="A348" s="7">
        <v>20</v>
      </c>
      <c r="B348" s="374" t="s">
        <v>625</v>
      </c>
      <c r="C348" s="375"/>
      <c r="D348" s="375"/>
      <c r="E348" s="375"/>
      <c r="F348" s="376"/>
      <c r="G348" s="11" t="s">
        <v>626</v>
      </c>
      <c r="H348" s="9">
        <f t="shared" si="30"/>
        <v>0</v>
      </c>
      <c r="I348" s="9"/>
      <c r="J348" s="9"/>
      <c r="K348" s="13">
        <v>34</v>
      </c>
      <c r="L348" s="9">
        <v>26</v>
      </c>
      <c r="M348" s="9">
        <v>0</v>
      </c>
      <c r="N348" s="9">
        <v>67</v>
      </c>
      <c r="O348" s="9">
        <v>46</v>
      </c>
      <c r="P348" s="9">
        <v>0</v>
      </c>
      <c r="Q348" s="10">
        <v>35420</v>
      </c>
      <c r="R348" s="10">
        <v>21447</v>
      </c>
    </row>
    <row r="349" spans="1:18" ht="48" x14ac:dyDescent="0.25">
      <c r="A349" s="7">
        <v>21</v>
      </c>
      <c r="B349" s="374" t="s">
        <v>601</v>
      </c>
      <c r="C349" s="375"/>
      <c r="D349" s="375"/>
      <c r="E349" s="375"/>
      <c r="F349" s="376"/>
      <c r="G349" s="11" t="s">
        <v>648</v>
      </c>
      <c r="H349" s="9">
        <f t="shared" si="30"/>
        <v>0</v>
      </c>
      <c r="I349" s="9"/>
      <c r="J349" s="9"/>
      <c r="K349" s="13">
        <v>12</v>
      </c>
      <c r="L349" s="9">
        <v>19</v>
      </c>
      <c r="M349" s="9">
        <v>1</v>
      </c>
      <c r="N349" s="9">
        <v>16</v>
      </c>
      <c r="O349" s="9">
        <v>15</v>
      </c>
      <c r="P349" s="9">
        <v>0</v>
      </c>
      <c r="Q349" s="10">
        <v>38000</v>
      </c>
      <c r="R349" s="10">
        <v>20237</v>
      </c>
    </row>
    <row r="350" spans="1:18" x14ac:dyDescent="0.25">
      <c r="A350" s="403" t="s">
        <v>645</v>
      </c>
      <c r="B350" s="403"/>
      <c r="C350" s="403"/>
      <c r="D350" s="403"/>
      <c r="E350" s="403"/>
      <c r="F350" s="403"/>
      <c r="G350" s="403"/>
      <c r="H350" s="3">
        <f>H349+H348+H347+H346+H345+H344+H343+H342+H341+H340+H339+H338+H337+H336+H335+H334+H332+H333+H331+H330+H329</f>
        <v>4381</v>
      </c>
      <c r="I350" s="3">
        <f t="shared" ref="I350:P350" si="31">I349+I348+I347+I346+I345+I344+I343+I342+I341+I340+I339+I338+I337+I336+I335+I334+I332+I333+I331+I330+I329</f>
        <v>4230</v>
      </c>
      <c r="J350" s="3">
        <f t="shared" si="31"/>
        <v>151</v>
      </c>
      <c r="K350" s="3">
        <f t="shared" si="31"/>
        <v>1174.5</v>
      </c>
      <c r="L350" s="3">
        <f t="shared" si="31"/>
        <v>435.75</v>
      </c>
      <c r="M350" s="3">
        <f t="shared" si="31"/>
        <v>201.5</v>
      </c>
      <c r="N350" s="3">
        <f t="shared" si="31"/>
        <v>2608</v>
      </c>
      <c r="O350" s="3">
        <f t="shared" si="31"/>
        <v>487.4</v>
      </c>
      <c r="P350" s="3">
        <f t="shared" si="31"/>
        <v>301.7</v>
      </c>
      <c r="Q350" s="6">
        <f>(Q329+Q330+Q331+Q332+Q333+Q334+Q335+Q336+Q337+Q338+Q339+Q340+Q341+Q342+Q343+Q344+Q345+Q346+Q347+Q348+Q349)/21</f>
        <v>42200.271428571425</v>
      </c>
      <c r="R350" s="6">
        <f>(R329+R330+R331+R332+R333+R334+R335+R336+R337+R338+R339+R340+R341+R342+R343+R344+R345+R346+R347+R348+R349)/21</f>
        <v>23197.257142857143</v>
      </c>
    </row>
    <row r="351" spans="1:18" x14ac:dyDescent="0.25">
      <c r="A351" s="412" t="s">
        <v>630</v>
      </c>
      <c r="B351" s="412"/>
      <c r="C351" s="412"/>
      <c r="D351" s="412"/>
      <c r="E351" s="412"/>
      <c r="F351" s="412"/>
      <c r="G351" s="412"/>
      <c r="H351" s="412"/>
      <c r="I351" s="412"/>
      <c r="J351" s="412"/>
      <c r="K351" s="412"/>
      <c r="L351" s="412"/>
      <c r="M351" s="412"/>
      <c r="N351" s="412"/>
      <c r="O351" s="412"/>
      <c r="P351" s="412"/>
      <c r="Q351" s="412"/>
      <c r="R351" s="412"/>
    </row>
    <row r="352" spans="1:18" ht="24" x14ac:dyDescent="0.25">
      <c r="A352" s="7">
        <v>1</v>
      </c>
      <c r="B352" s="374" t="s">
        <v>601</v>
      </c>
      <c r="C352" s="375"/>
      <c r="D352" s="375"/>
      <c r="E352" s="375"/>
      <c r="F352" s="376"/>
      <c r="G352" s="11" t="s">
        <v>663</v>
      </c>
      <c r="H352" s="9">
        <f>I352+J352</f>
        <v>145</v>
      </c>
      <c r="I352" s="9">
        <v>105</v>
      </c>
      <c r="J352" s="9">
        <v>40</v>
      </c>
      <c r="K352" s="9">
        <v>36</v>
      </c>
      <c r="L352" s="9">
        <v>7</v>
      </c>
      <c r="M352" s="9">
        <v>0</v>
      </c>
      <c r="N352" s="9">
        <v>61</v>
      </c>
      <c r="O352" s="9">
        <v>1</v>
      </c>
      <c r="P352" s="9">
        <v>0</v>
      </c>
      <c r="Q352" s="10">
        <v>35696</v>
      </c>
      <c r="R352" s="10">
        <v>23186</v>
      </c>
    </row>
    <row r="353" spans="1:18" ht="36" x14ac:dyDescent="0.25">
      <c r="A353" s="7">
        <v>2</v>
      </c>
      <c r="B353" s="374" t="s">
        <v>614</v>
      </c>
      <c r="C353" s="375"/>
      <c r="D353" s="375"/>
      <c r="E353" s="375"/>
      <c r="F353" s="376"/>
      <c r="G353" s="11" t="s">
        <v>664</v>
      </c>
      <c r="H353" s="9">
        <f t="shared" ref="H353:H376" si="32">I353+J353</f>
        <v>215</v>
      </c>
      <c r="I353" s="9">
        <v>185</v>
      </c>
      <c r="J353" s="9">
        <v>30</v>
      </c>
      <c r="K353" s="13">
        <v>65</v>
      </c>
      <c r="L353" s="9">
        <v>81</v>
      </c>
      <c r="M353" s="9">
        <v>11</v>
      </c>
      <c r="N353" s="13">
        <v>172</v>
      </c>
      <c r="O353" s="9">
        <v>0</v>
      </c>
      <c r="P353" s="9">
        <v>0</v>
      </c>
      <c r="Q353" s="10">
        <v>35786</v>
      </c>
      <c r="R353" s="10">
        <v>19197</v>
      </c>
    </row>
    <row r="354" spans="1:18" ht="24" x14ac:dyDescent="0.25">
      <c r="A354" s="7">
        <v>3</v>
      </c>
      <c r="B354" s="374" t="s">
        <v>631</v>
      </c>
      <c r="C354" s="375"/>
      <c r="D354" s="375"/>
      <c r="E354" s="375"/>
      <c r="F354" s="376"/>
      <c r="G354" s="11" t="s">
        <v>665</v>
      </c>
      <c r="H354" s="9">
        <f t="shared" si="32"/>
        <v>295</v>
      </c>
      <c r="I354" s="9">
        <v>265</v>
      </c>
      <c r="J354" s="9">
        <v>30</v>
      </c>
      <c r="K354" s="13">
        <v>64</v>
      </c>
      <c r="L354" s="9">
        <v>7</v>
      </c>
      <c r="M354" s="9">
        <v>7</v>
      </c>
      <c r="N354" s="13">
        <v>185</v>
      </c>
      <c r="O354" s="9">
        <v>2</v>
      </c>
      <c r="P354" s="9">
        <v>2</v>
      </c>
      <c r="Q354" s="10">
        <v>35420</v>
      </c>
      <c r="R354" s="10">
        <v>19517</v>
      </c>
    </row>
    <row r="355" spans="1:18" ht="24" x14ac:dyDescent="0.25">
      <c r="A355" s="7">
        <v>4</v>
      </c>
      <c r="B355" s="374" t="s">
        <v>601</v>
      </c>
      <c r="C355" s="375"/>
      <c r="D355" s="375"/>
      <c r="E355" s="375"/>
      <c r="F355" s="376"/>
      <c r="G355" s="11" t="s">
        <v>666</v>
      </c>
      <c r="H355" s="9">
        <f t="shared" si="32"/>
        <v>230</v>
      </c>
      <c r="I355" s="9">
        <v>230</v>
      </c>
      <c r="J355" s="9">
        <v>0</v>
      </c>
      <c r="K355" s="13">
        <v>71</v>
      </c>
      <c r="L355" s="9">
        <v>0</v>
      </c>
      <c r="M355" s="9">
        <v>0</v>
      </c>
      <c r="N355" s="13">
        <v>109</v>
      </c>
      <c r="O355" s="9">
        <v>0</v>
      </c>
      <c r="P355" s="9">
        <v>0</v>
      </c>
      <c r="Q355" s="10">
        <v>35597</v>
      </c>
      <c r="R355" s="10">
        <v>21032</v>
      </c>
    </row>
    <row r="356" spans="1:18" ht="24" x14ac:dyDescent="0.25">
      <c r="A356" s="7">
        <v>5</v>
      </c>
      <c r="B356" s="374" t="s">
        <v>614</v>
      </c>
      <c r="C356" s="375"/>
      <c r="D356" s="375"/>
      <c r="E356" s="375"/>
      <c r="F356" s="376"/>
      <c r="G356" s="11" t="s">
        <v>667</v>
      </c>
      <c r="H356" s="9">
        <f t="shared" si="32"/>
        <v>160</v>
      </c>
      <c r="I356" s="9">
        <v>130</v>
      </c>
      <c r="J356" s="9">
        <v>30</v>
      </c>
      <c r="K356" s="9">
        <v>43</v>
      </c>
      <c r="L356" s="9">
        <v>15</v>
      </c>
      <c r="M356" s="9">
        <v>0</v>
      </c>
      <c r="N356" s="9">
        <v>95</v>
      </c>
      <c r="O356" s="9">
        <v>24</v>
      </c>
      <c r="P356" s="9">
        <v>0</v>
      </c>
      <c r="Q356" s="10">
        <v>36624.800000000003</v>
      </c>
      <c r="R356" s="10">
        <v>19132.7</v>
      </c>
    </row>
    <row r="357" spans="1:18" ht="24" x14ac:dyDescent="0.25">
      <c r="A357" s="7">
        <v>6</v>
      </c>
      <c r="B357" s="374" t="s">
        <v>631</v>
      </c>
      <c r="C357" s="375"/>
      <c r="D357" s="375"/>
      <c r="E357" s="375"/>
      <c r="F357" s="376"/>
      <c r="G357" s="11" t="s">
        <v>668</v>
      </c>
      <c r="H357" s="9">
        <f t="shared" si="32"/>
        <v>145</v>
      </c>
      <c r="I357" s="9">
        <v>130</v>
      </c>
      <c r="J357" s="9">
        <v>15</v>
      </c>
      <c r="K357" s="9">
        <v>50</v>
      </c>
      <c r="L357" s="9">
        <v>0</v>
      </c>
      <c r="M357" s="9">
        <v>0</v>
      </c>
      <c r="N357" s="9">
        <v>85</v>
      </c>
      <c r="O357" s="9">
        <v>2</v>
      </c>
      <c r="P357" s="9">
        <v>2</v>
      </c>
      <c r="Q357" s="10">
        <v>37799</v>
      </c>
      <c r="R357" s="10">
        <v>19255</v>
      </c>
    </row>
    <row r="358" spans="1:18" ht="24" x14ac:dyDescent="0.25">
      <c r="A358" s="7">
        <v>7</v>
      </c>
      <c r="B358" s="374" t="s">
        <v>632</v>
      </c>
      <c r="C358" s="375"/>
      <c r="D358" s="375"/>
      <c r="E358" s="375"/>
      <c r="F358" s="376"/>
      <c r="G358" s="11" t="s">
        <v>669</v>
      </c>
      <c r="H358" s="9">
        <f t="shared" si="32"/>
        <v>105</v>
      </c>
      <c r="I358" s="9">
        <v>80</v>
      </c>
      <c r="J358" s="9">
        <v>25</v>
      </c>
      <c r="K358" s="13">
        <v>16</v>
      </c>
      <c r="L358" s="9"/>
      <c r="M358" s="9"/>
      <c r="N358" s="13">
        <v>38</v>
      </c>
      <c r="O358" s="9"/>
      <c r="P358" s="9"/>
      <c r="Q358" s="10">
        <v>35990</v>
      </c>
      <c r="R358" s="10">
        <v>20000</v>
      </c>
    </row>
    <row r="359" spans="1:18" ht="48" x14ac:dyDescent="0.25">
      <c r="A359" s="7">
        <v>9</v>
      </c>
      <c r="B359" s="374" t="s">
        <v>694</v>
      </c>
      <c r="C359" s="375"/>
      <c r="D359" s="375"/>
      <c r="E359" s="375"/>
      <c r="F359" s="376"/>
      <c r="G359" s="11" t="s">
        <v>671</v>
      </c>
      <c r="H359" s="9">
        <f t="shared" si="32"/>
        <v>135</v>
      </c>
      <c r="I359" s="9">
        <v>120</v>
      </c>
      <c r="J359" s="9">
        <v>15</v>
      </c>
      <c r="K359" s="9">
        <v>17</v>
      </c>
      <c r="L359" s="9">
        <v>6</v>
      </c>
      <c r="M359" s="9">
        <v>6</v>
      </c>
      <c r="N359" s="13">
        <v>28</v>
      </c>
      <c r="O359" s="9">
        <v>4</v>
      </c>
      <c r="P359" s="9">
        <v>4</v>
      </c>
      <c r="Q359" s="10">
        <v>37429.4</v>
      </c>
      <c r="R359" s="10">
        <v>20178.3</v>
      </c>
    </row>
    <row r="360" spans="1:18" x14ac:dyDescent="0.25">
      <c r="A360" s="7">
        <v>10</v>
      </c>
      <c r="B360" s="374" t="s">
        <v>601</v>
      </c>
      <c r="C360" s="375"/>
      <c r="D360" s="375"/>
      <c r="E360" s="375"/>
      <c r="F360" s="376"/>
      <c r="G360" s="11" t="s">
        <v>672</v>
      </c>
      <c r="H360" s="9">
        <f t="shared" si="32"/>
        <v>0</v>
      </c>
      <c r="I360" s="9"/>
      <c r="J360" s="9"/>
      <c r="K360" s="13">
        <v>42</v>
      </c>
      <c r="L360" s="9">
        <v>34</v>
      </c>
      <c r="M360" s="9">
        <v>1</v>
      </c>
      <c r="N360" s="13">
        <v>46</v>
      </c>
      <c r="O360" s="9">
        <v>59</v>
      </c>
      <c r="P360" s="9">
        <v>1</v>
      </c>
      <c r="Q360" s="10">
        <v>39500</v>
      </c>
      <c r="R360" s="10">
        <v>22297</v>
      </c>
    </row>
    <row r="361" spans="1:18" x14ac:dyDescent="0.25">
      <c r="A361" s="7">
        <v>11</v>
      </c>
      <c r="B361" s="374" t="s">
        <v>614</v>
      </c>
      <c r="C361" s="375"/>
      <c r="D361" s="375"/>
      <c r="E361" s="375"/>
      <c r="F361" s="376"/>
      <c r="G361" s="11" t="s">
        <v>673</v>
      </c>
      <c r="H361" s="9">
        <f t="shared" si="32"/>
        <v>30</v>
      </c>
      <c r="I361" s="9"/>
      <c r="J361" s="9">
        <v>30</v>
      </c>
      <c r="K361" s="13">
        <v>56</v>
      </c>
      <c r="L361" s="9">
        <v>0</v>
      </c>
      <c r="M361" s="9">
        <v>0</v>
      </c>
      <c r="N361" s="13">
        <v>62</v>
      </c>
      <c r="O361" s="9">
        <v>0</v>
      </c>
      <c r="P361" s="9">
        <v>1</v>
      </c>
      <c r="Q361" s="10">
        <v>35893</v>
      </c>
      <c r="R361" s="10">
        <v>21251</v>
      </c>
    </row>
    <row r="362" spans="1:18" x14ac:dyDescent="0.25">
      <c r="A362" s="7">
        <v>12</v>
      </c>
      <c r="B362" s="374" t="s">
        <v>601</v>
      </c>
      <c r="C362" s="375"/>
      <c r="D362" s="375"/>
      <c r="E362" s="375"/>
      <c r="F362" s="376"/>
      <c r="G362" s="11" t="s">
        <v>674</v>
      </c>
      <c r="H362" s="9">
        <f t="shared" si="32"/>
        <v>30</v>
      </c>
      <c r="I362" s="9"/>
      <c r="J362" s="9">
        <v>30</v>
      </c>
      <c r="K362" s="13">
        <v>43</v>
      </c>
      <c r="L362" s="9">
        <v>0</v>
      </c>
      <c r="M362" s="9">
        <v>0</v>
      </c>
      <c r="N362" s="13">
        <v>48</v>
      </c>
      <c r="O362" s="9">
        <v>0</v>
      </c>
      <c r="P362" s="9">
        <v>0</v>
      </c>
      <c r="Q362" s="10">
        <v>40851</v>
      </c>
      <c r="R362" s="10">
        <v>20977</v>
      </c>
    </row>
    <row r="363" spans="1:18" x14ac:dyDescent="0.25">
      <c r="A363" s="7">
        <v>13</v>
      </c>
      <c r="B363" s="374" t="s">
        <v>601</v>
      </c>
      <c r="C363" s="375"/>
      <c r="D363" s="375"/>
      <c r="E363" s="375"/>
      <c r="F363" s="376"/>
      <c r="G363" s="11" t="s">
        <v>675</v>
      </c>
      <c r="H363" s="9">
        <f t="shared" si="32"/>
        <v>30</v>
      </c>
      <c r="I363" s="9"/>
      <c r="J363" s="9">
        <v>30</v>
      </c>
      <c r="K363" s="9">
        <v>40</v>
      </c>
      <c r="L363" s="9">
        <v>0</v>
      </c>
      <c r="M363" s="9">
        <v>0</v>
      </c>
      <c r="N363" s="9">
        <v>55</v>
      </c>
      <c r="O363" s="9">
        <v>0</v>
      </c>
      <c r="P363" s="9">
        <v>0</v>
      </c>
      <c r="Q363" s="10">
        <v>35800</v>
      </c>
      <c r="R363" s="10">
        <v>19067</v>
      </c>
    </row>
    <row r="364" spans="1:18" x14ac:dyDescent="0.25">
      <c r="A364" s="7">
        <v>14</v>
      </c>
      <c r="B364" s="374" t="s">
        <v>611</v>
      </c>
      <c r="C364" s="375"/>
      <c r="D364" s="375"/>
      <c r="E364" s="375"/>
      <c r="F364" s="376"/>
      <c r="G364" s="11" t="s">
        <v>676</v>
      </c>
      <c r="H364" s="9">
        <f t="shared" si="32"/>
        <v>20</v>
      </c>
      <c r="I364" s="9"/>
      <c r="J364" s="9">
        <v>20</v>
      </c>
      <c r="K364" s="13">
        <v>33</v>
      </c>
      <c r="L364" s="9">
        <v>0</v>
      </c>
      <c r="M364" s="9"/>
      <c r="N364" s="13">
        <v>55</v>
      </c>
      <c r="O364" s="9"/>
      <c r="P364" s="9"/>
      <c r="Q364" s="10">
        <v>35462</v>
      </c>
      <c r="R364" s="10">
        <v>18976</v>
      </c>
    </row>
    <row r="365" spans="1:18" x14ac:dyDescent="0.25">
      <c r="A365" s="7">
        <v>15</v>
      </c>
      <c r="B365" s="374" t="s">
        <v>631</v>
      </c>
      <c r="C365" s="375"/>
      <c r="D365" s="375"/>
      <c r="E365" s="375"/>
      <c r="F365" s="376"/>
      <c r="G365" s="11" t="s">
        <v>677</v>
      </c>
      <c r="H365" s="9">
        <f t="shared" si="32"/>
        <v>20</v>
      </c>
      <c r="I365" s="9"/>
      <c r="J365" s="9">
        <v>20</v>
      </c>
      <c r="K365" s="9">
        <v>36</v>
      </c>
      <c r="L365" s="9">
        <v>2</v>
      </c>
      <c r="M365" s="9">
        <v>2</v>
      </c>
      <c r="N365" s="9">
        <v>51</v>
      </c>
      <c r="O365" s="9">
        <v>1</v>
      </c>
      <c r="P365" s="9">
        <v>1</v>
      </c>
      <c r="Q365" s="10">
        <v>39776</v>
      </c>
      <c r="R365" s="10">
        <v>22389</v>
      </c>
    </row>
    <row r="366" spans="1:18" x14ac:dyDescent="0.25">
      <c r="A366" s="7">
        <v>16</v>
      </c>
      <c r="B366" s="374" t="s">
        <v>601</v>
      </c>
      <c r="C366" s="375"/>
      <c r="D366" s="375"/>
      <c r="E366" s="375"/>
      <c r="F366" s="376"/>
      <c r="G366" s="11" t="s">
        <v>678</v>
      </c>
      <c r="H366" s="9">
        <f t="shared" si="32"/>
        <v>20</v>
      </c>
      <c r="I366" s="9"/>
      <c r="J366" s="9">
        <v>20</v>
      </c>
      <c r="K366" s="9">
        <v>54</v>
      </c>
      <c r="L366" s="9">
        <v>0</v>
      </c>
      <c r="M366" s="9">
        <v>0</v>
      </c>
      <c r="N366" s="9">
        <v>85</v>
      </c>
      <c r="O366" s="9">
        <v>0</v>
      </c>
      <c r="P366" s="9">
        <v>0</v>
      </c>
      <c r="Q366" s="10">
        <v>41753</v>
      </c>
      <c r="R366" s="10">
        <v>23410</v>
      </c>
    </row>
    <row r="367" spans="1:18" ht="24" x14ac:dyDescent="0.25">
      <c r="A367" s="7">
        <v>17</v>
      </c>
      <c r="B367" s="374" t="s">
        <v>601</v>
      </c>
      <c r="C367" s="375"/>
      <c r="D367" s="375"/>
      <c r="E367" s="375"/>
      <c r="F367" s="376"/>
      <c r="G367" s="11" t="s">
        <v>679</v>
      </c>
      <c r="H367" s="9">
        <f t="shared" si="32"/>
        <v>10</v>
      </c>
      <c r="I367" s="9"/>
      <c r="J367" s="9">
        <v>10</v>
      </c>
      <c r="K367" s="9">
        <v>46</v>
      </c>
      <c r="L367" s="9">
        <v>10.5</v>
      </c>
      <c r="M367" s="9">
        <v>5.5</v>
      </c>
      <c r="N367" s="9">
        <v>75</v>
      </c>
      <c r="O367" s="9">
        <v>7</v>
      </c>
      <c r="P367" s="9">
        <v>3</v>
      </c>
      <c r="Q367" s="10">
        <v>38422</v>
      </c>
      <c r="R367" s="10">
        <v>21867</v>
      </c>
    </row>
    <row r="368" spans="1:18" ht="24" x14ac:dyDescent="0.25">
      <c r="A368" s="7">
        <v>18</v>
      </c>
      <c r="B368" s="374" t="s">
        <v>601</v>
      </c>
      <c r="C368" s="375"/>
      <c r="D368" s="375"/>
      <c r="E368" s="375"/>
      <c r="F368" s="376"/>
      <c r="G368" s="11" t="s">
        <v>680</v>
      </c>
      <c r="H368" s="9">
        <f t="shared" si="32"/>
        <v>10</v>
      </c>
      <c r="I368" s="9"/>
      <c r="J368" s="9">
        <v>10</v>
      </c>
      <c r="K368" s="9">
        <v>34</v>
      </c>
      <c r="L368" s="9">
        <v>3</v>
      </c>
      <c r="M368" s="9">
        <v>0</v>
      </c>
      <c r="N368" s="9">
        <v>52</v>
      </c>
      <c r="O368" s="9">
        <v>4</v>
      </c>
      <c r="P368" s="9">
        <v>0</v>
      </c>
      <c r="Q368" s="10">
        <v>36950.400000000001</v>
      </c>
      <c r="R368" s="10">
        <v>25738</v>
      </c>
    </row>
    <row r="369" spans="1:18" ht="24" x14ac:dyDescent="0.25">
      <c r="A369" s="7">
        <v>19</v>
      </c>
      <c r="B369" s="374" t="s">
        <v>611</v>
      </c>
      <c r="C369" s="375"/>
      <c r="D369" s="375"/>
      <c r="E369" s="375"/>
      <c r="F369" s="376"/>
      <c r="G369" s="11" t="s">
        <v>681</v>
      </c>
      <c r="H369" s="9">
        <f t="shared" si="32"/>
        <v>0</v>
      </c>
      <c r="I369" s="9"/>
      <c r="J369" s="9"/>
      <c r="K369" s="9">
        <v>15</v>
      </c>
      <c r="L369" s="9">
        <v>38</v>
      </c>
      <c r="M369" s="9">
        <v>7</v>
      </c>
      <c r="N369" s="9">
        <v>26</v>
      </c>
      <c r="O369" s="9">
        <v>85</v>
      </c>
      <c r="P369" s="9">
        <v>2</v>
      </c>
      <c r="Q369" s="10">
        <v>41110.400000000001</v>
      </c>
      <c r="R369" s="10">
        <v>21759</v>
      </c>
    </row>
    <row r="370" spans="1:18" ht="24" x14ac:dyDescent="0.25">
      <c r="A370" s="7">
        <v>20</v>
      </c>
      <c r="B370" s="374" t="s">
        <v>631</v>
      </c>
      <c r="C370" s="375"/>
      <c r="D370" s="375"/>
      <c r="E370" s="375"/>
      <c r="F370" s="376"/>
      <c r="G370" s="11" t="s">
        <v>682</v>
      </c>
      <c r="H370" s="9">
        <f t="shared" si="32"/>
        <v>10</v>
      </c>
      <c r="I370" s="9">
        <v>0</v>
      </c>
      <c r="J370" s="9">
        <v>10</v>
      </c>
      <c r="K370" s="13">
        <v>32</v>
      </c>
      <c r="L370" s="9">
        <v>17</v>
      </c>
      <c r="M370" s="9">
        <v>6</v>
      </c>
      <c r="N370" s="9">
        <v>49</v>
      </c>
      <c r="O370" s="9">
        <v>16</v>
      </c>
      <c r="P370" s="9">
        <v>6</v>
      </c>
      <c r="Q370" s="10">
        <v>35918</v>
      </c>
      <c r="R370" s="10">
        <v>19185</v>
      </c>
    </row>
    <row r="371" spans="1:18" ht="36" x14ac:dyDescent="0.25">
      <c r="A371" s="7">
        <v>21</v>
      </c>
      <c r="B371" s="374" t="s">
        <v>631</v>
      </c>
      <c r="C371" s="375"/>
      <c r="D371" s="375"/>
      <c r="E371" s="375"/>
      <c r="F371" s="376"/>
      <c r="G371" s="11" t="s">
        <v>683</v>
      </c>
      <c r="H371" s="9">
        <f t="shared" si="32"/>
        <v>0</v>
      </c>
      <c r="I371" s="9"/>
      <c r="J371" s="9"/>
      <c r="K371" s="13">
        <v>30</v>
      </c>
      <c r="L371" s="9">
        <v>0</v>
      </c>
      <c r="M371" s="9">
        <v>0</v>
      </c>
      <c r="N371" s="9">
        <v>40</v>
      </c>
      <c r="O371" s="9">
        <v>0</v>
      </c>
      <c r="P371" s="9">
        <v>0</v>
      </c>
      <c r="Q371" s="10">
        <v>43591</v>
      </c>
      <c r="R371" s="10">
        <v>21039</v>
      </c>
    </row>
    <row r="372" spans="1:18" ht="36" x14ac:dyDescent="0.25">
      <c r="A372" s="7">
        <v>22</v>
      </c>
      <c r="B372" s="374" t="s">
        <v>614</v>
      </c>
      <c r="C372" s="375"/>
      <c r="D372" s="375"/>
      <c r="E372" s="375"/>
      <c r="F372" s="376"/>
      <c r="G372" s="11" t="s">
        <v>684</v>
      </c>
      <c r="H372" s="9">
        <f t="shared" si="32"/>
        <v>0</v>
      </c>
      <c r="I372" s="9">
        <v>0</v>
      </c>
      <c r="J372" s="9">
        <v>0</v>
      </c>
      <c r="K372" s="9">
        <v>21</v>
      </c>
      <c r="L372" s="9">
        <v>0</v>
      </c>
      <c r="M372" s="9">
        <v>0</v>
      </c>
      <c r="N372" s="9">
        <v>26</v>
      </c>
      <c r="O372" s="9">
        <v>0</v>
      </c>
      <c r="P372" s="9">
        <v>0</v>
      </c>
      <c r="Q372" s="10">
        <v>35420</v>
      </c>
      <c r="R372" s="10">
        <v>18957</v>
      </c>
    </row>
    <row r="373" spans="1:18" ht="36" x14ac:dyDescent="0.25">
      <c r="A373" s="7">
        <v>23</v>
      </c>
      <c r="B373" s="374" t="s">
        <v>614</v>
      </c>
      <c r="C373" s="375"/>
      <c r="D373" s="375"/>
      <c r="E373" s="375"/>
      <c r="F373" s="376"/>
      <c r="G373" s="11" t="s">
        <v>685</v>
      </c>
      <c r="H373" s="9">
        <f t="shared" si="32"/>
        <v>0</v>
      </c>
      <c r="I373" s="9"/>
      <c r="J373" s="9"/>
      <c r="K373" s="13">
        <v>10</v>
      </c>
      <c r="L373" s="9">
        <v>0</v>
      </c>
      <c r="M373" s="9">
        <v>0</v>
      </c>
      <c r="N373" s="13">
        <v>24</v>
      </c>
      <c r="O373" s="9">
        <v>0</v>
      </c>
      <c r="P373" s="9">
        <v>0</v>
      </c>
      <c r="Q373" s="10">
        <v>35111</v>
      </c>
      <c r="R373" s="10">
        <v>20698</v>
      </c>
    </row>
    <row r="374" spans="1:18" ht="48" x14ac:dyDescent="0.25">
      <c r="A374" s="7">
        <v>24</v>
      </c>
      <c r="B374" s="374" t="s">
        <v>601</v>
      </c>
      <c r="C374" s="375"/>
      <c r="D374" s="375"/>
      <c r="E374" s="375"/>
      <c r="F374" s="376"/>
      <c r="G374" s="11" t="s">
        <v>633</v>
      </c>
      <c r="H374" s="9">
        <f t="shared" si="32"/>
        <v>0</v>
      </c>
      <c r="I374" s="9"/>
      <c r="J374" s="9"/>
      <c r="K374" s="9">
        <v>3</v>
      </c>
      <c r="L374" s="9">
        <v>37</v>
      </c>
      <c r="M374" s="9">
        <v>0</v>
      </c>
      <c r="N374" s="9">
        <v>21</v>
      </c>
      <c r="O374" s="9">
        <v>61</v>
      </c>
      <c r="P374" s="9">
        <v>4</v>
      </c>
      <c r="Q374" s="10">
        <v>31999</v>
      </c>
      <c r="R374" s="10">
        <v>18086</v>
      </c>
    </row>
    <row r="375" spans="1:18" ht="36" x14ac:dyDescent="0.25">
      <c r="A375" s="7">
        <v>25</v>
      </c>
      <c r="B375" s="374" t="s">
        <v>601</v>
      </c>
      <c r="C375" s="375"/>
      <c r="D375" s="375"/>
      <c r="E375" s="375"/>
      <c r="F375" s="376"/>
      <c r="G375" s="11" t="s">
        <v>686</v>
      </c>
      <c r="H375" s="9">
        <f t="shared" si="32"/>
        <v>10</v>
      </c>
      <c r="I375" s="9"/>
      <c r="J375" s="9">
        <v>10</v>
      </c>
      <c r="K375" s="9">
        <v>19</v>
      </c>
      <c r="L375" s="9">
        <v>7</v>
      </c>
      <c r="M375" s="9">
        <v>7</v>
      </c>
      <c r="N375" s="9">
        <v>31</v>
      </c>
      <c r="O375" s="9">
        <v>0</v>
      </c>
      <c r="P375" s="9">
        <v>0</v>
      </c>
      <c r="Q375" s="10">
        <v>37429.4</v>
      </c>
      <c r="R375" s="10">
        <v>20178.3</v>
      </c>
    </row>
    <row r="376" spans="1:18" ht="24" x14ac:dyDescent="0.25">
      <c r="A376" s="7">
        <v>26</v>
      </c>
      <c r="B376" s="374" t="s">
        <v>601</v>
      </c>
      <c r="C376" s="375"/>
      <c r="D376" s="375"/>
      <c r="E376" s="375"/>
      <c r="F376" s="376"/>
      <c r="G376" s="11" t="s">
        <v>634</v>
      </c>
      <c r="H376" s="9">
        <f t="shared" si="32"/>
        <v>0</v>
      </c>
      <c r="I376" s="9"/>
      <c r="J376" s="9"/>
      <c r="K376" s="13">
        <v>20</v>
      </c>
      <c r="L376" s="9">
        <v>66.75</v>
      </c>
      <c r="M376" s="9">
        <v>32</v>
      </c>
      <c r="N376" s="9">
        <v>211</v>
      </c>
      <c r="O376" s="9">
        <v>112.5</v>
      </c>
      <c r="P376" s="9">
        <v>11.25</v>
      </c>
      <c r="Q376" s="10">
        <v>41218.6</v>
      </c>
      <c r="R376" s="10">
        <v>19579.7</v>
      </c>
    </row>
    <row r="377" spans="1:18" x14ac:dyDescent="0.25">
      <c r="A377" s="403" t="s">
        <v>646</v>
      </c>
      <c r="B377" s="403"/>
      <c r="C377" s="403"/>
      <c r="D377" s="403"/>
      <c r="E377" s="403"/>
      <c r="F377" s="403"/>
      <c r="G377" s="403"/>
      <c r="H377" s="3">
        <f t="shared" ref="H377:P377" si="33">H376+H375+H374+H373+H372+H371+H369++H370+H368+H367+H366+H365+H364+H363+H362+H361+H359+H360+H358+H357+H356+H355+H354+H353+H352</f>
        <v>1620</v>
      </c>
      <c r="I377" s="3">
        <f t="shared" si="33"/>
        <v>1245</v>
      </c>
      <c r="J377" s="3">
        <f t="shared" si="33"/>
        <v>375</v>
      </c>
      <c r="K377" s="3">
        <f t="shared" si="33"/>
        <v>896</v>
      </c>
      <c r="L377" s="3">
        <f t="shared" si="33"/>
        <v>331.25</v>
      </c>
      <c r="M377" s="3">
        <f t="shared" si="33"/>
        <v>84.5</v>
      </c>
      <c r="N377" s="3">
        <f t="shared" si="33"/>
        <v>1730</v>
      </c>
      <c r="O377" s="3">
        <f t="shared" si="33"/>
        <v>378.5</v>
      </c>
      <c r="P377" s="3">
        <f t="shared" si="33"/>
        <v>37.25</v>
      </c>
      <c r="Q377" s="6">
        <f>(Q376+Q375+Q374+Q373+Q372+Q371+Q370+Q369+Q368+Q367+Q366+Q365+Q364+Q363+Q362+Q361+Q360+Q359+Q358+Q357+Q356+Q355+Q354+Q353+Q352)/26</f>
        <v>36021.038461538468</v>
      </c>
      <c r="R377" s="6">
        <f>(R376+R375+R374+R373+R372+R371+R370+R369+R368+R367+R366+R365+R364+R363+R362+R361+R360+R359+R358+R357+R356+R355+R354+R353+R352)/26</f>
        <v>19882.76923076923</v>
      </c>
    </row>
    <row r="378" spans="1:18" x14ac:dyDescent="0.25">
      <c r="A378" s="403" t="s">
        <v>644</v>
      </c>
      <c r="B378" s="403"/>
      <c r="C378" s="403"/>
      <c r="D378" s="403"/>
      <c r="E378" s="403"/>
      <c r="F378" s="403"/>
      <c r="G378" s="403"/>
      <c r="H378" s="3">
        <f t="shared" ref="H378:P378" si="34">H377+H350+H326+H327</f>
        <v>9906</v>
      </c>
      <c r="I378" s="3">
        <f t="shared" si="34"/>
        <v>8135</v>
      </c>
      <c r="J378" s="3">
        <f t="shared" si="34"/>
        <v>1771</v>
      </c>
      <c r="K378" s="3">
        <f t="shared" si="34"/>
        <v>3638.5</v>
      </c>
      <c r="L378" s="3">
        <f t="shared" si="34"/>
        <v>1697.25</v>
      </c>
      <c r="M378" s="3">
        <f t="shared" si="34"/>
        <v>496</v>
      </c>
      <c r="N378" s="3">
        <f t="shared" si="34"/>
        <v>9064</v>
      </c>
      <c r="O378" s="3">
        <f t="shared" si="34"/>
        <v>2193.9</v>
      </c>
      <c r="P378" s="3">
        <f t="shared" si="34"/>
        <v>451.95</v>
      </c>
      <c r="Q378" s="6">
        <f>(Q377+Q350+Q327+Q326)/4</f>
        <v>37170.420329670334</v>
      </c>
      <c r="R378" s="6">
        <f>(R377+R350+R327+R326)/4</f>
        <v>20316.379807692309</v>
      </c>
    </row>
    <row r="379" spans="1:18" x14ac:dyDescent="0.25">
      <c r="A379" s="14"/>
      <c r="B379" s="14"/>
      <c r="C379" s="14"/>
      <c r="D379" s="14"/>
      <c r="E379" s="14"/>
      <c r="F379" s="14"/>
      <c r="G379" s="14"/>
      <c r="H379" s="4"/>
      <c r="I379" s="4"/>
      <c r="J379" s="4"/>
      <c r="K379" s="4"/>
      <c r="L379" s="4"/>
      <c r="M379" s="4"/>
      <c r="N379" s="4"/>
      <c r="O379" s="4"/>
      <c r="P379" s="4"/>
      <c r="Q379" s="15"/>
      <c r="R379" s="15"/>
    </row>
    <row r="380" spans="1:18" x14ac:dyDescent="0.25">
      <c r="A380" s="411" t="s">
        <v>643</v>
      </c>
      <c r="B380" s="411"/>
      <c r="C380" s="411"/>
      <c r="D380" s="411"/>
      <c r="E380" s="411"/>
      <c r="F380" s="411"/>
      <c r="G380" s="411"/>
      <c r="H380" s="411"/>
      <c r="I380" s="411"/>
      <c r="J380" s="411"/>
      <c r="K380" s="4"/>
      <c r="L380" s="4"/>
      <c r="M380" s="4"/>
      <c r="N380" s="4"/>
      <c r="O380" s="4"/>
      <c r="P380" s="4"/>
      <c r="Q380" s="15"/>
      <c r="R380" s="15"/>
    </row>
    <row r="381" spans="1:18" x14ac:dyDescent="0.25">
      <c r="A381" s="409" t="s">
        <v>649</v>
      </c>
      <c r="B381" s="410" t="s">
        <v>22</v>
      </c>
      <c r="C381" s="410"/>
      <c r="D381" s="410"/>
      <c r="E381" s="410"/>
      <c r="F381" s="410"/>
      <c r="G381" s="410" t="s">
        <v>23</v>
      </c>
      <c r="H381" s="399" t="s">
        <v>10</v>
      </c>
      <c r="I381" s="399"/>
      <c r="J381" s="399"/>
      <c r="K381" s="399" t="s">
        <v>27</v>
      </c>
      <c r="L381" s="399"/>
      <c r="M381" s="399"/>
      <c r="N381" s="399" t="s">
        <v>652</v>
      </c>
      <c r="O381" s="399"/>
      <c r="P381" s="16"/>
      <c r="Q381" s="400"/>
      <c r="R381" s="400"/>
    </row>
    <row r="382" spans="1:18" x14ac:dyDescent="0.25">
      <c r="A382" s="409"/>
      <c r="B382" s="410"/>
      <c r="C382" s="410"/>
      <c r="D382" s="410"/>
      <c r="E382" s="410"/>
      <c r="F382" s="410"/>
      <c r="G382" s="410"/>
      <c r="H382" s="401" t="s">
        <v>653</v>
      </c>
      <c r="I382" s="399" t="s">
        <v>29</v>
      </c>
      <c r="J382" s="399"/>
      <c r="K382" s="401" t="s">
        <v>25</v>
      </c>
      <c r="L382" s="399" t="s">
        <v>30</v>
      </c>
      <c r="M382" s="399"/>
      <c r="N382" s="401" t="s">
        <v>10</v>
      </c>
      <c r="O382" s="401" t="s">
        <v>27</v>
      </c>
      <c r="P382" s="16"/>
      <c r="Q382" s="402"/>
      <c r="R382" s="402"/>
    </row>
    <row r="383" spans="1:18" x14ac:dyDescent="0.25">
      <c r="A383" s="409"/>
      <c r="B383" s="410"/>
      <c r="C383" s="410"/>
      <c r="D383" s="410"/>
      <c r="E383" s="410"/>
      <c r="F383" s="410"/>
      <c r="G383" s="410"/>
      <c r="H383" s="401"/>
      <c r="I383" s="401" t="s">
        <v>26</v>
      </c>
      <c r="J383" s="401" t="s">
        <v>9</v>
      </c>
      <c r="K383" s="401"/>
      <c r="L383" s="401" t="s">
        <v>26</v>
      </c>
      <c r="M383" s="401" t="s">
        <v>9</v>
      </c>
      <c r="N383" s="401"/>
      <c r="O383" s="401"/>
      <c r="P383" s="17"/>
      <c r="Q383" s="402"/>
      <c r="R383" s="402"/>
    </row>
    <row r="384" spans="1:18" x14ac:dyDescent="0.25">
      <c r="A384" s="409"/>
      <c r="B384" s="410"/>
      <c r="C384" s="410"/>
      <c r="D384" s="410"/>
      <c r="E384" s="410"/>
      <c r="F384" s="410"/>
      <c r="G384" s="410"/>
      <c r="H384" s="401"/>
      <c r="I384" s="401"/>
      <c r="J384" s="401"/>
      <c r="K384" s="401"/>
      <c r="L384" s="401"/>
      <c r="M384" s="401"/>
      <c r="N384" s="401"/>
      <c r="O384" s="401"/>
      <c r="P384" s="17"/>
      <c r="Q384" s="402"/>
      <c r="R384" s="402"/>
    </row>
    <row r="385" spans="1:18" ht="48" x14ac:dyDescent="0.25">
      <c r="A385" s="7">
        <v>1</v>
      </c>
      <c r="B385" s="374" t="s">
        <v>614</v>
      </c>
      <c r="C385" s="375"/>
      <c r="D385" s="375"/>
      <c r="E385" s="375"/>
      <c r="F385" s="376"/>
      <c r="G385" s="11" t="s">
        <v>637</v>
      </c>
      <c r="H385" s="13">
        <v>25</v>
      </c>
      <c r="I385" s="9">
        <v>0</v>
      </c>
      <c r="J385" s="9">
        <v>0</v>
      </c>
      <c r="K385" s="13">
        <v>19</v>
      </c>
      <c r="L385" s="9">
        <v>2</v>
      </c>
      <c r="M385" s="9">
        <v>0</v>
      </c>
      <c r="N385" s="9">
        <v>41842</v>
      </c>
      <c r="O385" s="9">
        <v>23537.4</v>
      </c>
      <c r="P385" s="1"/>
      <c r="Q385" s="18"/>
      <c r="R385" s="18"/>
    </row>
    <row r="386" spans="1:18" ht="36" x14ac:dyDescent="0.25">
      <c r="A386" s="7">
        <v>2</v>
      </c>
      <c r="B386" s="374" t="s">
        <v>614</v>
      </c>
      <c r="C386" s="375"/>
      <c r="D386" s="375"/>
      <c r="E386" s="375"/>
      <c r="F386" s="376"/>
      <c r="G386" s="11" t="s">
        <v>639</v>
      </c>
      <c r="H386" s="9">
        <v>2</v>
      </c>
      <c r="I386" s="9">
        <v>2</v>
      </c>
      <c r="J386" s="9">
        <v>2</v>
      </c>
      <c r="K386" s="9">
        <v>3</v>
      </c>
      <c r="L386" s="9">
        <v>1</v>
      </c>
      <c r="M386" s="9">
        <v>0.5</v>
      </c>
      <c r="N386" s="9">
        <v>45400</v>
      </c>
      <c r="O386" s="9">
        <v>21533</v>
      </c>
      <c r="P386" s="1"/>
      <c r="Q386" s="18"/>
      <c r="R386" s="18"/>
    </row>
    <row r="387" spans="1:18" ht="36" x14ac:dyDescent="0.25">
      <c r="A387" s="7">
        <v>4</v>
      </c>
      <c r="B387" s="374" t="s">
        <v>601</v>
      </c>
      <c r="C387" s="375"/>
      <c r="D387" s="375"/>
      <c r="E387" s="375"/>
      <c r="F387" s="376"/>
      <c r="G387" s="11" t="s">
        <v>641</v>
      </c>
      <c r="H387" s="9"/>
      <c r="I387" s="9"/>
      <c r="J387" s="9"/>
      <c r="K387" s="9"/>
      <c r="L387" s="9"/>
      <c r="M387" s="9"/>
      <c r="N387" s="9"/>
      <c r="O387" s="9"/>
      <c r="P387" s="1"/>
      <c r="Q387" s="18"/>
      <c r="R387" s="18"/>
    </row>
    <row r="388" spans="1:18" ht="36" x14ac:dyDescent="0.25">
      <c r="A388" s="7">
        <v>3</v>
      </c>
      <c r="B388" s="374" t="s">
        <v>614</v>
      </c>
      <c r="C388" s="375"/>
      <c r="D388" s="375"/>
      <c r="E388" s="375"/>
      <c r="F388" s="376"/>
      <c r="G388" s="11" t="s">
        <v>627</v>
      </c>
      <c r="H388" s="9">
        <v>9</v>
      </c>
      <c r="I388" s="9">
        <v>36</v>
      </c>
      <c r="J388" s="9"/>
      <c r="K388" s="13">
        <v>26</v>
      </c>
      <c r="L388" s="9">
        <v>30.25</v>
      </c>
      <c r="M388" s="9"/>
      <c r="N388" s="9">
        <v>37816</v>
      </c>
      <c r="O388" s="9">
        <v>20178</v>
      </c>
      <c r="P388" s="1"/>
      <c r="Q388" s="18"/>
      <c r="R388" s="18"/>
    </row>
    <row r="389" spans="1:18" ht="36" x14ac:dyDescent="0.25">
      <c r="A389" s="7">
        <v>4</v>
      </c>
      <c r="B389" s="374" t="s">
        <v>601</v>
      </c>
      <c r="C389" s="375"/>
      <c r="D389" s="375"/>
      <c r="E389" s="375"/>
      <c r="F389" s="376"/>
      <c r="G389" s="11" t="s">
        <v>628</v>
      </c>
      <c r="H389" s="13">
        <v>9</v>
      </c>
      <c r="I389" s="9">
        <v>1</v>
      </c>
      <c r="J389" s="9">
        <v>1</v>
      </c>
      <c r="K389" s="13">
        <v>29</v>
      </c>
      <c r="L389" s="9">
        <v>0</v>
      </c>
      <c r="M389" s="9">
        <v>0</v>
      </c>
      <c r="N389" s="9">
        <v>52350</v>
      </c>
      <c r="O389" s="9">
        <v>27640</v>
      </c>
      <c r="P389" s="1"/>
      <c r="Q389" s="18"/>
      <c r="R389" s="18"/>
    </row>
    <row r="390" spans="1:18" x14ac:dyDescent="0.25">
      <c r="A390" s="7"/>
      <c r="B390" s="406" t="s">
        <v>689</v>
      </c>
      <c r="C390" s="407"/>
      <c r="D390" s="407"/>
      <c r="E390" s="407"/>
      <c r="F390" s="407"/>
      <c r="G390" s="408"/>
      <c r="H390" s="3">
        <f>SUM(H385:H389)</f>
        <v>45</v>
      </c>
      <c r="I390" s="3">
        <f t="shared" ref="I390:M390" si="35">SUM(I385:I389)</f>
        <v>39</v>
      </c>
      <c r="J390" s="3">
        <f t="shared" si="35"/>
        <v>3</v>
      </c>
      <c r="K390" s="3">
        <f t="shared" si="35"/>
        <v>77</v>
      </c>
      <c r="L390" s="3">
        <f t="shared" si="35"/>
        <v>33.25</v>
      </c>
      <c r="M390" s="3">
        <f t="shared" si="35"/>
        <v>0.5</v>
      </c>
      <c r="N390" s="6">
        <f>(N385+N386+N388+N389)/4</f>
        <v>44352</v>
      </c>
      <c r="O390" s="6">
        <v>23010.3</v>
      </c>
      <c r="P390" s="4"/>
      <c r="Q390" s="15"/>
      <c r="R390" s="15"/>
    </row>
    <row r="391" spans="1:18" x14ac:dyDescent="0.25">
      <c r="A391" s="14"/>
      <c r="B391" s="14"/>
      <c r="C391" s="14"/>
      <c r="D391" s="14"/>
      <c r="E391" s="14"/>
      <c r="F391" s="14"/>
      <c r="G391" s="14"/>
      <c r="H391" s="4"/>
      <c r="I391" s="4"/>
      <c r="J391" s="4"/>
      <c r="K391" s="4"/>
      <c r="L391" s="4"/>
      <c r="M391" s="4"/>
      <c r="N391" s="4"/>
      <c r="O391" s="4"/>
      <c r="P391" s="4"/>
      <c r="Q391" s="15"/>
      <c r="R391" s="15"/>
    </row>
    <row r="392" spans="1:18" x14ac:dyDescent="0.25">
      <c r="A392" s="404" t="s">
        <v>643</v>
      </c>
      <c r="B392" s="405"/>
      <c r="C392" s="405"/>
      <c r="D392" s="405"/>
      <c r="E392" s="405"/>
      <c r="F392" s="405"/>
      <c r="G392" s="405"/>
      <c r="H392" s="405"/>
      <c r="I392" s="405"/>
      <c r="J392" s="405"/>
      <c r="K392" s="1"/>
      <c r="L392" s="1"/>
      <c r="M392" s="1"/>
      <c r="N392" s="1"/>
      <c r="O392" s="1"/>
      <c r="P392" s="1"/>
      <c r="Q392" s="1"/>
      <c r="R392" s="1"/>
    </row>
    <row r="393" spans="1:18" ht="63.75" x14ac:dyDescent="0.25">
      <c r="A393" s="7"/>
      <c r="B393" s="396" t="s">
        <v>22</v>
      </c>
      <c r="C393" s="397"/>
      <c r="D393" s="397"/>
      <c r="E393" s="397"/>
      <c r="F393" s="398"/>
      <c r="G393" s="19" t="s">
        <v>23</v>
      </c>
      <c r="H393" s="3" t="s">
        <v>635</v>
      </c>
      <c r="I393" s="3" t="s">
        <v>636</v>
      </c>
      <c r="J393" s="3" t="s">
        <v>28</v>
      </c>
      <c r="K393" s="1"/>
      <c r="L393" s="1"/>
      <c r="M393" s="1"/>
      <c r="N393" s="1"/>
      <c r="O393" s="1"/>
      <c r="P393" s="1"/>
      <c r="Q393" s="1"/>
      <c r="R393" s="1"/>
    </row>
    <row r="394" spans="1:18" ht="24" x14ac:dyDescent="0.25">
      <c r="A394" s="7">
        <v>63</v>
      </c>
      <c r="B394" s="374" t="s">
        <v>601</v>
      </c>
      <c r="C394" s="375"/>
      <c r="D394" s="375"/>
      <c r="E394" s="375"/>
      <c r="F394" s="376"/>
      <c r="G394" s="11" t="s">
        <v>638</v>
      </c>
      <c r="H394" s="13">
        <v>250</v>
      </c>
      <c r="I394" s="9">
        <v>8</v>
      </c>
      <c r="J394" s="10">
        <v>16028</v>
      </c>
      <c r="K394" s="1"/>
      <c r="L394" s="1"/>
      <c r="M394" s="1"/>
      <c r="N394" s="1"/>
      <c r="O394" s="1"/>
      <c r="P394" s="1"/>
      <c r="Q394" s="1"/>
      <c r="R394" s="1"/>
    </row>
    <row r="395" spans="1:18" ht="36" x14ac:dyDescent="0.25">
      <c r="A395" s="7"/>
      <c r="B395" s="374" t="s">
        <v>614</v>
      </c>
      <c r="C395" s="375"/>
      <c r="D395" s="375"/>
      <c r="E395" s="375"/>
      <c r="F395" s="376"/>
      <c r="G395" s="11" t="s">
        <v>640</v>
      </c>
      <c r="H395" s="9">
        <v>37</v>
      </c>
      <c r="I395" s="9">
        <v>5</v>
      </c>
      <c r="J395" s="10">
        <v>34310.800000000003</v>
      </c>
      <c r="K395" s="1"/>
      <c r="L395" s="1"/>
      <c r="M395" s="1"/>
      <c r="N395" s="1"/>
      <c r="O395" s="1"/>
      <c r="P395" s="1"/>
      <c r="Q395" s="1"/>
      <c r="R395" s="1"/>
    </row>
    <row r="396" spans="1:18" ht="36" x14ac:dyDescent="0.25">
      <c r="A396" s="7" t="s">
        <v>697</v>
      </c>
      <c r="B396" s="374" t="s">
        <v>601</v>
      </c>
      <c r="C396" s="375"/>
      <c r="D396" s="375"/>
      <c r="E396" s="375"/>
      <c r="F396" s="376"/>
      <c r="G396" s="11" t="s">
        <v>641</v>
      </c>
      <c r="H396" s="9">
        <v>254</v>
      </c>
      <c r="I396" s="9">
        <v>0</v>
      </c>
      <c r="J396" s="10">
        <v>38280</v>
      </c>
      <c r="K396" s="1"/>
      <c r="L396" s="1"/>
      <c r="M396" s="1"/>
      <c r="N396" s="1"/>
      <c r="O396" s="1"/>
      <c r="P396" s="1"/>
      <c r="Q396" s="1"/>
      <c r="R396" s="1"/>
    </row>
    <row r="397" spans="1:18" ht="36" x14ac:dyDescent="0.25">
      <c r="A397" s="7">
        <v>69</v>
      </c>
      <c r="B397" s="374" t="s">
        <v>609</v>
      </c>
      <c r="C397" s="375"/>
      <c r="D397" s="375"/>
      <c r="E397" s="375"/>
      <c r="F397" s="376"/>
      <c r="G397" s="20" t="s">
        <v>688</v>
      </c>
      <c r="H397" s="9"/>
      <c r="I397" s="9"/>
      <c r="J397" s="10"/>
      <c r="K397" s="1"/>
      <c r="L397" s="1"/>
      <c r="M397" s="1"/>
      <c r="N397" s="1"/>
      <c r="O397" s="1"/>
      <c r="P397" s="1"/>
      <c r="Q397" s="1"/>
      <c r="R397" s="1"/>
    </row>
    <row r="398" spans="1:18" x14ac:dyDescent="0.25">
      <c r="A398" s="395" t="s">
        <v>642</v>
      </c>
      <c r="B398" s="395"/>
      <c r="C398" s="395"/>
      <c r="D398" s="395"/>
      <c r="E398" s="395"/>
      <c r="F398" s="395"/>
      <c r="G398" s="19"/>
      <c r="H398" s="3">
        <f>H394+H395+H396+H397</f>
        <v>541</v>
      </c>
      <c r="I398" s="3">
        <f>I394+I395+I396+I397</f>
        <v>13</v>
      </c>
      <c r="J398" s="6">
        <f>(J394+J395+J396)/3</f>
        <v>29539.600000000002</v>
      </c>
      <c r="K398" s="1"/>
      <c r="L398" s="1"/>
      <c r="M398" s="1"/>
      <c r="N398" s="1"/>
      <c r="O398" s="1"/>
      <c r="P398" s="1"/>
      <c r="Q398" s="1"/>
      <c r="R398" s="1"/>
    </row>
  </sheetData>
  <mergeCells count="444">
    <mergeCell ref="B393:F393"/>
    <mergeCell ref="B394:F394"/>
    <mergeCell ref="B395:F395"/>
    <mergeCell ref="B396:F396"/>
    <mergeCell ref="B397:F397"/>
    <mergeCell ref="A398:F398"/>
    <mergeCell ref="B386:F386"/>
    <mergeCell ref="B387:F387"/>
    <mergeCell ref="B388:F388"/>
    <mergeCell ref="B389:F389"/>
    <mergeCell ref="B390:G390"/>
    <mergeCell ref="A392:J392"/>
    <mergeCell ref="R382:R384"/>
    <mergeCell ref="I383:I384"/>
    <mergeCell ref="J383:J384"/>
    <mergeCell ref="L383:L384"/>
    <mergeCell ref="M383:M384"/>
    <mergeCell ref="B385:F385"/>
    <mergeCell ref="K381:M381"/>
    <mergeCell ref="N381:O381"/>
    <mergeCell ref="Q381:R381"/>
    <mergeCell ref="H382:H384"/>
    <mergeCell ref="I382:J382"/>
    <mergeCell ref="K382:K384"/>
    <mergeCell ref="L382:M382"/>
    <mergeCell ref="N382:N384"/>
    <mergeCell ref="O382:O384"/>
    <mergeCell ref="Q382:Q384"/>
    <mergeCell ref="B375:F375"/>
    <mergeCell ref="B376:F376"/>
    <mergeCell ref="A377:G377"/>
    <mergeCell ref="A378:G378"/>
    <mergeCell ref="A380:J380"/>
    <mergeCell ref="A381:A384"/>
    <mergeCell ref="B381:F384"/>
    <mergeCell ref="G381:G384"/>
    <mergeCell ref="H381:J381"/>
    <mergeCell ref="B369:F369"/>
    <mergeCell ref="B370:F370"/>
    <mergeCell ref="B371:F371"/>
    <mergeCell ref="B372:F372"/>
    <mergeCell ref="B373:F373"/>
    <mergeCell ref="B374:F374"/>
    <mergeCell ref="B363:F363"/>
    <mergeCell ref="B364:F364"/>
    <mergeCell ref="B365:F365"/>
    <mergeCell ref="B366:F366"/>
    <mergeCell ref="B367:F367"/>
    <mergeCell ref="B368:F368"/>
    <mergeCell ref="B358:F358"/>
    <mergeCell ref="B359:F359"/>
    <mergeCell ref="B360:F360"/>
    <mergeCell ref="B361:F361"/>
    <mergeCell ref="B362:F362"/>
    <mergeCell ref="B352:F352"/>
    <mergeCell ref="B353:F353"/>
    <mergeCell ref="B354:F354"/>
    <mergeCell ref="B355:F355"/>
    <mergeCell ref="B356:F356"/>
    <mergeCell ref="B357:F357"/>
    <mergeCell ref="B346:F346"/>
    <mergeCell ref="B347:F347"/>
    <mergeCell ref="B348:F348"/>
    <mergeCell ref="B349:F349"/>
    <mergeCell ref="A350:G350"/>
    <mergeCell ref="A351:R351"/>
    <mergeCell ref="B340:F340"/>
    <mergeCell ref="B341:F341"/>
    <mergeCell ref="B342:F342"/>
    <mergeCell ref="B343:F343"/>
    <mergeCell ref="B344:F344"/>
    <mergeCell ref="B345:F345"/>
    <mergeCell ref="B334:F334"/>
    <mergeCell ref="B335:F335"/>
    <mergeCell ref="B336:F336"/>
    <mergeCell ref="B337:F337"/>
    <mergeCell ref="B338:F338"/>
    <mergeCell ref="B339:F339"/>
    <mergeCell ref="A328:R328"/>
    <mergeCell ref="B329:F329"/>
    <mergeCell ref="B330:F330"/>
    <mergeCell ref="B331:F331"/>
    <mergeCell ref="B332:F332"/>
    <mergeCell ref="B333:F333"/>
    <mergeCell ref="B321:F321"/>
    <mergeCell ref="B322:F322"/>
    <mergeCell ref="B323:F323"/>
    <mergeCell ref="B324:F324"/>
    <mergeCell ref="A326:G326"/>
    <mergeCell ref="B327:F327"/>
    <mergeCell ref="B315:F315"/>
    <mergeCell ref="B316:F316"/>
    <mergeCell ref="B317:F317"/>
    <mergeCell ref="B318:F318"/>
    <mergeCell ref="B319:F319"/>
    <mergeCell ref="B320:F320"/>
    <mergeCell ref="B309:F309"/>
    <mergeCell ref="B310:F310"/>
    <mergeCell ref="B311:F311"/>
    <mergeCell ref="B312:F312"/>
    <mergeCell ref="B313:F313"/>
    <mergeCell ref="B314:F314"/>
    <mergeCell ref="B303:F303"/>
    <mergeCell ref="B304:G304"/>
    <mergeCell ref="B305:F305"/>
    <mergeCell ref="B306:F306"/>
    <mergeCell ref="B307:F307"/>
    <mergeCell ref="B308:F308"/>
    <mergeCell ref="B298:G298"/>
    <mergeCell ref="H298:R298"/>
    <mergeCell ref="B299:F299"/>
    <mergeCell ref="B300:F300"/>
    <mergeCell ref="B301:F301"/>
    <mergeCell ref="B302:F302"/>
    <mergeCell ref="B292:F292"/>
    <mergeCell ref="B293:F293"/>
    <mergeCell ref="B294:F294"/>
    <mergeCell ref="B295:F295"/>
    <mergeCell ref="B296:F296"/>
    <mergeCell ref="B297:F297"/>
    <mergeCell ref="H286:R286"/>
    <mergeCell ref="B287:F287"/>
    <mergeCell ref="B288:F288"/>
    <mergeCell ref="B289:F289"/>
    <mergeCell ref="B290:F290"/>
    <mergeCell ref="B291:F291"/>
    <mergeCell ref="B281:F281"/>
    <mergeCell ref="B282:F282"/>
    <mergeCell ref="B283:F283"/>
    <mergeCell ref="B284:F284"/>
    <mergeCell ref="B285:F285"/>
    <mergeCell ref="B286:G286"/>
    <mergeCell ref="B275:F275"/>
    <mergeCell ref="B276:F276"/>
    <mergeCell ref="B277:F277"/>
    <mergeCell ref="B278:F278"/>
    <mergeCell ref="B279:F279"/>
    <mergeCell ref="B280:F280"/>
    <mergeCell ref="B269:F269"/>
    <mergeCell ref="B270:F270"/>
    <mergeCell ref="B271:F271"/>
    <mergeCell ref="B272:F272"/>
    <mergeCell ref="B273:F273"/>
    <mergeCell ref="B274:F274"/>
    <mergeCell ref="B264:F264"/>
    <mergeCell ref="B265:F265"/>
    <mergeCell ref="B266:F266"/>
    <mergeCell ref="B267:G267"/>
    <mergeCell ref="B268:F268"/>
    <mergeCell ref="H268:R268"/>
    <mergeCell ref="B258:F258"/>
    <mergeCell ref="B259:F259"/>
    <mergeCell ref="B260:F260"/>
    <mergeCell ref="B261:F261"/>
    <mergeCell ref="B262:F262"/>
    <mergeCell ref="B263:F263"/>
    <mergeCell ref="B252:F252"/>
    <mergeCell ref="B253:F253"/>
    <mergeCell ref="B254:F254"/>
    <mergeCell ref="B255:F255"/>
    <mergeCell ref="B256:G256"/>
    <mergeCell ref="B257:F257"/>
    <mergeCell ref="B246:F246"/>
    <mergeCell ref="B247:F247"/>
    <mergeCell ref="B248:F248"/>
    <mergeCell ref="B249:F249"/>
    <mergeCell ref="B250:F250"/>
    <mergeCell ref="B251:F251"/>
    <mergeCell ref="B240:F240"/>
    <mergeCell ref="B241:G241"/>
    <mergeCell ref="B242:F242"/>
    <mergeCell ref="B243:F243"/>
    <mergeCell ref="B244:F244"/>
    <mergeCell ref="B245:F245"/>
    <mergeCell ref="B234:F234"/>
    <mergeCell ref="B235:F235"/>
    <mergeCell ref="B236:G236"/>
    <mergeCell ref="B237:F237"/>
    <mergeCell ref="B238:F238"/>
    <mergeCell ref="B239:F239"/>
    <mergeCell ref="B228:F228"/>
    <mergeCell ref="B229:F229"/>
    <mergeCell ref="B230:F230"/>
    <mergeCell ref="B231:F231"/>
    <mergeCell ref="B232:F232"/>
    <mergeCell ref="B233:F233"/>
    <mergeCell ref="B222:F222"/>
    <mergeCell ref="B223:F223"/>
    <mergeCell ref="B224:F224"/>
    <mergeCell ref="B225:F225"/>
    <mergeCell ref="B226:F226"/>
    <mergeCell ref="B227:F227"/>
    <mergeCell ref="B216:F216"/>
    <mergeCell ref="B217:F217"/>
    <mergeCell ref="B218:F218"/>
    <mergeCell ref="B219:F219"/>
    <mergeCell ref="B220:F220"/>
    <mergeCell ref="B221:F221"/>
    <mergeCell ref="B210:F210"/>
    <mergeCell ref="B211:F211"/>
    <mergeCell ref="B212:F212"/>
    <mergeCell ref="B213:F213"/>
    <mergeCell ref="B214:F214"/>
    <mergeCell ref="B215:F215"/>
    <mergeCell ref="B204:F204"/>
    <mergeCell ref="B205:F205"/>
    <mergeCell ref="B206:F206"/>
    <mergeCell ref="B207:F207"/>
    <mergeCell ref="B208:F208"/>
    <mergeCell ref="B209:F209"/>
    <mergeCell ref="B198:F198"/>
    <mergeCell ref="B199:F199"/>
    <mergeCell ref="B200:F200"/>
    <mergeCell ref="B201:F201"/>
    <mergeCell ref="B202:F202"/>
    <mergeCell ref="B203:F203"/>
    <mergeCell ref="B192:G192"/>
    <mergeCell ref="B193:F193"/>
    <mergeCell ref="B194:F194"/>
    <mergeCell ref="B195:F195"/>
    <mergeCell ref="B196:F196"/>
    <mergeCell ref="B197:F197"/>
    <mergeCell ref="B186:F186"/>
    <mergeCell ref="B187:F187"/>
    <mergeCell ref="B188:F188"/>
    <mergeCell ref="B189:F189"/>
    <mergeCell ref="B190:F190"/>
    <mergeCell ref="B191:F191"/>
    <mergeCell ref="B180:F180"/>
    <mergeCell ref="B181:F181"/>
    <mergeCell ref="B182:F182"/>
    <mergeCell ref="B183:F183"/>
    <mergeCell ref="B184:F184"/>
    <mergeCell ref="B185:F185"/>
    <mergeCell ref="B174:F174"/>
    <mergeCell ref="B175:F175"/>
    <mergeCell ref="B176:F176"/>
    <mergeCell ref="B177:F177"/>
    <mergeCell ref="B178:F178"/>
    <mergeCell ref="B179:F179"/>
    <mergeCell ref="B168:F168"/>
    <mergeCell ref="B169:F169"/>
    <mergeCell ref="B170:F170"/>
    <mergeCell ref="B171:F171"/>
    <mergeCell ref="B172:F172"/>
    <mergeCell ref="B173:F173"/>
    <mergeCell ref="B162:F162"/>
    <mergeCell ref="B163:F163"/>
    <mergeCell ref="B164:F164"/>
    <mergeCell ref="B165:F165"/>
    <mergeCell ref="B166:G166"/>
    <mergeCell ref="B167:F167"/>
    <mergeCell ref="B156:F156"/>
    <mergeCell ref="B157:F157"/>
    <mergeCell ref="B158:F158"/>
    <mergeCell ref="B159:F159"/>
    <mergeCell ref="B160:F160"/>
    <mergeCell ref="B161:F161"/>
    <mergeCell ref="B150:F150"/>
    <mergeCell ref="B151:G151"/>
    <mergeCell ref="B152:F152"/>
    <mergeCell ref="B153:F153"/>
    <mergeCell ref="B154:F154"/>
    <mergeCell ref="B155:F155"/>
    <mergeCell ref="B144:F144"/>
    <mergeCell ref="B145:F145"/>
    <mergeCell ref="B146:F146"/>
    <mergeCell ref="B147:F147"/>
    <mergeCell ref="B148:F148"/>
    <mergeCell ref="B149:F149"/>
    <mergeCell ref="B138:F138"/>
    <mergeCell ref="B139:F139"/>
    <mergeCell ref="B140:F140"/>
    <mergeCell ref="B141:F141"/>
    <mergeCell ref="B142:F142"/>
    <mergeCell ref="B143:F143"/>
    <mergeCell ref="B132:G132"/>
    <mergeCell ref="B133:F133"/>
    <mergeCell ref="B134:F134"/>
    <mergeCell ref="B135:F135"/>
    <mergeCell ref="B136:F136"/>
    <mergeCell ref="B137:F137"/>
    <mergeCell ref="B126:F126"/>
    <mergeCell ref="B127:F127"/>
    <mergeCell ref="B128:F128"/>
    <mergeCell ref="B129:F129"/>
    <mergeCell ref="B130:F130"/>
    <mergeCell ref="B131:F131"/>
    <mergeCell ref="B120:F120"/>
    <mergeCell ref="B121:F121"/>
    <mergeCell ref="B122:F122"/>
    <mergeCell ref="B123:F123"/>
    <mergeCell ref="B124:F124"/>
    <mergeCell ref="B125:F125"/>
    <mergeCell ref="B114:F114"/>
    <mergeCell ref="B115:F115"/>
    <mergeCell ref="B116:F116"/>
    <mergeCell ref="B117:F117"/>
    <mergeCell ref="B118:F118"/>
    <mergeCell ref="B119:F119"/>
    <mergeCell ref="B108:F108"/>
    <mergeCell ref="B109:F109"/>
    <mergeCell ref="B110:F110"/>
    <mergeCell ref="B111:F111"/>
    <mergeCell ref="B112:F112"/>
    <mergeCell ref="B113:F113"/>
    <mergeCell ref="B101:F101"/>
    <mergeCell ref="B102:F102"/>
    <mergeCell ref="B104:F104"/>
    <mergeCell ref="B105:F105"/>
    <mergeCell ref="B106:F106"/>
    <mergeCell ref="B107:G107"/>
    <mergeCell ref="B95:F95"/>
    <mergeCell ref="B96:F96"/>
    <mergeCell ref="B97:F97"/>
    <mergeCell ref="B98:F98"/>
    <mergeCell ref="B99:F99"/>
    <mergeCell ref="B100:F100"/>
    <mergeCell ref="B89:F89"/>
    <mergeCell ref="B90:F90"/>
    <mergeCell ref="B91:F91"/>
    <mergeCell ref="B92:F92"/>
    <mergeCell ref="B93:F93"/>
    <mergeCell ref="B94:F94"/>
    <mergeCell ref="B83:F83"/>
    <mergeCell ref="B84:F84"/>
    <mergeCell ref="B85:F85"/>
    <mergeCell ref="B86:F86"/>
    <mergeCell ref="B87:F87"/>
    <mergeCell ref="B88:F88"/>
    <mergeCell ref="B77:F77"/>
    <mergeCell ref="B78:F78"/>
    <mergeCell ref="B79:F79"/>
    <mergeCell ref="B80:F80"/>
    <mergeCell ref="B81:F81"/>
    <mergeCell ref="B82:F82"/>
    <mergeCell ref="B71:F71"/>
    <mergeCell ref="B72:F72"/>
    <mergeCell ref="B73:F73"/>
    <mergeCell ref="B74:F74"/>
    <mergeCell ref="B75:F75"/>
    <mergeCell ref="B76:F76"/>
    <mergeCell ref="B65:F65"/>
    <mergeCell ref="B66:F66"/>
    <mergeCell ref="B67:F67"/>
    <mergeCell ref="B68:F68"/>
    <mergeCell ref="B69:F69"/>
    <mergeCell ref="B70:G70"/>
    <mergeCell ref="B59:F59"/>
    <mergeCell ref="B60:F60"/>
    <mergeCell ref="B61:F61"/>
    <mergeCell ref="B62:F62"/>
    <mergeCell ref="B63:F63"/>
    <mergeCell ref="B64:F64"/>
    <mergeCell ref="B53:F53"/>
    <mergeCell ref="B54:F54"/>
    <mergeCell ref="B55:F55"/>
    <mergeCell ref="B56:F56"/>
    <mergeCell ref="B57:F57"/>
    <mergeCell ref="B58:F58"/>
    <mergeCell ref="B47:F47"/>
    <mergeCell ref="B48:F48"/>
    <mergeCell ref="B49:F49"/>
    <mergeCell ref="B50:F50"/>
    <mergeCell ref="B51:F51"/>
    <mergeCell ref="B52:F52"/>
    <mergeCell ref="B41:G41"/>
    <mergeCell ref="B42:F42"/>
    <mergeCell ref="B43:F43"/>
    <mergeCell ref="B44:F44"/>
    <mergeCell ref="B45:F45"/>
    <mergeCell ref="B46:F46"/>
    <mergeCell ref="B35:F35"/>
    <mergeCell ref="B36:F36"/>
    <mergeCell ref="B37:F37"/>
    <mergeCell ref="B38:F38"/>
    <mergeCell ref="B39:F39"/>
    <mergeCell ref="B40:F40"/>
    <mergeCell ref="B29:F29"/>
    <mergeCell ref="B30:F30"/>
    <mergeCell ref="B31:F31"/>
    <mergeCell ref="B32:F32"/>
    <mergeCell ref="B33:F33"/>
    <mergeCell ref="B34:F34"/>
    <mergeCell ref="B23:G23"/>
    <mergeCell ref="B24:F24"/>
    <mergeCell ref="B25:F25"/>
    <mergeCell ref="B26:F26"/>
    <mergeCell ref="B27:F27"/>
    <mergeCell ref="B28:F28"/>
    <mergeCell ref="R19:R21"/>
    <mergeCell ref="L20:L21"/>
    <mergeCell ref="M20:M21"/>
    <mergeCell ref="O20:O21"/>
    <mergeCell ref="P20:P21"/>
    <mergeCell ref="A22:R22"/>
    <mergeCell ref="J19:J21"/>
    <mergeCell ref="K19:K21"/>
    <mergeCell ref="L19:M19"/>
    <mergeCell ref="N19:N21"/>
    <mergeCell ref="O19:P19"/>
    <mergeCell ref="Q19:Q21"/>
    <mergeCell ref="A18:A21"/>
    <mergeCell ref="B18:F21"/>
    <mergeCell ref="G18:G21"/>
    <mergeCell ref="H18:J18"/>
    <mergeCell ref="K18:M18"/>
    <mergeCell ref="N18:P18"/>
    <mergeCell ref="Q18:R18"/>
    <mergeCell ref="H19:H21"/>
    <mergeCell ref="I19:I21"/>
    <mergeCell ref="B15:G15"/>
    <mergeCell ref="B16:G16"/>
    <mergeCell ref="B5:G5"/>
    <mergeCell ref="B6:G6"/>
    <mergeCell ref="B7:G7"/>
    <mergeCell ref="B8:G8"/>
    <mergeCell ref="B9:G9"/>
    <mergeCell ref="B10:G10"/>
    <mergeCell ref="A17:R17"/>
    <mergeCell ref="A1:R1"/>
    <mergeCell ref="A2:A4"/>
    <mergeCell ref="B2:G4"/>
    <mergeCell ref="H2:J2"/>
    <mergeCell ref="K2:M2"/>
    <mergeCell ref="N2:P2"/>
    <mergeCell ref="Q2:R2"/>
    <mergeCell ref="H3:H15"/>
    <mergeCell ref="I3:I15"/>
    <mergeCell ref="J3:J15"/>
    <mergeCell ref="K3:K15"/>
    <mergeCell ref="L3:M3"/>
    <mergeCell ref="N3:N15"/>
    <mergeCell ref="O3:P3"/>
    <mergeCell ref="Q3:Q15"/>
    <mergeCell ref="R3:R15"/>
    <mergeCell ref="L4:L15"/>
    <mergeCell ref="M4:M15"/>
    <mergeCell ref="O4:O15"/>
    <mergeCell ref="P4:P15"/>
    <mergeCell ref="B11:G11"/>
    <mergeCell ref="B12:G12"/>
    <mergeCell ref="B13:G13"/>
    <mergeCell ref="B14:G14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R398"/>
  <sheetViews>
    <sheetView zoomScale="130" zoomScaleNormal="130" workbookViewId="0">
      <selection activeCell="I16" sqref="I16"/>
    </sheetView>
  </sheetViews>
  <sheetFormatPr defaultRowHeight="15" x14ac:dyDescent="0.25"/>
  <cols>
    <col min="1" max="1" width="4.7109375" customWidth="1"/>
    <col min="4" max="4" width="1.5703125" customWidth="1"/>
    <col min="5" max="5" width="9.140625" hidden="1" customWidth="1"/>
    <col min="6" max="6" width="0.5703125" customWidth="1"/>
    <col min="7" max="7" width="17.28515625" customWidth="1"/>
    <col min="8" max="8" width="7.28515625" customWidth="1"/>
    <col min="9" max="9" width="7.42578125" customWidth="1"/>
    <col min="10" max="10" width="7.7109375" customWidth="1"/>
    <col min="11" max="11" width="7" customWidth="1"/>
    <col min="12" max="12" width="7.7109375" customWidth="1"/>
    <col min="13" max="13" width="8" customWidth="1"/>
    <col min="14" max="14" width="8.7109375" customWidth="1"/>
    <col min="15" max="15" width="7.42578125" customWidth="1"/>
    <col min="16" max="16" width="8.42578125" customWidth="1"/>
  </cols>
  <sheetData>
    <row r="1" spans="1:18" ht="32.25" customHeight="1" x14ac:dyDescent="0.25">
      <c r="A1" s="431" t="s">
        <v>793</v>
      </c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</row>
    <row r="2" spans="1:18" ht="37.5" customHeight="1" x14ac:dyDescent="0.25">
      <c r="A2" s="432"/>
      <c r="B2" s="410" t="s">
        <v>0</v>
      </c>
      <c r="C2" s="410"/>
      <c r="D2" s="410"/>
      <c r="E2" s="410"/>
      <c r="F2" s="410"/>
      <c r="G2" s="410"/>
      <c r="H2" s="399" t="s">
        <v>1</v>
      </c>
      <c r="I2" s="399"/>
      <c r="J2" s="399"/>
      <c r="K2" s="399" t="s">
        <v>2</v>
      </c>
      <c r="L2" s="399"/>
      <c r="M2" s="399"/>
      <c r="N2" s="399" t="s">
        <v>3</v>
      </c>
      <c r="O2" s="399"/>
      <c r="P2" s="399"/>
      <c r="Q2" s="399" t="s">
        <v>5</v>
      </c>
      <c r="R2" s="399"/>
    </row>
    <row r="3" spans="1:18" x14ac:dyDescent="0.25">
      <c r="A3" s="432"/>
      <c r="B3" s="410"/>
      <c r="C3" s="410"/>
      <c r="D3" s="410"/>
      <c r="E3" s="410"/>
      <c r="F3" s="410"/>
      <c r="G3" s="410"/>
      <c r="H3" s="401" t="s">
        <v>6</v>
      </c>
      <c r="I3" s="401" t="s">
        <v>7</v>
      </c>
      <c r="J3" s="401" t="s">
        <v>8</v>
      </c>
      <c r="K3" s="433" t="s">
        <v>17</v>
      </c>
      <c r="L3" s="399" t="s">
        <v>4</v>
      </c>
      <c r="M3" s="399"/>
      <c r="N3" s="433" t="s">
        <v>20</v>
      </c>
      <c r="O3" s="399" t="s">
        <v>4</v>
      </c>
      <c r="P3" s="399"/>
      <c r="Q3" s="401" t="s">
        <v>10</v>
      </c>
      <c r="R3" s="401" t="s">
        <v>11</v>
      </c>
    </row>
    <row r="4" spans="1:18" x14ac:dyDescent="0.25">
      <c r="A4" s="432"/>
      <c r="B4" s="410"/>
      <c r="C4" s="410"/>
      <c r="D4" s="410"/>
      <c r="E4" s="410"/>
      <c r="F4" s="410"/>
      <c r="G4" s="410"/>
      <c r="H4" s="401"/>
      <c r="I4" s="401"/>
      <c r="J4" s="401"/>
      <c r="K4" s="434"/>
      <c r="L4" s="401" t="s">
        <v>18</v>
      </c>
      <c r="M4" s="401" t="s">
        <v>19</v>
      </c>
      <c r="N4" s="434"/>
      <c r="O4" s="401" t="s">
        <v>21</v>
      </c>
      <c r="P4" s="401" t="s">
        <v>19</v>
      </c>
      <c r="Q4" s="401"/>
      <c r="R4" s="401"/>
    </row>
    <row r="5" spans="1:18" x14ac:dyDescent="0.25">
      <c r="A5" s="2"/>
      <c r="B5" s="410" t="s">
        <v>752</v>
      </c>
      <c r="C5" s="410"/>
      <c r="D5" s="410"/>
      <c r="E5" s="410"/>
      <c r="F5" s="410"/>
      <c r="G5" s="410"/>
      <c r="H5" s="401"/>
      <c r="I5" s="401"/>
      <c r="J5" s="401"/>
      <c r="K5" s="434"/>
      <c r="L5" s="401"/>
      <c r="M5" s="401"/>
      <c r="N5" s="434"/>
      <c r="O5" s="401"/>
      <c r="P5" s="401"/>
      <c r="Q5" s="401"/>
      <c r="R5" s="401"/>
    </row>
    <row r="6" spans="1:18" x14ac:dyDescent="0.25">
      <c r="A6" s="2"/>
      <c r="B6" s="410" t="s">
        <v>12</v>
      </c>
      <c r="C6" s="410"/>
      <c r="D6" s="410"/>
      <c r="E6" s="410"/>
      <c r="F6" s="410"/>
      <c r="G6" s="410"/>
      <c r="H6" s="401"/>
      <c r="I6" s="401"/>
      <c r="J6" s="401"/>
      <c r="K6" s="434"/>
      <c r="L6" s="401"/>
      <c r="M6" s="401"/>
      <c r="N6" s="434"/>
      <c r="O6" s="401"/>
      <c r="P6" s="401"/>
      <c r="Q6" s="401"/>
      <c r="R6" s="401"/>
    </row>
    <row r="7" spans="1:18" x14ac:dyDescent="0.25">
      <c r="A7" s="2"/>
      <c r="B7" s="410" t="s">
        <v>656</v>
      </c>
      <c r="C7" s="410"/>
      <c r="D7" s="410"/>
      <c r="E7" s="410"/>
      <c r="F7" s="410"/>
      <c r="G7" s="410"/>
      <c r="H7" s="401"/>
      <c r="I7" s="401"/>
      <c r="J7" s="401"/>
      <c r="K7" s="434"/>
      <c r="L7" s="401"/>
      <c r="M7" s="401"/>
      <c r="N7" s="434"/>
      <c r="O7" s="401"/>
      <c r="P7" s="401"/>
      <c r="Q7" s="401"/>
      <c r="R7" s="401"/>
    </row>
    <row r="8" spans="1:18" x14ac:dyDescent="0.25">
      <c r="A8" s="2"/>
      <c r="B8" s="410" t="s">
        <v>753</v>
      </c>
      <c r="C8" s="410"/>
      <c r="D8" s="410"/>
      <c r="E8" s="410"/>
      <c r="F8" s="410"/>
      <c r="G8" s="410"/>
      <c r="H8" s="401"/>
      <c r="I8" s="401"/>
      <c r="J8" s="401"/>
      <c r="K8" s="434"/>
      <c r="L8" s="401"/>
      <c r="M8" s="401"/>
      <c r="N8" s="434"/>
      <c r="O8" s="401"/>
      <c r="P8" s="401"/>
      <c r="Q8" s="401"/>
      <c r="R8" s="401"/>
    </row>
    <row r="9" spans="1:18" x14ac:dyDescent="0.25">
      <c r="A9" s="2"/>
      <c r="B9" s="396" t="s">
        <v>13</v>
      </c>
      <c r="C9" s="397"/>
      <c r="D9" s="397"/>
      <c r="E9" s="397"/>
      <c r="F9" s="397"/>
      <c r="G9" s="397"/>
      <c r="H9" s="401"/>
      <c r="I9" s="401"/>
      <c r="J9" s="401"/>
      <c r="K9" s="434"/>
      <c r="L9" s="401"/>
      <c r="M9" s="401"/>
      <c r="N9" s="434"/>
      <c r="O9" s="401"/>
      <c r="P9" s="401"/>
      <c r="Q9" s="401"/>
      <c r="R9" s="401"/>
    </row>
    <row r="10" spans="1:18" x14ac:dyDescent="0.25">
      <c r="A10" s="2"/>
      <c r="B10" s="396" t="s">
        <v>14</v>
      </c>
      <c r="C10" s="397"/>
      <c r="D10" s="397"/>
      <c r="E10" s="397"/>
      <c r="F10" s="397"/>
      <c r="G10" s="397"/>
      <c r="H10" s="401"/>
      <c r="I10" s="401"/>
      <c r="J10" s="401"/>
      <c r="K10" s="434"/>
      <c r="L10" s="401"/>
      <c r="M10" s="401"/>
      <c r="N10" s="434"/>
      <c r="O10" s="401"/>
      <c r="P10" s="401"/>
      <c r="Q10" s="401"/>
      <c r="R10" s="401"/>
    </row>
    <row r="11" spans="1:18" x14ac:dyDescent="0.25">
      <c r="A11" s="2"/>
      <c r="B11" s="396" t="s">
        <v>692</v>
      </c>
      <c r="C11" s="397"/>
      <c r="D11" s="397"/>
      <c r="E11" s="397"/>
      <c r="F11" s="397"/>
      <c r="G11" s="397"/>
      <c r="H11" s="401"/>
      <c r="I11" s="401"/>
      <c r="J11" s="401"/>
      <c r="K11" s="434"/>
      <c r="L11" s="401"/>
      <c r="M11" s="401"/>
      <c r="N11" s="434"/>
      <c r="O11" s="401"/>
      <c r="P11" s="401"/>
      <c r="Q11" s="401"/>
      <c r="R11" s="401"/>
    </row>
    <row r="12" spans="1:18" x14ac:dyDescent="0.25">
      <c r="A12" s="2"/>
      <c r="B12" s="396" t="s">
        <v>693</v>
      </c>
      <c r="C12" s="397"/>
      <c r="D12" s="397"/>
      <c r="E12" s="397"/>
      <c r="F12" s="397"/>
      <c r="G12" s="397"/>
      <c r="H12" s="401"/>
      <c r="I12" s="401"/>
      <c r="J12" s="401"/>
      <c r="K12" s="434"/>
      <c r="L12" s="401"/>
      <c r="M12" s="401"/>
      <c r="N12" s="434"/>
      <c r="O12" s="401"/>
      <c r="P12" s="401"/>
      <c r="Q12" s="401"/>
      <c r="R12" s="401"/>
    </row>
    <row r="13" spans="1:18" x14ac:dyDescent="0.25">
      <c r="A13" s="2"/>
      <c r="B13" s="396" t="s">
        <v>15</v>
      </c>
      <c r="C13" s="397"/>
      <c r="D13" s="397"/>
      <c r="E13" s="397"/>
      <c r="F13" s="397"/>
      <c r="G13" s="397"/>
      <c r="H13" s="401"/>
      <c r="I13" s="401"/>
      <c r="J13" s="401"/>
      <c r="K13" s="434"/>
      <c r="L13" s="401"/>
      <c r="M13" s="401"/>
      <c r="N13" s="434"/>
      <c r="O13" s="401"/>
      <c r="P13" s="401"/>
      <c r="Q13" s="401"/>
      <c r="R13" s="401"/>
    </row>
    <row r="14" spans="1:18" x14ac:dyDescent="0.25">
      <c r="A14" s="2"/>
      <c r="B14" s="396" t="s">
        <v>16</v>
      </c>
      <c r="C14" s="397"/>
      <c r="D14" s="397"/>
      <c r="E14" s="397"/>
      <c r="F14" s="397"/>
      <c r="G14" s="397"/>
      <c r="H14" s="401"/>
      <c r="I14" s="401"/>
      <c r="J14" s="401"/>
      <c r="K14" s="434"/>
      <c r="L14" s="401"/>
      <c r="M14" s="401"/>
      <c r="N14" s="434"/>
      <c r="O14" s="401"/>
      <c r="P14" s="401"/>
      <c r="Q14" s="401"/>
      <c r="R14" s="401"/>
    </row>
    <row r="15" spans="1:18" x14ac:dyDescent="0.25">
      <c r="A15" s="2"/>
      <c r="B15" s="396" t="s">
        <v>655</v>
      </c>
      <c r="C15" s="397"/>
      <c r="D15" s="397"/>
      <c r="E15" s="397"/>
      <c r="F15" s="397"/>
      <c r="G15" s="397"/>
      <c r="H15" s="401"/>
      <c r="I15" s="401"/>
      <c r="J15" s="401"/>
      <c r="K15" s="435"/>
      <c r="L15" s="401"/>
      <c r="M15" s="401"/>
      <c r="N15" s="435"/>
      <c r="O15" s="401"/>
      <c r="P15" s="401"/>
      <c r="Q15" s="401"/>
      <c r="R15" s="401"/>
    </row>
    <row r="16" spans="1:18" x14ac:dyDescent="0.25">
      <c r="A16" s="2"/>
      <c r="B16" s="374"/>
      <c r="C16" s="375"/>
      <c r="D16" s="375"/>
      <c r="E16" s="375"/>
      <c r="F16" s="375"/>
      <c r="G16" s="375"/>
      <c r="H16" s="3">
        <f>H378</f>
        <v>10030</v>
      </c>
      <c r="I16" s="3">
        <f>I378</f>
        <v>8195</v>
      </c>
      <c r="J16" s="3">
        <f t="shared" ref="J16" si="0">J378</f>
        <v>1840</v>
      </c>
      <c r="K16" s="3">
        <f>K378+H390</f>
        <v>3673</v>
      </c>
      <c r="L16" s="3">
        <f>L378+I390</f>
        <v>1786</v>
      </c>
      <c r="M16" s="3">
        <f>M378+J390</f>
        <v>622.5</v>
      </c>
      <c r="N16" s="3">
        <f>N326+N350+N377</f>
        <v>8915</v>
      </c>
      <c r="O16" s="3">
        <f>O378+L390</f>
        <v>2469.75</v>
      </c>
      <c r="P16" s="3">
        <f>P378+M390</f>
        <v>489.75</v>
      </c>
      <c r="Q16" s="3">
        <v>36706.699999999997</v>
      </c>
      <c r="R16" s="3">
        <v>19823.099999999999</v>
      </c>
    </row>
    <row r="17" spans="1:18" ht="15.75" x14ac:dyDescent="0.25">
      <c r="A17" s="436" t="s">
        <v>794</v>
      </c>
      <c r="B17" s="437"/>
      <c r="C17" s="437"/>
      <c r="D17" s="437"/>
      <c r="E17" s="437"/>
      <c r="F17" s="437"/>
      <c r="G17" s="437"/>
      <c r="H17" s="437"/>
      <c r="I17" s="437"/>
      <c r="J17" s="437"/>
      <c r="K17" s="437"/>
      <c r="L17" s="437"/>
      <c r="M17" s="437"/>
      <c r="N17" s="437"/>
      <c r="O17" s="437"/>
      <c r="P17" s="437"/>
      <c r="Q17" s="437"/>
      <c r="R17" s="438"/>
    </row>
    <row r="18" spans="1:18" x14ac:dyDescent="0.25">
      <c r="A18" s="409" t="s">
        <v>649</v>
      </c>
      <c r="B18" s="422" t="s">
        <v>22</v>
      </c>
      <c r="C18" s="423"/>
      <c r="D18" s="423"/>
      <c r="E18" s="423"/>
      <c r="F18" s="424"/>
      <c r="G18" s="410" t="s">
        <v>23</v>
      </c>
      <c r="H18" s="399" t="s">
        <v>24</v>
      </c>
      <c r="I18" s="399"/>
      <c r="J18" s="399"/>
      <c r="K18" s="399" t="s">
        <v>10</v>
      </c>
      <c r="L18" s="399"/>
      <c r="M18" s="399"/>
      <c r="N18" s="399" t="s">
        <v>27</v>
      </c>
      <c r="O18" s="399"/>
      <c r="P18" s="399"/>
      <c r="Q18" s="399" t="s">
        <v>652</v>
      </c>
      <c r="R18" s="399"/>
    </row>
    <row r="19" spans="1:18" x14ac:dyDescent="0.25">
      <c r="A19" s="409"/>
      <c r="B19" s="425"/>
      <c r="C19" s="426"/>
      <c r="D19" s="426"/>
      <c r="E19" s="426"/>
      <c r="F19" s="427"/>
      <c r="G19" s="410"/>
      <c r="H19" s="401" t="s">
        <v>6</v>
      </c>
      <c r="I19" s="401" t="s">
        <v>650</v>
      </c>
      <c r="J19" s="401" t="s">
        <v>651</v>
      </c>
      <c r="K19" s="401" t="s">
        <v>653</v>
      </c>
      <c r="L19" s="399" t="s">
        <v>29</v>
      </c>
      <c r="M19" s="399"/>
      <c r="N19" s="401" t="s">
        <v>25</v>
      </c>
      <c r="O19" s="399" t="s">
        <v>30</v>
      </c>
      <c r="P19" s="399"/>
      <c r="Q19" s="401" t="s">
        <v>10</v>
      </c>
      <c r="R19" s="401" t="s">
        <v>27</v>
      </c>
    </row>
    <row r="20" spans="1:18" x14ac:dyDescent="0.25">
      <c r="A20" s="409"/>
      <c r="B20" s="425"/>
      <c r="C20" s="426"/>
      <c r="D20" s="426"/>
      <c r="E20" s="426"/>
      <c r="F20" s="427"/>
      <c r="G20" s="410"/>
      <c r="H20" s="401"/>
      <c r="I20" s="401"/>
      <c r="J20" s="401"/>
      <c r="K20" s="401"/>
      <c r="L20" s="401" t="s">
        <v>26</v>
      </c>
      <c r="M20" s="401" t="s">
        <v>9</v>
      </c>
      <c r="N20" s="401"/>
      <c r="O20" s="401" t="s">
        <v>26</v>
      </c>
      <c r="P20" s="401" t="s">
        <v>9</v>
      </c>
      <c r="Q20" s="401"/>
      <c r="R20" s="401"/>
    </row>
    <row r="21" spans="1:18" x14ac:dyDescent="0.25">
      <c r="A21" s="409"/>
      <c r="B21" s="428"/>
      <c r="C21" s="429"/>
      <c r="D21" s="429"/>
      <c r="E21" s="429"/>
      <c r="F21" s="430"/>
      <c r="G21" s="410"/>
      <c r="H21" s="401"/>
      <c r="I21" s="401"/>
      <c r="J21" s="401"/>
      <c r="K21" s="401"/>
      <c r="L21" s="401"/>
      <c r="M21" s="401"/>
      <c r="N21" s="401"/>
      <c r="O21" s="401"/>
      <c r="P21" s="401"/>
      <c r="Q21" s="401"/>
      <c r="R21" s="401"/>
    </row>
    <row r="22" spans="1:18" x14ac:dyDescent="0.25">
      <c r="A22" s="412" t="s">
        <v>647</v>
      </c>
      <c r="B22" s="412"/>
      <c r="C22" s="412"/>
      <c r="D22" s="412"/>
      <c r="E22" s="412"/>
      <c r="F22" s="412"/>
      <c r="G22" s="412"/>
      <c r="H22" s="412"/>
      <c r="I22" s="412"/>
      <c r="J22" s="412"/>
      <c r="K22" s="412"/>
      <c r="L22" s="412"/>
      <c r="M22" s="412"/>
      <c r="N22" s="412"/>
      <c r="O22" s="412"/>
      <c r="P22" s="412"/>
      <c r="Q22" s="412"/>
      <c r="R22" s="412"/>
    </row>
    <row r="23" spans="1:18" x14ac:dyDescent="0.25">
      <c r="A23" s="5">
        <v>1</v>
      </c>
      <c r="B23" s="396" t="s">
        <v>31</v>
      </c>
      <c r="C23" s="397"/>
      <c r="D23" s="397"/>
      <c r="E23" s="397"/>
      <c r="F23" s="397"/>
      <c r="G23" s="398"/>
      <c r="H23" s="3">
        <f t="shared" ref="H23:P23" si="1">H24+H25+H26+H27+H28+H29+H30+H31+H32+H33+H34+H35+H36+H37+H38+H39+H40</f>
        <v>255</v>
      </c>
      <c r="I23" s="3">
        <f t="shared" si="1"/>
        <v>145</v>
      </c>
      <c r="J23" s="3">
        <f t="shared" si="1"/>
        <v>110</v>
      </c>
      <c r="K23" s="3">
        <f t="shared" si="1"/>
        <v>74</v>
      </c>
      <c r="L23" s="3">
        <f t="shared" si="1"/>
        <v>105</v>
      </c>
      <c r="M23" s="3">
        <f t="shared" si="1"/>
        <v>55</v>
      </c>
      <c r="N23" s="3">
        <f t="shared" si="1"/>
        <v>270</v>
      </c>
      <c r="O23" s="3">
        <f t="shared" si="1"/>
        <v>71</v>
      </c>
      <c r="P23" s="3">
        <f t="shared" si="1"/>
        <v>56</v>
      </c>
      <c r="Q23" s="6">
        <v>39183</v>
      </c>
      <c r="R23" s="6">
        <v>20142</v>
      </c>
    </row>
    <row r="24" spans="1:18" ht="24" x14ac:dyDescent="0.25">
      <c r="A24" s="7">
        <v>2</v>
      </c>
      <c r="B24" s="374" t="s">
        <v>32</v>
      </c>
      <c r="C24" s="375"/>
      <c r="D24" s="375"/>
      <c r="E24" s="375"/>
      <c r="F24" s="376"/>
      <c r="G24" s="11" t="s">
        <v>504</v>
      </c>
      <c r="H24" s="9">
        <f>I24+J24</f>
        <v>185</v>
      </c>
      <c r="I24" s="9">
        <v>135</v>
      </c>
      <c r="J24" s="9">
        <v>50</v>
      </c>
      <c r="K24" s="9">
        <v>61</v>
      </c>
      <c r="L24" s="9">
        <v>55</v>
      </c>
      <c r="M24" s="9">
        <v>40</v>
      </c>
      <c r="N24" s="9">
        <v>166</v>
      </c>
      <c r="O24" s="9">
        <v>56</v>
      </c>
      <c r="P24" s="9">
        <v>44</v>
      </c>
      <c r="Q24" s="10">
        <v>39183</v>
      </c>
      <c r="R24" s="10">
        <v>20142</v>
      </c>
    </row>
    <row r="25" spans="1:18" x14ac:dyDescent="0.25">
      <c r="A25" s="7"/>
      <c r="B25" s="374" t="s">
        <v>33</v>
      </c>
      <c r="C25" s="375"/>
      <c r="D25" s="375"/>
      <c r="E25" s="375"/>
      <c r="F25" s="376"/>
      <c r="G25" s="11" t="s">
        <v>505</v>
      </c>
      <c r="H25" s="9">
        <f t="shared" ref="H25:H40" si="2">I25+J25</f>
        <v>55</v>
      </c>
      <c r="I25" s="9">
        <v>10</v>
      </c>
      <c r="J25" s="9">
        <v>45</v>
      </c>
      <c r="K25" s="9">
        <v>6</v>
      </c>
      <c r="L25" s="9">
        <v>16</v>
      </c>
      <c r="M25" s="9">
        <v>8</v>
      </c>
      <c r="N25" s="9">
        <v>48</v>
      </c>
      <c r="O25" s="9"/>
      <c r="P25" s="9"/>
      <c r="Q25" s="10">
        <v>39183</v>
      </c>
      <c r="R25" s="10">
        <v>20142</v>
      </c>
    </row>
    <row r="26" spans="1:18" x14ac:dyDescent="0.25">
      <c r="A26" s="7"/>
      <c r="B26" s="374" t="s">
        <v>34</v>
      </c>
      <c r="C26" s="375"/>
      <c r="D26" s="375"/>
      <c r="E26" s="375"/>
      <c r="F26" s="376"/>
      <c r="G26" s="11" t="s">
        <v>506</v>
      </c>
      <c r="H26" s="9">
        <f t="shared" si="2"/>
        <v>0</v>
      </c>
      <c r="I26" s="9"/>
      <c r="J26" s="9"/>
      <c r="K26" s="9">
        <v>1</v>
      </c>
      <c r="L26" s="9">
        <v>12</v>
      </c>
      <c r="M26" s="9">
        <v>2</v>
      </c>
      <c r="N26" s="9">
        <v>11</v>
      </c>
      <c r="O26" s="9">
        <v>4</v>
      </c>
      <c r="P26" s="9">
        <v>2</v>
      </c>
      <c r="Q26" s="10">
        <v>39183</v>
      </c>
      <c r="R26" s="10">
        <v>20142</v>
      </c>
    </row>
    <row r="27" spans="1:18" x14ac:dyDescent="0.25">
      <c r="A27" s="7"/>
      <c r="B27" s="374" t="s">
        <v>35</v>
      </c>
      <c r="C27" s="375"/>
      <c r="D27" s="375"/>
      <c r="E27" s="375"/>
      <c r="F27" s="376"/>
      <c r="G27" s="11" t="s">
        <v>499</v>
      </c>
      <c r="H27" s="9">
        <f t="shared" si="2"/>
        <v>0</v>
      </c>
      <c r="I27" s="9"/>
      <c r="J27" s="9"/>
      <c r="K27" s="9">
        <v>2</v>
      </c>
      <c r="L27" s="9">
        <v>8</v>
      </c>
      <c r="M27" s="9">
        <v>1</v>
      </c>
      <c r="N27" s="9">
        <v>10</v>
      </c>
      <c r="O27" s="9">
        <v>1</v>
      </c>
      <c r="P27" s="9">
        <v>1</v>
      </c>
      <c r="Q27" s="10">
        <v>39183</v>
      </c>
      <c r="R27" s="10">
        <v>20142</v>
      </c>
    </row>
    <row r="28" spans="1:18" x14ac:dyDescent="0.25">
      <c r="A28" s="7"/>
      <c r="B28" s="374" t="s">
        <v>36</v>
      </c>
      <c r="C28" s="375"/>
      <c r="D28" s="375"/>
      <c r="E28" s="375"/>
      <c r="F28" s="376"/>
      <c r="G28" s="11" t="s">
        <v>507</v>
      </c>
      <c r="H28" s="9">
        <f t="shared" si="2"/>
        <v>10</v>
      </c>
      <c r="I28" s="9"/>
      <c r="J28" s="9">
        <v>10</v>
      </c>
      <c r="K28" s="9">
        <v>1</v>
      </c>
      <c r="L28" s="9">
        <v>5</v>
      </c>
      <c r="M28" s="9">
        <v>1</v>
      </c>
      <c r="N28" s="9">
        <v>8</v>
      </c>
      <c r="O28" s="9">
        <v>1</v>
      </c>
      <c r="P28" s="9">
        <v>0</v>
      </c>
      <c r="Q28" s="10">
        <v>39183</v>
      </c>
      <c r="R28" s="10">
        <v>20142</v>
      </c>
    </row>
    <row r="29" spans="1:18" x14ac:dyDescent="0.25">
      <c r="A29" s="7"/>
      <c r="B29" s="374" t="s">
        <v>37</v>
      </c>
      <c r="C29" s="375"/>
      <c r="D29" s="375"/>
      <c r="E29" s="375"/>
      <c r="F29" s="376"/>
      <c r="G29" s="11" t="s">
        <v>500</v>
      </c>
      <c r="H29" s="9">
        <f t="shared" si="2"/>
        <v>5</v>
      </c>
      <c r="I29" s="9"/>
      <c r="J29" s="9">
        <v>5</v>
      </c>
      <c r="K29" s="9">
        <v>2</v>
      </c>
      <c r="L29" s="9">
        <v>3</v>
      </c>
      <c r="M29" s="9">
        <v>1</v>
      </c>
      <c r="N29" s="9">
        <v>6</v>
      </c>
      <c r="O29" s="9">
        <v>1</v>
      </c>
      <c r="P29" s="9">
        <v>1</v>
      </c>
      <c r="Q29" s="10">
        <v>39183</v>
      </c>
      <c r="R29" s="10">
        <v>20142</v>
      </c>
    </row>
    <row r="30" spans="1:18" x14ac:dyDescent="0.25">
      <c r="A30" s="7"/>
      <c r="B30" s="374" t="s">
        <v>38</v>
      </c>
      <c r="C30" s="375"/>
      <c r="D30" s="375"/>
      <c r="E30" s="375"/>
      <c r="F30" s="376"/>
      <c r="G30" s="11" t="s">
        <v>501</v>
      </c>
      <c r="H30" s="9">
        <f t="shared" si="2"/>
        <v>0</v>
      </c>
      <c r="I30" s="9"/>
      <c r="J30" s="9"/>
      <c r="K30" s="9">
        <v>1</v>
      </c>
      <c r="L30" s="9">
        <v>3</v>
      </c>
      <c r="M30" s="9">
        <v>1</v>
      </c>
      <c r="N30" s="9">
        <v>7</v>
      </c>
      <c r="O30" s="9">
        <v>2</v>
      </c>
      <c r="P30" s="9">
        <v>2</v>
      </c>
      <c r="Q30" s="10">
        <v>39183</v>
      </c>
      <c r="R30" s="10">
        <v>20142</v>
      </c>
    </row>
    <row r="31" spans="1:18" x14ac:dyDescent="0.25">
      <c r="A31" s="7"/>
      <c r="B31" s="374" t="s">
        <v>44</v>
      </c>
      <c r="C31" s="375"/>
      <c r="D31" s="375"/>
      <c r="E31" s="375"/>
      <c r="F31" s="376"/>
      <c r="G31" s="11" t="s">
        <v>502</v>
      </c>
      <c r="H31" s="9">
        <f t="shared" si="2"/>
        <v>0</v>
      </c>
      <c r="I31" s="9"/>
      <c r="J31" s="9"/>
      <c r="K31" s="9"/>
      <c r="L31" s="9">
        <v>2</v>
      </c>
      <c r="M31" s="9">
        <v>0</v>
      </c>
      <c r="N31" s="9">
        <v>2</v>
      </c>
      <c r="O31" s="9">
        <v>2</v>
      </c>
      <c r="P31" s="9">
        <v>2</v>
      </c>
      <c r="Q31" s="10">
        <v>39183</v>
      </c>
      <c r="R31" s="10">
        <v>20142</v>
      </c>
    </row>
    <row r="32" spans="1:18" x14ac:dyDescent="0.25">
      <c r="A32" s="7"/>
      <c r="B32" s="374" t="s">
        <v>45</v>
      </c>
      <c r="C32" s="375"/>
      <c r="D32" s="375"/>
      <c r="E32" s="375"/>
      <c r="F32" s="376"/>
      <c r="G32" s="11" t="s">
        <v>503</v>
      </c>
      <c r="H32" s="9">
        <f t="shared" si="2"/>
        <v>0</v>
      </c>
      <c r="I32" s="9"/>
      <c r="J32" s="9"/>
      <c r="K32" s="9"/>
      <c r="L32" s="9">
        <v>1</v>
      </c>
      <c r="M32" s="9">
        <v>1</v>
      </c>
      <c r="N32" s="9">
        <v>2</v>
      </c>
      <c r="O32" s="9">
        <v>2</v>
      </c>
      <c r="P32" s="9">
        <v>2</v>
      </c>
      <c r="Q32" s="10">
        <v>39183</v>
      </c>
      <c r="R32" s="10">
        <v>20142</v>
      </c>
    </row>
    <row r="33" spans="1:18" ht="24" x14ac:dyDescent="0.25">
      <c r="A33" s="7">
        <v>1</v>
      </c>
      <c r="B33" s="374" t="s">
        <v>39</v>
      </c>
      <c r="C33" s="375"/>
      <c r="D33" s="375"/>
      <c r="E33" s="375"/>
      <c r="F33" s="376"/>
      <c r="G33" s="11" t="s">
        <v>46</v>
      </c>
      <c r="H33" s="9">
        <f t="shared" si="2"/>
        <v>0</v>
      </c>
      <c r="I33" s="9"/>
      <c r="J33" s="9"/>
      <c r="K33" s="9"/>
      <c r="L33" s="9"/>
      <c r="M33" s="9"/>
      <c r="N33" s="9"/>
      <c r="O33" s="9">
        <v>0</v>
      </c>
      <c r="P33" s="9">
        <v>0</v>
      </c>
      <c r="Q33" s="10">
        <v>39183</v>
      </c>
      <c r="R33" s="10">
        <v>20142</v>
      </c>
    </row>
    <row r="34" spans="1:18" x14ac:dyDescent="0.25">
      <c r="A34" s="7">
        <v>2</v>
      </c>
      <c r="B34" s="374" t="s">
        <v>40</v>
      </c>
      <c r="C34" s="375"/>
      <c r="D34" s="375"/>
      <c r="E34" s="375"/>
      <c r="F34" s="376"/>
      <c r="G34" s="11" t="s">
        <v>47</v>
      </c>
      <c r="H34" s="9">
        <f t="shared" si="2"/>
        <v>0</v>
      </c>
      <c r="I34" s="9"/>
      <c r="J34" s="9"/>
      <c r="K34" s="9"/>
      <c r="L34" s="9">
        <v>0</v>
      </c>
      <c r="M34" s="9">
        <v>0</v>
      </c>
      <c r="N34" s="9"/>
      <c r="O34" s="9">
        <v>0</v>
      </c>
      <c r="P34" s="9">
        <v>0</v>
      </c>
      <c r="Q34" s="10">
        <v>39183</v>
      </c>
      <c r="R34" s="10">
        <v>20142</v>
      </c>
    </row>
    <row r="35" spans="1:18" ht="24" x14ac:dyDescent="0.25">
      <c r="A35" s="7">
        <v>3</v>
      </c>
      <c r="B35" s="374" t="s">
        <v>41</v>
      </c>
      <c r="C35" s="375"/>
      <c r="D35" s="375"/>
      <c r="E35" s="375"/>
      <c r="F35" s="376"/>
      <c r="G35" s="11" t="s">
        <v>48</v>
      </c>
      <c r="H35" s="9">
        <f t="shared" si="2"/>
        <v>0</v>
      </c>
      <c r="I35" s="9"/>
      <c r="J35" s="9"/>
      <c r="K35" s="9"/>
      <c r="L35" s="9"/>
      <c r="M35" s="9"/>
      <c r="N35" s="9"/>
      <c r="O35" s="9"/>
      <c r="P35" s="9"/>
      <c r="Q35" s="10"/>
      <c r="R35" s="10"/>
    </row>
    <row r="36" spans="1:18" x14ac:dyDescent="0.25">
      <c r="A36" s="7">
        <v>4</v>
      </c>
      <c r="B36" s="374" t="s">
        <v>42</v>
      </c>
      <c r="C36" s="375"/>
      <c r="D36" s="375"/>
      <c r="E36" s="375"/>
      <c r="F36" s="376"/>
      <c r="G36" s="11" t="s">
        <v>53</v>
      </c>
      <c r="H36" s="9">
        <f t="shared" si="2"/>
        <v>0</v>
      </c>
      <c r="I36" s="9"/>
      <c r="J36" s="9"/>
      <c r="K36" s="9"/>
      <c r="L36" s="9"/>
      <c r="M36" s="9"/>
      <c r="N36" s="9">
        <v>5</v>
      </c>
      <c r="O36" s="9">
        <v>0</v>
      </c>
      <c r="P36" s="9">
        <v>0</v>
      </c>
      <c r="Q36" s="10">
        <v>39183</v>
      </c>
      <c r="R36" s="10">
        <v>20142</v>
      </c>
    </row>
    <row r="37" spans="1:18" ht="24" x14ac:dyDescent="0.25">
      <c r="A37" s="7">
        <v>5</v>
      </c>
      <c r="B37" s="374" t="s">
        <v>43</v>
      </c>
      <c r="C37" s="375"/>
      <c r="D37" s="375"/>
      <c r="E37" s="375"/>
      <c r="F37" s="376"/>
      <c r="G37" s="11" t="s">
        <v>49</v>
      </c>
      <c r="H37" s="9">
        <f t="shared" si="2"/>
        <v>0</v>
      </c>
      <c r="I37" s="9"/>
      <c r="J37" s="9"/>
      <c r="K37" s="9"/>
      <c r="L37" s="9"/>
      <c r="M37" s="9"/>
      <c r="N37" s="9">
        <v>2</v>
      </c>
      <c r="O37" s="9">
        <v>0</v>
      </c>
      <c r="P37" s="9">
        <v>0</v>
      </c>
      <c r="Q37" s="10">
        <v>39183</v>
      </c>
      <c r="R37" s="10">
        <v>20142</v>
      </c>
    </row>
    <row r="38" spans="1:18" ht="24" x14ac:dyDescent="0.25">
      <c r="A38" s="7">
        <v>6</v>
      </c>
      <c r="B38" s="374" t="s">
        <v>32</v>
      </c>
      <c r="C38" s="375"/>
      <c r="D38" s="375"/>
      <c r="E38" s="375"/>
      <c r="F38" s="376"/>
      <c r="G38" s="11" t="s">
        <v>50</v>
      </c>
      <c r="H38" s="9">
        <f t="shared" si="2"/>
        <v>0</v>
      </c>
      <c r="I38" s="9"/>
      <c r="J38" s="9"/>
      <c r="K38" s="9"/>
      <c r="L38" s="9"/>
      <c r="M38" s="9"/>
      <c r="N38" s="9">
        <v>0</v>
      </c>
      <c r="O38" s="9">
        <v>1</v>
      </c>
      <c r="P38" s="9">
        <v>1</v>
      </c>
      <c r="Q38" s="10">
        <v>39183</v>
      </c>
      <c r="R38" s="10">
        <v>20142</v>
      </c>
    </row>
    <row r="39" spans="1:18" ht="36" x14ac:dyDescent="0.25">
      <c r="A39" s="7">
        <v>7</v>
      </c>
      <c r="B39" s="374" t="s">
        <v>32</v>
      </c>
      <c r="C39" s="375"/>
      <c r="D39" s="375"/>
      <c r="E39" s="375"/>
      <c r="F39" s="376"/>
      <c r="G39" s="11" t="s">
        <v>51</v>
      </c>
      <c r="H39" s="9">
        <f t="shared" si="2"/>
        <v>0</v>
      </c>
      <c r="I39" s="9"/>
      <c r="J39" s="9"/>
      <c r="K39" s="9"/>
      <c r="L39" s="9"/>
      <c r="M39" s="9"/>
      <c r="N39" s="9">
        <v>0</v>
      </c>
      <c r="O39" s="9">
        <v>1</v>
      </c>
      <c r="P39" s="9">
        <v>1</v>
      </c>
      <c r="Q39" s="10">
        <v>39183</v>
      </c>
      <c r="R39" s="10">
        <v>20142</v>
      </c>
    </row>
    <row r="40" spans="1:18" x14ac:dyDescent="0.25">
      <c r="A40" s="7">
        <v>8</v>
      </c>
      <c r="B40" s="374" t="s">
        <v>41</v>
      </c>
      <c r="C40" s="375"/>
      <c r="D40" s="375"/>
      <c r="E40" s="375"/>
      <c r="F40" s="376"/>
      <c r="G40" s="11" t="s">
        <v>52</v>
      </c>
      <c r="H40" s="9">
        <f t="shared" si="2"/>
        <v>0</v>
      </c>
      <c r="I40" s="9"/>
      <c r="J40" s="9"/>
      <c r="K40" s="9"/>
      <c r="L40" s="9"/>
      <c r="M40" s="9"/>
      <c r="N40" s="9">
        <v>3</v>
      </c>
      <c r="O40" s="9">
        <v>0</v>
      </c>
      <c r="P40" s="9">
        <v>0</v>
      </c>
      <c r="Q40" s="10">
        <v>39183</v>
      </c>
      <c r="R40" s="10">
        <v>20142</v>
      </c>
    </row>
    <row r="41" spans="1:18" x14ac:dyDescent="0.25">
      <c r="A41" s="5">
        <v>2</v>
      </c>
      <c r="B41" s="396" t="s">
        <v>54</v>
      </c>
      <c r="C41" s="397"/>
      <c r="D41" s="397"/>
      <c r="E41" s="397"/>
      <c r="F41" s="397"/>
      <c r="G41" s="398"/>
      <c r="H41" s="3">
        <f t="shared" ref="H41:P41" si="3">H42+H43+H44+H45+H46+H47+H48+H49+H50+H51+H52+H53+H54+H55+H56+H57+H58+H59+H60+H61+H62+H63+H64+H65+H66+H67+H68+H69</f>
        <v>175</v>
      </c>
      <c r="I41" s="3">
        <f t="shared" si="3"/>
        <v>120</v>
      </c>
      <c r="J41" s="3">
        <f t="shared" si="3"/>
        <v>55</v>
      </c>
      <c r="K41" s="3">
        <f t="shared" si="3"/>
        <v>52</v>
      </c>
      <c r="L41" s="3">
        <f t="shared" si="3"/>
        <v>63</v>
      </c>
      <c r="M41" s="3">
        <f t="shared" si="3"/>
        <v>7</v>
      </c>
      <c r="N41" s="3">
        <f t="shared" si="3"/>
        <v>160</v>
      </c>
      <c r="O41" s="3">
        <f t="shared" si="3"/>
        <v>83</v>
      </c>
      <c r="P41" s="3">
        <f t="shared" si="3"/>
        <v>0</v>
      </c>
      <c r="Q41" s="6">
        <v>24330</v>
      </c>
      <c r="R41" s="6">
        <v>17927</v>
      </c>
    </row>
    <row r="42" spans="1:18" x14ac:dyDescent="0.25">
      <c r="A42" s="7"/>
      <c r="B42" s="374" t="s">
        <v>55</v>
      </c>
      <c r="C42" s="375"/>
      <c r="D42" s="375"/>
      <c r="E42" s="375"/>
      <c r="F42" s="376"/>
      <c r="G42" s="11" t="s">
        <v>508</v>
      </c>
      <c r="H42" s="9">
        <f>I42+J42</f>
        <v>105</v>
      </c>
      <c r="I42" s="9">
        <v>80</v>
      </c>
      <c r="J42" s="9">
        <v>25</v>
      </c>
      <c r="K42" s="9">
        <v>41</v>
      </c>
      <c r="L42" s="9">
        <v>36</v>
      </c>
      <c r="M42" s="9">
        <v>7</v>
      </c>
      <c r="N42" s="9">
        <v>87</v>
      </c>
      <c r="O42" s="9">
        <v>56</v>
      </c>
      <c r="P42" s="9"/>
      <c r="Q42" s="10">
        <v>36407</v>
      </c>
      <c r="R42" s="10">
        <v>19184</v>
      </c>
    </row>
    <row r="43" spans="1:18" x14ac:dyDescent="0.25">
      <c r="A43" s="7"/>
      <c r="B43" s="374" t="s">
        <v>56</v>
      </c>
      <c r="C43" s="375"/>
      <c r="D43" s="375"/>
      <c r="E43" s="375"/>
      <c r="F43" s="376"/>
      <c r="G43" s="11" t="s">
        <v>509</v>
      </c>
      <c r="H43" s="9">
        <f t="shared" ref="H43:H69" si="4">I43+J43</f>
        <v>50</v>
      </c>
      <c r="I43" s="9">
        <v>30</v>
      </c>
      <c r="J43" s="9">
        <v>20</v>
      </c>
      <c r="K43" s="9">
        <v>7</v>
      </c>
      <c r="L43" s="9">
        <v>15</v>
      </c>
      <c r="M43" s="9">
        <v>0</v>
      </c>
      <c r="N43" s="9">
        <v>32</v>
      </c>
      <c r="O43" s="9">
        <v>8</v>
      </c>
      <c r="P43" s="9"/>
      <c r="Q43" s="10">
        <v>31225</v>
      </c>
      <c r="R43" s="10">
        <v>18500</v>
      </c>
    </row>
    <row r="44" spans="1:18" x14ac:dyDescent="0.25">
      <c r="A44" s="7"/>
      <c r="B44" s="374" t="s">
        <v>57</v>
      </c>
      <c r="C44" s="375"/>
      <c r="D44" s="375"/>
      <c r="E44" s="375"/>
      <c r="F44" s="376"/>
      <c r="G44" s="11" t="s">
        <v>510</v>
      </c>
      <c r="H44" s="9">
        <f t="shared" si="4"/>
        <v>20</v>
      </c>
      <c r="I44" s="9">
        <v>10</v>
      </c>
      <c r="J44" s="9">
        <v>10</v>
      </c>
      <c r="K44" s="9">
        <v>2</v>
      </c>
      <c r="L44" s="9">
        <v>5</v>
      </c>
      <c r="M44" s="9">
        <v>0</v>
      </c>
      <c r="N44" s="9">
        <v>13</v>
      </c>
      <c r="O44" s="9">
        <v>11</v>
      </c>
      <c r="P44" s="9"/>
      <c r="Q44" s="10">
        <v>29115</v>
      </c>
      <c r="R44" s="10">
        <v>17520</v>
      </c>
    </row>
    <row r="45" spans="1:18" x14ac:dyDescent="0.25">
      <c r="A45" s="7"/>
      <c r="B45" s="374" t="s">
        <v>58</v>
      </c>
      <c r="C45" s="375"/>
      <c r="D45" s="375"/>
      <c r="E45" s="375"/>
      <c r="F45" s="376"/>
      <c r="G45" s="11" t="s">
        <v>511</v>
      </c>
      <c r="H45" s="9">
        <f t="shared" si="4"/>
        <v>0</v>
      </c>
      <c r="I45" s="9"/>
      <c r="J45" s="9"/>
      <c r="K45" s="9">
        <v>0</v>
      </c>
      <c r="L45" s="9">
        <v>3</v>
      </c>
      <c r="M45" s="9">
        <v>0</v>
      </c>
      <c r="N45" s="9">
        <v>5</v>
      </c>
      <c r="O45" s="9">
        <v>0</v>
      </c>
      <c r="P45" s="9"/>
      <c r="Q45" s="10">
        <v>15050</v>
      </c>
      <c r="R45" s="10">
        <v>14253</v>
      </c>
    </row>
    <row r="46" spans="1:18" x14ac:dyDescent="0.25">
      <c r="A46" s="7"/>
      <c r="B46" s="374" t="s">
        <v>59</v>
      </c>
      <c r="C46" s="375"/>
      <c r="D46" s="375"/>
      <c r="E46" s="375"/>
      <c r="F46" s="376"/>
      <c r="G46" s="11" t="s">
        <v>512</v>
      </c>
      <c r="H46" s="9">
        <f t="shared" si="4"/>
        <v>0</v>
      </c>
      <c r="I46" s="9"/>
      <c r="J46" s="9"/>
      <c r="K46" s="9">
        <v>1</v>
      </c>
      <c r="L46" s="9">
        <v>2</v>
      </c>
      <c r="M46" s="9"/>
      <c r="N46" s="1">
        <v>5</v>
      </c>
      <c r="O46" s="9">
        <v>0</v>
      </c>
      <c r="P46" s="9"/>
      <c r="Q46" s="10">
        <v>29800</v>
      </c>
      <c r="R46" s="10">
        <v>13320</v>
      </c>
    </row>
    <row r="47" spans="1:18" x14ac:dyDescent="0.25">
      <c r="A47" s="7"/>
      <c r="B47" s="374" t="s">
        <v>60</v>
      </c>
      <c r="C47" s="375"/>
      <c r="D47" s="375"/>
      <c r="E47" s="375"/>
      <c r="F47" s="376"/>
      <c r="G47" s="11" t="s">
        <v>513</v>
      </c>
      <c r="H47" s="9">
        <f t="shared" si="4"/>
        <v>0</v>
      </c>
      <c r="I47" s="9"/>
      <c r="J47" s="9"/>
      <c r="K47" s="9">
        <v>1</v>
      </c>
      <c r="L47" s="9">
        <v>2</v>
      </c>
      <c r="M47" s="9"/>
      <c r="N47" s="9">
        <v>5</v>
      </c>
      <c r="O47" s="9">
        <v>0</v>
      </c>
      <c r="P47" s="9"/>
      <c r="Q47" s="10">
        <v>31231</v>
      </c>
      <c r="R47" s="10">
        <v>13263</v>
      </c>
    </row>
    <row r="48" spans="1:18" ht="24" x14ac:dyDescent="0.25">
      <c r="A48" s="7"/>
      <c r="B48" s="374" t="s">
        <v>61</v>
      </c>
      <c r="C48" s="375"/>
      <c r="D48" s="375"/>
      <c r="E48" s="375"/>
      <c r="F48" s="376"/>
      <c r="G48" s="11" t="s">
        <v>514</v>
      </c>
      <c r="H48" s="9">
        <f t="shared" si="4"/>
        <v>0</v>
      </c>
      <c r="I48" s="9"/>
      <c r="J48" s="9"/>
      <c r="K48" s="9"/>
      <c r="L48" s="9"/>
      <c r="M48" s="9"/>
      <c r="N48" s="9">
        <v>0</v>
      </c>
      <c r="O48" s="9">
        <v>0</v>
      </c>
      <c r="P48" s="9"/>
      <c r="Q48" s="10">
        <v>0</v>
      </c>
      <c r="R48" s="10">
        <v>0</v>
      </c>
    </row>
    <row r="49" spans="1:18" ht="24" x14ac:dyDescent="0.25">
      <c r="A49" s="7">
        <v>1</v>
      </c>
      <c r="B49" s="374" t="s">
        <v>86</v>
      </c>
      <c r="C49" s="375"/>
      <c r="D49" s="375"/>
      <c r="E49" s="375"/>
      <c r="F49" s="376"/>
      <c r="G49" s="11" t="s">
        <v>759</v>
      </c>
      <c r="H49" s="9">
        <f t="shared" si="4"/>
        <v>0</v>
      </c>
      <c r="I49" s="9"/>
      <c r="J49" s="9"/>
      <c r="K49" s="9"/>
      <c r="L49" s="9"/>
      <c r="M49" s="9"/>
      <c r="N49" s="9">
        <v>0</v>
      </c>
      <c r="O49" s="9">
        <v>1</v>
      </c>
      <c r="P49" s="9"/>
      <c r="Q49" s="10">
        <v>0</v>
      </c>
      <c r="R49" s="10">
        <v>14733</v>
      </c>
    </row>
    <row r="50" spans="1:18" ht="24" x14ac:dyDescent="0.25">
      <c r="A50" s="7">
        <v>2</v>
      </c>
      <c r="B50" s="374" t="s">
        <v>72</v>
      </c>
      <c r="C50" s="375"/>
      <c r="D50" s="375"/>
      <c r="E50" s="375"/>
      <c r="F50" s="376"/>
      <c r="G50" s="11" t="s">
        <v>760</v>
      </c>
      <c r="H50" s="9">
        <f t="shared" si="4"/>
        <v>0</v>
      </c>
      <c r="I50" s="9"/>
      <c r="J50" s="9"/>
      <c r="K50" s="9"/>
      <c r="L50" s="9"/>
      <c r="M50" s="9"/>
      <c r="N50" s="9">
        <v>0</v>
      </c>
      <c r="O50" s="9">
        <v>0</v>
      </c>
      <c r="P50" s="9"/>
      <c r="Q50" s="10">
        <v>0</v>
      </c>
      <c r="R50" s="10">
        <v>22850</v>
      </c>
    </row>
    <row r="51" spans="1:18" ht="24" x14ac:dyDescent="0.25">
      <c r="A51" s="7">
        <v>3</v>
      </c>
      <c r="B51" s="374" t="s">
        <v>395</v>
      </c>
      <c r="C51" s="375"/>
      <c r="D51" s="375"/>
      <c r="E51" s="375"/>
      <c r="F51" s="376"/>
      <c r="G51" s="11" t="s">
        <v>761</v>
      </c>
      <c r="H51" s="9">
        <f t="shared" si="4"/>
        <v>0</v>
      </c>
      <c r="I51" s="9"/>
      <c r="J51" s="9"/>
      <c r="K51" s="9"/>
      <c r="L51" s="9"/>
      <c r="M51" s="9"/>
      <c r="N51" s="9">
        <v>0</v>
      </c>
      <c r="O51" s="9">
        <v>0</v>
      </c>
      <c r="P51" s="9"/>
      <c r="Q51" s="10">
        <v>0</v>
      </c>
      <c r="R51" s="10">
        <v>12344</v>
      </c>
    </row>
    <row r="52" spans="1:18" x14ac:dyDescent="0.25">
      <c r="A52" s="7">
        <v>4</v>
      </c>
      <c r="B52" s="374" t="s">
        <v>299</v>
      </c>
      <c r="C52" s="375"/>
      <c r="D52" s="375"/>
      <c r="E52" s="375"/>
      <c r="F52" s="376"/>
      <c r="G52" s="11" t="s">
        <v>762</v>
      </c>
      <c r="H52" s="9">
        <f t="shared" si="4"/>
        <v>0</v>
      </c>
      <c r="I52" s="9"/>
      <c r="J52" s="9"/>
      <c r="K52" s="9"/>
      <c r="L52" s="9"/>
      <c r="M52" s="9"/>
      <c r="N52" s="9">
        <v>1</v>
      </c>
      <c r="O52" s="9">
        <v>0</v>
      </c>
      <c r="P52" s="9"/>
      <c r="Q52" s="10"/>
      <c r="R52" s="10">
        <v>9955</v>
      </c>
    </row>
    <row r="53" spans="1:18" x14ac:dyDescent="0.25">
      <c r="A53" s="7">
        <v>5</v>
      </c>
      <c r="B53" s="374" t="s">
        <v>763</v>
      </c>
      <c r="C53" s="375"/>
      <c r="D53" s="375"/>
      <c r="E53" s="375"/>
      <c r="F53" s="376"/>
      <c r="G53" s="11" t="s">
        <v>764</v>
      </c>
      <c r="H53" s="9">
        <f t="shared" si="4"/>
        <v>0</v>
      </c>
      <c r="I53" s="9"/>
      <c r="J53" s="9"/>
      <c r="K53" s="9"/>
      <c r="L53" s="9"/>
      <c r="M53" s="9"/>
      <c r="N53" s="9">
        <v>1</v>
      </c>
      <c r="O53" s="9">
        <v>0</v>
      </c>
      <c r="P53" s="9"/>
      <c r="Q53" s="10"/>
      <c r="R53" s="10">
        <v>13234</v>
      </c>
    </row>
    <row r="54" spans="1:18" x14ac:dyDescent="0.25">
      <c r="A54" s="7">
        <v>6</v>
      </c>
      <c r="B54" s="374" t="s">
        <v>765</v>
      </c>
      <c r="C54" s="375"/>
      <c r="D54" s="375"/>
      <c r="E54" s="375"/>
      <c r="F54" s="376"/>
      <c r="G54" s="11" t="s">
        <v>766</v>
      </c>
      <c r="H54" s="9">
        <f t="shared" si="4"/>
        <v>0</v>
      </c>
      <c r="I54" s="9"/>
      <c r="J54" s="9"/>
      <c r="K54" s="9"/>
      <c r="L54" s="9"/>
      <c r="M54" s="9"/>
      <c r="N54" s="9">
        <v>1</v>
      </c>
      <c r="O54" s="9">
        <v>0</v>
      </c>
      <c r="P54" s="9"/>
      <c r="Q54" s="10"/>
      <c r="R54" s="10">
        <v>9955</v>
      </c>
    </row>
    <row r="55" spans="1:18" x14ac:dyDescent="0.25">
      <c r="A55" s="7">
        <v>7</v>
      </c>
      <c r="B55" s="374" t="s">
        <v>767</v>
      </c>
      <c r="C55" s="375"/>
      <c r="D55" s="375"/>
      <c r="E55" s="375"/>
      <c r="F55" s="376"/>
      <c r="G55" s="11" t="s">
        <v>768</v>
      </c>
      <c r="H55" s="9">
        <f t="shared" si="4"/>
        <v>0</v>
      </c>
      <c r="I55" s="9"/>
      <c r="J55" s="9"/>
      <c r="K55" s="9"/>
      <c r="L55" s="9"/>
      <c r="M55" s="9"/>
      <c r="N55" s="9">
        <v>1</v>
      </c>
      <c r="O55" s="9">
        <v>0</v>
      </c>
      <c r="P55" s="9"/>
      <c r="Q55" s="10"/>
      <c r="R55" s="10">
        <v>23800</v>
      </c>
    </row>
    <row r="56" spans="1:18" x14ac:dyDescent="0.25">
      <c r="A56" s="7">
        <v>8</v>
      </c>
      <c r="B56" s="374" t="s">
        <v>769</v>
      </c>
      <c r="C56" s="375"/>
      <c r="D56" s="375"/>
      <c r="E56" s="375"/>
      <c r="F56" s="376"/>
      <c r="G56" s="11" t="s">
        <v>770</v>
      </c>
      <c r="H56" s="9">
        <f t="shared" si="4"/>
        <v>0</v>
      </c>
      <c r="I56" s="9"/>
      <c r="J56" s="9"/>
      <c r="K56" s="9"/>
      <c r="L56" s="9"/>
      <c r="M56" s="9"/>
      <c r="N56" s="9">
        <v>1</v>
      </c>
      <c r="O56" s="9">
        <v>0</v>
      </c>
      <c r="P56" s="9"/>
      <c r="Q56" s="10"/>
      <c r="R56" s="10">
        <v>9573</v>
      </c>
    </row>
    <row r="57" spans="1:18" x14ac:dyDescent="0.25">
      <c r="A57" s="7">
        <v>9</v>
      </c>
      <c r="B57" s="374" t="s">
        <v>78</v>
      </c>
      <c r="C57" s="375"/>
      <c r="D57" s="375"/>
      <c r="E57" s="375"/>
      <c r="F57" s="376"/>
      <c r="G57" s="11" t="s">
        <v>79</v>
      </c>
      <c r="H57" s="9">
        <f t="shared" si="4"/>
        <v>0</v>
      </c>
      <c r="I57" s="9"/>
      <c r="J57" s="9"/>
      <c r="K57" s="9"/>
      <c r="L57" s="9"/>
      <c r="M57" s="9"/>
      <c r="N57" s="9">
        <v>0</v>
      </c>
      <c r="O57" s="9">
        <v>0</v>
      </c>
      <c r="P57" s="9"/>
      <c r="Q57" s="10"/>
      <c r="R57" s="10">
        <v>18243</v>
      </c>
    </row>
    <row r="58" spans="1:18" ht="24" x14ac:dyDescent="0.25">
      <c r="A58" s="7">
        <v>10</v>
      </c>
      <c r="B58" s="374" t="s">
        <v>82</v>
      </c>
      <c r="C58" s="375"/>
      <c r="D58" s="375"/>
      <c r="E58" s="375"/>
      <c r="F58" s="376"/>
      <c r="G58" s="11" t="s">
        <v>771</v>
      </c>
      <c r="H58" s="9">
        <f t="shared" si="4"/>
        <v>0</v>
      </c>
      <c r="I58" s="9"/>
      <c r="J58" s="9"/>
      <c r="K58" s="9"/>
      <c r="L58" s="9"/>
      <c r="M58" s="9"/>
      <c r="N58" s="9">
        <v>1</v>
      </c>
      <c r="O58" s="9">
        <v>0</v>
      </c>
      <c r="P58" s="9"/>
      <c r="Q58" s="10"/>
      <c r="R58" s="10">
        <v>14733</v>
      </c>
    </row>
    <row r="59" spans="1:18" ht="24" x14ac:dyDescent="0.25">
      <c r="A59" s="7">
        <v>11</v>
      </c>
      <c r="B59" s="374" t="s">
        <v>772</v>
      </c>
      <c r="C59" s="375"/>
      <c r="D59" s="375"/>
      <c r="E59" s="375"/>
      <c r="F59" s="376"/>
      <c r="G59" s="11" t="s">
        <v>773</v>
      </c>
      <c r="H59" s="9">
        <f t="shared" si="4"/>
        <v>0</v>
      </c>
      <c r="I59" s="9"/>
      <c r="J59" s="9"/>
      <c r="K59" s="9"/>
      <c r="L59" s="9"/>
      <c r="M59" s="9"/>
      <c r="N59" s="9">
        <v>1</v>
      </c>
      <c r="O59" s="9">
        <v>0</v>
      </c>
      <c r="P59" s="9"/>
      <c r="Q59" s="10"/>
      <c r="R59" s="10">
        <v>19320</v>
      </c>
    </row>
    <row r="60" spans="1:18" ht="24" x14ac:dyDescent="0.25">
      <c r="A60" s="7">
        <v>12</v>
      </c>
      <c r="B60" s="374" t="s">
        <v>774</v>
      </c>
      <c r="C60" s="375"/>
      <c r="D60" s="375"/>
      <c r="E60" s="375"/>
      <c r="F60" s="376"/>
      <c r="G60" s="11" t="s">
        <v>775</v>
      </c>
      <c r="H60" s="9">
        <f t="shared" si="4"/>
        <v>0</v>
      </c>
      <c r="I60" s="9"/>
      <c r="J60" s="9"/>
      <c r="K60" s="9"/>
      <c r="L60" s="9"/>
      <c r="M60" s="9"/>
      <c r="N60" s="9">
        <v>1</v>
      </c>
      <c r="O60" s="9">
        <v>1</v>
      </c>
      <c r="P60" s="9"/>
      <c r="Q60" s="10"/>
      <c r="R60" s="10">
        <v>14733</v>
      </c>
    </row>
    <row r="61" spans="1:18" x14ac:dyDescent="0.25">
      <c r="A61" s="7">
        <v>13</v>
      </c>
      <c r="B61" s="374" t="s">
        <v>776</v>
      </c>
      <c r="C61" s="375"/>
      <c r="D61" s="375"/>
      <c r="E61" s="375"/>
      <c r="F61" s="376"/>
      <c r="G61" s="11" t="s">
        <v>777</v>
      </c>
      <c r="H61" s="9">
        <f t="shared" si="4"/>
        <v>0</v>
      </c>
      <c r="I61" s="9"/>
      <c r="J61" s="9"/>
      <c r="K61" s="9"/>
      <c r="L61" s="9"/>
      <c r="M61" s="9"/>
      <c r="N61" s="9">
        <v>1</v>
      </c>
      <c r="O61" s="9">
        <v>0</v>
      </c>
      <c r="P61" s="9"/>
      <c r="Q61" s="10"/>
      <c r="R61" s="10">
        <v>9955</v>
      </c>
    </row>
    <row r="62" spans="1:18" ht="24" x14ac:dyDescent="0.25">
      <c r="A62" s="7">
        <v>14</v>
      </c>
      <c r="B62" s="374" t="s">
        <v>778</v>
      </c>
      <c r="C62" s="375"/>
      <c r="D62" s="375"/>
      <c r="E62" s="375"/>
      <c r="F62" s="376"/>
      <c r="G62" s="11" t="s">
        <v>779</v>
      </c>
      <c r="H62" s="9">
        <f t="shared" si="4"/>
        <v>0</v>
      </c>
      <c r="I62" s="9"/>
      <c r="J62" s="9"/>
      <c r="K62" s="9"/>
      <c r="L62" s="9"/>
      <c r="M62" s="9"/>
      <c r="N62" s="9"/>
      <c r="O62" s="9">
        <v>1</v>
      </c>
      <c r="P62" s="9"/>
      <c r="Q62" s="10"/>
      <c r="R62" s="10">
        <v>0</v>
      </c>
    </row>
    <row r="63" spans="1:18" x14ac:dyDescent="0.25">
      <c r="A63" s="7">
        <v>15</v>
      </c>
      <c r="B63" s="374" t="s">
        <v>66</v>
      </c>
      <c r="C63" s="375"/>
      <c r="D63" s="375"/>
      <c r="E63" s="375"/>
      <c r="F63" s="376"/>
      <c r="G63" s="11" t="s">
        <v>780</v>
      </c>
      <c r="H63" s="9">
        <f t="shared" si="4"/>
        <v>0</v>
      </c>
      <c r="I63" s="9"/>
      <c r="J63" s="9"/>
      <c r="K63" s="9"/>
      <c r="L63" s="9"/>
      <c r="M63" s="9"/>
      <c r="N63" s="9"/>
      <c r="O63" s="9">
        <v>0</v>
      </c>
      <c r="P63" s="9"/>
      <c r="Q63" s="10"/>
      <c r="R63" s="10">
        <v>0</v>
      </c>
    </row>
    <row r="64" spans="1:18" ht="24" x14ac:dyDescent="0.25">
      <c r="A64" s="7">
        <v>16</v>
      </c>
      <c r="B64" s="374" t="s">
        <v>781</v>
      </c>
      <c r="C64" s="375"/>
      <c r="D64" s="375"/>
      <c r="E64" s="375"/>
      <c r="F64" s="376"/>
      <c r="G64" s="11" t="s">
        <v>782</v>
      </c>
      <c r="H64" s="9">
        <f t="shared" si="4"/>
        <v>0</v>
      </c>
      <c r="I64" s="9"/>
      <c r="J64" s="9"/>
      <c r="K64" s="9"/>
      <c r="L64" s="9"/>
      <c r="M64" s="9"/>
      <c r="N64" s="9">
        <v>1</v>
      </c>
      <c r="O64" s="9">
        <v>0</v>
      </c>
      <c r="P64" s="9"/>
      <c r="Q64" s="10"/>
      <c r="R64" s="10">
        <v>0</v>
      </c>
    </row>
    <row r="65" spans="1:18" ht="24" x14ac:dyDescent="0.25">
      <c r="A65" s="7">
        <v>17</v>
      </c>
      <c r="B65" s="374" t="s">
        <v>93</v>
      </c>
      <c r="C65" s="375"/>
      <c r="D65" s="375"/>
      <c r="E65" s="375"/>
      <c r="F65" s="376"/>
      <c r="G65" s="11" t="s">
        <v>94</v>
      </c>
      <c r="H65" s="9">
        <f t="shared" si="4"/>
        <v>0</v>
      </c>
      <c r="I65" s="9"/>
      <c r="J65" s="9"/>
      <c r="K65" s="9"/>
      <c r="L65" s="9"/>
      <c r="M65" s="9"/>
      <c r="N65" s="9">
        <v>0</v>
      </c>
      <c r="O65" s="9">
        <v>1</v>
      </c>
      <c r="P65" s="9"/>
      <c r="Q65" s="10"/>
      <c r="R65" s="10">
        <v>0</v>
      </c>
    </row>
    <row r="66" spans="1:18" x14ac:dyDescent="0.25">
      <c r="A66" s="7">
        <v>18</v>
      </c>
      <c r="B66" s="374" t="s">
        <v>783</v>
      </c>
      <c r="C66" s="375"/>
      <c r="D66" s="375"/>
      <c r="E66" s="375"/>
      <c r="F66" s="376"/>
      <c r="G66" s="11" t="s">
        <v>784</v>
      </c>
      <c r="H66" s="9">
        <f t="shared" si="4"/>
        <v>0</v>
      </c>
      <c r="I66" s="9"/>
      <c r="J66" s="9"/>
      <c r="K66" s="9"/>
      <c r="L66" s="9"/>
      <c r="M66" s="9"/>
      <c r="N66" s="9">
        <v>0</v>
      </c>
      <c r="O66" s="9">
        <v>1</v>
      </c>
      <c r="P66" s="9"/>
      <c r="Q66" s="10"/>
      <c r="R66" s="10">
        <v>0</v>
      </c>
    </row>
    <row r="67" spans="1:18" x14ac:dyDescent="0.25">
      <c r="A67" s="7">
        <v>19</v>
      </c>
      <c r="B67" s="374" t="s">
        <v>785</v>
      </c>
      <c r="C67" s="375"/>
      <c r="D67" s="375"/>
      <c r="E67" s="375"/>
      <c r="F67" s="376"/>
      <c r="G67" s="11" t="s">
        <v>786</v>
      </c>
      <c r="H67" s="9">
        <f t="shared" si="4"/>
        <v>0</v>
      </c>
      <c r="I67" s="9"/>
      <c r="J67" s="9"/>
      <c r="K67" s="9"/>
      <c r="L67" s="9"/>
      <c r="M67" s="9"/>
      <c r="N67" s="9">
        <v>1</v>
      </c>
      <c r="O67" s="9">
        <v>1</v>
      </c>
      <c r="P67" s="9"/>
      <c r="Q67" s="10"/>
      <c r="R67" s="10">
        <v>0</v>
      </c>
    </row>
    <row r="68" spans="1:18" x14ac:dyDescent="0.25">
      <c r="A68" s="7">
        <v>20</v>
      </c>
      <c r="B68" s="374" t="s">
        <v>787</v>
      </c>
      <c r="C68" s="375"/>
      <c r="D68" s="375"/>
      <c r="E68" s="375"/>
      <c r="F68" s="376"/>
      <c r="G68" s="11" t="s">
        <v>788</v>
      </c>
      <c r="H68" s="9">
        <f t="shared" si="4"/>
        <v>0</v>
      </c>
      <c r="I68" s="9"/>
      <c r="J68" s="9"/>
      <c r="K68" s="9"/>
      <c r="L68" s="9"/>
      <c r="M68" s="9"/>
      <c r="N68" s="9">
        <v>1</v>
      </c>
      <c r="O68" s="9">
        <v>1</v>
      </c>
      <c r="P68" s="9"/>
      <c r="Q68" s="10"/>
      <c r="R68" s="10">
        <v>0</v>
      </c>
    </row>
    <row r="69" spans="1:18" x14ac:dyDescent="0.25">
      <c r="A69" s="7">
        <v>21</v>
      </c>
      <c r="B69" s="374" t="s">
        <v>789</v>
      </c>
      <c r="C69" s="375"/>
      <c r="D69" s="375"/>
      <c r="E69" s="375"/>
      <c r="F69" s="376"/>
      <c r="G69" s="11" t="s">
        <v>790</v>
      </c>
      <c r="H69" s="9">
        <f t="shared" si="4"/>
        <v>0</v>
      </c>
      <c r="I69" s="9"/>
      <c r="J69" s="9"/>
      <c r="K69" s="9"/>
      <c r="L69" s="9"/>
      <c r="M69" s="9"/>
      <c r="N69" s="9">
        <v>1</v>
      </c>
      <c r="O69" s="9">
        <v>1</v>
      </c>
      <c r="P69" s="9"/>
      <c r="Q69" s="10"/>
      <c r="R69" s="10">
        <v>0</v>
      </c>
    </row>
    <row r="70" spans="1:18" x14ac:dyDescent="0.25">
      <c r="A70" s="5">
        <v>3</v>
      </c>
      <c r="B70" s="396" t="s">
        <v>103</v>
      </c>
      <c r="C70" s="397"/>
      <c r="D70" s="397"/>
      <c r="E70" s="397"/>
      <c r="F70" s="397"/>
      <c r="G70" s="398"/>
      <c r="H70" s="3">
        <f t="shared" ref="H70:P70" si="5">H71+H72+H73+H74+H75+H76+H77+H78+H79+H80+H81+H82+H83+H84+H85+H86+H87+H88+H89+H90+H91+H92+H93+H94+H95+H96+H97+H98+H99+H100+H101+H102+H104+H105+H106</f>
        <v>415</v>
      </c>
      <c r="I70" s="3">
        <f t="shared" si="5"/>
        <v>215</v>
      </c>
      <c r="J70" s="3">
        <f t="shared" si="5"/>
        <v>200</v>
      </c>
      <c r="K70" s="3">
        <f t="shared" si="5"/>
        <v>155</v>
      </c>
      <c r="L70" s="3">
        <f t="shared" si="5"/>
        <v>0</v>
      </c>
      <c r="M70" s="3">
        <f t="shared" si="5"/>
        <v>0</v>
      </c>
      <c r="N70" s="3">
        <f t="shared" si="5"/>
        <v>363</v>
      </c>
      <c r="O70" s="3">
        <f t="shared" si="5"/>
        <v>0</v>
      </c>
      <c r="P70" s="3">
        <f t="shared" si="5"/>
        <v>0</v>
      </c>
      <c r="Q70" s="6">
        <v>44973</v>
      </c>
      <c r="R70" s="6">
        <v>22486</v>
      </c>
    </row>
    <row r="71" spans="1:18" x14ac:dyDescent="0.25">
      <c r="A71" s="7"/>
      <c r="B71" s="374" t="s">
        <v>150</v>
      </c>
      <c r="C71" s="375"/>
      <c r="D71" s="375"/>
      <c r="E71" s="375"/>
      <c r="F71" s="376"/>
      <c r="G71" s="11" t="s">
        <v>515</v>
      </c>
      <c r="H71" s="9">
        <f>I71+J71</f>
        <v>150</v>
      </c>
      <c r="I71" s="9">
        <v>140</v>
      </c>
      <c r="J71" s="9">
        <v>10</v>
      </c>
      <c r="K71" s="9">
        <v>63</v>
      </c>
      <c r="L71" s="9"/>
      <c r="M71" s="9"/>
      <c r="N71" s="9">
        <v>102</v>
      </c>
      <c r="O71" s="9"/>
      <c r="P71" s="9"/>
      <c r="Q71" s="10">
        <v>40200</v>
      </c>
      <c r="R71" s="10">
        <v>22624</v>
      </c>
    </row>
    <row r="72" spans="1:18" ht="24" x14ac:dyDescent="0.25">
      <c r="A72" s="7"/>
      <c r="B72" s="374" t="s">
        <v>104</v>
      </c>
      <c r="C72" s="375"/>
      <c r="D72" s="375"/>
      <c r="E72" s="375"/>
      <c r="F72" s="376"/>
      <c r="G72" s="11" t="s">
        <v>703</v>
      </c>
      <c r="H72" s="9">
        <f t="shared" ref="H72:H106" si="6">I72+J72</f>
        <v>40</v>
      </c>
      <c r="I72" s="9">
        <v>25</v>
      </c>
      <c r="J72" s="9">
        <v>15</v>
      </c>
      <c r="K72" s="9">
        <v>8</v>
      </c>
      <c r="L72" s="9"/>
      <c r="M72" s="9"/>
      <c r="N72" s="9">
        <v>36</v>
      </c>
      <c r="O72" s="9"/>
      <c r="P72" s="9"/>
      <c r="Q72" s="10">
        <v>44910</v>
      </c>
      <c r="R72" s="10">
        <v>20515</v>
      </c>
    </row>
    <row r="73" spans="1:18" ht="36" x14ac:dyDescent="0.25">
      <c r="A73" s="7"/>
      <c r="B73" s="374" t="s">
        <v>734</v>
      </c>
      <c r="C73" s="375"/>
      <c r="D73" s="375"/>
      <c r="E73" s="375"/>
      <c r="F73" s="376"/>
      <c r="G73" s="11" t="s">
        <v>704</v>
      </c>
      <c r="H73" s="9">
        <f t="shared" si="6"/>
        <v>30</v>
      </c>
      <c r="I73" s="9">
        <v>10</v>
      </c>
      <c r="J73" s="9">
        <v>20</v>
      </c>
      <c r="K73" s="9">
        <v>16</v>
      </c>
      <c r="L73" s="9"/>
      <c r="M73" s="9"/>
      <c r="N73" s="9">
        <v>42</v>
      </c>
      <c r="O73" s="9"/>
      <c r="P73" s="9"/>
      <c r="Q73" s="10">
        <v>44917</v>
      </c>
      <c r="R73" s="10">
        <v>22795</v>
      </c>
    </row>
    <row r="74" spans="1:18" ht="24" x14ac:dyDescent="0.25">
      <c r="A74" s="7"/>
      <c r="B74" s="374" t="s">
        <v>730</v>
      </c>
      <c r="C74" s="375"/>
      <c r="D74" s="375"/>
      <c r="E74" s="375"/>
      <c r="F74" s="376"/>
      <c r="G74" s="11" t="s">
        <v>705</v>
      </c>
      <c r="H74" s="9">
        <f t="shared" si="6"/>
        <v>20</v>
      </c>
      <c r="I74" s="9">
        <v>0</v>
      </c>
      <c r="J74" s="9">
        <v>20</v>
      </c>
      <c r="K74" s="9">
        <v>2</v>
      </c>
      <c r="L74" s="9"/>
      <c r="M74" s="9"/>
      <c r="N74" s="9">
        <v>11</v>
      </c>
      <c r="O74" s="9"/>
      <c r="P74" s="9"/>
      <c r="Q74" s="10">
        <v>48248</v>
      </c>
      <c r="R74" s="10">
        <v>21997</v>
      </c>
    </row>
    <row r="75" spans="1:18" x14ac:dyDescent="0.25">
      <c r="A75" s="7"/>
      <c r="B75" s="374" t="s">
        <v>107</v>
      </c>
      <c r="C75" s="375"/>
      <c r="D75" s="375"/>
      <c r="E75" s="375"/>
      <c r="F75" s="376"/>
      <c r="G75" s="11" t="s">
        <v>520</v>
      </c>
      <c r="H75" s="9">
        <f t="shared" si="6"/>
        <v>20</v>
      </c>
      <c r="I75" s="9">
        <v>10</v>
      </c>
      <c r="J75" s="9">
        <v>10</v>
      </c>
      <c r="K75" s="9">
        <v>7</v>
      </c>
      <c r="L75" s="9"/>
      <c r="M75" s="9"/>
      <c r="N75" s="9">
        <v>15</v>
      </c>
      <c r="O75" s="9"/>
      <c r="P75" s="9"/>
      <c r="Q75" s="10">
        <v>48158</v>
      </c>
      <c r="R75" s="10">
        <v>22823</v>
      </c>
    </row>
    <row r="76" spans="1:18" x14ac:dyDescent="0.25">
      <c r="A76" s="7"/>
      <c r="B76" s="374" t="s">
        <v>729</v>
      </c>
      <c r="C76" s="375"/>
      <c r="D76" s="375"/>
      <c r="E76" s="375"/>
      <c r="F76" s="376"/>
      <c r="G76" s="11" t="s">
        <v>706</v>
      </c>
      <c r="H76" s="9">
        <f t="shared" si="6"/>
        <v>20</v>
      </c>
      <c r="I76" s="9">
        <v>0</v>
      </c>
      <c r="J76" s="9">
        <v>20</v>
      </c>
      <c r="K76" s="9">
        <v>8</v>
      </c>
      <c r="L76" s="9"/>
      <c r="M76" s="9"/>
      <c r="N76" s="9">
        <v>16</v>
      </c>
      <c r="O76" s="9"/>
      <c r="P76" s="9"/>
      <c r="Q76" s="10">
        <v>54327</v>
      </c>
      <c r="R76" s="10">
        <v>24863</v>
      </c>
    </row>
    <row r="77" spans="1:18" x14ac:dyDescent="0.25">
      <c r="A77" s="7"/>
      <c r="B77" s="374" t="s">
        <v>735</v>
      </c>
      <c r="C77" s="375"/>
      <c r="D77" s="375"/>
      <c r="E77" s="375"/>
      <c r="F77" s="376"/>
      <c r="G77" s="11" t="s">
        <v>517</v>
      </c>
      <c r="H77" s="9">
        <f t="shared" si="6"/>
        <v>25</v>
      </c>
      <c r="I77" s="9">
        <v>10</v>
      </c>
      <c r="J77" s="9">
        <v>15</v>
      </c>
      <c r="K77" s="9">
        <v>8</v>
      </c>
      <c r="L77" s="9"/>
      <c r="M77" s="9"/>
      <c r="N77" s="9">
        <v>16</v>
      </c>
      <c r="O77" s="9"/>
      <c r="P77" s="9"/>
      <c r="Q77" s="10">
        <v>44771</v>
      </c>
      <c r="R77" s="10">
        <v>21422</v>
      </c>
    </row>
    <row r="78" spans="1:18" ht="24" x14ac:dyDescent="0.25">
      <c r="A78" s="7"/>
      <c r="B78" s="374" t="s">
        <v>736</v>
      </c>
      <c r="C78" s="375"/>
      <c r="D78" s="375"/>
      <c r="E78" s="375"/>
      <c r="F78" s="376"/>
      <c r="G78" s="11" t="s">
        <v>707</v>
      </c>
      <c r="H78" s="9">
        <f t="shared" si="6"/>
        <v>35</v>
      </c>
      <c r="I78" s="9">
        <v>20</v>
      </c>
      <c r="J78" s="9">
        <v>15</v>
      </c>
      <c r="K78" s="9">
        <v>12</v>
      </c>
      <c r="L78" s="9"/>
      <c r="M78" s="9"/>
      <c r="N78" s="9">
        <v>42</v>
      </c>
      <c r="O78" s="9"/>
      <c r="P78" s="9"/>
      <c r="Q78" s="10">
        <v>49181</v>
      </c>
      <c r="R78" s="10">
        <v>23623</v>
      </c>
    </row>
    <row r="79" spans="1:18" ht="24" x14ac:dyDescent="0.25">
      <c r="A79" s="7"/>
      <c r="B79" s="374" t="s">
        <v>115</v>
      </c>
      <c r="C79" s="375"/>
      <c r="D79" s="375"/>
      <c r="E79" s="375"/>
      <c r="F79" s="376"/>
      <c r="G79" s="11" t="s">
        <v>708</v>
      </c>
      <c r="H79" s="9">
        <f t="shared" si="6"/>
        <v>10</v>
      </c>
      <c r="I79" s="9"/>
      <c r="J79" s="9">
        <v>10</v>
      </c>
      <c r="K79" s="9">
        <v>3</v>
      </c>
      <c r="L79" s="9"/>
      <c r="M79" s="9"/>
      <c r="N79" s="9">
        <v>7</v>
      </c>
      <c r="O79" s="9"/>
      <c r="P79" s="9"/>
      <c r="Q79" s="10">
        <v>46908</v>
      </c>
      <c r="R79" s="10">
        <v>19862</v>
      </c>
    </row>
    <row r="80" spans="1:18" x14ac:dyDescent="0.25">
      <c r="A80" s="7"/>
      <c r="B80" s="374" t="s">
        <v>114</v>
      </c>
      <c r="C80" s="375"/>
      <c r="D80" s="375"/>
      <c r="E80" s="375"/>
      <c r="F80" s="376"/>
      <c r="G80" s="11" t="s">
        <v>709</v>
      </c>
      <c r="H80" s="9">
        <f t="shared" si="6"/>
        <v>30</v>
      </c>
      <c r="I80" s="9"/>
      <c r="J80" s="9">
        <v>30</v>
      </c>
      <c r="K80" s="9">
        <v>6</v>
      </c>
      <c r="L80" s="9"/>
      <c r="M80" s="9"/>
      <c r="N80" s="9">
        <v>18</v>
      </c>
      <c r="O80" s="9"/>
      <c r="P80" s="9"/>
      <c r="Q80" s="10">
        <v>51907</v>
      </c>
      <c r="R80" s="10">
        <v>22259</v>
      </c>
    </row>
    <row r="81" spans="1:18" ht="24" x14ac:dyDescent="0.25">
      <c r="A81" s="7"/>
      <c r="B81" s="374" t="s">
        <v>112</v>
      </c>
      <c r="C81" s="375"/>
      <c r="D81" s="375"/>
      <c r="E81" s="375"/>
      <c r="F81" s="376"/>
      <c r="G81" s="11" t="s">
        <v>525</v>
      </c>
      <c r="H81" s="9">
        <f t="shared" si="6"/>
        <v>10</v>
      </c>
      <c r="I81" s="9"/>
      <c r="J81" s="9">
        <v>10</v>
      </c>
      <c r="K81" s="9">
        <v>4</v>
      </c>
      <c r="L81" s="9"/>
      <c r="M81" s="9"/>
      <c r="N81" s="9">
        <v>9</v>
      </c>
      <c r="O81" s="9"/>
      <c r="P81" s="9"/>
      <c r="Q81" s="10">
        <v>47971</v>
      </c>
      <c r="R81" s="10">
        <v>19556</v>
      </c>
    </row>
    <row r="82" spans="1:18" x14ac:dyDescent="0.25">
      <c r="A82" s="7"/>
      <c r="B82" s="374" t="s">
        <v>113</v>
      </c>
      <c r="C82" s="375"/>
      <c r="D82" s="375"/>
      <c r="E82" s="375"/>
      <c r="F82" s="376"/>
      <c r="G82" s="11" t="s">
        <v>526</v>
      </c>
      <c r="H82" s="9">
        <f t="shared" si="6"/>
        <v>0</v>
      </c>
      <c r="I82" s="9"/>
      <c r="J82" s="9">
        <v>0</v>
      </c>
      <c r="K82" s="9">
        <v>4</v>
      </c>
      <c r="L82" s="9"/>
      <c r="M82" s="9"/>
      <c r="N82" s="9">
        <v>10</v>
      </c>
      <c r="O82" s="9"/>
      <c r="P82" s="9"/>
      <c r="Q82" s="10">
        <v>46072</v>
      </c>
      <c r="R82" s="10">
        <v>21955</v>
      </c>
    </row>
    <row r="83" spans="1:18" ht="24" x14ac:dyDescent="0.25">
      <c r="A83" s="7"/>
      <c r="B83" s="374" t="s">
        <v>732</v>
      </c>
      <c r="C83" s="375"/>
      <c r="D83" s="375"/>
      <c r="E83" s="375"/>
      <c r="F83" s="376"/>
      <c r="G83" s="11" t="s">
        <v>710</v>
      </c>
      <c r="H83" s="9">
        <f t="shared" si="6"/>
        <v>10</v>
      </c>
      <c r="I83" s="9"/>
      <c r="J83" s="9">
        <v>10</v>
      </c>
      <c r="K83" s="9">
        <v>3</v>
      </c>
      <c r="L83" s="9"/>
      <c r="M83" s="9"/>
      <c r="N83" s="9">
        <v>7</v>
      </c>
      <c r="O83" s="9"/>
      <c r="P83" s="9"/>
      <c r="Q83" s="10">
        <v>57461</v>
      </c>
      <c r="R83" s="10">
        <v>18730</v>
      </c>
    </row>
    <row r="84" spans="1:18" ht="36" x14ac:dyDescent="0.25">
      <c r="A84" s="7"/>
      <c r="B84" s="374" t="s">
        <v>737</v>
      </c>
      <c r="C84" s="375"/>
      <c r="D84" s="375"/>
      <c r="E84" s="375"/>
      <c r="F84" s="376"/>
      <c r="G84" s="11" t="s">
        <v>711</v>
      </c>
      <c r="H84" s="9">
        <f t="shared" si="6"/>
        <v>5</v>
      </c>
      <c r="I84" s="9"/>
      <c r="J84" s="9">
        <v>5</v>
      </c>
      <c r="K84" s="9">
        <v>5</v>
      </c>
      <c r="L84" s="9"/>
      <c r="M84" s="9"/>
      <c r="N84" s="9">
        <v>9</v>
      </c>
      <c r="O84" s="9"/>
      <c r="P84" s="9"/>
      <c r="Q84" s="10">
        <v>47412</v>
      </c>
      <c r="R84" s="10">
        <v>22554</v>
      </c>
    </row>
    <row r="85" spans="1:18" x14ac:dyDescent="0.25">
      <c r="A85" s="7"/>
      <c r="B85" s="374" t="s">
        <v>731</v>
      </c>
      <c r="C85" s="375"/>
      <c r="D85" s="375"/>
      <c r="E85" s="375"/>
      <c r="F85" s="376"/>
      <c r="G85" s="11" t="s">
        <v>712</v>
      </c>
      <c r="H85" s="9">
        <f t="shared" si="6"/>
        <v>10</v>
      </c>
      <c r="I85" s="9"/>
      <c r="J85" s="9">
        <v>10</v>
      </c>
      <c r="K85" s="9">
        <v>6</v>
      </c>
      <c r="L85" s="9"/>
      <c r="M85" s="9"/>
      <c r="N85" s="9">
        <v>7</v>
      </c>
      <c r="O85" s="9"/>
      <c r="P85" s="9"/>
      <c r="Q85" s="10">
        <v>50996</v>
      </c>
      <c r="R85" s="10">
        <v>22643</v>
      </c>
    </row>
    <row r="86" spans="1:18" x14ac:dyDescent="0.25">
      <c r="A86" s="7">
        <v>1</v>
      </c>
      <c r="B86" s="374" t="s">
        <v>738</v>
      </c>
      <c r="C86" s="375"/>
      <c r="D86" s="375"/>
      <c r="E86" s="375"/>
      <c r="F86" s="376"/>
      <c r="G86" s="11" t="s">
        <v>713</v>
      </c>
      <c r="H86" s="9">
        <f t="shared" si="6"/>
        <v>0</v>
      </c>
      <c r="I86" s="9"/>
      <c r="J86" s="9"/>
      <c r="K86" s="9"/>
      <c r="L86" s="9"/>
      <c r="M86" s="9"/>
      <c r="N86" s="9">
        <v>0</v>
      </c>
      <c r="O86" s="9"/>
      <c r="P86" s="9"/>
      <c r="Q86" s="10"/>
      <c r="R86" s="10">
        <v>20727.7</v>
      </c>
    </row>
    <row r="87" spans="1:18" x14ac:dyDescent="0.25">
      <c r="A87" s="7">
        <v>2</v>
      </c>
      <c r="B87" s="374" t="s">
        <v>739</v>
      </c>
      <c r="C87" s="375"/>
      <c r="D87" s="375"/>
      <c r="E87" s="375"/>
      <c r="F87" s="376"/>
      <c r="G87" s="11" t="s">
        <v>714</v>
      </c>
      <c r="H87" s="9">
        <f t="shared" si="6"/>
        <v>0</v>
      </c>
      <c r="I87" s="9"/>
      <c r="J87" s="9"/>
      <c r="K87" s="9"/>
      <c r="L87" s="9"/>
      <c r="M87" s="9"/>
      <c r="N87" s="9">
        <v>1</v>
      </c>
      <c r="O87" s="9"/>
      <c r="P87" s="9"/>
      <c r="Q87" s="10"/>
      <c r="R87" s="10">
        <v>20727.7</v>
      </c>
    </row>
    <row r="88" spans="1:18" x14ac:dyDescent="0.25">
      <c r="A88" s="7">
        <v>3</v>
      </c>
      <c r="B88" s="374" t="s">
        <v>740</v>
      </c>
      <c r="C88" s="375"/>
      <c r="D88" s="375"/>
      <c r="E88" s="375"/>
      <c r="F88" s="376"/>
      <c r="G88" s="11" t="s">
        <v>715</v>
      </c>
      <c r="H88" s="9">
        <f t="shared" si="6"/>
        <v>0</v>
      </c>
      <c r="I88" s="9"/>
      <c r="J88" s="9"/>
      <c r="K88" s="9"/>
      <c r="L88" s="9"/>
      <c r="M88" s="9"/>
      <c r="N88" s="9">
        <v>1</v>
      </c>
      <c r="O88" s="9"/>
      <c r="P88" s="9"/>
      <c r="Q88" s="10"/>
      <c r="R88" s="10">
        <v>18629</v>
      </c>
    </row>
    <row r="89" spans="1:18" x14ac:dyDescent="0.25">
      <c r="A89" s="7">
        <v>4</v>
      </c>
      <c r="B89" s="374" t="s">
        <v>741</v>
      </c>
      <c r="C89" s="375"/>
      <c r="D89" s="375"/>
      <c r="E89" s="375"/>
      <c r="F89" s="376"/>
      <c r="G89" s="11" t="s">
        <v>716</v>
      </c>
      <c r="H89" s="9">
        <f t="shared" si="6"/>
        <v>0</v>
      </c>
      <c r="I89" s="9"/>
      <c r="J89" s="9"/>
      <c r="K89" s="9"/>
      <c r="L89" s="9"/>
      <c r="M89" s="9"/>
      <c r="N89" s="9">
        <v>1</v>
      </c>
      <c r="O89" s="9"/>
      <c r="P89" s="9"/>
      <c r="Q89" s="10"/>
      <c r="R89" s="10">
        <v>28050</v>
      </c>
    </row>
    <row r="90" spans="1:18" x14ac:dyDescent="0.25">
      <c r="A90" s="7">
        <v>5</v>
      </c>
      <c r="B90" s="374" t="s">
        <v>742</v>
      </c>
      <c r="C90" s="375"/>
      <c r="D90" s="375"/>
      <c r="E90" s="375"/>
      <c r="F90" s="376"/>
      <c r="G90" s="11" t="s">
        <v>717</v>
      </c>
      <c r="H90" s="9">
        <f t="shared" si="6"/>
        <v>0</v>
      </c>
      <c r="I90" s="9"/>
      <c r="J90" s="9"/>
      <c r="K90" s="9"/>
      <c r="L90" s="9"/>
      <c r="M90" s="9"/>
      <c r="N90" s="9">
        <v>1</v>
      </c>
      <c r="O90" s="9"/>
      <c r="P90" s="9"/>
      <c r="Q90" s="10"/>
      <c r="R90" s="10">
        <v>15848</v>
      </c>
    </row>
    <row r="91" spans="1:18" x14ac:dyDescent="0.25">
      <c r="A91" s="7">
        <v>6</v>
      </c>
      <c r="B91" s="374" t="s">
        <v>134</v>
      </c>
      <c r="C91" s="375"/>
      <c r="D91" s="375"/>
      <c r="E91" s="375"/>
      <c r="F91" s="376"/>
      <c r="G91" s="11" t="s">
        <v>718</v>
      </c>
      <c r="H91" s="9">
        <f t="shared" si="6"/>
        <v>0</v>
      </c>
      <c r="I91" s="9"/>
      <c r="J91" s="9"/>
      <c r="K91" s="9"/>
      <c r="L91" s="9"/>
      <c r="M91" s="9"/>
      <c r="N91" s="9">
        <v>0</v>
      </c>
      <c r="O91" s="9"/>
      <c r="P91" s="9"/>
      <c r="Q91" s="10"/>
      <c r="R91" s="10">
        <v>25450</v>
      </c>
    </row>
    <row r="92" spans="1:18" ht="24" x14ac:dyDescent="0.25">
      <c r="A92" s="7">
        <v>7</v>
      </c>
      <c r="B92" s="374" t="s">
        <v>743</v>
      </c>
      <c r="C92" s="375"/>
      <c r="D92" s="375"/>
      <c r="E92" s="375"/>
      <c r="F92" s="376"/>
      <c r="G92" s="11" t="s">
        <v>719</v>
      </c>
      <c r="H92" s="9">
        <f t="shared" si="6"/>
        <v>0</v>
      </c>
      <c r="I92" s="9"/>
      <c r="J92" s="9"/>
      <c r="K92" s="9"/>
      <c r="L92" s="9"/>
      <c r="M92" s="9"/>
      <c r="N92" s="9">
        <v>0</v>
      </c>
      <c r="O92" s="9"/>
      <c r="P92" s="9"/>
      <c r="Q92" s="10"/>
      <c r="R92" s="10"/>
    </row>
    <row r="93" spans="1:18" ht="24" x14ac:dyDescent="0.25">
      <c r="A93" s="7">
        <v>8</v>
      </c>
      <c r="B93" s="374" t="s">
        <v>139</v>
      </c>
      <c r="C93" s="375"/>
      <c r="D93" s="375"/>
      <c r="E93" s="375"/>
      <c r="F93" s="376"/>
      <c r="G93" s="11" t="s">
        <v>720</v>
      </c>
      <c r="H93" s="9">
        <f t="shared" si="6"/>
        <v>0</v>
      </c>
      <c r="I93" s="9"/>
      <c r="J93" s="9"/>
      <c r="K93" s="9"/>
      <c r="L93" s="9"/>
      <c r="M93" s="9"/>
      <c r="N93" s="9">
        <v>2</v>
      </c>
      <c r="O93" s="9"/>
      <c r="P93" s="9"/>
      <c r="Q93" s="10"/>
      <c r="R93" s="10">
        <v>24840</v>
      </c>
    </row>
    <row r="94" spans="1:18" x14ac:dyDescent="0.25">
      <c r="A94" s="7">
        <v>9</v>
      </c>
      <c r="B94" s="374" t="s">
        <v>733</v>
      </c>
      <c r="C94" s="375"/>
      <c r="D94" s="375"/>
      <c r="E94" s="375"/>
      <c r="F94" s="376"/>
      <c r="G94" s="11" t="s">
        <v>721</v>
      </c>
      <c r="H94" s="9">
        <f t="shared" si="6"/>
        <v>0</v>
      </c>
      <c r="I94" s="9"/>
      <c r="J94" s="9"/>
      <c r="K94" s="9"/>
      <c r="L94" s="9"/>
      <c r="M94" s="9"/>
      <c r="N94" s="9">
        <v>1</v>
      </c>
      <c r="O94" s="9"/>
      <c r="P94" s="9"/>
      <c r="Q94" s="10"/>
      <c r="R94" s="10"/>
    </row>
    <row r="95" spans="1:18" ht="24" x14ac:dyDescent="0.25">
      <c r="A95" s="7">
        <v>10</v>
      </c>
      <c r="B95" s="374" t="s">
        <v>744</v>
      </c>
      <c r="C95" s="375"/>
      <c r="D95" s="375"/>
      <c r="E95" s="375"/>
      <c r="F95" s="376"/>
      <c r="G95" s="11" t="s">
        <v>722</v>
      </c>
      <c r="H95" s="9">
        <f t="shared" si="6"/>
        <v>0</v>
      </c>
      <c r="I95" s="9"/>
      <c r="J95" s="9"/>
      <c r="K95" s="9"/>
      <c r="L95" s="9"/>
      <c r="M95" s="9"/>
      <c r="N95" s="9">
        <v>1</v>
      </c>
      <c r="O95" s="9"/>
      <c r="P95" s="9"/>
      <c r="Q95" s="10"/>
      <c r="R95" s="10">
        <v>23878</v>
      </c>
    </row>
    <row r="96" spans="1:18" ht="24" x14ac:dyDescent="0.25">
      <c r="A96" s="7">
        <v>11</v>
      </c>
      <c r="B96" s="374" t="s">
        <v>121</v>
      </c>
      <c r="C96" s="375"/>
      <c r="D96" s="375"/>
      <c r="E96" s="375"/>
      <c r="F96" s="376"/>
      <c r="G96" s="11" t="s">
        <v>723</v>
      </c>
      <c r="H96" s="9">
        <f t="shared" si="6"/>
        <v>0</v>
      </c>
      <c r="I96" s="9"/>
      <c r="J96" s="9"/>
      <c r="K96" s="9"/>
      <c r="L96" s="9"/>
      <c r="M96" s="9"/>
      <c r="N96" s="9">
        <v>1</v>
      </c>
      <c r="O96" s="9"/>
      <c r="P96" s="9"/>
      <c r="Q96" s="10"/>
      <c r="R96" s="10">
        <v>35442</v>
      </c>
    </row>
    <row r="97" spans="1:18" x14ac:dyDescent="0.25">
      <c r="A97" s="7">
        <v>12</v>
      </c>
      <c r="B97" s="374" t="s">
        <v>745</v>
      </c>
      <c r="C97" s="375"/>
      <c r="D97" s="375"/>
      <c r="E97" s="375"/>
      <c r="F97" s="376"/>
      <c r="G97" s="11" t="s">
        <v>724</v>
      </c>
      <c r="H97" s="9">
        <f t="shared" si="6"/>
        <v>0</v>
      </c>
      <c r="I97" s="9"/>
      <c r="J97" s="9"/>
      <c r="K97" s="9"/>
      <c r="L97" s="9"/>
      <c r="M97" s="9"/>
      <c r="N97" s="9">
        <v>1</v>
      </c>
      <c r="O97" s="9"/>
      <c r="P97" s="9"/>
      <c r="Q97" s="10"/>
      <c r="R97" s="10"/>
    </row>
    <row r="98" spans="1:18" x14ac:dyDescent="0.25">
      <c r="A98" s="7">
        <v>13</v>
      </c>
      <c r="B98" s="374" t="s">
        <v>144</v>
      </c>
      <c r="C98" s="375"/>
      <c r="D98" s="375"/>
      <c r="E98" s="375"/>
      <c r="F98" s="376"/>
      <c r="G98" s="11" t="s">
        <v>725</v>
      </c>
      <c r="H98" s="9">
        <f t="shared" si="6"/>
        <v>0</v>
      </c>
      <c r="I98" s="9"/>
      <c r="J98" s="9"/>
      <c r="K98" s="9"/>
      <c r="L98" s="9"/>
      <c r="M98" s="9"/>
      <c r="N98" s="9">
        <v>1</v>
      </c>
      <c r="O98" s="9"/>
      <c r="P98" s="9"/>
      <c r="Q98" s="10"/>
      <c r="R98" s="10">
        <v>24651</v>
      </c>
    </row>
    <row r="99" spans="1:18" x14ac:dyDescent="0.25">
      <c r="A99" s="7">
        <v>14</v>
      </c>
      <c r="B99" s="374" t="s">
        <v>117</v>
      </c>
      <c r="C99" s="375"/>
      <c r="D99" s="375"/>
      <c r="E99" s="375"/>
      <c r="F99" s="376"/>
      <c r="G99" s="11" t="s">
        <v>726</v>
      </c>
      <c r="H99" s="9">
        <f t="shared" si="6"/>
        <v>0</v>
      </c>
      <c r="I99" s="9"/>
      <c r="J99" s="9"/>
      <c r="K99" s="9"/>
      <c r="L99" s="9"/>
      <c r="M99" s="9"/>
      <c r="N99" s="9">
        <v>1</v>
      </c>
      <c r="O99" s="9"/>
      <c r="P99" s="9"/>
      <c r="Q99" s="10"/>
      <c r="R99" s="10">
        <v>22812</v>
      </c>
    </row>
    <row r="100" spans="1:18" x14ac:dyDescent="0.25">
      <c r="A100" s="7">
        <v>15</v>
      </c>
      <c r="B100" s="374" t="s">
        <v>746</v>
      </c>
      <c r="C100" s="375"/>
      <c r="D100" s="375"/>
      <c r="E100" s="375"/>
      <c r="F100" s="376"/>
      <c r="G100" s="11" t="s">
        <v>727</v>
      </c>
      <c r="H100" s="9">
        <f t="shared" si="6"/>
        <v>0</v>
      </c>
      <c r="I100" s="9"/>
      <c r="J100" s="9"/>
      <c r="K100" s="9"/>
      <c r="L100" s="9"/>
      <c r="M100" s="9"/>
      <c r="N100" s="9">
        <v>1</v>
      </c>
      <c r="O100" s="9"/>
      <c r="P100" s="9"/>
      <c r="Q100" s="10"/>
      <c r="R100" s="10">
        <v>30652</v>
      </c>
    </row>
    <row r="101" spans="1:18" ht="24" x14ac:dyDescent="0.25">
      <c r="A101" s="7">
        <v>16</v>
      </c>
      <c r="B101" s="374"/>
      <c r="C101" s="375"/>
      <c r="D101" s="375"/>
      <c r="E101" s="375"/>
      <c r="F101" s="376"/>
      <c r="G101" s="11" t="s">
        <v>728</v>
      </c>
      <c r="H101" s="9">
        <f t="shared" si="6"/>
        <v>0</v>
      </c>
      <c r="I101" s="9"/>
      <c r="J101" s="9"/>
      <c r="K101" s="9"/>
      <c r="L101" s="9"/>
      <c r="M101" s="9"/>
      <c r="N101" s="9">
        <v>0</v>
      </c>
      <c r="O101" s="9"/>
      <c r="P101" s="9"/>
      <c r="Q101" s="10"/>
      <c r="R101" s="10"/>
    </row>
    <row r="102" spans="1:18" ht="24" x14ac:dyDescent="0.25">
      <c r="A102" s="7">
        <v>17</v>
      </c>
      <c r="B102" s="374" t="s">
        <v>143</v>
      </c>
      <c r="C102" s="375"/>
      <c r="D102" s="375"/>
      <c r="E102" s="375"/>
      <c r="F102" s="376"/>
      <c r="G102" s="11" t="s">
        <v>157</v>
      </c>
      <c r="H102" s="9">
        <f t="shared" si="6"/>
        <v>0</v>
      </c>
      <c r="I102" s="9"/>
      <c r="J102" s="9"/>
      <c r="K102" s="9"/>
      <c r="L102" s="9"/>
      <c r="M102" s="9"/>
      <c r="N102" s="9">
        <v>0</v>
      </c>
      <c r="O102" s="9"/>
      <c r="P102" s="9"/>
      <c r="Q102" s="10"/>
      <c r="R102" s="10">
        <v>20727.7</v>
      </c>
    </row>
    <row r="103" spans="1:18" ht="36" x14ac:dyDescent="0.25">
      <c r="A103" s="7"/>
      <c r="B103" s="26" t="s">
        <v>132</v>
      </c>
      <c r="C103" s="27"/>
      <c r="D103" s="27"/>
      <c r="E103" s="27"/>
      <c r="F103" s="28"/>
      <c r="G103" s="11" t="s">
        <v>133</v>
      </c>
      <c r="H103" s="9"/>
      <c r="I103" s="9"/>
      <c r="J103" s="9"/>
      <c r="K103" s="9"/>
      <c r="L103" s="9"/>
      <c r="M103" s="9"/>
      <c r="N103" s="9">
        <v>0</v>
      </c>
      <c r="O103" s="9"/>
      <c r="P103" s="9"/>
      <c r="Q103" s="10"/>
      <c r="R103" s="10"/>
    </row>
    <row r="104" spans="1:18" x14ac:dyDescent="0.25">
      <c r="A104" s="7">
        <v>18</v>
      </c>
      <c r="B104" s="374" t="s">
        <v>144</v>
      </c>
      <c r="C104" s="375"/>
      <c r="D104" s="375"/>
      <c r="E104" s="375"/>
      <c r="F104" s="376"/>
      <c r="G104" s="11" t="s">
        <v>145</v>
      </c>
      <c r="H104" s="9">
        <f t="shared" si="6"/>
        <v>0</v>
      </c>
      <c r="I104" s="9"/>
      <c r="J104" s="9"/>
      <c r="K104" s="9"/>
      <c r="L104" s="9"/>
      <c r="M104" s="9"/>
      <c r="N104" s="9">
        <v>2</v>
      </c>
      <c r="O104" s="9"/>
      <c r="P104" s="9"/>
      <c r="Q104" s="10"/>
      <c r="R104" s="10">
        <v>20727.7</v>
      </c>
    </row>
    <row r="105" spans="1:18" ht="24" x14ac:dyDescent="0.25">
      <c r="A105" s="7">
        <v>19</v>
      </c>
      <c r="B105" s="374" t="s">
        <v>749</v>
      </c>
      <c r="C105" s="375"/>
      <c r="D105" s="375"/>
      <c r="E105" s="375"/>
      <c r="F105" s="376"/>
      <c r="G105" s="11" t="s">
        <v>748</v>
      </c>
      <c r="H105" s="9">
        <f t="shared" si="6"/>
        <v>0</v>
      </c>
      <c r="I105" s="9"/>
      <c r="J105" s="9"/>
      <c r="K105" s="9"/>
      <c r="L105" s="9"/>
      <c r="M105" s="9"/>
      <c r="N105" s="9">
        <v>0</v>
      </c>
      <c r="O105" s="9"/>
      <c r="P105" s="9"/>
      <c r="Q105" s="10"/>
      <c r="R105" s="10">
        <v>20727.7</v>
      </c>
    </row>
    <row r="106" spans="1:18" x14ac:dyDescent="0.25">
      <c r="A106" s="7">
        <v>20</v>
      </c>
      <c r="B106" s="374" t="s">
        <v>124</v>
      </c>
      <c r="C106" s="375"/>
      <c r="D106" s="375"/>
      <c r="E106" s="375"/>
      <c r="F106" s="376"/>
      <c r="G106" s="11" t="s">
        <v>747</v>
      </c>
      <c r="H106" s="9">
        <f t="shared" si="6"/>
        <v>0</v>
      </c>
      <c r="I106" s="9"/>
      <c r="J106" s="9"/>
      <c r="K106" s="9"/>
      <c r="L106" s="9"/>
      <c r="M106" s="9"/>
      <c r="N106" s="9">
        <v>1</v>
      </c>
      <c r="O106" s="9"/>
      <c r="P106" s="9"/>
      <c r="Q106" s="10"/>
      <c r="R106" s="10">
        <v>20727.7</v>
      </c>
    </row>
    <row r="107" spans="1:18" x14ac:dyDescent="0.25">
      <c r="A107" s="7">
        <v>4</v>
      </c>
      <c r="B107" s="396" t="s">
        <v>158</v>
      </c>
      <c r="C107" s="397"/>
      <c r="D107" s="397"/>
      <c r="E107" s="397"/>
      <c r="F107" s="397"/>
      <c r="G107" s="398"/>
      <c r="H107" s="3">
        <f t="shared" ref="H107" si="7">H108+H109+H110+H111+H112+H113+H114+H115+H116+H117+H118+H119+H120+H121+H122+H123+H124+H125+H126+H127+H128+H129+H130+H131</f>
        <v>620</v>
      </c>
      <c r="I107" s="3">
        <f>I108+I109+I110+I111+I112+I113+I114+I115+I116+I117+I118+I119+I120+I121+I122+I123+I124+I125+I126+I127+I128+I129+I130+I131</f>
        <v>520</v>
      </c>
      <c r="J107" s="25">
        <f t="shared" ref="J107:P107" si="8">J108+J109+J110+J111+J112+J113+J114+J115+J116+J117+J118+J119+J120+J121+J122+J123+J124+J125+J126+J127+J128+J129+J130+J131</f>
        <v>100</v>
      </c>
      <c r="K107" s="3">
        <f t="shared" si="8"/>
        <v>259</v>
      </c>
      <c r="L107" s="3">
        <f t="shared" si="8"/>
        <v>409.25</v>
      </c>
      <c r="M107" s="3">
        <f t="shared" si="8"/>
        <v>50</v>
      </c>
      <c r="N107" s="3">
        <f t="shared" si="8"/>
        <v>798</v>
      </c>
      <c r="O107" s="3">
        <f t="shared" si="8"/>
        <v>893</v>
      </c>
      <c r="P107" s="3">
        <f t="shared" si="8"/>
        <v>5</v>
      </c>
      <c r="Q107" s="6">
        <v>35061.4</v>
      </c>
      <c r="R107" s="6">
        <v>19497.5</v>
      </c>
    </row>
    <row r="108" spans="1:18" x14ac:dyDescent="0.25">
      <c r="A108" s="7"/>
      <c r="B108" s="374" t="s">
        <v>159</v>
      </c>
      <c r="C108" s="375"/>
      <c r="D108" s="375"/>
      <c r="E108" s="375"/>
      <c r="F108" s="376"/>
      <c r="G108" s="11" t="s">
        <v>530</v>
      </c>
      <c r="H108" s="9">
        <f>I108+J108</f>
        <v>560</v>
      </c>
      <c r="I108" s="9">
        <v>505</v>
      </c>
      <c r="J108" s="9">
        <v>55</v>
      </c>
      <c r="K108" s="9">
        <v>211</v>
      </c>
      <c r="L108" s="9">
        <v>341.25</v>
      </c>
      <c r="M108" s="9">
        <v>45</v>
      </c>
      <c r="N108" s="9">
        <v>635</v>
      </c>
      <c r="O108" s="9">
        <v>723.75</v>
      </c>
      <c r="P108" s="9">
        <v>2</v>
      </c>
      <c r="Q108" s="10">
        <v>35800</v>
      </c>
      <c r="R108" s="10">
        <v>19690</v>
      </c>
    </row>
    <row r="109" spans="1:18" ht="18" customHeight="1" x14ac:dyDescent="0.25">
      <c r="A109" s="7"/>
      <c r="B109" s="374" t="s">
        <v>160</v>
      </c>
      <c r="C109" s="375"/>
      <c r="D109" s="375"/>
      <c r="E109" s="375"/>
      <c r="F109" s="376"/>
      <c r="G109" s="11" t="s">
        <v>531</v>
      </c>
      <c r="H109" s="9">
        <f t="shared" ref="H109:H131" si="9">I109+J109</f>
        <v>25</v>
      </c>
      <c r="I109" s="9">
        <v>15</v>
      </c>
      <c r="J109" s="9">
        <v>10</v>
      </c>
      <c r="K109" s="9">
        <v>19</v>
      </c>
      <c r="L109" s="9">
        <v>27.5</v>
      </c>
      <c r="M109" s="9">
        <v>3</v>
      </c>
      <c r="N109" s="9">
        <v>48</v>
      </c>
      <c r="O109" s="9">
        <v>54.25</v>
      </c>
      <c r="P109" s="9">
        <v>0</v>
      </c>
      <c r="Q109" s="10">
        <v>35950</v>
      </c>
      <c r="R109" s="10">
        <v>19600</v>
      </c>
    </row>
    <row r="110" spans="1:18" x14ac:dyDescent="0.25">
      <c r="A110" s="7"/>
      <c r="B110" s="374" t="s">
        <v>161</v>
      </c>
      <c r="C110" s="375"/>
      <c r="D110" s="375"/>
      <c r="E110" s="375"/>
      <c r="F110" s="376"/>
      <c r="G110" s="11" t="s">
        <v>532</v>
      </c>
      <c r="H110" s="9">
        <f t="shared" si="9"/>
        <v>0</v>
      </c>
      <c r="I110" s="9"/>
      <c r="J110" s="9"/>
      <c r="K110" s="9">
        <v>6</v>
      </c>
      <c r="L110" s="9">
        <v>6.5</v>
      </c>
      <c r="M110" s="9"/>
      <c r="N110" s="9">
        <v>11</v>
      </c>
      <c r="O110" s="9">
        <v>10</v>
      </c>
      <c r="P110" s="9">
        <v>0</v>
      </c>
      <c r="Q110" s="10">
        <v>35600</v>
      </c>
      <c r="R110" s="10">
        <v>19600</v>
      </c>
    </row>
    <row r="111" spans="1:18" x14ac:dyDescent="0.25">
      <c r="A111" s="7"/>
      <c r="B111" s="374" t="s">
        <v>162</v>
      </c>
      <c r="C111" s="375"/>
      <c r="D111" s="375"/>
      <c r="E111" s="375"/>
      <c r="F111" s="376"/>
      <c r="G111" s="11" t="s">
        <v>533</v>
      </c>
      <c r="H111" s="9">
        <f t="shared" si="9"/>
        <v>0</v>
      </c>
      <c r="I111" s="9"/>
      <c r="J111" s="9"/>
      <c r="K111" s="9">
        <v>6</v>
      </c>
      <c r="L111" s="9">
        <v>7.5</v>
      </c>
      <c r="M111" s="9">
        <v>1</v>
      </c>
      <c r="N111" s="9">
        <v>11</v>
      </c>
      <c r="O111" s="9">
        <v>11</v>
      </c>
      <c r="P111" s="9">
        <v>0</v>
      </c>
      <c r="Q111" s="10">
        <v>35600</v>
      </c>
      <c r="R111" s="10">
        <v>19600</v>
      </c>
    </row>
    <row r="112" spans="1:18" x14ac:dyDescent="0.25">
      <c r="A112" s="7"/>
      <c r="B112" s="374" t="s">
        <v>163</v>
      </c>
      <c r="C112" s="375"/>
      <c r="D112" s="375"/>
      <c r="E112" s="375"/>
      <c r="F112" s="376"/>
      <c r="G112" s="11" t="s">
        <v>534</v>
      </c>
      <c r="H112" s="9">
        <f t="shared" si="9"/>
        <v>10</v>
      </c>
      <c r="I112" s="9"/>
      <c r="J112" s="9">
        <v>10</v>
      </c>
      <c r="K112" s="9">
        <v>6</v>
      </c>
      <c r="L112" s="9">
        <v>9</v>
      </c>
      <c r="M112" s="9">
        <v>1</v>
      </c>
      <c r="N112" s="9">
        <v>15</v>
      </c>
      <c r="O112" s="9">
        <v>13</v>
      </c>
      <c r="P112" s="9">
        <v>0</v>
      </c>
      <c r="Q112" s="10">
        <v>35050</v>
      </c>
      <c r="R112" s="10">
        <v>19600</v>
      </c>
    </row>
    <row r="113" spans="1:18" ht="24" x14ac:dyDescent="0.25">
      <c r="A113" s="7"/>
      <c r="B113" s="374" t="s">
        <v>164</v>
      </c>
      <c r="C113" s="375"/>
      <c r="D113" s="375"/>
      <c r="E113" s="375"/>
      <c r="F113" s="376"/>
      <c r="G113" s="11" t="s">
        <v>535</v>
      </c>
      <c r="H113" s="9">
        <v>15</v>
      </c>
      <c r="I113" s="9"/>
      <c r="J113" s="9">
        <v>15</v>
      </c>
      <c r="K113" s="9">
        <v>6</v>
      </c>
      <c r="L113" s="9">
        <v>8</v>
      </c>
      <c r="M113" s="9"/>
      <c r="N113" s="9">
        <v>11</v>
      </c>
      <c r="O113" s="9">
        <v>12</v>
      </c>
      <c r="P113" s="9">
        <v>0</v>
      </c>
      <c r="Q113" s="10">
        <v>35050</v>
      </c>
      <c r="R113" s="10">
        <v>19600</v>
      </c>
    </row>
    <row r="114" spans="1:18" x14ac:dyDescent="0.25">
      <c r="A114" s="7"/>
      <c r="B114" s="374" t="s">
        <v>165</v>
      </c>
      <c r="C114" s="375"/>
      <c r="D114" s="375"/>
      <c r="E114" s="375"/>
      <c r="F114" s="376"/>
      <c r="G114" s="11" t="s">
        <v>536</v>
      </c>
      <c r="H114" s="9">
        <f t="shared" si="9"/>
        <v>10</v>
      </c>
      <c r="I114" s="9"/>
      <c r="J114" s="9">
        <v>10</v>
      </c>
      <c r="K114" s="9">
        <v>5</v>
      </c>
      <c r="L114" s="9">
        <v>9.5</v>
      </c>
      <c r="M114" s="9"/>
      <c r="N114" s="9">
        <v>19</v>
      </c>
      <c r="O114" s="9">
        <v>18</v>
      </c>
      <c r="P114" s="9">
        <v>0</v>
      </c>
      <c r="Q114" s="10">
        <v>35050</v>
      </c>
      <c r="R114" s="10">
        <v>19600</v>
      </c>
    </row>
    <row r="115" spans="1:18" ht="24" x14ac:dyDescent="0.25">
      <c r="A115" s="7">
        <v>1</v>
      </c>
      <c r="B115" s="374" t="s">
        <v>166</v>
      </c>
      <c r="C115" s="375"/>
      <c r="D115" s="375"/>
      <c r="E115" s="375"/>
      <c r="F115" s="376"/>
      <c r="G115" s="11" t="s">
        <v>167</v>
      </c>
      <c r="H115" s="9">
        <f t="shared" si="9"/>
        <v>0</v>
      </c>
      <c r="I115" s="9"/>
      <c r="J115" s="9"/>
      <c r="K115" s="9"/>
      <c r="L115" s="9"/>
      <c r="M115" s="9"/>
      <c r="N115" s="9">
        <v>4</v>
      </c>
      <c r="O115" s="9">
        <v>3</v>
      </c>
      <c r="P115" s="9">
        <v>0</v>
      </c>
      <c r="Q115" s="10"/>
      <c r="R115" s="10">
        <v>19450</v>
      </c>
    </row>
    <row r="116" spans="1:18" ht="24" x14ac:dyDescent="0.25">
      <c r="A116" s="7">
        <v>2</v>
      </c>
      <c r="B116" s="374" t="s">
        <v>168</v>
      </c>
      <c r="C116" s="375"/>
      <c r="D116" s="375"/>
      <c r="E116" s="375"/>
      <c r="F116" s="376"/>
      <c r="G116" s="11" t="s">
        <v>169</v>
      </c>
      <c r="H116" s="9">
        <f t="shared" si="9"/>
        <v>0</v>
      </c>
      <c r="I116" s="9"/>
      <c r="J116" s="9"/>
      <c r="K116" s="9"/>
      <c r="L116" s="9"/>
      <c r="M116" s="9"/>
      <c r="N116" s="9">
        <v>2</v>
      </c>
      <c r="O116" s="9">
        <v>3</v>
      </c>
      <c r="P116" s="9">
        <v>0</v>
      </c>
      <c r="Q116" s="10"/>
      <c r="R116" s="10">
        <v>19450</v>
      </c>
    </row>
    <row r="117" spans="1:18" x14ac:dyDescent="0.25">
      <c r="A117" s="7">
        <v>3</v>
      </c>
      <c r="B117" s="374" t="s">
        <v>170</v>
      </c>
      <c r="C117" s="375"/>
      <c r="D117" s="375"/>
      <c r="E117" s="375"/>
      <c r="F117" s="376"/>
      <c r="G117" s="11" t="s">
        <v>171</v>
      </c>
      <c r="H117" s="9">
        <f t="shared" si="9"/>
        <v>0</v>
      </c>
      <c r="I117" s="9"/>
      <c r="J117" s="9"/>
      <c r="K117" s="9"/>
      <c r="L117" s="9"/>
      <c r="M117" s="9"/>
      <c r="N117" s="9">
        <v>1</v>
      </c>
      <c r="O117" s="9">
        <v>3</v>
      </c>
      <c r="P117" s="9">
        <v>0</v>
      </c>
      <c r="Q117" s="10"/>
      <c r="R117" s="10">
        <v>19450</v>
      </c>
    </row>
    <row r="118" spans="1:18" x14ac:dyDescent="0.25">
      <c r="A118" s="7">
        <v>4</v>
      </c>
      <c r="B118" s="374" t="s">
        <v>172</v>
      </c>
      <c r="C118" s="375"/>
      <c r="D118" s="375"/>
      <c r="E118" s="375"/>
      <c r="F118" s="376"/>
      <c r="G118" s="11" t="s">
        <v>173</v>
      </c>
      <c r="H118" s="9">
        <f t="shared" si="9"/>
        <v>0</v>
      </c>
      <c r="I118" s="9"/>
      <c r="J118" s="9"/>
      <c r="K118" s="9"/>
      <c r="L118" s="9"/>
      <c r="M118" s="9"/>
      <c r="N118" s="9">
        <v>3</v>
      </c>
      <c r="O118" s="9">
        <v>3</v>
      </c>
      <c r="P118" s="9">
        <v>0</v>
      </c>
      <c r="Q118" s="10"/>
      <c r="R118" s="10">
        <v>19450</v>
      </c>
    </row>
    <row r="119" spans="1:18" ht="24" x14ac:dyDescent="0.25">
      <c r="A119" s="7">
        <v>5</v>
      </c>
      <c r="B119" s="374" t="s">
        <v>174</v>
      </c>
      <c r="C119" s="375"/>
      <c r="D119" s="375"/>
      <c r="E119" s="375"/>
      <c r="F119" s="376"/>
      <c r="G119" s="11" t="s">
        <v>175</v>
      </c>
      <c r="H119" s="9">
        <f t="shared" si="9"/>
        <v>0</v>
      </c>
      <c r="I119" s="9"/>
      <c r="J119" s="9"/>
      <c r="K119" s="9"/>
      <c r="L119" s="9"/>
      <c r="M119" s="9"/>
      <c r="N119" s="9">
        <v>3</v>
      </c>
      <c r="O119" s="9">
        <v>3</v>
      </c>
      <c r="P119" s="9">
        <v>0</v>
      </c>
      <c r="Q119" s="10"/>
      <c r="R119" s="10">
        <v>19450</v>
      </c>
    </row>
    <row r="120" spans="1:18" x14ac:dyDescent="0.25">
      <c r="A120" s="7">
        <v>6</v>
      </c>
      <c r="B120" s="374" t="s">
        <v>176</v>
      </c>
      <c r="C120" s="375"/>
      <c r="D120" s="375"/>
      <c r="E120" s="375"/>
      <c r="F120" s="376"/>
      <c r="G120" s="11" t="s">
        <v>177</v>
      </c>
      <c r="H120" s="9">
        <f t="shared" si="9"/>
        <v>0</v>
      </c>
      <c r="I120" s="9"/>
      <c r="J120" s="9"/>
      <c r="K120" s="9"/>
      <c r="L120" s="9"/>
      <c r="M120" s="9"/>
      <c r="N120" s="9">
        <v>2</v>
      </c>
      <c r="O120" s="9">
        <v>3</v>
      </c>
      <c r="P120" s="9">
        <v>1</v>
      </c>
      <c r="Q120" s="10"/>
      <c r="R120" s="10">
        <v>19450</v>
      </c>
    </row>
    <row r="121" spans="1:18" x14ac:dyDescent="0.25">
      <c r="A121" s="7">
        <v>7</v>
      </c>
      <c r="B121" s="374" t="s">
        <v>178</v>
      </c>
      <c r="C121" s="375"/>
      <c r="D121" s="375"/>
      <c r="E121" s="375"/>
      <c r="F121" s="376"/>
      <c r="G121" s="11" t="s">
        <v>179</v>
      </c>
      <c r="H121" s="9">
        <f t="shared" si="9"/>
        <v>0</v>
      </c>
      <c r="I121" s="9"/>
      <c r="J121" s="9"/>
      <c r="K121" s="9"/>
      <c r="L121" s="9"/>
      <c r="M121" s="9"/>
      <c r="N121" s="9">
        <v>1</v>
      </c>
      <c r="O121" s="9">
        <v>3</v>
      </c>
      <c r="P121" s="9">
        <v>0</v>
      </c>
      <c r="Q121" s="10"/>
      <c r="R121" s="10">
        <v>19450</v>
      </c>
    </row>
    <row r="122" spans="1:18" x14ac:dyDescent="0.25">
      <c r="A122" s="7">
        <v>8</v>
      </c>
      <c r="B122" s="374" t="s">
        <v>180</v>
      </c>
      <c r="C122" s="375"/>
      <c r="D122" s="375"/>
      <c r="E122" s="375"/>
      <c r="F122" s="376"/>
      <c r="G122" s="11" t="s">
        <v>181</v>
      </c>
      <c r="H122" s="9">
        <f t="shared" si="9"/>
        <v>0</v>
      </c>
      <c r="I122" s="9"/>
      <c r="J122" s="9"/>
      <c r="K122" s="9"/>
      <c r="L122" s="9"/>
      <c r="M122" s="9"/>
      <c r="N122" s="9">
        <v>3</v>
      </c>
      <c r="O122" s="9">
        <v>3</v>
      </c>
      <c r="P122" s="9">
        <v>0</v>
      </c>
      <c r="Q122" s="10"/>
      <c r="R122" s="10">
        <v>19450</v>
      </c>
    </row>
    <row r="123" spans="1:18" x14ac:dyDescent="0.25">
      <c r="A123" s="7">
        <v>9</v>
      </c>
      <c r="B123" s="374" t="s">
        <v>182</v>
      </c>
      <c r="C123" s="375"/>
      <c r="D123" s="375"/>
      <c r="E123" s="375"/>
      <c r="F123" s="376"/>
      <c r="G123" s="11" t="s">
        <v>183</v>
      </c>
      <c r="H123" s="9">
        <f t="shared" si="9"/>
        <v>0</v>
      </c>
      <c r="I123" s="9"/>
      <c r="J123" s="9"/>
      <c r="K123" s="9"/>
      <c r="L123" s="9"/>
      <c r="M123" s="9"/>
      <c r="N123" s="9">
        <v>3</v>
      </c>
      <c r="O123" s="9">
        <v>3</v>
      </c>
      <c r="P123" s="9">
        <v>0</v>
      </c>
      <c r="Q123" s="10"/>
      <c r="R123" s="10">
        <v>19450</v>
      </c>
    </row>
    <row r="124" spans="1:18" x14ac:dyDescent="0.25">
      <c r="A124" s="7">
        <v>10</v>
      </c>
      <c r="B124" s="374" t="s">
        <v>184</v>
      </c>
      <c r="C124" s="375"/>
      <c r="D124" s="375"/>
      <c r="E124" s="375"/>
      <c r="F124" s="376"/>
      <c r="G124" s="11" t="s">
        <v>185</v>
      </c>
      <c r="H124" s="9">
        <f t="shared" si="9"/>
        <v>0</v>
      </c>
      <c r="I124" s="9"/>
      <c r="J124" s="9"/>
      <c r="K124" s="9"/>
      <c r="L124" s="9"/>
      <c r="M124" s="9"/>
      <c r="N124" s="9">
        <v>3</v>
      </c>
      <c r="O124" s="9">
        <v>3</v>
      </c>
      <c r="P124" s="9">
        <v>1</v>
      </c>
      <c r="Q124" s="10"/>
      <c r="R124" s="10">
        <v>19450</v>
      </c>
    </row>
    <row r="125" spans="1:18" ht="24" x14ac:dyDescent="0.25">
      <c r="A125" s="7">
        <v>11</v>
      </c>
      <c r="B125" s="374" t="s">
        <v>186</v>
      </c>
      <c r="C125" s="375"/>
      <c r="D125" s="375"/>
      <c r="E125" s="375"/>
      <c r="F125" s="376"/>
      <c r="G125" s="11" t="s">
        <v>187</v>
      </c>
      <c r="H125" s="9">
        <f t="shared" si="9"/>
        <v>0</v>
      </c>
      <c r="I125" s="9"/>
      <c r="J125" s="9"/>
      <c r="K125" s="9"/>
      <c r="L125" s="9"/>
      <c r="M125" s="9"/>
      <c r="N125" s="9">
        <v>4</v>
      </c>
      <c r="O125" s="9">
        <v>3</v>
      </c>
      <c r="P125" s="9">
        <v>0</v>
      </c>
      <c r="Q125" s="10"/>
      <c r="R125" s="10">
        <v>19450</v>
      </c>
    </row>
    <row r="126" spans="1:18" x14ac:dyDescent="0.25">
      <c r="A126" s="7">
        <v>12</v>
      </c>
      <c r="B126" s="374" t="s">
        <v>188</v>
      </c>
      <c r="C126" s="375"/>
      <c r="D126" s="375"/>
      <c r="E126" s="375"/>
      <c r="F126" s="376"/>
      <c r="G126" s="11" t="s">
        <v>189</v>
      </c>
      <c r="H126" s="9">
        <f t="shared" si="9"/>
        <v>0</v>
      </c>
      <c r="I126" s="9"/>
      <c r="J126" s="9"/>
      <c r="K126" s="9"/>
      <c r="L126" s="9"/>
      <c r="M126" s="9"/>
      <c r="N126" s="9">
        <v>3</v>
      </c>
      <c r="O126" s="9">
        <v>3</v>
      </c>
      <c r="P126" s="9">
        <v>1</v>
      </c>
      <c r="Q126" s="10"/>
      <c r="R126" s="10">
        <v>19450</v>
      </c>
    </row>
    <row r="127" spans="1:18" x14ac:dyDescent="0.25">
      <c r="A127" s="7">
        <v>13</v>
      </c>
      <c r="B127" s="374" t="s">
        <v>190</v>
      </c>
      <c r="C127" s="375"/>
      <c r="D127" s="375"/>
      <c r="E127" s="375"/>
      <c r="F127" s="376"/>
      <c r="G127" s="11" t="s">
        <v>191</v>
      </c>
      <c r="H127" s="9">
        <f t="shared" si="9"/>
        <v>0</v>
      </c>
      <c r="I127" s="9"/>
      <c r="J127" s="9"/>
      <c r="K127" s="9"/>
      <c r="L127" s="9"/>
      <c r="M127" s="9"/>
      <c r="N127" s="9">
        <v>2</v>
      </c>
      <c r="O127" s="9">
        <v>3</v>
      </c>
      <c r="P127" s="9">
        <v>0</v>
      </c>
      <c r="Q127" s="10"/>
      <c r="R127" s="10">
        <v>19450</v>
      </c>
    </row>
    <row r="128" spans="1:18" x14ac:dyDescent="0.25">
      <c r="A128" s="7">
        <v>14</v>
      </c>
      <c r="B128" s="374" t="s">
        <v>192</v>
      </c>
      <c r="C128" s="375"/>
      <c r="D128" s="375"/>
      <c r="E128" s="375"/>
      <c r="F128" s="376"/>
      <c r="G128" s="11" t="s">
        <v>193</v>
      </c>
      <c r="H128" s="9">
        <f t="shared" si="9"/>
        <v>0</v>
      </c>
      <c r="I128" s="9"/>
      <c r="J128" s="9"/>
      <c r="K128" s="9"/>
      <c r="L128" s="9"/>
      <c r="M128" s="9"/>
      <c r="N128" s="9">
        <v>4</v>
      </c>
      <c r="O128" s="9">
        <v>3</v>
      </c>
      <c r="P128" s="9">
        <v>0</v>
      </c>
      <c r="Q128" s="10"/>
      <c r="R128" s="10">
        <v>19450</v>
      </c>
    </row>
    <row r="129" spans="1:18" x14ac:dyDescent="0.25">
      <c r="A129" s="7">
        <v>15</v>
      </c>
      <c r="B129" s="374" t="s">
        <v>194</v>
      </c>
      <c r="C129" s="375"/>
      <c r="D129" s="375"/>
      <c r="E129" s="375"/>
      <c r="F129" s="376"/>
      <c r="G129" s="11" t="s">
        <v>195</v>
      </c>
      <c r="H129" s="9">
        <f t="shared" si="9"/>
        <v>0</v>
      </c>
      <c r="I129" s="9"/>
      <c r="J129" s="9"/>
      <c r="K129" s="9"/>
      <c r="L129" s="9"/>
      <c r="M129" s="9"/>
      <c r="N129" s="9">
        <v>4</v>
      </c>
      <c r="O129" s="9">
        <v>3</v>
      </c>
      <c r="P129" s="9"/>
      <c r="Q129" s="10"/>
      <c r="R129" s="10">
        <v>19450</v>
      </c>
    </row>
    <row r="130" spans="1:18" ht="24" x14ac:dyDescent="0.25">
      <c r="A130" s="7">
        <v>16</v>
      </c>
      <c r="B130" s="374" t="s">
        <v>196</v>
      </c>
      <c r="C130" s="375"/>
      <c r="D130" s="375"/>
      <c r="E130" s="375"/>
      <c r="F130" s="376"/>
      <c r="G130" s="11" t="s">
        <v>197</v>
      </c>
      <c r="H130" s="9">
        <f t="shared" si="9"/>
        <v>0</v>
      </c>
      <c r="I130" s="9"/>
      <c r="J130" s="9"/>
      <c r="K130" s="9"/>
      <c r="L130" s="9"/>
      <c r="M130" s="9"/>
      <c r="N130" s="9">
        <v>3</v>
      </c>
      <c r="O130" s="9">
        <v>3</v>
      </c>
      <c r="P130" s="9"/>
      <c r="Q130" s="10"/>
      <c r="R130" s="10">
        <v>19450</v>
      </c>
    </row>
    <row r="131" spans="1:18" x14ac:dyDescent="0.25">
      <c r="A131" s="7">
        <v>17</v>
      </c>
      <c r="B131" s="374" t="s">
        <v>198</v>
      </c>
      <c r="C131" s="375"/>
      <c r="D131" s="375"/>
      <c r="E131" s="375"/>
      <c r="F131" s="376"/>
      <c r="G131" s="11" t="s">
        <v>199</v>
      </c>
      <c r="H131" s="9">
        <f t="shared" si="9"/>
        <v>0</v>
      </c>
      <c r="I131" s="9"/>
      <c r="J131" s="9"/>
      <c r="K131" s="9"/>
      <c r="L131" s="9"/>
      <c r="M131" s="9"/>
      <c r="N131" s="9">
        <v>3</v>
      </c>
      <c r="O131" s="9">
        <v>3</v>
      </c>
      <c r="P131" s="9"/>
      <c r="Q131" s="10"/>
      <c r="R131" s="10">
        <v>19450</v>
      </c>
    </row>
    <row r="132" spans="1:18" x14ac:dyDescent="0.25">
      <c r="A132" s="7">
        <v>5</v>
      </c>
      <c r="B132" s="396" t="s">
        <v>200</v>
      </c>
      <c r="C132" s="397"/>
      <c r="D132" s="397"/>
      <c r="E132" s="397"/>
      <c r="F132" s="397"/>
      <c r="G132" s="398"/>
      <c r="H132" s="3">
        <f>H133+H134+H135+H136+H137+H138+H139+H140+H141+H142+H143+H144+H145+H146+H148+H147+H149+H150</f>
        <v>300</v>
      </c>
      <c r="I132" s="3">
        <f>I133+I134+I135+I136+I137+I138+I139+I140+I141+I142+I143+I144+I145+I146+I148+I147+I149+I150</f>
        <v>190</v>
      </c>
      <c r="J132" s="25">
        <f t="shared" ref="J132:P132" si="10">J133+J134+J135+J136+J137+J138+J139+J140+J141+J142+J143+J144+J145+J146+J148+J147+J149+J150</f>
        <v>110</v>
      </c>
      <c r="K132" s="3">
        <f t="shared" si="10"/>
        <v>162</v>
      </c>
      <c r="L132" s="3">
        <f t="shared" si="10"/>
        <v>38</v>
      </c>
      <c r="M132" s="3">
        <f t="shared" si="10"/>
        <v>0</v>
      </c>
      <c r="N132" s="3">
        <f t="shared" si="10"/>
        <v>426</v>
      </c>
      <c r="O132" s="3">
        <f t="shared" si="10"/>
        <v>13</v>
      </c>
      <c r="P132" s="3">
        <f t="shared" si="10"/>
        <v>2</v>
      </c>
      <c r="Q132" s="6">
        <v>44972</v>
      </c>
      <c r="R132" s="6">
        <v>22486</v>
      </c>
    </row>
    <row r="133" spans="1:18" ht="24" x14ac:dyDescent="0.25">
      <c r="A133" s="7"/>
      <c r="B133" s="374" t="s">
        <v>201</v>
      </c>
      <c r="C133" s="375"/>
      <c r="D133" s="375"/>
      <c r="E133" s="375"/>
      <c r="F133" s="376"/>
      <c r="G133" s="11" t="s">
        <v>537</v>
      </c>
      <c r="H133" s="9">
        <f>I133+J133</f>
        <v>250</v>
      </c>
      <c r="I133" s="9">
        <v>190</v>
      </c>
      <c r="J133" s="9">
        <v>60</v>
      </c>
      <c r="K133" s="9">
        <v>116</v>
      </c>
      <c r="L133" s="9">
        <v>5</v>
      </c>
      <c r="M133" s="9">
        <v>0</v>
      </c>
      <c r="N133" s="9">
        <v>277</v>
      </c>
      <c r="O133" s="9">
        <v>3</v>
      </c>
      <c r="P133" s="9">
        <v>0</v>
      </c>
      <c r="Q133" s="10">
        <v>44988</v>
      </c>
      <c r="R133" s="10">
        <v>22493</v>
      </c>
    </row>
    <row r="134" spans="1:18" x14ac:dyDescent="0.25">
      <c r="A134" s="7"/>
      <c r="B134" s="374" t="s">
        <v>202</v>
      </c>
      <c r="C134" s="375"/>
      <c r="D134" s="375"/>
      <c r="E134" s="375"/>
      <c r="F134" s="376"/>
      <c r="G134" s="11" t="s">
        <v>538</v>
      </c>
      <c r="H134" s="9">
        <f t="shared" ref="H134:H150" si="11">I134+J134</f>
        <v>0</v>
      </c>
      <c r="I134" s="9"/>
      <c r="J134" s="9"/>
      <c r="K134" s="9">
        <v>8</v>
      </c>
      <c r="L134" s="9">
        <v>5</v>
      </c>
      <c r="M134" s="9">
        <v>0</v>
      </c>
      <c r="N134" s="9">
        <v>27</v>
      </c>
      <c r="O134" s="9">
        <v>3</v>
      </c>
      <c r="P134" s="9">
        <v>0</v>
      </c>
      <c r="Q134" s="10">
        <v>40952</v>
      </c>
      <c r="R134" s="10">
        <v>21413</v>
      </c>
    </row>
    <row r="135" spans="1:18" x14ac:dyDescent="0.25">
      <c r="A135" s="7"/>
      <c r="B135" s="374" t="s">
        <v>203</v>
      </c>
      <c r="C135" s="375"/>
      <c r="D135" s="375"/>
      <c r="E135" s="375"/>
      <c r="F135" s="376"/>
      <c r="G135" s="11" t="s">
        <v>539</v>
      </c>
      <c r="H135" s="9">
        <f t="shared" si="11"/>
        <v>0</v>
      </c>
      <c r="I135" s="9"/>
      <c r="J135" s="9"/>
      <c r="K135" s="9">
        <v>7</v>
      </c>
      <c r="L135" s="9">
        <v>3</v>
      </c>
      <c r="M135" s="9"/>
      <c r="N135" s="9">
        <v>21</v>
      </c>
      <c r="O135" s="9"/>
      <c r="P135" s="9"/>
      <c r="Q135" s="10">
        <v>40700</v>
      </c>
      <c r="R135" s="10">
        <v>21710</v>
      </c>
    </row>
    <row r="136" spans="1:18" x14ac:dyDescent="0.25">
      <c r="A136" s="7"/>
      <c r="B136" s="374" t="s">
        <v>204</v>
      </c>
      <c r="C136" s="375"/>
      <c r="D136" s="375"/>
      <c r="E136" s="375"/>
      <c r="F136" s="376"/>
      <c r="G136" s="11" t="s">
        <v>540</v>
      </c>
      <c r="H136" s="9">
        <f t="shared" si="11"/>
        <v>15</v>
      </c>
      <c r="I136" s="9"/>
      <c r="J136" s="9">
        <v>15</v>
      </c>
      <c r="K136" s="9">
        <v>5</v>
      </c>
      <c r="L136" s="9">
        <v>4</v>
      </c>
      <c r="M136" s="9"/>
      <c r="N136" s="9">
        <v>15</v>
      </c>
      <c r="O136" s="9"/>
      <c r="P136" s="9"/>
      <c r="Q136" s="10">
        <v>41481</v>
      </c>
      <c r="R136" s="10">
        <v>21312</v>
      </c>
    </row>
    <row r="137" spans="1:18" x14ac:dyDescent="0.25">
      <c r="A137" s="7"/>
      <c r="B137" s="374" t="s">
        <v>205</v>
      </c>
      <c r="C137" s="375"/>
      <c r="D137" s="375"/>
      <c r="E137" s="375"/>
      <c r="F137" s="376"/>
      <c r="G137" s="11" t="s">
        <v>541</v>
      </c>
      <c r="H137" s="9">
        <f t="shared" si="11"/>
        <v>0</v>
      </c>
      <c r="I137" s="9"/>
      <c r="J137" s="9"/>
      <c r="K137" s="9">
        <v>5</v>
      </c>
      <c r="L137" s="9">
        <v>9</v>
      </c>
      <c r="M137" s="9"/>
      <c r="N137" s="9">
        <v>22</v>
      </c>
      <c r="O137" s="9"/>
      <c r="P137" s="9"/>
      <c r="Q137" s="10">
        <v>40171</v>
      </c>
      <c r="R137" s="10">
        <v>20810</v>
      </c>
    </row>
    <row r="138" spans="1:18" x14ac:dyDescent="0.25">
      <c r="A138" s="7"/>
      <c r="B138" s="374" t="s">
        <v>206</v>
      </c>
      <c r="C138" s="375"/>
      <c r="D138" s="375"/>
      <c r="E138" s="375"/>
      <c r="F138" s="376"/>
      <c r="G138" s="11" t="s">
        <v>542</v>
      </c>
      <c r="H138" s="9">
        <f t="shared" si="11"/>
        <v>15</v>
      </c>
      <c r="I138" s="9"/>
      <c r="J138" s="9">
        <v>15</v>
      </c>
      <c r="K138" s="9">
        <v>8</v>
      </c>
      <c r="L138" s="9">
        <v>2</v>
      </c>
      <c r="M138" s="9"/>
      <c r="N138" s="9">
        <v>25</v>
      </c>
      <c r="O138" s="9"/>
      <c r="P138" s="9"/>
      <c r="Q138" s="10">
        <v>41097</v>
      </c>
      <c r="R138" s="10">
        <v>20810</v>
      </c>
    </row>
    <row r="139" spans="1:18" x14ac:dyDescent="0.25">
      <c r="A139" s="7"/>
      <c r="B139" s="374" t="s">
        <v>207</v>
      </c>
      <c r="C139" s="375"/>
      <c r="D139" s="375"/>
      <c r="E139" s="375"/>
      <c r="F139" s="376"/>
      <c r="G139" s="11" t="s">
        <v>543</v>
      </c>
      <c r="H139" s="9">
        <f t="shared" si="11"/>
        <v>20</v>
      </c>
      <c r="I139" s="9"/>
      <c r="J139" s="9">
        <v>20</v>
      </c>
      <c r="K139" s="9">
        <v>10</v>
      </c>
      <c r="L139" s="9">
        <v>7</v>
      </c>
      <c r="M139" s="9"/>
      <c r="N139" s="9">
        <v>16</v>
      </c>
      <c r="O139" s="9">
        <v>2</v>
      </c>
      <c r="P139" s="9"/>
      <c r="Q139" s="10">
        <v>41025</v>
      </c>
      <c r="R139" s="10">
        <v>21492</v>
      </c>
    </row>
    <row r="140" spans="1:18" x14ac:dyDescent="0.25">
      <c r="A140" s="7"/>
      <c r="B140" s="374" t="s">
        <v>208</v>
      </c>
      <c r="C140" s="375"/>
      <c r="D140" s="375"/>
      <c r="E140" s="375"/>
      <c r="F140" s="376"/>
      <c r="G140" s="11" t="s">
        <v>544</v>
      </c>
      <c r="H140" s="9">
        <f t="shared" si="11"/>
        <v>0</v>
      </c>
      <c r="I140" s="9"/>
      <c r="J140" s="9"/>
      <c r="K140" s="9">
        <v>3</v>
      </c>
      <c r="L140" s="9">
        <v>3</v>
      </c>
      <c r="M140" s="9"/>
      <c r="N140" s="9">
        <v>12</v>
      </c>
      <c r="O140" s="9">
        <v>0</v>
      </c>
      <c r="P140" s="9"/>
      <c r="Q140" s="10">
        <v>40200</v>
      </c>
      <c r="R140" s="10">
        <v>20258</v>
      </c>
    </row>
    <row r="141" spans="1:18" x14ac:dyDescent="0.25">
      <c r="A141" s="7">
        <v>1</v>
      </c>
      <c r="B141" s="374" t="s">
        <v>209</v>
      </c>
      <c r="C141" s="375"/>
      <c r="D141" s="375"/>
      <c r="E141" s="375"/>
      <c r="F141" s="376"/>
      <c r="G141" s="11" t="s">
        <v>498</v>
      </c>
      <c r="H141" s="9">
        <f t="shared" si="11"/>
        <v>0</v>
      </c>
      <c r="I141" s="9"/>
      <c r="J141" s="9"/>
      <c r="K141" s="9"/>
      <c r="L141" s="9"/>
      <c r="M141" s="9"/>
      <c r="N141" s="9">
        <v>0</v>
      </c>
      <c r="O141" s="9">
        <v>1</v>
      </c>
      <c r="P141" s="9">
        <v>1</v>
      </c>
      <c r="Q141" s="10"/>
      <c r="R141" s="10"/>
    </row>
    <row r="142" spans="1:18" x14ac:dyDescent="0.25">
      <c r="A142" s="7">
        <v>2</v>
      </c>
      <c r="B142" s="374" t="s">
        <v>210</v>
      </c>
      <c r="C142" s="375"/>
      <c r="D142" s="375"/>
      <c r="E142" s="375"/>
      <c r="F142" s="376"/>
      <c r="G142" s="11" t="s">
        <v>211</v>
      </c>
      <c r="H142" s="9">
        <f t="shared" si="11"/>
        <v>0</v>
      </c>
      <c r="I142" s="9"/>
      <c r="J142" s="9"/>
      <c r="K142" s="9"/>
      <c r="L142" s="9"/>
      <c r="M142" s="9"/>
      <c r="N142" s="9">
        <v>0</v>
      </c>
      <c r="O142" s="9">
        <v>1</v>
      </c>
      <c r="P142" s="9">
        <v>1</v>
      </c>
      <c r="Q142" s="10"/>
      <c r="R142" s="10"/>
    </row>
    <row r="143" spans="1:18" ht="24" x14ac:dyDescent="0.25">
      <c r="A143" s="7">
        <v>3</v>
      </c>
      <c r="B143" s="374" t="s">
        <v>212</v>
      </c>
      <c r="C143" s="375"/>
      <c r="D143" s="375"/>
      <c r="E143" s="375"/>
      <c r="F143" s="376"/>
      <c r="G143" s="11" t="s">
        <v>213</v>
      </c>
      <c r="H143" s="9">
        <f t="shared" si="11"/>
        <v>0</v>
      </c>
      <c r="I143" s="9"/>
      <c r="J143" s="9"/>
      <c r="K143" s="9"/>
      <c r="L143" s="9"/>
      <c r="M143" s="9"/>
      <c r="N143" s="9">
        <v>2</v>
      </c>
      <c r="O143" s="9"/>
      <c r="P143" s="9"/>
      <c r="Q143" s="10"/>
      <c r="R143" s="10">
        <v>21150</v>
      </c>
    </row>
    <row r="144" spans="1:18" x14ac:dyDescent="0.25">
      <c r="A144" s="7">
        <v>4</v>
      </c>
      <c r="B144" s="374" t="s">
        <v>214</v>
      </c>
      <c r="C144" s="375"/>
      <c r="D144" s="375"/>
      <c r="E144" s="375"/>
      <c r="F144" s="376"/>
      <c r="G144" s="11" t="s">
        <v>215</v>
      </c>
      <c r="H144" s="9">
        <f t="shared" si="11"/>
        <v>0</v>
      </c>
      <c r="I144" s="9"/>
      <c r="J144" s="9"/>
      <c r="K144" s="9"/>
      <c r="L144" s="9"/>
      <c r="M144" s="9"/>
      <c r="N144" s="9">
        <v>1</v>
      </c>
      <c r="O144" s="9"/>
      <c r="P144" s="9"/>
      <c r="Q144" s="10"/>
      <c r="R144" s="10">
        <v>19884</v>
      </c>
    </row>
    <row r="145" spans="1:18" x14ac:dyDescent="0.25">
      <c r="A145" s="7">
        <v>5</v>
      </c>
      <c r="B145" s="374" t="s">
        <v>216</v>
      </c>
      <c r="C145" s="375"/>
      <c r="D145" s="375"/>
      <c r="E145" s="375"/>
      <c r="F145" s="376"/>
      <c r="G145" s="11" t="s">
        <v>217</v>
      </c>
      <c r="H145" s="9">
        <f t="shared" si="11"/>
        <v>0</v>
      </c>
      <c r="I145" s="9"/>
      <c r="J145" s="9"/>
      <c r="K145" s="9"/>
      <c r="L145" s="9"/>
      <c r="M145" s="9"/>
      <c r="N145" s="9">
        <v>1</v>
      </c>
      <c r="O145" s="9">
        <v>1</v>
      </c>
      <c r="P145" s="9"/>
      <c r="Q145" s="10"/>
      <c r="R145" s="10">
        <v>20270</v>
      </c>
    </row>
    <row r="146" spans="1:18" x14ac:dyDescent="0.25">
      <c r="A146" s="7">
        <v>6</v>
      </c>
      <c r="B146" s="374" t="s">
        <v>203</v>
      </c>
      <c r="C146" s="375"/>
      <c r="D146" s="375"/>
      <c r="E146" s="375"/>
      <c r="F146" s="376"/>
      <c r="G146" s="11" t="s">
        <v>218</v>
      </c>
      <c r="H146" s="9">
        <f t="shared" si="11"/>
        <v>0</v>
      </c>
      <c r="I146" s="9"/>
      <c r="J146" s="9"/>
      <c r="K146" s="9"/>
      <c r="L146" s="9"/>
      <c r="M146" s="9"/>
      <c r="N146" s="9">
        <v>1</v>
      </c>
      <c r="O146" s="9">
        <v>1</v>
      </c>
      <c r="P146" s="9"/>
      <c r="Q146" s="10"/>
      <c r="R146" s="10">
        <v>20242</v>
      </c>
    </row>
    <row r="147" spans="1:18" x14ac:dyDescent="0.25">
      <c r="A147" s="7">
        <v>7</v>
      </c>
      <c r="B147" s="374" t="s">
        <v>219</v>
      </c>
      <c r="C147" s="375"/>
      <c r="D147" s="375"/>
      <c r="E147" s="375"/>
      <c r="F147" s="376"/>
      <c r="G147" s="11" t="s">
        <v>220</v>
      </c>
      <c r="H147" s="9">
        <f t="shared" si="11"/>
        <v>0</v>
      </c>
      <c r="I147" s="9"/>
      <c r="J147" s="9"/>
      <c r="K147" s="9"/>
      <c r="L147" s="9"/>
      <c r="M147" s="9"/>
      <c r="N147" s="9">
        <v>3</v>
      </c>
      <c r="O147" s="9"/>
      <c r="P147" s="9"/>
      <c r="Q147" s="10"/>
      <c r="R147" s="10">
        <v>20922</v>
      </c>
    </row>
    <row r="148" spans="1:18" x14ac:dyDescent="0.25">
      <c r="A148" s="7">
        <v>8</v>
      </c>
      <c r="B148" s="374" t="s">
        <v>221</v>
      </c>
      <c r="C148" s="375"/>
      <c r="D148" s="375"/>
      <c r="E148" s="375"/>
      <c r="F148" s="376"/>
      <c r="G148" s="11" t="s">
        <v>222</v>
      </c>
      <c r="H148" s="9">
        <f t="shared" si="11"/>
        <v>0</v>
      </c>
      <c r="I148" s="9"/>
      <c r="J148" s="9"/>
      <c r="K148" s="9"/>
      <c r="L148" s="9"/>
      <c r="M148" s="9"/>
      <c r="N148" s="9">
        <v>1</v>
      </c>
      <c r="O148" s="9"/>
      <c r="P148" s="9"/>
      <c r="Q148" s="10"/>
      <c r="R148" s="10">
        <v>21535</v>
      </c>
    </row>
    <row r="149" spans="1:18" ht="24" x14ac:dyDescent="0.25">
      <c r="A149" s="7">
        <v>9</v>
      </c>
      <c r="B149" s="374" t="s">
        <v>223</v>
      </c>
      <c r="C149" s="375"/>
      <c r="D149" s="375"/>
      <c r="E149" s="375"/>
      <c r="F149" s="376"/>
      <c r="G149" s="11" t="s">
        <v>224</v>
      </c>
      <c r="H149" s="9">
        <f t="shared" si="11"/>
        <v>0</v>
      </c>
      <c r="I149" s="9"/>
      <c r="J149" s="9"/>
      <c r="K149" s="9"/>
      <c r="L149" s="9"/>
      <c r="M149" s="9"/>
      <c r="N149" s="9">
        <v>1</v>
      </c>
      <c r="O149" s="9">
        <v>1</v>
      </c>
      <c r="P149" s="9"/>
      <c r="Q149" s="10"/>
      <c r="R149" s="10">
        <v>21721</v>
      </c>
    </row>
    <row r="150" spans="1:18" x14ac:dyDescent="0.25">
      <c r="A150" s="7">
        <v>10</v>
      </c>
      <c r="B150" s="374" t="s">
        <v>225</v>
      </c>
      <c r="C150" s="375"/>
      <c r="D150" s="375"/>
      <c r="E150" s="375"/>
      <c r="F150" s="376"/>
      <c r="G150" s="11" t="s">
        <v>226</v>
      </c>
      <c r="H150" s="9">
        <f t="shared" si="11"/>
        <v>0</v>
      </c>
      <c r="I150" s="9"/>
      <c r="J150" s="9"/>
      <c r="K150" s="9"/>
      <c r="L150" s="9"/>
      <c r="M150" s="9"/>
      <c r="N150" s="9">
        <v>1</v>
      </c>
      <c r="O150" s="9"/>
      <c r="P150" s="9"/>
      <c r="Q150" s="10"/>
      <c r="R150" s="10">
        <v>19900</v>
      </c>
    </row>
    <row r="151" spans="1:18" x14ac:dyDescent="0.25">
      <c r="A151" s="7">
        <v>6</v>
      </c>
      <c r="B151" s="396" t="s">
        <v>227</v>
      </c>
      <c r="C151" s="397"/>
      <c r="D151" s="397"/>
      <c r="E151" s="397"/>
      <c r="F151" s="397"/>
      <c r="G151" s="398"/>
      <c r="H151" s="3">
        <f t="shared" ref="H151:P151" si="12">H152+H153+H154+H155+H156+H157+H158+H159+H160+H161+H162+H163+H164</f>
        <v>275</v>
      </c>
      <c r="I151" s="3">
        <f t="shared" si="12"/>
        <v>165</v>
      </c>
      <c r="J151" s="3">
        <f t="shared" si="12"/>
        <v>110</v>
      </c>
      <c r="K151" s="3">
        <f t="shared" si="12"/>
        <v>87</v>
      </c>
      <c r="L151" s="3">
        <f t="shared" si="12"/>
        <v>132</v>
      </c>
      <c r="M151" s="3">
        <f t="shared" si="12"/>
        <v>18</v>
      </c>
      <c r="N151" s="3">
        <f t="shared" si="12"/>
        <v>341</v>
      </c>
      <c r="O151" s="3">
        <f t="shared" si="12"/>
        <v>84</v>
      </c>
      <c r="P151" s="3">
        <f t="shared" si="12"/>
        <v>4</v>
      </c>
      <c r="Q151" s="6">
        <v>44973</v>
      </c>
      <c r="R151" s="6">
        <v>22486</v>
      </c>
    </row>
    <row r="152" spans="1:18" x14ac:dyDescent="0.25">
      <c r="A152" s="7"/>
      <c r="B152" s="374" t="s">
        <v>228</v>
      </c>
      <c r="C152" s="375"/>
      <c r="D152" s="375"/>
      <c r="E152" s="375"/>
      <c r="F152" s="376"/>
      <c r="G152" s="11" t="s">
        <v>545</v>
      </c>
      <c r="H152" s="9">
        <f>I152+J152</f>
        <v>150</v>
      </c>
      <c r="I152" s="9">
        <v>130</v>
      </c>
      <c r="J152" s="9">
        <v>20</v>
      </c>
      <c r="K152" s="9">
        <v>51</v>
      </c>
      <c r="L152" s="9">
        <v>94</v>
      </c>
      <c r="M152" s="9">
        <v>11</v>
      </c>
      <c r="N152" s="9">
        <v>193</v>
      </c>
      <c r="O152" s="9">
        <v>67</v>
      </c>
      <c r="P152" s="9">
        <v>0</v>
      </c>
      <c r="Q152" s="10">
        <v>46654</v>
      </c>
      <c r="R152" s="10">
        <v>23002</v>
      </c>
    </row>
    <row r="153" spans="1:18" x14ac:dyDescent="0.25">
      <c r="A153" s="7"/>
      <c r="B153" s="374" t="s">
        <v>229</v>
      </c>
      <c r="C153" s="375"/>
      <c r="D153" s="375"/>
      <c r="E153" s="375"/>
      <c r="F153" s="376"/>
      <c r="G153" s="11" t="s">
        <v>546</v>
      </c>
      <c r="H153" s="9">
        <f t="shared" ref="H153:H164" si="13">I153+J153</f>
        <v>80</v>
      </c>
      <c r="I153" s="9">
        <v>25</v>
      </c>
      <c r="J153" s="9">
        <v>55</v>
      </c>
      <c r="K153" s="9">
        <v>19</v>
      </c>
      <c r="L153" s="9">
        <v>13</v>
      </c>
      <c r="M153" s="9">
        <v>1</v>
      </c>
      <c r="N153" s="9">
        <v>60</v>
      </c>
      <c r="O153" s="9">
        <v>5</v>
      </c>
      <c r="P153" s="9">
        <v>0</v>
      </c>
      <c r="Q153" s="10">
        <v>44835</v>
      </c>
      <c r="R153" s="10">
        <v>22051</v>
      </c>
    </row>
    <row r="154" spans="1:18" ht="24" x14ac:dyDescent="0.25">
      <c r="A154" s="7"/>
      <c r="B154" s="374" t="s">
        <v>230</v>
      </c>
      <c r="C154" s="375"/>
      <c r="D154" s="375"/>
      <c r="E154" s="375"/>
      <c r="F154" s="376"/>
      <c r="G154" s="11" t="s">
        <v>547</v>
      </c>
      <c r="H154" s="9">
        <f t="shared" si="13"/>
        <v>25</v>
      </c>
      <c r="I154" s="9">
        <v>0</v>
      </c>
      <c r="J154" s="9">
        <v>25</v>
      </c>
      <c r="K154" s="9">
        <v>8</v>
      </c>
      <c r="L154" s="9">
        <v>8</v>
      </c>
      <c r="M154" s="9">
        <v>1</v>
      </c>
      <c r="N154" s="9">
        <v>31</v>
      </c>
      <c r="O154" s="9">
        <v>0</v>
      </c>
      <c r="P154" s="9"/>
      <c r="Q154" s="10">
        <v>43812</v>
      </c>
      <c r="R154" s="10">
        <v>21420</v>
      </c>
    </row>
    <row r="155" spans="1:18" x14ac:dyDescent="0.25">
      <c r="A155" s="7"/>
      <c r="B155" s="374" t="s">
        <v>231</v>
      </c>
      <c r="C155" s="375"/>
      <c r="D155" s="375"/>
      <c r="E155" s="375"/>
      <c r="F155" s="376"/>
      <c r="G155" s="11" t="s">
        <v>549</v>
      </c>
      <c r="H155" s="9">
        <f t="shared" si="13"/>
        <v>20</v>
      </c>
      <c r="I155" s="9">
        <v>10</v>
      </c>
      <c r="J155" s="9">
        <v>10</v>
      </c>
      <c r="K155" s="9">
        <v>4</v>
      </c>
      <c r="L155" s="9">
        <v>13</v>
      </c>
      <c r="M155" s="9">
        <v>4</v>
      </c>
      <c r="N155" s="9">
        <v>27</v>
      </c>
      <c r="O155" s="9">
        <v>11</v>
      </c>
      <c r="P155" s="9">
        <v>4</v>
      </c>
      <c r="Q155" s="10">
        <v>42505</v>
      </c>
      <c r="R155" s="10">
        <v>22023</v>
      </c>
    </row>
    <row r="156" spans="1:18" x14ac:dyDescent="0.25">
      <c r="A156" s="7"/>
      <c r="B156" s="374" t="s">
        <v>232</v>
      </c>
      <c r="C156" s="375"/>
      <c r="D156" s="375"/>
      <c r="E156" s="375"/>
      <c r="F156" s="376"/>
      <c r="G156" s="11" t="s">
        <v>548</v>
      </c>
      <c r="H156" s="9">
        <f t="shared" si="13"/>
        <v>0</v>
      </c>
      <c r="I156" s="9"/>
      <c r="J156" s="9"/>
      <c r="K156" s="9">
        <v>5</v>
      </c>
      <c r="L156" s="9">
        <v>4</v>
      </c>
      <c r="M156" s="9">
        <v>1</v>
      </c>
      <c r="N156" s="9">
        <v>21</v>
      </c>
      <c r="O156" s="9">
        <v>0</v>
      </c>
      <c r="P156" s="9"/>
      <c r="Q156" s="10">
        <v>42120</v>
      </c>
      <c r="R156" s="10">
        <v>21895</v>
      </c>
    </row>
    <row r="157" spans="1:18" ht="36" x14ac:dyDescent="0.25">
      <c r="A157" s="7">
        <v>1</v>
      </c>
      <c r="B157" s="374" t="s">
        <v>233</v>
      </c>
      <c r="C157" s="375"/>
      <c r="D157" s="375"/>
      <c r="E157" s="375"/>
      <c r="F157" s="376"/>
      <c r="G157" s="11" t="s">
        <v>234</v>
      </c>
      <c r="H157" s="9">
        <f t="shared" si="13"/>
        <v>0</v>
      </c>
      <c r="I157" s="9"/>
      <c r="J157" s="9"/>
      <c r="K157" s="9"/>
      <c r="L157" s="9"/>
      <c r="M157" s="9"/>
      <c r="N157" s="9">
        <v>0</v>
      </c>
      <c r="O157" s="9">
        <v>0</v>
      </c>
      <c r="P157" s="9"/>
      <c r="Q157" s="10"/>
      <c r="R157" s="10">
        <v>0</v>
      </c>
    </row>
    <row r="158" spans="1:18" x14ac:dyDescent="0.25">
      <c r="A158" s="7">
        <v>2</v>
      </c>
      <c r="B158" s="374" t="s">
        <v>235</v>
      </c>
      <c r="C158" s="375"/>
      <c r="D158" s="375"/>
      <c r="E158" s="375"/>
      <c r="F158" s="376"/>
      <c r="G158" s="11" t="s">
        <v>236</v>
      </c>
      <c r="H158" s="9">
        <f t="shared" si="13"/>
        <v>0</v>
      </c>
      <c r="I158" s="9"/>
      <c r="J158" s="9"/>
      <c r="K158" s="9"/>
      <c r="L158" s="9"/>
      <c r="M158" s="9"/>
      <c r="N158" s="9">
        <v>2</v>
      </c>
      <c r="O158" s="9">
        <v>1</v>
      </c>
      <c r="P158" s="9"/>
      <c r="Q158" s="10"/>
      <c r="R158" s="10">
        <v>20258</v>
      </c>
    </row>
    <row r="159" spans="1:18" ht="24" x14ac:dyDescent="0.25">
      <c r="A159" s="7">
        <v>3</v>
      </c>
      <c r="B159" s="374" t="s">
        <v>237</v>
      </c>
      <c r="C159" s="375"/>
      <c r="D159" s="375"/>
      <c r="E159" s="375"/>
      <c r="F159" s="376"/>
      <c r="G159" s="11" t="s">
        <v>238</v>
      </c>
      <c r="H159" s="9">
        <f t="shared" si="13"/>
        <v>0</v>
      </c>
      <c r="I159" s="9"/>
      <c r="J159" s="9"/>
      <c r="K159" s="9"/>
      <c r="L159" s="9"/>
      <c r="M159" s="9"/>
      <c r="N159" s="9">
        <v>3</v>
      </c>
      <c r="O159" s="9"/>
      <c r="P159" s="9"/>
      <c r="Q159" s="10"/>
      <c r="R159" s="10">
        <v>20160</v>
      </c>
    </row>
    <row r="160" spans="1:18" ht="24" x14ac:dyDescent="0.25">
      <c r="A160" s="7">
        <v>4</v>
      </c>
      <c r="B160" s="374" t="s">
        <v>228</v>
      </c>
      <c r="C160" s="375"/>
      <c r="D160" s="375"/>
      <c r="E160" s="375"/>
      <c r="F160" s="376"/>
      <c r="G160" s="11" t="s">
        <v>657</v>
      </c>
      <c r="H160" s="9">
        <f t="shared" si="13"/>
        <v>0</v>
      </c>
      <c r="I160" s="9"/>
      <c r="J160" s="9"/>
      <c r="K160" s="9"/>
      <c r="L160" s="9"/>
      <c r="M160" s="9"/>
      <c r="N160" s="9">
        <v>1</v>
      </c>
      <c r="O160" s="9"/>
      <c r="P160" s="9"/>
      <c r="Q160" s="10"/>
      <c r="R160" s="10">
        <v>20460</v>
      </c>
    </row>
    <row r="161" spans="1:18" x14ac:dyDescent="0.25">
      <c r="A161" s="7">
        <v>5</v>
      </c>
      <c r="B161" s="374" t="s">
        <v>239</v>
      </c>
      <c r="C161" s="375"/>
      <c r="D161" s="375"/>
      <c r="E161" s="375"/>
      <c r="F161" s="376"/>
      <c r="G161" s="11" t="s">
        <v>240</v>
      </c>
      <c r="H161" s="9">
        <f t="shared" si="13"/>
        <v>0</v>
      </c>
      <c r="I161" s="9"/>
      <c r="J161" s="9"/>
      <c r="K161" s="9"/>
      <c r="L161" s="9"/>
      <c r="M161" s="9"/>
      <c r="N161" s="9">
        <v>2</v>
      </c>
      <c r="O161" s="9"/>
      <c r="P161" s="9"/>
      <c r="Q161" s="10"/>
      <c r="R161" s="10">
        <v>19890</v>
      </c>
    </row>
    <row r="162" spans="1:18" x14ac:dyDescent="0.25">
      <c r="A162" s="7">
        <v>6</v>
      </c>
      <c r="B162" s="374" t="s">
        <v>241</v>
      </c>
      <c r="C162" s="375"/>
      <c r="D162" s="375"/>
      <c r="E162" s="375"/>
      <c r="F162" s="376"/>
      <c r="G162" s="11" t="s">
        <v>242</v>
      </c>
      <c r="H162" s="9">
        <f t="shared" si="13"/>
        <v>0</v>
      </c>
      <c r="I162" s="9"/>
      <c r="J162" s="9"/>
      <c r="K162" s="9"/>
      <c r="L162" s="9"/>
      <c r="M162" s="9"/>
      <c r="N162" s="9">
        <v>1</v>
      </c>
      <c r="O162" s="9"/>
      <c r="P162" s="9"/>
      <c r="Q162" s="10"/>
      <c r="R162" s="10">
        <v>19982</v>
      </c>
    </row>
    <row r="163" spans="1:18" ht="36" x14ac:dyDescent="0.25">
      <c r="A163" s="7">
        <v>7</v>
      </c>
      <c r="B163" s="374" t="s">
        <v>243</v>
      </c>
      <c r="C163" s="375"/>
      <c r="D163" s="375"/>
      <c r="E163" s="375"/>
      <c r="F163" s="376"/>
      <c r="G163" s="11" t="s">
        <v>244</v>
      </c>
      <c r="H163" s="9">
        <f t="shared" si="13"/>
        <v>0</v>
      </c>
      <c r="I163" s="9"/>
      <c r="J163" s="9"/>
      <c r="K163" s="9"/>
      <c r="L163" s="9"/>
      <c r="M163" s="9"/>
      <c r="N163" s="9"/>
      <c r="O163" s="9"/>
      <c r="P163" s="9"/>
      <c r="Q163" s="10"/>
      <c r="R163" s="10">
        <v>0</v>
      </c>
    </row>
    <row r="164" spans="1:18" ht="48" x14ac:dyDescent="0.25">
      <c r="A164" s="7">
        <v>8</v>
      </c>
      <c r="B164" s="374" t="s">
        <v>245</v>
      </c>
      <c r="C164" s="375"/>
      <c r="D164" s="375"/>
      <c r="E164" s="375"/>
      <c r="F164" s="376"/>
      <c r="G164" s="11" t="s">
        <v>246</v>
      </c>
      <c r="H164" s="9">
        <f t="shared" si="13"/>
        <v>0</v>
      </c>
      <c r="I164" s="9"/>
      <c r="J164" s="9"/>
      <c r="K164" s="9"/>
      <c r="L164" s="9"/>
      <c r="M164" s="9"/>
      <c r="N164" s="9"/>
      <c r="O164" s="9"/>
      <c r="P164" s="9"/>
      <c r="Q164" s="10"/>
      <c r="R164" s="10">
        <v>0</v>
      </c>
    </row>
    <row r="165" spans="1:18" ht="24" x14ac:dyDescent="0.25">
      <c r="A165" s="7">
        <v>7</v>
      </c>
      <c r="B165" s="396" t="s">
        <v>658</v>
      </c>
      <c r="C165" s="397"/>
      <c r="D165" s="397"/>
      <c r="E165" s="397"/>
      <c r="F165" s="398"/>
      <c r="G165" s="11" t="s">
        <v>695</v>
      </c>
      <c r="H165" s="3">
        <f>I165+J165</f>
        <v>105</v>
      </c>
      <c r="I165" s="9">
        <v>65</v>
      </c>
      <c r="J165" s="9">
        <v>40</v>
      </c>
      <c r="K165" s="9">
        <v>26</v>
      </c>
      <c r="L165" s="9">
        <v>0</v>
      </c>
      <c r="M165" s="9">
        <v>0</v>
      </c>
      <c r="N165" s="9">
        <v>86</v>
      </c>
      <c r="O165" s="9">
        <v>0</v>
      </c>
      <c r="P165" s="9">
        <v>0</v>
      </c>
      <c r="Q165" s="10">
        <v>44972.800000000003</v>
      </c>
      <c r="R165" s="10">
        <v>22486.400000000001</v>
      </c>
    </row>
    <row r="166" spans="1:18" x14ac:dyDescent="0.25">
      <c r="A166" s="7">
        <v>8</v>
      </c>
      <c r="B166" s="396" t="s">
        <v>247</v>
      </c>
      <c r="C166" s="397"/>
      <c r="D166" s="397"/>
      <c r="E166" s="397"/>
      <c r="F166" s="397"/>
      <c r="G166" s="398"/>
      <c r="H166" s="3">
        <f t="shared" ref="H166:P166" si="14">H167+H168+H169+H170+H171+H172+H173+H174+H175+H176+H177+H178+H179+H180+H181+H182+H183+H184+H185+H186+H187+H188+H189+H190+H191</f>
        <v>190</v>
      </c>
      <c r="I166" s="3">
        <f t="shared" si="14"/>
        <v>135</v>
      </c>
      <c r="J166" s="25">
        <v>60</v>
      </c>
      <c r="K166" s="3">
        <f t="shared" si="14"/>
        <v>65</v>
      </c>
      <c r="L166" s="3">
        <f t="shared" si="14"/>
        <v>52</v>
      </c>
      <c r="M166" s="3">
        <f t="shared" si="14"/>
        <v>14</v>
      </c>
      <c r="N166" s="3">
        <f t="shared" si="14"/>
        <v>245</v>
      </c>
      <c r="O166" s="3">
        <f t="shared" si="14"/>
        <v>35</v>
      </c>
      <c r="P166" s="3">
        <f t="shared" si="14"/>
        <v>10</v>
      </c>
      <c r="Q166" s="6">
        <v>44900</v>
      </c>
      <c r="R166" s="6">
        <v>22450</v>
      </c>
    </row>
    <row r="167" spans="1:18" x14ac:dyDescent="0.25">
      <c r="A167" s="7"/>
      <c r="B167" s="374" t="s">
        <v>248</v>
      </c>
      <c r="C167" s="375"/>
      <c r="D167" s="375"/>
      <c r="E167" s="375"/>
      <c r="F167" s="376"/>
      <c r="G167" s="11" t="s">
        <v>550</v>
      </c>
      <c r="H167" s="9">
        <f>I167+J167</f>
        <v>175</v>
      </c>
      <c r="I167" s="9">
        <v>135</v>
      </c>
      <c r="J167" s="9">
        <v>40</v>
      </c>
      <c r="K167" s="9">
        <v>56</v>
      </c>
      <c r="L167" s="9">
        <v>37</v>
      </c>
      <c r="M167" s="9">
        <v>5</v>
      </c>
      <c r="N167" s="9">
        <v>142</v>
      </c>
      <c r="O167" s="9">
        <v>19</v>
      </c>
      <c r="P167" s="9">
        <v>2</v>
      </c>
      <c r="Q167" s="10">
        <v>44549</v>
      </c>
      <c r="R167" s="10">
        <v>23800</v>
      </c>
    </row>
    <row r="168" spans="1:18" x14ac:dyDescent="0.25">
      <c r="A168" s="7"/>
      <c r="B168" s="374" t="s">
        <v>249</v>
      </c>
      <c r="C168" s="375"/>
      <c r="D168" s="375"/>
      <c r="E168" s="375"/>
      <c r="F168" s="376"/>
      <c r="G168" s="11" t="s">
        <v>551</v>
      </c>
      <c r="H168" s="9">
        <f t="shared" ref="H168:H191" si="15">I168+J168</f>
        <v>0</v>
      </c>
      <c r="I168" s="9"/>
      <c r="J168" s="9"/>
      <c r="K168" s="9"/>
      <c r="L168" s="9">
        <v>4</v>
      </c>
      <c r="M168" s="9">
        <v>2</v>
      </c>
      <c r="N168" s="9">
        <v>14</v>
      </c>
      <c r="O168" s="9"/>
      <c r="P168" s="9"/>
      <c r="Q168" s="10">
        <v>0</v>
      </c>
      <c r="R168" s="10">
        <v>19577</v>
      </c>
    </row>
    <row r="169" spans="1:18" x14ac:dyDescent="0.25">
      <c r="A169" s="7"/>
      <c r="B169" s="374" t="s">
        <v>250</v>
      </c>
      <c r="C169" s="375"/>
      <c r="D169" s="375"/>
      <c r="E169" s="375"/>
      <c r="F169" s="376"/>
      <c r="G169" s="11" t="s">
        <v>552</v>
      </c>
      <c r="H169" s="9">
        <f t="shared" si="15"/>
        <v>0</v>
      </c>
      <c r="I169" s="9"/>
      <c r="J169" s="9"/>
      <c r="K169" s="9">
        <v>0</v>
      </c>
      <c r="L169" s="9">
        <v>2</v>
      </c>
      <c r="M169" s="9">
        <v>1</v>
      </c>
      <c r="N169" s="9">
        <v>5</v>
      </c>
      <c r="O169" s="9">
        <v>0</v>
      </c>
      <c r="P169" s="9"/>
      <c r="Q169" s="10">
        <v>0</v>
      </c>
      <c r="R169" s="10">
        <v>19642</v>
      </c>
    </row>
    <row r="170" spans="1:18" x14ac:dyDescent="0.25">
      <c r="A170" s="7"/>
      <c r="B170" s="374" t="s">
        <v>251</v>
      </c>
      <c r="C170" s="375"/>
      <c r="D170" s="375"/>
      <c r="E170" s="375"/>
      <c r="F170" s="376"/>
      <c r="G170" s="11" t="s">
        <v>553</v>
      </c>
      <c r="H170" s="9">
        <f t="shared" si="15"/>
        <v>0</v>
      </c>
      <c r="I170" s="9"/>
      <c r="J170" s="9"/>
      <c r="K170" s="9">
        <v>1</v>
      </c>
      <c r="L170" s="9">
        <v>2</v>
      </c>
      <c r="M170" s="9">
        <v>1</v>
      </c>
      <c r="N170" s="9">
        <v>11</v>
      </c>
      <c r="O170" s="9">
        <v>4</v>
      </c>
      <c r="P170" s="9">
        <v>1</v>
      </c>
      <c r="Q170" s="10">
        <v>0</v>
      </c>
      <c r="R170" s="10">
        <v>17357</v>
      </c>
    </row>
    <row r="171" spans="1:18" x14ac:dyDescent="0.25">
      <c r="A171" s="7"/>
      <c r="B171" s="374" t="s">
        <v>252</v>
      </c>
      <c r="C171" s="375"/>
      <c r="D171" s="375"/>
      <c r="E171" s="375"/>
      <c r="F171" s="376"/>
      <c r="G171" s="11" t="s">
        <v>554</v>
      </c>
      <c r="H171" s="9">
        <f t="shared" si="15"/>
        <v>0</v>
      </c>
      <c r="I171" s="9"/>
      <c r="J171" s="9"/>
      <c r="K171" s="9">
        <v>1</v>
      </c>
      <c r="L171" s="9">
        <v>1</v>
      </c>
      <c r="M171" s="9">
        <v>1</v>
      </c>
      <c r="N171" s="9">
        <v>7</v>
      </c>
      <c r="O171" s="9">
        <v>1</v>
      </c>
      <c r="P171" s="9">
        <v>1</v>
      </c>
      <c r="Q171" s="10">
        <v>0</v>
      </c>
      <c r="R171" s="10">
        <v>21818</v>
      </c>
    </row>
    <row r="172" spans="1:18" ht="24" x14ac:dyDescent="0.25">
      <c r="A172" s="7"/>
      <c r="B172" s="374" t="s">
        <v>253</v>
      </c>
      <c r="C172" s="375"/>
      <c r="D172" s="375"/>
      <c r="E172" s="375"/>
      <c r="F172" s="376"/>
      <c r="G172" s="11" t="s">
        <v>555</v>
      </c>
      <c r="H172" s="9">
        <f t="shared" si="15"/>
        <v>0</v>
      </c>
      <c r="I172" s="9"/>
      <c r="J172" s="9"/>
      <c r="K172" s="9">
        <v>1</v>
      </c>
      <c r="L172" s="9">
        <v>1</v>
      </c>
      <c r="M172" s="9">
        <v>1</v>
      </c>
      <c r="N172" s="9">
        <v>6</v>
      </c>
      <c r="O172" s="9">
        <v>1</v>
      </c>
      <c r="P172" s="9"/>
      <c r="Q172" s="10">
        <v>37563</v>
      </c>
      <c r="R172" s="10">
        <v>21254</v>
      </c>
    </row>
    <row r="173" spans="1:18" ht="24" x14ac:dyDescent="0.25">
      <c r="A173" s="7"/>
      <c r="B173" s="374" t="s">
        <v>254</v>
      </c>
      <c r="C173" s="375"/>
      <c r="D173" s="375"/>
      <c r="E173" s="375"/>
      <c r="F173" s="376"/>
      <c r="G173" s="11" t="s">
        <v>556</v>
      </c>
      <c r="H173" s="9">
        <f t="shared" si="15"/>
        <v>10</v>
      </c>
      <c r="I173" s="9"/>
      <c r="J173" s="9">
        <v>10</v>
      </c>
      <c r="K173" s="9">
        <v>2</v>
      </c>
      <c r="L173" s="9">
        <v>2</v>
      </c>
      <c r="M173" s="9">
        <v>1</v>
      </c>
      <c r="N173" s="9">
        <v>18</v>
      </c>
      <c r="O173" s="9"/>
      <c r="P173" s="9"/>
      <c r="Q173" s="10">
        <v>43578</v>
      </c>
      <c r="R173" s="10">
        <v>21019</v>
      </c>
    </row>
    <row r="174" spans="1:18" ht="24" x14ac:dyDescent="0.25">
      <c r="A174" s="7"/>
      <c r="B174" s="374" t="s">
        <v>255</v>
      </c>
      <c r="C174" s="375"/>
      <c r="D174" s="375"/>
      <c r="E174" s="375"/>
      <c r="F174" s="376"/>
      <c r="G174" s="11" t="s">
        <v>557</v>
      </c>
      <c r="H174" s="9">
        <f t="shared" si="15"/>
        <v>0</v>
      </c>
      <c r="I174" s="9"/>
      <c r="J174" s="9"/>
      <c r="K174" s="9">
        <v>2</v>
      </c>
      <c r="L174" s="9">
        <v>1</v>
      </c>
      <c r="M174" s="9">
        <v>1</v>
      </c>
      <c r="N174" s="9">
        <v>13</v>
      </c>
      <c r="O174" s="9"/>
      <c r="P174" s="9"/>
      <c r="Q174" s="10">
        <v>30894</v>
      </c>
      <c r="R174" s="10">
        <v>24213</v>
      </c>
    </row>
    <row r="175" spans="1:18" ht="24" x14ac:dyDescent="0.25">
      <c r="A175" s="7"/>
      <c r="B175" s="374" t="s">
        <v>690</v>
      </c>
      <c r="C175" s="375"/>
      <c r="D175" s="375"/>
      <c r="E175" s="375"/>
      <c r="F175" s="376"/>
      <c r="G175" s="11" t="s">
        <v>558</v>
      </c>
      <c r="H175" s="9">
        <f t="shared" si="15"/>
        <v>5</v>
      </c>
      <c r="I175" s="9"/>
      <c r="J175" s="9">
        <v>5</v>
      </c>
      <c r="K175" s="9">
        <v>1</v>
      </c>
      <c r="L175" s="9">
        <v>1</v>
      </c>
      <c r="M175" s="9">
        <v>1</v>
      </c>
      <c r="N175" s="9">
        <v>12</v>
      </c>
      <c r="O175" s="9"/>
      <c r="P175" s="9"/>
      <c r="Q175" s="10">
        <v>44472</v>
      </c>
      <c r="R175" s="10">
        <v>21019</v>
      </c>
    </row>
    <row r="176" spans="1:18" ht="24" x14ac:dyDescent="0.25">
      <c r="A176" s="7"/>
      <c r="B176" s="374" t="s">
        <v>256</v>
      </c>
      <c r="C176" s="375"/>
      <c r="D176" s="375"/>
      <c r="E176" s="375"/>
      <c r="F176" s="376"/>
      <c r="G176" s="11" t="s">
        <v>559</v>
      </c>
      <c r="H176" s="9">
        <f t="shared" si="15"/>
        <v>0</v>
      </c>
      <c r="I176" s="9"/>
      <c r="J176" s="9"/>
      <c r="K176" s="9">
        <v>1</v>
      </c>
      <c r="L176" s="9">
        <v>1</v>
      </c>
      <c r="M176" s="9"/>
      <c r="N176" s="9">
        <v>1</v>
      </c>
      <c r="O176" s="9">
        <v>5</v>
      </c>
      <c r="P176" s="9">
        <v>2</v>
      </c>
      <c r="Q176" s="10">
        <v>40107</v>
      </c>
      <c r="R176" s="10">
        <v>24213</v>
      </c>
    </row>
    <row r="177" spans="1:18" x14ac:dyDescent="0.25">
      <c r="A177" s="7">
        <v>1</v>
      </c>
      <c r="B177" s="374" t="s">
        <v>257</v>
      </c>
      <c r="C177" s="375"/>
      <c r="D177" s="375"/>
      <c r="E177" s="375"/>
      <c r="F177" s="376"/>
      <c r="G177" s="11" t="s">
        <v>258</v>
      </c>
      <c r="H177" s="9">
        <f t="shared" si="15"/>
        <v>0</v>
      </c>
      <c r="I177" s="9"/>
      <c r="J177" s="9"/>
      <c r="K177" s="9"/>
      <c r="L177" s="9"/>
      <c r="M177" s="9"/>
      <c r="N177" s="9"/>
      <c r="O177" s="9"/>
      <c r="P177" s="9"/>
      <c r="Q177" s="10"/>
      <c r="R177" s="10"/>
    </row>
    <row r="178" spans="1:18" x14ac:dyDescent="0.25">
      <c r="A178" s="7">
        <v>2</v>
      </c>
      <c r="B178" s="374" t="s">
        <v>259</v>
      </c>
      <c r="C178" s="375"/>
      <c r="D178" s="375"/>
      <c r="E178" s="375"/>
      <c r="F178" s="376"/>
      <c r="G178" s="11" t="s">
        <v>260</v>
      </c>
      <c r="H178" s="9">
        <f t="shared" si="15"/>
        <v>0</v>
      </c>
      <c r="I178" s="9"/>
      <c r="J178" s="9"/>
      <c r="K178" s="9"/>
      <c r="L178" s="9"/>
      <c r="M178" s="9"/>
      <c r="N178" s="9"/>
      <c r="O178" s="9"/>
      <c r="P178" s="9"/>
      <c r="Q178" s="10"/>
      <c r="R178" s="10"/>
    </row>
    <row r="179" spans="1:18" x14ac:dyDescent="0.25">
      <c r="A179" s="7">
        <v>3</v>
      </c>
      <c r="B179" s="374" t="s">
        <v>261</v>
      </c>
      <c r="C179" s="375"/>
      <c r="D179" s="375"/>
      <c r="E179" s="375"/>
      <c r="F179" s="376"/>
      <c r="G179" s="11" t="s">
        <v>262</v>
      </c>
      <c r="H179" s="9">
        <f t="shared" si="15"/>
        <v>0</v>
      </c>
      <c r="I179" s="9"/>
      <c r="J179" s="9"/>
      <c r="K179" s="9"/>
      <c r="L179" s="9"/>
      <c r="M179" s="9"/>
      <c r="N179" s="9"/>
      <c r="O179" s="9"/>
      <c r="P179" s="9"/>
      <c r="Q179" s="10"/>
      <c r="R179" s="10"/>
    </row>
    <row r="180" spans="1:18" x14ac:dyDescent="0.25">
      <c r="A180" s="7">
        <v>4</v>
      </c>
      <c r="B180" s="374" t="s">
        <v>263</v>
      </c>
      <c r="C180" s="375"/>
      <c r="D180" s="375"/>
      <c r="E180" s="375"/>
      <c r="F180" s="376"/>
      <c r="G180" s="11" t="s">
        <v>264</v>
      </c>
      <c r="H180" s="9">
        <f t="shared" si="15"/>
        <v>0</v>
      </c>
      <c r="I180" s="9"/>
      <c r="J180" s="9"/>
      <c r="K180" s="9"/>
      <c r="L180" s="9"/>
      <c r="M180" s="9"/>
      <c r="N180" s="9"/>
      <c r="O180" s="9"/>
      <c r="P180" s="9"/>
      <c r="Q180" s="10"/>
      <c r="R180" s="10"/>
    </row>
    <row r="181" spans="1:18" x14ac:dyDescent="0.25">
      <c r="A181" s="7">
        <v>5</v>
      </c>
      <c r="B181" s="374" t="s">
        <v>265</v>
      </c>
      <c r="C181" s="375"/>
      <c r="D181" s="375"/>
      <c r="E181" s="375"/>
      <c r="F181" s="376"/>
      <c r="G181" s="11" t="s">
        <v>266</v>
      </c>
      <c r="H181" s="9">
        <f t="shared" si="15"/>
        <v>0</v>
      </c>
      <c r="I181" s="9"/>
      <c r="J181" s="9"/>
      <c r="K181" s="9"/>
      <c r="L181" s="9"/>
      <c r="M181" s="9"/>
      <c r="N181" s="9"/>
      <c r="O181" s="9"/>
      <c r="P181" s="9"/>
      <c r="Q181" s="10"/>
      <c r="R181" s="10"/>
    </row>
    <row r="182" spans="1:18" x14ac:dyDescent="0.25">
      <c r="A182" s="7">
        <v>6</v>
      </c>
      <c r="B182" s="374" t="s">
        <v>267</v>
      </c>
      <c r="C182" s="375"/>
      <c r="D182" s="375"/>
      <c r="E182" s="375"/>
      <c r="F182" s="376"/>
      <c r="G182" s="11" t="s">
        <v>268</v>
      </c>
      <c r="H182" s="9">
        <f t="shared" si="15"/>
        <v>0</v>
      </c>
      <c r="I182" s="9"/>
      <c r="J182" s="9"/>
      <c r="K182" s="9"/>
      <c r="L182" s="9"/>
      <c r="M182" s="9"/>
      <c r="N182" s="9"/>
      <c r="O182" s="9"/>
      <c r="P182" s="9"/>
      <c r="Q182" s="10"/>
      <c r="R182" s="10"/>
    </row>
    <row r="183" spans="1:18" x14ac:dyDescent="0.25">
      <c r="A183" s="7">
        <v>7</v>
      </c>
      <c r="B183" s="374" t="s">
        <v>269</v>
      </c>
      <c r="C183" s="375"/>
      <c r="D183" s="375"/>
      <c r="E183" s="375"/>
      <c r="F183" s="376"/>
      <c r="G183" s="11" t="s">
        <v>270</v>
      </c>
      <c r="H183" s="9">
        <f t="shared" si="15"/>
        <v>0</v>
      </c>
      <c r="I183" s="9"/>
      <c r="J183" s="9"/>
      <c r="K183" s="9"/>
      <c r="L183" s="9"/>
      <c r="M183" s="9"/>
      <c r="N183" s="9">
        <v>1</v>
      </c>
      <c r="O183" s="9">
        <v>1</v>
      </c>
      <c r="P183" s="9">
        <v>1</v>
      </c>
      <c r="Q183" s="10"/>
      <c r="R183" s="10">
        <v>17004</v>
      </c>
    </row>
    <row r="184" spans="1:18" ht="24" x14ac:dyDescent="0.25">
      <c r="A184" s="7">
        <v>8</v>
      </c>
      <c r="B184" s="374" t="s">
        <v>271</v>
      </c>
      <c r="C184" s="375"/>
      <c r="D184" s="375"/>
      <c r="E184" s="375"/>
      <c r="F184" s="376"/>
      <c r="G184" s="11" t="s">
        <v>272</v>
      </c>
      <c r="H184" s="9">
        <f t="shared" si="15"/>
        <v>0</v>
      </c>
      <c r="I184" s="9"/>
      <c r="J184" s="9"/>
      <c r="K184" s="9"/>
      <c r="L184" s="9"/>
      <c r="M184" s="9"/>
      <c r="N184" s="9">
        <v>4</v>
      </c>
      <c r="O184" s="9">
        <v>1</v>
      </c>
      <c r="P184" s="9"/>
      <c r="Q184" s="10"/>
      <c r="R184" s="10">
        <v>15611</v>
      </c>
    </row>
    <row r="185" spans="1:18" x14ac:dyDescent="0.25">
      <c r="A185" s="7">
        <v>9</v>
      </c>
      <c r="B185" s="374" t="s">
        <v>273</v>
      </c>
      <c r="C185" s="375"/>
      <c r="D185" s="375"/>
      <c r="E185" s="375"/>
      <c r="F185" s="376"/>
      <c r="G185" s="11" t="s">
        <v>274</v>
      </c>
      <c r="H185" s="9">
        <f t="shared" si="15"/>
        <v>0</v>
      </c>
      <c r="I185" s="9"/>
      <c r="J185" s="9"/>
      <c r="K185" s="9"/>
      <c r="L185" s="9"/>
      <c r="M185" s="9"/>
      <c r="N185" s="9"/>
      <c r="O185" s="9">
        <v>1</v>
      </c>
      <c r="P185" s="9">
        <v>1</v>
      </c>
      <c r="Q185" s="10"/>
      <c r="R185" s="10"/>
    </row>
    <row r="186" spans="1:18" ht="24" x14ac:dyDescent="0.25">
      <c r="A186" s="7">
        <v>10</v>
      </c>
      <c r="B186" s="374" t="s">
        <v>275</v>
      </c>
      <c r="C186" s="375"/>
      <c r="D186" s="375"/>
      <c r="E186" s="375"/>
      <c r="F186" s="376"/>
      <c r="G186" s="11" t="s">
        <v>276</v>
      </c>
      <c r="H186" s="9">
        <f t="shared" si="15"/>
        <v>0</v>
      </c>
      <c r="I186" s="9"/>
      <c r="J186" s="9"/>
      <c r="K186" s="9"/>
      <c r="L186" s="9"/>
      <c r="M186" s="9"/>
      <c r="N186" s="9"/>
      <c r="O186" s="9">
        <v>1</v>
      </c>
      <c r="P186" s="9">
        <v>1</v>
      </c>
      <c r="Q186" s="10"/>
      <c r="R186" s="10"/>
    </row>
    <row r="187" spans="1:18" x14ac:dyDescent="0.25">
      <c r="A187" s="7">
        <v>11</v>
      </c>
      <c r="B187" s="374" t="s">
        <v>277</v>
      </c>
      <c r="C187" s="375"/>
      <c r="D187" s="375"/>
      <c r="E187" s="375"/>
      <c r="F187" s="376"/>
      <c r="G187" s="11" t="s">
        <v>278</v>
      </c>
      <c r="H187" s="9">
        <f t="shared" si="15"/>
        <v>0</v>
      </c>
      <c r="I187" s="9"/>
      <c r="J187" s="9"/>
      <c r="K187" s="9"/>
      <c r="L187" s="9"/>
      <c r="M187" s="9"/>
      <c r="N187" s="9"/>
      <c r="O187" s="9">
        <v>1</v>
      </c>
      <c r="P187" s="9">
        <v>1</v>
      </c>
      <c r="Q187" s="10"/>
      <c r="R187" s="10"/>
    </row>
    <row r="188" spans="1:18" ht="24" x14ac:dyDescent="0.25">
      <c r="A188" s="7">
        <v>12</v>
      </c>
      <c r="B188" s="374" t="s">
        <v>279</v>
      </c>
      <c r="C188" s="375"/>
      <c r="D188" s="375"/>
      <c r="E188" s="375"/>
      <c r="F188" s="376"/>
      <c r="G188" s="11" t="s">
        <v>280</v>
      </c>
      <c r="H188" s="9">
        <f t="shared" si="15"/>
        <v>0</v>
      </c>
      <c r="I188" s="9"/>
      <c r="J188" s="9"/>
      <c r="K188" s="9"/>
      <c r="L188" s="9"/>
      <c r="M188" s="9"/>
      <c r="N188" s="9">
        <v>2</v>
      </c>
      <c r="O188" s="9"/>
      <c r="P188" s="9"/>
      <c r="Q188" s="10"/>
      <c r="R188" s="10">
        <v>22175</v>
      </c>
    </row>
    <row r="189" spans="1:18" ht="24" x14ac:dyDescent="0.25">
      <c r="A189" s="7">
        <v>13</v>
      </c>
      <c r="B189" s="374" t="s">
        <v>281</v>
      </c>
      <c r="C189" s="375"/>
      <c r="D189" s="375"/>
      <c r="E189" s="375"/>
      <c r="F189" s="376"/>
      <c r="G189" s="11" t="s">
        <v>282</v>
      </c>
      <c r="H189" s="9">
        <f t="shared" si="15"/>
        <v>0</v>
      </c>
      <c r="I189" s="9"/>
      <c r="J189" s="9"/>
      <c r="K189" s="9"/>
      <c r="L189" s="9"/>
      <c r="M189" s="9"/>
      <c r="N189" s="9">
        <v>4</v>
      </c>
      <c r="O189" s="9"/>
      <c r="P189" s="9"/>
      <c r="Q189" s="10"/>
      <c r="R189" s="10">
        <v>19082</v>
      </c>
    </row>
    <row r="190" spans="1:18" ht="24" x14ac:dyDescent="0.25">
      <c r="A190" s="7">
        <v>14</v>
      </c>
      <c r="B190" s="374" t="s">
        <v>283</v>
      </c>
      <c r="C190" s="375"/>
      <c r="D190" s="375"/>
      <c r="E190" s="375"/>
      <c r="F190" s="376"/>
      <c r="G190" s="11" t="s">
        <v>284</v>
      </c>
      <c r="H190" s="9">
        <f t="shared" si="15"/>
        <v>0</v>
      </c>
      <c r="I190" s="9"/>
      <c r="J190" s="9"/>
      <c r="K190" s="9"/>
      <c r="L190" s="9"/>
      <c r="M190" s="9"/>
      <c r="N190" s="9">
        <v>4</v>
      </c>
      <c r="O190" s="9"/>
      <c r="P190" s="9"/>
      <c r="Q190" s="10"/>
      <c r="R190" s="10">
        <v>22393</v>
      </c>
    </row>
    <row r="191" spans="1:18" x14ac:dyDescent="0.25">
      <c r="A191" s="7">
        <v>15</v>
      </c>
      <c r="B191" s="374" t="s">
        <v>285</v>
      </c>
      <c r="C191" s="375"/>
      <c r="D191" s="375"/>
      <c r="E191" s="375"/>
      <c r="F191" s="376"/>
      <c r="G191" s="11" t="s">
        <v>286</v>
      </c>
      <c r="H191" s="9">
        <f t="shared" si="15"/>
        <v>0</v>
      </c>
      <c r="I191" s="9"/>
      <c r="J191" s="9"/>
      <c r="K191" s="9"/>
      <c r="L191" s="9"/>
      <c r="M191" s="9"/>
      <c r="N191" s="9">
        <v>1</v>
      </c>
      <c r="O191" s="9"/>
      <c r="P191" s="9"/>
      <c r="Q191" s="10"/>
      <c r="R191" s="10">
        <v>17924</v>
      </c>
    </row>
    <row r="192" spans="1:18" x14ac:dyDescent="0.25">
      <c r="A192" s="7">
        <v>9</v>
      </c>
      <c r="B192" s="396" t="s">
        <v>287</v>
      </c>
      <c r="C192" s="397"/>
      <c r="D192" s="397"/>
      <c r="E192" s="397"/>
      <c r="F192" s="397"/>
      <c r="G192" s="398"/>
      <c r="H192" s="3">
        <f t="shared" ref="H192:P192" si="16">H193+H194+H195+H196+H197+H198+H199+H200+H201+H202+H203+H204+H205+H206+H207+H208+H209+H210+H211+H212+H213+H214+H215+H216+H217+H218+H219+H220+H221+H222+H223+H224+H225+H226+H227+H228+H229+H230+H231+H232+H233+H234+H235</f>
        <v>225</v>
      </c>
      <c r="I192" s="3">
        <f t="shared" si="16"/>
        <v>155</v>
      </c>
      <c r="J192" s="3">
        <f t="shared" si="16"/>
        <v>70</v>
      </c>
      <c r="K192" s="3">
        <f t="shared" si="16"/>
        <v>76</v>
      </c>
      <c r="L192" s="3">
        <f t="shared" si="16"/>
        <v>6</v>
      </c>
      <c r="M192" s="3">
        <f t="shared" si="16"/>
        <v>3</v>
      </c>
      <c r="N192" s="3">
        <f t="shared" si="16"/>
        <v>280</v>
      </c>
      <c r="O192" s="3">
        <f t="shared" si="16"/>
        <v>2</v>
      </c>
      <c r="P192" s="3">
        <f t="shared" si="16"/>
        <v>2</v>
      </c>
      <c r="Q192" s="6">
        <v>30457</v>
      </c>
      <c r="R192" s="6">
        <v>16212</v>
      </c>
    </row>
    <row r="193" spans="1:18" ht="24" x14ac:dyDescent="0.25">
      <c r="A193" s="7"/>
      <c r="B193" s="374" t="s">
        <v>335</v>
      </c>
      <c r="C193" s="375"/>
      <c r="D193" s="375"/>
      <c r="E193" s="375"/>
      <c r="F193" s="376"/>
      <c r="G193" s="11" t="s">
        <v>560</v>
      </c>
      <c r="H193" s="9">
        <v>122</v>
      </c>
      <c r="I193" s="9">
        <v>122</v>
      </c>
      <c r="J193" s="9"/>
      <c r="K193" s="9">
        <v>56</v>
      </c>
      <c r="L193" s="9">
        <v>3</v>
      </c>
      <c r="M193" s="9">
        <v>2</v>
      </c>
      <c r="N193" s="9">
        <v>163</v>
      </c>
      <c r="O193" s="9"/>
      <c r="P193" s="9"/>
      <c r="Q193" s="10">
        <v>30457</v>
      </c>
      <c r="R193" s="10">
        <v>16212</v>
      </c>
    </row>
    <row r="194" spans="1:18" x14ac:dyDescent="0.25">
      <c r="A194" s="7"/>
      <c r="B194" s="374" t="s">
        <v>299</v>
      </c>
      <c r="C194" s="375"/>
      <c r="D194" s="375"/>
      <c r="E194" s="375"/>
      <c r="F194" s="376"/>
      <c r="G194" s="11" t="s">
        <v>561</v>
      </c>
      <c r="H194" s="9">
        <v>33</v>
      </c>
      <c r="I194" s="9">
        <v>18</v>
      </c>
      <c r="J194" s="9">
        <v>15</v>
      </c>
      <c r="K194" s="9">
        <v>5</v>
      </c>
      <c r="L194" s="9">
        <v>1</v>
      </c>
      <c r="M194" s="9"/>
      <c r="N194" s="9">
        <v>19</v>
      </c>
      <c r="O194" s="9"/>
      <c r="P194" s="9"/>
      <c r="Q194" s="10">
        <v>30457</v>
      </c>
      <c r="R194" s="10">
        <v>16212</v>
      </c>
    </row>
    <row r="195" spans="1:18" x14ac:dyDescent="0.25">
      <c r="A195" s="7"/>
      <c r="B195" s="374" t="s">
        <v>323</v>
      </c>
      <c r="C195" s="375"/>
      <c r="D195" s="375"/>
      <c r="E195" s="375"/>
      <c r="F195" s="376"/>
      <c r="G195" s="11" t="s">
        <v>562</v>
      </c>
      <c r="H195" s="9">
        <v>25</v>
      </c>
      <c r="I195" s="9"/>
      <c r="J195" s="9">
        <v>25</v>
      </c>
      <c r="K195" s="9">
        <v>5</v>
      </c>
      <c r="L195" s="9">
        <v>1</v>
      </c>
      <c r="M195" s="9"/>
      <c r="N195" s="9">
        <v>17</v>
      </c>
      <c r="O195" s="9"/>
      <c r="P195" s="9"/>
      <c r="Q195" s="10">
        <v>30457</v>
      </c>
      <c r="R195" s="10">
        <v>16212</v>
      </c>
    </row>
    <row r="196" spans="1:18" x14ac:dyDescent="0.25">
      <c r="A196" s="7"/>
      <c r="B196" s="374" t="s">
        <v>338</v>
      </c>
      <c r="C196" s="375"/>
      <c r="D196" s="375"/>
      <c r="E196" s="375"/>
      <c r="F196" s="376"/>
      <c r="G196" s="11" t="s">
        <v>563</v>
      </c>
      <c r="H196" s="9">
        <v>45</v>
      </c>
      <c r="I196" s="9">
        <v>15</v>
      </c>
      <c r="J196" s="9">
        <v>30</v>
      </c>
      <c r="K196" s="9">
        <v>6</v>
      </c>
      <c r="L196" s="9"/>
      <c r="M196" s="9"/>
      <c r="N196" s="9">
        <v>21</v>
      </c>
      <c r="O196" s="9"/>
      <c r="P196" s="9"/>
      <c r="Q196" s="10">
        <v>30457</v>
      </c>
      <c r="R196" s="10">
        <v>16212</v>
      </c>
    </row>
    <row r="197" spans="1:18" x14ac:dyDescent="0.25">
      <c r="A197" s="7"/>
      <c r="B197" s="374" t="s">
        <v>310</v>
      </c>
      <c r="C197" s="375"/>
      <c r="D197" s="375"/>
      <c r="E197" s="375"/>
      <c r="F197" s="376"/>
      <c r="G197" s="11" t="s">
        <v>564</v>
      </c>
      <c r="H197" s="9">
        <v>0</v>
      </c>
      <c r="I197" s="9"/>
      <c r="J197" s="9"/>
      <c r="K197" s="9">
        <v>2</v>
      </c>
      <c r="L197" s="9">
        <v>1</v>
      </c>
      <c r="M197" s="9">
        <v>0</v>
      </c>
      <c r="N197" s="9">
        <v>8</v>
      </c>
      <c r="O197" s="9"/>
      <c r="P197" s="9"/>
      <c r="Q197" s="10">
        <v>30457</v>
      </c>
      <c r="R197" s="10">
        <v>16212</v>
      </c>
    </row>
    <row r="198" spans="1:18" x14ac:dyDescent="0.25">
      <c r="A198" s="7"/>
      <c r="B198" s="374" t="s">
        <v>332</v>
      </c>
      <c r="C198" s="375"/>
      <c r="D198" s="375"/>
      <c r="E198" s="375"/>
      <c r="F198" s="376"/>
      <c r="G198" s="11" t="s">
        <v>565</v>
      </c>
      <c r="H198" s="9">
        <v>0</v>
      </c>
      <c r="I198" s="9"/>
      <c r="J198" s="9"/>
      <c r="K198" s="9">
        <v>2</v>
      </c>
      <c r="L198" s="9"/>
      <c r="M198" s="9">
        <v>1</v>
      </c>
      <c r="N198" s="9">
        <v>10</v>
      </c>
      <c r="O198" s="9"/>
      <c r="P198" s="9"/>
      <c r="Q198" s="10">
        <v>30457</v>
      </c>
      <c r="R198" s="10">
        <v>16212</v>
      </c>
    </row>
    <row r="199" spans="1:18" x14ac:dyDescent="0.25">
      <c r="A199" s="7">
        <v>1</v>
      </c>
      <c r="B199" s="374" t="s">
        <v>288</v>
      </c>
      <c r="C199" s="375"/>
      <c r="D199" s="375"/>
      <c r="E199" s="375"/>
      <c r="F199" s="376"/>
      <c r="G199" s="11" t="s">
        <v>289</v>
      </c>
      <c r="H199" s="9">
        <v>0</v>
      </c>
      <c r="I199" s="9"/>
      <c r="J199" s="9"/>
      <c r="K199" s="9"/>
      <c r="L199" s="9"/>
      <c r="M199" s="9"/>
      <c r="N199" s="9">
        <v>2</v>
      </c>
      <c r="O199" s="9"/>
      <c r="P199" s="9"/>
      <c r="Q199" s="10"/>
      <c r="R199" s="10">
        <v>16212</v>
      </c>
    </row>
    <row r="200" spans="1:18" x14ac:dyDescent="0.25">
      <c r="A200" s="7">
        <v>2</v>
      </c>
      <c r="B200" s="374" t="s">
        <v>206</v>
      </c>
      <c r="C200" s="375"/>
      <c r="D200" s="375"/>
      <c r="E200" s="375"/>
      <c r="F200" s="376"/>
      <c r="G200" s="11" t="s">
        <v>290</v>
      </c>
      <c r="H200" s="9">
        <v>0</v>
      </c>
      <c r="I200" s="9"/>
      <c r="J200" s="9"/>
      <c r="K200" s="9"/>
      <c r="L200" s="9"/>
      <c r="M200" s="9"/>
      <c r="N200" s="9">
        <v>1</v>
      </c>
      <c r="O200" s="9"/>
      <c r="P200" s="9"/>
      <c r="Q200" s="10"/>
      <c r="R200" s="10">
        <v>16212</v>
      </c>
    </row>
    <row r="201" spans="1:18" ht="24" x14ac:dyDescent="0.25">
      <c r="A201" s="7">
        <v>3</v>
      </c>
      <c r="B201" s="374" t="s">
        <v>291</v>
      </c>
      <c r="C201" s="375"/>
      <c r="D201" s="375"/>
      <c r="E201" s="375"/>
      <c r="F201" s="376"/>
      <c r="G201" s="11" t="s">
        <v>292</v>
      </c>
      <c r="H201" s="9">
        <v>0</v>
      </c>
      <c r="I201" s="9"/>
      <c r="J201" s="9"/>
      <c r="K201" s="9"/>
      <c r="L201" s="9"/>
      <c r="M201" s="9"/>
      <c r="N201" s="9">
        <v>1</v>
      </c>
      <c r="O201" s="9"/>
      <c r="P201" s="9"/>
      <c r="Q201" s="10"/>
      <c r="R201" s="10">
        <v>16212</v>
      </c>
    </row>
    <row r="202" spans="1:18" x14ac:dyDescent="0.25">
      <c r="A202" s="7">
        <v>4</v>
      </c>
      <c r="B202" s="374" t="s">
        <v>293</v>
      </c>
      <c r="C202" s="375"/>
      <c r="D202" s="375"/>
      <c r="E202" s="375"/>
      <c r="F202" s="376"/>
      <c r="G202" s="11" t="s">
        <v>294</v>
      </c>
      <c r="H202" s="9">
        <v>0</v>
      </c>
      <c r="I202" s="9"/>
      <c r="J202" s="9"/>
      <c r="K202" s="9"/>
      <c r="L202" s="9"/>
      <c r="M202" s="9"/>
      <c r="N202" s="9">
        <v>2</v>
      </c>
      <c r="O202" s="9"/>
      <c r="P202" s="9"/>
      <c r="Q202" s="10"/>
      <c r="R202" s="10">
        <v>16212</v>
      </c>
    </row>
    <row r="203" spans="1:18" x14ac:dyDescent="0.25">
      <c r="A203" s="7">
        <v>5</v>
      </c>
      <c r="B203" s="374" t="s">
        <v>295</v>
      </c>
      <c r="C203" s="375"/>
      <c r="D203" s="375"/>
      <c r="E203" s="375"/>
      <c r="F203" s="376"/>
      <c r="G203" s="11" t="s">
        <v>296</v>
      </c>
      <c r="H203" s="9">
        <v>0</v>
      </c>
      <c r="I203" s="9"/>
      <c r="J203" s="9"/>
      <c r="K203" s="9"/>
      <c r="L203" s="9"/>
      <c r="M203" s="9"/>
      <c r="N203" s="9">
        <v>1</v>
      </c>
      <c r="O203" s="9"/>
      <c r="P203" s="9"/>
      <c r="Q203" s="10"/>
      <c r="R203" s="10">
        <v>16212</v>
      </c>
    </row>
    <row r="204" spans="1:18" ht="24" x14ac:dyDescent="0.25">
      <c r="A204" s="7">
        <v>6</v>
      </c>
      <c r="B204" s="374" t="s">
        <v>297</v>
      </c>
      <c r="C204" s="375"/>
      <c r="D204" s="375"/>
      <c r="E204" s="375"/>
      <c r="F204" s="376"/>
      <c r="G204" s="11" t="s">
        <v>298</v>
      </c>
      <c r="H204" s="9">
        <v>0</v>
      </c>
      <c r="I204" s="9"/>
      <c r="J204" s="9"/>
      <c r="K204" s="9"/>
      <c r="L204" s="9"/>
      <c r="M204" s="9"/>
      <c r="N204" s="9">
        <v>1</v>
      </c>
      <c r="O204" s="9"/>
      <c r="P204" s="9"/>
      <c r="Q204" s="10"/>
      <c r="R204" s="10">
        <v>16212</v>
      </c>
    </row>
    <row r="205" spans="1:18" ht="24" x14ac:dyDescent="0.25">
      <c r="A205" s="7">
        <v>7</v>
      </c>
      <c r="B205" s="374" t="s">
        <v>300</v>
      </c>
      <c r="C205" s="375"/>
      <c r="D205" s="375"/>
      <c r="E205" s="375"/>
      <c r="F205" s="376"/>
      <c r="G205" s="11" t="s">
        <v>301</v>
      </c>
      <c r="H205" s="9">
        <v>0</v>
      </c>
      <c r="I205" s="9"/>
      <c r="J205" s="9"/>
      <c r="K205" s="9"/>
      <c r="L205" s="9"/>
      <c r="M205" s="9"/>
      <c r="N205" s="9">
        <v>1</v>
      </c>
      <c r="O205" s="9">
        <v>1</v>
      </c>
      <c r="P205" s="9">
        <v>1</v>
      </c>
      <c r="Q205" s="10"/>
      <c r="R205" s="10">
        <v>16212</v>
      </c>
    </row>
    <row r="206" spans="1:18" ht="24" x14ac:dyDescent="0.25">
      <c r="A206" s="7">
        <v>8</v>
      </c>
      <c r="B206" s="374" t="s">
        <v>302</v>
      </c>
      <c r="C206" s="375"/>
      <c r="D206" s="375"/>
      <c r="E206" s="375"/>
      <c r="F206" s="376"/>
      <c r="G206" s="11" t="s">
        <v>303</v>
      </c>
      <c r="H206" s="9">
        <v>0</v>
      </c>
      <c r="I206" s="9"/>
      <c r="J206" s="9"/>
      <c r="K206" s="9"/>
      <c r="L206" s="9"/>
      <c r="M206" s="9"/>
      <c r="N206" s="9">
        <v>0</v>
      </c>
      <c r="O206" s="9">
        <v>0</v>
      </c>
      <c r="P206" s="9"/>
      <c r="Q206" s="10"/>
      <c r="R206" s="10">
        <v>16212</v>
      </c>
    </row>
    <row r="207" spans="1:18" x14ac:dyDescent="0.25">
      <c r="A207" s="7">
        <v>9</v>
      </c>
      <c r="B207" s="374" t="s">
        <v>304</v>
      </c>
      <c r="C207" s="375"/>
      <c r="D207" s="375"/>
      <c r="E207" s="375"/>
      <c r="F207" s="376"/>
      <c r="G207" s="11" t="s">
        <v>305</v>
      </c>
      <c r="H207" s="9">
        <v>0</v>
      </c>
      <c r="I207" s="9"/>
      <c r="J207" s="9"/>
      <c r="K207" s="9"/>
      <c r="L207" s="9"/>
      <c r="M207" s="9"/>
      <c r="N207" s="9">
        <v>1</v>
      </c>
      <c r="O207" s="9"/>
      <c r="P207" s="9"/>
      <c r="Q207" s="10"/>
      <c r="R207" s="10">
        <v>16212</v>
      </c>
    </row>
    <row r="208" spans="1:18" x14ac:dyDescent="0.25">
      <c r="A208" s="7">
        <v>10</v>
      </c>
      <c r="B208" s="374" t="s">
        <v>306</v>
      </c>
      <c r="C208" s="375"/>
      <c r="D208" s="375"/>
      <c r="E208" s="375"/>
      <c r="F208" s="376"/>
      <c r="G208" s="11" t="s">
        <v>307</v>
      </c>
      <c r="H208" s="9">
        <v>0</v>
      </c>
      <c r="I208" s="9"/>
      <c r="J208" s="9"/>
      <c r="K208" s="9"/>
      <c r="L208" s="9"/>
      <c r="M208" s="9"/>
      <c r="N208" s="9">
        <v>1</v>
      </c>
      <c r="O208" s="9"/>
      <c r="P208" s="9"/>
      <c r="Q208" s="10"/>
      <c r="R208" s="10">
        <v>16212</v>
      </c>
    </row>
    <row r="209" spans="1:18" ht="24" x14ac:dyDescent="0.25">
      <c r="A209" s="7">
        <v>11</v>
      </c>
      <c r="B209" s="374" t="s">
        <v>308</v>
      </c>
      <c r="C209" s="375"/>
      <c r="D209" s="375"/>
      <c r="E209" s="375"/>
      <c r="F209" s="376"/>
      <c r="G209" s="11" t="s">
        <v>309</v>
      </c>
      <c r="H209" s="9">
        <v>0</v>
      </c>
      <c r="I209" s="9"/>
      <c r="J209" s="9"/>
      <c r="K209" s="9"/>
      <c r="L209" s="9"/>
      <c r="M209" s="9"/>
      <c r="N209" s="9">
        <v>2</v>
      </c>
      <c r="O209" s="9"/>
      <c r="P209" s="9"/>
      <c r="Q209" s="10"/>
      <c r="R209" s="10">
        <v>16212</v>
      </c>
    </row>
    <row r="210" spans="1:18" x14ac:dyDescent="0.25">
      <c r="A210" s="7">
        <v>12</v>
      </c>
      <c r="B210" s="374" t="s">
        <v>311</v>
      </c>
      <c r="C210" s="375"/>
      <c r="D210" s="375"/>
      <c r="E210" s="375"/>
      <c r="F210" s="376"/>
      <c r="G210" s="11" t="s">
        <v>312</v>
      </c>
      <c r="H210" s="9">
        <v>0</v>
      </c>
      <c r="I210" s="9"/>
      <c r="J210" s="9"/>
      <c r="K210" s="9"/>
      <c r="L210" s="9"/>
      <c r="M210" s="9"/>
      <c r="N210" s="9">
        <v>1</v>
      </c>
      <c r="O210" s="9"/>
      <c r="P210" s="9"/>
      <c r="Q210" s="10"/>
      <c r="R210" s="10">
        <v>16212</v>
      </c>
    </row>
    <row r="211" spans="1:18" x14ac:dyDescent="0.25">
      <c r="A211" s="7">
        <v>13</v>
      </c>
      <c r="B211" s="374" t="s">
        <v>313</v>
      </c>
      <c r="C211" s="375"/>
      <c r="D211" s="375"/>
      <c r="E211" s="375"/>
      <c r="F211" s="376"/>
      <c r="G211" s="11" t="s">
        <v>314</v>
      </c>
      <c r="H211" s="9">
        <v>0</v>
      </c>
      <c r="I211" s="9"/>
      <c r="J211" s="9"/>
      <c r="K211" s="9"/>
      <c r="L211" s="9"/>
      <c r="M211" s="9"/>
      <c r="N211" s="9">
        <v>1</v>
      </c>
      <c r="O211" s="9"/>
      <c r="P211" s="9"/>
      <c r="Q211" s="10"/>
      <c r="R211" s="10">
        <v>16212</v>
      </c>
    </row>
    <row r="212" spans="1:18" x14ac:dyDescent="0.25">
      <c r="A212" s="7">
        <v>14</v>
      </c>
      <c r="B212" s="374" t="s">
        <v>315</v>
      </c>
      <c r="C212" s="375"/>
      <c r="D212" s="375"/>
      <c r="E212" s="375"/>
      <c r="F212" s="376"/>
      <c r="G212" s="11" t="s">
        <v>316</v>
      </c>
      <c r="H212" s="9">
        <v>0</v>
      </c>
      <c r="I212" s="9"/>
      <c r="J212" s="9"/>
      <c r="K212" s="9"/>
      <c r="L212" s="9"/>
      <c r="M212" s="9"/>
      <c r="N212" s="9">
        <v>2</v>
      </c>
      <c r="O212" s="9"/>
      <c r="P212" s="9"/>
      <c r="Q212" s="10"/>
      <c r="R212" s="10">
        <v>16212</v>
      </c>
    </row>
    <row r="213" spans="1:18" ht="24" x14ac:dyDescent="0.25">
      <c r="A213" s="7">
        <v>15</v>
      </c>
      <c r="B213" s="374" t="s">
        <v>317</v>
      </c>
      <c r="C213" s="375"/>
      <c r="D213" s="375"/>
      <c r="E213" s="375"/>
      <c r="F213" s="376"/>
      <c r="G213" s="11" t="s">
        <v>318</v>
      </c>
      <c r="H213" s="9">
        <v>0</v>
      </c>
      <c r="I213" s="9"/>
      <c r="J213" s="9"/>
      <c r="K213" s="9"/>
      <c r="L213" s="9"/>
      <c r="M213" s="9"/>
      <c r="N213" s="9">
        <v>2</v>
      </c>
      <c r="O213" s="9"/>
      <c r="P213" s="9"/>
      <c r="Q213" s="10"/>
      <c r="R213" s="10">
        <v>16212</v>
      </c>
    </row>
    <row r="214" spans="1:18" x14ac:dyDescent="0.25">
      <c r="A214" s="7">
        <v>16</v>
      </c>
      <c r="B214" s="374" t="s">
        <v>319</v>
      </c>
      <c r="C214" s="375"/>
      <c r="D214" s="375"/>
      <c r="E214" s="375"/>
      <c r="F214" s="376"/>
      <c r="G214" s="11" t="s">
        <v>320</v>
      </c>
      <c r="H214" s="9">
        <v>0</v>
      </c>
      <c r="I214" s="9"/>
      <c r="J214" s="9"/>
      <c r="K214" s="9"/>
      <c r="L214" s="9"/>
      <c r="M214" s="9"/>
      <c r="N214" s="9">
        <v>1</v>
      </c>
      <c r="O214" s="9"/>
      <c r="P214" s="9"/>
      <c r="Q214" s="10"/>
      <c r="R214" s="10">
        <v>16212</v>
      </c>
    </row>
    <row r="215" spans="1:18" x14ac:dyDescent="0.25">
      <c r="A215" s="7">
        <v>17</v>
      </c>
      <c r="B215" s="374" t="s">
        <v>321</v>
      </c>
      <c r="C215" s="375"/>
      <c r="D215" s="375"/>
      <c r="E215" s="375"/>
      <c r="F215" s="376"/>
      <c r="G215" s="11" t="s">
        <v>322</v>
      </c>
      <c r="H215" s="9">
        <v>0</v>
      </c>
      <c r="I215" s="9"/>
      <c r="J215" s="9"/>
      <c r="K215" s="9"/>
      <c r="L215" s="9"/>
      <c r="M215" s="9"/>
      <c r="N215" s="9">
        <v>2</v>
      </c>
      <c r="O215" s="9"/>
      <c r="P215" s="9"/>
      <c r="Q215" s="10"/>
      <c r="R215" s="10">
        <v>16212</v>
      </c>
    </row>
    <row r="216" spans="1:18" x14ac:dyDescent="0.25">
      <c r="A216" s="7">
        <v>18</v>
      </c>
      <c r="B216" s="374" t="s">
        <v>324</v>
      </c>
      <c r="C216" s="375"/>
      <c r="D216" s="375"/>
      <c r="E216" s="375"/>
      <c r="F216" s="376"/>
      <c r="G216" s="11" t="s">
        <v>325</v>
      </c>
      <c r="H216" s="9">
        <v>0</v>
      </c>
      <c r="I216" s="9"/>
      <c r="J216" s="9"/>
      <c r="K216" s="9"/>
      <c r="L216" s="9"/>
      <c r="M216" s="9"/>
      <c r="N216" s="9">
        <v>1</v>
      </c>
      <c r="O216" s="9"/>
      <c r="P216" s="9"/>
      <c r="Q216" s="10"/>
      <c r="R216" s="10">
        <v>16212</v>
      </c>
    </row>
    <row r="217" spans="1:18" ht="24" x14ac:dyDescent="0.25">
      <c r="A217" s="7">
        <v>19</v>
      </c>
      <c r="B217" s="374" t="s">
        <v>326</v>
      </c>
      <c r="C217" s="375"/>
      <c r="D217" s="375"/>
      <c r="E217" s="375"/>
      <c r="F217" s="376"/>
      <c r="G217" s="11" t="s">
        <v>327</v>
      </c>
      <c r="H217" s="9">
        <v>0</v>
      </c>
      <c r="I217" s="9"/>
      <c r="J217" s="9"/>
      <c r="K217" s="9"/>
      <c r="L217" s="9"/>
      <c r="M217" s="9"/>
      <c r="N217" s="9">
        <v>1</v>
      </c>
      <c r="O217" s="9"/>
      <c r="P217" s="9"/>
      <c r="Q217" s="10"/>
      <c r="R217" s="10">
        <v>16212</v>
      </c>
    </row>
    <row r="218" spans="1:18" x14ac:dyDescent="0.25">
      <c r="A218" s="7">
        <v>20</v>
      </c>
      <c r="B218" s="374" t="s">
        <v>328</v>
      </c>
      <c r="C218" s="375"/>
      <c r="D218" s="375"/>
      <c r="E218" s="375"/>
      <c r="F218" s="376"/>
      <c r="G218" s="11" t="s">
        <v>329</v>
      </c>
      <c r="H218" s="9">
        <v>0</v>
      </c>
      <c r="I218" s="9"/>
      <c r="J218" s="9"/>
      <c r="K218" s="9"/>
      <c r="L218" s="9"/>
      <c r="M218" s="9"/>
      <c r="N218" s="9">
        <v>1</v>
      </c>
      <c r="O218" s="9"/>
      <c r="P218" s="9"/>
      <c r="Q218" s="10"/>
      <c r="R218" s="10">
        <v>16212</v>
      </c>
    </row>
    <row r="219" spans="1:18" ht="24" x14ac:dyDescent="0.25">
      <c r="A219" s="7">
        <v>21</v>
      </c>
      <c r="B219" s="374" t="s">
        <v>330</v>
      </c>
      <c r="C219" s="375"/>
      <c r="D219" s="375"/>
      <c r="E219" s="375"/>
      <c r="F219" s="376"/>
      <c r="G219" s="11" t="s">
        <v>331</v>
      </c>
      <c r="H219" s="9">
        <v>0</v>
      </c>
      <c r="I219" s="9"/>
      <c r="J219" s="9"/>
      <c r="K219" s="9"/>
      <c r="L219" s="9"/>
      <c r="M219" s="9"/>
      <c r="N219" s="9">
        <v>0</v>
      </c>
      <c r="O219" s="9">
        <v>1</v>
      </c>
      <c r="P219" s="9"/>
      <c r="Q219" s="10"/>
      <c r="R219" s="10">
        <v>16212</v>
      </c>
    </row>
    <row r="220" spans="1:18" ht="24" x14ac:dyDescent="0.25">
      <c r="A220" s="7">
        <v>22</v>
      </c>
      <c r="B220" s="374" t="s">
        <v>333</v>
      </c>
      <c r="C220" s="375"/>
      <c r="D220" s="375"/>
      <c r="E220" s="375"/>
      <c r="F220" s="376"/>
      <c r="G220" s="11" t="s">
        <v>334</v>
      </c>
      <c r="H220" s="9">
        <v>0</v>
      </c>
      <c r="I220" s="9"/>
      <c r="J220" s="9"/>
      <c r="K220" s="9"/>
      <c r="L220" s="9"/>
      <c r="M220" s="9"/>
      <c r="N220" s="9">
        <v>1</v>
      </c>
      <c r="O220" s="9"/>
      <c r="P220" s="9"/>
      <c r="Q220" s="10"/>
      <c r="R220" s="10">
        <v>16212</v>
      </c>
    </row>
    <row r="221" spans="1:18" x14ac:dyDescent="0.25">
      <c r="A221" s="7">
        <v>23</v>
      </c>
      <c r="B221" s="374" t="s">
        <v>336</v>
      </c>
      <c r="C221" s="375"/>
      <c r="D221" s="375"/>
      <c r="E221" s="375"/>
      <c r="F221" s="376"/>
      <c r="G221" s="11" t="s">
        <v>337</v>
      </c>
      <c r="H221" s="9">
        <v>0</v>
      </c>
      <c r="I221" s="9"/>
      <c r="J221" s="9"/>
      <c r="K221" s="9"/>
      <c r="L221" s="9"/>
      <c r="M221" s="9"/>
      <c r="N221" s="9">
        <v>1</v>
      </c>
      <c r="O221" s="9"/>
      <c r="P221" s="9"/>
      <c r="Q221" s="10"/>
      <c r="R221" s="10">
        <v>16212</v>
      </c>
    </row>
    <row r="222" spans="1:18" x14ac:dyDescent="0.25">
      <c r="A222" s="7">
        <v>24</v>
      </c>
      <c r="B222" s="374" t="s">
        <v>339</v>
      </c>
      <c r="C222" s="375"/>
      <c r="D222" s="375"/>
      <c r="E222" s="375"/>
      <c r="F222" s="376"/>
      <c r="G222" s="11" t="s">
        <v>340</v>
      </c>
      <c r="H222" s="9">
        <v>0</v>
      </c>
      <c r="I222" s="9"/>
      <c r="J222" s="9"/>
      <c r="K222" s="9"/>
      <c r="L222" s="9"/>
      <c r="M222" s="9"/>
      <c r="N222" s="9">
        <v>2</v>
      </c>
      <c r="O222" s="9"/>
      <c r="P222" s="9"/>
      <c r="Q222" s="10"/>
      <c r="R222" s="10">
        <v>16212</v>
      </c>
    </row>
    <row r="223" spans="1:18" x14ac:dyDescent="0.25">
      <c r="A223" s="7">
        <v>25</v>
      </c>
      <c r="B223" s="374" t="s">
        <v>341</v>
      </c>
      <c r="C223" s="375"/>
      <c r="D223" s="375"/>
      <c r="E223" s="375"/>
      <c r="F223" s="376"/>
      <c r="G223" s="11" t="s">
        <v>342</v>
      </c>
      <c r="H223" s="9">
        <v>0</v>
      </c>
      <c r="I223" s="9"/>
      <c r="J223" s="9"/>
      <c r="K223" s="9"/>
      <c r="L223" s="9"/>
      <c r="M223" s="9"/>
      <c r="N223" s="9">
        <v>1</v>
      </c>
      <c r="O223" s="9"/>
      <c r="P223" s="9"/>
      <c r="Q223" s="10"/>
      <c r="R223" s="10">
        <v>16212</v>
      </c>
    </row>
    <row r="224" spans="1:18" x14ac:dyDescent="0.25">
      <c r="A224" s="7">
        <v>26</v>
      </c>
      <c r="B224" s="374" t="s">
        <v>343</v>
      </c>
      <c r="C224" s="375"/>
      <c r="D224" s="375"/>
      <c r="E224" s="375"/>
      <c r="F224" s="376"/>
      <c r="G224" s="11" t="s">
        <v>344</v>
      </c>
      <c r="H224" s="9">
        <v>0</v>
      </c>
      <c r="I224" s="9"/>
      <c r="J224" s="9"/>
      <c r="K224" s="9"/>
      <c r="L224" s="9"/>
      <c r="M224" s="9"/>
      <c r="N224" s="9">
        <v>0</v>
      </c>
      <c r="O224" s="9"/>
      <c r="P224" s="9">
        <v>1</v>
      </c>
      <c r="Q224" s="10"/>
      <c r="R224" s="10">
        <v>16212</v>
      </c>
    </row>
    <row r="225" spans="1:18" ht="24" x14ac:dyDescent="0.25">
      <c r="A225" s="7">
        <v>27</v>
      </c>
      <c r="B225" s="374" t="s">
        <v>345</v>
      </c>
      <c r="C225" s="375"/>
      <c r="D225" s="375"/>
      <c r="E225" s="375"/>
      <c r="F225" s="376"/>
      <c r="G225" s="11" t="s">
        <v>346</v>
      </c>
      <c r="H225" s="9">
        <v>0</v>
      </c>
      <c r="I225" s="9"/>
      <c r="J225" s="9"/>
      <c r="K225" s="9"/>
      <c r="L225" s="9"/>
      <c r="M225" s="9"/>
      <c r="N225" s="9">
        <v>1</v>
      </c>
      <c r="O225" s="9"/>
      <c r="P225" s="9"/>
      <c r="Q225" s="10"/>
      <c r="R225" s="10">
        <v>16212</v>
      </c>
    </row>
    <row r="226" spans="1:18" ht="24" x14ac:dyDescent="0.25">
      <c r="A226" s="7">
        <v>28</v>
      </c>
      <c r="B226" s="374" t="s">
        <v>347</v>
      </c>
      <c r="C226" s="375"/>
      <c r="D226" s="375"/>
      <c r="E226" s="375"/>
      <c r="F226" s="376"/>
      <c r="G226" s="11" t="s">
        <v>348</v>
      </c>
      <c r="H226" s="9">
        <v>0</v>
      </c>
      <c r="I226" s="9"/>
      <c r="J226" s="9"/>
      <c r="K226" s="9"/>
      <c r="L226" s="9"/>
      <c r="M226" s="9"/>
      <c r="N226" s="9">
        <v>1</v>
      </c>
      <c r="O226" s="9"/>
      <c r="P226" s="9"/>
      <c r="Q226" s="10"/>
      <c r="R226" s="10">
        <v>16212</v>
      </c>
    </row>
    <row r="227" spans="1:18" x14ac:dyDescent="0.25">
      <c r="A227" s="7">
        <v>29</v>
      </c>
      <c r="B227" s="374" t="s">
        <v>349</v>
      </c>
      <c r="C227" s="375"/>
      <c r="D227" s="375"/>
      <c r="E227" s="375"/>
      <c r="F227" s="376"/>
      <c r="G227" s="11" t="s">
        <v>350</v>
      </c>
      <c r="H227" s="9">
        <v>0</v>
      </c>
      <c r="I227" s="9"/>
      <c r="J227" s="9"/>
      <c r="K227" s="9"/>
      <c r="L227" s="9"/>
      <c r="M227" s="9"/>
      <c r="N227" s="9">
        <v>1</v>
      </c>
      <c r="O227" s="9"/>
      <c r="P227" s="9"/>
      <c r="Q227" s="10"/>
      <c r="R227" s="10">
        <v>16212</v>
      </c>
    </row>
    <row r="228" spans="1:18" x14ac:dyDescent="0.25">
      <c r="A228" s="7">
        <v>30</v>
      </c>
      <c r="B228" s="374" t="s">
        <v>351</v>
      </c>
      <c r="C228" s="375"/>
      <c r="D228" s="375"/>
      <c r="E228" s="375"/>
      <c r="F228" s="376"/>
      <c r="G228" s="11" t="s">
        <v>352</v>
      </c>
      <c r="H228" s="9">
        <v>0</v>
      </c>
      <c r="I228" s="9"/>
      <c r="J228" s="9"/>
      <c r="K228" s="9"/>
      <c r="L228" s="9"/>
      <c r="M228" s="9"/>
      <c r="N228" s="9">
        <v>1</v>
      </c>
      <c r="O228" s="9"/>
      <c r="P228" s="9"/>
      <c r="Q228" s="10"/>
      <c r="R228" s="10">
        <v>16212</v>
      </c>
    </row>
    <row r="229" spans="1:18" x14ac:dyDescent="0.25">
      <c r="A229" s="7">
        <v>31</v>
      </c>
      <c r="B229" s="374" t="s">
        <v>204</v>
      </c>
      <c r="C229" s="375"/>
      <c r="D229" s="375"/>
      <c r="E229" s="375"/>
      <c r="F229" s="376"/>
      <c r="G229" s="11" t="s">
        <v>353</v>
      </c>
      <c r="H229" s="9">
        <v>0</v>
      </c>
      <c r="I229" s="9"/>
      <c r="J229" s="9"/>
      <c r="K229" s="9"/>
      <c r="L229" s="9"/>
      <c r="M229" s="9"/>
      <c r="N229" s="9">
        <v>1</v>
      </c>
      <c r="O229" s="9"/>
      <c r="P229" s="9"/>
      <c r="Q229" s="10"/>
      <c r="R229" s="10">
        <v>16212</v>
      </c>
    </row>
    <row r="230" spans="1:18" x14ac:dyDescent="0.25">
      <c r="A230" s="7">
        <v>32</v>
      </c>
      <c r="B230" s="374" t="s">
        <v>354</v>
      </c>
      <c r="C230" s="375"/>
      <c r="D230" s="375"/>
      <c r="E230" s="375"/>
      <c r="F230" s="376"/>
      <c r="G230" s="11" t="s">
        <v>355</v>
      </c>
      <c r="H230" s="9">
        <v>0</v>
      </c>
      <c r="I230" s="9"/>
      <c r="J230" s="9"/>
      <c r="K230" s="9"/>
      <c r="L230" s="9"/>
      <c r="M230" s="9"/>
      <c r="N230" s="9">
        <v>1</v>
      </c>
      <c r="O230" s="9"/>
      <c r="P230" s="9"/>
      <c r="Q230" s="10"/>
      <c r="R230" s="10">
        <v>16212</v>
      </c>
    </row>
    <row r="231" spans="1:18" x14ac:dyDescent="0.25">
      <c r="A231" s="7">
        <v>33</v>
      </c>
      <c r="B231" s="374" t="s">
        <v>356</v>
      </c>
      <c r="C231" s="375"/>
      <c r="D231" s="375"/>
      <c r="E231" s="375"/>
      <c r="F231" s="376"/>
      <c r="G231" s="11" t="s">
        <v>357</v>
      </c>
      <c r="H231" s="9">
        <v>0</v>
      </c>
      <c r="I231" s="9"/>
      <c r="J231" s="9"/>
      <c r="K231" s="9"/>
      <c r="L231" s="9"/>
      <c r="M231" s="9"/>
      <c r="N231" s="9">
        <v>1</v>
      </c>
      <c r="O231" s="9"/>
      <c r="P231" s="9"/>
      <c r="Q231" s="10"/>
      <c r="R231" s="10">
        <v>16212</v>
      </c>
    </row>
    <row r="232" spans="1:18" ht="24" x14ac:dyDescent="0.25">
      <c r="A232" s="7">
        <v>34</v>
      </c>
      <c r="B232" s="374" t="s">
        <v>358</v>
      </c>
      <c r="C232" s="375"/>
      <c r="D232" s="375"/>
      <c r="E232" s="375"/>
      <c r="F232" s="376"/>
      <c r="G232" s="11" t="s">
        <v>359</v>
      </c>
      <c r="H232" s="9">
        <v>0</v>
      </c>
      <c r="I232" s="9"/>
      <c r="J232" s="9"/>
      <c r="K232" s="9"/>
      <c r="L232" s="9"/>
      <c r="M232" s="9"/>
      <c r="N232" s="9">
        <v>2</v>
      </c>
      <c r="O232" s="9"/>
      <c r="P232" s="9"/>
      <c r="Q232" s="10"/>
      <c r="R232" s="10">
        <v>16212</v>
      </c>
    </row>
    <row r="233" spans="1:18" x14ac:dyDescent="0.25">
      <c r="A233" s="7">
        <v>35</v>
      </c>
      <c r="B233" s="374" t="s">
        <v>360</v>
      </c>
      <c r="C233" s="375"/>
      <c r="D233" s="375"/>
      <c r="E233" s="375"/>
      <c r="F233" s="376"/>
      <c r="G233" s="11" t="s">
        <v>361</v>
      </c>
      <c r="H233" s="9">
        <v>0</v>
      </c>
      <c r="I233" s="9"/>
      <c r="J233" s="9"/>
      <c r="K233" s="9"/>
      <c r="L233" s="9"/>
      <c r="M233" s="9"/>
      <c r="N233" s="9">
        <v>1</v>
      </c>
      <c r="O233" s="9"/>
      <c r="P233" s="9"/>
      <c r="Q233" s="10"/>
      <c r="R233" s="10">
        <v>16212</v>
      </c>
    </row>
    <row r="234" spans="1:18" x14ac:dyDescent="0.25">
      <c r="A234" s="7">
        <v>36</v>
      </c>
      <c r="B234" s="374" t="s">
        <v>362</v>
      </c>
      <c r="C234" s="375"/>
      <c r="D234" s="375"/>
      <c r="E234" s="375"/>
      <c r="F234" s="376"/>
      <c r="G234" s="11" t="s">
        <v>363</v>
      </c>
      <c r="H234" s="9">
        <v>0</v>
      </c>
      <c r="I234" s="9"/>
      <c r="J234" s="9"/>
      <c r="K234" s="9"/>
      <c r="L234" s="9"/>
      <c r="M234" s="9"/>
      <c r="N234" s="9">
        <v>1</v>
      </c>
      <c r="O234" s="9"/>
      <c r="P234" s="9"/>
      <c r="Q234" s="10"/>
      <c r="R234" s="10">
        <v>16212</v>
      </c>
    </row>
    <row r="235" spans="1:18" x14ac:dyDescent="0.25">
      <c r="A235" s="7">
        <v>37</v>
      </c>
      <c r="B235" s="374" t="s">
        <v>364</v>
      </c>
      <c r="C235" s="375"/>
      <c r="D235" s="375"/>
      <c r="E235" s="375"/>
      <c r="F235" s="376"/>
      <c r="G235" s="11" t="s">
        <v>365</v>
      </c>
      <c r="H235" s="9">
        <v>0</v>
      </c>
      <c r="I235" s="9"/>
      <c r="J235" s="9"/>
      <c r="K235" s="9"/>
      <c r="L235" s="9"/>
      <c r="M235" s="9"/>
      <c r="N235" s="9">
        <v>1</v>
      </c>
      <c r="O235" s="9"/>
      <c r="P235" s="9"/>
      <c r="Q235" s="10"/>
      <c r="R235" s="10">
        <v>16212</v>
      </c>
    </row>
    <row r="236" spans="1:18" x14ac:dyDescent="0.25">
      <c r="A236" s="7">
        <v>10</v>
      </c>
      <c r="B236" s="396" t="s">
        <v>366</v>
      </c>
      <c r="C236" s="397"/>
      <c r="D236" s="397"/>
      <c r="E236" s="397"/>
      <c r="F236" s="397"/>
      <c r="G236" s="398"/>
      <c r="H236" s="3">
        <f t="shared" ref="H236:P236" si="17">H237+H238+H239+H240</f>
        <v>80</v>
      </c>
      <c r="I236" s="3">
        <f t="shared" si="17"/>
        <v>30</v>
      </c>
      <c r="J236" s="3">
        <f t="shared" si="17"/>
        <v>50</v>
      </c>
      <c r="K236" s="3">
        <f t="shared" si="17"/>
        <v>30</v>
      </c>
      <c r="L236" s="3">
        <f t="shared" si="17"/>
        <v>1</v>
      </c>
      <c r="M236" s="3">
        <f t="shared" si="17"/>
        <v>1</v>
      </c>
      <c r="N236" s="3">
        <f t="shared" si="17"/>
        <v>79</v>
      </c>
      <c r="O236" s="3">
        <f t="shared" si="17"/>
        <v>0</v>
      </c>
      <c r="P236" s="3">
        <f t="shared" si="17"/>
        <v>0</v>
      </c>
      <c r="Q236" s="6">
        <v>44972</v>
      </c>
      <c r="R236" s="6">
        <v>22486</v>
      </c>
    </row>
    <row r="237" spans="1:18" x14ac:dyDescent="0.25">
      <c r="A237" s="7"/>
      <c r="B237" s="374" t="s">
        <v>367</v>
      </c>
      <c r="C237" s="375"/>
      <c r="D237" s="375"/>
      <c r="E237" s="375"/>
      <c r="F237" s="376"/>
      <c r="G237" s="11" t="s">
        <v>566</v>
      </c>
      <c r="H237" s="9">
        <f>I237+J237</f>
        <v>60</v>
      </c>
      <c r="I237" s="9">
        <v>30</v>
      </c>
      <c r="J237" s="9">
        <v>30</v>
      </c>
      <c r="K237" s="9">
        <v>23</v>
      </c>
      <c r="L237" s="9">
        <v>0</v>
      </c>
      <c r="M237" s="9">
        <v>0</v>
      </c>
      <c r="N237" s="9">
        <v>52</v>
      </c>
      <c r="O237" s="9"/>
      <c r="P237" s="9"/>
      <c r="Q237" s="10">
        <v>44972</v>
      </c>
      <c r="R237" s="10">
        <v>22486</v>
      </c>
    </row>
    <row r="238" spans="1:18" x14ac:dyDescent="0.25">
      <c r="A238" s="7"/>
      <c r="B238" s="374" t="s">
        <v>368</v>
      </c>
      <c r="C238" s="375"/>
      <c r="D238" s="375"/>
      <c r="E238" s="375"/>
      <c r="F238" s="376"/>
      <c r="G238" s="11" t="s">
        <v>567</v>
      </c>
      <c r="H238" s="9">
        <f t="shared" ref="H238:H240" si="18">I238+J238</f>
        <v>20</v>
      </c>
      <c r="I238" s="9"/>
      <c r="J238" s="9">
        <v>20</v>
      </c>
      <c r="K238" s="9">
        <v>7</v>
      </c>
      <c r="L238" s="9">
        <v>1</v>
      </c>
      <c r="M238" s="9">
        <v>1</v>
      </c>
      <c r="N238" s="9">
        <v>23</v>
      </c>
      <c r="O238" s="9"/>
      <c r="P238" s="9"/>
      <c r="Q238" s="10">
        <v>44972</v>
      </c>
      <c r="R238" s="10">
        <v>22486</v>
      </c>
    </row>
    <row r="239" spans="1:18" ht="24" x14ac:dyDescent="0.25">
      <c r="A239" s="7">
        <v>1</v>
      </c>
      <c r="B239" s="374" t="s">
        <v>369</v>
      </c>
      <c r="C239" s="375"/>
      <c r="D239" s="375"/>
      <c r="E239" s="375"/>
      <c r="F239" s="376"/>
      <c r="G239" s="11" t="s">
        <v>370</v>
      </c>
      <c r="H239" s="9">
        <f t="shared" si="18"/>
        <v>0</v>
      </c>
      <c r="I239" s="9"/>
      <c r="J239" s="9"/>
      <c r="K239" s="9"/>
      <c r="L239" s="9"/>
      <c r="M239" s="9"/>
      <c r="N239" s="9">
        <v>2</v>
      </c>
      <c r="O239" s="9"/>
      <c r="P239" s="9"/>
      <c r="Q239" s="10"/>
      <c r="R239" s="10">
        <v>22486</v>
      </c>
    </row>
    <row r="240" spans="1:18" ht="24" x14ac:dyDescent="0.25">
      <c r="A240" s="7">
        <v>2</v>
      </c>
      <c r="B240" s="374" t="s">
        <v>367</v>
      </c>
      <c r="C240" s="375"/>
      <c r="D240" s="375"/>
      <c r="E240" s="375"/>
      <c r="F240" s="376"/>
      <c r="G240" s="11" t="s">
        <v>371</v>
      </c>
      <c r="H240" s="9">
        <f t="shared" si="18"/>
        <v>0</v>
      </c>
      <c r="I240" s="9"/>
      <c r="J240" s="9"/>
      <c r="K240" s="9"/>
      <c r="L240" s="9"/>
      <c r="M240" s="9"/>
      <c r="N240" s="9">
        <v>2</v>
      </c>
      <c r="O240" s="9"/>
      <c r="P240" s="9"/>
      <c r="Q240" s="10">
        <v>44972</v>
      </c>
      <c r="R240" s="10">
        <v>22486</v>
      </c>
    </row>
    <row r="241" spans="1:18" x14ac:dyDescent="0.25">
      <c r="A241" s="7">
        <v>11</v>
      </c>
      <c r="B241" s="396" t="s">
        <v>372</v>
      </c>
      <c r="C241" s="397"/>
      <c r="D241" s="397"/>
      <c r="E241" s="397"/>
      <c r="F241" s="397"/>
      <c r="G241" s="398"/>
      <c r="H241" s="3">
        <f t="shared" ref="H241:P241" si="19">H242+H243+H244+H245+H246+H247+H248+H249+H250+H251+H252+H253+H254+H255</f>
        <v>475</v>
      </c>
      <c r="I241" s="3">
        <f t="shared" si="19"/>
        <v>370</v>
      </c>
      <c r="J241" s="3">
        <f t="shared" si="19"/>
        <v>105</v>
      </c>
      <c r="K241" s="3">
        <f t="shared" si="19"/>
        <v>170</v>
      </c>
      <c r="L241" s="3">
        <f t="shared" si="19"/>
        <v>9</v>
      </c>
      <c r="M241" s="3">
        <f t="shared" si="19"/>
        <v>7</v>
      </c>
      <c r="N241" s="3">
        <f t="shared" si="19"/>
        <v>491</v>
      </c>
      <c r="O241" s="3">
        <f t="shared" si="19"/>
        <v>0</v>
      </c>
      <c r="P241" s="3">
        <f t="shared" si="19"/>
        <v>0</v>
      </c>
      <c r="Q241" s="6">
        <v>44478</v>
      </c>
      <c r="R241" s="6">
        <v>22486</v>
      </c>
    </row>
    <row r="242" spans="1:18" ht="24" x14ac:dyDescent="0.25">
      <c r="A242" s="7"/>
      <c r="B242" s="374" t="s">
        <v>373</v>
      </c>
      <c r="C242" s="375"/>
      <c r="D242" s="375"/>
      <c r="E242" s="375"/>
      <c r="F242" s="376"/>
      <c r="G242" s="11" t="s">
        <v>568</v>
      </c>
      <c r="H242" s="9">
        <f>I242+J242</f>
        <v>370</v>
      </c>
      <c r="I242" s="9">
        <v>340</v>
      </c>
      <c r="J242" s="9">
        <v>30</v>
      </c>
      <c r="K242" s="12">
        <v>133</v>
      </c>
      <c r="L242" s="9">
        <v>7</v>
      </c>
      <c r="M242" s="9">
        <v>7</v>
      </c>
      <c r="N242" s="9">
        <v>368</v>
      </c>
      <c r="O242" s="9"/>
      <c r="P242" s="9"/>
      <c r="Q242" s="10">
        <v>42802</v>
      </c>
      <c r="R242" s="10">
        <v>24221</v>
      </c>
    </row>
    <row r="243" spans="1:18" ht="24" x14ac:dyDescent="0.25">
      <c r="A243" s="7"/>
      <c r="B243" s="374" t="s">
        <v>374</v>
      </c>
      <c r="C243" s="375"/>
      <c r="D243" s="375"/>
      <c r="E243" s="375"/>
      <c r="F243" s="376"/>
      <c r="G243" s="11" t="s">
        <v>569</v>
      </c>
      <c r="H243" s="9">
        <f t="shared" ref="H243:H255" si="20">I243+J243</f>
        <v>20</v>
      </c>
      <c r="I243" s="9">
        <v>10</v>
      </c>
      <c r="J243" s="9">
        <v>10</v>
      </c>
      <c r="K243" s="9">
        <v>9</v>
      </c>
      <c r="L243" s="9"/>
      <c r="M243" s="9"/>
      <c r="N243" s="9">
        <v>26</v>
      </c>
      <c r="O243" s="9"/>
      <c r="P243" s="9"/>
      <c r="Q243" s="10">
        <v>28583</v>
      </c>
      <c r="R243" s="10">
        <v>19072</v>
      </c>
    </row>
    <row r="244" spans="1:18" x14ac:dyDescent="0.25">
      <c r="A244" s="7"/>
      <c r="B244" s="374" t="s">
        <v>375</v>
      </c>
      <c r="C244" s="375"/>
      <c r="D244" s="375"/>
      <c r="E244" s="375"/>
      <c r="F244" s="376"/>
      <c r="G244" s="11" t="s">
        <v>570</v>
      </c>
      <c r="H244" s="9">
        <f t="shared" si="20"/>
        <v>20</v>
      </c>
      <c r="I244" s="9">
        <v>10</v>
      </c>
      <c r="J244" s="9">
        <v>10</v>
      </c>
      <c r="K244" s="9">
        <v>7</v>
      </c>
      <c r="L244" s="9"/>
      <c r="M244" s="9"/>
      <c r="N244" s="9">
        <v>24</v>
      </c>
      <c r="O244" s="9"/>
      <c r="P244" s="9"/>
      <c r="Q244" s="10">
        <v>36499</v>
      </c>
      <c r="R244" s="10">
        <v>18622</v>
      </c>
    </row>
    <row r="245" spans="1:18" x14ac:dyDescent="0.25">
      <c r="A245" s="7"/>
      <c r="B245" s="374" t="s">
        <v>376</v>
      </c>
      <c r="C245" s="375"/>
      <c r="D245" s="375"/>
      <c r="E245" s="375"/>
      <c r="F245" s="376"/>
      <c r="G245" s="11" t="s">
        <v>571</v>
      </c>
      <c r="H245" s="9">
        <f t="shared" si="20"/>
        <v>20</v>
      </c>
      <c r="I245" s="9">
        <v>10</v>
      </c>
      <c r="J245" s="9">
        <v>10</v>
      </c>
      <c r="K245" s="9">
        <v>7</v>
      </c>
      <c r="L245" s="9">
        <v>0</v>
      </c>
      <c r="M245" s="9">
        <v>0</v>
      </c>
      <c r="N245" s="9">
        <v>23</v>
      </c>
      <c r="O245" s="9"/>
      <c r="P245" s="9"/>
      <c r="Q245" s="10">
        <v>29920</v>
      </c>
      <c r="R245" s="10">
        <v>18385</v>
      </c>
    </row>
    <row r="246" spans="1:18" x14ac:dyDescent="0.25">
      <c r="A246" s="7"/>
      <c r="B246" s="374" t="s">
        <v>377</v>
      </c>
      <c r="C246" s="375"/>
      <c r="D246" s="375"/>
      <c r="E246" s="375"/>
      <c r="F246" s="376"/>
      <c r="G246" s="11" t="s">
        <v>572</v>
      </c>
      <c r="H246" s="9">
        <f t="shared" si="20"/>
        <v>0</v>
      </c>
      <c r="I246" s="9"/>
      <c r="J246" s="9"/>
      <c r="K246" s="9">
        <v>3</v>
      </c>
      <c r="L246" s="9">
        <v>0</v>
      </c>
      <c r="M246" s="9"/>
      <c r="N246" s="9">
        <v>8</v>
      </c>
      <c r="O246" s="9"/>
      <c r="P246" s="9"/>
      <c r="Q246" s="10">
        <v>33335</v>
      </c>
      <c r="R246" s="10">
        <v>16469</v>
      </c>
    </row>
    <row r="247" spans="1:18" x14ac:dyDescent="0.25">
      <c r="A247" s="7"/>
      <c r="B247" s="374" t="s">
        <v>378</v>
      </c>
      <c r="C247" s="375"/>
      <c r="D247" s="375"/>
      <c r="E247" s="375"/>
      <c r="F247" s="376"/>
      <c r="G247" s="11" t="s">
        <v>573</v>
      </c>
      <c r="H247" s="9">
        <f t="shared" si="20"/>
        <v>15</v>
      </c>
      <c r="I247" s="9"/>
      <c r="J247" s="9">
        <v>15</v>
      </c>
      <c r="K247" s="9">
        <v>1</v>
      </c>
      <c r="L247" s="9">
        <v>0</v>
      </c>
      <c r="M247" s="9"/>
      <c r="N247" s="9">
        <v>8</v>
      </c>
      <c r="O247" s="9"/>
      <c r="P247" s="9"/>
      <c r="Q247" s="10">
        <v>50884</v>
      </c>
      <c r="R247" s="10">
        <v>13482</v>
      </c>
    </row>
    <row r="248" spans="1:18" x14ac:dyDescent="0.25">
      <c r="A248" s="7"/>
      <c r="B248" s="374" t="s">
        <v>379</v>
      </c>
      <c r="C248" s="375"/>
      <c r="D248" s="375"/>
      <c r="E248" s="375"/>
      <c r="F248" s="376"/>
      <c r="G248" s="11" t="s">
        <v>574</v>
      </c>
      <c r="H248" s="9">
        <f t="shared" si="20"/>
        <v>15</v>
      </c>
      <c r="I248" s="9"/>
      <c r="J248" s="9">
        <v>15</v>
      </c>
      <c r="K248" s="9">
        <v>4</v>
      </c>
      <c r="L248" s="9">
        <v>1</v>
      </c>
      <c r="M248" s="9">
        <v>0</v>
      </c>
      <c r="N248" s="9">
        <v>6</v>
      </c>
      <c r="O248" s="9"/>
      <c r="P248" s="9"/>
      <c r="Q248" s="10">
        <v>30082</v>
      </c>
      <c r="R248" s="10">
        <v>17934</v>
      </c>
    </row>
    <row r="249" spans="1:18" x14ac:dyDescent="0.25">
      <c r="A249" s="7"/>
      <c r="B249" s="374" t="s">
        <v>380</v>
      </c>
      <c r="C249" s="375"/>
      <c r="D249" s="375"/>
      <c r="E249" s="375"/>
      <c r="F249" s="376"/>
      <c r="G249" s="11" t="s">
        <v>575</v>
      </c>
      <c r="H249" s="9">
        <f t="shared" si="20"/>
        <v>0</v>
      </c>
      <c r="I249" s="9"/>
      <c r="J249" s="9"/>
      <c r="K249" s="9">
        <v>2</v>
      </c>
      <c r="L249" s="9">
        <v>0</v>
      </c>
      <c r="M249" s="9">
        <v>0</v>
      </c>
      <c r="N249" s="9">
        <v>6</v>
      </c>
      <c r="O249" s="9"/>
      <c r="P249" s="9"/>
      <c r="Q249" s="10">
        <v>42045</v>
      </c>
      <c r="R249" s="10">
        <v>15504</v>
      </c>
    </row>
    <row r="250" spans="1:18" x14ac:dyDescent="0.25">
      <c r="A250" s="7"/>
      <c r="B250" s="374" t="s">
        <v>381</v>
      </c>
      <c r="C250" s="375"/>
      <c r="D250" s="375"/>
      <c r="E250" s="375"/>
      <c r="F250" s="376"/>
      <c r="G250" s="11" t="s">
        <v>576</v>
      </c>
      <c r="H250" s="9">
        <f t="shared" si="20"/>
        <v>0</v>
      </c>
      <c r="I250" s="9"/>
      <c r="J250" s="9"/>
      <c r="K250" s="9">
        <v>2</v>
      </c>
      <c r="L250" s="9">
        <v>0</v>
      </c>
      <c r="M250" s="9">
        <v>0</v>
      </c>
      <c r="N250" s="9">
        <v>7</v>
      </c>
      <c r="O250" s="9"/>
      <c r="P250" s="9"/>
      <c r="Q250" s="10">
        <v>19280</v>
      </c>
      <c r="R250" s="10">
        <v>19437</v>
      </c>
    </row>
    <row r="251" spans="1:18" x14ac:dyDescent="0.25">
      <c r="A251" s="7"/>
      <c r="B251" s="374" t="s">
        <v>382</v>
      </c>
      <c r="C251" s="375"/>
      <c r="D251" s="375"/>
      <c r="E251" s="375"/>
      <c r="F251" s="376"/>
      <c r="G251" s="11" t="s">
        <v>577</v>
      </c>
      <c r="H251" s="9">
        <f t="shared" si="20"/>
        <v>15</v>
      </c>
      <c r="I251" s="9"/>
      <c r="J251" s="9">
        <v>15</v>
      </c>
      <c r="K251" s="9">
        <v>2</v>
      </c>
      <c r="L251" s="9">
        <v>1</v>
      </c>
      <c r="M251" s="9">
        <v>0</v>
      </c>
      <c r="N251" s="9">
        <v>9</v>
      </c>
      <c r="O251" s="9"/>
      <c r="P251" s="9"/>
      <c r="Q251" s="10">
        <v>42198</v>
      </c>
      <c r="R251" s="10">
        <v>16769</v>
      </c>
    </row>
    <row r="252" spans="1:18" x14ac:dyDescent="0.25">
      <c r="A252" s="7">
        <v>1</v>
      </c>
      <c r="B252" s="374" t="s">
        <v>383</v>
      </c>
      <c r="C252" s="375"/>
      <c r="D252" s="375"/>
      <c r="E252" s="375"/>
      <c r="F252" s="376"/>
      <c r="G252" s="11" t="s">
        <v>384</v>
      </c>
      <c r="H252" s="9">
        <f t="shared" si="20"/>
        <v>0</v>
      </c>
      <c r="I252" s="9"/>
      <c r="J252" s="9"/>
      <c r="K252" s="9"/>
      <c r="L252" s="9"/>
      <c r="M252" s="9"/>
      <c r="N252" s="9">
        <v>2</v>
      </c>
      <c r="O252" s="9"/>
      <c r="P252" s="9"/>
      <c r="Q252" s="10"/>
      <c r="R252" s="10">
        <v>24001</v>
      </c>
    </row>
    <row r="253" spans="1:18" x14ac:dyDescent="0.25">
      <c r="A253" s="7">
        <v>2</v>
      </c>
      <c r="B253" s="374" t="s">
        <v>385</v>
      </c>
      <c r="C253" s="375"/>
      <c r="D253" s="375"/>
      <c r="E253" s="375"/>
      <c r="F253" s="376"/>
      <c r="G253" s="11" t="s">
        <v>386</v>
      </c>
      <c r="H253" s="9">
        <f t="shared" si="20"/>
        <v>0</v>
      </c>
      <c r="I253" s="9"/>
      <c r="J253" s="9"/>
      <c r="K253" s="9"/>
      <c r="L253" s="9"/>
      <c r="M253" s="9"/>
      <c r="N253" s="9">
        <v>2</v>
      </c>
      <c r="O253" s="9"/>
      <c r="P253" s="9"/>
      <c r="Q253" s="10"/>
      <c r="R253" s="10">
        <v>21875</v>
      </c>
    </row>
    <row r="254" spans="1:18" x14ac:dyDescent="0.25">
      <c r="A254" s="7">
        <v>3</v>
      </c>
      <c r="B254" s="374" t="s">
        <v>387</v>
      </c>
      <c r="C254" s="375"/>
      <c r="D254" s="375"/>
      <c r="E254" s="375"/>
      <c r="F254" s="376"/>
      <c r="G254" s="11" t="s">
        <v>388</v>
      </c>
      <c r="H254" s="9">
        <f t="shared" si="20"/>
        <v>0</v>
      </c>
      <c r="I254" s="9"/>
      <c r="J254" s="9"/>
      <c r="K254" s="9"/>
      <c r="L254" s="9"/>
      <c r="M254" s="9"/>
      <c r="N254" s="9">
        <v>1</v>
      </c>
      <c r="O254" s="9"/>
      <c r="P254" s="9"/>
      <c r="Q254" s="10"/>
      <c r="R254" s="10">
        <v>18233</v>
      </c>
    </row>
    <row r="255" spans="1:18" ht="36" x14ac:dyDescent="0.25">
      <c r="A255" s="7">
        <v>4</v>
      </c>
      <c r="B255" s="374" t="s">
        <v>389</v>
      </c>
      <c r="C255" s="375"/>
      <c r="D255" s="375"/>
      <c r="E255" s="375"/>
      <c r="F255" s="376"/>
      <c r="G255" s="11" t="s">
        <v>390</v>
      </c>
      <c r="H255" s="9">
        <f t="shared" si="20"/>
        <v>0</v>
      </c>
      <c r="I255" s="9"/>
      <c r="J255" s="9"/>
      <c r="K255" s="9"/>
      <c r="L255" s="9"/>
      <c r="M255" s="9"/>
      <c r="N255" s="9">
        <v>1</v>
      </c>
      <c r="O255" s="9"/>
      <c r="P255" s="9"/>
      <c r="Q255" s="10"/>
      <c r="R255" s="10">
        <v>7456</v>
      </c>
    </row>
    <row r="256" spans="1:18" x14ac:dyDescent="0.25">
      <c r="A256" s="7">
        <v>12</v>
      </c>
      <c r="B256" s="396" t="s">
        <v>391</v>
      </c>
      <c r="C256" s="397"/>
      <c r="D256" s="397"/>
      <c r="E256" s="397"/>
      <c r="F256" s="397"/>
      <c r="G256" s="398"/>
      <c r="H256" s="3">
        <f t="shared" ref="H256:P256" si="21">H257+H258+H259+H260+H261+H262+H263+H264+H265+H266</f>
        <v>310</v>
      </c>
      <c r="I256" s="3">
        <f t="shared" si="21"/>
        <v>250</v>
      </c>
      <c r="J256" s="25">
        <f>J257+J258+J259+J260+J261+J262+J263+J264+J265+J266</f>
        <v>60</v>
      </c>
      <c r="K256" s="3">
        <f t="shared" si="21"/>
        <v>194</v>
      </c>
      <c r="L256" s="3">
        <f t="shared" si="21"/>
        <v>48</v>
      </c>
      <c r="M256" s="3">
        <f t="shared" si="21"/>
        <v>4</v>
      </c>
      <c r="N256" s="3">
        <f t="shared" si="21"/>
        <v>596</v>
      </c>
      <c r="O256" s="3">
        <f t="shared" si="21"/>
        <v>78</v>
      </c>
      <c r="P256" s="3">
        <f t="shared" si="21"/>
        <v>0</v>
      </c>
      <c r="Q256" s="6">
        <v>44973</v>
      </c>
      <c r="R256" s="6">
        <v>22483</v>
      </c>
    </row>
    <row r="257" spans="1:18" x14ac:dyDescent="0.25">
      <c r="A257" s="7"/>
      <c r="B257" s="374" t="s">
        <v>392</v>
      </c>
      <c r="C257" s="375"/>
      <c r="D257" s="375"/>
      <c r="E257" s="375"/>
      <c r="F257" s="376"/>
      <c r="G257" s="11" t="s">
        <v>578</v>
      </c>
      <c r="H257" s="9">
        <f>I257+J257</f>
        <v>260</v>
      </c>
      <c r="I257" s="9">
        <v>225</v>
      </c>
      <c r="J257" s="9">
        <v>35</v>
      </c>
      <c r="K257" s="9">
        <v>136</v>
      </c>
      <c r="L257" s="9">
        <v>29</v>
      </c>
      <c r="M257" s="9">
        <v>1</v>
      </c>
      <c r="N257" s="9">
        <v>431</v>
      </c>
      <c r="O257" s="9">
        <v>56</v>
      </c>
      <c r="P257" s="9"/>
      <c r="Q257" s="10">
        <v>44973</v>
      </c>
      <c r="R257" s="10">
        <v>22483</v>
      </c>
    </row>
    <row r="258" spans="1:18" ht="24" x14ac:dyDescent="0.25">
      <c r="A258" s="7"/>
      <c r="B258" s="374" t="s">
        <v>393</v>
      </c>
      <c r="C258" s="375"/>
      <c r="D258" s="375"/>
      <c r="E258" s="375"/>
      <c r="F258" s="376"/>
      <c r="G258" s="11" t="s">
        <v>579</v>
      </c>
      <c r="H258" s="9">
        <f t="shared" ref="H258:H265" si="22">I258+J258</f>
        <v>50</v>
      </c>
      <c r="I258" s="9">
        <v>25</v>
      </c>
      <c r="J258" s="9">
        <v>25</v>
      </c>
      <c r="K258" s="9">
        <v>8</v>
      </c>
      <c r="L258" s="9">
        <v>6</v>
      </c>
      <c r="M258" s="9">
        <v>1</v>
      </c>
      <c r="N258" s="9">
        <v>27</v>
      </c>
      <c r="O258" s="9">
        <v>6</v>
      </c>
      <c r="P258" s="9"/>
      <c r="Q258" s="10">
        <v>44973</v>
      </c>
      <c r="R258" s="10">
        <v>22483</v>
      </c>
    </row>
    <row r="259" spans="1:18" x14ac:dyDescent="0.25">
      <c r="A259" s="7"/>
      <c r="B259" s="374" t="s">
        <v>394</v>
      </c>
      <c r="C259" s="375"/>
      <c r="D259" s="375"/>
      <c r="E259" s="375"/>
      <c r="F259" s="376"/>
      <c r="G259" s="11" t="s">
        <v>580</v>
      </c>
      <c r="H259" s="9">
        <f t="shared" si="22"/>
        <v>0</v>
      </c>
      <c r="I259" s="9"/>
      <c r="J259" s="9"/>
      <c r="K259" s="9">
        <v>12</v>
      </c>
      <c r="L259" s="9">
        <v>3</v>
      </c>
      <c r="M259" s="9"/>
      <c r="N259" s="9">
        <v>39</v>
      </c>
      <c r="O259" s="9">
        <v>3</v>
      </c>
      <c r="P259" s="9"/>
      <c r="Q259" s="10">
        <v>44973</v>
      </c>
      <c r="R259" s="10">
        <v>22483</v>
      </c>
    </row>
    <row r="260" spans="1:18" x14ac:dyDescent="0.25">
      <c r="A260" s="7"/>
      <c r="B260" s="374" t="s">
        <v>395</v>
      </c>
      <c r="C260" s="375"/>
      <c r="D260" s="375"/>
      <c r="E260" s="375"/>
      <c r="F260" s="376"/>
      <c r="G260" s="11" t="s">
        <v>581</v>
      </c>
      <c r="H260" s="9">
        <f t="shared" si="22"/>
        <v>0</v>
      </c>
      <c r="I260" s="9"/>
      <c r="J260" s="9"/>
      <c r="K260" s="9">
        <v>4</v>
      </c>
      <c r="L260" s="9">
        <v>1</v>
      </c>
      <c r="M260" s="9">
        <v>1</v>
      </c>
      <c r="N260" s="9">
        <v>11</v>
      </c>
      <c r="O260" s="9">
        <v>2</v>
      </c>
      <c r="P260" s="9"/>
      <c r="Q260" s="10">
        <v>44973</v>
      </c>
      <c r="R260" s="10">
        <v>22483</v>
      </c>
    </row>
    <row r="261" spans="1:18" x14ac:dyDescent="0.25">
      <c r="A261" s="7"/>
      <c r="B261" s="374" t="s">
        <v>396</v>
      </c>
      <c r="C261" s="375"/>
      <c r="D261" s="375"/>
      <c r="E261" s="375"/>
      <c r="F261" s="376"/>
      <c r="G261" s="11" t="s">
        <v>582</v>
      </c>
      <c r="H261" s="9">
        <f t="shared" si="22"/>
        <v>0</v>
      </c>
      <c r="I261" s="9"/>
      <c r="J261" s="9"/>
      <c r="K261" s="9">
        <v>8</v>
      </c>
      <c r="L261" s="9">
        <v>2</v>
      </c>
      <c r="M261" s="9"/>
      <c r="N261" s="9">
        <v>17</v>
      </c>
      <c r="O261" s="9">
        <v>2</v>
      </c>
      <c r="P261" s="9"/>
      <c r="Q261" s="10">
        <v>44973</v>
      </c>
      <c r="R261" s="10">
        <v>22483</v>
      </c>
    </row>
    <row r="262" spans="1:18" x14ac:dyDescent="0.25">
      <c r="A262" s="7"/>
      <c r="B262" s="374" t="s">
        <v>397</v>
      </c>
      <c r="C262" s="375"/>
      <c r="D262" s="375"/>
      <c r="E262" s="375"/>
      <c r="F262" s="376"/>
      <c r="G262" s="11" t="s">
        <v>583</v>
      </c>
      <c r="H262" s="9">
        <f t="shared" si="22"/>
        <v>0</v>
      </c>
      <c r="I262" s="9"/>
      <c r="J262" s="9"/>
      <c r="K262" s="9">
        <v>5</v>
      </c>
      <c r="L262" s="9">
        <v>1</v>
      </c>
      <c r="M262" s="9">
        <v>1</v>
      </c>
      <c r="N262" s="9">
        <v>12</v>
      </c>
      <c r="O262" s="9">
        <v>3</v>
      </c>
      <c r="P262" s="9"/>
      <c r="Q262" s="10">
        <v>44973</v>
      </c>
      <c r="R262" s="10">
        <v>22483</v>
      </c>
    </row>
    <row r="263" spans="1:18" x14ac:dyDescent="0.25">
      <c r="A263" s="7"/>
      <c r="B263" s="374" t="s">
        <v>398</v>
      </c>
      <c r="C263" s="375"/>
      <c r="D263" s="375"/>
      <c r="E263" s="375"/>
      <c r="F263" s="376"/>
      <c r="G263" s="11" t="s">
        <v>584</v>
      </c>
      <c r="H263" s="9">
        <f t="shared" si="22"/>
        <v>0</v>
      </c>
      <c r="I263" s="9"/>
      <c r="J263" s="9"/>
      <c r="K263" s="9">
        <v>9</v>
      </c>
      <c r="L263" s="9">
        <v>2</v>
      </c>
      <c r="M263" s="9"/>
      <c r="N263" s="9">
        <v>29</v>
      </c>
      <c r="O263" s="9">
        <v>1</v>
      </c>
      <c r="P263" s="9"/>
      <c r="Q263" s="10">
        <v>44973</v>
      </c>
      <c r="R263" s="10">
        <v>22483</v>
      </c>
    </row>
    <row r="264" spans="1:18" x14ac:dyDescent="0.25">
      <c r="A264" s="7"/>
      <c r="B264" s="374" t="s">
        <v>399</v>
      </c>
      <c r="C264" s="375"/>
      <c r="D264" s="375"/>
      <c r="E264" s="375"/>
      <c r="F264" s="376"/>
      <c r="G264" s="11" t="s">
        <v>585</v>
      </c>
      <c r="H264" s="9">
        <f t="shared" si="22"/>
        <v>0</v>
      </c>
      <c r="I264" s="9"/>
      <c r="J264" s="9"/>
      <c r="K264" s="9">
        <v>7</v>
      </c>
      <c r="L264" s="9">
        <v>2</v>
      </c>
      <c r="M264" s="9"/>
      <c r="N264" s="9">
        <v>15</v>
      </c>
      <c r="O264" s="9">
        <v>3</v>
      </c>
      <c r="P264" s="9"/>
      <c r="Q264" s="10">
        <v>44973</v>
      </c>
      <c r="R264" s="10">
        <v>22483</v>
      </c>
    </row>
    <row r="265" spans="1:18" ht="24" x14ac:dyDescent="0.25">
      <c r="A265" s="7"/>
      <c r="B265" s="374" t="s">
        <v>400</v>
      </c>
      <c r="C265" s="375"/>
      <c r="D265" s="375"/>
      <c r="E265" s="375"/>
      <c r="F265" s="376"/>
      <c r="G265" s="11" t="s">
        <v>586</v>
      </c>
      <c r="H265" s="9">
        <f t="shared" si="22"/>
        <v>0</v>
      </c>
      <c r="I265" s="9"/>
      <c r="J265" s="9"/>
      <c r="K265" s="9">
        <v>5</v>
      </c>
      <c r="L265" s="9">
        <v>2</v>
      </c>
      <c r="M265" s="9"/>
      <c r="N265" s="9">
        <v>13</v>
      </c>
      <c r="O265" s="9">
        <v>2</v>
      </c>
      <c r="P265" s="9"/>
      <c r="Q265" s="10">
        <v>44973</v>
      </c>
      <c r="R265" s="10">
        <v>22483</v>
      </c>
    </row>
    <row r="266" spans="1:18" x14ac:dyDescent="0.25">
      <c r="A266" s="7"/>
      <c r="B266" s="374" t="s">
        <v>401</v>
      </c>
      <c r="C266" s="375"/>
      <c r="D266" s="375"/>
      <c r="E266" s="375"/>
      <c r="F266" s="376"/>
      <c r="G266" s="11" t="s">
        <v>402</v>
      </c>
      <c r="H266" s="9">
        <f>I266+J266</f>
        <v>0</v>
      </c>
      <c r="I266" s="9"/>
      <c r="J266" s="9"/>
      <c r="K266" s="9"/>
      <c r="L266" s="9"/>
      <c r="M266" s="9"/>
      <c r="N266" s="9">
        <v>2</v>
      </c>
      <c r="O266" s="9"/>
      <c r="P266" s="9"/>
      <c r="Q266" s="10">
        <v>44973</v>
      </c>
      <c r="R266" s="10">
        <v>22483</v>
      </c>
    </row>
    <row r="267" spans="1:18" x14ac:dyDescent="0.25">
      <c r="A267" s="7">
        <v>13</v>
      </c>
      <c r="B267" s="396" t="s">
        <v>403</v>
      </c>
      <c r="C267" s="397"/>
      <c r="D267" s="397"/>
      <c r="E267" s="397"/>
      <c r="F267" s="397"/>
      <c r="G267" s="398"/>
      <c r="H267" s="3">
        <f>H269+H270+H271+H272+H273+H274+H275+H276+H277+H278+H279+H280+H281+H282+H283+H284+H285+H287+H288+H289+H290+H291+H292+H293+H294+H295+H296+H297+H299+H300+H301+H302+H303</f>
        <v>105</v>
      </c>
      <c r="I267" s="3">
        <f t="shared" ref="I267:P267" si="23">I269+I270+I271+I272+I273+I274+I275+I276+I277+I278+I279+I280+I281+I282+I283+I284+I285+I287+I288+I289+I290+I291+I292+I293+I294+I295+I296+I297+I299+I300+I301+I302+I303</f>
        <v>65</v>
      </c>
      <c r="J267" s="3">
        <f t="shared" si="23"/>
        <v>40</v>
      </c>
      <c r="K267" s="3">
        <f t="shared" si="23"/>
        <v>32</v>
      </c>
      <c r="L267" s="3">
        <f t="shared" si="23"/>
        <v>37</v>
      </c>
      <c r="M267" s="3">
        <f t="shared" si="23"/>
        <v>20</v>
      </c>
      <c r="N267" s="3">
        <f t="shared" si="23"/>
        <v>85</v>
      </c>
      <c r="O267" s="3">
        <f t="shared" si="23"/>
        <v>67</v>
      </c>
      <c r="P267" s="3">
        <f t="shared" si="23"/>
        <v>31</v>
      </c>
      <c r="Q267" s="6">
        <v>36918</v>
      </c>
      <c r="R267" s="6">
        <v>20445</v>
      </c>
    </row>
    <row r="268" spans="1:18" x14ac:dyDescent="0.25">
      <c r="A268" s="7"/>
      <c r="B268" s="374" t="s">
        <v>430</v>
      </c>
      <c r="C268" s="375"/>
      <c r="D268" s="375"/>
      <c r="E268" s="375"/>
      <c r="F268" s="376"/>
      <c r="G268" s="11"/>
      <c r="H268" s="439"/>
      <c r="I268" s="440"/>
      <c r="J268" s="440"/>
      <c r="K268" s="440"/>
      <c r="L268" s="440"/>
      <c r="M268" s="440"/>
      <c r="N268" s="440"/>
      <c r="O268" s="440"/>
      <c r="P268" s="440"/>
      <c r="Q268" s="440"/>
      <c r="R268" s="441"/>
    </row>
    <row r="269" spans="1:18" x14ac:dyDescent="0.25">
      <c r="A269" s="7"/>
      <c r="B269" s="374" t="s">
        <v>430</v>
      </c>
      <c r="C269" s="375"/>
      <c r="D269" s="375"/>
      <c r="E269" s="375"/>
      <c r="F269" s="376"/>
      <c r="G269" s="11" t="s">
        <v>590</v>
      </c>
      <c r="H269" s="9">
        <f>I269+J269</f>
        <v>95</v>
      </c>
      <c r="I269" s="9">
        <v>65</v>
      </c>
      <c r="J269" s="9">
        <v>30</v>
      </c>
      <c r="K269" s="9">
        <v>26</v>
      </c>
      <c r="L269" s="9">
        <v>27</v>
      </c>
      <c r="M269" s="9">
        <v>18</v>
      </c>
      <c r="N269" s="9">
        <v>60</v>
      </c>
      <c r="O269" s="9">
        <v>38</v>
      </c>
      <c r="P269" s="9">
        <v>9</v>
      </c>
      <c r="Q269" s="10">
        <v>43334</v>
      </c>
      <c r="R269" s="10">
        <v>20178</v>
      </c>
    </row>
    <row r="270" spans="1:18" x14ac:dyDescent="0.25">
      <c r="A270" s="7">
        <v>1</v>
      </c>
      <c r="B270" s="374" t="s">
        <v>431</v>
      </c>
      <c r="C270" s="375"/>
      <c r="D270" s="375"/>
      <c r="E270" s="375"/>
      <c r="F270" s="376"/>
      <c r="G270" s="11" t="s">
        <v>432</v>
      </c>
      <c r="H270" s="9">
        <f t="shared" ref="H270:H284" si="24">I270+J270</f>
        <v>0</v>
      </c>
      <c r="I270" s="9"/>
      <c r="J270" s="9"/>
      <c r="K270" s="9"/>
      <c r="L270" s="9"/>
      <c r="M270" s="9"/>
      <c r="N270" s="9">
        <v>1</v>
      </c>
      <c r="O270" s="9"/>
      <c r="P270" s="9"/>
      <c r="Q270" s="10"/>
      <c r="R270" s="10">
        <v>29483</v>
      </c>
    </row>
    <row r="271" spans="1:18" ht="24" x14ac:dyDescent="0.25">
      <c r="A271" s="7">
        <v>2</v>
      </c>
      <c r="B271" s="374" t="s">
        <v>433</v>
      </c>
      <c r="C271" s="375"/>
      <c r="D271" s="375"/>
      <c r="E271" s="375"/>
      <c r="F271" s="376"/>
      <c r="G271" s="11" t="s">
        <v>434</v>
      </c>
      <c r="H271" s="9">
        <f t="shared" si="24"/>
        <v>0</v>
      </c>
      <c r="I271" s="9"/>
      <c r="J271" s="9"/>
      <c r="K271" s="9"/>
      <c r="L271" s="9"/>
      <c r="M271" s="9"/>
      <c r="N271" s="9">
        <v>1</v>
      </c>
      <c r="O271" s="9"/>
      <c r="P271" s="9"/>
      <c r="Q271" s="10"/>
      <c r="R271" s="10">
        <v>29483</v>
      </c>
    </row>
    <row r="272" spans="1:18" ht="24" x14ac:dyDescent="0.25">
      <c r="A272" s="7">
        <v>3</v>
      </c>
      <c r="B272" s="374" t="s">
        <v>435</v>
      </c>
      <c r="C272" s="375"/>
      <c r="D272" s="375"/>
      <c r="E272" s="375"/>
      <c r="F272" s="376"/>
      <c r="G272" s="11" t="s">
        <v>436</v>
      </c>
      <c r="H272" s="9">
        <f t="shared" si="24"/>
        <v>0</v>
      </c>
      <c r="I272" s="9"/>
      <c r="J272" s="9"/>
      <c r="K272" s="9"/>
      <c r="L272" s="9"/>
      <c r="M272" s="9"/>
      <c r="N272" s="9">
        <v>1</v>
      </c>
      <c r="O272" s="9"/>
      <c r="P272" s="9"/>
      <c r="Q272" s="10"/>
      <c r="R272" s="10">
        <v>24698</v>
      </c>
    </row>
    <row r="273" spans="1:18" x14ac:dyDescent="0.25">
      <c r="A273" s="7">
        <v>4</v>
      </c>
      <c r="B273" s="374" t="s">
        <v>439</v>
      </c>
      <c r="C273" s="375"/>
      <c r="D273" s="375"/>
      <c r="E273" s="375"/>
      <c r="F273" s="376"/>
      <c r="G273" s="11" t="s">
        <v>440</v>
      </c>
      <c r="H273" s="9">
        <f t="shared" si="24"/>
        <v>0</v>
      </c>
      <c r="I273" s="9"/>
      <c r="J273" s="9"/>
      <c r="K273" s="9"/>
      <c r="L273" s="9"/>
      <c r="M273" s="9"/>
      <c r="N273" s="9">
        <v>1</v>
      </c>
      <c r="O273" s="9"/>
      <c r="P273" s="9"/>
      <c r="Q273" s="10"/>
      <c r="R273" s="10">
        <v>39446</v>
      </c>
    </row>
    <row r="274" spans="1:18" x14ac:dyDescent="0.25">
      <c r="A274" s="7">
        <v>5</v>
      </c>
      <c r="B274" s="374" t="s">
        <v>443</v>
      </c>
      <c r="C274" s="375"/>
      <c r="D274" s="375"/>
      <c r="E274" s="375"/>
      <c r="F274" s="376"/>
      <c r="G274" s="11" t="s">
        <v>444</v>
      </c>
      <c r="H274" s="9">
        <f t="shared" si="24"/>
        <v>0</v>
      </c>
      <c r="I274" s="9"/>
      <c r="J274" s="9"/>
      <c r="K274" s="9"/>
      <c r="L274" s="9"/>
      <c r="M274" s="9"/>
      <c r="N274" s="9">
        <v>1</v>
      </c>
      <c r="O274" s="9"/>
      <c r="P274" s="9"/>
      <c r="Q274" s="10"/>
      <c r="R274" s="10">
        <v>41198</v>
      </c>
    </row>
    <row r="275" spans="1:18" x14ac:dyDescent="0.25">
      <c r="A275" s="7">
        <v>6</v>
      </c>
      <c r="B275" s="374" t="s">
        <v>445</v>
      </c>
      <c r="C275" s="375"/>
      <c r="D275" s="375"/>
      <c r="E275" s="375"/>
      <c r="F275" s="376"/>
      <c r="G275" s="11" t="s">
        <v>446</v>
      </c>
      <c r="H275" s="9">
        <f t="shared" si="24"/>
        <v>0</v>
      </c>
      <c r="I275" s="9"/>
      <c r="J275" s="9"/>
      <c r="K275" s="9"/>
      <c r="L275" s="9"/>
      <c r="M275" s="9"/>
      <c r="N275" s="9">
        <v>1</v>
      </c>
      <c r="O275" s="9"/>
      <c r="P275" s="9"/>
      <c r="Q275" s="10"/>
      <c r="R275" s="10">
        <v>24698</v>
      </c>
    </row>
    <row r="276" spans="1:18" x14ac:dyDescent="0.25">
      <c r="A276" s="7">
        <v>7</v>
      </c>
      <c r="B276" s="374" t="s">
        <v>447</v>
      </c>
      <c r="C276" s="375"/>
      <c r="D276" s="375"/>
      <c r="E276" s="375"/>
      <c r="F276" s="376"/>
      <c r="G276" s="11" t="s">
        <v>448</v>
      </c>
      <c r="H276" s="9">
        <f t="shared" si="24"/>
        <v>0</v>
      </c>
      <c r="I276" s="9"/>
      <c r="J276" s="9"/>
      <c r="K276" s="9"/>
      <c r="L276" s="9"/>
      <c r="M276" s="9"/>
      <c r="N276" s="9">
        <v>1</v>
      </c>
      <c r="O276" s="9"/>
      <c r="P276" s="9"/>
      <c r="Q276" s="10"/>
      <c r="R276" s="10">
        <v>29198</v>
      </c>
    </row>
    <row r="277" spans="1:18" x14ac:dyDescent="0.25">
      <c r="A277" s="7">
        <v>8</v>
      </c>
      <c r="B277" s="374" t="s">
        <v>449</v>
      </c>
      <c r="C277" s="375"/>
      <c r="D277" s="375"/>
      <c r="E277" s="375"/>
      <c r="F277" s="376"/>
      <c r="G277" s="11" t="s">
        <v>450</v>
      </c>
      <c r="H277" s="9">
        <f t="shared" si="24"/>
        <v>0</v>
      </c>
      <c r="I277" s="9"/>
      <c r="J277" s="9"/>
      <c r="K277" s="9"/>
      <c r="L277" s="9"/>
      <c r="M277" s="9"/>
      <c r="N277" s="9"/>
      <c r="O277" s="9">
        <v>1</v>
      </c>
      <c r="P277" s="9">
        <v>1</v>
      </c>
      <c r="Q277" s="10"/>
      <c r="R277" s="10">
        <v>0</v>
      </c>
    </row>
    <row r="278" spans="1:18" x14ac:dyDescent="0.25">
      <c r="A278" s="7">
        <v>9</v>
      </c>
      <c r="B278" s="374" t="s">
        <v>451</v>
      </c>
      <c r="C278" s="375"/>
      <c r="D278" s="375"/>
      <c r="E278" s="375"/>
      <c r="F278" s="376"/>
      <c r="G278" s="11" t="s">
        <v>452</v>
      </c>
      <c r="H278" s="9">
        <f t="shared" si="24"/>
        <v>0</v>
      </c>
      <c r="I278" s="9"/>
      <c r="J278" s="9"/>
      <c r="K278" s="9"/>
      <c r="L278" s="9"/>
      <c r="M278" s="9"/>
      <c r="N278" s="9">
        <v>1</v>
      </c>
      <c r="O278" s="9"/>
      <c r="P278" s="9"/>
      <c r="Q278" s="10"/>
      <c r="R278" s="10">
        <v>24689</v>
      </c>
    </row>
    <row r="279" spans="1:18" x14ac:dyDescent="0.25">
      <c r="A279" s="7">
        <v>10</v>
      </c>
      <c r="B279" s="374" t="s">
        <v>453</v>
      </c>
      <c r="C279" s="375"/>
      <c r="D279" s="375"/>
      <c r="E279" s="375"/>
      <c r="F279" s="376"/>
      <c r="G279" s="11" t="s">
        <v>454</v>
      </c>
      <c r="H279" s="9">
        <f t="shared" si="24"/>
        <v>0</v>
      </c>
      <c r="I279" s="9"/>
      <c r="J279" s="9"/>
      <c r="K279" s="9"/>
      <c r="L279" s="9"/>
      <c r="M279" s="9"/>
      <c r="N279" s="9">
        <v>1</v>
      </c>
      <c r="O279" s="9">
        <v>0</v>
      </c>
      <c r="P279" s="9">
        <v>0</v>
      </c>
      <c r="Q279" s="10"/>
      <c r="R279" s="10">
        <v>0</v>
      </c>
    </row>
    <row r="280" spans="1:18" x14ac:dyDescent="0.25">
      <c r="A280" s="7">
        <v>11</v>
      </c>
      <c r="B280" s="374" t="s">
        <v>455</v>
      </c>
      <c r="C280" s="375"/>
      <c r="D280" s="375"/>
      <c r="E280" s="375"/>
      <c r="F280" s="376"/>
      <c r="G280" s="11" t="s">
        <v>456</v>
      </c>
      <c r="H280" s="9">
        <f t="shared" si="24"/>
        <v>0</v>
      </c>
      <c r="I280" s="9"/>
      <c r="J280" s="9"/>
      <c r="K280" s="9"/>
      <c r="L280" s="9"/>
      <c r="M280" s="9"/>
      <c r="N280" s="9">
        <v>1</v>
      </c>
      <c r="O280" s="9"/>
      <c r="P280" s="9"/>
      <c r="Q280" s="10"/>
      <c r="R280" s="10">
        <v>29483</v>
      </c>
    </row>
    <row r="281" spans="1:18" x14ac:dyDescent="0.25">
      <c r="A281" s="7">
        <v>12</v>
      </c>
      <c r="B281" s="374" t="s">
        <v>457</v>
      </c>
      <c r="C281" s="375"/>
      <c r="D281" s="375"/>
      <c r="E281" s="375"/>
      <c r="F281" s="376"/>
      <c r="G281" s="11" t="s">
        <v>458</v>
      </c>
      <c r="H281" s="9">
        <f t="shared" si="24"/>
        <v>0</v>
      </c>
      <c r="I281" s="9"/>
      <c r="J281" s="9"/>
      <c r="K281" s="9"/>
      <c r="L281" s="9"/>
      <c r="M281" s="9"/>
      <c r="N281" s="9">
        <v>1</v>
      </c>
      <c r="O281" s="9"/>
      <c r="P281" s="9"/>
      <c r="Q281" s="10"/>
      <c r="R281" s="10">
        <v>31698</v>
      </c>
    </row>
    <row r="282" spans="1:18" x14ac:dyDescent="0.25">
      <c r="A282" s="7">
        <v>13</v>
      </c>
      <c r="B282" s="374" t="s">
        <v>459</v>
      </c>
      <c r="C282" s="375"/>
      <c r="D282" s="375"/>
      <c r="E282" s="375"/>
      <c r="F282" s="376"/>
      <c r="G282" s="11" t="s">
        <v>460</v>
      </c>
      <c r="H282" s="9">
        <f t="shared" si="24"/>
        <v>0</v>
      </c>
      <c r="I282" s="9"/>
      <c r="J282" s="9"/>
      <c r="K282" s="9"/>
      <c r="L282" s="9"/>
      <c r="M282" s="9"/>
      <c r="N282" s="9">
        <v>1</v>
      </c>
      <c r="O282" s="9"/>
      <c r="P282" s="9"/>
      <c r="Q282" s="10"/>
      <c r="R282" s="10">
        <v>0</v>
      </c>
    </row>
    <row r="283" spans="1:18" ht="24" x14ac:dyDescent="0.25">
      <c r="A283" s="7">
        <v>14</v>
      </c>
      <c r="B283" s="374" t="s">
        <v>461</v>
      </c>
      <c r="C283" s="375"/>
      <c r="D283" s="375"/>
      <c r="E283" s="375"/>
      <c r="F283" s="376"/>
      <c r="G283" s="11" t="s">
        <v>462</v>
      </c>
      <c r="H283" s="9">
        <f t="shared" si="24"/>
        <v>0</v>
      </c>
      <c r="I283" s="9"/>
      <c r="J283" s="9"/>
      <c r="K283" s="9"/>
      <c r="L283" s="9"/>
      <c r="M283" s="9"/>
      <c r="N283" s="9">
        <v>1</v>
      </c>
      <c r="O283" s="9"/>
      <c r="P283" s="9"/>
      <c r="Q283" s="10"/>
      <c r="R283" s="10">
        <v>45929</v>
      </c>
    </row>
    <row r="284" spans="1:18" x14ac:dyDescent="0.25">
      <c r="A284" s="7">
        <v>15</v>
      </c>
      <c r="B284" s="374" t="s">
        <v>437</v>
      </c>
      <c r="C284" s="375"/>
      <c r="D284" s="375"/>
      <c r="E284" s="375"/>
      <c r="F284" s="376"/>
      <c r="G284" s="11" t="s">
        <v>438</v>
      </c>
      <c r="H284" s="9">
        <f t="shared" si="24"/>
        <v>0</v>
      </c>
      <c r="I284" s="9"/>
      <c r="J284" s="9"/>
      <c r="K284" s="9"/>
      <c r="L284" s="9"/>
      <c r="M284" s="9"/>
      <c r="N284" s="9"/>
      <c r="O284" s="9"/>
      <c r="P284" s="9"/>
      <c r="Q284" s="10"/>
      <c r="R284" s="10"/>
    </row>
    <row r="285" spans="1:18" x14ac:dyDescent="0.25">
      <c r="A285" s="7">
        <v>16</v>
      </c>
      <c r="B285" s="374" t="s">
        <v>441</v>
      </c>
      <c r="C285" s="375"/>
      <c r="D285" s="375"/>
      <c r="E285" s="375"/>
      <c r="F285" s="376"/>
      <c r="G285" s="11" t="s">
        <v>442</v>
      </c>
      <c r="H285" s="9">
        <f>I285+J285</f>
        <v>0</v>
      </c>
      <c r="I285" s="9"/>
      <c r="J285" s="9"/>
      <c r="K285" s="9"/>
      <c r="L285" s="9"/>
      <c r="M285" s="9"/>
      <c r="N285" s="9"/>
      <c r="O285" s="9"/>
      <c r="P285" s="9"/>
      <c r="Q285" s="10"/>
      <c r="R285" s="10"/>
    </row>
    <row r="286" spans="1:18" x14ac:dyDescent="0.25">
      <c r="A286" s="7"/>
      <c r="B286" s="396" t="s">
        <v>404</v>
      </c>
      <c r="C286" s="397"/>
      <c r="D286" s="397"/>
      <c r="E286" s="397"/>
      <c r="F286" s="397"/>
      <c r="G286" s="398"/>
      <c r="H286" s="439"/>
      <c r="I286" s="440"/>
      <c r="J286" s="440"/>
      <c r="K286" s="440"/>
      <c r="L286" s="440"/>
      <c r="M286" s="440"/>
      <c r="N286" s="440"/>
      <c r="O286" s="440"/>
      <c r="P286" s="440"/>
      <c r="Q286" s="440"/>
      <c r="R286" s="441"/>
    </row>
    <row r="287" spans="1:18" ht="24" x14ac:dyDescent="0.25">
      <c r="A287" s="7"/>
      <c r="B287" s="374" t="s">
        <v>404</v>
      </c>
      <c r="C287" s="375"/>
      <c r="D287" s="375"/>
      <c r="E287" s="375"/>
      <c r="F287" s="376"/>
      <c r="G287" s="11" t="s">
        <v>587</v>
      </c>
      <c r="H287" s="9">
        <f>I287+J287</f>
        <v>10</v>
      </c>
      <c r="I287" s="9"/>
      <c r="J287" s="9">
        <v>10</v>
      </c>
      <c r="K287" s="9">
        <v>4</v>
      </c>
      <c r="L287" s="9">
        <v>6</v>
      </c>
      <c r="M287" s="9">
        <v>1</v>
      </c>
      <c r="N287" s="9">
        <v>7</v>
      </c>
      <c r="O287" s="9">
        <v>9</v>
      </c>
      <c r="P287" s="9">
        <v>8</v>
      </c>
      <c r="Q287" s="10">
        <v>47766</v>
      </c>
      <c r="R287" s="10">
        <v>22478</v>
      </c>
    </row>
    <row r="288" spans="1:18" x14ac:dyDescent="0.25">
      <c r="A288" s="7"/>
      <c r="B288" s="374" t="s">
        <v>424</v>
      </c>
      <c r="C288" s="375"/>
      <c r="D288" s="375"/>
      <c r="E288" s="375"/>
      <c r="F288" s="376"/>
      <c r="G288" s="11" t="s">
        <v>589</v>
      </c>
      <c r="H288" s="9">
        <f t="shared" ref="H288:H297" si="25">I288+J288</f>
        <v>0</v>
      </c>
      <c r="I288" s="9"/>
      <c r="J288" s="9"/>
      <c r="K288" s="9"/>
      <c r="L288" s="9"/>
      <c r="M288" s="9"/>
      <c r="N288" s="9"/>
      <c r="O288" s="9">
        <v>1</v>
      </c>
      <c r="P288" s="9">
        <v>1</v>
      </c>
      <c r="Q288" s="10"/>
      <c r="R288" s="10"/>
    </row>
    <row r="289" spans="1:18" x14ac:dyDescent="0.25">
      <c r="A289" s="7">
        <v>1</v>
      </c>
      <c r="B289" s="374" t="s">
        <v>405</v>
      </c>
      <c r="C289" s="375"/>
      <c r="D289" s="375"/>
      <c r="E289" s="375"/>
      <c r="F289" s="376"/>
      <c r="G289" s="11" t="s">
        <v>406</v>
      </c>
      <c r="H289" s="9">
        <f t="shared" si="25"/>
        <v>0</v>
      </c>
      <c r="I289" s="9"/>
      <c r="J289" s="9"/>
      <c r="K289" s="9"/>
      <c r="L289" s="9"/>
      <c r="M289" s="9"/>
      <c r="N289" s="9"/>
      <c r="O289" s="9">
        <v>1</v>
      </c>
      <c r="P289" s="9">
        <v>1</v>
      </c>
      <c r="Q289" s="10"/>
      <c r="R289" s="10"/>
    </row>
    <row r="290" spans="1:18" x14ac:dyDescent="0.25">
      <c r="A290" s="7">
        <v>2</v>
      </c>
      <c r="B290" s="374" t="s">
        <v>407</v>
      </c>
      <c r="C290" s="375"/>
      <c r="D290" s="375"/>
      <c r="E290" s="375"/>
      <c r="F290" s="376"/>
      <c r="G290" s="11" t="s">
        <v>408</v>
      </c>
      <c r="H290" s="9">
        <f t="shared" si="25"/>
        <v>0</v>
      </c>
      <c r="I290" s="9"/>
      <c r="J290" s="9"/>
      <c r="K290" s="9"/>
      <c r="L290" s="9"/>
      <c r="M290" s="9"/>
      <c r="N290" s="9"/>
      <c r="O290" s="9">
        <v>1</v>
      </c>
      <c r="P290" s="9">
        <v>1</v>
      </c>
      <c r="Q290" s="10"/>
      <c r="R290" s="10"/>
    </row>
    <row r="291" spans="1:18" x14ac:dyDescent="0.25">
      <c r="A291" s="7">
        <v>3</v>
      </c>
      <c r="B291" s="374" t="s">
        <v>409</v>
      </c>
      <c r="C291" s="375"/>
      <c r="D291" s="375"/>
      <c r="E291" s="375"/>
      <c r="F291" s="376"/>
      <c r="G291" s="11" t="s">
        <v>410</v>
      </c>
      <c r="H291" s="9">
        <f t="shared" si="25"/>
        <v>0</v>
      </c>
      <c r="I291" s="9"/>
      <c r="J291" s="9"/>
      <c r="K291" s="9"/>
      <c r="L291" s="9"/>
      <c r="M291" s="9"/>
      <c r="N291" s="9"/>
      <c r="O291" s="9">
        <v>1</v>
      </c>
      <c r="P291" s="9">
        <v>1</v>
      </c>
      <c r="Q291" s="10"/>
      <c r="R291" s="10"/>
    </row>
    <row r="292" spans="1:18" x14ac:dyDescent="0.25">
      <c r="A292" s="7">
        <v>4</v>
      </c>
      <c r="B292" s="374" t="s">
        <v>411</v>
      </c>
      <c r="C292" s="375"/>
      <c r="D292" s="375"/>
      <c r="E292" s="375"/>
      <c r="F292" s="376"/>
      <c r="G292" s="11" t="s">
        <v>412</v>
      </c>
      <c r="H292" s="9">
        <f t="shared" si="25"/>
        <v>0</v>
      </c>
      <c r="I292" s="9"/>
      <c r="J292" s="9"/>
      <c r="K292" s="9"/>
      <c r="L292" s="9"/>
      <c r="M292" s="9"/>
      <c r="N292" s="9"/>
      <c r="O292" s="9">
        <v>1</v>
      </c>
      <c r="P292" s="9">
        <v>1</v>
      </c>
      <c r="Q292" s="10"/>
      <c r="R292" s="10"/>
    </row>
    <row r="293" spans="1:18" x14ac:dyDescent="0.25">
      <c r="A293" s="7">
        <v>5</v>
      </c>
      <c r="B293" s="374" t="s">
        <v>415</v>
      </c>
      <c r="C293" s="375"/>
      <c r="D293" s="375"/>
      <c r="E293" s="375"/>
      <c r="F293" s="376"/>
      <c r="G293" s="11" t="s">
        <v>416</v>
      </c>
      <c r="H293" s="9">
        <f t="shared" si="25"/>
        <v>0</v>
      </c>
      <c r="I293" s="9"/>
      <c r="J293" s="9"/>
      <c r="K293" s="9"/>
      <c r="L293" s="9"/>
      <c r="M293" s="9"/>
      <c r="N293" s="9"/>
      <c r="O293" s="9">
        <v>1</v>
      </c>
      <c r="P293" s="9">
        <v>0</v>
      </c>
      <c r="Q293" s="10"/>
      <c r="R293" s="10"/>
    </row>
    <row r="294" spans="1:18" x14ac:dyDescent="0.25">
      <c r="A294" s="7">
        <v>6</v>
      </c>
      <c r="B294" s="374" t="s">
        <v>417</v>
      </c>
      <c r="C294" s="375"/>
      <c r="D294" s="375"/>
      <c r="E294" s="375"/>
      <c r="F294" s="376"/>
      <c r="G294" s="11" t="s">
        <v>418</v>
      </c>
      <c r="H294" s="9">
        <f t="shared" si="25"/>
        <v>0</v>
      </c>
      <c r="I294" s="9"/>
      <c r="J294" s="9"/>
      <c r="K294" s="9"/>
      <c r="L294" s="9"/>
      <c r="M294" s="9"/>
      <c r="N294" s="9"/>
      <c r="O294" s="9">
        <v>1</v>
      </c>
      <c r="P294" s="9">
        <v>0</v>
      </c>
      <c r="Q294" s="10"/>
      <c r="R294" s="10"/>
    </row>
    <row r="295" spans="1:18" x14ac:dyDescent="0.25">
      <c r="A295" s="7">
        <v>7</v>
      </c>
      <c r="B295" s="374" t="s">
        <v>419</v>
      </c>
      <c r="C295" s="375"/>
      <c r="D295" s="375"/>
      <c r="E295" s="375"/>
      <c r="F295" s="376"/>
      <c r="G295" s="11" t="s">
        <v>420</v>
      </c>
      <c r="H295" s="9">
        <f t="shared" si="25"/>
        <v>0</v>
      </c>
      <c r="I295" s="9"/>
      <c r="J295" s="9"/>
      <c r="K295" s="9"/>
      <c r="L295" s="9"/>
      <c r="M295" s="9"/>
      <c r="N295" s="9"/>
      <c r="O295" s="9">
        <v>1</v>
      </c>
      <c r="P295" s="9">
        <v>0</v>
      </c>
      <c r="Q295" s="10"/>
      <c r="R295" s="10"/>
    </row>
    <row r="296" spans="1:18" x14ac:dyDescent="0.25">
      <c r="A296" s="7">
        <v>8</v>
      </c>
      <c r="B296" s="374" t="s">
        <v>421</v>
      </c>
      <c r="C296" s="375"/>
      <c r="D296" s="375"/>
      <c r="E296" s="375"/>
      <c r="F296" s="376"/>
      <c r="G296" s="11" t="s">
        <v>422</v>
      </c>
      <c r="H296" s="9">
        <f t="shared" si="25"/>
        <v>0</v>
      </c>
      <c r="I296" s="9"/>
      <c r="J296" s="9"/>
      <c r="K296" s="9"/>
      <c r="L296" s="9"/>
      <c r="M296" s="9"/>
      <c r="N296" s="9"/>
      <c r="O296" s="9">
        <v>0</v>
      </c>
      <c r="P296" s="9">
        <v>0</v>
      </c>
      <c r="Q296" s="10"/>
      <c r="R296" s="10"/>
    </row>
    <row r="297" spans="1:18" ht="24" x14ac:dyDescent="0.25">
      <c r="A297" s="7">
        <v>9</v>
      </c>
      <c r="B297" s="374" t="s">
        <v>413</v>
      </c>
      <c r="C297" s="375"/>
      <c r="D297" s="375"/>
      <c r="E297" s="375"/>
      <c r="F297" s="376"/>
      <c r="G297" s="11" t="s">
        <v>414</v>
      </c>
      <c r="H297" s="9">
        <f t="shared" si="25"/>
        <v>0</v>
      </c>
      <c r="I297" s="9"/>
      <c r="J297" s="9"/>
      <c r="K297" s="9"/>
      <c r="L297" s="9"/>
      <c r="M297" s="9"/>
      <c r="N297" s="9"/>
      <c r="O297" s="9">
        <v>0</v>
      </c>
      <c r="P297" s="9"/>
      <c r="Q297" s="10"/>
      <c r="R297" s="10"/>
    </row>
    <row r="298" spans="1:18" x14ac:dyDescent="0.25">
      <c r="A298" s="7"/>
      <c r="B298" s="396" t="s">
        <v>423</v>
      </c>
      <c r="C298" s="397"/>
      <c r="D298" s="397"/>
      <c r="E298" s="397"/>
      <c r="F298" s="397"/>
      <c r="G298" s="398"/>
      <c r="H298" s="439"/>
      <c r="I298" s="440"/>
      <c r="J298" s="440"/>
      <c r="K298" s="440"/>
      <c r="L298" s="440"/>
      <c r="M298" s="440"/>
      <c r="N298" s="440"/>
      <c r="O298" s="440"/>
      <c r="P298" s="440"/>
      <c r="Q298" s="440"/>
      <c r="R298" s="441"/>
    </row>
    <row r="299" spans="1:18" ht="24" x14ac:dyDescent="0.25">
      <c r="A299" s="7"/>
      <c r="B299" s="374" t="s">
        <v>423</v>
      </c>
      <c r="C299" s="375"/>
      <c r="D299" s="375"/>
      <c r="E299" s="375"/>
      <c r="F299" s="376"/>
      <c r="G299" s="11" t="s">
        <v>588</v>
      </c>
      <c r="H299" s="9">
        <f>I299+J299</f>
        <v>0</v>
      </c>
      <c r="I299" s="9"/>
      <c r="J299" s="9"/>
      <c r="K299" s="9">
        <v>2</v>
      </c>
      <c r="L299" s="9">
        <v>4</v>
      </c>
      <c r="M299" s="9">
        <v>1</v>
      </c>
      <c r="N299" s="9">
        <v>4</v>
      </c>
      <c r="O299" s="9">
        <v>6</v>
      </c>
      <c r="P299" s="9">
        <v>5</v>
      </c>
      <c r="Q299" s="10">
        <v>55770</v>
      </c>
      <c r="R299" s="10">
        <v>32750</v>
      </c>
    </row>
    <row r="300" spans="1:18" x14ac:dyDescent="0.25">
      <c r="A300" s="7">
        <v>1</v>
      </c>
      <c r="B300" s="374" t="s">
        <v>425</v>
      </c>
      <c r="C300" s="375"/>
      <c r="D300" s="375"/>
      <c r="E300" s="375"/>
      <c r="F300" s="376"/>
      <c r="G300" s="11" t="s">
        <v>426</v>
      </c>
      <c r="H300" s="9">
        <f t="shared" ref="H300:H303" si="26">I300+J300</f>
        <v>0</v>
      </c>
      <c r="I300" s="9"/>
      <c r="J300" s="9"/>
      <c r="K300" s="9"/>
      <c r="L300" s="9"/>
      <c r="M300" s="9"/>
      <c r="N300" s="9">
        <v>1</v>
      </c>
      <c r="O300" s="9">
        <v>2</v>
      </c>
      <c r="P300" s="9">
        <v>2</v>
      </c>
      <c r="Q300" s="10"/>
      <c r="R300" s="10"/>
    </row>
    <row r="301" spans="1:18" x14ac:dyDescent="0.25">
      <c r="A301" s="7"/>
      <c r="B301" s="374" t="s">
        <v>424</v>
      </c>
      <c r="C301" s="375"/>
      <c r="D301" s="375"/>
      <c r="E301" s="375"/>
      <c r="F301" s="376"/>
      <c r="G301" s="11" t="s">
        <v>589</v>
      </c>
      <c r="H301" s="9">
        <f t="shared" si="26"/>
        <v>0</v>
      </c>
      <c r="I301" s="9"/>
      <c r="J301" s="9"/>
      <c r="K301" s="9"/>
      <c r="L301" s="9"/>
      <c r="M301" s="9"/>
      <c r="N301" s="9"/>
      <c r="O301" s="9">
        <v>1</v>
      </c>
      <c r="P301" s="9">
        <v>1</v>
      </c>
      <c r="Q301" s="10"/>
      <c r="R301" s="10">
        <v>19301</v>
      </c>
    </row>
    <row r="302" spans="1:18" x14ac:dyDescent="0.25">
      <c r="A302" s="7">
        <v>2</v>
      </c>
      <c r="B302" s="374" t="s">
        <v>427</v>
      </c>
      <c r="C302" s="375"/>
      <c r="D302" s="375"/>
      <c r="E302" s="375"/>
      <c r="F302" s="376"/>
      <c r="G302" s="11" t="s">
        <v>428</v>
      </c>
      <c r="H302" s="9">
        <f t="shared" si="26"/>
        <v>0</v>
      </c>
      <c r="I302" s="9"/>
      <c r="J302" s="9"/>
      <c r="K302" s="9"/>
      <c r="L302" s="9"/>
      <c r="M302" s="9"/>
      <c r="N302" s="9"/>
      <c r="O302" s="9">
        <v>1</v>
      </c>
      <c r="P302" s="9">
        <v>0</v>
      </c>
      <c r="Q302" s="10"/>
      <c r="R302" s="10"/>
    </row>
    <row r="303" spans="1:18" x14ac:dyDescent="0.25">
      <c r="A303" s="7">
        <v>3</v>
      </c>
      <c r="B303" s="374" t="s">
        <v>423</v>
      </c>
      <c r="C303" s="375"/>
      <c r="D303" s="375"/>
      <c r="E303" s="375"/>
      <c r="F303" s="376"/>
      <c r="G303" s="11" t="s">
        <v>429</v>
      </c>
      <c r="H303" s="9">
        <f t="shared" si="26"/>
        <v>0</v>
      </c>
      <c r="I303" s="9"/>
      <c r="J303" s="9"/>
      <c r="K303" s="9"/>
      <c r="L303" s="9"/>
      <c r="M303" s="9"/>
      <c r="N303" s="9"/>
      <c r="O303" s="9">
        <v>1</v>
      </c>
      <c r="P303" s="9">
        <v>0</v>
      </c>
      <c r="Q303" s="10"/>
      <c r="R303" s="10"/>
    </row>
    <row r="304" spans="1:18" x14ac:dyDescent="0.25">
      <c r="A304" s="7">
        <v>14</v>
      </c>
      <c r="B304" s="396" t="s">
        <v>463</v>
      </c>
      <c r="C304" s="397"/>
      <c r="D304" s="397"/>
      <c r="E304" s="397"/>
      <c r="F304" s="397"/>
      <c r="G304" s="398"/>
      <c r="H304" s="3">
        <f t="shared" ref="H304:P304" si="27">H305+H306+H307+H308+H309+H310+H311+H312+H313+H314+H315+H316+H317+H318+H319+H320+H321+H322+H323+H324</f>
        <v>230</v>
      </c>
      <c r="I304" s="3">
        <f t="shared" si="27"/>
        <v>150</v>
      </c>
      <c r="J304" s="3">
        <f t="shared" si="27"/>
        <v>80</v>
      </c>
      <c r="K304" s="3">
        <f>K305+K306+K307+K308+K309+K310+K311+K312+K313+K314+K315+K316+K317+K318+K319+K320+K321+K322+K323+K324+K325</f>
        <v>93</v>
      </c>
      <c r="L304" s="3">
        <f t="shared" si="27"/>
        <v>14</v>
      </c>
      <c r="M304" s="3">
        <f t="shared" si="27"/>
        <v>14</v>
      </c>
      <c r="N304" s="3">
        <f>N305+N306+N307+N308+N309+N310+N311+N312+N313+N314+N315+N316+N317+N318+N319+N320+N321+N322+N323+N324+N325</f>
        <v>315</v>
      </c>
      <c r="O304" s="3">
        <f t="shared" si="27"/>
        <v>0</v>
      </c>
      <c r="P304" s="3">
        <f t="shared" si="27"/>
        <v>0</v>
      </c>
      <c r="Q304" s="6">
        <v>44983</v>
      </c>
      <c r="R304" s="6">
        <v>22512</v>
      </c>
    </row>
    <row r="305" spans="1:18" x14ac:dyDescent="0.25">
      <c r="A305" s="7"/>
      <c r="B305" s="374" t="s">
        <v>464</v>
      </c>
      <c r="C305" s="375"/>
      <c r="D305" s="375"/>
      <c r="E305" s="375"/>
      <c r="F305" s="376"/>
      <c r="G305" s="11" t="s">
        <v>591</v>
      </c>
      <c r="H305" s="9">
        <f>I305+J305</f>
        <v>130</v>
      </c>
      <c r="I305" s="9">
        <v>130</v>
      </c>
      <c r="J305" s="9">
        <v>0</v>
      </c>
      <c r="K305" s="9">
        <v>70</v>
      </c>
      <c r="L305" s="9">
        <v>14</v>
      </c>
      <c r="M305" s="9">
        <v>14</v>
      </c>
      <c r="N305" s="9">
        <v>184</v>
      </c>
      <c r="O305" s="9">
        <v>0</v>
      </c>
      <c r="P305" s="9">
        <v>0</v>
      </c>
      <c r="Q305" s="10">
        <v>44983</v>
      </c>
      <c r="R305" s="10">
        <v>22512</v>
      </c>
    </row>
    <row r="306" spans="1:18" x14ac:dyDescent="0.25">
      <c r="A306" s="7"/>
      <c r="B306" s="374" t="s">
        <v>465</v>
      </c>
      <c r="C306" s="375"/>
      <c r="D306" s="375"/>
      <c r="E306" s="375"/>
      <c r="F306" s="376"/>
      <c r="G306" s="11" t="s">
        <v>592</v>
      </c>
      <c r="H306" s="9">
        <f t="shared" ref="H306:H324" si="28">I306+J306</f>
        <v>40</v>
      </c>
      <c r="I306" s="9">
        <v>10</v>
      </c>
      <c r="J306" s="9">
        <v>30</v>
      </c>
      <c r="K306" s="9">
        <v>5</v>
      </c>
      <c r="L306" s="9">
        <v>0</v>
      </c>
      <c r="M306" s="9">
        <v>0</v>
      </c>
      <c r="N306" s="9">
        <v>28</v>
      </c>
      <c r="O306" s="9">
        <v>0</v>
      </c>
      <c r="P306" s="9">
        <v>0</v>
      </c>
      <c r="Q306" s="10">
        <v>44568</v>
      </c>
      <c r="R306" s="10">
        <v>22456</v>
      </c>
    </row>
    <row r="307" spans="1:18" x14ac:dyDescent="0.25">
      <c r="A307" s="7"/>
      <c r="B307" s="374" t="s">
        <v>466</v>
      </c>
      <c r="C307" s="375"/>
      <c r="D307" s="375"/>
      <c r="E307" s="375"/>
      <c r="F307" s="376"/>
      <c r="G307" s="11" t="s">
        <v>593</v>
      </c>
      <c r="H307" s="9">
        <f t="shared" si="28"/>
        <v>40</v>
      </c>
      <c r="I307" s="9">
        <v>10</v>
      </c>
      <c r="J307" s="9">
        <v>30</v>
      </c>
      <c r="K307" s="9">
        <v>8</v>
      </c>
      <c r="L307" s="9">
        <v>0</v>
      </c>
      <c r="M307" s="9">
        <v>0</v>
      </c>
      <c r="N307" s="9">
        <v>33</v>
      </c>
      <c r="O307" s="9">
        <v>0</v>
      </c>
      <c r="P307" s="9">
        <v>0</v>
      </c>
      <c r="Q307" s="10">
        <v>44549</v>
      </c>
      <c r="R307" s="10">
        <v>22423</v>
      </c>
    </row>
    <row r="308" spans="1:18" x14ac:dyDescent="0.25">
      <c r="A308" s="7"/>
      <c r="B308" s="374" t="s">
        <v>467</v>
      </c>
      <c r="C308" s="375"/>
      <c r="D308" s="375"/>
      <c r="E308" s="375"/>
      <c r="F308" s="376"/>
      <c r="G308" s="11" t="s">
        <v>594</v>
      </c>
      <c r="H308" s="9">
        <f t="shared" si="28"/>
        <v>20</v>
      </c>
      <c r="I308" s="9"/>
      <c r="J308" s="9">
        <v>20</v>
      </c>
      <c r="K308" s="9">
        <v>6</v>
      </c>
      <c r="L308" s="9">
        <v>0</v>
      </c>
      <c r="M308" s="9">
        <v>0</v>
      </c>
      <c r="N308" s="9">
        <v>12</v>
      </c>
      <c r="O308" s="9">
        <v>0</v>
      </c>
      <c r="P308" s="9">
        <v>0</v>
      </c>
      <c r="Q308" s="10">
        <v>43489</v>
      </c>
      <c r="R308" s="10">
        <v>21654</v>
      </c>
    </row>
    <row r="309" spans="1:18" ht="36" x14ac:dyDescent="0.25">
      <c r="A309" s="7"/>
      <c r="B309" s="374" t="s">
        <v>468</v>
      </c>
      <c r="C309" s="375"/>
      <c r="D309" s="375"/>
      <c r="E309" s="375"/>
      <c r="F309" s="376"/>
      <c r="G309" s="11" t="s">
        <v>595</v>
      </c>
      <c r="H309" s="9">
        <f t="shared" si="28"/>
        <v>0</v>
      </c>
      <c r="I309" s="9"/>
      <c r="J309" s="9"/>
      <c r="K309" s="9">
        <v>1</v>
      </c>
      <c r="L309" s="9">
        <v>0</v>
      </c>
      <c r="M309" s="9">
        <v>0</v>
      </c>
      <c r="N309" s="9">
        <v>11</v>
      </c>
      <c r="O309" s="9">
        <v>0</v>
      </c>
      <c r="P309" s="9">
        <v>0</v>
      </c>
      <c r="Q309" s="10">
        <v>43423</v>
      </c>
      <c r="R309" s="10">
        <v>21497</v>
      </c>
    </row>
    <row r="310" spans="1:18" x14ac:dyDescent="0.25">
      <c r="A310" s="7"/>
      <c r="B310" s="374" t="s">
        <v>469</v>
      </c>
      <c r="C310" s="375"/>
      <c r="D310" s="375"/>
      <c r="E310" s="375"/>
      <c r="F310" s="376"/>
      <c r="G310" s="11" t="s">
        <v>596</v>
      </c>
      <c r="H310" s="9">
        <f t="shared" si="28"/>
        <v>0</v>
      </c>
      <c r="I310" s="9"/>
      <c r="J310" s="9"/>
      <c r="K310" s="9"/>
      <c r="L310" s="9"/>
      <c r="M310" s="9"/>
      <c r="N310" s="9">
        <v>3</v>
      </c>
      <c r="O310" s="9"/>
      <c r="P310" s="9"/>
      <c r="Q310" s="10"/>
      <c r="R310" s="10">
        <v>21329</v>
      </c>
    </row>
    <row r="311" spans="1:18" ht="36" x14ac:dyDescent="0.25">
      <c r="A311" s="7">
        <v>1</v>
      </c>
      <c r="B311" s="374" t="s">
        <v>470</v>
      </c>
      <c r="C311" s="375"/>
      <c r="D311" s="375"/>
      <c r="E311" s="375"/>
      <c r="F311" s="376"/>
      <c r="G311" s="11" t="s">
        <v>471</v>
      </c>
      <c r="H311" s="9">
        <f t="shared" si="28"/>
        <v>0</v>
      </c>
      <c r="I311" s="9"/>
      <c r="J311" s="9"/>
      <c r="K311" s="9"/>
      <c r="L311" s="9"/>
      <c r="M311" s="9"/>
      <c r="N311" s="9">
        <v>2</v>
      </c>
      <c r="O311" s="9"/>
      <c r="P311" s="9"/>
      <c r="Q311" s="10"/>
      <c r="R311" s="10">
        <v>21432</v>
      </c>
    </row>
    <row r="312" spans="1:18" x14ac:dyDescent="0.25">
      <c r="A312" s="7">
        <v>2</v>
      </c>
      <c r="B312" s="374" t="s">
        <v>472</v>
      </c>
      <c r="C312" s="375"/>
      <c r="D312" s="375"/>
      <c r="E312" s="375"/>
      <c r="F312" s="376"/>
      <c r="G312" s="11" t="s">
        <v>473</v>
      </c>
      <c r="H312" s="9">
        <f t="shared" si="28"/>
        <v>0</v>
      </c>
      <c r="I312" s="9"/>
      <c r="J312" s="9"/>
      <c r="K312" s="9"/>
      <c r="L312" s="9"/>
      <c r="M312" s="9"/>
      <c r="N312" s="9">
        <v>3</v>
      </c>
      <c r="O312" s="9"/>
      <c r="P312" s="9"/>
      <c r="Q312" s="10"/>
      <c r="R312" s="10">
        <v>21458</v>
      </c>
    </row>
    <row r="313" spans="1:18" x14ac:dyDescent="0.25">
      <c r="A313" s="7">
        <v>3</v>
      </c>
      <c r="B313" s="374" t="s">
        <v>474</v>
      </c>
      <c r="C313" s="375"/>
      <c r="D313" s="375"/>
      <c r="E313" s="375"/>
      <c r="F313" s="376"/>
      <c r="G313" s="11" t="s">
        <v>475</v>
      </c>
      <c r="H313" s="9">
        <f t="shared" si="28"/>
        <v>0</v>
      </c>
      <c r="I313" s="9"/>
      <c r="J313" s="9"/>
      <c r="K313" s="9"/>
      <c r="L313" s="9"/>
      <c r="M313" s="9"/>
      <c r="N313" s="9">
        <v>3</v>
      </c>
      <c r="O313" s="9"/>
      <c r="P313" s="9"/>
      <c r="Q313" s="10"/>
      <c r="R313" s="10">
        <v>21351</v>
      </c>
    </row>
    <row r="314" spans="1:18" x14ac:dyDescent="0.25">
      <c r="A314" s="7">
        <v>4</v>
      </c>
      <c r="B314" s="374" t="s">
        <v>476</v>
      </c>
      <c r="C314" s="375"/>
      <c r="D314" s="375"/>
      <c r="E314" s="375"/>
      <c r="F314" s="376"/>
      <c r="G314" s="11" t="s">
        <v>477</v>
      </c>
      <c r="H314" s="9">
        <f t="shared" si="28"/>
        <v>0</v>
      </c>
      <c r="I314" s="9"/>
      <c r="J314" s="9"/>
      <c r="K314" s="9"/>
      <c r="L314" s="9"/>
      <c r="M314" s="9"/>
      <c r="N314" s="9">
        <v>1</v>
      </c>
      <c r="O314" s="9"/>
      <c r="P314" s="9"/>
      <c r="Q314" s="10"/>
      <c r="R314" s="10">
        <v>21378</v>
      </c>
    </row>
    <row r="315" spans="1:18" ht="24" x14ac:dyDescent="0.25">
      <c r="A315" s="7">
        <v>5</v>
      </c>
      <c r="B315" s="374" t="s">
        <v>478</v>
      </c>
      <c r="C315" s="375"/>
      <c r="D315" s="375"/>
      <c r="E315" s="375"/>
      <c r="F315" s="376"/>
      <c r="G315" s="11" t="s">
        <v>479</v>
      </c>
      <c r="H315" s="9">
        <f t="shared" si="28"/>
        <v>0</v>
      </c>
      <c r="I315" s="9"/>
      <c r="J315" s="9"/>
      <c r="K315" s="9"/>
      <c r="L315" s="9"/>
      <c r="M315" s="9"/>
      <c r="N315" s="9">
        <v>4</v>
      </c>
      <c r="O315" s="9"/>
      <c r="P315" s="9"/>
      <c r="Q315" s="10"/>
      <c r="R315" s="10">
        <v>21343</v>
      </c>
    </row>
    <row r="316" spans="1:18" ht="36" x14ac:dyDescent="0.25">
      <c r="A316" s="7">
        <v>6</v>
      </c>
      <c r="B316" s="374" t="s">
        <v>480</v>
      </c>
      <c r="C316" s="375"/>
      <c r="D316" s="375"/>
      <c r="E316" s="375"/>
      <c r="F316" s="376"/>
      <c r="G316" s="11" t="s">
        <v>481</v>
      </c>
      <c r="H316" s="9">
        <f t="shared" si="28"/>
        <v>0</v>
      </c>
      <c r="I316" s="9"/>
      <c r="J316" s="9"/>
      <c r="K316" s="9"/>
      <c r="L316" s="9"/>
      <c r="M316" s="9"/>
      <c r="N316" s="9">
        <v>4</v>
      </c>
      <c r="O316" s="9"/>
      <c r="P316" s="9"/>
      <c r="Q316" s="10"/>
      <c r="R316" s="10">
        <v>21327</v>
      </c>
    </row>
    <row r="317" spans="1:18" ht="36" x14ac:dyDescent="0.25">
      <c r="A317" s="7">
        <v>7</v>
      </c>
      <c r="B317" s="374" t="s">
        <v>482</v>
      </c>
      <c r="C317" s="375"/>
      <c r="D317" s="375"/>
      <c r="E317" s="375"/>
      <c r="F317" s="376"/>
      <c r="G317" s="11" t="s">
        <v>483</v>
      </c>
      <c r="H317" s="9">
        <f t="shared" si="28"/>
        <v>0</v>
      </c>
      <c r="I317" s="9"/>
      <c r="J317" s="9"/>
      <c r="K317" s="9"/>
      <c r="L317" s="9"/>
      <c r="M317" s="9"/>
      <c r="N317" s="9">
        <v>2</v>
      </c>
      <c r="O317" s="9"/>
      <c r="P317" s="9"/>
      <c r="Q317" s="10"/>
      <c r="R317" s="10">
        <v>21449</v>
      </c>
    </row>
    <row r="318" spans="1:18" ht="24" x14ac:dyDescent="0.25">
      <c r="A318" s="7">
        <v>8</v>
      </c>
      <c r="B318" s="374" t="s">
        <v>484</v>
      </c>
      <c r="C318" s="375"/>
      <c r="D318" s="375"/>
      <c r="E318" s="375"/>
      <c r="F318" s="376"/>
      <c r="G318" s="11" t="s">
        <v>497</v>
      </c>
      <c r="H318" s="9">
        <f t="shared" si="28"/>
        <v>0</v>
      </c>
      <c r="I318" s="9"/>
      <c r="J318" s="9"/>
      <c r="K318" s="9"/>
      <c r="L318" s="9"/>
      <c r="M318" s="9"/>
      <c r="N318" s="9">
        <v>2</v>
      </c>
      <c r="O318" s="9"/>
      <c r="P318" s="9"/>
      <c r="Q318" s="10"/>
      <c r="R318" s="10">
        <v>21601</v>
      </c>
    </row>
    <row r="319" spans="1:18" ht="36" x14ac:dyDescent="0.25">
      <c r="A319" s="7">
        <v>9</v>
      </c>
      <c r="B319" s="374" t="s">
        <v>485</v>
      </c>
      <c r="C319" s="375"/>
      <c r="D319" s="375"/>
      <c r="E319" s="375"/>
      <c r="F319" s="376"/>
      <c r="G319" s="11" t="s">
        <v>486</v>
      </c>
      <c r="H319" s="9">
        <f t="shared" si="28"/>
        <v>0</v>
      </c>
      <c r="I319" s="9"/>
      <c r="J319" s="9"/>
      <c r="K319" s="9"/>
      <c r="L319" s="9"/>
      <c r="M319" s="9"/>
      <c r="N319" s="9">
        <v>4</v>
      </c>
      <c r="O319" s="9"/>
      <c r="P319" s="9"/>
      <c r="Q319" s="10"/>
      <c r="R319" s="10">
        <v>21115</v>
      </c>
    </row>
    <row r="320" spans="1:18" x14ac:dyDescent="0.25">
      <c r="A320" s="7">
        <v>10</v>
      </c>
      <c r="B320" s="374" t="s">
        <v>487</v>
      </c>
      <c r="C320" s="375"/>
      <c r="D320" s="375"/>
      <c r="E320" s="375"/>
      <c r="F320" s="376"/>
      <c r="G320" s="11" t="s">
        <v>488</v>
      </c>
      <c r="H320" s="9">
        <f t="shared" si="28"/>
        <v>0</v>
      </c>
      <c r="I320" s="9"/>
      <c r="J320" s="9"/>
      <c r="K320" s="9"/>
      <c r="L320" s="9"/>
      <c r="M320" s="9"/>
      <c r="N320" s="9">
        <v>2</v>
      </c>
      <c r="O320" s="9"/>
      <c r="P320" s="9"/>
      <c r="Q320" s="10"/>
      <c r="R320" s="10">
        <v>20352</v>
      </c>
    </row>
    <row r="321" spans="1:18" x14ac:dyDescent="0.25">
      <c r="A321" s="7">
        <v>11</v>
      </c>
      <c r="B321" s="374" t="s">
        <v>489</v>
      </c>
      <c r="C321" s="375"/>
      <c r="D321" s="375"/>
      <c r="E321" s="375"/>
      <c r="F321" s="376"/>
      <c r="G321" s="11" t="s">
        <v>490</v>
      </c>
      <c r="H321" s="9">
        <f t="shared" si="28"/>
        <v>0</v>
      </c>
      <c r="I321" s="9"/>
      <c r="J321" s="9"/>
      <c r="K321" s="9"/>
      <c r="L321" s="9"/>
      <c r="M321" s="9"/>
      <c r="N321" s="9">
        <v>4</v>
      </c>
      <c r="O321" s="9"/>
      <c r="P321" s="9"/>
      <c r="Q321" s="10"/>
      <c r="R321" s="10">
        <v>21933</v>
      </c>
    </row>
    <row r="322" spans="1:18" ht="36" x14ac:dyDescent="0.25">
      <c r="A322" s="7">
        <v>12</v>
      </c>
      <c r="B322" s="374" t="s">
        <v>491</v>
      </c>
      <c r="C322" s="375"/>
      <c r="D322" s="375"/>
      <c r="E322" s="375"/>
      <c r="F322" s="376"/>
      <c r="G322" s="11" t="s">
        <v>492</v>
      </c>
      <c r="H322" s="9">
        <f t="shared" si="28"/>
        <v>0</v>
      </c>
      <c r="I322" s="9"/>
      <c r="J322" s="9"/>
      <c r="K322" s="9"/>
      <c r="L322" s="9"/>
      <c r="M322" s="9"/>
      <c r="N322" s="9">
        <v>4</v>
      </c>
      <c r="O322" s="9"/>
      <c r="P322" s="9"/>
      <c r="Q322" s="10"/>
      <c r="R322" s="10">
        <v>20556</v>
      </c>
    </row>
    <row r="323" spans="1:18" ht="24" x14ac:dyDescent="0.25">
      <c r="A323" s="7">
        <v>13</v>
      </c>
      <c r="B323" s="374" t="s">
        <v>493</v>
      </c>
      <c r="C323" s="375"/>
      <c r="D323" s="375"/>
      <c r="E323" s="375"/>
      <c r="F323" s="376"/>
      <c r="G323" s="11" t="s">
        <v>494</v>
      </c>
      <c r="H323" s="9">
        <f t="shared" si="28"/>
        <v>0</v>
      </c>
      <c r="I323" s="9"/>
      <c r="J323" s="9"/>
      <c r="K323" s="9"/>
      <c r="L323" s="9"/>
      <c r="M323" s="9"/>
      <c r="N323" s="9">
        <v>1</v>
      </c>
      <c r="O323" s="9"/>
      <c r="P323" s="9"/>
      <c r="Q323" s="10"/>
      <c r="R323" s="10">
        <v>20566</v>
      </c>
    </row>
    <row r="324" spans="1:18" x14ac:dyDescent="0.25">
      <c r="A324" s="7">
        <v>14</v>
      </c>
      <c r="B324" s="374" t="s">
        <v>495</v>
      </c>
      <c r="C324" s="375"/>
      <c r="D324" s="375"/>
      <c r="E324" s="375"/>
      <c r="F324" s="376"/>
      <c r="G324" s="11" t="s">
        <v>496</v>
      </c>
      <c r="H324" s="9">
        <f t="shared" si="28"/>
        <v>0</v>
      </c>
      <c r="I324" s="9"/>
      <c r="J324" s="9"/>
      <c r="K324" s="9"/>
      <c r="L324" s="9"/>
      <c r="M324" s="9"/>
      <c r="N324" s="9">
        <v>1</v>
      </c>
      <c r="O324" s="9"/>
      <c r="P324" s="9"/>
      <c r="Q324" s="10"/>
      <c r="R324" s="10">
        <v>20566</v>
      </c>
    </row>
    <row r="325" spans="1:18" x14ac:dyDescent="0.25">
      <c r="A325" s="7"/>
      <c r="B325" s="26"/>
      <c r="C325" s="27"/>
      <c r="D325" s="27"/>
      <c r="E325" s="27"/>
      <c r="F325" s="28"/>
      <c r="G325" s="11" t="s">
        <v>755</v>
      </c>
      <c r="H325" s="9"/>
      <c r="I325" s="9"/>
      <c r="J325" s="9"/>
      <c r="K325" s="9">
        <v>3</v>
      </c>
      <c r="L325" s="9"/>
      <c r="M325" s="9"/>
      <c r="N325" s="9">
        <v>7</v>
      </c>
      <c r="O325" s="9"/>
      <c r="P325" s="9"/>
      <c r="Q325" s="10">
        <v>44983</v>
      </c>
      <c r="R325" s="10">
        <v>22498</v>
      </c>
    </row>
    <row r="326" spans="1:18" x14ac:dyDescent="0.25">
      <c r="A326" s="403" t="s">
        <v>654</v>
      </c>
      <c r="B326" s="403"/>
      <c r="C326" s="403"/>
      <c r="D326" s="403"/>
      <c r="E326" s="403"/>
      <c r="F326" s="403"/>
      <c r="G326" s="403"/>
      <c r="H326" s="3">
        <f t="shared" ref="H326:P326" si="29">H304+H267+H256+H241+H236+H192+H166+H165+H151+H132+H107+H70+H41+H23</f>
        <v>3760</v>
      </c>
      <c r="I326" s="3">
        <f t="shared" si="29"/>
        <v>2575</v>
      </c>
      <c r="J326" s="3">
        <f t="shared" si="29"/>
        <v>1190</v>
      </c>
      <c r="K326" s="3">
        <f t="shared" si="29"/>
        <v>1475</v>
      </c>
      <c r="L326" s="3">
        <f t="shared" si="29"/>
        <v>914.25</v>
      </c>
      <c r="M326" s="3">
        <f t="shared" si="29"/>
        <v>193</v>
      </c>
      <c r="N326" s="3">
        <f t="shared" si="29"/>
        <v>4535</v>
      </c>
      <c r="O326" s="3">
        <f t="shared" si="29"/>
        <v>1326</v>
      </c>
      <c r="P326" s="3">
        <f t="shared" si="29"/>
        <v>110</v>
      </c>
      <c r="Q326" s="6">
        <f>(Q304+Q267+Q256+Q241+Q236+Q192+Q166+Q165+Q151+Q132+Q107+Q70+Q41+Q23)/14</f>
        <v>40724.728571428568</v>
      </c>
      <c r="R326" s="6">
        <f>(R304+R267+R256+R241+R236+R192+R166+R165+R151+R132+R107+R70+R41+R23)/14</f>
        <v>21184.635714285716</v>
      </c>
    </row>
    <row r="327" spans="1:18" x14ac:dyDescent="0.25">
      <c r="A327" s="33">
        <v>15</v>
      </c>
      <c r="B327" s="338" t="s">
        <v>597</v>
      </c>
      <c r="C327" s="339"/>
      <c r="D327" s="339"/>
      <c r="E327" s="339"/>
      <c r="F327" s="340"/>
      <c r="G327" s="45" t="s">
        <v>598</v>
      </c>
      <c r="H327" s="56">
        <f>I327+J327</f>
        <v>180</v>
      </c>
      <c r="I327" s="52">
        <v>125</v>
      </c>
      <c r="J327" s="52">
        <v>55</v>
      </c>
      <c r="K327" s="52">
        <v>78</v>
      </c>
      <c r="L327" s="52">
        <v>4</v>
      </c>
      <c r="M327" s="52">
        <v>4</v>
      </c>
      <c r="N327" s="52">
        <v>213</v>
      </c>
      <c r="O327" s="52">
        <v>0</v>
      </c>
      <c r="P327" s="52">
        <v>0</v>
      </c>
      <c r="Q327" s="52">
        <v>44972.800000000003</v>
      </c>
      <c r="R327" s="50">
        <v>22486.400000000001</v>
      </c>
    </row>
    <row r="328" spans="1:18" x14ac:dyDescent="0.25">
      <c r="A328" s="448" t="s">
        <v>696</v>
      </c>
      <c r="B328" s="448"/>
      <c r="C328" s="448"/>
      <c r="D328" s="448"/>
      <c r="E328" s="448"/>
      <c r="F328" s="448"/>
      <c r="G328" s="448"/>
      <c r="H328" s="448"/>
      <c r="I328" s="448"/>
      <c r="J328" s="448"/>
      <c r="K328" s="448"/>
      <c r="L328" s="448"/>
      <c r="M328" s="448"/>
      <c r="N328" s="448"/>
      <c r="O328" s="448"/>
      <c r="P328" s="448"/>
      <c r="Q328" s="448"/>
      <c r="R328" s="448"/>
    </row>
    <row r="329" spans="1:18" ht="60" x14ac:dyDescent="0.25">
      <c r="A329" s="33">
        <v>1</v>
      </c>
      <c r="B329" s="334" t="s">
        <v>599</v>
      </c>
      <c r="C329" s="335"/>
      <c r="D329" s="335"/>
      <c r="E329" s="335"/>
      <c r="F329" s="336"/>
      <c r="G329" s="45" t="s">
        <v>600</v>
      </c>
      <c r="H329" s="52">
        <f>I329+J329</f>
        <v>660</v>
      </c>
      <c r="I329" s="52">
        <v>640</v>
      </c>
      <c r="J329" s="52">
        <v>20</v>
      </c>
      <c r="K329" s="52">
        <v>170</v>
      </c>
      <c r="L329" s="52">
        <v>0</v>
      </c>
      <c r="M329" s="52">
        <v>0</v>
      </c>
      <c r="N329" s="52">
        <v>335</v>
      </c>
      <c r="O329" s="52">
        <v>0</v>
      </c>
      <c r="P329" s="52">
        <v>0</v>
      </c>
      <c r="Q329" s="50">
        <v>44972.800000000003</v>
      </c>
      <c r="R329" s="50">
        <v>22486.400000000001</v>
      </c>
    </row>
    <row r="330" spans="1:18" ht="84" x14ac:dyDescent="0.25">
      <c r="A330" s="33">
        <v>2</v>
      </c>
      <c r="B330" s="334" t="s">
        <v>601</v>
      </c>
      <c r="C330" s="335"/>
      <c r="D330" s="335"/>
      <c r="E330" s="335"/>
      <c r="F330" s="336"/>
      <c r="G330" s="45" t="s">
        <v>602</v>
      </c>
      <c r="H330" s="52">
        <f t="shared" ref="H330:H349" si="30">I330+J330</f>
        <v>535</v>
      </c>
      <c r="I330" s="52">
        <v>535</v>
      </c>
      <c r="J330" s="52"/>
      <c r="K330" s="52">
        <v>200</v>
      </c>
      <c r="L330" s="52"/>
      <c r="M330" s="52">
        <v>180</v>
      </c>
      <c r="N330" s="52">
        <v>329</v>
      </c>
      <c r="O330" s="52"/>
      <c r="P330" s="52">
        <v>246</v>
      </c>
      <c r="Q330" s="50">
        <v>44974</v>
      </c>
      <c r="R330" s="50">
        <v>22488</v>
      </c>
    </row>
    <row r="331" spans="1:18" ht="72" x14ac:dyDescent="0.25">
      <c r="A331" s="33">
        <v>3</v>
      </c>
      <c r="B331" s="334" t="s">
        <v>603</v>
      </c>
      <c r="C331" s="335"/>
      <c r="D331" s="335"/>
      <c r="E331" s="335"/>
      <c r="F331" s="336"/>
      <c r="G331" s="45" t="s">
        <v>702</v>
      </c>
      <c r="H331" s="52">
        <f t="shared" si="30"/>
        <v>525</v>
      </c>
      <c r="I331" s="52">
        <v>495</v>
      </c>
      <c r="J331" s="52">
        <v>30</v>
      </c>
      <c r="K331" s="52">
        <v>134</v>
      </c>
      <c r="L331" s="52">
        <v>125</v>
      </c>
      <c r="M331" s="52">
        <v>6</v>
      </c>
      <c r="N331" s="52">
        <v>381</v>
      </c>
      <c r="O331" s="52">
        <v>148</v>
      </c>
      <c r="P331" s="52">
        <v>1</v>
      </c>
      <c r="Q331" s="50">
        <v>44972</v>
      </c>
      <c r="R331" s="50">
        <v>22486</v>
      </c>
    </row>
    <row r="332" spans="1:18" ht="60" x14ac:dyDescent="0.25">
      <c r="A332" s="33">
        <v>4</v>
      </c>
      <c r="B332" s="334" t="s">
        <v>601</v>
      </c>
      <c r="C332" s="335"/>
      <c r="D332" s="335"/>
      <c r="E332" s="335"/>
      <c r="F332" s="336"/>
      <c r="G332" s="45" t="s">
        <v>605</v>
      </c>
      <c r="H332" s="52">
        <f>I332+J332</f>
        <v>325</v>
      </c>
      <c r="I332" s="52">
        <v>325</v>
      </c>
      <c r="J332" s="52"/>
      <c r="K332" s="52">
        <v>98</v>
      </c>
      <c r="L332" s="52">
        <v>4</v>
      </c>
      <c r="M332" s="52">
        <v>2.5</v>
      </c>
      <c r="N332" s="52">
        <v>199</v>
      </c>
      <c r="O332" s="52">
        <v>5</v>
      </c>
      <c r="P332" s="52">
        <v>1</v>
      </c>
      <c r="Q332" s="50">
        <v>44972.800000000003</v>
      </c>
      <c r="R332" s="50">
        <v>22846.400000000001</v>
      </c>
    </row>
    <row r="333" spans="1:18" ht="24" x14ac:dyDescent="0.25">
      <c r="A333" s="33">
        <v>5</v>
      </c>
      <c r="B333" s="334" t="s">
        <v>614</v>
      </c>
      <c r="C333" s="335"/>
      <c r="D333" s="335"/>
      <c r="E333" s="335"/>
      <c r="F333" s="336"/>
      <c r="G333" s="45" t="s">
        <v>606</v>
      </c>
      <c r="H333" s="52">
        <f>I333+J333</f>
        <v>250</v>
      </c>
      <c r="I333" s="52">
        <v>235</v>
      </c>
      <c r="J333" s="52">
        <v>15</v>
      </c>
      <c r="K333" s="52">
        <v>89</v>
      </c>
      <c r="L333" s="52">
        <v>51</v>
      </c>
      <c r="M333" s="52">
        <v>0</v>
      </c>
      <c r="N333" s="52">
        <v>158</v>
      </c>
      <c r="O333" s="52">
        <v>69</v>
      </c>
      <c r="P333" s="52">
        <v>0</v>
      </c>
      <c r="Q333" s="50">
        <v>36922</v>
      </c>
      <c r="R333" s="50">
        <v>20677.400000000001</v>
      </c>
    </row>
    <row r="334" spans="1:18" ht="96" x14ac:dyDescent="0.25">
      <c r="A334" s="33">
        <v>6</v>
      </c>
      <c r="B334" s="334" t="s">
        <v>601</v>
      </c>
      <c r="C334" s="335"/>
      <c r="D334" s="335"/>
      <c r="E334" s="335"/>
      <c r="F334" s="336"/>
      <c r="G334" s="45" t="s">
        <v>608</v>
      </c>
      <c r="H334" s="52">
        <f t="shared" si="30"/>
        <v>280</v>
      </c>
      <c r="I334" s="52">
        <v>280</v>
      </c>
      <c r="J334" s="52">
        <v>0</v>
      </c>
      <c r="K334" s="52">
        <v>133</v>
      </c>
      <c r="L334" s="52">
        <v>63</v>
      </c>
      <c r="M334" s="52">
        <v>3.5</v>
      </c>
      <c r="N334" s="52">
        <v>413</v>
      </c>
      <c r="O334" s="52">
        <v>29.5</v>
      </c>
      <c r="P334" s="52">
        <v>1</v>
      </c>
      <c r="Q334" s="50">
        <v>44972.6</v>
      </c>
      <c r="R334" s="50">
        <v>22486.6</v>
      </c>
    </row>
    <row r="335" spans="1:18" ht="48" x14ac:dyDescent="0.25">
      <c r="A335" s="33">
        <v>7</v>
      </c>
      <c r="B335" s="334" t="s">
        <v>609</v>
      </c>
      <c r="C335" s="335"/>
      <c r="D335" s="335"/>
      <c r="E335" s="335"/>
      <c r="F335" s="336"/>
      <c r="G335" s="45" t="s">
        <v>610</v>
      </c>
      <c r="H335" s="52">
        <f t="shared" si="30"/>
        <v>300</v>
      </c>
      <c r="I335" s="52">
        <v>300</v>
      </c>
      <c r="J335" s="52"/>
      <c r="K335" s="52">
        <v>43</v>
      </c>
      <c r="L335" s="52">
        <v>73.5</v>
      </c>
      <c r="M335" s="52">
        <v>1.5</v>
      </c>
      <c r="N335" s="52">
        <v>114</v>
      </c>
      <c r="O335" s="52">
        <v>87</v>
      </c>
      <c r="P335" s="52">
        <v>11</v>
      </c>
      <c r="Q335" s="50">
        <v>53712.5</v>
      </c>
      <c r="R335" s="50">
        <v>30197.5</v>
      </c>
    </row>
    <row r="336" spans="1:18" ht="48" x14ac:dyDescent="0.25">
      <c r="A336" s="33">
        <v>8</v>
      </c>
      <c r="B336" s="334" t="s">
        <v>609</v>
      </c>
      <c r="C336" s="335"/>
      <c r="D336" s="335"/>
      <c r="E336" s="335"/>
      <c r="F336" s="336"/>
      <c r="G336" s="45" t="s">
        <v>612</v>
      </c>
      <c r="H336" s="52">
        <f t="shared" si="30"/>
        <v>80</v>
      </c>
      <c r="I336" s="52">
        <v>70</v>
      </c>
      <c r="J336" s="52">
        <v>10</v>
      </c>
      <c r="K336" s="52">
        <v>8</v>
      </c>
      <c r="L336" s="52">
        <v>19.5</v>
      </c>
      <c r="M336" s="52">
        <v>2</v>
      </c>
      <c r="N336" s="52">
        <v>13</v>
      </c>
      <c r="O336" s="52">
        <v>21.5</v>
      </c>
      <c r="P336" s="52">
        <v>0</v>
      </c>
      <c r="Q336" s="50">
        <v>47666.7</v>
      </c>
      <c r="R336" s="50">
        <v>24561.5</v>
      </c>
    </row>
    <row r="337" spans="1:18" ht="60" x14ac:dyDescent="0.25">
      <c r="A337" s="33">
        <v>9</v>
      </c>
      <c r="B337" s="334" t="s">
        <v>603</v>
      </c>
      <c r="C337" s="335"/>
      <c r="D337" s="335"/>
      <c r="E337" s="335"/>
      <c r="F337" s="336"/>
      <c r="G337" s="45" t="s">
        <v>613</v>
      </c>
      <c r="H337" s="52">
        <f t="shared" si="30"/>
        <v>120</v>
      </c>
      <c r="I337" s="52">
        <v>90</v>
      </c>
      <c r="J337" s="52">
        <v>30</v>
      </c>
      <c r="K337" s="52">
        <v>45</v>
      </c>
      <c r="L337" s="52">
        <v>0</v>
      </c>
      <c r="M337" s="52">
        <v>0</v>
      </c>
      <c r="N337" s="52">
        <v>48</v>
      </c>
      <c r="O337" s="52">
        <v>0</v>
      </c>
      <c r="P337" s="52">
        <v>0</v>
      </c>
      <c r="Q337" s="50">
        <v>44995.6</v>
      </c>
      <c r="R337" s="50">
        <v>22487.599999999999</v>
      </c>
    </row>
    <row r="338" spans="1:18" ht="48" x14ac:dyDescent="0.25">
      <c r="A338" s="33">
        <v>10</v>
      </c>
      <c r="B338" s="334" t="s">
        <v>599</v>
      </c>
      <c r="C338" s="335"/>
      <c r="D338" s="335"/>
      <c r="E338" s="335"/>
      <c r="F338" s="336"/>
      <c r="G338" s="45" t="s">
        <v>615</v>
      </c>
      <c r="H338" s="52">
        <f t="shared" si="30"/>
        <v>300</v>
      </c>
      <c r="I338" s="52">
        <v>280</v>
      </c>
      <c r="J338" s="52">
        <v>20</v>
      </c>
      <c r="K338" s="52">
        <v>73</v>
      </c>
      <c r="L338" s="52">
        <v>21</v>
      </c>
      <c r="M338" s="52">
        <v>21</v>
      </c>
      <c r="N338" s="52">
        <v>149</v>
      </c>
      <c r="O338" s="52">
        <v>40</v>
      </c>
      <c r="P338" s="52">
        <v>40</v>
      </c>
      <c r="Q338" s="50">
        <v>54632</v>
      </c>
      <c r="R338" s="50">
        <v>23320</v>
      </c>
    </row>
    <row r="339" spans="1:18" ht="48" x14ac:dyDescent="0.25">
      <c r="A339" s="33">
        <v>11</v>
      </c>
      <c r="B339" s="334" t="s">
        <v>609</v>
      </c>
      <c r="C339" s="335"/>
      <c r="D339" s="335"/>
      <c r="E339" s="335"/>
      <c r="F339" s="336"/>
      <c r="G339" s="45" t="s">
        <v>616</v>
      </c>
      <c r="H339" s="52">
        <f t="shared" si="30"/>
        <v>25</v>
      </c>
      <c r="I339" s="52">
        <v>25</v>
      </c>
      <c r="J339" s="52">
        <v>0</v>
      </c>
      <c r="K339" s="52">
        <v>22</v>
      </c>
      <c r="L339" s="52">
        <v>15</v>
      </c>
      <c r="M339" s="52">
        <v>3</v>
      </c>
      <c r="N339" s="52">
        <v>30</v>
      </c>
      <c r="O339" s="52">
        <v>16</v>
      </c>
      <c r="P339" s="52">
        <v>3</v>
      </c>
      <c r="Q339" s="50">
        <v>64975</v>
      </c>
      <c r="R339" s="50">
        <v>36230</v>
      </c>
    </row>
    <row r="340" spans="1:18" ht="72" x14ac:dyDescent="0.25">
      <c r="A340" s="33">
        <v>12</v>
      </c>
      <c r="B340" s="334" t="s">
        <v>599</v>
      </c>
      <c r="C340" s="335"/>
      <c r="D340" s="335"/>
      <c r="E340" s="335"/>
      <c r="F340" s="336"/>
      <c r="G340" s="45" t="s">
        <v>617</v>
      </c>
      <c r="H340" s="52">
        <f t="shared" si="30"/>
        <v>210</v>
      </c>
      <c r="I340" s="52">
        <v>210</v>
      </c>
      <c r="J340" s="52">
        <v>0</v>
      </c>
      <c r="K340" s="52">
        <v>28</v>
      </c>
      <c r="L340" s="52">
        <v>20</v>
      </c>
      <c r="M340" s="52">
        <v>1</v>
      </c>
      <c r="N340" s="52">
        <v>95</v>
      </c>
      <c r="O340" s="52">
        <v>15</v>
      </c>
      <c r="P340" s="52">
        <v>0</v>
      </c>
      <c r="Q340" s="50">
        <v>44973.9</v>
      </c>
      <c r="R340" s="50">
        <v>22485.3</v>
      </c>
    </row>
    <row r="341" spans="1:18" ht="48" x14ac:dyDescent="0.25">
      <c r="A341" s="33">
        <v>13</v>
      </c>
      <c r="B341" s="334" t="s">
        <v>609</v>
      </c>
      <c r="C341" s="335"/>
      <c r="D341" s="335"/>
      <c r="E341" s="335"/>
      <c r="F341" s="336"/>
      <c r="G341" s="45" t="s">
        <v>618</v>
      </c>
      <c r="H341" s="52">
        <f t="shared" si="30"/>
        <v>120</v>
      </c>
      <c r="I341" s="52">
        <v>120</v>
      </c>
      <c r="J341" s="52">
        <v>0</v>
      </c>
      <c r="K341" s="52">
        <v>10</v>
      </c>
      <c r="L341" s="52">
        <v>0</v>
      </c>
      <c r="M341" s="52">
        <v>0</v>
      </c>
      <c r="N341" s="52">
        <v>61</v>
      </c>
      <c r="O341" s="52">
        <v>0</v>
      </c>
      <c r="P341" s="52">
        <v>0</v>
      </c>
      <c r="Q341" s="50">
        <v>44974</v>
      </c>
      <c r="R341" s="50">
        <v>22490</v>
      </c>
    </row>
    <row r="342" spans="1:18" ht="60" x14ac:dyDescent="0.25">
      <c r="A342" s="33">
        <v>14</v>
      </c>
      <c r="B342" s="334" t="s">
        <v>609</v>
      </c>
      <c r="C342" s="335"/>
      <c r="D342" s="335"/>
      <c r="E342" s="335"/>
      <c r="F342" s="336"/>
      <c r="G342" s="45" t="s">
        <v>619</v>
      </c>
      <c r="H342" s="52">
        <f t="shared" si="30"/>
        <v>130</v>
      </c>
      <c r="I342" s="52">
        <v>115</v>
      </c>
      <c r="J342" s="52">
        <v>15</v>
      </c>
      <c r="K342" s="52">
        <v>3</v>
      </c>
      <c r="L342" s="52">
        <v>0</v>
      </c>
      <c r="M342" s="52">
        <v>3</v>
      </c>
      <c r="N342" s="52">
        <v>2</v>
      </c>
      <c r="O342" s="52">
        <v>0</v>
      </c>
      <c r="P342" s="52">
        <v>2</v>
      </c>
      <c r="Q342" s="50">
        <v>47780</v>
      </c>
      <c r="R342" s="50">
        <v>24300</v>
      </c>
    </row>
    <row r="343" spans="1:18" ht="60" x14ac:dyDescent="0.25">
      <c r="A343" s="33">
        <v>15</v>
      </c>
      <c r="B343" s="334" t="s">
        <v>660</v>
      </c>
      <c r="C343" s="335"/>
      <c r="D343" s="335"/>
      <c r="E343" s="335"/>
      <c r="F343" s="336"/>
      <c r="G343" s="45" t="s">
        <v>620</v>
      </c>
      <c r="H343" s="52">
        <f t="shared" si="30"/>
        <v>180</v>
      </c>
      <c r="I343" s="52">
        <v>180</v>
      </c>
      <c r="J343" s="52">
        <v>0</v>
      </c>
      <c r="K343" s="52">
        <v>2</v>
      </c>
      <c r="L343" s="52">
        <v>2</v>
      </c>
      <c r="M343" s="52">
        <v>0</v>
      </c>
      <c r="N343" s="52">
        <v>39</v>
      </c>
      <c r="O343" s="52">
        <v>0</v>
      </c>
      <c r="P343" s="52">
        <v>0</v>
      </c>
      <c r="Q343" s="50">
        <v>50150</v>
      </c>
      <c r="R343" s="50">
        <v>28692.3</v>
      </c>
    </row>
    <row r="344" spans="1:18" ht="60" x14ac:dyDescent="0.25">
      <c r="A344" s="33">
        <v>16</v>
      </c>
      <c r="B344" s="334" t="s">
        <v>661</v>
      </c>
      <c r="C344" s="335"/>
      <c r="D344" s="335"/>
      <c r="E344" s="335"/>
      <c r="F344" s="336"/>
      <c r="G344" s="45" t="s">
        <v>621</v>
      </c>
      <c r="H344" s="52">
        <f t="shared" si="30"/>
        <v>210</v>
      </c>
      <c r="I344" s="52">
        <v>210</v>
      </c>
      <c r="J344" s="52">
        <v>0</v>
      </c>
      <c r="K344" s="52">
        <v>12</v>
      </c>
      <c r="L344" s="52">
        <v>13</v>
      </c>
      <c r="M344" s="52">
        <v>0</v>
      </c>
      <c r="N344" s="52">
        <v>76</v>
      </c>
      <c r="O344" s="52">
        <v>9</v>
      </c>
      <c r="P344" s="52">
        <v>0</v>
      </c>
      <c r="Q344" s="50">
        <v>44976.9</v>
      </c>
      <c r="R344" s="50">
        <v>25721.3</v>
      </c>
    </row>
    <row r="345" spans="1:18" ht="72" x14ac:dyDescent="0.25">
      <c r="A345" s="33">
        <v>17</v>
      </c>
      <c r="B345" s="334" t="s">
        <v>662</v>
      </c>
      <c r="C345" s="335"/>
      <c r="D345" s="335"/>
      <c r="E345" s="335"/>
      <c r="F345" s="336"/>
      <c r="G345" s="45" t="s">
        <v>622</v>
      </c>
      <c r="H345" s="52">
        <f t="shared" si="30"/>
        <v>150</v>
      </c>
      <c r="I345" s="52">
        <v>150</v>
      </c>
      <c r="J345" s="52">
        <v>0</v>
      </c>
      <c r="K345" s="52">
        <v>5</v>
      </c>
      <c r="L345" s="52">
        <v>18</v>
      </c>
      <c r="M345" s="52"/>
      <c r="N345" s="52">
        <v>16</v>
      </c>
      <c r="O345" s="52">
        <v>23</v>
      </c>
      <c r="P345" s="52"/>
      <c r="Q345" s="50">
        <v>45000</v>
      </c>
      <c r="R345" s="50">
        <v>24540</v>
      </c>
    </row>
    <row r="346" spans="1:18" ht="48" x14ac:dyDescent="0.25">
      <c r="A346" s="33">
        <v>18</v>
      </c>
      <c r="B346" s="334" t="s">
        <v>607</v>
      </c>
      <c r="C346" s="335"/>
      <c r="D346" s="335"/>
      <c r="E346" s="335"/>
      <c r="F346" s="336"/>
      <c r="G346" s="45" t="s">
        <v>623</v>
      </c>
      <c r="H346" s="52">
        <f t="shared" si="30"/>
        <v>40</v>
      </c>
      <c r="I346" s="52"/>
      <c r="J346" s="52">
        <v>40</v>
      </c>
      <c r="K346" s="52">
        <v>19</v>
      </c>
      <c r="L346" s="52">
        <v>19</v>
      </c>
      <c r="M346" s="52">
        <v>19</v>
      </c>
      <c r="N346" s="52">
        <v>22</v>
      </c>
      <c r="O346" s="52">
        <v>22</v>
      </c>
      <c r="P346" s="52">
        <v>22</v>
      </c>
      <c r="Q346" s="50">
        <v>48129.4</v>
      </c>
      <c r="R346" s="50">
        <v>28800</v>
      </c>
    </row>
    <row r="347" spans="1:18" ht="48" x14ac:dyDescent="0.25">
      <c r="A347" s="33">
        <v>19</v>
      </c>
      <c r="B347" s="334" t="s">
        <v>601</v>
      </c>
      <c r="C347" s="335"/>
      <c r="D347" s="335"/>
      <c r="E347" s="335"/>
      <c r="F347" s="336"/>
      <c r="G347" s="45" t="s">
        <v>624</v>
      </c>
      <c r="H347" s="52">
        <f t="shared" si="30"/>
        <v>0</v>
      </c>
      <c r="I347" s="52"/>
      <c r="J347" s="52"/>
      <c r="K347" s="52">
        <v>42</v>
      </c>
      <c r="L347" s="52">
        <v>2</v>
      </c>
      <c r="M347" s="52">
        <v>2</v>
      </c>
      <c r="N347" s="52">
        <v>68</v>
      </c>
      <c r="O347" s="52">
        <v>0</v>
      </c>
      <c r="P347" s="52">
        <v>0</v>
      </c>
      <c r="Q347" s="50">
        <v>45973</v>
      </c>
      <c r="R347" s="50">
        <v>22486</v>
      </c>
    </row>
    <row r="348" spans="1:18" ht="60" x14ac:dyDescent="0.25">
      <c r="A348" s="33">
        <v>20</v>
      </c>
      <c r="B348" s="334" t="s">
        <v>625</v>
      </c>
      <c r="C348" s="335"/>
      <c r="D348" s="335"/>
      <c r="E348" s="335"/>
      <c r="F348" s="336"/>
      <c r="G348" s="45" t="s">
        <v>626</v>
      </c>
      <c r="H348" s="52">
        <f t="shared" si="30"/>
        <v>0</v>
      </c>
      <c r="I348" s="52"/>
      <c r="J348" s="52"/>
      <c r="K348" s="52">
        <v>34</v>
      </c>
      <c r="L348" s="52">
        <v>26</v>
      </c>
      <c r="M348" s="52">
        <v>0</v>
      </c>
      <c r="N348" s="52">
        <v>78</v>
      </c>
      <c r="O348" s="52">
        <v>46</v>
      </c>
      <c r="P348" s="52">
        <v>0</v>
      </c>
      <c r="Q348" s="50">
        <v>44972</v>
      </c>
      <c r="R348" s="50">
        <v>22486</v>
      </c>
    </row>
    <row r="349" spans="1:18" ht="60" x14ac:dyDescent="0.25">
      <c r="A349" s="33">
        <v>21</v>
      </c>
      <c r="B349" s="334" t="s">
        <v>601</v>
      </c>
      <c r="C349" s="335"/>
      <c r="D349" s="335"/>
      <c r="E349" s="335"/>
      <c r="F349" s="336"/>
      <c r="G349" s="45" t="s">
        <v>648</v>
      </c>
      <c r="H349" s="52">
        <f t="shared" si="30"/>
        <v>0</v>
      </c>
      <c r="I349" s="52"/>
      <c r="J349" s="52">
        <v>0</v>
      </c>
      <c r="K349" s="52">
        <v>8</v>
      </c>
      <c r="L349" s="52">
        <v>30</v>
      </c>
      <c r="M349" s="52">
        <v>5</v>
      </c>
      <c r="N349" s="52">
        <v>20</v>
      </c>
      <c r="O349" s="52">
        <v>32</v>
      </c>
      <c r="P349" s="52">
        <v>0</v>
      </c>
      <c r="Q349" s="50">
        <v>45000</v>
      </c>
      <c r="R349" s="50">
        <v>22870.6</v>
      </c>
    </row>
    <row r="350" spans="1:18" x14ac:dyDescent="0.25">
      <c r="A350" s="447" t="s">
        <v>645</v>
      </c>
      <c r="B350" s="447"/>
      <c r="C350" s="447"/>
      <c r="D350" s="447"/>
      <c r="E350" s="447"/>
      <c r="F350" s="447"/>
      <c r="G350" s="447"/>
      <c r="H350" s="56">
        <f>H349+H348+H347+H346+H345+H344+H343+H342+H341+H340+H339+H338+H337+H336+H335+H334+H332+H333+H331+H330+H329</f>
        <v>4440</v>
      </c>
      <c r="I350" s="56">
        <f t="shared" ref="I350:P350" si="31">I349+I348+I347+I346+I345+I344+I343+I342+I341+I340+I339+I338+I337+I336+I335+I334+I332+I333+I331+I330+I329</f>
        <v>4260</v>
      </c>
      <c r="J350" s="56">
        <f t="shared" si="31"/>
        <v>180</v>
      </c>
      <c r="K350" s="56">
        <f t="shared" si="31"/>
        <v>1178</v>
      </c>
      <c r="L350" s="56">
        <f t="shared" si="31"/>
        <v>502</v>
      </c>
      <c r="M350" s="56">
        <f t="shared" si="31"/>
        <v>249.5</v>
      </c>
      <c r="N350" s="56">
        <f t="shared" si="31"/>
        <v>2646</v>
      </c>
      <c r="O350" s="56">
        <f t="shared" si="31"/>
        <v>563</v>
      </c>
      <c r="P350" s="56">
        <f t="shared" si="31"/>
        <v>327</v>
      </c>
      <c r="Q350" s="34">
        <f>(Q329+Q330+Q331+Q332+Q333+Q334+Q335+Q336+Q337+Q338+Q339+Q340+Q341+Q342+Q343+Q344+Q345+Q346+Q347+Q348+Q349)/21</f>
        <v>47128.438095238096</v>
      </c>
      <c r="R350" s="34">
        <f>(R329+R330+R331+R332+R333+R334+R335+R336+R337+R338+R339+R340+R341+R342+R343+R344+R345+R346+R347+R348+R349)/21</f>
        <v>24530.423809523807</v>
      </c>
    </row>
    <row r="351" spans="1:18" x14ac:dyDescent="0.25">
      <c r="A351" s="448" t="s">
        <v>630</v>
      </c>
      <c r="B351" s="448"/>
      <c r="C351" s="448"/>
      <c r="D351" s="448"/>
      <c r="E351" s="448"/>
      <c r="F351" s="448"/>
      <c r="G351" s="448"/>
      <c r="H351" s="448"/>
      <c r="I351" s="448"/>
      <c r="J351" s="448"/>
      <c r="K351" s="448"/>
      <c r="L351" s="448"/>
      <c r="M351" s="448"/>
      <c r="N351" s="448"/>
      <c r="O351" s="448"/>
      <c r="P351" s="448"/>
      <c r="Q351" s="448"/>
      <c r="R351" s="448"/>
    </row>
    <row r="352" spans="1:18" ht="24" x14ac:dyDescent="0.25">
      <c r="A352" s="33">
        <v>1</v>
      </c>
      <c r="B352" s="334" t="s">
        <v>601</v>
      </c>
      <c r="C352" s="335"/>
      <c r="D352" s="335"/>
      <c r="E352" s="335"/>
      <c r="F352" s="336"/>
      <c r="G352" s="45" t="s">
        <v>663</v>
      </c>
      <c r="H352" s="52">
        <f>I352+J352</f>
        <v>220</v>
      </c>
      <c r="I352" s="52">
        <v>180</v>
      </c>
      <c r="J352" s="52">
        <v>40</v>
      </c>
      <c r="K352" s="52">
        <v>36</v>
      </c>
      <c r="L352" s="52">
        <v>10.5</v>
      </c>
      <c r="M352" s="52">
        <v>0</v>
      </c>
      <c r="N352" s="52">
        <v>61</v>
      </c>
      <c r="O352" s="52">
        <v>2</v>
      </c>
      <c r="P352" s="52">
        <v>0</v>
      </c>
      <c r="Q352" s="50">
        <v>44972.800000000003</v>
      </c>
      <c r="R352" s="50">
        <v>24890.9</v>
      </c>
    </row>
    <row r="353" spans="1:18" ht="36" x14ac:dyDescent="0.25">
      <c r="A353" s="33">
        <v>2</v>
      </c>
      <c r="B353" s="334" t="s">
        <v>614</v>
      </c>
      <c r="C353" s="335"/>
      <c r="D353" s="335"/>
      <c r="E353" s="335"/>
      <c r="F353" s="336"/>
      <c r="G353" s="45" t="s">
        <v>664</v>
      </c>
      <c r="H353" s="52">
        <f t="shared" ref="H353:H376" si="32">I353+J353</f>
        <v>210</v>
      </c>
      <c r="I353" s="52">
        <v>180</v>
      </c>
      <c r="J353" s="52">
        <v>30</v>
      </c>
      <c r="K353" s="52">
        <v>75</v>
      </c>
      <c r="L353" s="52">
        <v>85</v>
      </c>
      <c r="M353" s="52">
        <v>10</v>
      </c>
      <c r="N353" s="52">
        <v>174</v>
      </c>
      <c r="O353" s="52">
        <v>168</v>
      </c>
      <c r="P353" s="52">
        <v>0</v>
      </c>
      <c r="Q353" s="50">
        <v>44973.8</v>
      </c>
      <c r="R353" s="50">
        <v>22486.799999999999</v>
      </c>
    </row>
    <row r="354" spans="1:18" ht="24" x14ac:dyDescent="0.25">
      <c r="A354" s="33">
        <v>3</v>
      </c>
      <c r="B354" s="334" t="s">
        <v>631</v>
      </c>
      <c r="C354" s="335"/>
      <c r="D354" s="335"/>
      <c r="E354" s="335"/>
      <c r="F354" s="336"/>
      <c r="G354" s="45" t="s">
        <v>665</v>
      </c>
      <c r="H354" s="52">
        <f t="shared" si="32"/>
        <v>295</v>
      </c>
      <c r="I354" s="52">
        <v>265</v>
      </c>
      <c r="J354" s="52">
        <v>30</v>
      </c>
      <c r="K354" s="52">
        <v>65</v>
      </c>
      <c r="L354" s="52">
        <v>0</v>
      </c>
      <c r="M354" s="52">
        <v>0</v>
      </c>
      <c r="N354" s="52">
        <v>185</v>
      </c>
      <c r="O354" s="52">
        <v>0</v>
      </c>
      <c r="P354" s="52">
        <v>0</v>
      </c>
      <c r="Q354" s="50">
        <v>44973</v>
      </c>
      <c r="R354" s="50">
        <v>22486</v>
      </c>
    </row>
    <row r="355" spans="1:18" ht="24" x14ac:dyDescent="0.25">
      <c r="A355" s="33">
        <v>4</v>
      </c>
      <c r="B355" s="334" t="s">
        <v>601</v>
      </c>
      <c r="C355" s="335"/>
      <c r="D355" s="335"/>
      <c r="E355" s="335"/>
      <c r="F355" s="336"/>
      <c r="G355" s="45" t="s">
        <v>666</v>
      </c>
      <c r="H355" s="52">
        <f t="shared" si="32"/>
        <v>270</v>
      </c>
      <c r="I355" s="52">
        <v>230</v>
      </c>
      <c r="J355" s="52">
        <v>40</v>
      </c>
      <c r="K355" s="52">
        <v>72</v>
      </c>
      <c r="L355" s="52">
        <v>0</v>
      </c>
      <c r="M355" s="52">
        <v>91</v>
      </c>
      <c r="N355" s="52">
        <v>109</v>
      </c>
      <c r="O355" s="52">
        <v>0</v>
      </c>
      <c r="P355" s="52">
        <v>0</v>
      </c>
      <c r="Q355" s="50">
        <v>44972.2</v>
      </c>
      <c r="R355" s="50">
        <v>22486.799999999999</v>
      </c>
    </row>
    <row r="356" spans="1:18" ht="24" x14ac:dyDescent="0.25">
      <c r="A356" s="33">
        <v>5</v>
      </c>
      <c r="B356" s="334" t="s">
        <v>614</v>
      </c>
      <c r="C356" s="335"/>
      <c r="D356" s="335"/>
      <c r="E356" s="335"/>
      <c r="F356" s="336"/>
      <c r="G356" s="45" t="s">
        <v>667</v>
      </c>
      <c r="H356" s="52">
        <f t="shared" si="32"/>
        <v>160</v>
      </c>
      <c r="I356" s="52">
        <v>130</v>
      </c>
      <c r="J356" s="52">
        <v>30</v>
      </c>
      <c r="K356" s="52">
        <v>45</v>
      </c>
      <c r="L356" s="52">
        <v>13</v>
      </c>
      <c r="M356" s="52">
        <v>0</v>
      </c>
      <c r="N356" s="52">
        <v>95</v>
      </c>
      <c r="O356" s="52">
        <v>24</v>
      </c>
      <c r="P356" s="52">
        <v>0</v>
      </c>
      <c r="Q356" s="50">
        <v>45668.4</v>
      </c>
      <c r="R356" s="50">
        <v>22486.400000000001</v>
      </c>
    </row>
    <row r="357" spans="1:18" ht="24" x14ac:dyDescent="0.25">
      <c r="A357" s="33">
        <v>6</v>
      </c>
      <c r="B357" s="334" t="s">
        <v>631</v>
      </c>
      <c r="C357" s="335"/>
      <c r="D357" s="335"/>
      <c r="E357" s="335"/>
      <c r="F357" s="336"/>
      <c r="G357" s="45" t="s">
        <v>668</v>
      </c>
      <c r="H357" s="52">
        <f t="shared" si="32"/>
        <v>145</v>
      </c>
      <c r="I357" s="52">
        <v>130</v>
      </c>
      <c r="J357" s="52">
        <v>15</v>
      </c>
      <c r="K357" s="52">
        <v>50</v>
      </c>
      <c r="L357" s="52">
        <v>0</v>
      </c>
      <c r="M357" s="52">
        <v>0</v>
      </c>
      <c r="N357" s="52">
        <v>83</v>
      </c>
      <c r="O357" s="52">
        <v>1</v>
      </c>
      <c r="P357" s="52">
        <v>1</v>
      </c>
      <c r="Q357" s="50">
        <v>44997</v>
      </c>
      <c r="R357" s="50">
        <v>22495</v>
      </c>
    </row>
    <row r="358" spans="1:18" ht="24" x14ac:dyDescent="0.25">
      <c r="A358" s="33">
        <v>7</v>
      </c>
      <c r="B358" s="334" t="s">
        <v>632</v>
      </c>
      <c r="C358" s="335"/>
      <c r="D358" s="335"/>
      <c r="E358" s="335"/>
      <c r="F358" s="336"/>
      <c r="G358" s="45" t="s">
        <v>669</v>
      </c>
      <c r="H358" s="52">
        <f t="shared" si="32"/>
        <v>25</v>
      </c>
      <c r="I358" s="52">
        <v>0</v>
      </c>
      <c r="J358" s="52">
        <v>25</v>
      </c>
      <c r="K358" s="52">
        <v>16</v>
      </c>
      <c r="L358" s="52">
        <v>0</v>
      </c>
      <c r="M358" s="52">
        <v>0</v>
      </c>
      <c r="N358" s="52">
        <v>37</v>
      </c>
      <c r="O358" s="52">
        <v>0</v>
      </c>
      <c r="P358" s="52">
        <v>0</v>
      </c>
      <c r="Q358" s="50">
        <v>44972.800000000003</v>
      </c>
      <c r="R358" s="50">
        <v>22486.400000000001</v>
      </c>
    </row>
    <row r="359" spans="1:18" ht="72" x14ac:dyDescent="0.25">
      <c r="A359" s="33">
        <v>9</v>
      </c>
      <c r="B359" s="334" t="s">
        <v>694</v>
      </c>
      <c r="C359" s="335"/>
      <c r="D359" s="335"/>
      <c r="E359" s="335"/>
      <c r="F359" s="336"/>
      <c r="G359" s="45" t="s">
        <v>671</v>
      </c>
      <c r="H359" s="52">
        <f t="shared" si="32"/>
        <v>135</v>
      </c>
      <c r="I359" s="52">
        <v>120</v>
      </c>
      <c r="J359" s="52">
        <v>15</v>
      </c>
      <c r="K359" s="52">
        <v>10</v>
      </c>
      <c r="L359" s="52">
        <v>7</v>
      </c>
      <c r="M359" s="52">
        <v>7</v>
      </c>
      <c r="N359" s="52">
        <v>28</v>
      </c>
      <c r="O359" s="52">
        <v>0</v>
      </c>
      <c r="P359" s="52">
        <v>0</v>
      </c>
      <c r="Q359" s="50">
        <v>44972.800000000003</v>
      </c>
      <c r="R359" s="50">
        <v>22486.400000000001</v>
      </c>
    </row>
    <row r="360" spans="1:18" ht="24" x14ac:dyDescent="0.25">
      <c r="A360" s="33">
        <v>10</v>
      </c>
      <c r="B360" s="334" t="s">
        <v>601</v>
      </c>
      <c r="C360" s="335"/>
      <c r="D360" s="335"/>
      <c r="E360" s="335"/>
      <c r="F360" s="336"/>
      <c r="G360" s="45" t="s">
        <v>672</v>
      </c>
      <c r="H360" s="52">
        <f t="shared" si="32"/>
        <v>0</v>
      </c>
      <c r="I360" s="52"/>
      <c r="J360" s="52">
        <v>0</v>
      </c>
      <c r="K360" s="52">
        <v>41</v>
      </c>
      <c r="L360" s="52">
        <v>35</v>
      </c>
      <c r="M360" s="52">
        <v>1</v>
      </c>
      <c r="N360" s="52">
        <v>47</v>
      </c>
      <c r="O360" s="52">
        <v>60</v>
      </c>
      <c r="P360" s="52">
        <v>1</v>
      </c>
      <c r="Q360" s="50">
        <v>44972</v>
      </c>
      <c r="R360" s="50">
        <v>22486</v>
      </c>
    </row>
    <row r="361" spans="1:18" ht="24" x14ac:dyDescent="0.25">
      <c r="A361" s="33">
        <v>11</v>
      </c>
      <c r="B361" s="334" t="s">
        <v>614</v>
      </c>
      <c r="C361" s="335"/>
      <c r="D361" s="335"/>
      <c r="E361" s="335"/>
      <c r="F361" s="336"/>
      <c r="G361" s="45" t="s">
        <v>673</v>
      </c>
      <c r="H361" s="52">
        <f t="shared" si="32"/>
        <v>30</v>
      </c>
      <c r="I361" s="52"/>
      <c r="J361" s="52">
        <v>30</v>
      </c>
      <c r="K361" s="52">
        <v>53</v>
      </c>
      <c r="L361" s="52">
        <v>0</v>
      </c>
      <c r="M361" s="52">
        <v>0</v>
      </c>
      <c r="N361" s="52">
        <v>63</v>
      </c>
      <c r="O361" s="52">
        <v>0</v>
      </c>
      <c r="P361" s="52">
        <v>1</v>
      </c>
      <c r="Q361" s="50">
        <v>44973.599999999999</v>
      </c>
      <c r="R361" s="50">
        <v>22487.3</v>
      </c>
    </row>
    <row r="362" spans="1:18" ht="24" x14ac:dyDescent="0.25">
      <c r="A362" s="33">
        <v>12</v>
      </c>
      <c r="B362" s="334" t="s">
        <v>601</v>
      </c>
      <c r="C362" s="335"/>
      <c r="D362" s="335"/>
      <c r="E362" s="335"/>
      <c r="F362" s="336"/>
      <c r="G362" s="45" t="s">
        <v>674</v>
      </c>
      <c r="H362" s="52">
        <f t="shared" si="32"/>
        <v>30</v>
      </c>
      <c r="I362" s="52"/>
      <c r="J362" s="52">
        <v>30</v>
      </c>
      <c r="K362" s="52">
        <v>46</v>
      </c>
      <c r="L362" s="52">
        <v>0</v>
      </c>
      <c r="M362" s="52">
        <v>0</v>
      </c>
      <c r="N362" s="52">
        <v>44</v>
      </c>
      <c r="O362" s="52">
        <v>0</v>
      </c>
      <c r="P362" s="52">
        <v>0</v>
      </c>
      <c r="Q362" s="50">
        <v>44975</v>
      </c>
      <c r="R362" s="50">
        <v>22486</v>
      </c>
    </row>
    <row r="363" spans="1:18" ht="24" x14ac:dyDescent="0.25">
      <c r="A363" s="33">
        <v>13</v>
      </c>
      <c r="B363" s="334" t="s">
        <v>601</v>
      </c>
      <c r="C363" s="335"/>
      <c r="D363" s="335"/>
      <c r="E363" s="335"/>
      <c r="F363" s="336"/>
      <c r="G363" s="45" t="s">
        <v>675</v>
      </c>
      <c r="H363" s="52">
        <f t="shared" si="32"/>
        <v>30</v>
      </c>
      <c r="I363" s="52"/>
      <c r="J363" s="52">
        <v>30</v>
      </c>
      <c r="K363" s="52">
        <v>40</v>
      </c>
      <c r="L363" s="52">
        <v>0</v>
      </c>
      <c r="M363" s="52">
        <v>0</v>
      </c>
      <c r="N363" s="52">
        <v>55</v>
      </c>
      <c r="O363" s="52">
        <v>0</v>
      </c>
      <c r="P363" s="52">
        <v>0</v>
      </c>
      <c r="Q363" s="50">
        <v>44973.5</v>
      </c>
      <c r="R363" s="50">
        <v>24559</v>
      </c>
    </row>
    <row r="364" spans="1:18" ht="24" x14ac:dyDescent="0.25">
      <c r="A364" s="33">
        <v>14</v>
      </c>
      <c r="B364" s="334" t="s">
        <v>611</v>
      </c>
      <c r="C364" s="335"/>
      <c r="D364" s="335"/>
      <c r="E364" s="335"/>
      <c r="F364" s="336"/>
      <c r="G364" s="45" t="s">
        <v>676</v>
      </c>
      <c r="H364" s="52">
        <f t="shared" si="32"/>
        <v>20</v>
      </c>
      <c r="I364" s="52"/>
      <c r="J364" s="52">
        <v>20</v>
      </c>
      <c r="K364" s="52">
        <v>30</v>
      </c>
      <c r="L364" s="52">
        <v>0</v>
      </c>
      <c r="M364" s="52"/>
      <c r="N364" s="52">
        <v>60</v>
      </c>
      <c r="O364" s="52"/>
      <c r="P364" s="52"/>
      <c r="Q364" s="50">
        <v>44973.3</v>
      </c>
      <c r="R364" s="50">
        <v>22486.7</v>
      </c>
    </row>
    <row r="365" spans="1:18" ht="24" x14ac:dyDescent="0.25">
      <c r="A365" s="33">
        <v>15</v>
      </c>
      <c r="B365" s="334" t="s">
        <v>631</v>
      </c>
      <c r="C365" s="335"/>
      <c r="D365" s="335"/>
      <c r="E365" s="335"/>
      <c r="F365" s="336"/>
      <c r="G365" s="45" t="s">
        <v>677</v>
      </c>
      <c r="H365" s="52">
        <f t="shared" si="32"/>
        <v>20</v>
      </c>
      <c r="I365" s="52"/>
      <c r="J365" s="52">
        <v>20</v>
      </c>
      <c r="K365" s="52">
        <v>36</v>
      </c>
      <c r="L365" s="52">
        <v>1</v>
      </c>
      <c r="M365" s="52">
        <v>1</v>
      </c>
      <c r="N365" s="52">
        <v>51</v>
      </c>
      <c r="O365" s="52">
        <v>1</v>
      </c>
      <c r="P365" s="52">
        <v>1</v>
      </c>
      <c r="Q365" s="50">
        <v>44972.800000000003</v>
      </c>
      <c r="R365" s="50">
        <v>22486.400000000001</v>
      </c>
    </row>
    <row r="366" spans="1:18" ht="24" x14ac:dyDescent="0.25">
      <c r="A366" s="33">
        <v>16</v>
      </c>
      <c r="B366" s="334" t="s">
        <v>601</v>
      </c>
      <c r="C366" s="335"/>
      <c r="D366" s="335"/>
      <c r="E366" s="335"/>
      <c r="F366" s="336"/>
      <c r="G366" s="45" t="s">
        <v>678</v>
      </c>
      <c r="H366" s="52">
        <f t="shared" si="32"/>
        <v>20</v>
      </c>
      <c r="I366" s="52"/>
      <c r="J366" s="52">
        <v>20</v>
      </c>
      <c r="K366" s="52">
        <v>55</v>
      </c>
      <c r="L366" s="52">
        <v>0</v>
      </c>
      <c r="M366" s="52">
        <v>0</v>
      </c>
      <c r="N366" s="52">
        <v>84</v>
      </c>
      <c r="O366" s="52">
        <v>0</v>
      </c>
      <c r="P366" s="52">
        <v>0</v>
      </c>
      <c r="Q366" s="50">
        <v>46309</v>
      </c>
      <c r="R366" s="50">
        <v>23417</v>
      </c>
    </row>
    <row r="367" spans="1:18" ht="24" x14ac:dyDescent="0.25">
      <c r="A367" s="33">
        <v>17</v>
      </c>
      <c r="B367" s="334" t="s">
        <v>601</v>
      </c>
      <c r="C367" s="335"/>
      <c r="D367" s="335"/>
      <c r="E367" s="335"/>
      <c r="F367" s="336"/>
      <c r="G367" s="45" t="s">
        <v>679</v>
      </c>
      <c r="H367" s="52">
        <f t="shared" si="32"/>
        <v>10</v>
      </c>
      <c r="I367" s="52"/>
      <c r="J367" s="52">
        <v>10</v>
      </c>
      <c r="K367" s="52">
        <v>46</v>
      </c>
      <c r="L367" s="52">
        <v>10.5</v>
      </c>
      <c r="M367" s="52">
        <v>5</v>
      </c>
      <c r="N367" s="52">
        <v>76</v>
      </c>
      <c r="O367" s="52">
        <v>7</v>
      </c>
      <c r="P367" s="52">
        <v>3</v>
      </c>
      <c r="Q367" s="50">
        <v>45026</v>
      </c>
      <c r="R367" s="50">
        <v>24845</v>
      </c>
    </row>
    <row r="368" spans="1:18" ht="24" x14ac:dyDescent="0.25">
      <c r="A368" s="33">
        <v>18</v>
      </c>
      <c r="B368" s="334" t="s">
        <v>601</v>
      </c>
      <c r="C368" s="335"/>
      <c r="D368" s="335"/>
      <c r="E368" s="335"/>
      <c r="F368" s="336"/>
      <c r="G368" s="45" t="s">
        <v>680</v>
      </c>
      <c r="H368" s="52">
        <f t="shared" si="32"/>
        <v>10</v>
      </c>
      <c r="I368" s="52"/>
      <c r="J368" s="52">
        <v>10</v>
      </c>
      <c r="K368" s="52">
        <v>35</v>
      </c>
      <c r="L368" s="52">
        <v>1</v>
      </c>
      <c r="M368" s="52">
        <v>1</v>
      </c>
      <c r="N368" s="52">
        <v>56</v>
      </c>
      <c r="O368" s="52">
        <v>2</v>
      </c>
      <c r="P368" s="52">
        <v>2</v>
      </c>
      <c r="Q368" s="50">
        <v>44974</v>
      </c>
      <c r="R368" s="50">
        <v>25737</v>
      </c>
    </row>
    <row r="369" spans="1:18" ht="24" x14ac:dyDescent="0.25">
      <c r="A369" s="33">
        <v>19</v>
      </c>
      <c r="B369" s="334" t="s">
        <v>611</v>
      </c>
      <c r="C369" s="335"/>
      <c r="D369" s="335"/>
      <c r="E369" s="335"/>
      <c r="F369" s="336"/>
      <c r="G369" s="45" t="s">
        <v>681</v>
      </c>
      <c r="H369" s="52">
        <f t="shared" si="32"/>
        <v>0</v>
      </c>
      <c r="I369" s="52"/>
      <c r="J369" s="52"/>
      <c r="K369" s="52">
        <v>14</v>
      </c>
      <c r="L369" s="52">
        <v>39</v>
      </c>
      <c r="M369" s="52">
        <v>8</v>
      </c>
      <c r="N369" s="52">
        <v>25</v>
      </c>
      <c r="O369" s="52">
        <v>86</v>
      </c>
      <c r="P369" s="52">
        <v>3</v>
      </c>
      <c r="Q369" s="50">
        <v>44981.8</v>
      </c>
      <c r="R369" s="50">
        <v>22488</v>
      </c>
    </row>
    <row r="370" spans="1:18" ht="24" x14ac:dyDescent="0.25">
      <c r="A370" s="33">
        <v>20</v>
      </c>
      <c r="B370" s="334" t="s">
        <v>631</v>
      </c>
      <c r="C370" s="335"/>
      <c r="D370" s="335"/>
      <c r="E370" s="335"/>
      <c r="F370" s="336"/>
      <c r="G370" s="45" t="s">
        <v>682</v>
      </c>
      <c r="H370" s="52">
        <f t="shared" si="32"/>
        <v>10</v>
      </c>
      <c r="I370" s="52">
        <v>0</v>
      </c>
      <c r="J370" s="52">
        <v>10</v>
      </c>
      <c r="K370" s="52">
        <v>27</v>
      </c>
      <c r="L370" s="52">
        <v>16</v>
      </c>
      <c r="M370" s="52">
        <v>10</v>
      </c>
      <c r="N370" s="52">
        <v>49</v>
      </c>
      <c r="O370" s="52">
        <v>15</v>
      </c>
      <c r="P370" s="52">
        <v>7</v>
      </c>
      <c r="Q370" s="50">
        <v>44974</v>
      </c>
      <c r="R370" s="50">
        <v>22487</v>
      </c>
    </row>
    <row r="371" spans="1:18" ht="36" x14ac:dyDescent="0.25">
      <c r="A371" s="33">
        <v>21</v>
      </c>
      <c r="B371" s="334" t="s">
        <v>631</v>
      </c>
      <c r="C371" s="335"/>
      <c r="D371" s="335"/>
      <c r="E371" s="335"/>
      <c r="F371" s="336"/>
      <c r="G371" s="45" t="s">
        <v>683</v>
      </c>
      <c r="H371" s="52">
        <f t="shared" si="32"/>
        <v>0</v>
      </c>
      <c r="I371" s="52"/>
      <c r="J371" s="52"/>
      <c r="K371" s="52">
        <v>30</v>
      </c>
      <c r="L371" s="52">
        <v>3</v>
      </c>
      <c r="M371" s="52">
        <v>3</v>
      </c>
      <c r="N371" s="52">
        <v>38</v>
      </c>
      <c r="O371" s="52">
        <v>3</v>
      </c>
      <c r="P371" s="52">
        <v>3</v>
      </c>
      <c r="Q371" s="50">
        <v>44976.9</v>
      </c>
      <c r="R371" s="50">
        <v>22497.4</v>
      </c>
    </row>
    <row r="372" spans="1:18" ht="48" x14ac:dyDescent="0.25">
      <c r="A372" s="33">
        <v>22</v>
      </c>
      <c r="B372" s="334" t="s">
        <v>614</v>
      </c>
      <c r="C372" s="335"/>
      <c r="D372" s="335"/>
      <c r="E372" s="335"/>
      <c r="F372" s="336"/>
      <c r="G372" s="45" t="s">
        <v>684</v>
      </c>
      <c r="H372" s="52">
        <f t="shared" si="32"/>
        <v>0</v>
      </c>
      <c r="I372" s="52">
        <v>0</v>
      </c>
      <c r="J372" s="52">
        <v>0</v>
      </c>
      <c r="K372" s="52">
        <v>21</v>
      </c>
      <c r="L372" s="52">
        <v>0</v>
      </c>
      <c r="M372" s="52">
        <v>0</v>
      </c>
      <c r="N372" s="52">
        <v>26</v>
      </c>
      <c r="O372" s="52">
        <v>0</v>
      </c>
      <c r="P372" s="52">
        <v>0</v>
      </c>
      <c r="Q372" s="50">
        <v>44972.800000000003</v>
      </c>
      <c r="R372" s="50">
        <v>22486</v>
      </c>
    </row>
    <row r="373" spans="1:18" ht="48" x14ac:dyDescent="0.25">
      <c r="A373" s="33">
        <v>23</v>
      </c>
      <c r="B373" s="334" t="s">
        <v>614</v>
      </c>
      <c r="C373" s="335"/>
      <c r="D373" s="335"/>
      <c r="E373" s="335"/>
      <c r="F373" s="336"/>
      <c r="G373" s="45" t="s">
        <v>685</v>
      </c>
      <c r="H373" s="52">
        <f t="shared" si="32"/>
        <v>0</v>
      </c>
      <c r="I373" s="52"/>
      <c r="J373" s="52"/>
      <c r="K373" s="52">
        <v>11</v>
      </c>
      <c r="L373" s="52">
        <v>0</v>
      </c>
      <c r="M373" s="52">
        <v>0</v>
      </c>
      <c r="N373" s="52">
        <v>26</v>
      </c>
      <c r="O373" s="52">
        <v>0</v>
      </c>
      <c r="P373" s="52">
        <v>0</v>
      </c>
      <c r="Q373" s="50">
        <v>40590</v>
      </c>
      <c r="R373" s="50">
        <v>21665</v>
      </c>
    </row>
    <row r="374" spans="1:18" ht="60" x14ac:dyDescent="0.25">
      <c r="A374" s="33">
        <v>24</v>
      </c>
      <c r="B374" s="334" t="s">
        <v>601</v>
      </c>
      <c r="C374" s="335"/>
      <c r="D374" s="335"/>
      <c r="E374" s="335"/>
      <c r="F374" s="336"/>
      <c r="G374" s="45" t="s">
        <v>633</v>
      </c>
      <c r="H374" s="52">
        <f t="shared" si="32"/>
        <v>0</v>
      </c>
      <c r="I374" s="52"/>
      <c r="J374" s="52"/>
      <c r="K374" s="52">
        <v>3</v>
      </c>
      <c r="L374" s="52">
        <v>37</v>
      </c>
      <c r="M374" s="52">
        <v>0</v>
      </c>
      <c r="N374" s="52">
        <v>21</v>
      </c>
      <c r="O374" s="52">
        <v>61</v>
      </c>
      <c r="P374" s="52">
        <v>4</v>
      </c>
      <c r="Q374" s="50">
        <v>31999</v>
      </c>
      <c r="R374" s="50">
        <v>18086</v>
      </c>
    </row>
    <row r="375" spans="1:18" ht="36" x14ac:dyDescent="0.25">
      <c r="A375" s="33">
        <v>25</v>
      </c>
      <c r="B375" s="334" t="s">
        <v>601</v>
      </c>
      <c r="C375" s="335"/>
      <c r="D375" s="335"/>
      <c r="E375" s="335"/>
      <c r="F375" s="336"/>
      <c r="G375" s="45" t="s">
        <v>686</v>
      </c>
      <c r="H375" s="52">
        <f t="shared" si="32"/>
        <v>10</v>
      </c>
      <c r="I375" s="52"/>
      <c r="J375" s="52">
        <v>10</v>
      </c>
      <c r="K375" s="52">
        <v>20</v>
      </c>
      <c r="L375" s="52">
        <v>7</v>
      </c>
      <c r="M375" s="52">
        <v>7</v>
      </c>
      <c r="N375" s="52">
        <v>32</v>
      </c>
      <c r="O375" s="52">
        <v>0</v>
      </c>
      <c r="P375" s="52">
        <v>0</v>
      </c>
      <c r="Q375" s="50">
        <v>44972.800000000003</v>
      </c>
      <c r="R375" s="50">
        <v>22486.400000000001</v>
      </c>
    </row>
    <row r="376" spans="1:18" ht="48" x14ac:dyDescent="0.25">
      <c r="A376" s="33">
        <v>26</v>
      </c>
      <c r="B376" s="334" t="s">
        <v>601</v>
      </c>
      <c r="C376" s="335"/>
      <c r="D376" s="335"/>
      <c r="E376" s="335"/>
      <c r="F376" s="336"/>
      <c r="G376" s="45" t="s">
        <v>634</v>
      </c>
      <c r="H376" s="52">
        <f t="shared" si="32"/>
        <v>0</v>
      </c>
      <c r="I376" s="52"/>
      <c r="J376" s="52"/>
      <c r="K376" s="52">
        <v>26</v>
      </c>
      <c r="L376" s="52">
        <v>61.75</v>
      </c>
      <c r="M376" s="52">
        <v>30</v>
      </c>
      <c r="N376" s="52">
        <v>209</v>
      </c>
      <c r="O376" s="52">
        <v>114.5</v>
      </c>
      <c r="P376" s="52">
        <v>26.25</v>
      </c>
      <c r="Q376" s="50">
        <v>44973.9</v>
      </c>
      <c r="R376" s="50">
        <v>22486.6</v>
      </c>
    </row>
    <row r="377" spans="1:18" x14ac:dyDescent="0.25">
      <c r="A377" s="447" t="s">
        <v>646</v>
      </c>
      <c r="B377" s="447"/>
      <c r="C377" s="447"/>
      <c r="D377" s="447"/>
      <c r="E377" s="447"/>
      <c r="F377" s="447"/>
      <c r="G377" s="447"/>
      <c r="H377" s="56">
        <f t="shared" ref="H377:P377" si="33">H376+H375+H374+H373+H372+H371+H369++H370+H368+H367+H366+H365+H364+H363+H362+H361+H359+H360+H358+H357+H356+H355+H354+H353+H352</f>
        <v>1650</v>
      </c>
      <c r="I377" s="56">
        <f t="shared" si="33"/>
        <v>1235</v>
      </c>
      <c r="J377" s="56">
        <f t="shared" si="33"/>
        <v>415</v>
      </c>
      <c r="K377" s="56">
        <f t="shared" si="33"/>
        <v>903</v>
      </c>
      <c r="L377" s="56">
        <f t="shared" si="33"/>
        <v>326.75</v>
      </c>
      <c r="M377" s="56">
        <f t="shared" si="33"/>
        <v>174</v>
      </c>
      <c r="N377" s="56">
        <f t="shared" si="33"/>
        <v>1734</v>
      </c>
      <c r="O377" s="56">
        <f t="shared" si="33"/>
        <v>544.5</v>
      </c>
      <c r="P377" s="56">
        <f t="shared" si="33"/>
        <v>52.25</v>
      </c>
      <c r="Q377" s="34">
        <f>(Q376+Q375+Q374+Q373+Q372+Q371+Q370+Q369+Q368+Q367+Q366+Q365+Q364+Q363+Q362+Q361+Q360+Q359+Q358+Q357+Q356+Q355+Q354+Q353+Q352)/26</f>
        <v>42657.430769230778</v>
      </c>
      <c r="R377" s="34">
        <f>(R376+R375+R374+R373+R372+R371+R370+R369+R368+R367+R366+R365+R364+R363+R362+R361+R360+R359+R358+R357+R356+R355+R354+R353+R352)/26</f>
        <v>21845.288461538465</v>
      </c>
    </row>
    <row r="378" spans="1:18" x14ac:dyDescent="0.25">
      <c r="A378" s="447" t="s">
        <v>644</v>
      </c>
      <c r="B378" s="447"/>
      <c r="C378" s="447"/>
      <c r="D378" s="447"/>
      <c r="E378" s="447"/>
      <c r="F378" s="447"/>
      <c r="G378" s="447"/>
      <c r="H378" s="56">
        <f t="shared" ref="H378:P378" si="34">H377+H350+H326+H327</f>
        <v>10030</v>
      </c>
      <c r="I378" s="56">
        <f t="shared" si="34"/>
        <v>8195</v>
      </c>
      <c r="J378" s="56">
        <f t="shared" si="34"/>
        <v>1840</v>
      </c>
      <c r="K378" s="56">
        <f t="shared" si="34"/>
        <v>3634</v>
      </c>
      <c r="L378" s="56">
        <f t="shared" si="34"/>
        <v>1747</v>
      </c>
      <c r="M378" s="56">
        <f t="shared" si="34"/>
        <v>620.5</v>
      </c>
      <c r="N378" s="56">
        <f t="shared" si="34"/>
        <v>9128</v>
      </c>
      <c r="O378" s="56">
        <f t="shared" si="34"/>
        <v>2433.5</v>
      </c>
      <c r="P378" s="56">
        <f t="shared" si="34"/>
        <v>489.25</v>
      </c>
      <c r="Q378" s="34">
        <f>(Q377+Q350+Q327+Q326)/4</f>
        <v>43870.849358974359</v>
      </c>
      <c r="R378" s="34">
        <f>(R377+R350+R327+R326)/4</f>
        <v>22511.686996336997</v>
      </c>
    </row>
    <row r="379" spans="1:18" x14ac:dyDescent="0.25">
      <c r="A379" s="35"/>
      <c r="B379" s="35"/>
      <c r="C379" s="35"/>
      <c r="D379" s="35"/>
      <c r="E379" s="35"/>
      <c r="F379" s="35"/>
      <c r="G379" s="35"/>
      <c r="H379" s="78"/>
      <c r="I379" s="78"/>
      <c r="J379" s="78"/>
      <c r="K379" s="78"/>
      <c r="L379" s="78"/>
      <c r="M379" s="78"/>
      <c r="N379" s="78"/>
      <c r="O379" s="78"/>
      <c r="P379" s="78"/>
      <c r="Q379" s="36"/>
      <c r="R379" s="36"/>
    </row>
    <row r="380" spans="1:18" x14ac:dyDescent="0.25">
      <c r="A380" s="356" t="s">
        <v>643</v>
      </c>
      <c r="B380" s="356"/>
      <c r="C380" s="356"/>
      <c r="D380" s="356"/>
      <c r="E380" s="356"/>
      <c r="F380" s="356"/>
      <c r="G380" s="356"/>
      <c r="H380" s="356"/>
      <c r="I380" s="356"/>
      <c r="J380" s="356"/>
      <c r="K380" s="78"/>
      <c r="L380" s="78"/>
      <c r="M380" s="78"/>
      <c r="N380" s="78"/>
      <c r="O380" s="78"/>
      <c r="P380" s="78"/>
      <c r="Q380" s="36"/>
      <c r="R380" s="36"/>
    </row>
    <row r="381" spans="1:18" x14ac:dyDescent="0.25">
      <c r="A381" s="352" t="s">
        <v>649</v>
      </c>
      <c r="B381" s="351" t="s">
        <v>22</v>
      </c>
      <c r="C381" s="351"/>
      <c r="D381" s="351"/>
      <c r="E381" s="351"/>
      <c r="F381" s="351"/>
      <c r="G381" s="351" t="s">
        <v>23</v>
      </c>
      <c r="H381" s="344" t="s">
        <v>10</v>
      </c>
      <c r="I381" s="344"/>
      <c r="J381" s="344"/>
      <c r="K381" s="344" t="s">
        <v>27</v>
      </c>
      <c r="L381" s="344"/>
      <c r="M381" s="344"/>
      <c r="N381" s="344" t="s">
        <v>652</v>
      </c>
      <c r="O381" s="344"/>
      <c r="P381" s="37"/>
      <c r="Q381" s="446"/>
      <c r="R381" s="446"/>
    </row>
    <row r="382" spans="1:18" x14ac:dyDescent="0.25">
      <c r="A382" s="352"/>
      <c r="B382" s="351"/>
      <c r="C382" s="351"/>
      <c r="D382" s="351"/>
      <c r="E382" s="351"/>
      <c r="F382" s="351"/>
      <c r="G382" s="351"/>
      <c r="H382" s="347" t="s">
        <v>653</v>
      </c>
      <c r="I382" s="344" t="s">
        <v>29</v>
      </c>
      <c r="J382" s="344"/>
      <c r="K382" s="347" t="s">
        <v>25</v>
      </c>
      <c r="L382" s="344" t="s">
        <v>30</v>
      </c>
      <c r="M382" s="344"/>
      <c r="N382" s="347" t="s">
        <v>10</v>
      </c>
      <c r="O382" s="347" t="s">
        <v>27</v>
      </c>
      <c r="P382" s="37"/>
      <c r="Q382" s="445"/>
      <c r="R382" s="445"/>
    </row>
    <row r="383" spans="1:18" x14ac:dyDescent="0.25">
      <c r="A383" s="352"/>
      <c r="B383" s="351"/>
      <c r="C383" s="351"/>
      <c r="D383" s="351"/>
      <c r="E383" s="351"/>
      <c r="F383" s="351"/>
      <c r="G383" s="351"/>
      <c r="H383" s="347"/>
      <c r="I383" s="347" t="s">
        <v>26</v>
      </c>
      <c r="J383" s="347" t="s">
        <v>9</v>
      </c>
      <c r="K383" s="347"/>
      <c r="L383" s="347" t="s">
        <v>26</v>
      </c>
      <c r="M383" s="347" t="s">
        <v>9</v>
      </c>
      <c r="N383" s="347"/>
      <c r="O383" s="347"/>
      <c r="P383" s="38"/>
      <c r="Q383" s="445"/>
      <c r="R383" s="445"/>
    </row>
    <row r="384" spans="1:18" x14ac:dyDescent="0.25">
      <c r="A384" s="352"/>
      <c r="B384" s="351"/>
      <c r="C384" s="351"/>
      <c r="D384" s="351"/>
      <c r="E384" s="351"/>
      <c r="F384" s="351"/>
      <c r="G384" s="351"/>
      <c r="H384" s="347"/>
      <c r="I384" s="347"/>
      <c r="J384" s="347"/>
      <c r="K384" s="347"/>
      <c r="L384" s="347"/>
      <c r="M384" s="347"/>
      <c r="N384" s="347"/>
      <c r="O384" s="347"/>
      <c r="P384" s="38"/>
      <c r="Q384" s="445"/>
      <c r="R384" s="445"/>
    </row>
    <row r="385" spans="1:18" ht="60" x14ac:dyDescent="0.25">
      <c r="A385" s="33">
        <v>1</v>
      </c>
      <c r="B385" s="334" t="s">
        <v>614</v>
      </c>
      <c r="C385" s="335"/>
      <c r="D385" s="335"/>
      <c r="E385" s="335"/>
      <c r="F385" s="336"/>
      <c r="G385" s="45" t="s">
        <v>637</v>
      </c>
      <c r="H385" s="52">
        <v>23</v>
      </c>
      <c r="I385" s="52">
        <v>1</v>
      </c>
      <c r="J385" s="52">
        <v>0</v>
      </c>
      <c r="K385" s="52">
        <v>21</v>
      </c>
      <c r="L385" s="52">
        <v>1</v>
      </c>
      <c r="M385" s="52">
        <v>0</v>
      </c>
      <c r="N385" s="52">
        <v>449873.3</v>
      </c>
      <c r="O385" s="52">
        <v>23571.4</v>
      </c>
      <c r="P385" s="51"/>
      <c r="Q385" s="39"/>
      <c r="R385" s="39"/>
    </row>
    <row r="386" spans="1:18" ht="60" x14ac:dyDescent="0.25">
      <c r="A386" s="33">
        <v>2</v>
      </c>
      <c r="B386" s="334" t="s">
        <v>614</v>
      </c>
      <c r="C386" s="335"/>
      <c r="D386" s="335"/>
      <c r="E386" s="335"/>
      <c r="F386" s="336"/>
      <c r="G386" s="45" t="s">
        <v>639</v>
      </c>
      <c r="H386" s="52">
        <v>2</v>
      </c>
      <c r="I386" s="52">
        <v>2</v>
      </c>
      <c r="J386" s="52">
        <v>2</v>
      </c>
      <c r="K386" s="52">
        <v>3</v>
      </c>
      <c r="L386" s="52">
        <v>1</v>
      </c>
      <c r="M386" s="52">
        <v>0.5</v>
      </c>
      <c r="N386" s="52">
        <v>45000</v>
      </c>
      <c r="O386" s="52">
        <v>23866</v>
      </c>
      <c r="P386" s="51"/>
      <c r="Q386" s="39"/>
      <c r="R386" s="39"/>
    </row>
    <row r="387" spans="1:18" ht="60" x14ac:dyDescent="0.25">
      <c r="A387" s="33">
        <v>4</v>
      </c>
      <c r="B387" s="334" t="s">
        <v>601</v>
      </c>
      <c r="C387" s="335"/>
      <c r="D387" s="335"/>
      <c r="E387" s="335"/>
      <c r="F387" s="336"/>
      <c r="G387" s="45" t="s">
        <v>641</v>
      </c>
      <c r="H387" s="52"/>
      <c r="I387" s="52"/>
      <c r="J387" s="52"/>
      <c r="K387" s="52"/>
      <c r="L387" s="52"/>
      <c r="M387" s="52"/>
      <c r="N387" s="52"/>
      <c r="O387" s="52"/>
      <c r="P387" s="51"/>
      <c r="Q387" s="39"/>
      <c r="R387" s="39"/>
    </row>
    <row r="388" spans="1:18" ht="48" x14ac:dyDescent="0.25">
      <c r="A388" s="33">
        <v>3</v>
      </c>
      <c r="B388" s="334" t="s">
        <v>614</v>
      </c>
      <c r="C388" s="335"/>
      <c r="D388" s="335"/>
      <c r="E388" s="335"/>
      <c r="F388" s="336"/>
      <c r="G388" s="45" t="s">
        <v>627</v>
      </c>
      <c r="H388" s="52">
        <v>8</v>
      </c>
      <c r="I388" s="52">
        <v>36</v>
      </c>
      <c r="J388" s="52"/>
      <c r="K388" s="52">
        <v>28</v>
      </c>
      <c r="L388" s="52">
        <v>34.25</v>
      </c>
      <c r="M388" s="52"/>
      <c r="N388" s="52">
        <v>44973</v>
      </c>
      <c r="O388" s="52">
        <v>22486</v>
      </c>
      <c r="P388" s="51"/>
      <c r="Q388" s="39"/>
      <c r="R388" s="39"/>
    </row>
    <row r="389" spans="1:18" ht="60" x14ac:dyDescent="0.25">
      <c r="A389" s="33">
        <v>4</v>
      </c>
      <c r="B389" s="334" t="s">
        <v>601</v>
      </c>
      <c r="C389" s="335"/>
      <c r="D389" s="335"/>
      <c r="E389" s="335"/>
      <c r="F389" s="336"/>
      <c r="G389" s="45" t="s">
        <v>628</v>
      </c>
      <c r="H389" s="52">
        <v>6</v>
      </c>
      <c r="I389" s="52">
        <v>0</v>
      </c>
      <c r="J389" s="52">
        <v>0</v>
      </c>
      <c r="K389" s="52">
        <v>29</v>
      </c>
      <c r="L389" s="52">
        <v>0</v>
      </c>
      <c r="M389" s="52">
        <v>0</v>
      </c>
      <c r="N389" s="52">
        <v>52350</v>
      </c>
      <c r="O389" s="52">
        <v>27640</v>
      </c>
      <c r="P389" s="51"/>
      <c r="Q389" s="39"/>
      <c r="R389" s="39"/>
    </row>
    <row r="390" spans="1:18" x14ac:dyDescent="0.25">
      <c r="A390" s="33"/>
      <c r="B390" s="353" t="s">
        <v>689</v>
      </c>
      <c r="C390" s="354"/>
      <c r="D390" s="354"/>
      <c r="E390" s="354"/>
      <c r="F390" s="354"/>
      <c r="G390" s="355"/>
      <c r="H390" s="56">
        <f>SUM(H385:H389)</f>
        <v>39</v>
      </c>
      <c r="I390" s="56">
        <f t="shared" ref="I390:M390" si="35">SUM(I385:I389)</f>
        <v>39</v>
      </c>
      <c r="J390" s="56">
        <f t="shared" si="35"/>
        <v>2</v>
      </c>
      <c r="K390" s="56">
        <f t="shared" si="35"/>
        <v>81</v>
      </c>
      <c r="L390" s="56">
        <f t="shared" si="35"/>
        <v>36.25</v>
      </c>
      <c r="M390" s="56">
        <f t="shared" si="35"/>
        <v>0.5</v>
      </c>
      <c r="N390" s="34">
        <f>(N385+N386+N388+N389)/4</f>
        <v>148049.07500000001</v>
      </c>
      <c r="O390" s="34">
        <v>23010.3</v>
      </c>
      <c r="P390" s="78"/>
      <c r="Q390" s="36"/>
      <c r="R390" s="36"/>
    </row>
    <row r="391" spans="1:18" x14ac:dyDescent="0.25">
      <c r="A391" s="35"/>
      <c r="B391" s="35"/>
      <c r="C391" s="35"/>
      <c r="D391" s="35"/>
      <c r="E391" s="35"/>
      <c r="F391" s="35"/>
      <c r="G391" s="35"/>
      <c r="H391" s="78"/>
      <c r="I391" s="78"/>
      <c r="J391" s="78"/>
      <c r="K391" s="78"/>
      <c r="L391" s="78"/>
      <c r="M391" s="78"/>
      <c r="N391" s="78"/>
      <c r="O391" s="78"/>
      <c r="P391" s="78"/>
      <c r="Q391" s="36"/>
      <c r="R391" s="36"/>
    </row>
    <row r="392" spans="1:18" x14ac:dyDescent="0.25">
      <c r="A392" s="349" t="s">
        <v>643</v>
      </c>
      <c r="B392" s="350"/>
      <c r="C392" s="350"/>
      <c r="D392" s="350"/>
      <c r="E392" s="350"/>
      <c r="F392" s="350"/>
      <c r="G392" s="350"/>
      <c r="H392" s="350"/>
      <c r="I392" s="350"/>
      <c r="J392" s="350"/>
      <c r="K392" s="51"/>
      <c r="L392" s="51"/>
      <c r="M392" s="51"/>
      <c r="N392" s="51"/>
      <c r="O392" s="51"/>
      <c r="P392" s="51"/>
      <c r="Q392" s="51"/>
      <c r="R392" s="51"/>
    </row>
    <row r="393" spans="1:18" ht="102" x14ac:dyDescent="0.25">
      <c r="A393" s="33"/>
      <c r="B393" s="338" t="s">
        <v>22</v>
      </c>
      <c r="C393" s="339"/>
      <c r="D393" s="339"/>
      <c r="E393" s="339"/>
      <c r="F393" s="340"/>
      <c r="G393" s="57" t="s">
        <v>23</v>
      </c>
      <c r="H393" s="56" t="s">
        <v>635</v>
      </c>
      <c r="I393" s="56" t="s">
        <v>636</v>
      </c>
      <c r="J393" s="56" t="s">
        <v>28</v>
      </c>
      <c r="K393" s="51"/>
      <c r="L393" s="51"/>
      <c r="M393" s="51"/>
      <c r="N393" s="51"/>
      <c r="O393" s="51"/>
      <c r="P393" s="51"/>
      <c r="Q393" s="51"/>
      <c r="R393" s="51"/>
    </row>
    <row r="394" spans="1:18" ht="36" x14ac:dyDescent="0.25">
      <c r="A394" s="33">
        <v>63</v>
      </c>
      <c r="B394" s="334" t="s">
        <v>601</v>
      </c>
      <c r="C394" s="335"/>
      <c r="D394" s="335"/>
      <c r="E394" s="335"/>
      <c r="F394" s="336"/>
      <c r="G394" s="45" t="s">
        <v>638</v>
      </c>
      <c r="H394" s="52">
        <v>253</v>
      </c>
      <c r="I394" s="52">
        <v>4</v>
      </c>
      <c r="J394" s="50">
        <v>17635</v>
      </c>
      <c r="K394" s="51"/>
      <c r="L394" s="51"/>
      <c r="M394" s="51"/>
      <c r="N394" s="51"/>
      <c r="O394" s="51"/>
      <c r="P394" s="51"/>
      <c r="Q394" s="51"/>
      <c r="R394" s="51"/>
    </row>
    <row r="395" spans="1:18" ht="48" x14ac:dyDescent="0.25">
      <c r="A395" s="33"/>
      <c r="B395" s="334" t="s">
        <v>614</v>
      </c>
      <c r="C395" s="335"/>
      <c r="D395" s="335"/>
      <c r="E395" s="335"/>
      <c r="F395" s="336"/>
      <c r="G395" s="45" t="s">
        <v>640</v>
      </c>
      <c r="H395" s="52">
        <v>37</v>
      </c>
      <c r="I395" s="52">
        <v>5</v>
      </c>
      <c r="J395" s="50">
        <v>26691.9</v>
      </c>
      <c r="K395" s="51"/>
      <c r="L395" s="51"/>
      <c r="M395" s="51"/>
      <c r="N395" s="51"/>
      <c r="O395" s="51"/>
      <c r="P395" s="51"/>
      <c r="Q395" s="51"/>
      <c r="R395" s="51"/>
    </row>
    <row r="396" spans="1:18" ht="60" x14ac:dyDescent="0.25">
      <c r="A396" s="33" t="s">
        <v>697</v>
      </c>
      <c r="B396" s="334" t="s">
        <v>601</v>
      </c>
      <c r="C396" s="335"/>
      <c r="D396" s="335"/>
      <c r="E396" s="335"/>
      <c r="F396" s="336"/>
      <c r="G396" s="45" t="s">
        <v>641</v>
      </c>
      <c r="H396" s="52">
        <v>260</v>
      </c>
      <c r="I396" s="52">
        <v>0</v>
      </c>
      <c r="J396" s="50">
        <v>26145</v>
      </c>
      <c r="K396" s="51"/>
      <c r="L396" s="51"/>
      <c r="M396" s="51"/>
      <c r="N396" s="51"/>
      <c r="O396" s="51"/>
      <c r="P396" s="51"/>
      <c r="Q396" s="51"/>
      <c r="R396" s="51"/>
    </row>
    <row r="397" spans="1:18" ht="36" x14ac:dyDescent="0.25">
      <c r="A397" s="33">
        <v>69</v>
      </c>
      <c r="B397" s="334" t="s">
        <v>609</v>
      </c>
      <c r="C397" s="335"/>
      <c r="D397" s="335"/>
      <c r="E397" s="335"/>
      <c r="F397" s="336"/>
      <c r="G397" s="83" t="s">
        <v>688</v>
      </c>
      <c r="H397" s="52"/>
      <c r="I397" s="52"/>
      <c r="J397" s="50"/>
      <c r="K397" s="51"/>
      <c r="L397" s="51"/>
      <c r="M397" s="51"/>
      <c r="N397" s="51"/>
      <c r="O397" s="51"/>
      <c r="P397" s="51"/>
      <c r="Q397" s="51"/>
      <c r="R397" s="51"/>
    </row>
    <row r="398" spans="1:18" x14ac:dyDescent="0.25">
      <c r="A398" s="395" t="s">
        <v>642</v>
      </c>
      <c r="B398" s="395"/>
      <c r="C398" s="395"/>
      <c r="D398" s="395"/>
      <c r="E398" s="395"/>
      <c r="F398" s="395"/>
      <c r="G398" s="19"/>
      <c r="H398" s="3">
        <f>H394+H395+H396+H397</f>
        <v>550</v>
      </c>
      <c r="I398" s="3">
        <f>I394+I395+I396+I397</f>
        <v>9</v>
      </c>
      <c r="J398" s="6">
        <f>(J394+J395+J396)/3</f>
        <v>23490.633333333331</v>
      </c>
      <c r="K398" s="1"/>
      <c r="L398" s="1"/>
      <c r="M398" s="1"/>
      <c r="N398" s="1"/>
      <c r="O398" s="1"/>
      <c r="P398" s="1"/>
      <c r="Q398" s="1"/>
      <c r="R398" s="1"/>
    </row>
  </sheetData>
  <mergeCells count="444">
    <mergeCell ref="A1:R1"/>
    <mergeCell ref="A2:A4"/>
    <mergeCell ref="B2:G4"/>
    <mergeCell ref="H2:J2"/>
    <mergeCell ref="K2:M2"/>
    <mergeCell ref="N2:P2"/>
    <mergeCell ref="Q2:R2"/>
    <mergeCell ref="H3:H15"/>
    <mergeCell ref="I3:I15"/>
    <mergeCell ref="J3:J15"/>
    <mergeCell ref="K3:K15"/>
    <mergeCell ref="L3:M3"/>
    <mergeCell ref="N3:N15"/>
    <mergeCell ref="O3:P3"/>
    <mergeCell ref="Q3:Q15"/>
    <mergeCell ref="R3:R15"/>
    <mergeCell ref="L4:L15"/>
    <mergeCell ref="M4:M15"/>
    <mergeCell ref="O4:O15"/>
    <mergeCell ref="P4:P15"/>
    <mergeCell ref="B11:G11"/>
    <mergeCell ref="B12:G12"/>
    <mergeCell ref="B13:G13"/>
    <mergeCell ref="B14:G14"/>
    <mergeCell ref="Q18:R18"/>
    <mergeCell ref="H19:H21"/>
    <mergeCell ref="I19:I21"/>
    <mergeCell ref="B15:G15"/>
    <mergeCell ref="B16:G16"/>
    <mergeCell ref="B5:G5"/>
    <mergeCell ref="B6:G6"/>
    <mergeCell ref="B7:G7"/>
    <mergeCell ref="B8:G8"/>
    <mergeCell ref="B9:G9"/>
    <mergeCell ref="B10:G10"/>
    <mergeCell ref="A17:R17"/>
    <mergeCell ref="B23:G23"/>
    <mergeCell ref="B24:F24"/>
    <mergeCell ref="B25:F25"/>
    <mergeCell ref="B26:F26"/>
    <mergeCell ref="B27:F27"/>
    <mergeCell ref="B28:F28"/>
    <mergeCell ref="R19:R21"/>
    <mergeCell ref="L20:L21"/>
    <mergeCell ref="M20:M21"/>
    <mergeCell ref="O20:O21"/>
    <mergeCell ref="P20:P21"/>
    <mergeCell ref="A22:R22"/>
    <mergeCell ref="J19:J21"/>
    <mergeCell ref="K19:K21"/>
    <mergeCell ref="L19:M19"/>
    <mergeCell ref="N19:N21"/>
    <mergeCell ref="O19:P19"/>
    <mergeCell ref="Q19:Q21"/>
    <mergeCell ref="A18:A21"/>
    <mergeCell ref="B18:F21"/>
    <mergeCell ref="G18:G21"/>
    <mergeCell ref="H18:J18"/>
    <mergeCell ref="K18:M18"/>
    <mergeCell ref="N18:P18"/>
    <mergeCell ref="B35:F35"/>
    <mergeCell ref="B36:F36"/>
    <mergeCell ref="B37:F37"/>
    <mergeCell ref="B38:F38"/>
    <mergeCell ref="B39:F39"/>
    <mergeCell ref="B40:F40"/>
    <mergeCell ref="B29:F29"/>
    <mergeCell ref="B30:F30"/>
    <mergeCell ref="B31:F31"/>
    <mergeCell ref="B32:F32"/>
    <mergeCell ref="B33:F33"/>
    <mergeCell ref="B34:F34"/>
    <mergeCell ref="B47:F47"/>
    <mergeCell ref="B48:F48"/>
    <mergeCell ref="B49:F49"/>
    <mergeCell ref="B50:F50"/>
    <mergeCell ref="B51:F51"/>
    <mergeCell ref="B52:F52"/>
    <mergeCell ref="B41:G41"/>
    <mergeCell ref="B42:F42"/>
    <mergeCell ref="B43:F43"/>
    <mergeCell ref="B44:F44"/>
    <mergeCell ref="B45:F45"/>
    <mergeCell ref="B46:F46"/>
    <mergeCell ref="B59:F59"/>
    <mergeCell ref="B60:F60"/>
    <mergeCell ref="B61:F61"/>
    <mergeCell ref="B62:F62"/>
    <mergeCell ref="B63:F63"/>
    <mergeCell ref="B64:F64"/>
    <mergeCell ref="B53:F53"/>
    <mergeCell ref="B54:F54"/>
    <mergeCell ref="B55:F55"/>
    <mergeCell ref="B56:F56"/>
    <mergeCell ref="B57:F57"/>
    <mergeCell ref="B58:F58"/>
    <mergeCell ref="B71:F71"/>
    <mergeCell ref="B72:F72"/>
    <mergeCell ref="B73:F73"/>
    <mergeCell ref="B74:F74"/>
    <mergeCell ref="B75:F75"/>
    <mergeCell ref="B76:F76"/>
    <mergeCell ref="B65:F65"/>
    <mergeCell ref="B66:F66"/>
    <mergeCell ref="B67:F67"/>
    <mergeCell ref="B68:F68"/>
    <mergeCell ref="B69:F69"/>
    <mergeCell ref="B70:G70"/>
    <mergeCell ref="B83:F83"/>
    <mergeCell ref="B84:F84"/>
    <mergeCell ref="B85:F85"/>
    <mergeCell ref="B86:F86"/>
    <mergeCell ref="B87:F87"/>
    <mergeCell ref="B88:F88"/>
    <mergeCell ref="B77:F77"/>
    <mergeCell ref="B78:F78"/>
    <mergeCell ref="B79:F79"/>
    <mergeCell ref="B80:F80"/>
    <mergeCell ref="B81:F81"/>
    <mergeCell ref="B82:F82"/>
    <mergeCell ref="B95:F95"/>
    <mergeCell ref="B96:F96"/>
    <mergeCell ref="B97:F97"/>
    <mergeCell ref="B98:F98"/>
    <mergeCell ref="B99:F99"/>
    <mergeCell ref="B100:F100"/>
    <mergeCell ref="B89:F89"/>
    <mergeCell ref="B90:F90"/>
    <mergeCell ref="B91:F91"/>
    <mergeCell ref="B92:F92"/>
    <mergeCell ref="B93:F93"/>
    <mergeCell ref="B94:F94"/>
    <mergeCell ref="B108:F108"/>
    <mergeCell ref="B109:F109"/>
    <mergeCell ref="B110:F110"/>
    <mergeCell ref="B111:F111"/>
    <mergeCell ref="B112:F112"/>
    <mergeCell ref="B113:F113"/>
    <mergeCell ref="B101:F101"/>
    <mergeCell ref="B102:F102"/>
    <mergeCell ref="B104:F104"/>
    <mergeCell ref="B105:F105"/>
    <mergeCell ref="B106:F106"/>
    <mergeCell ref="B107:G107"/>
    <mergeCell ref="B120:F120"/>
    <mergeCell ref="B121:F121"/>
    <mergeCell ref="B122:F122"/>
    <mergeCell ref="B123:F123"/>
    <mergeCell ref="B124:F124"/>
    <mergeCell ref="B125:F125"/>
    <mergeCell ref="B114:F114"/>
    <mergeCell ref="B115:F115"/>
    <mergeCell ref="B116:F116"/>
    <mergeCell ref="B117:F117"/>
    <mergeCell ref="B118:F118"/>
    <mergeCell ref="B119:F119"/>
    <mergeCell ref="B132:G132"/>
    <mergeCell ref="B133:F133"/>
    <mergeCell ref="B134:F134"/>
    <mergeCell ref="B135:F135"/>
    <mergeCell ref="B136:F136"/>
    <mergeCell ref="B137:F137"/>
    <mergeCell ref="B126:F126"/>
    <mergeCell ref="B127:F127"/>
    <mergeCell ref="B128:F128"/>
    <mergeCell ref="B129:F129"/>
    <mergeCell ref="B130:F130"/>
    <mergeCell ref="B131:F131"/>
    <mergeCell ref="B144:F144"/>
    <mergeCell ref="B145:F145"/>
    <mergeCell ref="B146:F146"/>
    <mergeCell ref="B147:F147"/>
    <mergeCell ref="B148:F148"/>
    <mergeCell ref="B149:F149"/>
    <mergeCell ref="B138:F138"/>
    <mergeCell ref="B139:F139"/>
    <mergeCell ref="B140:F140"/>
    <mergeCell ref="B141:F141"/>
    <mergeCell ref="B142:F142"/>
    <mergeCell ref="B143:F143"/>
    <mergeCell ref="B156:F156"/>
    <mergeCell ref="B157:F157"/>
    <mergeCell ref="B158:F158"/>
    <mergeCell ref="B159:F159"/>
    <mergeCell ref="B160:F160"/>
    <mergeCell ref="B161:F161"/>
    <mergeCell ref="B150:F150"/>
    <mergeCell ref="B151:G151"/>
    <mergeCell ref="B152:F152"/>
    <mergeCell ref="B153:F153"/>
    <mergeCell ref="B154:F154"/>
    <mergeCell ref="B155:F155"/>
    <mergeCell ref="B168:F168"/>
    <mergeCell ref="B169:F169"/>
    <mergeCell ref="B170:F170"/>
    <mergeCell ref="B171:F171"/>
    <mergeCell ref="B172:F172"/>
    <mergeCell ref="B173:F173"/>
    <mergeCell ref="B162:F162"/>
    <mergeCell ref="B163:F163"/>
    <mergeCell ref="B164:F164"/>
    <mergeCell ref="B165:F165"/>
    <mergeCell ref="B166:G166"/>
    <mergeCell ref="B167:F167"/>
    <mergeCell ref="B180:F180"/>
    <mergeCell ref="B181:F181"/>
    <mergeCell ref="B182:F182"/>
    <mergeCell ref="B183:F183"/>
    <mergeCell ref="B184:F184"/>
    <mergeCell ref="B185:F185"/>
    <mergeCell ref="B174:F174"/>
    <mergeCell ref="B175:F175"/>
    <mergeCell ref="B176:F176"/>
    <mergeCell ref="B177:F177"/>
    <mergeCell ref="B178:F178"/>
    <mergeCell ref="B179:F179"/>
    <mergeCell ref="B192:G192"/>
    <mergeCell ref="B193:F193"/>
    <mergeCell ref="B194:F194"/>
    <mergeCell ref="B195:F195"/>
    <mergeCell ref="B196:F196"/>
    <mergeCell ref="B197:F197"/>
    <mergeCell ref="B186:F186"/>
    <mergeCell ref="B187:F187"/>
    <mergeCell ref="B188:F188"/>
    <mergeCell ref="B189:F189"/>
    <mergeCell ref="B190:F190"/>
    <mergeCell ref="B191:F191"/>
    <mergeCell ref="B204:F204"/>
    <mergeCell ref="B205:F205"/>
    <mergeCell ref="B206:F206"/>
    <mergeCell ref="B207:F207"/>
    <mergeCell ref="B208:F208"/>
    <mergeCell ref="B209:F209"/>
    <mergeCell ref="B198:F198"/>
    <mergeCell ref="B199:F199"/>
    <mergeCell ref="B200:F200"/>
    <mergeCell ref="B201:F201"/>
    <mergeCell ref="B202:F202"/>
    <mergeCell ref="B203:F203"/>
    <mergeCell ref="B216:F216"/>
    <mergeCell ref="B217:F217"/>
    <mergeCell ref="B218:F218"/>
    <mergeCell ref="B219:F219"/>
    <mergeCell ref="B220:F220"/>
    <mergeCell ref="B221:F221"/>
    <mergeCell ref="B210:F210"/>
    <mergeCell ref="B211:F211"/>
    <mergeCell ref="B212:F212"/>
    <mergeCell ref="B213:F213"/>
    <mergeCell ref="B214:F214"/>
    <mergeCell ref="B215:F215"/>
    <mergeCell ref="B228:F228"/>
    <mergeCell ref="B229:F229"/>
    <mergeCell ref="B230:F230"/>
    <mergeCell ref="B231:F231"/>
    <mergeCell ref="B232:F232"/>
    <mergeCell ref="B233:F233"/>
    <mergeCell ref="B222:F222"/>
    <mergeCell ref="B223:F223"/>
    <mergeCell ref="B224:F224"/>
    <mergeCell ref="B225:F225"/>
    <mergeCell ref="B226:F226"/>
    <mergeCell ref="B227:F227"/>
    <mergeCell ref="B240:F240"/>
    <mergeCell ref="B241:G241"/>
    <mergeCell ref="B242:F242"/>
    <mergeCell ref="B243:F243"/>
    <mergeCell ref="B244:F244"/>
    <mergeCell ref="B245:F245"/>
    <mergeCell ref="B234:F234"/>
    <mergeCell ref="B235:F235"/>
    <mergeCell ref="B236:G236"/>
    <mergeCell ref="B237:F237"/>
    <mergeCell ref="B238:F238"/>
    <mergeCell ref="B239:F239"/>
    <mergeCell ref="B252:F252"/>
    <mergeCell ref="B253:F253"/>
    <mergeCell ref="B254:F254"/>
    <mergeCell ref="B255:F255"/>
    <mergeCell ref="B256:G256"/>
    <mergeCell ref="B257:F257"/>
    <mergeCell ref="B246:F246"/>
    <mergeCell ref="B247:F247"/>
    <mergeCell ref="B248:F248"/>
    <mergeCell ref="B249:F249"/>
    <mergeCell ref="B250:F250"/>
    <mergeCell ref="B251:F251"/>
    <mergeCell ref="B264:F264"/>
    <mergeCell ref="B265:F265"/>
    <mergeCell ref="B266:F266"/>
    <mergeCell ref="B267:G267"/>
    <mergeCell ref="B268:F268"/>
    <mergeCell ref="H268:R268"/>
    <mergeCell ref="B258:F258"/>
    <mergeCell ref="B259:F259"/>
    <mergeCell ref="B260:F260"/>
    <mergeCell ref="B261:F261"/>
    <mergeCell ref="B262:F262"/>
    <mergeCell ref="B263:F263"/>
    <mergeCell ref="B275:F275"/>
    <mergeCell ref="B276:F276"/>
    <mergeCell ref="B277:F277"/>
    <mergeCell ref="B278:F278"/>
    <mergeCell ref="B279:F279"/>
    <mergeCell ref="B280:F280"/>
    <mergeCell ref="B269:F269"/>
    <mergeCell ref="B270:F270"/>
    <mergeCell ref="B271:F271"/>
    <mergeCell ref="B272:F272"/>
    <mergeCell ref="B273:F273"/>
    <mergeCell ref="B274:F274"/>
    <mergeCell ref="H286:R286"/>
    <mergeCell ref="B287:F287"/>
    <mergeCell ref="B288:F288"/>
    <mergeCell ref="B289:F289"/>
    <mergeCell ref="B290:F290"/>
    <mergeCell ref="B291:F291"/>
    <mergeCell ref="B281:F281"/>
    <mergeCell ref="B282:F282"/>
    <mergeCell ref="B283:F283"/>
    <mergeCell ref="B284:F284"/>
    <mergeCell ref="B285:F285"/>
    <mergeCell ref="B286:G286"/>
    <mergeCell ref="B298:G298"/>
    <mergeCell ref="H298:R298"/>
    <mergeCell ref="B299:F299"/>
    <mergeCell ref="B300:F300"/>
    <mergeCell ref="B301:F301"/>
    <mergeCell ref="B302:F302"/>
    <mergeCell ref="B292:F292"/>
    <mergeCell ref="B293:F293"/>
    <mergeCell ref="B294:F294"/>
    <mergeCell ref="B295:F295"/>
    <mergeCell ref="B296:F296"/>
    <mergeCell ref="B297:F297"/>
    <mergeCell ref="B309:F309"/>
    <mergeCell ref="B310:F310"/>
    <mergeCell ref="B311:F311"/>
    <mergeCell ref="B312:F312"/>
    <mergeCell ref="B313:F313"/>
    <mergeCell ref="B314:F314"/>
    <mergeCell ref="B303:F303"/>
    <mergeCell ref="B304:G304"/>
    <mergeCell ref="B305:F305"/>
    <mergeCell ref="B306:F306"/>
    <mergeCell ref="B307:F307"/>
    <mergeCell ref="B308:F308"/>
    <mergeCell ref="B321:F321"/>
    <mergeCell ref="B322:F322"/>
    <mergeCell ref="B323:F323"/>
    <mergeCell ref="B324:F324"/>
    <mergeCell ref="A326:G326"/>
    <mergeCell ref="B327:F327"/>
    <mergeCell ref="B315:F315"/>
    <mergeCell ref="B316:F316"/>
    <mergeCell ref="B317:F317"/>
    <mergeCell ref="B318:F318"/>
    <mergeCell ref="B319:F319"/>
    <mergeCell ref="B320:F320"/>
    <mergeCell ref="B334:F334"/>
    <mergeCell ref="B335:F335"/>
    <mergeCell ref="B336:F336"/>
    <mergeCell ref="B337:F337"/>
    <mergeCell ref="B338:F338"/>
    <mergeCell ref="B339:F339"/>
    <mergeCell ref="A328:R328"/>
    <mergeCell ref="B329:F329"/>
    <mergeCell ref="B330:F330"/>
    <mergeCell ref="B331:F331"/>
    <mergeCell ref="B332:F332"/>
    <mergeCell ref="B333:F333"/>
    <mergeCell ref="B346:F346"/>
    <mergeCell ref="B347:F347"/>
    <mergeCell ref="B348:F348"/>
    <mergeCell ref="B349:F349"/>
    <mergeCell ref="A350:G350"/>
    <mergeCell ref="A351:R351"/>
    <mergeCell ref="B340:F340"/>
    <mergeCell ref="B341:F341"/>
    <mergeCell ref="B342:F342"/>
    <mergeCell ref="B343:F343"/>
    <mergeCell ref="B344:F344"/>
    <mergeCell ref="B345:F345"/>
    <mergeCell ref="B358:F358"/>
    <mergeCell ref="B359:F359"/>
    <mergeCell ref="B360:F360"/>
    <mergeCell ref="B361:F361"/>
    <mergeCell ref="B362:F362"/>
    <mergeCell ref="B352:F352"/>
    <mergeCell ref="B353:F353"/>
    <mergeCell ref="B354:F354"/>
    <mergeCell ref="B355:F355"/>
    <mergeCell ref="B356:F356"/>
    <mergeCell ref="B357:F357"/>
    <mergeCell ref="B369:F369"/>
    <mergeCell ref="B370:F370"/>
    <mergeCell ref="B371:F371"/>
    <mergeCell ref="B372:F372"/>
    <mergeCell ref="B373:F373"/>
    <mergeCell ref="B374:F374"/>
    <mergeCell ref="B363:F363"/>
    <mergeCell ref="B364:F364"/>
    <mergeCell ref="B365:F365"/>
    <mergeCell ref="B366:F366"/>
    <mergeCell ref="B367:F367"/>
    <mergeCell ref="B368:F368"/>
    <mergeCell ref="B375:F375"/>
    <mergeCell ref="B376:F376"/>
    <mergeCell ref="A377:G377"/>
    <mergeCell ref="A378:G378"/>
    <mergeCell ref="A380:J380"/>
    <mergeCell ref="A381:A384"/>
    <mergeCell ref="B381:F384"/>
    <mergeCell ref="G381:G384"/>
    <mergeCell ref="H381:J381"/>
    <mergeCell ref="R382:R384"/>
    <mergeCell ref="I383:I384"/>
    <mergeCell ref="J383:J384"/>
    <mergeCell ref="L383:L384"/>
    <mergeCell ref="M383:M384"/>
    <mergeCell ref="B385:F385"/>
    <mergeCell ref="K381:M381"/>
    <mergeCell ref="N381:O381"/>
    <mergeCell ref="Q381:R381"/>
    <mergeCell ref="H382:H384"/>
    <mergeCell ref="I382:J382"/>
    <mergeCell ref="K382:K384"/>
    <mergeCell ref="L382:M382"/>
    <mergeCell ref="N382:N384"/>
    <mergeCell ref="O382:O384"/>
    <mergeCell ref="Q382:Q384"/>
    <mergeCell ref="B393:F393"/>
    <mergeCell ref="B394:F394"/>
    <mergeCell ref="B395:F395"/>
    <mergeCell ref="B396:F396"/>
    <mergeCell ref="B397:F397"/>
    <mergeCell ref="A398:F398"/>
    <mergeCell ref="B386:F386"/>
    <mergeCell ref="B387:F387"/>
    <mergeCell ref="B388:F388"/>
    <mergeCell ref="B389:F389"/>
    <mergeCell ref="B390:G390"/>
    <mergeCell ref="A392:J392"/>
  </mergeCells>
  <pageMargins left="0.7" right="0.7" top="0.75" bottom="0.75" header="0.3" footer="0.3"/>
  <pageSetup paperSize="9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S397"/>
  <sheetViews>
    <sheetView zoomScale="130" zoomScaleNormal="130" workbookViewId="0">
      <selection activeCell="J16" sqref="J16"/>
    </sheetView>
  </sheetViews>
  <sheetFormatPr defaultRowHeight="15" x14ac:dyDescent="0.25"/>
  <cols>
    <col min="1" max="1" width="3.140625" customWidth="1"/>
    <col min="3" max="3" width="5.42578125" customWidth="1"/>
    <col min="4" max="4" width="1" hidden="1" customWidth="1"/>
    <col min="5" max="5" width="8.28515625" hidden="1" customWidth="1"/>
    <col min="6" max="6" width="9.140625" hidden="1" customWidth="1"/>
    <col min="7" max="7" width="16.5703125" customWidth="1"/>
    <col min="8" max="8" width="6.5703125" customWidth="1"/>
    <col min="9" max="9" width="8.28515625" customWidth="1"/>
    <col min="10" max="10" width="7.85546875" customWidth="1"/>
    <col min="11" max="11" width="5.42578125" customWidth="1"/>
    <col min="12" max="12" width="11.42578125" bestFit="1" customWidth="1"/>
    <col min="16" max="16" width="8" customWidth="1"/>
  </cols>
  <sheetData>
    <row r="1" spans="1:18" ht="52.5" customHeight="1" x14ac:dyDescent="0.25">
      <c r="A1" s="431" t="s">
        <v>795</v>
      </c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</row>
    <row r="2" spans="1:18" ht="35.25" customHeight="1" x14ac:dyDescent="0.25">
      <c r="A2" s="432"/>
      <c r="B2" s="410" t="s">
        <v>0</v>
      </c>
      <c r="C2" s="410"/>
      <c r="D2" s="410"/>
      <c r="E2" s="410"/>
      <c r="F2" s="410"/>
      <c r="G2" s="410"/>
      <c r="H2" s="399" t="s">
        <v>1</v>
      </c>
      <c r="I2" s="399"/>
      <c r="J2" s="399"/>
      <c r="K2" s="399" t="s">
        <v>2</v>
      </c>
      <c r="L2" s="399"/>
      <c r="M2" s="399"/>
      <c r="N2" s="399" t="s">
        <v>3</v>
      </c>
      <c r="O2" s="399"/>
      <c r="P2" s="399"/>
      <c r="Q2" s="399" t="s">
        <v>5</v>
      </c>
      <c r="R2" s="399"/>
    </row>
    <row r="3" spans="1:18" x14ac:dyDescent="0.25">
      <c r="A3" s="432"/>
      <c r="B3" s="410"/>
      <c r="C3" s="410"/>
      <c r="D3" s="410"/>
      <c r="E3" s="410"/>
      <c r="F3" s="410"/>
      <c r="G3" s="410"/>
      <c r="H3" s="401" t="s">
        <v>6</v>
      </c>
      <c r="I3" s="401" t="s">
        <v>7</v>
      </c>
      <c r="J3" s="401" t="s">
        <v>8</v>
      </c>
      <c r="K3" s="433" t="s">
        <v>17</v>
      </c>
      <c r="L3" s="399" t="s">
        <v>4</v>
      </c>
      <c r="M3" s="399"/>
      <c r="N3" s="433" t="s">
        <v>20</v>
      </c>
      <c r="O3" s="399" t="s">
        <v>4</v>
      </c>
      <c r="P3" s="399"/>
      <c r="Q3" s="401" t="s">
        <v>10</v>
      </c>
      <c r="R3" s="401" t="s">
        <v>11</v>
      </c>
    </row>
    <row r="4" spans="1:18" x14ac:dyDescent="0.25">
      <c r="A4" s="432"/>
      <c r="B4" s="410"/>
      <c r="C4" s="410"/>
      <c r="D4" s="410"/>
      <c r="E4" s="410"/>
      <c r="F4" s="410"/>
      <c r="G4" s="410"/>
      <c r="H4" s="401"/>
      <c r="I4" s="401"/>
      <c r="J4" s="401"/>
      <c r="K4" s="434"/>
      <c r="L4" s="401" t="s">
        <v>18</v>
      </c>
      <c r="M4" s="401" t="s">
        <v>19</v>
      </c>
      <c r="N4" s="434"/>
      <c r="O4" s="401" t="s">
        <v>21</v>
      </c>
      <c r="P4" s="401" t="s">
        <v>19</v>
      </c>
      <c r="Q4" s="401"/>
      <c r="R4" s="401"/>
    </row>
    <row r="5" spans="1:18" x14ac:dyDescent="0.25">
      <c r="A5" s="2"/>
      <c r="B5" s="410" t="s">
        <v>752</v>
      </c>
      <c r="C5" s="410"/>
      <c r="D5" s="410"/>
      <c r="E5" s="410"/>
      <c r="F5" s="410"/>
      <c r="G5" s="410"/>
      <c r="H5" s="401"/>
      <c r="I5" s="401"/>
      <c r="J5" s="401"/>
      <c r="K5" s="434"/>
      <c r="L5" s="401"/>
      <c r="M5" s="401"/>
      <c r="N5" s="434"/>
      <c r="O5" s="401"/>
      <c r="P5" s="401"/>
      <c r="Q5" s="401"/>
      <c r="R5" s="401"/>
    </row>
    <row r="6" spans="1:18" x14ac:dyDescent="0.25">
      <c r="A6" s="2"/>
      <c r="B6" s="410" t="s">
        <v>12</v>
      </c>
      <c r="C6" s="410"/>
      <c r="D6" s="410"/>
      <c r="E6" s="410"/>
      <c r="F6" s="410"/>
      <c r="G6" s="410"/>
      <c r="H6" s="401"/>
      <c r="I6" s="401"/>
      <c r="J6" s="401"/>
      <c r="K6" s="434"/>
      <c r="L6" s="401"/>
      <c r="M6" s="401"/>
      <c r="N6" s="434"/>
      <c r="O6" s="401"/>
      <c r="P6" s="401"/>
      <c r="Q6" s="401"/>
      <c r="R6" s="401"/>
    </row>
    <row r="7" spans="1:18" x14ac:dyDescent="0.25">
      <c r="A7" s="2"/>
      <c r="B7" s="410" t="s">
        <v>656</v>
      </c>
      <c r="C7" s="410"/>
      <c r="D7" s="410"/>
      <c r="E7" s="410"/>
      <c r="F7" s="410"/>
      <c r="G7" s="410"/>
      <c r="H7" s="401"/>
      <c r="I7" s="401"/>
      <c r="J7" s="401"/>
      <c r="K7" s="434"/>
      <c r="L7" s="401"/>
      <c r="M7" s="401"/>
      <c r="N7" s="434"/>
      <c r="O7" s="401"/>
      <c r="P7" s="401"/>
      <c r="Q7" s="401"/>
      <c r="R7" s="401"/>
    </row>
    <row r="8" spans="1:18" x14ac:dyDescent="0.25">
      <c r="A8" s="2"/>
      <c r="B8" s="410" t="s">
        <v>753</v>
      </c>
      <c r="C8" s="410"/>
      <c r="D8" s="410"/>
      <c r="E8" s="410"/>
      <c r="F8" s="410"/>
      <c r="G8" s="410"/>
      <c r="H8" s="401"/>
      <c r="I8" s="401"/>
      <c r="J8" s="401"/>
      <c r="K8" s="434"/>
      <c r="L8" s="401"/>
      <c r="M8" s="401"/>
      <c r="N8" s="434"/>
      <c r="O8" s="401"/>
      <c r="P8" s="401"/>
      <c r="Q8" s="401"/>
      <c r="R8" s="401"/>
    </row>
    <row r="9" spans="1:18" x14ac:dyDescent="0.25">
      <c r="A9" s="2"/>
      <c r="B9" s="396" t="s">
        <v>13</v>
      </c>
      <c r="C9" s="397"/>
      <c r="D9" s="397"/>
      <c r="E9" s="397"/>
      <c r="F9" s="397"/>
      <c r="G9" s="397"/>
      <c r="H9" s="401"/>
      <c r="I9" s="401"/>
      <c r="J9" s="401"/>
      <c r="K9" s="434"/>
      <c r="L9" s="401"/>
      <c r="M9" s="401"/>
      <c r="N9" s="434"/>
      <c r="O9" s="401"/>
      <c r="P9" s="401"/>
      <c r="Q9" s="401"/>
      <c r="R9" s="401"/>
    </row>
    <row r="10" spans="1:18" ht="26.25" customHeight="1" x14ac:dyDescent="0.25">
      <c r="A10" s="2"/>
      <c r="B10" s="396" t="s">
        <v>14</v>
      </c>
      <c r="C10" s="397"/>
      <c r="D10" s="397"/>
      <c r="E10" s="397"/>
      <c r="F10" s="397"/>
      <c r="G10" s="397"/>
      <c r="H10" s="401"/>
      <c r="I10" s="401"/>
      <c r="J10" s="401"/>
      <c r="K10" s="434"/>
      <c r="L10" s="401"/>
      <c r="M10" s="401"/>
      <c r="N10" s="434"/>
      <c r="O10" s="401"/>
      <c r="P10" s="401"/>
      <c r="Q10" s="401"/>
      <c r="R10" s="401"/>
    </row>
    <row r="11" spans="1:18" x14ac:dyDescent="0.25">
      <c r="A11" s="2"/>
      <c r="B11" s="396" t="s">
        <v>831</v>
      </c>
      <c r="C11" s="397"/>
      <c r="D11" s="397"/>
      <c r="E11" s="397"/>
      <c r="F11" s="397"/>
      <c r="G11" s="397"/>
      <c r="H11" s="401"/>
      <c r="I11" s="401"/>
      <c r="J11" s="401"/>
      <c r="K11" s="434"/>
      <c r="L11" s="401"/>
      <c r="M11" s="401"/>
      <c r="N11" s="434"/>
      <c r="O11" s="401"/>
      <c r="P11" s="401"/>
      <c r="Q11" s="401"/>
      <c r="R11" s="401"/>
    </row>
    <row r="12" spans="1:18" x14ac:dyDescent="0.25">
      <c r="A12" s="2"/>
      <c r="B12" s="396" t="s">
        <v>832</v>
      </c>
      <c r="C12" s="397"/>
      <c r="D12" s="397"/>
      <c r="E12" s="397"/>
      <c r="F12" s="397"/>
      <c r="G12" s="397"/>
      <c r="H12" s="401"/>
      <c r="I12" s="401"/>
      <c r="J12" s="401"/>
      <c r="K12" s="434"/>
      <c r="L12" s="401"/>
      <c r="M12" s="401"/>
      <c r="N12" s="434"/>
      <c r="O12" s="401"/>
      <c r="P12" s="401"/>
      <c r="Q12" s="401"/>
      <c r="R12" s="401"/>
    </row>
    <row r="13" spans="1:18" x14ac:dyDescent="0.25">
      <c r="A13" s="2"/>
      <c r="B13" s="396" t="s">
        <v>833</v>
      </c>
      <c r="C13" s="397"/>
      <c r="D13" s="397"/>
      <c r="E13" s="397"/>
      <c r="F13" s="397"/>
      <c r="G13" s="397"/>
      <c r="H13" s="401"/>
      <c r="I13" s="401"/>
      <c r="J13" s="401"/>
      <c r="K13" s="434"/>
      <c r="L13" s="401"/>
      <c r="M13" s="401"/>
      <c r="N13" s="434"/>
      <c r="O13" s="401"/>
      <c r="P13" s="401"/>
      <c r="Q13" s="401"/>
      <c r="R13" s="401"/>
    </row>
    <row r="14" spans="1:18" ht="24" customHeight="1" x14ac:dyDescent="0.25">
      <c r="A14" s="2"/>
      <c r="B14" s="396" t="s">
        <v>834</v>
      </c>
      <c r="C14" s="397"/>
      <c r="D14" s="397"/>
      <c r="E14" s="397"/>
      <c r="F14" s="397"/>
      <c r="G14" s="397"/>
      <c r="H14" s="401"/>
      <c r="I14" s="401"/>
      <c r="J14" s="401"/>
      <c r="K14" s="434"/>
      <c r="L14" s="401"/>
      <c r="M14" s="401"/>
      <c r="N14" s="434"/>
      <c r="O14" s="401"/>
      <c r="P14" s="401"/>
      <c r="Q14" s="401"/>
      <c r="R14" s="401"/>
    </row>
    <row r="15" spans="1:18" ht="24" customHeight="1" x14ac:dyDescent="0.25">
      <c r="A15" s="2"/>
      <c r="B15" s="396" t="s">
        <v>655</v>
      </c>
      <c r="C15" s="397"/>
      <c r="D15" s="397"/>
      <c r="E15" s="397"/>
      <c r="F15" s="397"/>
      <c r="G15" s="397"/>
      <c r="H15" s="401"/>
      <c r="I15" s="401"/>
      <c r="J15" s="401"/>
      <c r="K15" s="435"/>
      <c r="L15" s="401"/>
      <c r="M15" s="401"/>
      <c r="N15" s="435"/>
      <c r="O15" s="401"/>
      <c r="P15" s="401"/>
      <c r="Q15" s="401"/>
      <c r="R15" s="401"/>
    </row>
    <row r="16" spans="1:18" x14ac:dyDescent="0.25">
      <c r="A16" s="2"/>
      <c r="B16" s="374"/>
      <c r="C16" s="375"/>
      <c r="D16" s="375"/>
      <c r="E16" s="375"/>
      <c r="F16" s="375"/>
      <c r="G16" s="375"/>
      <c r="H16" s="3">
        <f>H377</f>
        <v>10186</v>
      </c>
      <c r="I16" s="3">
        <f t="shared" ref="I16:J16" si="0">I377</f>
        <v>8205</v>
      </c>
      <c r="J16" s="3">
        <f t="shared" si="0"/>
        <v>1981</v>
      </c>
      <c r="K16" s="3">
        <f>K377+H389</f>
        <v>3689</v>
      </c>
      <c r="L16" s="3">
        <f>L377+I389</f>
        <v>1940.5</v>
      </c>
      <c r="M16" s="3">
        <f>M377+J389</f>
        <v>676.5</v>
      </c>
      <c r="N16" s="3">
        <f>N325+N349+N376</f>
        <v>8899</v>
      </c>
      <c r="O16" s="3">
        <f>O377+L389</f>
        <v>2573.75</v>
      </c>
      <c r="P16" s="3">
        <f>P377+M389</f>
        <v>540.75</v>
      </c>
      <c r="Q16" s="3">
        <v>36706.699999999997</v>
      </c>
      <c r="R16" s="3">
        <v>19823.099999999999</v>
      </c>
    </row>
    <row r="17" spans="1:18" ht="15.75" x14ac:dyDescent="0.25">
      <c r="A17" s="436" t="s">
        <v>796</v>
      </c>
      <c r="B17" s="437"/>
      <c r="C17" s="437"/>
      <c r="D17" s="437"/>
      <c r="E17" s="437"/>
      <c r="F17" s="437"/>
      <c r="G17" s="437"/>
      <c r="H17" s="437"/>
      <c r="I17" s="437"/>
      <c r="J17" s="437"/>
      <c r="K17" s="437"/>
      <c r="L17" s="437"/>
      <c r="M17" s="437"/>
      <c r="N17" s="437"/>
      <c r="O17" s="437"/>
      <c r="P17" s="437"/>
      <c r="Q17" s="437"/>
      <c r="R17" s="438"/>
    </row>
    <row r="18" spans="1:18" x14ac:dyDescent="0.25">
      <c r="A18" s="409" t="s">
        <v>649</v>
      </c>
      <c r="B18" s="422" t="s">
        <v>22</v>
      </c>
      <c r="C18" s="423"/>
      <c r="D18" s="423"/>
      <c r="E18" s="423"/>
      <c r="F18" s="424"/>
      <c r="G18" s="410" t="s">
        <v>23</v>
      </c>
      <c r="H18" s="399" t="s">
        <v>24</v>
      </c>
      <c r="I18" s="399"/>
      <c r="J18" s="399"/>
      <c r="K18" s="399" t="s">
        <v>10</v>
      </c>
      <c r="L18" s="399"/>
      <c r="M18" s="399"/>
      <c r="N18" s="399" t="s">
        <v>27</v>
      </c>
      <c r="O18" s="399"/>
      <c r="P18" s="399"/>
      <c r="Q18" s="399" t="s">
        <v>652</v>
      </c>
      <c r="R18" s="399"/>
    </row>
    <row r="19" spans="1:18" x14ac:dyDescent="0.25">
      <c r="A19" s="409"/>
      <c r="B19" s="425"/>
      <c r="C19" s="426"/>
      <c r="D19" s="426"/>
      <c r="E19" s="426"/>
      <c r="F19" s="427"/>
      <c r="G19" s="410"/>
      <c r="H19" s="401" t="s">
        <v>6</v>
      </c>
      <c r="I19" s="401" t="s">
        <v>650</v>
      </c>
      <c r="J19" s="401" t="s">
        <v>651</v>
      </c>
      <c r="K19" s="401" t="s">
        <v>653</v>
      </c>
      <c r="L19" s="399" t="s">
        <v>29</v>
      </c>
      <c r="M19" s="399"/>
      <c r="N19" s="401" t="s">
        <v>25</v>
      </c>
      <c r="O19" s="399" t="s">
        <v>30</v>
      </c>
      <c r="P19" s="399"/>
      <c r="Q19" s="401" t="s">
        <v>10</v>
      </c>
      <c r="R19" s="401" t="s">
        <v>27</v>
      </c>
    </row>
    <row r="20" spans="1:18" x14ac:dyDescent="0.25">
      <c r="A20" s="409"/>
      <c r="B20" s="425"/>
      <c r="C20" s="426"/>
      <c r="D20" s="426"/>
      <c r="E20" s="426"/>
      <c r="F20" s="427"/>
      <c r="G20" s="410"/>
      <c r="H20" s="401"/>
      <c r="I20" s="401"/>
      <c r="J20" s="401"/>
      <c r="K20" s="401"/>
      <c r="L20" s="401" t="s">
        <v>26</v>
      </c>
      <c r="M20" s="401" t="s">
        <v>9</v>
      </c>
      <c r="N20" s="401"/>
      <c r="O20" s="401" t="s">
        <v>26</v>
      </c>
      <c r="P20" s="401" t="s">
        <v>9</v>
      </c>
      <c r="Q20" s="401"/>
      <c r="R20" s="401"/>
    </row>
    <row r="21" spans="1:18" x14ac:dyDescent="0.25">
      <c r="A21" s="409"/>
      <c r="B21" s="428"/>
      <c r="C21" s="429"/>
      <c r="D21" s="429"/>
      <c r="E21" s="429"/>
      <c r="F21" s="430"/>
      <c r="G21" s="410"/>
      <c r="H21" s="401"/>
      <c r="I21" s="401"/>
      <c r="J21" s="401"/>
      <c r="K21" s="401"/>
      <c r="L21" s="401"/>
      <c r="M21" s="401"/>
      <c r="N21" s="401"/>
      <c r="O21" s="401"/>
      <c r="P21" s="401"/>
      <c r="Q21" s="401"/>
      <c r="R21" s="401"/>
    </row>
    <row r="22" spans="1:18" x14ac:dyDescent="0.25">
      <c r="A22" s="412" t="s">
        <v>647</v>
      </c>
      <c r="B22" s="412"/>
      <c r="C22" s="412"/>
      <c r="D22" s="412"/>
      <c r="E22" s="412"/>
      <c r="F22" s="412"/>
      <c r="G22" s="412"/>
      <c r="H22" s="412"/>
      <c r="I22" s="412"/>
      <c r="J22" s="412"/>
      <c r="K22" s="412"/>
      <c r="L22" s="412"/>
      <c r="M22" s="412"/>
      <c r="N22" s="412"/>
      <c r="O22" s="412"/>
      <c r="P22" s="412"/>
      <c r="Q22" s="412"/>
      <c r="R22" s="412"/>
    </row>
    <row r="23" spans="1:18" x14ac:dyDescent="0.25">
      <c r="A23" s="5">
        <v>1</v>
      </c>
      <c r="B23" s="396" t="s">
        <v>31</v>
      </c>
      <c r="C23" s="397"/>
      <c r="D23" s="397"/>
      <c r="E23" s="397"/>
      <c r="F23" s="397"/>
      <c r="G23" s="398"/>
      <c r="H23" s="3">
        <f t="shared" ref="H23:P23" si="1">H24+H25+H26+H27+H28+H29+H30+H31+H32+H33+H34+H35+H36+H37+H38+H39+H40</f>
        <v>255</v>
      </c>
      <c r="I23" s="3">
        <f t="shared" si="1"/>
        <v>145</v>
      </c>
      <c r="J23" s="3">
        <f t="shared" si="1"/>
        <v>110</v>
      </c>
      <c r="K23" s="3">
        <f t="shared" si="1"/>
        <v>74</v>
      </c>
      <c r="L23" s="3">
        <f t="shared" si="1"/>
        <v>105</v>
      </c>
      <c r="M23" s="3">
        <f t="shared" si="1"/>
        <v>55</v>
      </c>
      <c r="N23" s="3">
        <f t="shared" si="1"/>
        <v>268</v>
      </c>
      <c r="O23" s="3">
        <f t="shared" si="1"/>
        <v>71</v>
      </c>
      <c r="P23" s="3">
        <f t="shared" si="1"/>
        <v>56</v>
      </c>
      <c r="Q23" s="6">
        <v>44972</v>
      </c>
      <c r="R23" s="6">
        <v>22486</v>
      </c>
    </row>
    <row r="24" spans="1:18" ht="24" x14ac:dyDescent="0.25">
      <c r="A24" s="7">
        <v>2</v>
      </c>
      <c r="B24" s="374" t="s">
        <v>32</v>
      </c>
      <c r="C24" s="375"/>
      <c r="D24" s="375"/>
      <c r="E24" s="375"/>
      <c r="F24" s="376"/>
      <c r="G24" s="11" t="s">
        <v>504</v>
      </c>
      <c r="H24" s="9">
        <f>I24+J24</f>
        <v>185</v>
      </c>
      <c r="I24" s="9">
        <v>135</v>
      </c>
      <c r="J24" s="9">
        <v>50</v>
      </c>
      <c r="K24" s="9">
        <v>61</v>
      </c>
      <c r="L24" s="9">
        <v>55</v>
      </c>
      <c r="M24" s="9">
        <v>40</v>
      </c>
      <c r="N24" s="9">
        <v>165</v>
      </c>
      <c r="O24" s="9">
        <v>56</v>
      </c>
      <c r="P24" s="9">
        <v>44</v>
      </c>
      <c r="Q24" s="10">
        <v>44972</v>
      </c>
      <c r="R24" s="10">
        <v>22486</v>
      </c>
    </row>
    <row r="25" spans="1:18" x14ac:dyDescent="0.25">
      <c r="A25" s="7"/>
      <c r="B25" s="374" t="s">
        <v>33</v>
      </c>
      <c r="C25" s="375"/>
      <c r="D25" s="375"/>
      <c r="E25" s="375"/>
      <c r="F25" s="376"/>
      <c r="G25" s="11" t="s">
        <v>505</v>
      </c>
      <c r="H25" s="9">
        <f t="shared" ref="H25:H40" si="2">I25+J25</f>
        <v>55</v>
      </c>
      <c r="I25" s="9">
        <v>10</v>
      </c>
      <c r="J25" s="9">
        <v>45</v>
      </c>
      <c r="K25" s="9">
        <v>6</v>
      </c>
      <c r="L25" s="9">
        <v>16</v>
      </c>
      <c r="M25" s="9">
        <v>8</v>
      </c>
      <c r="N25" s="9">
        <v>48</v>
      </c>
      <c r="O25" s="9"/>
      <c r="P25" s="9"/>
      <c r="Q25" s="10">
        <v>44972</v>
      </c>
      <c r="R25" s="10">
        <v>22486</v>
      </c>
    </row>
    <row r="26" spans="1:18" x14ac:dyDescent="0.25">
      <c r="A26" s="7"/>
      <c r="B26" s="374" t="s">
        <v>34</v>
      </c>
      <c r="C26" s="375"/>
      <c r="D26" s="375"/>
      <c r="E26" s="375"/>
      <c r="F26" s="376"/>
      <c r="G26" s="11" t="s">
        <v>506</v>
      </c>
      <c r="H26" s="9">
        <f t="shared" si="2"/>
        <v>0</v>
      </c>
      <c r="I26" s="9"/>
      <c r="J26" s="9"/>
      <c r="K26" s="9">
        <v>1</v>
      </c>
      <c r="L26" s="9">
        <v>12</v>
      </c>
      <c r="M26" s="9">
        <v>2</v>
      </c>
      <c r="N26" s="9">
        <v>10</v>
      </c>
      <c r="O26" s="9">
        <v>4</v>
      </c>
      <c r="P26" s="9">
        <v>2</v>
      </c>
      <c r="Q26" s="10">
        <v>44972</v>
      </c>
      <c r="R26" s="10">
        <v>22486</v>
      </c>
    </row>
    <row r="27" spans="1:18" x14ac:dyDescent="0.25">
      <c r="A27" s="7"/>
      <c r="B27" s="374" t="s">
        <v>35</v>
      </c>
      <c r="C27" s="375"/>
      <c r="D27" s="375"/>
      <c r="E27" s="375"/>
      <c r="F27" s="376"/>
      <c r="G27" s="11" t="s">
        <v>499</v>
      </c>
      <c r="H27" s="9">
        <f t="shared" si="2"/>
        <v>0</v>
      </c>
      <c r="I27" s="9"/>
      <c r="J27" s="9"/>
      <c r="K27" s="9">
        <v>2</v>
      </c>
      <c r="L27" s="9">
        <v>8</v>
      </c>
      <c r="M27" s="9">
        <v>1</v>
      </c>
      <c r="N27" s="9">
        <v>10</v>
      </c>
      <c r="O27" s="9">
        <v>1</v>
      </c>
      <c r="P27" s="9">
        <v>1</v>
      </c>
      <c r="Q27" s="10">
        <v>44972</v>
      </c>
      <c r="R27" s="10">
        <v>22486</v>
      </c>
    </row>
    <row r="28" spans="1:18" x14ac:dyDescent="0.25">
      <c r="A28" s="7"/>
      <c r="B28" s="374" t="s">
        <v>36</v>
      </c>
      <c r="C28" s="375"/>
      <c r="D28" s="375"/>
      <c r="E28" s="375"/>
      <c r="F28" s="376"/>
      <c r="G28" s="11" t="s">
        <v>507</v>
      </c>
      <c r="H28" s="9">
        <f t="shared" si="2"/>
        <v>10</v>
      </c>
      <c r="I28" s="9"/>
      <c r="J28" s="9">
        <v>10</v>
      </c>
      <c r="K28" s="9">
        <v>1</v>
      </c>
      <c r="L28" s="9">
        <v>5</v>
      </c>
      <c r="M28" s="9">
        <v>1</v>
      </c>
      <c r="N28" s="9">
        <v>8</v>
      </c>
      <c r="O28" s="9">
        <v>1</v>
      </c>
      <c r="P28" s="9">
        <v>0</v>
      </c>
      <c r="Q28" s="10">
        <v>44972</v>
      </c>
      <c r="R28" s="10">
        <v>22486</v>
      </c>
    </row>
    <row r="29" spans="1:18" x14ac:dyDescent="0.25">
      <c r="A29" s="7"/>
      <c r="B29" s="374" t="s">
        <v>37</v>
      </c>
      <c r="C29" s="375"/>
      <c r="D29" s="375"/>
      <c r="E29" s="375"/>
      <c r="F29" s="376"/>
      <c r="G29" s="11" t="s">
        <v>500</v>
      </c>
      <c r="H29" s="9">
        <f t="shared" si="2"/>
        <v>5</v>
      </c>
      <c r="I29" s="9"/>
      <c r="J29" s="9">
        <v>5</v>
      </c>
      <c r="K29" s="9">
        <v>2</v>
      </c>
      <c r="L29" s="9">
        <v>3</v>
      </c>
      <c r="M29" s="9">
        <v>1</v>
      </c>
      <c r="N29" s="9">
        <v>6</v>
      </c>
      <c r="O29" s="9">
        <v>1</v>
      </c>
      <c r="P29" s="9">
        <v>1</v>
      </c>
      <c r="Q29" s="10">
        <v>44972</v>
      </c>
      <c r="R29" s="10">
        <v>22486</v>
      </c>
    </row>
    <row r="30" spans="1:18" x14ac:dyDescent="0.25">
      <c r="A30" s="7"/>
      <c r="B30" s="374" t="s">
        <v>38</v>
      </c>
      <c r="C30" s="375"/>
      <c r="D30" s="375"/>
      <c r="E30" s="375"/>
      <c r="F30" s="376"/>
      <c r="G30" s="11" t="s">
        <v>501</v>
      </c>
      <c r="H30" s="9">
        <f t="shared" si="2"/>
        <v>0</v>
      </c>
      <c r="I30" s="9"/>
      <c r="J30" s="9"/>
      <c r="K30" s="9">
        <v>1</v>
      </c>
      <c r="L30" s="9">
        <v>3</v>
      </c>
      <c r="M30" s="9">
        <v>1</v>
      </c>
      <c r="N30" s="9">
        <v>7</v>
      </c>
      <c r="O30" s="9">
        <v>2</v>
      </c>
      <c r="P30" s="9">
        <v>2</v>
      </c>
      <c r="Q30" s="10">
        <v>44972</v>
      </c>
      <c r="R30" s="10">
        <v>22486</v>
      </c>
    </row>
    <row r="31" spans="1:18" x14ac:dyDescent="0.25">
      <c r="A31" s="7"/>
      <c r="B31" s="374" t="s">
        <v>44</v>
      </c>
      <c r="C31" s="375"/>
      <c r="D31" s="375"/>
      <c r="E31" s="375"/>
      <c r="F31" s="376"/>
      <c r="G31" s="11" t="s">
        <v>502</v>
      </c>
      <c r="H31" s="9">
        <f t="shared" si="2"/>
        <v>0</v>
      </c>
      <c r="I31" s="9"/>
      <c r="J31" s="9"/>
      <c r="K31" s="9"/>
      <c r="L31" s="9">
        <v>2</v>
      </c>
      <c r="M31" s="9">
        <v>0</v>
      </c>
      <c r="N31" s="9">
        <v>2</v>
      </c>
      <c r="O31" s="9">
        <v>2</v>
      </c>
      <c r="P31" s="9">
        <v>2</v>
      </c>
      <c r="Q31" s="10">
        <v>44972</v>
      </c>
      <c r="R31" s="10">
        <v>22486</v>
      </c>
    </row>
    <row r="32" spans="1:18" x14ac:dyDescent="0.25">
      <c r="A32" s="7"/>
      <c r="B32" s="374" t="s">
        <v>45</v>
      </c>
      <c r="C32" s="375"/>
      <c r="D32" s="375"/>
      <c r="E32" s="375"/>
      <c r="F32" s="376"/>
      <c r="G32" s="11" t="s">
        <v>503</v>
      </c>
      <c r="H32" s="9">
        <f t="shared" si="2"/>
        <v>0</v>
      </c>
      <c r="I32" s="9"/>
      <c r="J32" s="9"/>
      <c r="K32" s="9"/>
      <c r="L32" s="9">
        <v>1</v>
      </c>
      <c r="M32" s="9">
        <v>1</v>
      </c>
      <c r="N32" s="9">
        <v>2</v>
      </c>
      <c r="O32" s="9">
        <v>2</v>
      </c>
      <c r="P32" s="9">
        <v>2</v>
      </c>
      <c r="Q32" s="10">
        <v>44972</v>
      </c>
      <c r="R32" s="10">
        <v>22486</v>
      </c>
    </row>
    <row r="33" spans="1:18" ht="24" x14ac:dyDescent="0.25">
      <c r="A33" s="7">
        <v>1</v>
      </c>
      <c r="B33" s="374" t="s">
        <v>39</v>
      </c>
      <c r="C33" s="375"/>
      <c r="D33" s="375"/>
      <c r="E33" s="375"/>
      <c r="F33" s="376"/>
      <c r="G33" s="11" t="s">
        <v>46</v>
      </c>
      <c r="H33" s="9">
        <f t="shared" si="2"/>
        <v>0</v>
      </c>
      <c r="I33" s="9"/>
      <c r="J33" s="9"/>
      <c r="K33" s="9"/>
      <c r="L33" s="9"/>
      <c r="M33" s="9"/>
      <c r="N33" s="9"/>
      <c r="O33" s="9">
        <v>0</v>
      </c>
      <c r="P33" s="9">
        <v>0</v>
      </c>
      <c r="Q33" s="10">
        <v>44972</v>
      </c>
      <c r="R33" s="10">
        <v>22486</v>
      </c>
    </row>
    <row r="34" spans="1:18" x14ac:dyDescent="0.25">
      <c r="A34" s="7">
        <v>2</v>
      </c>
      <c r="B34" s="374" t="s">
        <v>40</v>
      </c>
      <c r="C34" s="375"/>
      <c r="D34" s="375"/>
      <c r="E34" s="375"/>
      <c r="F34" s="376"/>
      <c r="G34" s="11" t="s">
        <v>47</v>
      </c>
      <c r="H34" s="9">
        <f t="shared" si="2"/>
        <v>0</v>
      </c>
      <c r="I34" s="9"/>
      <c r="J34" s="9"/>
      <c r="K34" s="9"/>
      <c r="L34" s="9">
        <v>0</v>
      </c>
      <c r="M34" s="9">
        <v>0</v>
      </c>
      <c r="N34" s="9"/>
      <c r="O34" s="9">
        <v>0</v>
      </c>
      <c r="P34" s="9">
        <v>0</v>
      </c>
      <c r="Q34" s="10">
        <v>44972</v>
      </c>
      <c r="R34" s="10">
        <v>22486</v>
      </c>
    </row>
    <row r="35" spans="1:18" ht="24" x14ac:dyDescent="0.25">
      <c r="A35" s="7">
        <v>3</v>
      </c>
      <c r="B35" s="374" t="s">
        <v>41</v>
      </c>
      <c r="C35" s="375"/>
      <c r="D35" s="375"/>
      <c r="E35" s="375"/>
      <c r="F35" s="376"/>
      <c r="G35" s="11" t="s">
        <v>48</v>
      </c>
      <c r="H35" s="9">
        <f t="shared" si="2"/>
        <v>0</v>
      </c>
      <c r="I35" s="9"/>
      <c r="J35" s="9"/>
      <c r="K35" s="9"/>
      <c r="L35" s="9"/>
      <c r="M35" s="9"/>
      <c r="N35" s="9"/>
      <c r="O35" s="9"/>
      <c r="P35" s="9"/>
      <c r="Q35" s="10">
        <v>44972</v>
      </c>
      <c r="R35" s="10">
        <v>22486</v>
      </c>
    </row>
    <row r="36" spans="1:18" x14ac:dyDescent="0.25">
      <c r="A36" s="7">
        <v>4</v>
      </c>
      <c r="B36" s="374" t="s">
        <v>42</v>
      </c>
      <c r="C36" s="375"/>
      <c r="D36" s="375"/>
      <c r="E36" s="375"/>
      <c r="F36" s="376"/>
      <c r="G36" s="11" t="s">
        <v>53</v>
      </c>
      <c r="H36" s="9">
        <f t="shared" si="2"/>
        <v>0</v>
      </c>
      <c r="I36" s="9"/>
      <c r="J36" s="9"/>
      <c r="K36" s="9"/>
      <c r="L36" s="9"/>
      <c r="M36" s="9"/>
      <c r="N36" s="9">
        <v>5</v>
      </c>
      <c r="O36" s="9">
        <v>0</v>
      </c>
      <c r="P36" s="9">
        <v>0</v>
      </c>
      <c r="Q36" s="10">
        <v>44972</v>
      </c>
      <c r="R36" s="10">
        <v>22486</v>
      </c>
    </row>
    <row r="37" spans="1:18" ht="29.25" customHeight="1" x14ac:dyDescent="0.25">
      <c r="A37" s="7">
        <v>5</v>
      </c>
      <c r="B37" s="374" t="s">
        <v>43</v>
      </c>
      <c r="C37" s="375"/>
      <c r="D37" s="375"/>
      <c r="E37" s="375"/>
      <c r="F37" s="376"/>
      <c r="G37" s="11" t="s">
        <v>49</v>
      </c>
      <c r="H37" s="9">
        <f t="shared" si="2"/>
        <v>0</v>
      </c>
      <c r="I37" s="9"/>
      <c r="J37" s="9"/>
      <c r="K37" s="9"/>
      <c r="L37" s="9"/>
      <c r="M37" s="9"/>
      <c r="N37" s="9">
        <v>2</v>
      </c>
      <c r="O37" s="9">
        <v>0</v>
      </c>
      <c r="P37" s="9">
        <v>0</v>
      </c>
      <c r="Q37" s="10">
        <v>44972</v>
      </c>
      <c r="R37" s="10">
        <v>22486</v>
      </c>
    </row>
    <row r="38" spans="1:18" ht="24" x14ac:dyDescent="0.25">
      <c r="A38" s="7">
        <v>6</v>
      </c>
      <c r="B38" s="374" t="s">
        <v>32</v>
      </c>
      <c r="C38" s="375"/>
      <c r="D38" s="375"/>
      <c r="E38" s="375"/>
      <c r="F38" s="376"/>
      <c r="G38" s="11" t="s">
        <v>50</v>
      </c>
      <c r="H38" s="9">
        <f t="shared" si="2"/>
        <v>0</v>
      </c>
      <c r="I38" s="9"/>
      <c r="J38" s="9"/>
      <c r="K38" s="9"/>
      <c r="L38" s="9"/>
      <c r="M38" s="9"/>
      <c r="N38" s="9">
        <v>0</v>
      </c>
      <c r="O38" s="9">
        <v>1</v>
      </c>
      <c r="P38" s="9">
        <v>1</v>
      </c>
      <c r="Q38" s="10">
        <v>44972</v>
      </c>
      <c r="R38" s="10">
        <v>22486</v>
      </c>
    </row>
    <row r="39" spans="1:18" ht="36" x14ac:dyDescent="0.25">
      <c r="A39" s="7">
        <v>7</v>
      </c>
      <c r="B39" s="374" t="s">
        <v>32</v>
      </c>
      <c r="C39" s="375"/>
      <c r="D39" s="375"/>
      <c r="E39" s="375"/>
      <c r="F39" s="376"/>
      <c r="G39" s="11" t="s">
        <v>51</v>
      </c>
      <c r="H39" s="9">
        <f t="shared" si="2"/>
        <v>0</v>
      </c>
      <c r="I39" s="9"/>
      <c r="J39" s="9"/>
      <c r="K39" s="9"/>
      <c r="L39" s="9"/>
      <c r="M39" s="9"/>
      <c r="N39" s="9">
        <v>0</v>
      </c>
      <c r="O39" s="9">
        <v>1</v>
      </c>
      <c r="P39" s="9">
        <v>1</v>
      </c>
      <c r="Q39" s="10">
        <v>44972</v>
      </c>
      <c r="R39" s="10">
        <v>22486</v>
      </c>
    </row>
    <row r="40" spans="1:18" ht="24" x14ac:dyDescent="0.25">
      <c r="A40" s="7">
        <v>8</v>
      </c>
      <c r="B40" s="374" t="s">
        <v>41</v>
      </c>
      <c r="C40" s="375"/>
      <c r="D40" s="375"/>
      <c r="E40" s="375"/>
      <c r="F40" s="376"/>
      <c r="G40" s="11" t="s">
        <v>52</v>
      </c>
      <c r="H40" s="9">
        <f t="shared" si="2"/>
        <v>0</v>
      </c>
      <c r="I40" s="9"/>
      <c r="J40" s="9"/>
      <c r="K40" s="9"/>
      <c r="L40" s="9"/>
      <c r="M40" s="9"/>
      <c r="N40" s="9">
        <v>3</v>
      </c>
      <c r="O40" s="9">
        <v>0</v>
      </c>
      <c r="P40" s="9">
        <v>0</v>
      </c>
      <c r="Q40" s="10">
        <v>44972</v>
      </c>
      <c r="R40" s="10">
        <v>22486</v>
      </c>
    </row>
    <row r="41" spans="1:18" x14ac:dyDescent="0.25">
      <c r="A41" s="5">
        <v>2</v>
      </c>
      <c r="B41" s="396" t="s">
        <v>54</v>
      </c>
      <c r="C41" s="397"/>
      <c r="D41" s="397"/>
      <c r="E41" s="397"/>
      <c r="F41" s="397"/>
      <c r="G41" s="398"/>
      <c r="H41" s="3">
        <f t="shared" ref="H41:P41" si="3">H42+H43+H44+H45+H46+H47+H48+H49+H50+H51+H52+H53+H54+H55+H56+H57+H58+H59+H60+H61+H62+H63+H64+H65+H66+H67+H68+H69</f>
        <v>175</v>
      </c>
      <c r="I41" s="3">
        <f t="shared" si="3"/>
        <v>120</v>
      </c>
      <c r="J41" s="3">
        <f t="shared" si="3"/>
        <v>55</v>
      </c>
      <c r="K41" s="3">
        <f t="shared" si="3"/>
        <v>52</v>
      </c>
      <c r="L41" s="3">
        <f t="shared" si="3"/>
        <v>63</v>
      </c>
      <c r="M41" s="3">
        <f t="shared" si="3"/>
        <v>7</v>
      </c>
      <c r="N41" s="3">
        <f t="shared" si="3"/>
        <v>160</v>
      </c>
      <c r="O41" s="3">
        <f t="shared" si="3"/>
        <v>83</v>
      </c>
      <c r="P41" s="3">
        <f t="shared" si="3"/>
        <v>0</v>
      </c>
      <c r="Q41" s="6">
        <v>24330</v>
      </c>
      <c r="R41" s="6">
        <v>17927</v>
      </c>
    </row>
    <row r="42" spans="1:18" x14ac:dyDescent="0.25">
      <c r="A42" s="7"/>
      <c r="B42" s="374" t="s">
        <v>55</v>
      </c>
      <c r="C42" s="375"/>
      <c r="D42" s="375"/>
      <c r="E42" s="375"/>
      <c r="F42" s="376"/>
      <c r="G42" s="11" t="s">
        <v>508</v>
      </c>
      <c r="H42" s="9">
        <f>I42+J42</f>
        <v>105</v>
      </c>
      <c r="I42" s="9">
        <v>80</v>
      </c>
      <c r="J42" s="9">
        <v>25</v>
      </c>
      <c r="K42" s="9">
        <v>41</v>
      </c>
      <c r="L42" s="9">
        <v>36</v>
      </c>
      <c r="M42" s="9">
        <v>7</v>
      </c>
      <c r="N42" s="9">
        <v>87</v>
      </c>
      <c r="O42" s="9">
        <v>56</v>
      </c>
      <c r="P42" s="9"/>
      <c r="Q42" s="10">
        <v>44972</v>
      </c>
      <c r="R42" s="10">
        <v>22285</v>
      </c>
    </row>
    <row r="43" spans="1:18" x14ac:dyDescent="0.25">
      <c r="A43" s="7"/>
      <c r="B43" s="374" t="s">
        <v>56</v>
      </c>
      <c r="C43" s="375"/>
      <c r="D43" s="375"/>
      <c r="E43" s="375"/>
      <c r="F43" s="376"/>
      <c r="G43" s="11" t="s">
        <v>509</v>
      </c>
      <c r="H43" s="9">
        <f t="shared" ref="H43:H69" si="4">I43+J43</f>
        <v>50</v>
      </c>
      <c r="I43" s="9">
        <v>30</v>
      </c>
      <c r="J43" s="9">
        <v>20</v>
      </c>
      <c r="K43" s="9">
        <v>7</v>
      </c>
      <c r="L43" s="9">
        <v>15</v>
      </c>
      <c r="M43" s="9">
        <v>0</v>
      </c>
      <c r="N43" s="9">
        <v>32</v>
      </c>
      <c r="O43" s="9">
        <v>8</v>
      </c>
      <c r="P43" s="9"/>
      <c r="Q43" s="10">
        <v>33225</v>
      </c>
      <c r="R43" s="10">
        <v>19500</v>
      </c>
    </row>
    <row r="44" spans="1:18" x14ac:dyDescent="0.25">
      <c r="A44" s="7"/>
      <c r="B44" s="374" t="s">
        <v>57</v>
      </c>
      <c r="C44" s="375"/>
      <c r="D44" s="375"/>
      <c r="E44" s="375"/>
      <c r="F44" s="376"/>
      <c r="G44" s="11" t="s">
        <v>510</v>
      </c>
      <c r="H44" s="9">
        <f t="shared" si="4"/>
        <v>20</v>
      </c>
      <c r="I44" s="9">
        <v>10</v>
      </c>
      <c r="J44" s="9">
        <v>10</v>
      </c>
      <c r="K44" s="9">
        <v>2</v>
      </c>
      <c r="L44" s="9">
        <v>5</v>
      </c>
      <c r="M44" s="9">
        <v>0</v>
      </c>
      <c r="N44" s="9">
        <v>13</v>
      </c>
      <c r="O44" s="9">
        <v>11</v>
      </c>
      <c r="P44" s="9"/>
      <c r="Q44" s="10">
        <v>35115</v>
      </c>
      <c r="R44" s="10">
        <v>19520</v>
      </c>
    </row>
    <row r="45" spans="1:18" x14ac:dyDescent="0.25">
      <c r="A45" s="7"/>
      <c r="B45" s="374" t="s">
        <v>58</v>
      </c>
      <c r="C45" s="375"/>
      <c r="D45" s="375"/>
      <c r="E45" s="375"/>
      <c r="F45" s="376"/>
      <c r="G45" s="11" t="s">
        <v>511</v>
      </c>
      <c r="H45" s="9">
        <f t="shared" si="4"/>
        <v>0</v>
      </c>
      <c r="I45" s="9"/>
      <c r="J45" s="9"/>
      <c r="K45" s="9">
        <v>0</v>
      </c>
      <c r="L45" s="9">
        <v>3</v>
      </c>
      <c r="M45" s="9">
        <v>0</v>
      </c>
      <c r="N45" s="9">
        <v>5</v>
      </c>
      <c r="O45" s="9">
        <v>0</v>
      </c>
      <c r="P45" s="9"/>
      <c r="Q45" s="10">
        <v>30500</v>
      </c>
      <c r="R45" s="10">
        <v>18253</v>
      </c>
    </row>
    <row r="46" spans="1:18" x14ac:dyDescent="0.25">
      <c r="A46" s="7"/>
      <c r="B46" s="374" t="s">
        <v>59</v>
      </c>
      <c r="C46" s="375"/>
      <c r="D46" s="375"/>
      <c r="E46" s="375"/>
      <c r="F46" s="376"/>
      <c r="G46" s="11" t="s">
        <v>512</v>
      </c>
      <c r="H46" s="9">
        <f t="shared" si="4"/>
        <v>0</v>
      </c>
      <c r="I46" s="9"/>
      <c r="J46" s="9"/>
      <c r="K46" s="9">
        <v>1</v>
      </c>
      <c r="L46" s="9">
        <v>2</v>
      </c>
      <c r="M46" s="9"/>
      <c r="N46" s="1">
        <v>5</v>
      </c>
      <c r="O46" s="9">
        <v>0</v>
      </c>
      <c r="P46" s="9"/>
      <c r="Q46" s="10">
        <v>32800</v>
      </c>
      <c r="R46" s="10">
        <v>19320</v>
      </c>
    </row>
    <row r="47" spans="1:18" x14ac:dyDescent="0.25">
      <c r="A47" s="7"/>
      <c r="B47" s="374" t="s">
        <v>60</v>
      </c>
      <c r="C47" s="375"/>
      <c r="D47" s="375"/>
      <c r="E47" s="375"/>
      <c r="F47" s="376"/>
      <c r="G47" s="11" t="s">
        <v>513</v>
      </c>
      <c r="H47" s="9">
        <f t="shared" si="4"/>
        <v>0</v>
      </c>
      <c r="I47" s="9"/>
      <c r="J47" s="9"/>
      <c r="K47" s="9">
        <v>1</v>
      </c>
      <c r="L47" s="9">
        <v>2</v>
      </c>
      <c r="M47" s="9"/>
      <c r="N47" s="9">
        <v>5</v>
      </c>
      <c r="O47" s="9">
        <v>0</v>
      </c>
      <c r="P47" s="9"/>
      <c r="Q47" s="10">
        <v>35231</v>
      </c>
      <c r="R47" s="10">
        <v>18263</v>
      </c>
    </row>
    <row r="48" spans="1:18" ht="24.75" customHeight="1" x14ac:dyDescent="0.25">
      <c r="A48" s="7"/>
      <c r="B48" s="374" t="s">
        <v>61</v>
      </c>
      <c r="C48" s="375"/>
      <c r="D48" s="375"/>
      <c r="E48" s="375"/>
      <c r="F48" s="376"/>
      <c r="G48" s="11" t="s">
        <v>514</v>
      </c>
      <c r="H48" s="9">
        <f t="shared" si="4"/>
        <v>0</v>
      </c>
      <c r="I48" s="9"/>
      <c r="J48" s="9"/>
      <c r="K48" s="9"/>
      <c r="L48" s="9"/>
      <c r="M48" s="9"/>
      <c r="N48" s="9">
        <v>0</v>
      </c>
      <c r="O48" s="9">
        <v>0</v>
      </c>
      <c r="P48" s="9"/>
      <c r="Q48" s="10">
        <v>0</v>
      </c>
      <c r="R48" s="10">
        <v>0</v>
      </c>
    </row>
    <row r="49" spans="1:18" ht="24" x14ac:dyDescent="0.25">
      <c r="A49" s="7">
        <v>1</v>
      </c>
      <c r="B49" s="374" t="s">
        <v>86</v>
      </c>
      <c r="C49" s="375"/>
      <c r="D49" s="375"/>
      <c r="E49" s="375"/>
      <c r="F49" s="376"/>
      <c r="G49" s="11" t="s">
        <v>759</v>
      </c>
      <c r="H49" s="9">
        <f t="shared" si="4"/>
        <v>0</v>
      </c>
      <c r="I49" s="9"/>
      <c r="J49" s="9"/>
      <c r="K49" s="9"/>
      <c r="L49" s="9"/>
      <c r="M49" s="9"/>
      <c r="N49" s="9">
        <v>0</v>
      </c>
      <c r="O49" s="9">
        <v>1</v>
      </c>
      <c r="P49" s="9"/>
      <c r="Q49" s="10">
        <v>0</v>
      </c>
      <c r="R49" s="10">
        <v>14733</v>
      </c>
    </row>
    <row r="50" spans="1:18" ht="24" x14ac:dyDescent="0.25">
      <c r="A50" s="7">
        <v>2</v>
      </c>
      <c r="B50" s="374" t="s">
        <v>72</v>
      </c>
      <c r="C50" s="375"/>
      <c r="D50" s="375"/>
      <c r="E50" s="375"/>
      <c r="F50" s="376"/>
      <c r="G50" s="11" t="s">
        <v>760</v>
      </c>
      <c r="H50" s="9">
        <f t="shared" si="4"/>
        <v>0</v>
      </c>
      <c r="I50" s="9"/>
      <c r="J50" s="9"/>
      <c r="K50" s="9"/>
      <c r="L50" s="9"/>
      <c r="M50" s="9"/>
      <c r="N50" s="9">
        <v>0</v>
      </c>
      <c r="O50" s="9">
        <v>0</v>
      </c>
      <c r="P50" s="9"/>
      <c r="Q50" s="10">
        <v>0</v>
      </c>
      <c r="R50" s="10">
        <v>22850</v>
      </c>
    </row>
    <row r="51" spans="1:18" ht="23.25" customHeight="1" x14ac:dyDescent="0.25">
      <c r="A51" s="7">
        <v>3</v>
      </c>
      <c r="B51" s="374" t="s">
        <v>395</v>
      </c>
      <c r="C51" s="375"/>
      <c r="D51" s="375"/>
      <c r="E51" s="375"/>
      <c r="F51" s="376"/>
      <c r="G51" s="11" t="s">
        <v>761</v>
      </c>
      <c r="H51" s="9">
        <f t="shared" si="4"/>
        <v>0</v>
      </c>
      <c r="I51" s="9"/>
      <c r="J51" s="9"/>
      <c r="K51" s="9"/>
      <c r="L51" s="9"/>
      <c r="M51" s="9"/>
      <c r="N51" s="9">
        <v>0</v>
      </c>
      <c r="O51" s="9">
        <v>0</v>
      </c>
      <c r="P51" s="9"/>
      <c r="Q51" s="10">
        <v>0</v>
      </c>
      <c r="R51" s="10">
        <v>12344</v>
      </c>
    </row>
    <row r="52" spans="1:18" x14ac:dyDescent="0.25">
      <c r="A52" s="7">
        <v>4</v>
      </c>
      <c r="B52" s="374" t="s">
        <v>299</v>
      </c>
      <c r="C52" s="375"/>
      <c r="D52" s="375"/>
      <c r="E52" s="375"/>
      <c r="F52" s="376"/>
      <c r="G52" s="11" t="s">
        <v>762</v>
      </c>
      <c r="H52" s="9">
        <f t="shared" si="4"/>
        <v>0</v>
      </c>
      <c r="I52" s="9"/>
      <c r="J52" s="9"/>
      <c r="K52" s="9"/>
      <c r="L52" s="9"/>
      <c r="M52" s="9"/>
      <c r="N52" s="9">
        <v>1</v>
      </c>
      <c r="O52" s="9">
        <v>0</v>
      </c>
      <c r="P52" s="9"/>
      <c r="Q52" s="10"/>
      <c r="R52" s="10">
        <v>9955</v>
      </c>
    </row>
    <row r="53" spans="1:18" x14ac:dyDescent="0.25">
      <c r="A53" s="7">
        <v>5</v>
      </c>
      <c r="B53" s="374" t="s">
        <v>763</v>
      </c>
      <c r="C53" s="375"/>
      <c r="D53" s="375"/>
      <c r="E53" s="375"/>
      <c r="F53" s="376"/>
      <c r="G53" s="11" t="s">
        <v>764</v>
      </c>
      <c r="H53" s="9">
        <f t="shared" si="4"/>
        <v>0</v>
      </c>
      <c r="I53" s="9"/>
      <c r="J53" s="9"/>
      <c r="K53" s="9"/>
      <c r="L53" s="9"/>
      <c r="M53" s="9"/>
      <c r="N53" s="9">
        <v>1</v>
      </c>
      <c r="O53" s="9">
        <v>0</v>
      </c>
      <c r="P53" s="9"/>
      <c r="Q53" s="10"/>
      <c r="R53" s="10">
        <v>13234</v>
      </c>
    </row>
    <row r="54" spans="1:18" x14ac:dyDescent="0.25">
      <c r="A54" s="7">
        <v>6</v>
      </c>
      <c r="B54" s="374" t="s">
        <v>765</v>
      </c>
      <c r="C54" s="375"/>
      <c r="D54" s="375"/>
      <c r="E54" s="375"/>
      <c r="F54" s="376"/>
      <c r="G54" s="11" t="s">
        <v>766</v>
      </c>
      <c r="H54" s="9">
        <f t="shared" si="4"/>
        <v>0</v>
      </c>
      <c r="I54" s="9"/>
      <c r="J54" s="9"/>
      <c r="K54" s="9"/>
      <c r="L54" s="9"/>
      <c r="M54" s="9"/>
      <c r="N54" s="9">
        <v>1</v>
      </c>
      <c r="O54" s="9">
        <v>0</v>
      </c>
      <c r="P54" s="9"/>
      <c r="Q54" s="10"/>
      <c r="R54" s="10">
        <v>9955</v>
      </c>
    </row>
    <row r="55" spans="1:18" x14ac:dyDescent="0.25">
      <c r="A55" s="7">
        <v>7</v>
      </c>
      <c r="B55" s="374" t="s">
        <v>767</v>
      </c>
      <c r="C55" s="375"/>
      <c r="D55" s="375"/>
      <c r="E55" s="375"/>
      <c r="F55" s="376"/>
      <c r="G55" s="11" t="s">
        <v>768</v>
      </c>
      <c r="H55" s="9">
        <f t="shared" si="4"/>
        <v>0</v>
      </c>
      <c r="I55" s="9"/>
      <c r="J55" s="9"/>
      <c r="K55" s="9"/>
      <c r="L55" s="9"/>
      <c r="M55" s="9"/>
      <c r="N55" s="9">
        <v>1</v>
      </c>
      <c r="O55" s="9">
        <v>0</v>
      </c>
      <c r="P55" s="9"/>
      <c r="Q55" s="10"/>
      <c r="R55" s="10">
        <v>23800</v>
      </c>
    </row>
    <row r="56" spans="1:18" x14ac:dyDescent="0.25">
      <c r="A56" s="7">
        <v>8</v>
      </c>
      <c r="B56" s="374" t="s">
        <v>769</v>
      </c>
      <c r="C56" s="375"/>
      <c r="D56" s="375"/>
      <c r="E56" s="375"/>
      <c r="F56" s="376"/>
      <c r="G56" s="11" t="s">
        <v>770</v>
      </c>
      <c r="H56" s="9">
        <f t="shared" si="4"/>
        <v>0</v>
      </c>
      <c r="I56" s="9"/>
      <c r="J56" s="9"/>
      <c r="K56" s="9"/>
      <c r="L56" s="9"/>
      <c r="M56" s="9"/>
      <c r="N56" s="9">
        <v>1</v>
      </c>
      <c r="O56" s="9">
        <v>0</v>
      </c>
      <c r="P56" s="9"/>
      <c r="Q56" s="10"/>
      <c r="R56" s="10">
        <v>9573</v>
      </c>
    </row>
    <row r="57" spans="1:18" x14ac:dyDescent="0.25">
      <c r="A57" s="7">
        <v>9</v>
      </c>
      <c r="B57" s="374" t="s">
        <v>78</v>
      </c>
      <c r="C57" s="375"/>
      <c r="D57" s="375"/>
      <c r="E57" s="375"/>
      <c r="F57" s="376"/>
      <c r="G57" s="11" t="s">
        <v>79</v>
      </c>
      <c r="H57" s="9">
        <f t="shared" si="4"/>
        <v>0</v>
      </c>
      <c r="I57" s="9"/>
      <c r="J57" s="9"/>
      <c r="K57" s="9"/>
      <c r="L57" s="9"/>
      <c r="M57" s="9"/>
      <c r="N57" s="9">
        <v>0</v>
      </c>
      <c r="O57" s="9">
        <v>0</v>
      </c>
      <c r="P57" s="9"/>
      <c r="Q57" s="10"/>
      <c r="R57" s="10">
        <v>18243</v>
      </c>
    </row>
    <row r="58" spans="1:18" ht="24" x14ac:dyDescent="0.25">
      <c r="A58" s="7">
        <v>10</v>
      </c>
      <c r="B58" s="374" t="s">
        <v>82</v>
      </c>
      <c r="C58" s="375"/>
      <c r="D58" s="375"/>
      <c r="E58" s="375"/>
      <c r="F58" s="376"/>
      <c r="G58" s="11" t="s">
        <v>771</v>
      </c>
      <c r="H58" s="9">
        <f t="shared" si="4"/>
        <v>0</v>
      </c>
      <c r="I58" s="9"/>
      <c r="J58" s="9"/>
      <c r="K58" s="9"/>
      <c r="L58" s="9"/>
      <c r="M58" s="9"/>
      <c r="N58" s="9">
        <v>1</v>
      </c>
      <c r="O58" s="9">
        <v>0</v>
      </c>
      <c r="P58" s="9"/>
      <c r="Q58" s="10"/>
      <c r="R58" s="10">
        <v>14733</v>
      </c>
    </row>
    <row r="59" spans="1:18" ht="24.75" customHeight="1" x14ac:dyDescent="0.25">
      <c r="A59" s="7">
        <v>11</v>
      </c>
      <c r="B59" s="374" t="s">
        <v>772</v>
      </c>
      <c r="C59" s="375"/>
      <c r="D59" s="375"/>
      <c r="E59" s="375"/>
      <c r="F59" s="376"/>
      <c r="G59" s="11" t="s">
        <v>773</v>
      </c>
      <c r="H59" s="9">
        <f t="shared" si="4"/>
        <v>0</v>
      </c>
      <c r="I59" s="9"/>
      <c r="J59" s="9"/>
      <c r="K59" s="9"/>
      <c r="L59" s="9"/>
      <c r="M59" s="9"/>
      <c r="N59" s="9">
        <v>1</v>
      </c>
      <c r="O59" s="9">
        <v>0</v>
      </c>
      <c r="P59" s="9"/>
      <c r="Q59" s="10"/>
      <c r="R59" s="10">
        <v>19320</v>
      </c>
    </row>
    <row r="60" spans="1:18" ht="23.25" customHeight="1" x14ac:dyDescent="0.25">
      <c r="A60" s="7">
        <v>12</v>
      </c>
      <c r="B60" s="374" t="s">
        <v>774</v>
      </c>
      <c r="C60" s="375"/>
      <c r="D60" s="375"/>
      <c r="E60" s="375"/>
      <c r="F60" s="376"/>
      <c r="G60" s="11" t="s">
        <v>775</v>
      </c>
      <c r="H60" s="9">
        <f t="shared" si="4"/>
        <v>0</v>
      </c>
      <c r="I60" s="9"/>
      <c r="J60" s="9"/>
      <c r="K60" s="9"/>
      <c r="L60" s="9"/>
      <c r="M60" s="9"/>
      <c r="N60" s="9">
        <v>1</v>
      </c>
      <c r="O60" s="9">
        <v>1</v>
      </c>
      <c r="P60" s="9"/>
      <c r="Q60" s="10"/>
      <c r="R60" s="10">
        <v>14733</v>
      </c>
    </row>
    <row r="61" spans="1:18" x14ac:dyDescent="0.25">
      <c r="A61" s="7">
        <v>13</v>
      </c>
      <c r="B61" s="374" t="s">
        <v>776</v>
      </c>
      <c r="C61" s="375"/>
      <c r="D61" s="375"/>
      <c r="E61" s="375"/>
      <c r="F61" s="376"/>
      <c r="G61" s="11" t="s">
        <v>777</v>
      </c>
      <c r="H61" s="9">
        <f t="shared" si="4"/>
        <v>0</v>
      </c>
      <c r="I61" s="9"/>
      <c r="J61" s="9"/>
      <c r="K61" s="9"/>
      <c r="L61" s="9"/>
      <c r="M61" s="9"/>
      <c r="N61" s="9">
        <v>1</v>
      </c>
      <c r="O61" s="9">
        <v>0</v>
      </c>
      <c r="P61" s="9"/>
      <c r="Q61" s="10"/>
      <c r="R61" s="10">
        <v>9955</v>
      </c>
    </row>
    <row r="62" spans="1:18" ht="24" x14ac:dyDescent="0.25">
      <c r="A62" s="7">
        <v>14</v>
      </c>
      <c r="B62" s="374" t="s">
        <v>778</v>
      </c>
      <c r="C62" s="375"/>
      <c r="D62" s="375"/>
      <c r="E62" s="375"/>
      <c r="F62" s="376"/>
      <c r="G62" s="11" t="s">
        <v>779</v>
      </c>
      <c r="H62" s="9">
        <f t="shared" si="4"/>
        <v>0</v>
      </c>
      <c r="I62" s="9"/>
      <c r="J62" s="9"/>
      <c r="K62" s="9"/>
      <c r="L62" s="9"/>
      <c r="M62" s="9"/>
      <c r="N62" s="9"/>
      <c r="O62" s="9">
        <v>1</v>
      </c>
      <c r="P62" s="9"/>
      <c r="Q62" s="10"/>
      <c r="R62" s="10">
        <v>0</v>
      </c>
    </row>
    <row r="63" spans="1:18" x14ac:dyDescent="0.25">
      <c r="A63" s="7">
        <v>15</v>
      </c>
      <c r="B63" s="374" t="s">
        <v>66</v>
      </c>
      <c r="C63" s="375"/>
      <c r="D63" s="375"/>
      <c r="E63" s="375"/>
      <c r="F63" s="376"/>
      <c r="G63" s="11" t="s">
        <v>780</v>
      </c>
      <c r="H63" s="9">
        <f t="shared" si="4"/>
        <v>0</v>
      </c>
      <c r="I63" s="9"/>
      <c r="J63" s="9"/>
      <c r="K63" s="9"/>
      <c r="L63" s="9"/>
      <c r="M63" s="9"/>
      <c r="N63" s="9"/>
      <c r="O63" s="9">
        <v>0</v>
      </c>
      <c r="P63" s="9"/>
      <c r="Q63" s="10"/>
      <c r="R63" s="10">
        <v>0</v>
      </c>
    </row>
    <row r="64" spans="1:18" ht="24" x14ac:dyDescent="0.25">
      <c r="A64" s="7">
        <v>16</v>
      </c>
      <c r="B64" s="374" t="s">
        <v>781</v>
      </c>
      <c r="C64" s="375"/>
      <c r="D64" s="375"/>
      <c r="E64" s="375"/>
      <c r="F64" s="376"/>
      <c r="G64" s="11" t="s">
        <v>782</v>
      </c>
      <c r="H64" s="9">
        <f t="shared" si="4"/>
        <v>0</v>
      </c>
      <c r="I64" s="9"/>
      <c r="J64" s="9"/>
      <c r="K64" s="9"/>
      <c r="L64" s="9"/>
      <c r="M64" s="9"/>
      <c r="N64" s="9">
        <v>1</v>
      </c>
      <c r="O64" s="9">
        <v>0</v>
      </c>
      <c r="P64" s="9"/>
      <c r="Q64" s="10"/>
      <c r="R64" s="10">
        <v>0</v>
      </c>
    </row>
    <row r="65" spans="1:18" ht="24" x14ac:dyDescent="0.25">
      <c r="A65" s="7">
        <v>17</v>
      </c>
      <c r="B65" s="374" t="s">
        <v>93</v>
      </c>
      <c r="C65" s="375"/>
      <c r="D65" s="375"/>
      <c r="E65" s="375"/>
      <c r="F65" s="376"/>
      <c r="G65" s="11" t="s">
        <v>94</v>
      </c>
      <c r="H65" s="9">
        <f t="shared" si="4"/>
        <v>0</v>
      </c>
      <c r="I65" s="9"/>
      <c r="J65" s="9"/>
      <c r="K65" s="9"/>
      <c r="L65" s="9"/>
      <c r="M65" s="9"/>
      <c r="N65" s="9">
        <v>0</v>
      </c>
      <c r="O65" s="9">
        <v>1</v>
      </c>
      <c r="P65" s="9"/>
      <c r="Q65" s="10"/>
      <c r="R65" s="10">
        <v>0</v>
      </c>
    </row>
    <row r="66" spans="1:18" x14ac:dyDescent="0.25">
      <c r="A66" s="7">
        <v>18</v>
      </c>
      <c r="B66" s="374" t="s">
        <v>783</v>
      </c>
      <c r="C66" s="375"/>
      <c r="D66" s="375"/>
      <c r="E66" s="375"/>
      <c r="F66" s="376"/>
      <c r="G66" s="11" t="s">
        <v>784</v>
      </c>
      <c r="H66" s="9">
        <f t="shared" si="4"/>
        <v>0</v>
      </c>
      <c r="I66" s="9"/>
      <c r="J66" s="9"/>
      <c r="K66" s="9"/>
      <c r="L66" s="9"/>
      <c r="M66" s="9"/>
      <c r="N66" s="9">
        <v>0</v>
      </c>
      <c r="O66" s="9">
        <v>1</v>
      </c>
      <c r="P66" s="9"/>
      <c r="Q66" s="10"/>
      <c r="R66" s="10">
        <v>0</v>
      </c>
    </row>
    <row r="67" spans="1:18" x14ac:dyDescent="0.25">
      <c r="A67" s="7">
        <v>19</v>
      </c>
      <c r="B67" s="374" t="s">
        <v>785</v>
      </c>
      <c r="C67" s="375"/>
      <c r="D67" s="375"/>
      <c r="E67" s="375"/>
      <c r="F67" s="376"/>
      <c r="G67" s="11" t="s">
        <v>786</v>
      </c>
      <c r="H67" s="9">
        <f t="shared" si="4"/>
        <v>0</v>
      </c>
      <c r="I67" s="9"/>
      <c r="J67" s="9"/>
      <c r="K67" s="9"/>
      <c r="L67" s="9"/>
      <c r="M67" s="9"/>
      <c r="N67" s="9">
        <v>1</v>
      </c>
      <c r="O67" s="9">
        <v>1</v>
      </c>
      <c r="P67" s="9"/>
      <c r="Q67" s="10"/>
      <c r="R67" s="10">
        <v>0</v>
      </c>
    </row>
    <row r="68" spans="1:18" x14ac:dyDescent="0.25">
      <c r="A68" s="7">
        <v>20</v>
      </c>
      <c r="B68" s="374" t="s">
        <v>787</v>
      </c>
      <c r="C68" s="375"/>
      <c r="D68" s="375"/>
      <c r="E68" s="375"/>
      <c r="F68" s="376"/>
      <c r="G68" s="11" t="s">
        <v>788</v>
      </c>
      <c r="H68" s="9">
        <f t="shared" si="4"/>
        <v>0</v>
      </c>
      <c r="I68" s="9"/>
      <c r="J68" s="9"/>
      <c r="K68" s="9"/>
      <c r="L68" s="9"/>
      <c r="M68" s="9"/>
      <c r="N68" s="9">
        <v>1</v>
      </c>
      <c r="O68" s="9">
        <v>1</v>
      </c>
      <c r="P68" s="9"/>
      <c r="Q68" s="10"/>
      <c r="R68" s="10">
        <v>0</v>
      </c>
    </row>
    <row r="69" spans="1:18" x14ac:dyDescent="0.25">
      <c r="A69" s="7">
        <v>21</v>
      </c>
      <c r="B69" s="374" t="s">
        <v>789</v>
      </c>
      <c r="C69" s="375"/>
      <c r="D69" s="375"/>
      <c r="E69" s="375"/>
      <c r="F69" s="376"/>
      <c r="G69" s="11" t="s">
        <v>790</v>
      </c>
      <c r="H69" s="9">
        <f t="shared" si="4"/>
        <v>0</v>
      </c>
      <c r="I69" s="9"/>
      <c r="J69" s="9"/>
      <c r="K69" s="9"/>
      <c r="L69" s="9"/>
      <c r="M69" s="9"/>
      <c r="N69" s="9">
        <v>1</v>
      </c>
      <c r="O69" s="9">
        <v>1</v>
      </c>
      <c r="P69" s="9"/>
      <c r="Q69" s="10"/>
      <c r="R69" s="10">
        <v>0</v>
      </c>
    </row>
    <row r="70" spans="1:18" x14ac:dyDescent="0.25">
      <c r="A70" s="5">
        <v>3</v>
      </c>
      <c r="B70" s="396" t="s">
        <v>103</v>
      </c>
      <c r="C70" s="397"/>
      <c r="D70" s="397"/>
      <c r="E70" s="397"/>
      <c r="F70" s="397"/>
      <c r="G70" s="398"/>
      <c r="H70" s="3">
        <f t="shared" ref="H70:P70" si="5">H71+H72+H73+H74+H75+H76+H77+H78+H79+H80+H81+H82+H83+H84+H85+H86+H87+H88+H89+H90+H91+H92+H93+H94+H95+H96+H97+H99+H100+H104</f>
        <v>415</v>
      </c>
      <c r="I70" s="3">
        <f t="shared" si="5"/>
        <v>215</v>
      </c>
      <c r="J70" s="3">
        <f t="shared" si="5"/>
        <v>200</v>
      </c>
      <c r="K70" s="3">
        <f t="shared" si="5"/>
        <v>152</v>
      </c>
      <c r="L70" s="3">
        <f t="shared" si="5"/>
        <v>0</v>
      </c>
      <c r="M70" s="3">
        <f t="shared" si="5"/>
        <v>0</v>
      </c>
      <c r="N70" s="3">
        <f t="shared" si="5"/>
        <v>366</v>
      </c>
      <c r="O70" s="3">
        <f t="shared" si="5"/>
        <v>0</v>
      </c>
      <c r="P70" s="3">
        <f t="shared" si="5"/>
        <v>0</v>
      </c>
      <c r="Q70" s="6">
        <v>45017.1</v>
      </c>
      <c r="R70" s="6">
        <v>22556</v>
      </c>
    </row>
    <row r="71" spans="1:18" ht="27.75" customHeight="1" x14ac:dyDescent="0.25">
      <c r="A71" s="7"/>
      <c r="B71" s="374" t="s">
        <v>150</v>
      </c>
      <c r="C71" s="375"/>
      <c r="D71" s="375"/>
      <c r="E71" s="375"/>
      <c r="F71" s="376"/>
      <c r="G71" s="11" t="s">
        <v>515</v>
      </c>
      <c r="H71" s="9">
        <f>I71+J71</f>
        <v>150</v>
      </c>
      <c r="I71" s="9">
        <v>140</v>
      </c>
      <c r="J71" s="9">
        <v>10</v>
      </c>
      <c r="K71" s="9">
        <v>58</v>
      </c>
      <c r="L71" s="9"/>
      <c r="M71" s="9"/>
      <c r="N71" s="9">
        <v>102</v>
      </c>
      <c r="O71" s="9"/>
      <c r="P71" s="9"/>
      <c r="Q71" s="10">
        <v>43513.8</v>
      </c>
      <c r="R71" s="10">
        <v>22463.7</v>
      </c>
    </row>
    <row r="72" spans="1:18" ht="25.5" customHeight="1" x14ac:dyDescent="0.25">
      <c r="A72" s="7"/>
      <c r="B72" s="374" t="s">
        <v>736</v>
      </c>
      <c r="C72" s="375"/>
      <c r="D72" s="375"/>
      <c r="E72" s="375"/>
      <c r="F72" s="376"/>
      <c r="G72" s="11" t="s">
        <v>707</v>
      </c>
      <c r="H72" s="9">
        <f t="shared" ref="H72:H104" si="6">I72+J72</f>
        <v>45</v>
      </c>
      <c r="I72" s="9">
        <v>25</v>
      </c>
      <c r="J72" s="9">
        <v>20</v>
      </c>
      <c r="K72" s="9">
        <v>16</v>
      </c>
      <c r="L72" s="9"/>
      <c r="M72" s="9"/>
      <c r="N72" s="9">
        <v>41</v>
      </c>
      <c r="O72" s="9"/>
      <c r="P72" s="9"/>
      <c r="Q72" s="10">
        <v>52012</v>
      </c>
      <c r="R72" s="10">
        <v>22236.6</v>
      </c>
    </row>
    <row r="73" spans="1:18" x14ac:dyDescent="0.25">
      <c r="A73" s="7"/>
      <c r="B73" s="374" t="s">
        <v>729</v>
      </c>
      <c r="C73" s="375"/>
      <c r="D73" s="375"/>
      <c r="E73" s="375"/>
      <c r="F73" s="376"/>
      <c r="G73" s="11" t="s">
        <v>706</v>
      </c>
      <c r="H73" s="9">
        <f t="shared" si="6"/>
        <v>20</v>
      </c>
      <c r="I73" s="9">
        <v>0</v>
      </c>
      <c r="J73" s="9">
        <v>20</v>
      </c>
      <c r="K73" s="9">
        <v>7</v>
      </c>
      <c r="L73" s="9"/>
      <c r="M73" s="9"/>
      <c r="N73" s="9">
        <v>15</v>
      </c>
      <c r="O73" s="9"/>
      <c r="P73" s="9"/>
      <c r="Q73" s="10">
        <v>49371.4</v>
      </c>
      <c r="R73" s="10">
        <v>24233</v>
      </c>
    </row>
    <row r="74" spans="1:18" ht="24.75" customHeight="1" x14ac:dyDescent="0.25">
      <c r="A74" s="7"/>
      <c r="B74" s="374" t="s">
        <v>104</v>
      </c>
      <c r="C74" s="375"/>
      <c r="D74" s="375"/>
      <c r="E74" s="375"/>
      <c r="F74" s="376"/>
      <c r="G74" s="11" t="s">
        <v>516</v>
      </c>
      <c r="H74" s="9">
        <f t="shared" si="6"/>
        <v>25</v>
      </c>
      <c r="I74" s="9">
        <v>10</v>
      </c>
      <c r="J74" s="9">
        <v>15</v>
      </c>
      <c r="K74" s="9">
        <v>9</v>
      </c>
      <c r="L74" s="9"/>
      <c r="M74" s="9"/>
      <c r="N74" s="9">
        <v>27</v>
      </c>
      <c r="O74" s="9"/>
      <c r="P74" s="9"/>
      <c r="Q74" s="10">
        <v>40600</v>
      </c>
      <c r="R74" s="10">
        <v>25481.5</v>
      </c>
    </row>
    <row r="75" spans="1:18" x14ac:dyDescent="0.25">
      <c r="A75" s="7"/>
      <c r="B75" s="374" t="s">
        <v>797</v>
      </c>
      <c r="C75" s="375"/>
      <c r="D75" s="375"/>
      <c r="E75" s="375"/>
      <c r="F75" s="376"/>
      <c r="G75" s="11" t="s">
        <v>520</v>
      </c>
      <c r="H75" s="9">
        <f t="shared" si="6"/>
        <v>20</v>
      </c>
      <c r="I75" s="9">
        <v>10</v>
      </c>
      <c r="J75" s="9">
        <v>10</v>
      </c>
      <c r="K75" s="9">
        <v>6</v>
      </c>
      <c r="L75" s="9"/>
      <c r="M75" s="9"/>
      <c r="N75" s="9">
        <v>15</v>
      </c>
      <c r="O75" s="9"/>
      <c r="P75" s="9"/>
      <c r="Q75" s="10">
        <v>53833.3</v>
      </c>
      <c r="R75" s="10">
        <v>22080</v>
      </c>
    </row>
    <row r="76" spans="1:18" ht="23.25" customHeight="1" x14ac:dyDescent="0.25">
      <c r="A76" s="7"/>
      <c r="B76" s="374" t="s">
        <v>798</v>
      </c>
      <c r="C76" s="375"/>
      <c r="D76" s="375"/>
      <c r="E76" s="375"/>
      <c r="F76" s="376"/>
      <c r="G76" s="11" t="s">
        <v>517</v>
      </c>
      <c r="H76" s="9">
        <f t="shared" si="6"/>
        <v>25</v>
      </c>
      <c r="I76" s="9">
        <v>10</v>
      </c>
      <c r="J76" s="9">
        <v>15</v>
      </c>
      <c r="K76" s="9">
        <v>6</v>
      </c>
      <c r="L76" s="9"/>
      <c r="M76" s="9"/>
      <c r="N76" s="9">
        <v>16</v>
      </c>
      <c r="O76" s="9"/>
      <c r="P76" s="9"/>
      <c r="Q76" s="10">
        <v>49950</v>
      </c>
      <c r="R76" s="10">
        <v>21393.599999999999</v>
      </c>
    </row>
    <row r="77" spans="1:18" ht="24" x14ac:dyDescent="0.25">
      <c r="A77" s="7"/>
      <c r="B77" s="374" t="s">
        <v>108</v>
      </c>
      <c r="C77" s="375"/>
      <c r="D77" s="375"/>
      <c r="E77" s="375"/>
      <c r="F77" s="376"/>
      <c r="G77" s="11" t="s">
        <v>707</v>
      </c>
      <c r="H77" s="9">
        <f t="shared" si="6"/>
        <v>35</v>
      </c>
      <c r="I77" s="9">
        <v>20</v>
      </c>
      <c r="J77" s="9">
        <v>15</v>
      </c>
      <c r="K77" s="9">
        <v>13</v>
      </c>
      <c r="L77" s="9"/>
      <c r="M77" s="9"/>
      <c r="N77" s="9">
        <v>34</v>
      </c>
      <c r="O77" s="9"/>
      <c r="P77" s="9"/>
      <c r="Q77" s="10">
        <v>45561.5</v>
      </c>
      <c r="R77" s="10">
        <v>23358.799999999999</v>
      </c>
    </row>
    <row r="78" spans="1:18" ht="21.75" customHeight="1" x14ac:dyDescent="0.25">
      <c r="A78" s="7"/>
      <c r="B78" s="374" t="s">
        <v>800</v>
      </c>
      <c r="C78" s="375"/>
      <c r="D78" s="375"/>
      <c r="E78" s="375"/>
      <c r="F78" s="376"/>
      <c r="G78" s="11" t="s">
        <v>799</v>
      </c>
      <c r="H78" s="9">
        <f t="shared" si="6"/>
        <v>20</v>
      </c>
      <c r="I78" s="9"/>
      <c r="J78" s="9">
        <v>20</v>
      </c>
      <c r="K78" s="9">
        <v>2</v>
      </c>
      <c r="L78" s="9"/>
      <c r="M78" s="9"/>
      <c r="N78" s="9">
        <v>14</v>
      </c>
      <c r="O78" s="9"/>
      <c r="P78" s="9"/>
      <c r="Q78" s="10">
        <v>49500</v>
      </c>
      <c r="R78" s="10">
        <v>20150</v>
      </c>
    </row>
    <row r="79" spans="1:18" ht="36" x14ac:dyDescent="0.25">
      <c r="A79" s="7"/>
      <c r="B79" s="374" t="s">
        <v>801</v>
      </c>
      <c r="C79" s="375"/>
      <c r="D79" s="375"/>
      <c r="E79" s="375"/>
      <c r="F79" s="376"/>
      <c r="G79" s="11" t="s">
        <v>802</v>
      </c>
      <c r="H79" s="9">
        <f t="shared" si="6"/>
        <v>10</v>
      </c>
      <c r="I79" s="9"/>
      <c r="J79" s="9">
        <v>10</v>
      </c>
      <c r="K79" s="9">
        <v>3</v>
      </c>
      <c r="L79" s="9"/>
      <c r="M79" s="9"/>
      <c r="N79" s="9">
        <v>7</v>
      </c>
      <c r="O79" s="9"/>
      <c r="P79" s="9"/>
      <c r="Q79" s="10">
        <v>54266.6</v>
      </c>
      <c r="R79" s="10">
        <v>22771.4</v>
      </c>
    </row>
    <row r="80" spans="1:18" x14ac:dyDescent="0.25">
      <c r="A80" s="7"/>
      <c r="B80" s="374" t="s">
        <v>114</v>
      </c>
      <c r="C80" s="375"/>
      <c r="D80" s="375"/>
      <c r="E80" s="375"/>
      <c r="F80" s="376"/>
      <c r="G80" s="11" t="s">
        <v>709</v>
      </c>
      <c r="H80" s="9">
        <f t="shared" si="6"/>
        <v>30</v>
      </c>
      <c r="I80" s="9"/>
      <c r="J80" s="9">
        <v>30</v>
      </c>
      <c r="K80" s="9">
        <v>6</v>
      </c>
      <c r="L80" s="9"/>
      <c r="M80" s="9"/>
      <c r="N80" s="9">
        <v>20</v>
      </c>
      <c r="O80" s="9"/>
      <c r="P80" s="9"/>
      <c r="Q80" s="10">
        <v>43383.3</v>
      </c>
      <c r="R80" s="10">
        <v>21100</v>
      </c>
    </row>
    <row r="81" spans="1:18" ht="25.5" customHeight="1" x14ac:dyDescent="0.25">
      <c r="A81" s="7">
        <v>1</v>
      </c>
      <c r="B81" s="374" t="s">
        <v>803</v>
      </c>
      <c r="C81" s="375"/>
      <c r="D81" s="375"/>
      <c r="E81" s="375"/>
      <c r="F81" s="376"/>
      <c r="G81" s="11" t="s">
        <v>525</v>
      </c>
      <c r="H81" s="9">
        <f t="shared" si="6"/>
        <v>10</v>
      </c>
      <c r="I81" s="9"/>
      <c r="J81" s="9">
        <v>10</v>
      </c>
      <c r="K81" s="9">
        <v>5</v>
      </c>
      <c r="L81" s="9"/>
      <c r="M81" s="9"/>
      <c r="N81" s="9">
        <v>10</v>
      </c>
      <c r="O81" s="9"/>
      <c r="P81" s="9"/>
      <c r="Q81" s="10">
        <v>43460</v>
      </c>
      <c r="R81" s="10">
        <v>20810</v>
      </c>
    </row>
    <row r="82" spans="1:18" x14ac:dyDescent="0.25">
      <c r="A82" s="7">
        <v>2</v>
      </c>
      <c r="B82" s="374" t="s">
        <v>804</v>
      </c>
      <c r="C82" s="375"/>
      <c r="D82" s="375"/>
      <c r="E82" s="375"/>
      <c r="F82" s="376"/>
      <c r="G82" s="11" t="s">
        <v>526</v>
      </c>
      <c r="H82" s="9">
        <f t="shared" si="6"/>
        <v>0</v>
      </c>
      <c r="I82" s="9"/>
      <c r="J82" s="9">
        <v>0</v>
      </c>
      <c r="K82" s="9">
        <v>4</v>
      </c>
      <c r="L82" s="9"/>
      <c r="M82" s="9"/>
      <c r="N82" s="9">
        <v>10</v>
      </c>
      <c r="O82" s="9"/>
      <c r="P82" s="9"/>
      <c r="Q82" s="10">
        <v>41750</v>
      </c>
      <c r="R82" s="10">
        <v>27430</v>
      </c>
    </row>
    <row r="83" spans="1:18" ht="36" x14ac:dyDescent="0.25">
      <c r="A83" s="7">
        <v>3</v>
      </c>
      <c r="B83" s="374" t="s">
        <v>805</v>
      </c>
      <c r="C83" s="375"/>
      <c r="D83" s="375"/>
      <c r="E83" s="375"/>
      <c r="F83" s="376"/>
      <c r="G83" s="11" t="s">
        <v>806</v>
      </c>
      <c r="H83" s="9">
        <f t="shared" si="6"/>
        <v>10</v>
      </c>
      <c r="I83" s="9"/>
      <c r="J83" s="9">
        <v>10</v>
      </c>
      <c r="K83" s="9">
        <v>4</v>
      </c>
      <c r="L83" s="9"/>
      <c r="M83" s="9"/>
      <c r="N83" s="9">
        <v>8</v>
      </c>
      <c r="O83" s="9"/>
      <c r="P83" s="9"/>
      <c r="Q83" s="10">
        <v>38275</v>
      </c>
      <c r="R83" s="10">
        <v>22362.5</v>
      </c>
    </row>
    <row r="84" spans="1:18" ht="24" x14ac:dyDescent="0.25">
      <c r="A84" s="7">
        <v>4</v>
      </c>
      <c r="B84" s="374" t="s">
        <v>807</v>
      </c>
      <c r="C84" s="375"/>
      <c r="D84" s="375"/>
      <c r="E84" s="375"/>
      <c r="F84" s="376"/>
      <c r="G84" s="11" t="s">
        <v>808</v>
      </c>
      <c r="H84" s="9">
        <f t="shared" si="6"/>
        <v>5</v>
      </c>
      <c r="I84" s="9"/>
      <c r="J84" s="9">
        <v>5</v>
      </c>
      <c r="K84" s="9">
        <v>5</v>
      </c>
      <c r="L84" s="9"/>
      <c r="M84" s="9"/>
      <c r="N84" s="9">
        <v>9</v>
      </c>
      <c r="O84" s="9"/>
      <c r="P84" s="9"/>
      <c r="Q84" s="10">
        <v>43120</v>
      </c>
      <c r="R84" s="10">
        <v>21155.599999999999</v>
      </c>
    </row>
    <row r="85" spans="1:18" ht="28.5" customHeight="1" x14ac:dyDescent="0.25">
      <c r="A85" s="7">
        <v>5</v>
      </c>
      <c r="B85" s="374" t="s">
        <v>809</v>
      </c>
      <c r="C85" s="375"/>
      <c r="D85" s="375"/>
      <c r="E85" s="375"/>
      <c r="F85" s="376"/>
      <c r="G85" s="11" t="s">
        <v>810</v>
      </c>
      <c r="H85" s="9">
        <f t="shared" si="6"/>
        <v>10</v>
      </c>
      <c r="I85" s="9"/>
      <c r="J85" s="9">
        <v>10</v>
      </c>
      <c r="K85" s="9">
        <v>8</v>
      </c>
      <c r="L85" s="9"/>
      <c r="M85" s="9"/>
      <c r="N85" s="9">
        <v>10</v>
      </c>
      <c r="O85" s="9"/>
      <c r="P85" s="9"/>
      <c r="Q85" s="10">
        <v>35687.5</v>
      </c>
      <c r="R85" s="10">
        <v>21440</v>
      </c>
    </row>
    <row r="86" spans="1:18" ht="21.75" customHeight="1" x14ac:dyDescent="0.25">
      <c r="A86" s="7">
        <v>6</v>
      </c>
      <c r="B86" s="374" t="s">
        <v>749</v>
      </c>
      <c r="C86" s="375"/>
      <c r="D86" s="375"/>
      <c r="E86" s="375"/>
      <c r="F86" s="376"/>
      <c r="G86" s="11" t="s">
        <v>748</v>
      </c>
      <c r="H86" s="9">
        <f t="shared" si="6"/>
        <v>0</v>
      </c>
      <c r="I86" s="9"/>
      <c r="J86" s="9"/>
      <c r="K86" s="9"/>
      <c r="L86" s="9"/>
      <c r="M86" s="9"/>
      <c r="N86" s="9">
        <v>0</v>
      </c>
      <c r="O86" s="9"/>
      <c r="P86" s="9"/>
      <c r="Q86" s="10"/>
      <c r="R86" s="10"/>
    </row>
    <row r="87" spans="1:18" ht="30" customHeight="1" x14ac:dyDescent="0.25">
      <c r="A87" s="7">
        <v>7</v>
      </c>
      <c r="B87" s="374" t="s">
        <v>137</v>
      </c>
      <c r="C87" s="375"/>
      <c r="D87" s="375"/>
      <c r="E87" s="375"/>
      <c r="F87" s="376"/>
      <c r="G87" s="11" t="s">
        <v>811</v>
      </c>
      <c r="H87" s="9">
        <f t="shared" si="6"/>
        <v>0</v>
      </c>
      <c r="I87" s="9"/>
      <c r="J87" s="9"/>
      <c r="K87" s="9"/>
      <c r="L87" s="9"/>
      <c r="M87" s="9"/>
      <c r="N87" s="9">
        <v>2</v>
      </c>
      <c r="O87" s="9"/>
      <c r="P87" s="9"/>
      <c r="Q87" s="10"/>
      <c r="R87" s="10">
        <v>25450</v>
      </c>
    </row>
    <row r="88" spans="1:18" ht="28.5" customHeight="1" x14ac:dyDescent="0.25">
      <c r="A88" s="7">
        <v>8</v>
      </c>
      <c r="B88" s="374" t="s">
        <v>741</v>
      </c>
      <c r="C88" s="375"/>
      <c r="D88" s="375"/>
      <c r="E88" s="375"/>
      <c r="F88" s="376"/>
      <c r="G88" s="11" t="s">
        <v>716</v>
      </c>
      <c r="H88" s="9">
        <f t="shared" si="6"/>
        <v>0</v>
      </c>
      <c r="I88" s="9"/>
      <c r="J88" s="9"/>
      <c r="K88" s="9"/>
      <c r="L88" s="9"/>
      <c r="M88" s="9"/>
      <c r="N88" s="9">
        <v>3</v>
      </c>
      <c r="O88" s="9"/>
      <c r="P88" s="9"/>
      <c r="Q88" s="10"/>
      <c r="R88" s="10">
        <v>21533.3</v>
      </c>
    </row>
    <row r="89" spans="1:18" x14ac:dyDescent="0.25">
      <c r="A89" s="7">
        <v>9</v>
      </c>
      <c r="B89" s="374" t="s">
        <v>742</v>
      </c>
      <c r="C89" s="375"/>
      <c r="D89" s="375"/>
      <c r="E89" s="375"/>
      <c r="F89" s="376"/>
      <c r="G89" s="11" t="s">
        <v>717</v>
      </c>
      <c r="H89" s="9">
        <f t="shared" si="6"/>
        <v>0</v>
      </c>
      <c r="I89" s="9"/>
      <c r="J89" s="9"/>
      <c r="K89" s="9"/>
      <c r="L89" s="9"/>
      <c r="M89" s="9"/>
      <c r="N89" s="9">
        <v>3</v>
      </c>
      <c r="O89" s="9"/>
      <c r="P89" s="9"/>
      <c r="Q89" s="10"/>
      <c r="R89" s="10">
        <v>16700</v>
      </c>
    </row>
    <row r="90" spans="1:18" ht="22.5" customHeight="1" x14ac:dyDescent="0.25">
      <c r="A90" s="7">
        <v>10</v>
      </c>
      <c r="B90" s="374" t="s">
        <v>812</v>
      </c>
      <c r="C90" s="375"/>
      <c r="D90" s="375"/>
      <c r="E90" s="375"/>
      <c r="F90" s="376"/>
      <c r="G90" s="11" t="s">
        <v>813</v>
      </c>
      <c r="H90" s="9">
        <f t="shared" si="6"/>
        <v>0</v>
      </c>
      <c r="I90" s="9"/>
      <c r="J90" s="9"/>
      <c r="K90" s="9"/>
      <c r="L90" s="9"/>
      <c r="M90" s="9"/>
      <c r="N90" s="9">
        <v>2</v>
      </c>
      <c r="O90" s="9"/>
      <c r="P90" s="9"/>
      <c r="Q90" s="10"/>
      <c r="R90" s="10">
        <v>25700</v>
      </c>
    </row>
    <row r="91" spans="1:18" ht="24" x14ac:dyDescent="0.25">
      <c r="A91" s="7">
        <v>11</v>
      </c>
      <c r="B91" s="374" t="s">
        <v>120</v>
      </c>
      <c r="C91" s="375"/>
      <c r="D91" s="375"/>
      <c r="E91" s="375"/>
      <c r="F91" s="376"/>
      <c r="G91" s="11" t="s">
        <v>814</v>
      </c>
      <c r="H91" s="9">
        <f t="shared" si="6"/>
        <v>0</v>
      </c>
      <c r="I91" s="9"/>
      <c r="J91" s="9"/>
      <c r="K91" s="9"/>
      <c r="L91" s="9"/>
      <c r="M91" s="9"/>
      <c r="N91" s="9">
        <v>5</v>
      </c>
      <c r="O91" s="9"/>
      <c r="P91" s="9"/>
      <c r="Q91" s="10"/>
      <c r="R91" s="10">
        <v>21950</v>
      </c>
    </row>
    <row r="92" spans="1:18" x14ac:dyDescent="0.25">
      <c r="A92" s="7">
        <v>12</v>
      </c>
      <c r="B92" s="374" t="s">
        <v>130</v>
      </c>
      <c r="C92" s="375"/>
      <c r="D92" s="375"/>
      <c r="E92" s="375"/>
      <c r="F92" s="376"/>
      <c r="G92" s="11" t="s">
        <v>713</v>
      </c>
      <c r="H92" s="9">
        <f t="shared" si="6"/>
        <v>0</v>
      </c>
      <c r="I92" s="9"/>
      <c r="J92" s="9"/>
      <c r="K92" s="9"/>
      <c r="L92" s="9"/>
      <c r="M92" s="9"/>
      <c r="N92" s="9">
        <v>0</v>
      </c>
      <c r="O92" s="9"/>
      <c r="P92" s="9"/>
      <c r="Q92" s="10"/>
      <c r="R92" s="10"/>
    </row>
    <row r="93" spans="1:18" x14ac:dyDescent="0.25">
      <c r="A93" s="7">
        <v>13</v>
      </c>
      <c r="B93" s="374" t="s">
        <v>134</v>
      </c>
      <c r="C93" s="375"/>
      <c r="D93" s="375"/>
      <c r="E93" s="375"/>
      <c r="F93" s="376"/>
      <c r="G93" s="11" t="s">
        <v>718</v>
      </c>
      <c r="H93" s="9">
        <f t="shared" si="6"/>
        <v>0</v>
      </c>
      <c r="I93" s="9"/>
      <c r="J93" s="9"/>
      <c r="K93" s="9"/>
      <c r="L93" s="9"/>
      <c r="M93" s="9"/>
      <c r="N93" s="9">
        <v>0</v>
      </c>
      <c r="O93" s="9"/>
      <c r="P93" s="9"/>
      <c r="Q93" s="10"/>
      <c r="R93" s="10"/>
    </row>
    <row r="94" spans="1:18" x14ac:dyDescent="0.25">
      <c r="A94" s="7">
        <v>14</v>
      </c>
      <c r="B94" s="374" t="s">
        <v>733</v>
      </c>
      <c r="C94" s="375"/>
      <c r="D94" s="375"/>
      <c r="E94" s="375"/>
      <c r="F94" s="376"/>
      <c r="G94" s="11" t="s">
        <v>721</v>
      </c>
      <c r="H94" s="9">
        <f t="shared" si="6"/>
        <v>0</v>
      </c>
      <c r="I94" s="9"/>
      <c r="J94" s="9"/>
      <c r="K94" s="9"/>
      <c r="L94" s="9"/>
      <c r="M94" s="9"/>
      <c r="N94" s="9">
        <v>1</v>
      </c>
      <c r="O94" s="9"/>
      <c r="P94" s="9"/>
      <c r="Q94" s="10"/>
      <c r="R94" s="10">
        <v>27800</v>
      </c>
    </row>
    <row r="95" spans="1:18" x14ac:dyDescent="0.25">
      <c r="A95" s="7">
        <v>15</v>
      </c>
      <c r="B95" s="374" t="s">
        <v>815</v>
      </c>
      <c r="C95" s="375"/>
      <c r="D95" s="375"/>
      <c r="E95" s="375"/>
      <c r="F95" s="376"/>
      <c r="G95" s="11" t="s">
        <v>133</v>
      </c>
      <c r="H95" s="9">
        <f t="shared" si="6"/>
        <v>0</v>
      </c>
      <c r="I95" s="9"/>
      <c r="J95" s="9"/>
      <c r="K95" s="9"/>
      <c r="L95" s="9"/>
      <c r="M95" s="9"/>
      <c r="N95" s="9">
        <v>2</v>
      </c>
      <c r="O95" s="9"/>
      <c r="P95" s="9"/>
      <c r="Q95" s="10"/>
      <c r="R95" s="10"/>
    </row>
    <row r="96" spans="1:18" ht="26.25" customHeight="1" x14ac:dyDescent="0.25">
      <c r="A96" s="7">
        <v>16</v>
      </c>
      <c r="B96" s="374" t="s">
        <v>816</v>
      </c>
      <c r="C96" s="375"/>
      <c r="D96" s="375"/>
      <c r="E96" s="375"/>
      <c r="F96" s="376"/>
      <c r="G96" s="11" t="s">
        <v>723</v>
      </c>
      <c r="H96" s="9">
        <f t="shared" si="6"/>
        <v>0</v>
      </c>
      <c r="I96" s="9"/>
      <c r="J96" s="9"/>
      <c r="K96" s="9"/>
      <c r="L96" s="9"/>
      <c r="M96" s="9"/>
      <c r="N96" s="9">
        <v>2</v>
      </c>
      <c r="O96" s="9"/>
      <c r="P96" s="9"/>
      <c r="Q96" s="10"/>
      <c r="R96" s="10">
        <v>23200</v>
      </c>
    </row>
    <row r="97" spans="1:18" x14ac:dyDescent="0.25">
      <c r="A97" s="7">
        <v>17</v>
      </c>
      <c r="B97" s="374" t="s">
        <v>745</v>
      </c>
      <c r="C97" s="375"/>
      <c r="D97" s="375"/>
      <c r="E97" s="375"/>
      <c r="F97" s="376"/>
      <c r="G97" s="11" t="s">
        <v>817</v>
      </c>
      <c r="H97" s="9">
        <f t="shared" si="6"/>
        <v>0</v>
      </c>
      <c r="I97" s="9"/>
      <c r="J97" s="9"/>
      <c r="K97" s="9"/>
      <c r="L97" s="9"/>
      <c r="M97" s="9"/>
      <c r="N97" s="9">
        <v>2</v>
      </c>
      <c r="O97" s="9"/>
      <c r="P97" s="9"/>
      <c r="Q97" s="10"/>
      <c r="R97" s="10">
        <v>13150</v>
      </c>
    </row>
    <row r="98" spans="1:18" ht="24" x14ac:dyDescent="0.25">
      <c r="A98" s="7"/>
      <c r="B98" s="84" t="s">
        <v>144</v>
      </c>
      <c r="C98" s="27"/>
      <c r="D98" s="27"/>
      <c r="E98" s="27"/>
      <c r="F98" s="28"/>
      <c r="G98" s="11" t="s">
        <v>725</v>
      </c>
      <c r="H98" s="9"/>
      <c r="I98" s="9"/>
      <c r="J98" s="9"/>
      <c r="K98" s="9"/>
      <c r="L98" s="9"/>
      <c r="M98" s="9"/>
      <c r="N98" s="9">
        <v>2</v>
      </c>
      <c r="O98" s="9"/>
      <c r="P98" s="9"/>
      <c r="Q98" s="10"/>
      <c r="R98" s="10">
        <v>14200</v>
      </c>
    </row>
    <row r="99" spans="1:18" x14ac:dyDescent="0.25">
      <c r="A99" s="7">
        <v>18</v>
      </c>
      <c r="B99" s="374" t="s">
        <v>118</v>
      </c>
      <c r="C99" s="375"/>
      <c r="D99" s="375"/>
      <c r="E99" s="375"/>
      <c r="F99" s="376"/>
      <c r="G99" s="11" t="s">
        <v>727</v>
      </c>
      <c r="H99" s="9">
        <f t="shared" si="6"/>
        <v>0</v>
      </c>
      <c r="I99" s="9"/>
      <c r="J99" s="9"/>
      <c r="K99" s="9"/>
      <c r="L99" s="9"/>
      <c r="M99" s="9"/>
      <c r="N99" s="9">
        <v>1</v>
      </c>
      <c r="O99" s="9"/>
      <c r="P99" s="9"/>
      <c r="Q99" s="10"/>
      <c r="R99" s="10">
        <v>33500</v>
      </c>
    </row>
    <row r="100" spans="1:18" x14ac:dyDescent="0.25">
      <c r="A100" s="7">
        <v>19</v>
      </c>
      <c r="B100" s="374" t="s">
        <v>818</v>
      </c>
      <c r="C100" s="375"/>
      <c r="D100" s="375"/>
      <c r="E100" s="375"/>
      <c r="F100" s="376"/>
      <c r="G100" s="11" t="s">
        <v>819</v>
      </c>
      <c r="H100" s="9">
        <f t="shared" si="6"/>
        <v>0</v>
      </c>
      <c r="I100" s="9"/>
      <c r="J100" s="9"/>
      <c r="K100" s="9"/>
      <c r="L100" s="9"/>
      <c r="M100" s="9"/>
      <c r="N100" s="9">
        <v>5</v>
      </c>
      <c r="O100" s="9"/>
      <c r="P100" s="9"/>
      <c r="Q100" s="10"/>
      <c r="R100" s="10">
        <v>22900</v>
      </c>
    </row>
    <row r="101" spans="1:18" ht="24" customHeight="1" x14ac:dyDescent="0.25">
      <c r="A101" s="7"/>
      <c r="B101" s="374" t="s">
        <v>820</v>
      </c>
      <c r="C101" s="375"/>
      <c r="D101" s="375"/>
      <c r="E101" s="375"/>
      <c r="F101" s="376"/>
      <c r="G101" s="11" t="s">
        <v>821</v>
      </c>
      <c r="H101" s="9"/>
      <c r="I101" s="9"/>
      <c r="J101" s="9"/>
      <c r="K101" s="9"/>
      <c r="L101" s="9"/>
      <c r="M101" s="9"/>
      <c r="N101" s="9"/>
      <c r="O101" s="9"/>
      <c r="P101" s="9"/>
      <c r="Q101" s="10"/>
      <c r="R101" s="10"/>
    </row>
    <row r="102" spans="1:18" ht="24" x14ac:dyDescent="0.25">
      <c r="A102" s="7"/>
      <c r="B102" s="26" t="s">
        <v>824</v>
      </c>
      <c r="C102" s="27"/>
      <c r="D102" s="27"/>
      <c r="E102" s="27"/>
      <c r="F102" s="28"/>
      <c r="G102" s="11" t="s">
        <v>825</v>
      </c>
      <c r="H102" s="9"/>
      <c r="I102" s="9"/>
      <c r="J102" s="9"/>
      <c r="K102" s="9"/>
      <c r="L102" s="9"/>
      <c r="M102" s="9"/>
      <c r="N102" s="9"/>
      <c r="O102" s="9"/>
      <c r="P102" s="9"/>
      <c r="Q102" s="10"/>
      <c r="R102" s="10"/>
    </row>
    <row r="103" spans="1:18" ht="24" x14ac:dyDescent="0.25">
      <c r="A103" s="7"/>
      <c r="B103" s="26" t="s">
        <v>822</v>
      </c>
      <c r="C103" s="27"/>
      <c r="D103" s="27"/>
      <c r="E103" s="27"/>
      <c r="F103" s="28"/>
      <c r="G103" s="11" t="s">
        <v>823</v>
      </c>
      <c r="H103" s="9"/>
      <c r="I103" s="9"/>
      <c r="J103" s="9"/>
      <c r="K103" s="9"/>
      <c r="L103" s="9"/>
      <c r="M103" s="9"/>
      <c r="N103" s="9"/>
      <c r="O103" s="9"/>
      <c r="P103" s="9"/>
      <c r="Q103" s="10"/>
      <c r="R103" s="10"/>
    </row>
    <row r="104" spans="1:18" ht="24.75" customHeight="1" x14ac:dyDescent="0.25">
      <c r="A104" s="7">
        <v>20</v>
      </c>
      <c r="B104" s="374" t="s">
        <v>826</v>
      </c>
      <c r="C104" s="375"/>
      <c r="D104" s="375"/>
      <c r="E104" s="375"/>
      <c r="F104" s="376"/>
      <c r="G104" s="11" t="s">
        <v>827</v>
      </c>
      <c r="H104" s="9">
        <f t="shared" si="6"/>
        <v>0</v>
      </c>
      <c r="I104" s="9"/>
      <c r="J104" s="9"/>
      <c r="K104" s="9"/>
      <c r="L104" s="9"/>
      <c r="M104" s="9"/>
      <c r="N104" s="9"/>
      <c r="O104" s="9"/>
      <c r="P104" s="9"/>
      <c r="Q104" s="10"/>
      <c r="R104" s="10"/>
    </row>
    <row r="105" spans="1:18" ht="24" x14ac:dyDescent="0.25">
      <c r="A105" s="7"/>
      <c r="B105" s="26" t="s">
        <v>828</v>
      </c>
      <c r="C105" s="27"/>
      <c r="D105" s="27"/>
      <c r="E105" s="27"/>
      <c r="F105" s="27"/>
      <c r="G105" s="28" t="s">
        <v>829</v>
      </c>
      <c r="H105" s="9"/>
      <c r="I105" s="9"/>
      <c r="J105" s="9"/>
      <c r="K105" s="9"/>
      <c r="L105" s="9"/>
      <c r="M105" s="9"/>
      <c r="N105" s="9"/>
      <c r="O105" s="9"/>
      <c r="P105" s="9"/>
      <c r="Q105" s="10"/>
      <c r="R105" s="10"/>
    </row>
    <row r="106" spans="1:18" x14ac:dyDescent="0.25">
      <c r="A106" s="7">
        <v>4</v>
      </c>
      <c r="B106" s="396" t="s">
        <v>158</v>
      </c>
      <c r="C106" s="397"/>
      <c r="D106" s="397"/>
      <c r="E106" s="397"/>
      <c r="F106" s="397"/>
      <c r="G106" s="398"/>
      <c r="H106" s="3">
        <f t="shared" ref="H106" si="7">H107+H108+H109+H110+H111+H112+H113+H114+H115+H116+H117+H118+H119+H120+H121+H122+H123+H124+H125+H126+H127+H128+H129+H130</f>
        <v>650</v>
      </c>
      <c r="I106" s="3">
        <f>I107+I108+I109+I110+I111+I112+I113+I114+I115+I116+I117+I118+I119+I120+I121+I122+I123+I124+I125+I126+I127+I128+I129+I130</f>
        <v>520</v>
      </c>
      <c r="J106" s="25">
        <f t="shared" ref="J106:P106" si="8">J107+J108+J109+J110+J111+J112+J113+J114+J115+J116+J117+J118+J119+J120+J121+J122+J123+J124+J125+J126+J127+J128+J129+J130</f>
        <v>130</v>
      </c>
      <c r="K106" s="3">
        <f t="shared" si="8"/>
        <v>259</v>
      </c>
      <c r="L106" s="3">
        <f t="shared" si="8"/>
        <v>443.25</v>
      </c>
      <c r="M106" s="3">
        <f t="shared" si="8"/>
        <v>72</v>
      </c>
      <c r="N106" s="3">
        <f t="shared" si="8"/>
        <v>797</v>
      </c>
      <c r="O106" s="3">
        <f t="shared" si="8"/>
        <v>918.25</v>
      </c>
      <c r="P106" s="3">
        <f t="shared" si="8"/>
        <v>8</v>
      </c>
      <c r="Q106" s="6">
        <v>35492.9</v>
      </c>
      <c r="R106" s="6">
        <v>19547.5</v>
      </c>
    </row>
    <row r="107" spans="1:18" x14ac:dyDescent="0.25">
      <c r="A107" s="7"/>
      <c r="B107" s="374" t="s">
        <v>159</v>
      </c>
      <c r="C107" s="375"/>
      <c r="D107" s="375"/>
      <c r="E107" s="375"/>
      <c r="F107" s="376"/>
      <c r="G107" s="11" t="s">
        <v>530</v>
      </c>
      <c r="H107" s="9">
        <f>I107+J107</f>
        <v>590</v>
      </c>
      <c r="I107" s="9">
        <v>505</v>
      </c>
      <c r="J107" s="9">
        <v>85</v>
      </c>
      <c r="K107" s="9">
        <v>211</v>
      </c>
      <c r="L107" s="9">
        <v>342.75</v>
      </c>
      <c r="M107" s="9">
        <v>43</v>
      </c>
      <c r="N107" s="9">
        <v>635</v>
      </c>
      <c r="O107" s="9">
        <v>725.75</v>
      </c>
      <c r="P107" s="9">
        <v>2</v>
      </c>
      <c r="Q107" s="10">
        <v>35850</v>
      </c>
      <c r="R107" s="10">
        <v>19740</v>
      </c>
    </row>
    <row r="108" spans="1:18" x14ac:dyDescent="0.25">
      <c r="A108" s="7"/>
      <c r="B108" s="374" t="s">
        <v>160</v>
      </c>
      <c r="C108" s="375"/>
      <c r="D108" s="375"/>
      <c r="E108" s="375"/>
      <c r="F108" s="376"/>
      <c r="G108" s="11" t="s">
        <v>531</v>
      </c>
      <c r="H108" s="9">
        <f t="shared" ref="H108:H130" si="9">I108+J108</f>
        <v>25</v>
      </c>
      <c r="I108" s="9">
        <v>15</v>
      </c>
      <c r="J108" s="9">
        <v>10</v>
      </c>
      <c r="K108" s="9">
        <v>19</v>
      </c>
      <c r="L108" s="9">
        <v>27.5</v>
      </c>
      <c r="M108" s="9">
        <v>3</v>
      </c>
      <c r="N108" s="9">
        <v>48</v>
      </c>
      <c r="O108" s="9">
        <v>54.25</v>
      </c>
      <c r="P108" s="9">
        <v>0</v>
      </c>
      <c r="Q108" s="10">
        <v>36000</v>
      </c>
      <c r="R108" s="10">
        <v>19650</v>
      </c>
    </row>
    <row r="109" spans="1:18" x14ac:dyDescent="0.25">
      <c r="A109" s="7"/>
      <c r="B109" s="374" t="s">
        <v>161</v>
      </c>
      <c r="C109" s="375"/>
      <c r="D109" s="375"/>
      <c r="E109" s="375"/>
      <c r="F109" s="376"/>
      <c r="G109" s="11" t="s">
        <v>532</v>
      </c>
      <c r="H109" s="9">
        <f t="shared" si="9"/>
        <v>0</v>
      </c>
      <c r="I109" s="9"/>
      <c r="J109" s="9"/>
      <c r="K109" s="9">
        <v>6</v>
      </c>
      <c r="L109" s="9">
        <v>6.5</v>
      </c>
      <c r="M109" s="9"/>
      <c r="N109" s="9">
        <v>11</v>
      </c>
      <c r="O109" s="9">
        <v>10</v>
      </c>
      <c r="P109" s="9">
        <v>0</v>
      </c>
      <c r="Q109" s="10">
        <v>35650</v>
      </c>
      <c r="R109" s="10">
        <v>19650</v>
      </c>
    </row>
    <row r="110" spans="1:18" x14ac:dyDescent="0.25">
      <c r="A110" s="7"/>
      <c r="B110" s="374" t="s">
        <v>162</v>
      </c>
      <c r="C110" s="375"/>
      <c r="D110" s="375"/>
      <c r="E110" s="375"/>
      <c r="F110" s="376"/>
      <c r="G110" s="11" t="s">
        <v>533</v>
      </c>
      <c r="H110" s="9">
        <f t="shared" si="9"/>
        <v>0</v>
      </c>
      <c r="I110" s="9"/>
      <c r="J110" s="9"/>
      <c r="K110" s="9">
        <v>6</v>
      </c>
      <c r="L110" s="9">
        <v>7.5</v>
      </c>
      <c r="M110" s="9">
        <v>1</v>
      </c>
      <c r="N110" s="9">
        <v>11</v>
      </c>
      <c r="O110" s="9">
        <v>11</v>
      </c>
      <c r="P110" s="9">
        <v>0</v>
      </c>
      <c r="Q110" s="10">
        <v>35650</v>
      </c>
      <c r="R110" s="10">
        <v>19650</v>
      </c>
    </row>
    <row r="111" spans="1:18" x14ac:dyDescent="0.25">
      <c r="A111" s="7"/>
      <c r="B111" s="374" t="s">
        <v>163</v>
      </c>
      <c r="C111" s="375"/>
      <c r="D111" s="375"/>
      <c r="E111" s="375"/>
      <c r="F111" s="376"/>
      <c r="G111" s="11" t="s">
        <v>534</v>
      </c>
      <c r="H111" s="9">
        <f t="shared" si="9"/>
        <v>10</v>
      </c>
      <c r="I111" s="9"/>
      <c r="J111" s="9">
        <v>10</v>
      </c>
      <c r="K111" s="9">
        <v>6</v>
      </c>
      <c r="L111" s="9">
        <v>9</v>
      </c>
      <c r="M111" s="9">
        <v>1</v>
      </c>
      <c r="N111" s="9">
        <v>15</v>
      </c>
      <c r="O111" s="9">
        <v>13</v>
      </c>
      <c r="P111" s="9">
        <v>0</v>
      </c>
      <c r="Q111" s="10">
        <v>35100</v>
      </c>
      <c r="R111" s="10">
        <v>19650</v>
      </c>
    </row>
    <row r="112" spans="1:18" ht="22.5" customHeight="1" x14ac:dyDescent="0.25">
      <c r="A112" s="7"/>
      <c r="B112" s="374" t="s">
        <v>164</v>
      </c>
      <c r="C112" s="375"/>
      <c r="D112" s="375"/>
      <c r="E112" s="375"/>
      <c r="F112" s="376"/>
      <c r="G112" s="11" t="s">
        <v>535</v>
      </c>
      <c r="H112" s="9">
        <v>15</v>
      </c>
      <c r="I112" s="9"/>
      <c r="J112" s="9">
        <v>15</v>
      </c>
      <c r="K112" s="9">
        <v>6</v>
      </c>
      <c r="L112" s="9">
        <v>8</v>
      </c>
      <c r="M112" s="9"/>
      <c r="N112" s="9">
        <v>11</v>
      </c>
      <c r="O112" s="9">
        <v>12</v>
      </c>
      <c r="P112" s="9">
        <v>0</v>
      </c>
      <c r="Q112" s="10">
        <v>35100</v>
      </c>
      <c r="R112" s="10">
        <v>19650</v>
      </c>
    </row>
    <row r="113" spans="1:18" x14ac:dyDescent="0.25">
      <c r="A113" s="7"/>
      <c r="B113" s="374" t="s">
        <v>165</v>
      </c>
      <c r="C113" s="375"/>
      <c r="D113" s="375"/>
      <c r="E113" s="375"/>
      <c r="F113" s="376"/>
      <c r="G113" s="11" t="s">
        <v>536</v>
      </c>
      <c r="H113" s="9">
        <f t="shared" si="9"/>
        <v>10</v>
      </c>
      <c r="I113" s="9"/>
      <c r="J113" s="9">
        <v>10</v>
      </c>
      <c r="K113" s="9">
        <v>5</v>
      </c>
      <c r="L113" s="9">
        <v>9.5</v>
      </c>
      <c r="M113" s="9"/>
      <c r="N113" s="9">
        <v>19</v>
      </c>
      <c r="O113" s="9">
        <v>18</v>
      </c>
      <c r="P113" s="9">
        <v>0</v>
      </c>
      <c r="Q113" s="10">
        <v>35100</v>
      </c>
      <c r="R113" s="10">
        <v>19650</v>
      </c>
    </row>
    <row r="114" spans="1:18" ht="28.5" customHeight="1" x14ac:dyDescent="0.25">
      <c r="A114" s="7">
        <v>1</v>
      </c>
      <c r="B114" s="374" t="s">
        <v>166</v>
      </c>
      <c r="C114" s="375"/>
      <c r="D114" s="375"/>
      <c r="E114" s="375"/>
      <c r="F114" s="376"/>
      <c r="G114" s="11" t="s">
        <v>167</v>
      </c>
      <c r="H114" s="9">
        <f t="shared" si="9"/>
        <v>0</v>
      </c>
      <c r="I114" s="9"/>
      <c r="J114" s="9"/>
      <c r="K114" s="9"/>
      <c r="L114" s="9">
        <v>4.75</v>
      </c>
      <c r="M114" s="9">
        <v>3</v>
      </c>
      <c r="N114" s="9">
        <v>3</v>
      </c>
      <c r="O114" s="9">
        <v>6.25</v>
      </c>
      <c r="P114" s="9">
        <v>0</v>
      </c>
      <c r="Q114" s="10"/>
      <c r="R114" s="10">
        <v>19500</v>
      </c>
    </row>
    <row r="115" spans="1:18" ht="23.25" customHeight="1" x14ac:dyDescent="0.25">
      <c r="A115" s="7">
        <v>2</v>
      </c>
      <c r="B115" s="374" t="s">
        <v>168</v>
      </c>
      <c r="C115" s="375"/>
      <c r="D115" s="375"/>
      <c r="E115" s="375"/>
      <c r="F115" s="376"/>
      <c r="G115" s="11" t="s">
        <v>169</v>
      </c>
      <c r="H115" s="9">
        <f t="shared" si="9"/>
        <v>0</v>
      </c>
      <c r="I115" s="9"/>
      <c r="J115" s="9"/>
      <c r="K115" s="9"/>
      <c r="L115" s="9">
        <v>5.5</v>
      </c>
      <c r="M115" s="9">
        <v>4</v>
      </c>
      <c r="N115" s="9">
        <v>2</v>
      </c>
      <c r="O115" s="9">
        <v>7</v>
      </c>
      <c r="P115" s="9">
        <v>0</v>
      </c>
      <c r="Q115" s="10"/>
      <c r="R115" s="10">
        <v>19500</v>
      </c>
    </row>
    <row r="116" spans="1:18" x14ac:dyDescent="0.25">
      <c r="A116" s="7">
        <v>3</v>
      </c>
      <c r="B116" s="374" t="s">
        <v>170</v>
      </c>
      <c r="C116" s="375"/>
      <c r="D116" s="375"/>
      <c r="E116" s="375"/>
      <c r="F116" s="376"/>
      <c r="G116" s="11" t="s">
        <v>171</v>
      </c>
      <c r="H116" s="9">
        <f t="shared" si="9"/>
        <v>0</v>
      </c>
      <c r="I116" s="9"/>
      <c r="J116" s="9"/>
      <c r="K116" s="9"/>
      <c r="L116" s="9">
        <v>4.25</v>
      </c>
      <c r="M116" s="9">
        <v>3</v>
      </c>
      <c r="N116" s="9">
        <v>1</v>
      </c>
      <c r="O116" s="9">
        <v>5.5</v>
      </c>
      <c r="P116" s="9">
        <v>0</v>
      </c>
      <c r="Q116" s="10"/>
      <c r="R116" s="10">
        <v>19500</v>
      </c>
    </row>
    <row r="117" spans="1:18" x14ac:dyDescent="0.25">
      <c r="A117" s="7">
        <v>4</v>
      </c>
      <c r="B117" s="374" t="s">
        <v>172</v>
      </c>
      <c r="C117" s="375"/>
      <c r="D117" s="375"/>
      <c r="E117" s="375"/>
      <c r="F117" s="376"/>
      <c r="G117" s="11" t="s">
        <v>173</v>
      </c>
      <c r="H117" s="9">
        <f t="shared" si="9"/>
        <v>0</v>
      </c>
      <c r="I117" s="9"/>
      <c r="J117" s="9"/>
      <c r="K117" s="9"/>
      <c r="L117" s="9">
        <v>5</v>
      </c>
      <c r="M117" s="9">
        <v>4</v>
      </c>
      <c r="N117" s="9">
        <v>3</v>
      </c>
      <c r="O117" s="9">
        <v>7</v>
      </c>
      <c r="P117" s="9">
        <v>0</v>
      </c>
      <c r="Q117" s="10"/>
      <c r="R117" s="10">
        <v>19500</v>
      </c>
    </row>
    <row r="118" spans="1:18" ht="24" x14ac:dyDescent="0.25">
      <c r="A118" s="7">
        <v>5</v>
      </c>
      <c r="B118" s="374" t="s">
        <v>174</v>
      </c>
      <c r="C118" s="375"/>
      <c r="D118" s="375"/>
      <c r="E118" s="375"/>
      <c r="F118" s="376"/>
      <c r="G118" s="11" t="s">
        <v>175</v>
      </c>
      <c r="H118" s="9">
        <f t="shared" si="9"/>
        <v>0</v>
      </c>
      <c r="I118" s="9"/>
      <c r="J118" s="9"/>
      <c r="K118" s="9"/>
      <c r="L118" s="9">
        <v>4.5</v>
      </c>
      <c r="M118" s="9">
        <v>3</v>
      </c>
      <c r="N118" s="9">
        <v>3</v>
      </c>
      <c r="O118" s="9">
        <v>6</v>
      </c>
      <c r="P118" s="9">
        <v>0</v>
      </c>
      <c r="Q118" s="10"/>
      <c r="R118" s="10">
        <v>19500</v>
      </c>
    </row>
    <row r="119" spans="1:18" x14ac:dyDescent="0.25">
      <c r="A119" s="7">
        <v>6</v>
      </c>
      <c r="B119" s="374" t="s">
        <v>176</v>
      </c>
      <c r="C119" s="375"/>
      <c r="D119" s="375"/>
      <c r="E119" s="375"/>
      <c r="F119" s="376"/>
      <c r="G119" s="11" t="s">
        <v>177</v>
      </c>
      <c r="H119" s="9">
        <f t="shared" si="9"/>
        <v>0</v>
      </c>
      <c r="I119" s="9"/>
      <c r="J119" s="9"/>
      <c r="K119" s="9"/>
      <c r="L119" s="9">
        <v>3.5</v>
      </c>
      <c r="M119" s="9">
        <v>3</v>
      </c>
      <c r="N119" s="9">
        <v>2</v>
      </c>
      <c r="O119" s="9">
        <v>6</v>
      </c>
      <c r="P119" s="9">
        <v>0</v>
      </c>
      <c r="Q119" s="10"/>
      <c r="R119" s="10">
        <v>19500</v>
      </c>
    </row>
    <row r="120" spans="1:18" x14ac:dyDescent="0.25">
      <c r="A120" s="7">
        <v>7</v>
      </c>
      <c r="B120" s="374" t="s">
        <v>178</v>
      </c>
      <c r="C120" s="375"/>
      <c r="D120" s="375"/>
      <c r="E120" s="375"/>
      <c r="F120" s="376"/>
      <c r="G120" s="11" t="s">
        <v>179</v>
      </c>
      <c r="H120" s="9">
        <f t="shared" si="9"/>
        <v>0</v>
      </c>
      <c r="I120" s="9"/>
      <c r="J120" s="9"/>
      <c r="K120" s="9"/>
      <c r="L120" s="9">
        <v>5</v>
      </c>
      <c r="M120" s="9">
        <v>4</v>
      </c>
      <c r="N120" s="9">
        <v>1</v>
      </c>
      <c r="O120" s="9">
        <v>6.5</v>
      </c>
      <c r="P120" s="9">
        <v>0</v>
      </c>
      <c r="Q120" s="10"/>
      <c r="R120" s="10">
        <v>19500</v>
      </c>
    </row>
    <row r="121" spans="1:18" ht="22.5" customHeight="1" x14ac:dyDescent="0.25">
      <c r="A121" s="7">
        <v>8</v>
      </c>
      <c r="B121" s="374" t="s">
        <v>180</v>
      </c>
      <c r="C121" s="375"/>
      <c r="D121" s="375"/>
      <c r="E121" s="375"/>
      <c r="F121" s="376"/>
      <c r="G121" s="11" t="s">
        <v>181</v>
      </c>
      <c r="H121" s="9">
        <f t="shared" si="9"/>
        <v>0</v>
      </c>
      <c r="I121" s="9"/>
      <c r="J121" s="9"/>
      <c r="K121" s="9"/>
      <c r="L121" s="9"/>
      <c r="M121" s="9"/>
      <c r="N121" s="9">
        <v>3</v>
      </c>
      <c r="O121" s="9">
        <v>3</v>
      </c>
      <c r="P121" s="9">
        <v>0</v>
      </c>
      <c r="Q121" s="10"/>
      <c r="R121" s="10">
        <v>19500</v>
      </c>
    </row>
    <row r="122" spans="1:18" x14ac:dyDescent="0.25">
      <c r="A122" s="7">
        <v>9</v>
      </c>
      <c r="B122" s="374" t="s">
        <v>182</v>
      </c>
      <c r="C122" s="375"/>
      <c r="D122" s="375"/>
      <c r="E122" s="375"/>
      <c r="F122" s="376"/>
      <c r="G122" s="11" t="s">
        <v>183</v>
      </c>
      <c r="H122" s="9">
        <f t="shared" si="9"/>
        <v>0</v>
      </c>
      <c r="I122" s="9"/>
      <c r="J122" s="9"/>
      <c r="K122" s="9"/>
      <c r="L122" s="9"/>
      <c r="M122" s="9"/>
      <c r="N122" s="9">
        <v>3</v>
      </c>
      <c r="O122" s="9">
        <v>3</v>
      </c>
      <c r="P122" s="9">
        <v>0</v>
      </c>
      <c r="Q122" s="10"/>
      <c r="R122" s="10">
        <v>19500</v>
      </c>
    </row>
    <row r="123" spans="1:18" x14ac:dyDescent="0.25">
      <c r="A123" s="7">
        <v>10</v>
      </c>
      <c r="B123" s="374" t="s">
        <v>184</v>
      </c>
      <c r="C123" s="375"/>
      <c r="D123" s="375"/>
      <c r="E123" s="375"/>
      <c r="F123" s="376"/>
      <c r="G123" s="11" t="s">
        <v>185</v>
      </c>
      <c r="H123" s="9">
        <f t="shared" si="9"/>
        <v>0</v>
      </c>
      <c r="I123" s="9"/>
      <c r="J123" s="9"/>
      <c r="K123" s="9"/>
      <c r="L123" s="9"/>
      <c r="M123" s="9"/>
      <c r="N123" s="9">
        <v>3</v>
      </c>
      <c r="O123" s="9">
        <v>3</v>
      </c>
      <c r="P123" s="9">
        <v>1</v>
      </c>
      <c r="Q123" s="10"/>
      <c r="R123" s="10">
        <v>19500</v>
      </c>
    </row>
    <row r="124" spans="1:18" ht="24" x14ac:dyDescent="0.25">
      <c r="A124" s="7">
        <v>11</v>
      </c>
      <c r="B124" s="374" t="s">
        <v>186</v>
      </c>
      <c r="C124" s="375"/>
      <c r="D124" s="375"/>
      <c r="E124" s="375"/>
      <c r="F124" s="376"/>
      <c r="G124" s="11" t="s">
        <v>187</v>
      </c>
      <c r="H124" s="9">
        <f t="shared" si="9"/>
        <v>0</v>
      </c>
      <c r="I124" s="9"/>
      <c r="J124" s="9"/>
      <c r="K124" s="9"/>
      <c r="L124" s="9"/>
      <c r="M124" s="9"/>
      <c r="N124" s="9">
        <v>4</v>
      </c>
      <c r="O124" s="9">
        <v>3</v>
      </c>
      <c r="P124" s="9">
        <v>2</v>
      </c>
      <c r="Q124" s="10"/>
      <c r="R124" s="10">
        <v>19500</v>
      </c>
    </row>
    <row r="125" spans="1:18" x14ac:dyDescent="0.25">
      <c r="A125" s="7">
        <v>12</v>
      </c>
      <c r="B125" s="374" t="s">
        <v>188</v>
      </c>
      <c r="C125" s="375"/>
      <c r="D125" s="375"/>
      <c r="E125" s="375"/>
      <c r="F125" s="376"/>
      <c r="G125" s="11" t="s">
        <v>189</v>
      </c>
      <c r="H125" s="9">
        <f t="shared" si="9"/>
        <v>0</v>
      </c>
      <c r="I125" s="9"/>
      <c r="J125" s="9"/>
      <c r="K125" s="9"/>
      <c r="L125" s="9"/>
      <c r="M125" s="9"/>
      <c r="N125" s="9">
        <v>3</v>
      </c>
      <c r="O125" s="9">
        <v>3</v>
      </c>
      <c r="P125" s="9">
        <v>1</v>
      </c>
      <c r="Q125" s="10"/>
      <c r="R125" s="10">
        <v>19500</v>
      </c>
    </row>
    <row r="126" spans="1:18" x14ac:dyDescent="0.25">
      <c r="A126" s="7">
        <v>13</v>
      </c>
      <c r="B126" s="374" t="s">
        <v>190</v>
      </c>
      <c r="C126" s="375"/>
      <c r="D126" s="375"/>
      <c r="E126" s="375"/>
      <c r="F126" s="376"/>
      <c r="G126" s="11" t="s">
        <v>191</v>
      </c>
      <c r="H126" s="9">
        <f t="shared" si="9"/>
        <v>0</v>
      </c>
      <c r="I126" s="9"/>
      <c r="J126" s="9"/>
      <c r="K126" s="9"/>
      <c r="L126" s="9"/>
      <c r="M126" s="9"/>
      <c r="N126" s="9">
        <v>2</v>
      </c>
      <c r="O126" s="9">
        <v>3</v>
      </c>
      <c r="P126" s="9">
        <v>2</v>
      </c>
      <c r="Q126" s="10"/>
      <c r="R126" s="10">
        <v>19500</v>
      </c>
    </row>
    <row r="127" spans="1:18" x14ac:dyDescent="0.25">
      <c r="A127" s="7">
        <v>14</v>
      </c>
      <c r="B127" s="374" t="s">
        <v>192</v>
      </c>
      <c r="C127" s="375"/>
      <c r="D127" s="375"/>
      <c r="E127" s="375"/>
      <c r="F127" s="376"/>
      <c r="G127" s="11" t="s">
        <v>193</v>
      </c>
      <c r="H127" s="9">
        <f t="shared" si="9"/>
        <v>0</v>
      </c>
      <c r="I127" s="9"/>
      <c r="J127" s="9"/>
      <c r="K127" s="9"/>
      <c r="L127" s="9"/>
      <c r="M127" s="9"/>
      <c r="N127" s="9">
        <v>4</v>
      </c>
      <c r="O127" s="9">
        <v>3</v>
      </c>
      <c r="P127" s="9">
        <v>0</v>
      </c>
      <c r="Q127" s="10"/>
      <c r="R127" s="10">
        <v>19500</v>
      </c>
    </row>
    <row r="128" spans="1:18" x14ac:dyDescent="0.25">
      <c r="A128" s="7">
        <v>15</v>
      </c>
      <c r="B128" s="374" t="s">
        <v>194</v>
      </c>
      <c r="C128" s="375"/>
      <c r="D128" s="375"/>
      <c r="E128" s="375"/>
      <c r="F128" s="376"/>
      <c r="G128" s="11" t="s">
        <v>195</v>
      </c>
      <c r="H128" s="9">
        <f t="shared" si="9"/>
        <v>0</v>
      </c>
      <c r="I128" s="9"/>
      <c r="J128" s="9"/>
      <c r="K128" s="9"/>
      <c r="L128" s="9"/>
      <c r="M128" s="9"/>
      <c r="N128" s="9">
        <v>4</v>
      </c>
      <c r="O128" s="9">
        <v>3</v>
      </c>
      <c r="P128" s="9"/>
      <c r="Q128" s="10"/>
      <c r="R128" s="10">
        <v>19500</v>
      </c>
    </row>
    <row r="129" spans="1:18" ht="21.75" customHeight="1" x14ac:dyDescent="0.25">
      <c r="A129" s="7">
        <v>16</v>
      </c>
      <c r="B129" s="374" t="s">
        <v>196</v>
      </c>
      <c r="C129" s="375"/>
      <c r="D129" s="375"/>
      <c r="E129" s="375"/>
      <c r="F129" s="376"/>
      <c r="G129" s="11" t="s">
        <v>197</v>
      </c>
      <c r="H129" s="9">
        <f t="shared" si="9"/>
        <v>0</v>
      </c>
      <c r="I129" s="9"/>
      <c r="J129" s="9"/>
      <c r="K129" s="9"/>
      <c r="L129" s="9"/>
      <c r="M129" s="9"/>
      <c r="N129" s="9">
        <v>3</v>
      </c>
      <c r="O129" s="9">
        <v>3</v>
      </c>
      <c r="P129" s="9"/>
      <c r="Q129" s="10"/>
      <c r="R129" s="10">
        <v>19500</v>
      </c>
    </row>
    <row r="130" spans="1:18" x14ac:dyDescent="0.25">
      <c r="A130" s="7">
        <v>17</v>
      </c>
      <c r="B130" s="374" t="s">
        <v>198</v>
      </c>
      <c r="C130" s="375"/>
      <c r="D130" s="375"/>
      <c r="E130" s="375"/>
      <c r="F130" s="376"/>
      <c r="G130" s="11" t="s">
        <v>199</v>
      </c>
      <c r="H130" s="9">
        <f t="shared" si="9"/>
        <v>0</v>
      </c>
      <c r="I130" s="9"/>
      <c r="J130" s="9"/>
      <c r="K130" s="9"/>
      <c r="L130" s="9"/>
      <c r="M130" s="9"/>
      <c r="N130" s="9">
        <v>3</v>
      </c>
      <c r="O130" s="9">
        <v>3</v>
      </c>
      <c r="P130" s="9"/>
      <c r="Q130" s="10"/>
      <c r="R130" s="10">
        <v>19500</v>
      </c>
    </row>
    <row r="131" spans="1:18" x14ac:dyDescent="0.25">
      <c r="A131" s="7">
        <v>5</v>
      </c>
      <c r="B131" s="396" t="s">
        <v>200</v>
      </c>
      <c r="C131" s="397"/>
      <c r="D131" s="397"/>
      <c r="E131" s="397"/>
      <c r="F131" s="397"/>
      <c r="G131" s="398"/>
      <c r="H131" s="3">
        <f>H132+H133+H134+H135+H136+H137+H138+H139+H140+H141+H142+H143+H144+H145+H147+H146+H148+H149</f>
        <v>300</v>
      </c>
      <c r="I131" s="3">
        <f>I132+I133+I134+I135+I136+I137+I138+I139+I140+I141+I142+I143+I144+I145+I147+I146+I148+I149</f>
        <v>190</v>
      </c>
      <c r="J131" s="25">
        <f t="shared" ref="J131:P131" si="10">J132+J133+J134+J135+J136+J137+J138+J139+J140+J141+J142+J143+J144+J145+J147+J146+J148+J149</f>
        <v>110</v>
      </c>
      <c r="K131" s="3">
        <f t="shared" si="10"/>
        <v>162</v>
      </c>
      <c r="L131" s="3">
        <f t="shared" si="10"/>
        <v>38</v>
      </c>
      <c r="M131" s="3">
        <f t="shared" si="10"/>
        <v>0</v>
      </c>
      <c r="N131" s="3">
        <f t="shared" si="10"/>
        <v>426</v>
      </c>
      <c r="O131" s="3">
        <f t="shared" si="10"/>
        <v>13</v>
      </c>
      <c r="P131" s="3">
        <f t="shared" si="10"/>
        <v>2</v>
      </c>
      <c r="Q131" s="6">
        <v>44987</v>
      </c>
      <c r="R131" s="6">
        <v>22498</v>
      </c>
    </row>
    <row r="132" spans="1:18" ht="22.5" customHeight="1" x14ac:dyDescent="0.25">
      <c r="A132" s="7"/>
      <c r="B132" s="374" t="s">
        <v>201</v>
      </c>
      <c r="C132" s="375"/>
      <c r="D132" s="375"/>
      <c r="E132" s="375"/>
      <c r="F132" s="376"/>
      <c r="G132" s="11" t="s">
        <v>537</v>
      </c>
      <c r="H132" s="9">
        <f>I132+J132</f>
        <v>250</v>
      </c>
      <c r="I132" s="9">
        <v>190</v>
      </c>
      <c r="J132" s="9">
        <v>60</v>
      </c>
      <c r="K132" s="9">
        <v>116</v>
      </c>
      <c r="L132" s="9">
        <v>5</v>
      </c>
      <c r="M132" s="9">
        <v>0</v>
      </c>
      <c r="N132" s="9">
        <v>277</v>
      </c>
      <c r="O132" s="9">
        <v>3</v>
      </c>
      <c r="P132" s="9">
        <v>0</v>
      </c>
      <c r="Q132" s="10">
        <v>44987</v>
      </c>
      <c r="R132" s="10">
        <v>22493</v>
      </c>
    </row>
    <row r="133" spans="1:18" x14ac:dyDescent="0.25">
      <c r="A133" s="7"/>
      <c r="B133" s="374" t="s">
        <v>202</v>
      </c>
      <c r="C133" s="375"/>
      <c r="D133" s="375"/>
      <c r="E133" s="375"/>
      <c r="F133" s="376"/>
      <c r="G133" s="11" t="s">
        <v>538</v>
      </c>
      <c r="H133" s="9">
        <f t="shared" ref="H133:H149" si="11">I133+J133</f>
        <v>0</v>
      </c>
      <c r="I133" s="9"/>
      <c r="J133" s="9"/>
      <c r="K133" s="9">
        <v>8</v>
      </c>
      <c r="L133" s="9">
        <v>5</v>
      </c>
      <c r="M133" s="9">
        <v>0</v>
      </c>
      <c r="N133" s="9">
        <v>27</v>
      </c>
      <c r="O133" s="9">
        <v>3</v>
      </c>
      <c r="P133" s="9">
        <v>0</v>
      </c>
      <c r="Q133" s="10">
        <v>37354</v>
      </c>
      <c r="R133" s="10">
        <v>21065</v>
      </c>
    </row>
    <row r="134" spans="1:18" x14ac:dyDescent="0.25">
      <c r="A134" s="7"/>
      <c r="B134" s="374" t="s">
        <v>203</v>
      </c>
      <c r="C134" s="375"/>
      <c r="D134" s="375"/>
      <c r="E134" s="375"/>
      <c r="F134" s="376"/>
      <c r="G134" s="11" t="s">
        <v>539</v>
      </c>
      <c r="H134" s="9">
        <f t="shared" si="11"/>
        <v>0</v>
      </c>
      <c r="I134" s="9"/>
      <c r="J134" s="9"/>
      <c r="K134" s="9">
        <v>7</v>
      </c>
      <c r="L134" s="9">
        <v>3</v>
      </c>
      <c r="M134" s="9"/>
      <c r="N134" s="9">
        <v>21</v>
      </c>
      <c r="O134" s="9"/>
      <c r="P134" s="9"/>
      <c r="Q134" s="10">
        <v>34685</v>
      </c>
      <c r="R134" s="10">
        <v>19796</v>
      </c>
    </row>
    <row r="135" spans="1:18" x14ac:dyDescent="0.25">
      <c r="A135" s="7"/>
      <c r="B135" s="374" t="s">
        <v>204</v>
      </c>
      <c r="C135" s="375"/>
      <c r="D135" s="375"/>
      <c r="E135" s="375"/>
      <c r="F135" s="376"/>
      <c r="G135" s="11" t="s">
        <v>540</v>
      </c>
      <c r="H135" s="9">
        <f t="shared" si="11"/>
        <v>15</v>
      </c>
      <c r="I135" s="9"/>
      <c r="J135" s="9">
        <v>15</v>
      </c>
      <c r="K135" s="9">
        <v>5</v>
      </c>
      <c r="L135" s="9">
        <v>4</v>
      </c>
      <c r="M135" s="9"/>
      <c r="N135" s="9">
        <v>15</v>
      </c>
      <c r="O135" s="9"/>
      <c r="P135" s="9"/>
      <c r="Q135" s="10">
        <v>37923</v>
      </c>
      <c r="R135" s="10">
        <v>20237</v>
      </c>
    </row>
    <row r="136" spans="1:18" x14ac:dyDescent="0.25">
      <c r="A136" s="7"/>
      <c r="B136" s="374" t="s">
        <v>205</v>
      </c>
      <c r="C136" s="375"/>
      <c r="D136" s="375"/>
      <c r="E136" s="375"/>
      <c r="F136" s="376"/>
      <c r="G136" s="11" t="s">
        <v>541</v>
      </c>
      <c r="H136" s="9">
        <f t="shared" si="11"/>
        <v>0</v>
      </c>
      <c r="I136" s="9"/>
      <c r="J136" s="9"/>
      <c r="K136" s="9">
        <v>5</v>
      </c>
      <c r="L136" s="9">
        <v>9</v>
      </c>
      <c r="M136" s="9"/>
      <c r="N136" s="9">
        <v>22</v>
      </c>
      <c r="O136" s="9"/>
      <c r="P136" s="9"/>
      <c r="Q136" s="10">
        <v>41048</v>
      </c>
      <c r="R136" s="10">
        <v>20219</v>
      </c>
    </row>
    <row r="137" spans="1:18" x14ac:dyDescent="0.25">
      <c r="A137" s="7"/>
      <c r="B137" s="374" t="s">
        <v>206</v>
      </c>
      <c r="C137" s="375"/>
      <c r="D137" s="375"/>
      <c r="E137" s="375"/>
      <c r="F137" s="376"/>
      <c r="G137" s="11" t="s">
        <v>542</v>
      </c>
      <c r="H137" s="9">
        <f t="shared" si="11"/>
        <v>15</v>
      </c>
      <c r="I137" s="9"/>
      <c r="J137" s="9">
        <v>15</v>
      </c>
      <c r="K137" s="9">
        <v>8</v>
      </c>
      <c r="L137" s="9">
        <v>2</v>
      </c>
      <c r="M137" s="9"/>
      <c r="N137" s="9">
        <v>25</v>
      </c>
      <c r="O137" s="9"/>
      <c r="P137" s="9"/>
      <c r="Q137" s="10">
        <v>41966</v>
      </c>
      <c r="R137" s="10">
        <v>21196</v>
      </c>
    </row>
    <row r="138" spans="1:18" x14ac:dyDescent="0.25">
      <c r="A138" s="7"/>
      <c r="B138" s="374" t="s">
        <v>207</v>
      </c>
      <c r="C138" s="375"/>
      <c r="D138" s="375"/>
      <c r="E138" s="375"/>
      <c r="F138" s="376"/>
      <c r="G138" s="11" t="s">
        <v>543</v>
      </c>
      <c r="H138" s="9">
        <f t="shared" si="11"/>
        <v>20</v>
      </c>
      <c r="I138" s="9"/>
      <c r="J138" s="9">
        <v>20</v>
      </c>
      <c r="K138" s="9">
        <v>10</v>
      </c>
      <c r="L138" s="9">
        <v>7</v>
      </c>
      <c r="M138" s="9"/>
      <c r="N138" s="9">
        <v>16</v>
      </c>
      <c r="O138" s="9">
        <v>2</v>
      </c>
      <c r="P138" s="9"/>
      <c r="Q138" s="10">
        <v>38413</v>
      </c>
      <c r="R138" s="10">
        <v>20592</v>
      </c>
    </row>
    <row r="139" spans="1:18" x14ac:dyDescent="0.25">
      <c r="A139" s="7"/>
      <c r="B139" s="374" t="s">
        <v>208</v>
      </c>
      <c r="C139" s="375"/>
      <c r="D139" s="375"/>
      <c r="E139" s="375"/>
      <c r="F139" s="376"/>
      <c r="G139" s="11" t="s">
        <v>544</v>
      </c>
      <c r="H139" s="9">
        <f t="shared" si="11"/>
        <v>0</v>
      </c>
      <c r="I139" s="9"/>
      <c r="J139" s="9"/>
      <c r="K139" s="9">
        <v>3</v>
      </c>
      <c r="L139" s="9">
        <v>3</v>
      </c>
      <c r="M139" s="9"/>
      <c r="N139" s="9">
        <v>12</v>
      </c>
      <c r="O139" s="9">
        <v>0</v>
      </c>
      <c r="P139" s="9"/>
      <c r="Q139" s="10">
        <v>36533</v>
      </c>
      <c r="R139" s="10">
        <v>19711</v>
      </c>
    </row>
    <row r="140" spans="1:18" x14ac:dyDescent="0.25">
      <c r="A140" s="7">
        <v>1</v>
      </c>
      <c r="B140" s="374" t="s">
        <v>209</v>
      </c>
      <c r="C140" s="375"/>
      <c r="D140" s="375"/>
      <c r="E140" s="375"/>
      <c r="F140" s="376"/>
      <c r="G140" s="11" t="s">
        <v>498</v>
      </c>
      <c r="H140" s="9">
        <f t="shared" si="11"/>
        <v>0</v>
      </c>
      <c r="I140" s="9"/>
      <c r="J140" s="9"/>
      <c r="K140" s="9"/>
      <c r="L140" s="9"/>
      <c r="M140" s="9"/>
      <c r="N140" s="9">
        <v>0</v>
      </c>
      <c r="O140" s="9">
        <v>1</v>
      </c>
      <c r="P140" s="9">
        <v>1</v>
      </c>
      <c r="Q140" s="10"/>
      <c r="R140" s="10"/>
    </row>
    <row r="141" spans="1:18" x14ac:dyDescent="0.25">
      <c r="A141" s="7">
        <v>2</v>
      </c>
      <c r="B141" s="374" t="s">
        <v>210</v>
      </c>
      <c r="C141" s="375"/>
      <c r="D141" s="375"/>
      <c r="E141" s="375"/>
      <c r="F141" s="376"/>
      <c r="G141" s="11" t="s">
        <v>211</v>
      </c>
      <c r="H141" s="9">
        <f t="shared" si="11"/>
        <v>0</v>
      </c>
      <c r="I141" s="9"/>
      <c r="J141" s="9"/>
      <c r="K141" s="9"/>
      <c r="L141" s="9"/>
      <c r="M141" s="9"/>
      <c r="N141" s="9">
        <v>0</v>
      </c>
      <c r="O141" s="9">
        <v>1</v>
      </c>
      <c r="P141" s="9">
        <v>1</v>
      </c>
      <c r="Q141" s="10"/>
      <c r="R141" s="10"/>
    </row>
    <row r="142" spans="1:18" ht="24" x14ac:dyDescent="0.25">
      <c r="A142" s="7">
        <v>3</v>
      </c>
      <c r="B142" s="374" t="s">
        <v>212</v>
      </c>
      <c r="C142" s="375"/>
      <c r="D142" s="375"/>
      <c r="E142" s="375"/>
      <c r="F142" s="376"/>
      <c r="G142" s="11" t="s">
        <v>213</v>
      </c>
      <c r="H142" s="9">
        <f t="shared" si="11"/>
        <v>0</v>
      </c>
      <c r="I142" s="9"/>
      <c r="J142" s="9"/>
      <c r="K142" s="9"/>
      <c r="L142" s="9"/>
      <c r="M142" s="9"/>
      <c r="N142" s="9">
        <v>2</v>
      </c>
      <c r="O142" s="9"/>
      <c r="P142" s="9"/>
      <c r="Q142" s="10"/>
      <c r="R142" s="10">
        <v>25252</v>
      </c>
    </row>
    <row r="143" spans="1:18" x14ac:dyDescent="0.25">
      <c r="A143" s="7">
        <v>4</v>
      </c>
      <c r="B143" s="374" t="s">
        <v>214</v>
      </c>
      <c r="C143" s="375"/>
      <c r="D143" s="375"/>
      <c r="E143" s="375"/>
      <c r="F143" s="376"/>
      <c r="G143" s="11" t="s">
        <v>215</v>
      </c>
      <c r="H143" s="9">
        <f t="shared" si="11"/>
        <v>0</v>
      </c>
      <c r="I143" s="9"/>
      <c r="J143" s="9"/>
      <c r="K143" s="9"/>
      <c r="L143" s="9"/>
      <c r="M143" s="9"/>
      <c r="N143" s="9">
        <v>1</v>
      </c>
      <c r="O143" s="9"/>
      <c r="P143" s="9"/>
      <c r="Q143" s="10"/>
      <c r="R143" s="10">
        <v>19884</v>
      </c>
    </row>
    <row r="144" spans="1:18" x14ac:dyDescent="0.25">
      <c r="A144" s="7">
        <v>5</v>
      </c>
      <c r="B144" s="374" t="s">
        <v>216</v>
      </c>
      <c r="C144" s="375"/>
      <c r="D144" s="375"/>
      <c r="E144" s="375"/>
      <c r="F144" s="376"/>
      <c r="G144" s="11" t="s">
        <v>217</v>
      </c>
      <c r="H144" s="9">
        <f t="shared" si="11"/>
        <v>0</v>
      </c>
      <c r="I144" s="9"/>
      <c r="J144" s="9"/>
      <c r="K144" s="9"/>
      <c r="L144" s="9"/>
      <c r="M144" s="9"/>
      <c r="N144" s="9">
        <v>1</v>
      </c>
      <c r="O144" s="9">
        <v>1</v>
      </c>
      <c r="P144" s="9"/>
      <c r="Q144" s="10"/>
      <c r="R144" s="10">
        <v>17317</v>
      </c>
    </row>
    <row r="145" spans="1:18" x14ac:dyDescent="0.25">
      <c r="A145" s="7">
        <v>6</v>
      </c>
      <c r="B145" s="374" t="s">
        <v>203</v>
      </c>
      <c r="C145" s="375"/>
      <c r="D145" s="375"/>
      <c r="E145" s="375"/>
      <c r="F145" s="376"/>
      <c r="G145" s="11" t="s">
        <v>218</v>
      </c>
      <c r="H145" s="9">
        <f t="shared" si="11"/>
        <v>0</v>
      </c>
      <c r="I145" s="9"/>
      <c r="J145" s="9"/>
      <c r="K145" s="9"/>
      <c r="L145" s="9"/>
      <c r="M145" s="9"/>
      <c r="N145" s="9">
        <v>1</v>
      </c>
      <c r="O145" s="9">
        <v>1</v>
      </c>
      <c r="P145" s="9"/>
      <c r="Q145" s="10"/>
      <c r="R145" s="10">
        <v>20092</v>
      </c>
    </row>
    <row r="146" spans="1:18" x14ac:dyDescent="0.25">
      <c r="A146" s="7">
        <v>7</v>
      </c>
      <c r="B146" s="374" t="s">
        <v>219</v>
      </c>
      <c r="C146" s="375"/>
      <c r="D146" s="375"/>
      <c r="E146" s="375"/>
      <c r="F146" s="376"/>
      <c r="G146" s="11" t="s">
        <v>220</v>
      </c>
      <c r="H146" s="9">
        <f t="shared" si="11"/>
        <v>0</v>
      </c>
      <c r="I146" s="9"/>
      <c r="J146" s="9"/>
      <c r="K146" s="9"/>
      <c r="L146" s="9"/>
      <c r="M146" s="9"/>
      <c r="N146" s="9">
        <v>3</v>
      </c>
      <c r="O146" s="9"/>
      <c r="P146" s="9"/>
      <c r="Q146" s="10"/>
      <c r="R146" s="10">
        <v>22297</v>
      </c>
    </row>
    <row r="147" spans="1:18" x14ac:dyDescent="0.25">
      <c r="A147" s="7">
        <v>8</v>
      </c>
      <c r="B147" s="374" t="s">
        <v>221</v>
      </c>
      <c r="C147" s="375"/>
      <c r="D147" s="375"/>
      <c r="E147" s="375"/>
      <c r="F147" s="376"/>
      <c r="G147" s="11" t="s">
        <v>222</v>
      </c>
      <c r="H147" s="9">
        <f t="shared" si="11"/>
        <v>0</v>
      </c>
      <c r="I147" s="9"/>
      <c r="J147" s="9"/>
      <c r="K147" s="9"/>
      <c r="L147" s="9"/>
      <c r="M147" s="9"/>
      <c r="N147" s="9">
        <v>1</v>
      </c>
      <c r="O147" s="9"/>
      <c r="P147" s="9"/>
      <c r="Q147" s="10"/>
      <c r="R147" s="10">
        <v>26512</v>
      </c>
    </row>
    <row r="148" spans="1:18" ht="22.5" customHeight="1" x14ac:dyDescent="0.25">
      <c r="A148" s="7">
        <v>9</v>
      </c>
      <c r="B148" s="374" t="s">
        <v>223</v>
      </c>
      <c r="C148" s="375"/>
      <c r="D148" s="375"/>
      <c r="E148" s="375"/>
      <c r="F148" s="376"/>
      <c r="G148" s="11" t="s">
        <v>224</v>
      </c>
      <c r="H148" s="9">
        <f t="shared" si="11"/>
        <v>0</v>
      </c>
      <c r="I148" s="9"/>
      <c r="J148" s="9"/>
      <c r="K148" s="9"/>
      <c r="L148" s="9"/>
      <c r="M148" s="9"/>
      <c r="N148" s="9">
        <v>1</v>
      </c>
      <c r="O148" s="9">
        <v>1</v>
      </c>
      <c r="P148" s="9"/>
      <c r="Q148" s="10"/>
      <c r="R148" s="10">
        <v>20194</v>
      </c>
    </row>
    <row r="149" spans="1:18" x14ac:dyDescent="0.25">
      <c r="A149" s="7">
        <v>10</v>
      </c>
      <c r="B149" s="374" t="s">
        <v>225</v>
      </c>
      <c r="C149" s="375"/>
      <c r="D149" s="375"/>
      <c r="E149" s="375"/>
      <c r="F149" s="376"/>
      <c r="G149" s="11" t="s">
        <v>226</v>
      </c>
      <c r="H149" s="9">
        <f t="shared" si="11"/>
        <v>0</v>
      </c>
      <c r="I149" s="9"/>
      <c r="J149" s="9"/>
      <c r="K149" s="9"/>
      <c r="L149" s="9"/>
      <c r="M149" s="9"/>
      <c r="N149" s="9">
        <v>1</v>
      </c>
      <c r="O149" s="9"/>
      <c r="P149" s="9"/>
      <c r="Q149" s="10"/>
      <c r="R149" s="10">
        <v>19015</v>
      </c>
    </row>
    <row r="150" spans="1:18" x14ac:dyDescent="0.25">
      <c r="A150" s="7">
        <v>6</v>
      </c>
      <c r="B150" s="396" t="s">
        <v>227</v>
      </c>
      <c r="C150" s="397"/>
      <c r="D150" s="397"/>
      <c r="E150" s="397"/>
      <c r="F150" s="397"/>
      <c r="G150" s="398"/>
      <c r="H150" s="3">
        <f t="shared" ref="H150:P150" si="12">H151+H152+H153+H154+H155+H156+H157+H158+H159+H160+H161+H162+H163</f>
        <v>275</v>
      </c>
      <c r="I150" s="3">
        <f t="shared" si="12"/>
        <v>165</v>
      </c>
      <c r="J150" s="3">
        <f t="shared" si="12"/>
        <v>110</v>
      </c>
      <c r="K150" s="3">
        <f t="shared" si="12"/>
        <v>87</v>
      </c>
      <c r="L150" s="3">
        <f t="shared" si="12"/>
        <v>132</v>
      </c>
      <c r="M150" s="3">
        <f t="shared" si="12"/>
        <v>19</v>
      </c>
      <c r="N150" s="3">
        <f t="shared" si="12"/>
        <v>341</v>
      </c>
      <c r="O150" s="3">
        <f t="shared" si="12"/>
        <v>84</v>
      </c>
      <c r="P150" s="3">
        <f t="shared" si="12"/>
        <v>4</v>
      </c>
      <c r="Q150" s="6">
        <v>44973</v>
      </c>
      <c r="R150" s="6">
        <v>22486</v>
      </c>
    </row>
    <row r="151" spans="1:18" ht="24" customHeight="1" x14ac:dyDescent="0.25">
      <c r="A151" s="7"/>
      <c r="B151" s="374" t="s">
        <v>228</v>
      </c>
      <c r="C151" s="375"/>
      <c r="D151" s="375"/>
      <c r="E151" s="375"/>
      <c r="F151" s="376"/>
      <c r="G151" s="11" t="s">
        <v>545</v>
      </c>
      <c r="H151" s="9">
        <f>I151+J151</f>
        <v>150</v>
      </c>
      <c r="I151" s="9">
        <v>130</v>
      </c>
      <c r="J151" s="9">
        <v>20</v>
      </c>
      <c r="K151" s="9">
        <v>51</v>
      </c>
      <c r="L151" s="9">
        <v>94</v>
      </c>
      <c r="M151" s="9">
        <v>12</v>
      </c>
      <c r="N151" s="9">
        <v>193</v>
      </c>
      <c r="O151" s="9">
        <v>67</v>
      </c>
      <c r="P151" s="9">
        <v>0</v>
      </c>
      <c r="Q151" s="10">
        <v>44820</v>
      </c>
      <c r="R151" s="10">
        <v>22985</v>
      </c>
    </row>
    <row r="152" spans="1:18" x14ac:dyDescent="0.25">
      <c r="A152" s="7"/>
      <c r="B152" s="374" t="s">
        <v>229</v>
      </c>
      <c r="C152" s="375"/>
      <c r="D152" s="375"/>
      <c r="E152" s="375"/>
      <c r="F152" s="376"/>
      <c r="G152" s="11" t="s">
        <v>546</v>
      </c>
      <c r="H152" s="9">
        <f t="shared" ref="H152:H163" si="13">I152+J152</f>
        <v>80</v>
      </c>
      <c r="I152" s="9">
        <v>25</v>
      </c>
      <c r="J152" s="9">
        <v>55</v>
      </c>
      <c r="K152" s="9">
        <v>19</v>
      </c>
      <c r="L152" s="9">
        <v>13</v>
      </c>
      <c r="M152" s="9">
        <v>1</v>
      </c>
      <c r="N152" s="9">
        <v>60</v>
      </c>
      <c r="O152" s="9">
        <v>5</v>
      </c>
      <c r="P152" s="9">
        <v>0</v>
      </c>
      <c r="Q152" s="10">
        <v>44227</v>
      </c>
      <c r="R152" s="10">
        <v>22048</v>
      </c>
    </row>
    <row r="153" spans="1:18" ht="25.5" customHeight="1" x14ac:dyDescent="0.25">
      <c r="A153" s="7"/>
      <c r="B153" s="374" t="s">
        <v>230</v>
      </c>
      <c r="C153" s="375"/>
      <c r="D153" s="375"/>
      <c r="E153" s="375"/>
      <c r="F153" s="376"/>
      <c r="G153" s="11" t="s">
        <v>547</v>
      </c>
      <c r="H153" s="9">
        <f t="shared" si="13"/>
        <v>25</v>
      </c>
      <c r="I153" s="9">
        <v>0</v>
      </c>
      <c r="J153" s="9">
        <v>25</v>
      </c>
      <c r="K153" s="9">
        <v>8</v>
      </c>
      <c r="L153" s="9">
        <v>8</v>
      </c>
      <c r="M153" s="9">
        <v>1</v>
      </c>
      <c r="N153" s="9">
        <v>31</v>
      </c>
      <c r="O153" s="9">
        <v>0</v>
      </c>
      <c r="P153" s="9"/>
      <c r="Q153" s="10">
        <v>43750</v>
      </c>
      <c r="R153" s="10">
        <v>21468</v>
      </c>
    </row>
    <row r="154" spans="1:18" x14ac:dyDescent="0.25">
      <c r="A154" s="7"/>
      <c r="B154" s="374" t="s">
        <v>231</v>
      </c>
      <c r="C154" s="375"/>
      <c r="D154" s="375"/>
      <c r="E154" s="375"/>
      <c r="F154" s="376"/>
      <c r="G154" s="11" t="s">
        <v>549</v>
      </c>
      <c r="H154" s="9">
        <f t="shared" si="13"/>
        <v>20</v>
      </c>
      <c r="I154" s="9">
        <v>10</v>
      </c>
      <c r="J154" s="9">
        <v>10</v>
      </c>
      <c r="K154" s="9">
        <v>4</v>
      </c>
      <c r="L154" s="9">
        <v>13</v>
      </c>
      <c r="M154" s="9">
        <v>4</v>
      </c>
      <c r="N154" s="9">
        <v>27</v>
      </c>
      <c r="O154" s="9">
        <v>11</v>
      </c>
      <c r="P154" s="9">
        <v>4</v>
      </c>
      <c r="Q154" s="10">
        <v>42220</v>
      </c>
      <c r="R154" s="10">
        <v>22047</v>
      </c>
    </row>
    <row r="155" spans="1:18" x14ac:dyDescent="0.25">
      <c r="A155" s="7"/>
      <c r="B155" s="374" t="s">
        <v>232</v>
      </c>
      <c r="C155" s="375"/>
      <c r="D155" s="375"/>
      <c r="E155" s="375"/>
      <c r="F155" s="376"/>
      <c r="G155" s="11" t="s">
        <v>548</v>
      </c>
      <c r="H155" s="9">
        <f t="shared" si="13"/>
        <v>0</v>
      </c>
      <c r="I155" s="9"/>
      <c r="J155" s="9"/>
      <c r="K155" s="9">
        <v>5</v>
      </c>
      <c r="L155" s="9">
        <v>4</v>
      </c>
      <c r="M155" s="9">
        <v>1</v>
      </c>
      <c r="N155" s="9">
        <v>21</v>
      </c>
      <c r="O155" s="9">
        <v>0</v>
      </c>
      <c r="P155" s="9"/>
      <c r="Q155" s="10">
        <v>42480</v>
      </c>
      <c r="R155" s="10">
        <v>21880</v>
      </c>
    </row>
    <row r="156" spans="1:18" ht="36" x14ac:dyDescent="0.25">
      <c r="A156" s="7">
        <v>1</v>
      </c>
      <c r="B156" s="374" t="s">
        <v>233</v>
      </c>
      <c r="C156" s="375"/>
      <c r="D156" s="375"/>
      <c r="E156" s="375"/>
      <c r="F156" s="376"/>
      <c r="G156" s="11" t="s">
        <v>234</v>
      </c>
      <c r="H156" s="9">
        <f t="shared" si="13"/>
        <v>0</v>
      </c>
      <c r="I156" s="9"/>
      <c r="J156" s="9"/>
      <c r="K156" s="9"/>
      <c r="L156" s="9"/>
      <c r="M156" s="9"/>
      <c r="N156" s="9">
        <v>0</v>
      </c>
      <c r="O156" s="9">
        <v>0</v>
      </c>
      <c r="P156" s="9"/>
      <c r="Q156" s="10"/>
      <c r="R156" s="10">
        <v>0</v>
      </c>
    </row>
    <row r="157" spans="1:18" x14ac:dyDescent="0.25">
      <c r="A157" s="7">
        <v>2</v>
      </c>
      <c r="B157" s="374" t="s">
        <v>235</v>
      </c>
      <c r="C157" s="375"/>
      <c r="D157" s="375"/>
      <c r="E157" s="375"/>
      <c r="F157" s="376"/>
      <c r="G157" s="11" t="s">
        <v>236</v>
      </c>
      <c r="H157" s="9">
        <f t="shared" si="13"/>
        <v>0</v>
      </c>
      <c r="I157" s="9"/>
      <c r="J157" s="9"/>
      <c r="K157" s="9"/>
      <c r="L157" s="9"/>
      <c r="M157" s="9"/>
      <c r="N157" s="9">
        <v>2</v>
      </c>
      <c r="O157" s="9">
        <v>1</v>
      </c>
      <c r="P157" s="9"/>
      <c r="Q157" s="10"/>
      <c r="R157" s="10">
        <v>20302</v>
      </c>
    </row>
    <row r="158" spans="1:18" ht="25.5" customHeight="1" x14ac:dyDescent="0.25">
      <c r="A158" s="7">
        <v>3</v>
      </c>
      <c r="B158" s="374" t="s">
        <v>237</v>
      </c>
      <c r="C158" s="375"/>
      <c r="D158" s="375"/>
      <c r="E158" s="375"/>
      <c r="F158" s="376"/>
      <c r="G158" s="11" t="s">
        <v>238</v>
      </c>
      <c r="H158" s="9">
        <f t="shared" si="13"/>
        <v>0</v>
      </c>
      <c r="I158" s="9"/>
      <c r="J158" s="9"/>
      <c r="K158" s="9"/>
      <c r="L158" s="9"/>
      <c r="M158" s="9"/>
      <c r="N158" s="9">
        <v>3</v>
      </c>
      <c r="O158" s="9"/>
      <c r="P158" s="9"/>
      <c r="Q158" s="10"/>
      <c r="R158" s="10">
        <v>20158</v>
      </c>
    </row>
    <row r="159" spans="1:18" ht="24" x14ac:dyDescent="0.25">
      <c r="A159" s="7">
        <v>4</v>
      </c>
      <c r="B159" s="374" t="s">
        <v>228</v>
      </c>
      <c r="C159" s="375"/>
      <c r="D159" s="375"/>
      <c r="E159" s="375"/>
      <c r="F159" s="376"/>
      <c r="G159" s="11" t="s">
        <v>657</v>
      </c>
      <c r="H159" s="9">
        <f t="shared" si="13"/>
        <v>0</v>
      </c>
      <c r="I159" s="9"/>
      <c r="J159" s="9"/>
      <c r="K159" s="9"/>
      <c r="L159" s="9"/>
      <c r="M159" s="9"/>
      <c r="N159" s="9">
        <v>1</v>
      </c>
      <c r="O159" s="9"/>
      <c r="P159" s="9"/>
      <c r="Q159" s="10"/>
      <c r="R159" s="10">
        <v>20416</v>
      </c>
    </row>
    <row r="160" spans="1:18" ht="25.5" customHeight="1" x14ac:dyDescent="0.25">
      <c r="A160" s="7">
        <v>5</v>
      </c>
      <c r="B160" s="374" t="s">
        <v>239</v>
      </c>
      <c r="C160" s="375"/>
      <c r="D160" s="375"/>
      <c r="E160" s="375"/>
      <c r="F160" s="376"/>
      <c r="G160" s="11" t="s">
        <v>240</v>
      </c>
      <c r="H160" s="9">
        <f t="shared" si="13"/>
        <v>0</v>
      </c>
      <c r="I160" s="9"/>
      <c r="J160" s="9"/>
      <c r="K160" s="9"/>
      <c r="L160" s="9"/>
      <c r="M160" s="9"/>
      <c r="N160" s="9">
        <v>2</v>
      </c>
      <c r="O160" s="9"/>
      <c r="P160" s="9"/>
      <c r="Q160" s="10"/>
      <c r="R160" s="10">
        <v>20012</v>
      </c>
    </row>
    <row r="161" spans="1:18" x14ac:dyDescent="0.25">
      <c r="A161" s="7">
        <v>6</v>
      </c>
      <c r="B161" s="374" t="s">
        <v>241</v>
      </c>
      <c r="C161" s="375"/>
      <c r="D161" s="375"/>
      <c r="E161" s="375"/>
      <c r="F161" s="376"/>
      <c r="G161" s="11" t="s">
        <v>242</v>
      </c>
      <c r="H161" s="9">
        <f t="shared" si="13"/>
        <v>0</v>
      </c>
      <c r="I161" s="9"/>
      <c r="J161" s="9"/>
      <c r="K161" s="9"/>
      <c r="L161" s="9"/>
      <c r="M161" s="9"/>
      <c r="N161" s="9">
        <v>1</v>
      </c>
      <c r="O161" s="9"/>
      <c r="P161" s="9"/>
      <c r="Q161" s="10"/>
      <c r="R161" s="10">
        <v>20110</v>
      </c>
    </row>
    <row r="162" spans="1:18" ht="36" x14ac:dyDescent="0.25">
      <c r="A162" s="7">
        <v>7</v>
      </c>
      <c r="B162" s="374" t="s">
        <v>243</v>
      </c>
      <c r="C162" s="375"/>
      <c r="D162" s="375"/>
      <c r="E162" s="375"/>
      <c r="F162" s="376"/>
      <c r="G162" s="11" t="s">
        <v>244</v>
      </c>
      <c r="H162" s="9">
        <f t="shared" si="13"/>
        <v>0</v>
      </c>
      <c r="I162" s="9"/>
      <c r="J162" s="9"/>
      <c r="K162" s="9"/>
      <c r="L162" s="9"/>
      <c r="M162" s="9"/>
      <c r="N162" s="9"/>
      <c r="O162" s="9"/>
      <c r="P162" s="9"/>
      <c r="Q162" s="10"/>
      <c r="R162" s="10">
        <v>0</v>
      </c>
    </row>
    <row r="163" spans="1:18" ht="48" x14ac:dyDescent="0.25">
      <c r="A163" s="7">
        <v>8</v>
      </c>
      <c r="B163" s="374" t="s">
        <v>245</v>
      </c>
      <c r="C163" s="375"/>
      <c r="D163" s="375"/>
      <c r="E163" s="375"/>
      <c r="F163" s="376"/>
      <c r="G163" s="11" t="s">
        <v>246</v>
      </c>
      <c r="H163" s="9">
        <f t="shared" si="13"/>
        <v>0</v>
      </c>
      <c r="I163" s="9"/>
      <c r="J163" s="9"/>
      <c r="K163" s="9"/>
      <c r="L163" s="9"/>
      <c r="M163" s="9"/>
      <c r="N163" s="9"/>
      <c r="O163" s="9"/>
      <c r="P163" s="9"/>
      <c r="Q163" s="10"/>
      <c r="R163" s="10">
        <v>0</v>
      </c>
    </row>
    <row r="164" spans="1:18" ht="24" x14ac:dyDescent="0.25">
      <c r="A164" s="7">
        <v>7</v>
      </c>
      <c r="B164" s="396" t="s">
        <v>658</v>
      </c>
      <c r="C164" s="397"/>
      <c r="D164" s="397"/>
      <c r="E164" s="397"/>
      <c r="F164" s="398"/>
      <c r="G164" s="11" t="s">
        <v>695</v>
      </c>
      <c r="H164" s="3">
        <f>I164+J164</f>
        <v>105</v>
      </c>
      <c r="I164" s="9">
        <v>65</v>
      </c>
      <c r="J164" s="9">
        <v>40</v>
      </c>
      <c r="K164" s="9">
        <v>29</v>
      </c>
      <c r="L164" s="9">
        <v>0</v>
      </c>
      <c r="M164" s="9">
        <v>0</v>
      </c>
      <c r="N164" s="9">
        <v>86</v>
      </c>
      <c r="O164" s="9">
        <v>0</v>
      </c>
      <c r="P164" s="9">
        <v>0</v>
      </c>
      <c r="Q164" s="10">
        <v>44972.800000000003</v>
      </c>
      <c r="R164" s="10">
        <v>22486.400000000001</v>
      </c>
    </row>
    <row r="165" spans="1:18" x14ac:dyDescent="0.25">
      <c r="A165" s="7">
        <v>8</v>
      </c>
      <c r="B165" s="396" t="s">
        <v>247</v>
      </c>
      <c r="C165" s="397"/>
      <c r="D165" s="397"/>
      <c r="E165" s="397"/>
      <c r="F165" s="397"/>
      <c r="G165" s="398"/>
      <c r="H165" s="3">
        <f t="shared" ref="H165:P165" si="14">H166+H167+H168+H169+H170+H171+H172+H173+H174+H175+H176+H177+H178+H179+H180+H181+H182+H183+H184+H185+H186+H187+H188+H189+H190</f>
        <v>200</v>
      </c>
      <c r="I165" s="3">
        <f t="shared" si="14"/>
        <v>130</v>
      </c>
      <c r="J165" s="3">
        <f t="shared" si="14"/>
        <v>70</v>
      </c>
      <c r="K165" s="3">
        <f t="shared" si="14"/>
        <v>66</v>
      </c>
      <c r="L165" s="3">
        <f t="shared" si="14"/>
        <v>47</v>
      </c>
      <c r="M165" s="3">
        <f t="shared" si="14"/>
        <v>11</v>
      </c>
      <c r="N165" s="3">
        <f t="shared" si="14"/>
        <v>245</v>
      </c>
      <c r="O165" s="3">
        <f t="shared" si="14"/>
        <v>35</v>
      </c>
      <c r="P165" s="3">
        <f t="shared" si="14"/>
        <v>10</v>
      </c>
      <c r="Q165" s="6">
        <v>44900</v>
      </c>
      <c r="R165" s="6">
        <v>22450</v>
      </c>
    </row>
    <row r="166" spans="1:18" x14ac:dyDescent="0.25">
      <c r="A166" s="7"/>
      <c r="B166" s="374" t="s">
        <v>248</v>
      </c>
      <c r="C166" s="375"/>
      <c r="D166" s="375"/>
      <c r="E166" s="375"/>
      <c r="F166" s="376"/>
      <c r="G166" s="11" t="s">
        <v>550</v>
      </c>
      <c r="H166" s="9">
        <f>I166+J166</f>
        <v>185</v>
      </c>
      <c r="I166" s="9">
        <v>130</v>
      </c>
      <c r="J166" s="9">
        <v>55</v>
      </c>
      <c r="K166" s="9">
        <v>56</v>
      </c>
      <c r="L166" s="9">
        <v>37</v>
      </c>
      <c r="M166" s="9">
        <v>3</v>
      </c>
      <c r="N166" s="9">
        <v>142</v>
      </c>
      <c r="O166" s="9">
        <v>19</v>
      </c>
      <c r="P166" s="9">
        <v>2</v>
      </c>
      <c r="Q166" s="10">
        <v>44549</v>
      </c>
      <c r="R166" s="10">
        <v>23800</v>
      </c>
    </row>
    <row r="167" spans="1:18" x14ac:dyDescent="0.25">
      <c r="A167" s="7"/>
      <c r="B167" s="374" t="s">
        <v>249</v>
      </c>
      <c r="C167" s="375"/>
      <c r="D167" s="375"/>
      <c r="E167" s="375"/>
      <c r="F167" s="376"/>
      <c r="G167" s="11" t="s">
        <v>551</v>
      </c>
      <c r="H167" s="9">
        <f t="shared" ref="H167:H190" si="15">I167+J167</f>
        <v>0</v>
      </c>
      <c r="I167" s="9"/>
      <c r="J167" s="9"/>
      <c r="K167" s="9">
        <v>0</v>
      </c>
      <c r="L167" s="9">
        <v>2</v>
      </c>
      <c r="M167" s="9">
        <v>2</v>
      </c>
      <c r="N167" s="9">
        <v>14</v>
      </c>
      <c r="O167" s="9"/>
      <c r="P167" s="9"/>
      <c r="Q167" s="10">
        <v>0</v>
      </c>
      <c r="R167" s="10">
        <v>19577</v>
      </c>
    </row>
    <row r="168" spans="1:18" x14ac:dyDescent="0.25">
      <c r="A168" s="7"/>
      <c r="B168" s="374" t="s">
        <v>250</v>
      </c>
      <c r="C168" s="375"/>
      <c r="D168" s="375"/>
      <c r="E168" s="375"/>
      <c r="F168" s="376"/>
      <c r="G168" s="11" t="s">
        <v>552</v>
      </c>
      <c r="H168" s="9">
        <f t="shared" si="15"/>
        <v>0</v>
      </c>
      <c r="I168" s="9"/>
      <c r="J168" s="9"/>
      <c r="K168" s="9">
        <v>1</v>
      </c>
      <c r="L168" s="9">
        <v>2</v>
      </c>
      <c r="M168" s="9">
        <v>1</v>
      </c>
      <c r="N168" s="9">
        <v>5</v>
      </c>
      <c r="O168" s="9">
        <v>0</v>
      </c>
      <c r="P168" s="9"/>
      <c r="Q168" s="10">
        <v>0</v>
      </c>
      <c r="R168" s="10">
        <v>19642</v>
      </c>
    </row>
    <row r="169" spans="1:18" x14ac:dyDescent="0.25">
      <c r="A169" s="7"/>
      <c r="B169" s="374" t="s">
        <v>251</v>
      </c>
      <c r="C169" s="375"/>
      <c r="D169" s="375"/>
      <c r="E169" s="375"/>
      <c r="F169" s="376"/>
      <c r="G169" s="11" t="s">
        <v>553</v>
      </c>
      <c r="H169" s="9">
        <f t="shared" si="15"/>
        <v>0</v>
      </c>
      <c r="I169" s="9"/>
      <c r="J169" s="9"/>
      <c r="K169" s="9">
        <v>1</v>
      </c>
      <c r="L169" s="9">
        <v>1</v>
      </c>
      <c r="M169" s="9">
        <v>1</v>
      </c>
      <c r="N169" s="9">
        <v>11</v>
      </c>
      <c r="O169" s="9">
        <v>4</v>
      </c>
      <c r="P169" s="9">
        <v>1</v>
      </c>
      <c r="Q169" s="10">
        <v>0</v>
      </c>
      <c r="R169" s="10">
        <v>17357</v>
      </c>
    </row>
    <row r="170" spans="1:18" x14ac:dyDescent="0.25">
      <c r="A170" s="7"/>
      <c r="B170" s="374" t="s">
        <v>252</v>
      </c>
      <c r="C170" s="375"/>
      <c r="D170" s="375"/>
      <c r="E170" s="375"/>
      <c r="F170" s="376"/>
      <c r="G170" s="11" t="s">
        <v>554</v>
      </c>
      <c r="H170" s="9">
        <f t="shared" si="15"/>
        <v>0</v>
      </c>
      <c r="I170" s="9"/>
      <c r="J170" s="9"/>
      <c r="K170" s="9">
        <v>1</v>
      </c>
      <c r="L170" s="9">
        <v>1</v>
      </c>
      <c r="M170" s="9">
        <v>1</v>
      </c>
      <c r="N170" s="9">
        <v>7</v>
      </c>
      <c r="O170" s="9">
        <v>1</v>
      </c>
      <c r="P170" s="9">
        <v>1</v>
      </c>
      <c r="Q170" s="10">
        <v>0</v>
      </c>
      <c r="R170" s="10">
        <v>21818</v>
      </c>
    </row>
    <row r="171" spans="1:18" ht="23.25" customHeight="1" x14ac:dyDescent="0.25">
      <c r="A171" s="7"/>
      <c r="B171" s="374" t="s">
        <v>253</v>
      </c>
      <c r="C171" s="375"/>
      <c r="D171" s="375"/>
      <c r="E171" s="375"/>
      <c r="F171" s="376"/>
      <c r="G171" s="11" t="s">
        <v>555</v>
      </c>
      <c r="H171" s="9">
        <f t="shared" si="15"/>
        <v>5</v>
      </c>
      <c r="I171" s="9"/>
      <c r="J171" s="9">
        <v>5</v>
      </c>
      <c r="K171" s="9">
        <v>1</v>
      </c>
      <c r="L171" s="9">
        <v>1</v>
      </c>
      <c r="M171" s="9">
        <v>1</v>
      </c>
      <c r="N171" s="9">
        <v>6</v>
      </c>
      <c r="O171" s="9">
        <v>1</v>
      </c>
      <c r="P171" s="9"/>
      <c r="Q171" s="10">
        <v>37563</v>
      </c>
      <c r="R171" s="10">
        <v>21254</v>
      </c>
    </row>
    <row r="172" spans="1:18" ht="24" customHeight="1" x14ac:dyDescent="0.25">
      <c r="A172" s="7"/>
      <c r="B172" s="374" t="s">
        <v>254</v>
      </c>
      <c r="C172" s="375"/>
      <c r="D172" s="375"/>
      <c r="E172" s="375"/>
      <c r="F172" s="376"/>
      <c r="G172" s="11" t="s">
        <v>556</v>
      </c>
      <c r="H172" s="9">
        <f t="shared" si="15"/>
        <v>10</v>
      </c>
      <c r="I172" s="9"/>
      <c r="J172" s="9">
        <v>10</v>
      </c>
      <c r="K172" s="9">
        <v>2</v>
      </c>
      <c r="L172" s="9">
        <v>1</v>
      </c>
      <c r="M172" s="9">
        <v>0</v>
      </c>
      <c r="N172" s="9">
        <v>18</v>
      </c>
      <c r="O172" s="9"/>
      <c r="P172" s="9"/>
      <c r="Q172" s="10">
        <v>43578</v>
      </c>
      <c r="R172" s="10">
        <v>21019</v>
      </c>
    </row>
    <row r="173" spans="1:18" ht="27" customHeight="1" x14ac:dyDescent="0.25">
      <c r="A173" s="7"/>
      <c r="B173" s="374" t="s">
        <v>255</v>
      </c>
      <c r="C173" s="375"/>
      <c r="D173" s="375"/>
      <c r="E173" s="375"/>
      <c r="F173" s="376"/>
      <c r="G173" s="11" t="s">
        <v>557</v>
      </c>
      <c r="H173" s="9">
        <f t="shared" si="15"/>
        <v>0</v>
      </c>
      <c r="I173" s="9"/>
      <c r="J173" s="9"/>
      <c r="K173" s="9">
        <v>2</v>
      </c>
      <c r="L173" s="9">
        <v>0</v>
      </c>
      <c r="M173" s="9">
        <v>1</v>
      </c>
      <c r="N173" s="9">
        <v>13</v>
      </c>
      <c r="O173" s="9"/>
      <c r="P173" s="9"/>
      <c r="Q173" s="10">
        <v>30894</v>
      </c>
      <c r="R173" s="10">
        <v>24213</v>
      </c>
    </row>
    <row r="174" spans="1:18" ht="24" x14ac:dyDescent="0.25">
      <c r="A174" s="7"/>
      <c r="B174" s="374" t="s">
        <v>690</v>
      </c>
      <c r="C174" s="375"/>
      <c r="D174" s="375"/>
      <c r="E174" s="375"/>
      <c r="F174" s="376"/>
      <c r="G174" s="11" t="s">
        <v>558</v>
      </c>
      <c r="H174" s="9">
        <f t="shared" si="15"/>
        <v>0</v>
      </c>
      <c r="I174" s="9"/>
      <c r="J174" s="9">
        <v>0</v>
      </c>
      <c r="K174" s="9">
        <v>1</v>
      </c>
      <c r="L174" s="9">
        <v>1</v>
      </c>
      <c r="M174" s="9">
        <v>1</v>
      </c>
      <c r="N174" s="9">
        <v>12</v>
      </c>
      <c r="O174" s="9"/>
      <c r="P174" s="9"/>
      <c r="Q174" s="10">
        <v>44472</v>
      </c>
      <c r="R174" s="10">
        <v>21019</v>
      </c>
    </row>
    <row r="175" spans="1:18" ht="27" customHeight="1" x14ac:dyDescent="0.25">
      <c r="A175" s="7"/>
      <c r="B175" s="374" t="s">
        <v>256</v>
      </c>
      <c r="C175" s="375"/>
      <c r="D175" s="375"/>
      <c r="E175" s="375"/>
      <c r="F175" s="376"/>
      <c r="G175" s="11" t="s">
        <v>559</v>
      </c>
      <c r="H175" s="9">
        <f t="shared" si="15"/>
        <v>0</v>
      </c>
      <c r="I175" s="9"/>
      <c r="J175" s="9"/>
      <c r="K175" s="9">
        <v>1</v>
      </c>
      <c r="L175" s="9">
        <v>1</v>
      </c>
      <c r="M175" s="9"/>
      <c r="N175" s="9">
        <v>1</v>
      </c>
      <c r="O175" s="9">
        <v>5</v>
      </c>
      <c r="P175" s="9">
        <v>2</v>
      </c>
      <c r="Q175" s="10">
        <v>40107</v>
      </c>
      <c r="R175" s="10">
        <v>24213</v>
      </c>
    </row>
    <row r="176" spans="1:18" x14ac:dyDescent="0.25">
      <c r="A176" s="7">
        <v>1</v>
      </c>
      <c r="B176" s="374" t="s">
        <v>257</v>
      </c>
      <c r="C176" s="375"/>
      <c r="D176" s="375"/>
      <c r="E176" s="375"/>
      <c r="F176" s="376"/>
      <c r="G176" s="11" t="s">
        <v>258</v>
      </c>
      <c r="H176" s="9">
        <f t="shared" si="15"/>
        <v>0</v>
      </c>
      <c r="I176" s="9"/>
      <c r="J176" s="9"/>
      <c r="K176" s="9"/>
      <c r="L176" s="9"/>
      <c r="M176" s="9"/>
      <c r="N176" s="9"/>
      <c r="O176" s="9"/>
      <c r="P176" s="9"/>
      <c r="Q176" s="10"/>
      <c r="R176" s="10"/>
    </row>
    <row r="177" spans="1:18" x14ac:dyDescent="0.25">
      <c r="A177" s="7">
        <v>2</v>
      </c>
      <c r="B177" s="374" t="s">
        <v>259</v>
      </c>
      <c r="C177" s="375"/>
      <c r="D177" s="375"/>
      <c r="E177" s="375"/>
      <c r="F177" s="376"/>
      <c r="G177" s="11" t="s">
        <v>260</v>
      </c>
      <c r="H177" s="9">
        <f t="shared" si="15"/>
        <v>0</v>
      </c>
      <c r="I177" s="9"/>
      <c r="J177" s="9"/>
      <c r="K177" s="9"/>
      <c r="L177" s="9"/>
      <c r="M177" s="9"/>
      <c r="N177" s="9"/>
      <c r="O177" s="9"/>
      <c r="P177" s="9"/>
      <c r="Q177" s="10"/>
      <c r="R177" s="10"/>
    </row>
    <row r="178" spans="1:18" x14ac:dyDescent="0.25">
      <c r="A178" s="7">
        <v>3</v>
      </c>
      <c r="B178" s="374" t="s">
        <v>261</v>
      </c>
      <c r="C178" s="375"/>
      <c r="D178" s="375"/>
      <c r="E178" s="375"/>
      <c r="F178" s="376"/>
      <c r="G178" s="11" t="s">
        <v>262</v>
      </c>
      <c r="H178" s="9">
        <f t="shared" si="15"/>
        <v>0</v>
      </c>
      <c r="I178" s="9"/>
      <c r="J178" s="9"/>
      <c r="K178" s="9"/>
      <c r="L178" s="9"/>
      <c r="M178" s="9"/>
      <c r="N178" s="9"/>
      <c r="O178" s="9"/>
      <c r="P178" s="9"/>
      <c r="Q178" s="10"/>
      <c r="R178" s="10"/>
    </row>
    <row r="179" spans="1:18" x14ac:dyDescent="0.25">
      <c r="A179" s="7">
        <v>4</v>
      </c>
      <c r="B179" s="374" t="s">
        <v>263</v>
      </c>
      <c r="C179" s="375"/>
      <c r="D179" s="375"/>
      <c r="E179" s="375"/>
      <c r="F179" s="376"/>
      <c r="G179" s="11" t="s">
        <v>264</v>
      </c>
      <c r="H179" s="9">
        <f t="shared" si="15"/>
        <v>0</v>
      </c>
      <c r="I179" s="9"/>
      <c r="J179" s="9"/>
      <c r="K179" s="9"/>
      <c r="L179" s="9"/>
      <c r="M179" s="9"/>
      <c r="N179" s="9"/>
      <c r="O179" s="9"/>
      <c r="P179" s="9"/>
      <c r="Q179" s="10"/>
      <c r="R179" s="10"/>
    </row>
    <row r="180" spans="1:18" x14ac:dyDescent="0.25">
      <c r="A180" s="7">
        <v>5</v>
      </c>
      <c r="B180" s="374" t="s">
        <v>265</v>
      </c>
      <c r="C180" s="375"/>
      <c r="D180" s="375"/>
      <c r="E180" s="375"/>
      <c r="F180" s="376"/>
      <c r="G180" s="11" t="s">
        <v>266</v>
      </c>
      <c r="H180" s="9">
        <f t="shared" si="15"/>
        <v>0</v>
      </c>
      <c r="I180" s="9"/>
      <c r="J180" s="9"/>
      <c r="K180" s="9"/>
      <c r="L180" s="9"/>
      <c r="M180" s="9"/>
      <c r="N180" s="9"/>
      <c r="O180" s="9"/>
      <c r="P180" s="9"/>
      <c r="Q180" s="10"/>
      <c r="R180" s="10"/>
    </row>
    <row r="181" spans="1:18" x14ac:dyDescent="0.25">
      <c r="A181" s="7">
        <v>6</v>
      </c>
      <c r="B181" s="374" t="s">
        <v>267</v>
      </c>
      <c r="C181" s="375"/>
      <c r="D181" s="375"/>
      <c r="E181" s="375"/>
      <c r="F181" s="376"/>
      <c r="G181" s="11" t="s">
        <v>268</v>
      </c>
      <c r="H181" s="9">
        <f t="shared" si="15"/>
        <v>0</v>
      </c>
      <c r="I181" s="9"/>
      <c r="J181" s="9"/>
      <c r="K181" s="9"/>
      <c r="L181" s="9"/>
      <c r="M181" s="9"/>
      <c r="N181" s="9"/>
      <c r="O181" s="9"/>
      <c r="P181" s="9"/>
      <c r="Q181" s="10"/>
      <c r="R181" s="10"/>
    </row>
    <row r="182" spans="1:18" ht="24" x14ac:dyDescent="0.25">
      <c r="A182" s="7">
        <v>7</v>
      </c>
      <c r="B182" s="374" t="s">
        <v>269</v>
      </c>
      <c r="C182" s="375"/>
      <c r="D182" s="375"/>
      <c r="E182" s="375"/>
      <c r="F182" s="376"/>
      <c r="G182" s="11" t="s">
        <v>270</v>
      </c>
      <c r="H182" s="9">
        <f t="shared" si="15"/>
        <v>0</v>
      </c>
      <c r="I182" s="9"/>
      <c r="J182" s="9"/>
      <c r="K182" s="9"/>
      <c r="L182" s="9"/>
      <c r="M182" s="9"/>
      <c r="N182" s="9">
        <v>1</v>
      </c>
      <c r="O182" s="9">
        <v>1</v>
      </c>
      <c r="P182" s="9">
        <v>1</v>
      </c>
      <c r="Q182" s="10"/>
      <c r="R182" s="10">
        <v>17004</v>
      </c>
    </row>
    <row r="183" spans="1:18" ht="31.5" customHeight="1" x14ac:dyDescent="0.25">
      <c r="A183" s="7">
        <v>8</v>
      </c>
      <c r="B183" s="374" t="s">
        <v>271</v>
      </c>
      <c r="C183" s="375"/>
      <c r="D183" s="375"/>
      <c r="E183" s="375"/>
      <c r="F183" s="376"/>
      <c r="G183" s="11" t="s">
        <v>272</v>
      </c>
      <c r="H183" s="9">
        <f t="shared" si="15"/>
        <v>0</v>
      </c>
      <c r="I183" s="9"/>
      <c r="J183" s="9"/>
      <c r="K183" s="9"/>
      <c r="L183" s="9"/>
      <c r="M183" s="9"/>
      <c r="N183" s="9">
        <v>4</v>
      </c>
      <c r="O183" s="9">
        <v>1</v>
      </c>
      <c r="P183" s="9"/>
      <c r="Q183" s="10"/>
      <c r="R183" s="10">
        <v>15611</v>
      </c>
    </row>
    <row r="184" spans="1:18" x14ac:dyDescent="0.25">
      <c r="A184" s="7">
        <v>9</v>
      </c>
      <c r="B184" s="374" t="s">
        <v>273</v>
      </c>
      <c r="C184" s="375"/>
      <c r="D184" s="375"/>
      <c r="E184" s="375"/>
      <c r="F184" s="376"/>
      <c r="G184" s="11" t="s">
        <v>274</v>
      </c>
      <c r="H184" s="9">
        <f t="shared" si="15"/>
        <v>0</v>
      </c>
      <c r="I184" s="9"/>
      <c r="J184" s="9"/>
      <c r="K184" s="9"/>
      <c r="L184" s="9"/>
      <c r="M184" s="9"/>
      <c r="N184" s="9"/>
      <c r="O184" s="9">
        <v>1</v>
      </c>
      <c r="P184" s="9">
        <v>1</v>
      </c>
      <c r="Q184" s="10"/>
      <c r="R184" s="10"/>
    </row>
    <row r="185" spans="1:18" ht="28.5" customHeight="1" x14ac:dyDescent="0.25">
      <c r="A185" s="7">
        <v>10</v>
      </c>
      <c r="B185" s="374" t="s">
        <v>275</v>
      </c>
      <c r="C185" s="375"/>
      <c r="D185" s="375"/>
      <c r="E185" s="375"/>
      <c r="F185" s="376"/>
      <c r="G185" s="11" t="s">
        <v>276</v>
      </c>
      <c r="H185" s="9">
        <f t="shared" si="15"/>
        <v>0</v>
      </c>
      <c r="I185" s="9"/>
      <c r="J185" s="9"/>
      <c r="K185" s="9"/>
      <c r="L185" s="9"/>
      <c r="M185" s="9"/>
      <c r="N185" s="9"/>
      <c r="O185" s="9">
        <v>1</v>
      </c>
      <c r="P185" s="9">
        <v>1</v>
      </c>
      <c r="Q185" s="10"/>
      <c r="R185" s="10"/>
    </row>
    <row r="186" spans="1:18" ht="29.25" customHeight="1" x14ac:dyDescent="0.25">
      <c r="A186" s="7">
        <v>11</v>
      </c>
      <c r="B186" s="374" t="s">
        <v>277</v>
      </c>
      <c r="C186" s="375"/>
      <c r="D186" s="375"/>
      <c r="E186" s="375"/>
      <c r="F186" s="376"/>
      <c r="G186" s="11" t="s">
        <v>278</v>
      </c>
      <c r="H186" s="9">
        <f t="shared" si="15"/>
        <v>0</v>
      </c>
      <c r="I186" s="9"/>
      <c r="J186" s="9"/>
      <c r="K186" s="9"/>
      <c r="L186" s="9"/>
      <c r="M186" s="9"/>
      <c r="N186" s="9"/>
      <c r="O186" s="9">
        <v>1</v>
      </c>
      <c r="P186" s="9">
        <v>1</v>
      </c>
      <c r="Q186" s="10"/>
      <c r="R186" s="10"/>
    </row>
    <row r="187" spans="1:18" ht="27.75" customHeight="1" x14ac:dyDescent="0.25">
      <c r="A187" s="7">
        <v>12</v>
      </c>
      <c r="B187" s="374" t="s">
        <v>279</v>
      </c>
      <c r="C187" s="375"/>
      <c r="D187" s="375"/>
      <c r="E187" s="375"/>
      <c r="F187" s="376"/>
      <c r="G187" s="11" t="s">
        <v>280</v>
      </c>
      <c r="H187" s="9">
        <f t="shared" si="15"/>
        <v>0</v>
      </c>
      <c r="I187" s="9"/>
      <c r="J187" s="9"/>
      <c r="K187" s="9"/>
      <c r="L187" s="9"/>
      <c r="M187" s="9"/>
      <c r="N187" s="9">
        <v>2</v>
      </c>
      <c r="O187" s="9"/>
      <c r="P187" s="9"/>
      <c r="Q187" s="10"/>
      <c r="R187" s="10">
        <v>22175</v>
      </c>
    </row>
    <row r="188" spans="1:18" ht="24" x14ac:dyDescent="0.25">
      <c r="A188" s="7">
        <v>13</v>
      </c>
      <c r="B188" s="374" t="s">
        <v>281</v>
      </c>
      <c r="C188" s="375"/>
      <c r="D188" s="375"/>
      <c r="E188" s="375"/>
      <c r="F188" s="376"/>
      <c r="G188" s="11" t="s">
        <v>282</v>
      </c>
      <c r="H188" s="9">
        <f t="shared" si="15"/>
        <v>0</v>
      </c>
      <c r="I188" s="9"/>
      <c r="J188" s="9"/>
      <c r="K188" s="9"/>
      <c r="L188" s="9"/>
      <c r="M188" s="9"/>
      <c r="N188" s="9">
        <v>4</v>
      </c>
      <c r="O188" s="9"/>
      <c r="P188" s="9"/>
      <c r="Q188" s="10"/>
      <c r="R188" s="10">
        <v>19082</v>
      </c>
    </row>
    <row r="189" spans="1:18" ht="27" customHeight="1" x14ac:dyDescent="0.25">
      <c r="A189" s="7">
        <v>14</v>
      </c>
      <c r="B189" s="374" t="s">
        <v>283</v>
      </c>
      <c r="C189" s="375"/>
      <c r="D189" s="375"/>
      <c r="E189" s="375"/>
      <c r="F189" s="376"/>
      <c r="G189" s="11" t="s">
        <v>284</v>
      </c>
      <c r="H189" s="9">
        <f t="shared" si="15"/>
        <v>0</v>
      </c>
      <c r="I189" s="9"/>
      <c r="J189" s="9"/>
      <c r="K189" s="9"/>
      <c r="L189" s="9"/>
      <c r="M189" s="9"/>
      <c r="N189" s="9">
        <v>4</v>
      </c>
      <c r="O189" s="9"/>
      <c r="P189" s="9"/>
      <c r="Q189" s="10"/>
      <c r="R189" s="10">
        <v>22393</v>
      </c>
    </row>
    <row r="190" spans="1:18" x14ac:dyDescent="0.25">
      <c r="A190" s="7">
        <v>15</v>
      </c>
      <c r="B190" s="374" t="s">
        <v>285</v>
      </c>
      <c r="C190" s="375"/>
      <c r="D190" s="375"/>
      <c r="E190" s="375"/>
      <c r="F190" s="376"/>
      <c r="G190" s="11" t="s">
        <v>286</v>
      </c>
      <c r="H190" s="9">
        <f t="shared" si="15"/>
        <v>0</v>
      </c>
      <c r="I190" s="9"/>
      <c r="J190" s="9"/>
      <c r="K190" s="9"/>
      <c r="L190" s="9"/>
      <c r="M190" s="9"/>
      <c r="N190" s="9">
        <v>1</v>
      </c>
      <c r="O190" s="9"/>
      <c r="P190" s="9"/>
      <c r="Q190" s="10"/>
      <c r="R190" s="10">
        <v>17924</v>
      </c>
    </row>
    <row r="191" spans="1:18" x14ac:dyDescent="0.25">
      <c r="A191" s="7">
        <v>9</v>
      </c>
      <c r="B191" s="396" t="s">
        <v>287</v>
      </c>
      <c r="C191" s="397"/>
      <c r="D191" s="397"/>
      <c r="E191" s="397"/>
      <c r="F191" s="397"/>
      <c r="G191" s="398"/>
      <c r="H191" s="3">
        <f t="shared" ref="H191:P191" si="16">H192+H193+H194+H195+H196+H197+H198+H199+H200+H201+H202+H203+H204+H205+H206+H207+H208+H209+H210+H211+H212+H213+H214+H215+H216+H217+H218+H219+H220+H221+H222+H223+H224+H225+H226+H227+H228+H229+H230+H231+H232+H233+H234</f>
        <v>225</v>
      </c>
      <c r="I191" s="3">
        <f t="shared" si="16"/>
        <v>155</v>
      </c>
      <c r="J191" s="3">
        <f t="shared" si="16"/>
        <v>70</v>
      </c>
      <c r="K191" s="3">
        <f t="shared" si="16"/>
        <v>76</v>
      </c>
      <c r="L191" s="3">
        <f t="shared" si="16"/>
        <v>7</v>
      </c>
      <c r="M191" s="3">
        <f t="shared" si="16"/>
        <v>4</v>
      </c>
      <c r="N191" s="3">
        <f t="shared" si="16"/>
        <v>280</v>
      </c>
      <c r="O191" s="3">
        <f t="shared" si="16"/>
        <v>3</v>
      </c>
      <c r="P191" s="3">
        <f t="shared" si="16"/>
        <v>2</v>
      </c>
      <c r="Q191" s="6">
        <v>30457</v>
      </c>
      <c r="R191" s="6">
        <v>16212</v>
      </c>
    </row>
    <row r="192" spans="1:18" ht="24" x14ac:dyDescent="0.25">
      <c r="A192" s="7"/>
      <c r="B192" s="374" t="s">
        <v>335</v>
      </c>
      <c r="C192" s="375"/>
      <c r="D192" s="375"/>
      <c r="E192" s="375"/>
      <c r="F192" s="376"/>
      <c r="G192" s="11" t="s">
        <v>560</v>
      </c>
      <c r="H192" s="9">
        <v>122</v>
      </c>
      <c r="I192" s="9">
        <v>122</v>
      </c>
      <c r="J192" s="9"/>
      <c r="K192" s="9">
        <v>56</v>
      </c>
      <c r="L192" s="9">
        <v>4</v>
      </c>
      <c r="M192" s="9">
        <v>3</v>
      </c>
      <c r="N192" s="9">
        <v>163</v>
      </c>
      <c r="O192" s="9"/>
      <c r="P192" s="9"/>
      <c r="Q192" s="10">
        <v>30457</v>
      </c>
      <c r="R192" s="10">
        <v>16212</v>
      </c>
    </row>
    <row r="193" spans="1:18" x14ac:dyDescent="0.25">
      <c r="A193" s="7"/>
      <c r="B193" s="374" t="s">
        <v>299</v>
      </c>
      <c r="C193" s="375"/>
      <c r="D193" s="375"/>
      <c r="E193" s="375"/>
      <c r="F193" s="376"/>
      <c r="G193" s="11" t="s">
        <v>561</v>
      </c>
      <c r="H193" s="9">
        <v>33</v>
      </c>
      <c r="I193" s="9">
        <v>18</v>
      </c>
      <c r="J193" s="9">
        <v>15</v>
      </c>
      <c r="K193" s="9">
        <v>5</v>
      </c>
      <c r="L193" s="9">
        <v>1</v>
      </c>
      <c r="M193" s="9"/>
      <c r="N193" s="9">
        <v>19</v>
      </c>
      <c r="O193" s="9"/>
      <c r="P193" s="9"/>
      <c r="Q193" s="10">
        <v>30457</v>
      </c>
      <c r="R193" s="10">
        <v>16212</v>
      </c>
    </row>
    <row r="194" spans="1:18" x14ac:dyDescent="0.25">
      <c r="A194" s="7"/>
      <c r="B194" s="374" t="s">
        <v>323</v>
      </c>
      <c r="C194" s="375"/>
      <c r="D194" s="375"/>
      <c r="E194" s="375"/>
      <c r="F194" s="376"/>
      <c r="G194" s="11" t="s">
        <v>562</v>
      </c>
      <c r="H194" s="9">
        <v>25</v>
      </c>
      <c r="I194" s="9"/>
      <c r="J194" s="9">
        <v>25</v>
      </c>
      <c r="K194" s="9">
        <v>5</v>
      </c>
      <c r="L194" s="9">
        <v>1</v>
      </c>
      <c r="M194" s="9"/>
      <c r="N194" s="9">
        <v>17</v>
      </c>
      <c r="O194" s="9"/>
      <c r="P194" s="9"/>
      <c r="Q194" s="10">
        <v>30457</v>
      </c>
      <c r="R194" s="10">
        <v>16212</v>
      </c>
    </row>
    <row r="195" spans="1:18" x14ac:dyDescent="0.25">
      <c r="A195" s="7"/>
      <c r="B195" s="374" t="s">
        <v>338</v>
      </c>
      <c r="C195" s="375"/>
      <c r="D195" s="375"/>
      <c r="E195" s="375"/>
      <c r="F195" s="376"/>
      <c r="G195" s="11" t="s">
        <v>563</v>
      </c>
      <c r="H195" s="9">
        <v>45</v>
      </c>
      <c r="I195" s="9">
        <v>15</v>
      </c>
      <c r="J195" s="9">
        <v>30</v>
      </c>
      <c r="K195" s="9">
        <v>6</v>
      </c>
      <c r="L195" s="9"/>
      <c r="M195" s="9"/>
      <c r="N195" s="9">
        <v>21</v>
      </c>
      <c r="O195" s="9"/>
      <c r="P195" s="9"/>
      <c r="Q195" s="10">
        <v>30457</v>
      </c>
      <c r="R195" s="10">
        <v>16212</v>
      </c>
    </row>
    <row r="196" spans="1:18" x14ac:dyDescent="0.25">
      <c r="A196" s="7"/>
      <c r="B196" s="374" t="s">
        <v>310</v>
      </c>
      <c r="C196" s="375"/>
      <c r="D196" s="375"/>
      <c r="E196" s="375"/>
      <c r="F196" s="376"/>
      <c r="G196" s="11" t="s">
        <v>564</v>
      </c>
      <c r="H196" s="9">
        <v>0</v>
      </c>
      <c r="I196" s="9"/>
      <c r="J196" s="9"/>
      <c r="K196" s="9">
        <v>2</v>
      </c>
      <c r="L196" s="9">
        <v>1</v>
      </c>
      <c r="M196" s="9">
        <v>0</v>
      </c>
      <c r="N196" s="9">
        <v>8</v>
      </c>
      <c r="O196" s="9"/>
      <c r="P196" s="9"/>
      <c r="Q196" s="10">
        <v>30457</v>
      </c>
      <c r="R196" s="10">
        <v>16212</v>
      </c>
    </row>
    <row r="197" spans="1:18" x14ac:dyDescent="0.25">
      <c r="A197" s="7"/>
      <c r="B197" s="374" t="s">
        <v>332</v>
      </c>
      <c r="C197" s="375"/>
      <c r="D197" s="375"/>
      <c r="E197" s="375"/>
      <c r="F197" s="376"/>
      <c r="G197" s="11" t="s">
        <v>565</v>
      </c>
      <c r="H197" s="9">
        <v>0</v>
      </c>
      <c r="I197" s="9"/>
      <c r="J197" s="9"/>
      <c r="K197" s="9">
        <v>2</v>
      </c>
      <c r="L197" s="9"/>
      <c r="M197" s="9">
        <v>1</v>
      </c>
      <c r="N197" s="9">
        <v>10</v>
      </c>
      <c r="O197" s="9"/>
      <c r="P197" s="9"/>
      <c r="Q197" s="10">
        <v>30457</v>
      </c>
      <c r="R197" s="10">
        <v>16212</v>
      </c>
    </row>
    <row r="198" spans="1:18" x14ac:dyDescent="0.25">
      <c r="A198" s="7">
        <v>1</v>
      </c>
      <c r="B198" s="374" t="s">
        <v>288</v>
      </c>
      <c r="C198" s="375"/>
      <c r="D198" s="375"/>
      <c r="E198" s="375"/>
      <c r="F198" s="376"/>
      <c r="G198" s="11" t="s">
        <v>289</v>
      </c>
      <c r="H198" s="9">
        <v>0</v>
      </c>
      <c r="I198" s="9"/>
      <c r="J198" s="9"/>
      <c r="K198" s="9"/>
      <c r="L198" s="9"/>
      <c r="M198" s="9"/>
      <c r="N198" s="9">
        <v>2</v>
      </c>
      <c r="O198" s="9"/>
      <c r="P198" s="9"/>
      <c r="Q198" s="10"/>
      <c r="R198" s="10">
        <v>16212</v>
      </c>
    </row>
    <row r="199" spans="1:18" x14ac:dyDescent="0.25">
      <c r="A199" s="7">
        <v>2</v>
      </c>
      <c r="B199" s="374" t="s">
        <v>206</v>
      </c>
      <c r="C199" s="375"/>
      <c r="D199" s="375"/>
      <c r="E199" s="375"/>
      <c r="F199" s="376"/>
      <c r="G199" s="11" t="s">
        <v>290</v>
      </c>
      <c r="H199" s="9">
        <v>0</v>
      </c>
      <c r="I199" s="9"/>
      <c r="J199" s="9"/>
      <c r="K199" s="9"/>
      <c r="L199" s="9"/>
      <c r="M199" s="9"/>
      <c r="N199" s="9">
        <v>1</v>
      </c>
      <c r="O199" s="9"/>
      <c r="P199" s="9"/>
      <c r="Q199" s="10"/>
      <c r="R199" s="10">
        <v>16212</v>
      </c>
    </row>
    <row r="200" spans="1:18" ht="26.25" customHeight="1" x14ac:dyDescent="0.25">
      <c r="A200" s="7">
        <v>3</v>
      </c>
      <c r="B200" s="374" t="s">
        <v>291</v>
      </c>
      <c r="C200" s="375"/>
      <c r="D200" s="375"/>
      <c r="E200" s="375"/>
      <c r="F200" s="376"/>
      <c r="G200" s="11" t="s">
        <v>292</v>
      </c>
      <c r="H200" s="9">
        <v>0</v>
      </c>
      <c r="I200" s="9"/>
      <c r="J200" s="9"/>
      <c r="K200" s="9"/>
      <c r="L200" s="9"/>
      <c r="M200" s="9"/>
      <c r="N200" s="9">
        <v>1</v>
      </c>
      <c r="O200" s="9"/>
      <c r="P200" s="9"/>
      <c r="Q200" s="10"/>
      <c r="R200" s="10">
        <v>16212</v>
      </c>
    </row>
    <row r="201" spans="1:18" x14ac:dyDescent="0.25">
      <c r="A201" s="7">
        <v>4</v>
      </c>
      <c r="B201" s="374" t="s">
        <v>293</v>
      </c>
      <c r="C201" s="375"/>
      <c r="D201" s="375"/>
      <c r="E201" s="375"/>
      <c r="F201" s="376"/>
      <c r="G201" s="11" t="s">
        <v>294</v>
      </c>
      <c r="H201" s="9">
        <v>0</v>
      </c>
      <c r="I201" s="9"/>
      <c r="J201" s="9"/>
      <c r="K201" s="9"/>
      <c r="L201" s="9"/>
      <c r="M201" s="9"/>
      <c r="N201" s="9">
        <v>2</v>
      </c>
      <c r="O201" s="9"/>
      <c r="P201" s="9"/>
      <c r="Q201" s="10"/>
      <c r="R201" s="10">
        <v>16212</v>
      </c>
    </row>
    <row r="202" spans="1:18" x14ac:dyDescent="0.25">
      <c r="A202" s="7">
        <v>5</v>
      </c>
      <c r="B202" s="374" t="s">
        <v>295</v>
      </c>
      <c r="C202" s="375"/>
      <c r="D202" s="375"/>
      <c r="E202" s="375"/>
      <c r="F202" s="376"/>
      <c r="G202" s="11" t="s">
        <v>296</v>
      </c>
      <c r="H202" s="9">
        <v>0</v>
      </c>
      <c r="I202" s="9"/>
      <c r="J202" s="9"/>
      <c r="K202" s="9"/>
      <c r="L202" s="9"/>
      <c r="M202" s="9"/>
      <c r="N202" s="9">
        <v>1</v>
      </c>
      <c r="O202" s="9"/>
      <c r="P202" s="9"/>
      <c r="Q202" s="10"/>
      <c r="R202" s="10">
        <v>16212</v>
      </c>
    </row>
    <row r="203" spans="1:18" ht="33.75" customHeight="1" x14ac:dyDescent="0.25">
      <c r="A203" s="7">
        <v>6</v>
      </c>
      <c r="B203" s="374" t="s">
        <v>297</v>
      </c>
      <c r="C203" s="375"/>
      <c r="D203" s="375"/>
      <c r="E203" s="375"/>
      <c r="F203" s="376"/>
      <c r="G203" s="11" t="s">
        <v>298</v>
      </c>
      <c r="H203" s="9">
        <v>0</v>
      </c>
      <c r="I203" s="9"/>
      <c r="J203" s="9"/>
      <c r="K203" s="9"/>
      <c r="L203" s="9"/>
      <c r="M203" s="9"/>
      <c r="N203" s="9">
        <v>1</v>
      </c>
      <c r="O203" s="9"/>
      <c r="P203" s="9"/>
      <c r="Q203" s="10"/>
      <c r="R203" s="10">
        <v>16212</v>
      </c>
    </row>
    <row r="204" spans="1:18" ht="27.75" customHeight="1" x14ac:dyDescent="0.25">
      <c r="A204" s="7">
        <v>7</v>
      </c>
      <c r="B204" s="374" t="s">
        <v>300</v>
      </c>
      <c r="C204" s="375"/>
      <c r="D204" s="375"/>
      <c r="E204" s="375"/>
      <c r="F204" s="376"/>
      <c r="G204" s="11" t="s">
        <v>301</v>
      </c>
      <c r="H204" s="9">
        <v>0</v>
      </c>
      <c r="I204" s="9"/>
      <c r="J204" s="9"/>
      <c r="K204" s="9"/>
      <c r="L204" s="9"/>
      <c r="M204" s="9"/>
      <c r="N204" s="9">
        <v>1</v>
      </c>
      <c r="O204" s="9">
        <v>1</v>
      </c>
      <c r="P204" s="9">
        <v>1</v>
      </c>
      <c r="Q204" s="10"/>
      <c r="R204" s="10">
        <v>16212</v>
      </c>
    </row>
    <row r="205" spans="1:18" ht="24" customHeight="1" x14ac:dyDescent="0.25">
      <c r="A205" s="7">
        <v>8</v>
      </c>
      <c r="B205" s="374" t="s">
        <v>302</v>
      </c>
      <c r="C205" s="375"/>
      <c r="D205" s="375"/>
      <c r="E205" s="375"/>
      <c r="F205" s="376"/>
      <c r="G205" s="11" t="s">
        <v>303</v>
      </c>
      <c r="H205" s="9">
        <v>0</v>
      </c>
      <c r="I205" s="9"/>
      <c r="J205" s="9"/>
      <c r="K205" s="9"/>
      <c r="L205" s="9"/>
      <c r="M205" s="9"/>
      <c r="N205" s="9">
        <v>0</v>
      </c>
      <c r="O205" s="9">
        <v>1</v>
      </c>
      <c r="P205" s="9"/>
      <c r="Q205" s="10"/>
      <c r="R205" s="10">
        <v>16212</v>
      </c>
    </row>
    <row r="206" spans="1:18" ht="22.5" customHeight="1" x14ac:dyDescent="0.25">
      <c r="A206" s="7">
        <v>9</v>
      </c>
      <c r="B206" s="374" t="s">
        <v>304</v>
      </c>
      <c r="C206" s="375"/>
      <c r="D206" s="375"/>
      <c r="E206" s="375"/>
      <c r="F206" s="376"/>
      <c r="G206" s="11" t="s">
        <v>305</v>
      </c>
      <c r="H206" s="9">
        <v>0</v>
      </c>
      <c r="I206" s="9"/>
      <c r="J206" s="9"/>
      <c r="K206" s="9"/>
      <c r="L206" s="9"/>
      <c r="M206" s="9"/>
      <c r="N206" s="9">
        <v>1</v>
      </c>
      <c r="O206" s="9"/>
      <c r="P206" s="9"/>
      <c r="Q206" s="10"/>
      <c r="R206" s="10">
        <v>16212</v>
      </c>
    </row>
    <row r="207" spans="1:18" ht="21.75" customHeight="1" x14ac:dyDescent="0.25">
      <c r="A207" s="7">
        <v>10</v>
      </c>
      <c r="B207" s="374" t="s">
        <v>306</v>
      </c>
      <c r="C207" s="375"/>
      <c r="D207" s="375"/>
      <c r="E207" s="375"/>
      <c r="F207" s="376"/>
      <c r="G207" s="11" t="s">
        <v>307</v>
      </c>
      <c r="H207" s="9">
        <v>0</v>
      </c>
      <c r="I207" s="9"/>
      <c r="J207" s="9"/>
      <c r="K207" s="9"/>
      <c r="L207" s="9"/>
      <c r="M207" s="9"/>
      <c r="N207" s="9">
        <v>1</v>
      </c>
      <c r="O207" s="9"/>
      <c r="P207" s="9"/>
      <c r="Q207" s="10"/>
      <c r="R207" s="10">
        <v>16212</v>
      </c>
    </row>
    <row r="208" spans="1:18" ht="25.5" customHeight="1" x14ac:dyDescent="0.25">
      <c r="A208" s="7">
        <v>11</v>
      </c>
      <c r="B208" s="374" t="s">
        <v>308</v>
      </c>
      <c r="C208" s="375"/>
      <c r="D208" s="375"/>
      <c r="E208" s="375"/>
      <c r="F208" s="376"/>
      <c r="G208" s="11" t="s">
        <v>309</v>
      </c>
      <c r="H208" s="9">
        <v>0</v>
      </c>
      <c r="I208" s="9"/>
      <c r="J208" s="9"/>
      <c r="K208" s="9"/>
      <c r="L208" s="9"/>
      <c r="M208" s="9"/>
      <c r="N208" s="9">
        <v>2</v>
      </c>
      <c r="O208" s="9"/>
      <c r="P208" s="9"/>
      <c r="Q208" s="10"/>
      <c r="R208" s="10">
        <v>16212</v>
      </c>
    </row>
    <row r="209" spans="1:18" x14ac:dyDescent="0.25">
      <c r="A209" s="7">
        <v>12</v>
      </c>
      <c r="B209" s="374" t="s">
        <v>311</v>
      </c>
      <c r="C209" s="375"/>
      <c r="D209" s="375"/>
      <c r="E209" s="375"/>
      <c r="F209" s="376"/>
      <c r="G209" s="11" t="s">
        <v>312</v>
      </c>
      <c r="H209" s="9">
        <v>0</v>
      </c>
      <c r="I209" s="9"/>
      <c r="J209" s="9"/>
      <c r="K209" s="9"/>
      <c r="L209" s="9"/>
      <c r="M209" s="9"/>
      <c r="N209" s="9">
        <v>1</v>
      </c>
      <c r="O209" s="9"/>
      <c r="P209" s="9"/>
      <c r="Q209" s="10"/>
      <c r="R209" s="10">
        <v>16212</v>
      </c>
    </row>
    <row r="210" spans="1:18" x14ac:dyDescent="0.25">
      <c r="A210" s="7">
        <v>13</v>
      </c>
      <c r="B210" s="374" t="s">
        <v>313</v>
      </c>
      <c r="C210" s="375"/>
      <c r="D210" s="375"/>
      <c r="E210" s="375"/>
      <c r="F210" s="376"/>
      <c r="G210" s="11" t="s">
        <v>314</v>
      </c>
      <c r="H210" s="9">
        <v>0</v>
      </c>
      <c r="I210" s="9"/>
      <c r="J210" s="9"/>
      <c r="K210" s="9"/>
      <c r="L210" s="9"/>
      <c r="M210" s="9"/>
      <c r="N210" s="9">
        <v>1</v>
      </c>
      <c r="O210" s="9"/>
      <c r="P210" s="9"/>
      <c r="Q210" s="10"/>
      <c r="R210" s="10">
        <v>16212</v>
      </c>
    </row>
    <row r="211" spans="1:18" x14ac:dyDescent="0.25">
      <c r="A211" s="7">
        <v>14</v>
      </c>
      <c r="B211" s="374" t="s">
        <v>315</v>
      </c>
      <c r="C211" s="375"/>
      <c r="D211" s="375"/>
      <c r="E211" s="375"/>
      <c r="F211" s="376"/>
      <c r="G211" s="11" t="s">
        <v>316</v>
      </c>
      <c r="H211" s="9">
        <v>0</v>
      </c>
      <c r="I211" s="9"/>
      <c r="J211" s="9"/>
      <c r="K211" s="9"/>
      <c r="L211" s="9"/>
      <c r="M211" s="9"/>
      <c r="N211" s="9">
        <v>2</v>
      </c>
      <c r="O211" s="9"/>
      <c r="P211" s="9"/>
      <c r="Q211" s="10"/>
      <c r="R211" s="10">
        <v>16212</v>
      </c>
    </row>
    <row r="212" spans="1:18" ht="24" x14ac:dyDescent="0.25">
      <c r="A212" s="7">
        <v>15</v>
      </c>
      <c r="B212" s="374" t="s">
        <v>317</v>
      </c>
      <c r="C212" s="375"/>
      <c r="D212" s="375"/>
      <c r="E212" s="375"/>
      <c r="F212" s="376"/>
      <c r="G212" s="11" t="s">
        <v>318</v>
      </c>
      <c r="H212" s="9">
        <v>0</v>
      </c>
      <c r="I212" s="9"/>
      <c r="J212" s="9"/>
      <c r="K212" s="9"/>
      <c r="L212" s="9"/>
      <c r="M212" s="9"/>
      <c r="N212" s="9">
        <v>2</v>
      </c>
      <c r="O212" s="9"/>
      <c r="P212" s="9"/>
      <c r="Q212" s="10"/>
      <c r="R212" s="10">
        <v>16212</v>
      </c>
    </row>
    <row r="213" spans="1:18" x14ac:dyDescent="0.25">
      <c r="A213" s="7">
        <v>16</v>
      </c>
      <c r="B213" s="374" t="s">
        <v>319</v>
      </c>
      <c r="C213" s="375"/>
      <c r="D213" s="375"/>
      <c r="E213" s="375"/>
      <c r="F213" s="376"/>
      <c r="G213" s="11" t="s">
        <v>320</v>
      </c>
      <c r="H213" s="9">
        <v>0</v>
      </c>
      <c r="I213" s="9"/>
      <c r="J213" s="9"/>
      <c r="K213" s="9"/>
      <c r="L213" s="9"/>
      <c r="M213" s="9"/>
      <c r="N213" s="9">
        <v>1</v>
      </c>
      <c r="O213" s="9"/>
      <c r="P213" s="9"/>
      <c r="Q213" s="10"/>
      <c r="R213" s="10">
        <v>16212</v>
      </c>
    </row>
    <row r="214" spans="1:18" ht="25.5" customHeight="1" x14ac:dyDescent="0.25">
      <c r="A214" s="7">
        <v>17</v>
      </c>
      <c r="B214" s="374" t="s">
        <v>321</v>
      </c>
      <c r="C214" s="375"/>
      <c r="D214" s="375"/>
      <c r="E214" s="375"/>
      <c r="F214" s="376"/>
      <c r="G214" s="11" t="s">
        <v>322</v>
      </c>
      <c r="H214" s="9">
        <v>0</v>
      </c>
      <c r="I214" s="9"/>
      <c r="J214" s="9"/>
      <c r="K214" s="9"/>
      <c r="L214" s="9"/>
      <c r="M214" s="9"/>
      <c r="N214" s="9">
        <v>2</v>
      </c>
      <c r="O214" s="9"/>
      <c r="P214" s="9"/>
      <c r="Q214" s="10"/>
      <c r="R214" s="10">
        <v>16212</v>
      </c>
    </row>
    <row r="215" spans="1:18" x14ac:dyDescent="0.25">
      <c r="A215" s="7">
        <v>18</v>
      </c>
      <c r="B215" s="374" t="s">
        <v>324</v>
      </c>
      <c r="C215" s="375"/>
      <c r="D215" s="375"/>
      <c r="E215" s="375"/>
      <c r="F215" s="376"/>
      <c r="G215" s="11" t="s">
        <v>325</v>
      </c>
      <c r="H215" s="9">
        <v>0</v>
      </c>
      <c r="I215" s="9"/>
      <c r="J215" s="9"/>
      <c r="K215" s="9"/>
      <c r="L215" s="9"/>
      <c r="M215" s="9"/>
      <c r="N215" s="9">
        <v>1</v>
      </c>
      <c r="O215" s="9"/>
      <c r="P215" s="9"/>
      <c r="Q215" s="10"/>
      <c r="R215" s="10">
        <v>16212</v>
      </c>
    </row>
    <row r="216" spans="1:18" ht="21.75" customHeight="1" x14ac:dyDescent="0.25">
      <c r="A216" s="7">
        <v>19</v>
      </c>
      <c r="B216" s="374" t="s">
        <v>326</v>
      </c>
      <c r="C216" s="375"/>
      <c r="D216" s="375"/>
      <c r="E216" s="375"/>
      <c r="F216" s="376"/>
      <c r="G216" s="11" t="s">
        <v>327</v>
      </c>
      <c r="H216" s="9">
        <v>0</v>
      </c>
      <c r="I216" s="9"/>
      <c r="J216" s="9"/>
      <c r="K216" s="9"/>
      <c r="L216" s="9"/>
      <c r="M216" s="9"/>
      <c r="N216" s="9">
        <v>1</v>
      </c>
      <c r="O216" s="9"/>
      <c r="P216" s="9"/>
      <c r="Q216" s="10"/>
      <c r="R216" s="10">
        <v>16212</v>
      </c>
    </row>
    <row r="217" spans="1:18" x14ac:dyDescent="0.25">
      <c r="A217" s="7">
        <v>20</v>
      </c>
      <c r="B217" s="374" t="s">
        <v>328</v>
      </c>
      <c r="C217" s="375"/>
      <c r="D217" s="375"/>
      <c r="E217" s="375"/>
      <c r="F217" s="376"/>
      <c r="G217" s="11" t="s">
        <v>329</v>
      </c>
      <c r="H217" s="9">
        <v>0</v>
      </c>
      <c r="I217" s="9"/>
      <c r="J217" s="9"/>
      <c r="K217" s="9"/>
      <c r="L217" s="9"/>
      <c r="M217" s="9"/>
      <c r="N217" s="9">
        <v>1</v>
      </c>
      <c r="O217" s="9"/>
      <c r="P217" s="9"/>
      <c r="Q217" s="10"/>
      <c r="R217" s="10">
        <v>16212</v>
      </c>
    </row>
    <row r="218" spans="1:18" ht="30" customHeight="1" x14ac:dyDescent="0.25">
      <c r="A218" s="7">
        <v>21</v>
      </c>
      <c r="B218" s="374" t="s">
        <v>330</v>
      </c>
      <c r="C218" s="375"/>
      <c r="D218" s="375"/>
      <c r="E218" s="375"/>
      <c r="F218" s="376"/>
      <c r="G218" s="11" t="s">
        <v>331</v>
      </c>
      <c r="H218" s="9">
        <v>0</v>
      </c>
      <c r="I218" s="9"/>
      <c r="J218" s="9"/>
      <c r="K218" s="9"/>
      <c r="L218" s="9"/>
      <c r="M218" s="9"/>
      <c r="N218" s="9">
        <v>0</v>
      </c>
      <c r="O218" s="9">
        <v>1</v>
      </c>
      <c r="P218" s="9"/>
      <c r="Q218" s="10"/>
      <c r="R218" s="10">
        <v>16212</v>
      </c>
    </row>
    <row r="219" spans="1:18" ht="24" x14ac:dyDescent="0.25">
      <c r="A219" s="7">
        <v>22</v>
      </c>
      <c r="B219" s="374" t="s">
        <v>333</v>
      </c>
      <c r="C219" s="375"/>
      <c r="D219" s="375"/>
      <c r="E219" s="375"/>
      <c r="F219" s="376"/>
      <c r="G219" s="11" t="s">
        <v>334</v>
      </c>
      <c r="H219" s="9">
        <v>0</v>
      </c>
      <c r="I219" s="9"/>
      <c r="J219" s="9"/>
      <c r="K219" s="9"/>
      <c r="L219" s="9"/>
      <c r="M219" s="9"/>
      <c r="N219" s="9">
        <v>1</v>
      </c>
      <c r="O219" s="9"/>
      <c r="P219" s="9"/>
      <c r="Q219" s="10"/>
      <c r="R219" s="10">
        <v>16212</v>
      </c>
    </row>
    <row r="220" spans="1:18" x14ac:dyDescent="0.25">
      <c r="A220" s="7">
        <v>23</v>
      </c>
      <c r="B220" s="374" t="s">
        <v>336</v>
      </c>
      <c r="C220" s="375"/>
      <c r="D220" s="375"/>
      <c r="E220" s="375"/>
      <c r="F220" s="376"/>
      <c r="G220" s="11" t="s">
        <v>337</v>
      </c>
      <c r="H220" s="9">
        <v>0</v>
      </c>
      <c r="I220" s="9"/>
      <c r="J220" s="9"/>
      <c r="K220" s="9"/>
      <c r="L220" s="9"/>
      <c r="M220" s="9"/>
      <c r="N220" s="9">
        <v>1</v>
      </c>
      <c r="O220" s="9"/>
      <c r="P220" s="9"/>
      <c r="Q220" s="10"/>
      <c r="R220" s="10">
        <v>16212</v>
      </c>
    </row>
    <row r="221" spans="1:18" x14ac:dyDescent="0.25">
      <c r="A221" s="7">
        <v>24</v>
      </c>
      <c r="B221" s="374" t="s">
        <v>339</v>
      </c>
      <c r="C221" s="375"/>
      <c r="D221" s="375"/>
      <c r="E221" s="375"/>
      <c r="F221" s="376"/>
      <c r="G221" s="11" t="s">
        <v>340</v>
      </c>
      <c r="H221" s="9">
        <v>0</v>
      </c>
      <c r="I221" s="9"/>
      <c r="J221" s="9"/>
      <c r="K221" s="9"/>
      <c r="L221" s="9"/>
      <c r="M221" s="9"/>
      <c r="N221" s="9">
        <v>2</v>
      </c>
      <c r="O221" s="9"/>
      <c r="P221" s="9"/>
      <c r="Q221" s="10"/>
      <c r="R221" s="10">
        <v>16212</v>
      </c>
    </row>
    <row r="222" spans="1:18" x14ac:dyDescent="0.25">
      <c r="A222" s="7">
        <v>25</v>
      </c>
      <c r="B222" s="374" t="s">
        <v>341</v>
      </c>
      <c r="C222" s="375"/>
      <c r="D222" s="375"/>
      <c r="E222" s="375"/>
      <c r="F222" s="376"/>
      <c r="G222" s="11" t="s">
        <v>342</v>
      </c>
      <c r="H222" s="9">
        <v>0</v>
      </c>
      <c r="I222" s="9"/>
      <c r="J222" s="9"/>
      <c r="K222" s="9"/>
      <c r="L222" s="9"/>
      <c r="M222" s="9"/>
      <c r="N222" s="9">
        <v>1</v>
      </c>
      <c r="O222" s="9"/>
      <c r="P222" s="9"/>
      <c r="Q222" s="10"/>
      <c r="R222" s="10">
        <v>16212</v>
      </c>
    </row>
    <row r="223" spans="1:18" ht="29.25" customHeight="1" x14ac:dyDescent="0.25">
      <c r="A223" s="7">
        <v>26</v>
      </c>
      <c r="B223" s="374" t="s">
        <v>343</v>
      </c>
      <c r="C223" s="375"/>
      <c r="D223" s="375"/>
      <c r="E223" s="375"/>
      <c r="F223" s="376"/>
      <c r="G223" s="11" t="s">
        <v>344</v>
      </c>
      <c r="H223" s="9">
        <v>0</v>
      </c>
      <c r="I223" s="9"/>
      <c r="J223" s="9"/>
      <c r="K223" s="9"/>
      <c r="L223" s="9"/>
      <c r="M223" s="9"/>
      <c r="N223" s="9">
        <v>0</v>
      </c>
      <c r="O223" s="9"/>
      <c r="P223" s="9">
        <v>1</v>
      </c>
      <c r="Q223" s="10"/>
      <c r="R223" s="10">
        <v>16212</v>
      </c>
    </row>
    <row r="224" spans="1:18" ht="36" customHeight="1" x14ac:dyDescent="0.25">
      <c r="A224" s="7">
        <v>27</v>
      </c>
      <c r="B224" s="374" t="s">
        <v>345</v>
      </c>
      <c r="C224" s="375"/>
      <c r="D224" s="375"/>
      <c r="E224" s="375"/>
      <c r="F224" s="376"/>
      <c r="G224" s="11" t="s">
        <v>346</v>
      </c>
      <c r="H224" s="9">
        <v>0</v>
      </c>
      <c r="I224" s="9"/>
      <c r="J224" s="9"/>
      <c r="K224" s="9"/>
      <c r="L224" s="9"/>
      <c r="M224" s="9"/>
      <c r="N224" s="9">
        <v>1</v>
      </c>
      <c r="O224" s="9"/>
      <c r="P224" s="9"/>
      <c r="Q224" s="10"/>
      <c r="R224" s="10">
        <v>16212</v>
      </c>
    </row>
    <row r="225" spans="1:18" ht="27.75" customHeight="1" x14ac:dyDescent="0.25">
      <c r="A225" s="7">
        <v>28</v>
      </c>
      <c r="B225" s="374" t="s">
        <v>347</v>
      </c>
      <c r="C225" s="375"/>
      <c r="D225" s="375"/>
      <c r="E225" s="375"/>
      <c r="F225" s="376"/>
      <c r="G225" s="11" t="s">
        <v>348</v>
      </c>
      <c r="H225" s="9">
        <v>0</v>
      </c>
      <c r="I225" s="9"/>
      <c r="J225" s="9"/>
      <c r="K225" s="9"/>
      <c r="L225" s="9"/>
      <c r="M225" s="9"/>
      <c r="N225" s="9">
        <v>1</v>
      </c>
      <c r="O225" s="9"/>
      <c r="P225" s="9"/>
      <c r="Q225" s="10"/>
      <c r="R225" s="10">
        <v>16212</v>
      </c>
    </row>
    <row r="226" spans="1:18" x14ac:dyDescent="0.25">
      <c r="A226" s="7">
        <v>29</v>
      </c>
      <c r="B226" s="374" t="s">
        <v>349</v>
      </c>
      <c r="C226" s="375"/>
      <c r="D226" s="375"/>
      <c r="E226" s="375"/>
      <c r="F226" s="376"/>
      <c r="G226" s="11" t="s">
        <v>350</v>
      </c>
      <c r="H226" s="9">
        <v>0</v>
      </c>
      <c r="I226" s="9"/>
      <c r="J226" s="9"/>
      <c r="K226" s="9"/>
      <c r="L226" s="9"/>
      <c r="M226" s="9"/>
      <c r="N226" s="9">
        <v>1</v>
      </c>
      <c r="O226" s="9"/>
      <c r="P226" s="9"/>
      <c r="Q226" s="10"/>
      <c r="R226" s="10">
        <v>16212</v>
      </c>
    </row>
    <row r="227" spans="1:18" ht="24" x14ac:dyDescent="0.25">
      <c r="A227" s="7">
        <v>30</v>
      </c>
      <c r="B227" s="374" t="s">
        <v>351</v>
      </c>
      <c r="C227" s="375"/>
      <c r="D227" s="375"/>
      <c r="E227" s="375"/>
      <c r="F227" s="376"/>
      <c r="G227" s="11" t="s">
        <v>352</v>
      </c>
      <c r="H227" s="9">
        <v>0</v>
      </c>
      <c r="I227" s="9"/>
      <c r="J227" s="9"/>
      <c r="K227" s="9"/>
      <c r="L227" s="9"/>
      <c r="M227" s="9"/>
      <c r="N227" s="9">
        <v>1</v>
      </c>
      <c r="O227" s="9"/>
      <c r="P227" s="9"/>
      <c r="Q227" s="10"/>
      <c r="R227" s="10">
        <v>16212</v>
      </c>
    </row>
    <row r="228" spans="1:18" x14ac:dyDescent="0.25">
      <c r="A228" s="7">
        <v>31</v>
      </c>
      <c r="B228" s="374" t="s">
        <v>204</v>
      </c>
      <c r="C228" s="375"/>
      <c r="D228" s="375"/>
      <c r="E228" s="375"/>
      <c r="F228" s="376"/>
      <c r="G228" s="11" t="s">
        <v>353</v>
      </c>
      <c r="H228" s="9">
        <v>0</v>
      </c>
      <c r="I228" s="9"/>
      <c r="J228" s="9"/>
      <c r="K228" s="9"/>
      <c r="L228" s="9"/>
      <c r="M228" s="9"/>
      <c r="N228" s="9">
        <v>1</v>
      </c>
      <c r="O228" s="9"/>
      <c r="P228" s="9"/>
      <c r="Q228" s="10"/>
      <c r="R228" s="10">
        <v>16212</v>
      </c>
    </row>
    <row r="229" spans="1:18" x14ac:dyDescent="0.25">
      <c r="A229" s="7">
        <v>32</v>
      </c>
      <c r="B229" s="374" t="s">
        <v>354</v>
      </c>
      <c r="C229" s="375"/>
      <c r="D229" s="375"/>
      <c r="E229" s="375"/>
      <c r="F229" s="376"/>
      <c r="G229" s="11" t="s">
        <v>355</v>
      </c>
      <c r="H229" s="9">
        <v>0</v>
      </c>
      <c r="I229" s="9"/>
      <c r="J229" s="9"/>
      <c r="K229" s="9"/>
      <c r="L229" s="9"/>
      <c r="M229" s="9"/>
      <c r="N229" s="9">
        <v>1</v>
      </c>
      <c r="O229" s="9"/>
      <c r="P229" s="9"/>
      <c r="Q229" s="10"/>
      <c r="R229" s="10">
        <v>16212</v>
      </c>
    </row>
    <row r="230" spans="1:18" x14ac:dyDescent="0.25">
      <c r="A230" s="7">
        <v>33</v>
      </c>
      <c r="B230" s="374" t="s">
        <v>356</v>
      </c>
      <c r="C230" s="375"/>
      <c r="D230" s="375"/>
      <c r="E230" s="375"/>
      <c r="F230" s="376"/>
      <c r="G230" s="11" t="s">
        <v>357</v>
      </c>
      <c r="H230" s="9">
        <v>0</v>
      </c>
      <c r="I230" s="9"/>
      <c r="J230" s="9"/>
      <c r="K230" s="9"/>
      <c r="L230" s="9"/>
      <c r="M230" s="9"/>
      <c r="N230" s="9">
        <v>1</v>
      </c>
      <c r="O230" s="9"/>
      <c r="P230" s="9"/>
      <c r="Q230" s="10"/>
      <c r="R230" s="10">
        <v>16212</v>
      </c>
    </row>
    <row r="231" spans="1:18" ht="26.25" customHeight="1" x14ac:dyDescent="0.25">
      <c r="A231" s="7">
        <v>34</v>
      </c>
      <c r="B231" s="374" t="s">
        <v>358</v>
      </c>
      <c r="C231" s="375"/>
      <c r="D231" s="375"/>
      <c r="E231" s="375"/>
      <c r="F231" s="376"/>
      <c r="G231" s="11" t="s">
        <v>359</v>
      </c>
      <c r="H231" s="9">
        <v>0</v>
      </c>
      <c r="I231" s="9"/>
      <c r="J231" s="9"/>
      <c r="K231" s="9"/>
      <c r="L231" s="9"/>
      <c r="M231" s="9"/>
      <c r="N231" s="9">
        <v>2</v>
      </c>
      <c r="O231" s="9"/>
      <c r="P231" s="9"/>
      <c r="Q231" s="10"/>
      <c r="R231" s="10">
        <v>16212</v>
      </c>
    </row>
    <row r="232" spans="1:18" x14ac:dyDescent="0.25">
      <c r="A232" s="7">
        <v>35</v>
      </c>
      <c r="B232" s="374" t="s">
        <v>360</v>
      </c>
      <c r="C232" s="375"/>
      <c r="D232" s="375"/>
      <c r="E232" s="375"/>
      <c r="F232" s="376"/>
      <c r="G232" s="11" t="s">
        <v>361</v>
      </c>
      <c r="H232" s="9">
        <v>0</v>
      </c>
      <c r="I232" s="9"/>
      <c r="J232" s="9"/>
      <c r="K232" s="9"/>
      <c r="L232" s="9"/>
      <c r="M232" s="9"/>
      <c r="N232" s="9">
        <v>1</v>
      </c>
      <c r="O232" s="9"/>
      <c r="P232" s="9"/>
      <c r="Q232" s="10"/>
      <c r="R232" s="10">
        <v>16212</v>
      </c>
    </row>
    <row r="233" spans="1:18" x14ac:dyDescent="0.25">
      <c r="A233" s="7">
        <v>36</v>
      </c>
      <c r="B233" s="374" t="s">
        <v>362</v>
      </c>
      <c r="C233" s="375"/>
      <c r="D233" s="375"/>
      <c r="E233" s="375"/>
      <c r="F233" s="376"/>
      <c r="G233" s="11" t="s">
        <v>363</v>
      </c>
      <c r="H233" s="9">
        <v>0</v>
      </c>
      <c r="I233" s="9"/>
      <c r="J233" s="9"/>
      <c r="K233" s="9"/>
      <c r="L233" s="9"/>
      <c r="M233" s="9"/>
      <c r="N233" s="9">
        <v>1</v>
      </c>
      <c r="O233" s="9"/>
      <c r="P233" s="9"/>
      <c r="Q233" s="10"/>
      <c r="R233" s="10">
        <v>16212</v>
      </c>
    </row>
    <row r="234" spans="1:18" x14ac:dyDescent="0.25">
      <c r="A234" s="7">
        <v>37</v>
      </c>
      <c r="B234" s="374" t="s">
        <v>364</v>
      </c>
      <c r="C234" s="375"/>
      <c r="D234" s="375"/>
      <c r="E234" s="375"/>
      <c r="F234" s="376"/>
      <c r="G234" s="11" t="s">
        <v>365</v>
      </c>
      <c r="H234" s="9">
        <v>0</v>
      </c>
      <c r="I234" s="9"/>
      <c r="J234" s="9"/>
      <c r="K234" s="9"/>
      <c r="L234" s="9"/>
      <c r="M234" s="9"/>
      <c r="N234" s="9">
        <v>1</v>
      </c>
      <c r="O234" s="9"/>
      <c r="P234" s="9"/>
      <c r="Q234" s="10"/>
      <c r="R234" s="10">
        <v>16212</v>
      </c>
    </row>
    <row r="235" spans="1:18" x14ac:dyDescent="0.25">
      <c r="A235" s="7">
        <v>10</v>
      </c>
      <c r="B235" s="396" t="s">
        <v>366</v>
      </c>
      <c r="C235" s="397"/>
      <c r="D235" s="397"/>
      <c r="E235" s="397"/>
      <c r="F235" s="397"/>
      <c r="G235" s="398"/>
      <c r="H235" s="3">
        <f t="shared" ref="H235:P235" si="17">H236+H237+H238+H239</f>
        <v>80</v>
      </c>
      <c r="I235" s="3">
        <f t="shared" si="17"/>
        <v>30</v>
      </c>
      <c r="J235" s="3">
        <f t="shared" si="17"/>
        <v>50</v>
      </c>
      <c r="K235" s="3">
        <f t="shared" si="17"/>
        <v>30</v>
      </c>
      <c r="L235" s="3">
        <f t="shared" si="17"/>
        <v>1</v>
      </c>
      <c r="M235" s="3">
        <f t="shared" si="17"/>
        <v>1</v>
      </c>
      <c r="N235" s="3">
        <f t="shared" si="17"/>
        <v>79</v>
      </c>
      <c r="O235" s="3">
        <f t="shared" si="17"/>
        <v>0</v>
      </c>
      <c r="P235" s="3">
        <f t="shared" si="17"/>
        <v>0</v>
      </c>
      <c r="Q235" s="6">
        <v>44972</v>
      </c>
      <c r="R235" s="6">
        <v>22486</v>
      </c>
    </row>
    <row r="236" spans="1:18" x14ac:dyDescent="0.25">
      <c r="A236" s="7"/>
      <c r="B236" s="374" t="s">
        <v>367</v>
      </c>
      <c r="C236" s="375"/>
      <c r="D236" s="375"/>
      <c r="E236" s="375"/>
      <c r="F236" s="376"/>
      <c r="G236" s="11" t="s">
        <v>566</v>
      </c>
      <c r="H236" s="9">
        <f>I236+J236</f>
        <v>60</v>
      </c>
      <c r="I236" s="9">
        <v>30</v>
      </c>
      <c r="J236" s="9">
        <v>30</v>
      </c>
      <c r="K236" s="9">
        <v>23</v>
      </c>
      <c r="L236" s="9">
        <v>0</v>
      </c>
      <c r="M236" s="9">
        <v>0</v>
      </c>
      <c r="N236" s="9">
        <v>52</v>
      </c>
      <c r="O236" s="9"/>
      <c r="P236" s="9"/>
      <c r="Q236" s="10">
        <v>44972</v>
      </c>
      <c r="R236" s="10">
        <v>22486</v>
      </c>
    </row>
    <row r="237" spans="1:18" x14ac:dyDescent="0.25">
      <c r="A237" s="7"/>
      <c r="B237" s="374" t="s">
        <v>368</v>
      </c>
      <c r="C237" s="375"/>
      <c r="D237" s="375"/>
      <c r="E237" s="375"/>
      <c r="F237" s="376"/>
      <c r="G237" s="11" t="s">
        <v>567</v>
      </c>
      <c r="H237" s="9">
        <f t="shared" ref="H237:H239" si="18">I237+J237</f>
        <v>20</v>
      </c>
      <c r="I237" s="9"/>
      <c r="J237" s="9">
        <v>20</v>
      </c>
      <c r="K237" s="9">
        <v>7</v>
      </c>
      <c r="L237" s="9">
        <v>1</v>
      </c>
      <c r="M237" s="9">
        <v>1</v>
      </c>
      <c r="N237" s="9">
        <v>23</v>
      </c>
      <c r="O237" s="9"/>
      <c r="P237" s="9"/>
      <c r="Q237" s="10">
        <v>44972</v>
      </c>
      <c r="R237" s="10">
        <v>22486</v>
      </c>
    </row>
    <row r="238" spans="1:18" ht="24" x14ac:dyDescent="0.25">
      <c r="A238" s="7">
        <v>1</v>
      </c>
      <c r="B238" s="374" t="s">
        <v>369</v>
      </c>
      <c r="C238" s="375"/>
      <c r="D238" s="375"/>
      <c r="E238" s="375"/>
      <c r="F238" s="376"/>
      <c r="G238" s="11" t="s">
        <v>370</v>
      </c>
      <c r="H238" s="9">
        <f t="shared" si="18"/>
        <v>0</v>
      </c>
      <c r="I238" s="9"/>
      <c r="J238" s="9"/>
      <c r="K238" s="9"/>
      <c r="L238" s="9"/>
      <c r="M238" s="9"/>
      <c r="N238" s="9">
        <v>2</v>
      </c>
      <c r="O238" s="9"/>
      <c r="P238" s="9"/>
      <c r="Q238" s="10"/>
      <c r="R238" s="10">
        <v>22486</v>
      </c>
    </row>
    <row r="239" spans="1:18" ht="24" x14ac:dyDescent="0.25">
      <c r="A239" s="7">
        <v>2</v>
      </c>
      <c r="B239" s="374" t="s">
        <v>367</v>
      </c>
      <c r="C239" s="375"/>
      <c r="D239" s="375"/>
      <c r="E239" s="375"/>
      <c r="F239" s="376"/>
      <c r="G239" s="11" t="s">
        <v>371</v>
      </c>
      <c r="H239" s="9">
        <f t="shared" si="18"/>
        <v>0</v>
      </c>
      <c r="I239" s="9"/>
      <c r="J239" s="9"/>
      <c r="K239" s="9"/>
      <c r="L239" s="9"/>
      <c r="M239" s="9"/>
      <c r="N239" s="9">
        <v>2</v>
      </c>
      <c r="O239" s="9"/>
      <c r="P239" s="9"/>
      <c r="Q239" s="10">
        <v>44972</v>
      </c>
      <c r="R239" s="10">
        <v>22486</v>
      </c>
    </row>
    <row r="240" spans="1:18" x14ac:dyDescent="0.25">
      <c r="A240" s="7">
        <v>11</v>
      </c>
      <c r="B240" s="396" t="s">
        <v>372</v>
      </c>
      <c r="C240" s="397"/>
      <c r="D240" s="397"/>
      <c r="E240" s="397"/>
      <c r="F240" s="397"/>
      <c r="G240" s="398"/>
      <c r="H240" s="3">
        <f t="shared" ref="H240:P240" si="19">H241+H242+H243+H244+H245+H246+H247+H248+H249+H250+H251+H252+H253+H254</f>
        <v>475</v>
      </c>
      <c r="I240" s="3">
        <f t="shared" si="19"/>
        <v>370</v>
      </c>
      <c r="J240" s="3">
        <f t="shared" si="19"/>
        <v>105</v>
      </c>
      <c r="K240" s="3">
        <f t="shared" si="19"/>
        <v>169</v>
      </c>
      <c r="L240" s="3">
        <f t="shared" si="19"/>
        <v>9</v>
      </c>
      <c r="M240" s="3">
        <f t="shared" si="19"/>
        <v>7</v>
      </c>
      <c r="N240" s="3">
        <f t="shared" si="19"/>
        <v>487</v>
      </c>
      <c r="O240" s="3">
        <f t="shared" si="19"/>
        <v>0</v>
      </c>
      <c r="P240" s="3">
        <f t="shared" si="19"/>
        <v>0</v>
      </c>
      <c r="Q240" s="6">
        <v>45196</v>
      </c>
      <c r="R240" s="6">
        <v>24436</v>
      </c>
    </row>
    <row r="241" spans="1:18" ht="24" x14ac:dyDescent="0.25">
      <c r="A241" s="7"/>
      <c r="B241" s="374" t="s">
        <v>373</v>
      </c>
      <c r="C241" s="375"/>
      <c r="D241" s="375"/>
      <c r="E241" s="375"/>
      <c r="F241" s="376"/>
      <c r="G241" s="11" t="s">
        <v>568</v>
      </c>
      <c r="H241" s="9">
        <f>I241+J241</f>
        <v>370</v>
      </c>
      <c r="I241" s="9">
        <v>340</v>
      </c>
      <c r="J241" s="9">
        <v>30</v>
      </c>
      <c r="K241" s="12">
        <v>131</v>
      </c>
      <c r="L241" s="9">
        <v>7</v>
      </c>
      <c r="M241" s="9">
        <v>7</v>
      </c>
      <c r="N241" s="9">
        <v>366</v>
      </c>
      <c r="O241" s="9"/>
      <c r="P241" s="9"/>
      <c r="Q241" s="10">
        <v>47060</v>
      </c>
      <c r="R241" s="10">
        <v>24924</v>
      </c>
    </row>
    <row r="242" spans="1:18" ht="26.25" customHeight="1" x14ac:dyDescent="0.25">
      <c r="A242" s="7"/>
      <c r="B242" s="374" t="s">
        <v>374</v>
      </c>
      <c r="C242" s="375"/>
      <c r="D242" s="375"/>
      <c r="E242" s="375"/>
      <c r="F242" s="376"/>
      <c r="G242" s="11" t="s">
        <v>569</v>
      </c>
      <c r="H242" s="9">
        <f t="shared" ref="H242:H254" si="20">I242+J242</f>
        <v>20</v>
      </c>
      <c r="I242" s="9">
        <v>10</v>
      </c>
      <c r="J242" s="9">
        <v>10</v>
      </c>
      <c r="K242" s="9">
        <v>10</v>
      </c>
      <c r="L242" s="9"/>
      <c r="M242" s="9"/>
      <c r="N242" s="9">
        <v>25</v>
      </c>
      <c r="O242" s="9"/>
      <c r="P242" s="9"/>
      <c r="Q242" s="10">
        <v>40183</v>
      </c>
      <c r="R242" s="10">
        <v>21981</v>
      </c>
    </row>
    <row r="243" spans="1:18" x14ac:dyDescent="0.25">
      <c r="A243" s="7"/>
      <c r="B243" s="374" t="s">
        <v>375</v>
      </c>
      <c r="C243" s="375"/>
      <c r="D243" s="375"/>
      <c r="E243" s="375"/>
      <c r="F243" s="376"/>
      <c r="G243" s="11" t="s">
        <v>570</v>
      </c>
      <c r="H243" s="9">
        <f t="shared" si="20"/>
        <v>20</v>
      </c>
      <c r="I243" s="9">
        <v>10</v>
      </c>
      <c r="J243" s="9">
        <v>10</v>
      </c>
      <c r="K243" s="9">
        <v>7</v>
      </c>
      <c r="L243" s="9"/>
      <c r="M243" s="9"/>
      <c r="N243" s="9">
        <v>23</v>
      </c>
      <c r="O243" s="9"/>
      <c r="P243" s="9"/>
      <c r="Q243" s="10">
        <v>38558</v>
      </c>
      <c r="R243" s="10">
        <v>23169</v>
      </c>
    </row>
    <row r="244" spans="1:18" x14ac:dyDescent="0.25">
      <c r="A244" s="7"/>
      <c r="B244" s="374" t="s">
        <v>376</v>
      </c>
      <c r="C244" s="375"/>
      <c r="D244" s="375"/>
      <c r="E244" s="375"/>
      <c r="F244" s="376"/>
      <c r="G244" s="11" t="s">
        <v>571</v>
      </c>
      <c r="H244" s="9">
        <f t="shared" si="20"/>
        <v>20</v>
      </c>
      <c r="I244" s="9">
        <v>10</v>
      </c>
      <c r="J244" s="9">
        <v>10</v>
      </c>
      <c r="K244" s="9">
        <v>7</v>
      </c>
      <c r="L244" s="9">
        <v>0</v>
      </c>
      <c r="M244" s="9">
        <v>0</v>
      </c>
      <c r="N244" s="9">
        <v>24</v>
      </c>
      <c r="O244" s="9"/>
      <c r="P244" s="9"/>
      <c r="Q244" s="10">
        <v>39826</v>
      </c>
      <c r="R244" s="10">
        <v>20008</v>
      </c>
    </row>
    <row r="245" spans="1:18" x14ac:dyDescent="0.25">
      <c r="A245" s="7"/>
      <c r="B245" s="374" t="s">
        <v>377</v>
      </c>
      <c r="C245" s="375"/>
      <c r="D245" s="375"/>
      <c r="E245" s="375"/>
      <c r="F245" s="376"/>
      <c r="G245" s="11" t="s">
        <v>572</v>
      </c>
      <c r="H245" s="9">
        <f t="shared" si="20"/>
        <v>0</v>
      </c>
      <c r="I245" s="9"/>
      <c r="J245" s="9"/>
      <c r="K245" s="9">
        <v>3</v>
      </c>
      <c r="L245" s="9">
        <v>0</v>
      </c>
      <c r="M245" s="9"/>
      <c r="N245" s="9">
        <v>7</v>
      </c>
      <c r="O245" s="9"/>
      <c r="P245" s="9"/>
      <c r="Q245" s="10">
        <v>45504</v>
      </c>
      <c r="R245" s="10">
        <v>24522</v>
      </c>
    </row>
    <row r="246" spans="1:18" x14ac:dyDescent="0.25">
      <c r="A246" s="7"/>
      <c r="B246" s="374" t="s">
        <v>378</v>
      </c>
      <c r="C246" s="375"/>
      <c r="D246" s="375"/>
      <c r="E246" s="375"/>
      <c r="F246" s="376"/>
      <c r="G246" s="11" t="s">
        <v>573</v>
      </c>
      <c r="H246" s="9">
        <f t="shared" si="20"/>
        <v>15</v>
      </c>
      <c r="I246" s="9"/>
      <c r="J246" s="9">
        <v>15</v>
      </c>
      <c r="K246" s="9">
        <v>1</v>
      </c>
      <c r="L246" s="9">
        <v>0</v>
      </c>
      <c r="M246" s="9"/>
      <c r="N246" s="9">
        <v>7</v>
      </c>
      <c r="O246" s="9"/>
      <c r="P246" s="9"/>
      <c r="Q246" s="10">
        <v>79149</v>
      </c>
      <c r="R246" s="10">
        <v>25536</v>
      </c>
    </row>
    <row r="247" spans="1:18" x14ac:dyDescent="0.25">
      <c r="A247" s="7"/>
      <c r="B247" s="374" t="s">
        <v>379</v>
      </c>
      <c r="C247" s="375"/>
      <c r="D247" s="375"/>
      <c r="E247" s="375"/>
      <c r="F247" s="376"/>
      <c r="G247" s="11" t="s">
        <v>574</v>
      </c>
      <c r="H247" s="9">
        <f t="shared" si="20"/>
        <v>15</v>
      </c>
      <c r="I247" s="9"/>
      <c r="J247" s="9">
        <v>15</v>
      </c>
      <c r="K247" s="9">
        <v>4</v>
      </c>
      <c r="L247" s="9">
        <v>1</v>
      </c>
      <c r="M247" s="9">
        <v>0</v>
      </c>
      <c r="N247" s="9">
        <v>6</v>
      </c>
      <c r="O247" s="9"/>
      <c r="P247" s="9"/>
      <c r="Q247" s="10">
        <v>45468</v>
      </c>
      <c r="R247" s="10">
        <v>27439</v>
      </c>
    </row>
    <row r="248" spans="1:18" x14ac:dyDescent="0.25">
      <c r="A248" s="7"/>
      <c r="B248" s="374" t="s">
        <v>380</v>
      </c>
      <c r="C248" s="375"/>
      <c r="D248" s="375"/>
      <c r="E248" s="375"/>
      <c r="F248" s="376"/>
      <c r="G248" s="11" t="s">
        <v>575</v>
      </c>
      <c r="H248" s="9">
        <f t="shared" si="20"/>
        <v>0</v>
      </c>
      <c r="I248" s="9"/>
      <c r="J248" s="9"/>
      <c r="K248" s="9">
        <v>2</v>
      </c>
      <c r="L248" s="9">
        <v>0</v>
      </c>
      <c r="M248" s="9">
        <v>0</v>
      </c>
      <c r="N248" s="9">
        <v>6</v>
      </c>
      <c r="O248" s="9"/>
      <c r="P248" s="9"/>
      <c r="Q248" s="10">
        <v>24692</v>
      </c>
      <c r="R248" s="10">
        <v>24722</v>
      </c>
    </row>
    <row r="249" spans="1:18" x14ac:dyDescent="0.25">
      <c r="A249" s="7"/>
      <c r="B249" s="374" t="s">
        <v>381</v>
      </c>
      <c r="C249" s="375"/>
      <c r="D249" s="375"/>
      <c r="E249" s="375"/>
      <c r="F249" s="376"/>
      <c r="G249" s="11" t="s">
        <v>576</v>
      </c>
      <c r="H249" s="9">
        <f t="shared" si="20"/>
        <v>0</v>
      </c>
      <c r="I249" s="9"/>
      <c r="J249" s="9"/>
      <c r="K249" s="9">
        <v>2</v>
      </c>
      <c r="L249" s="9">
        <v>0</v>
      </c>
      <c r="M249" s="9">
        <v>0</v>
      </c>
      <c r="N249" s="9">
        <v>7</v>
      </c>
      <c r="O249" s="9"/>
      <c r="P249" s="9"/>
      <c r="Q249" s="10">
        <v>28849</v>
      </c>
      <c r="R249" s="10">
        <v>22844</v>
      </c>
    </row>
    <row r="250" spans="1:18" x14ac:dyDescent="0.25">
      <c r="A250" s="7"/>
      <c r="B250" s="374" t="s">
        <v>382</v>
      </c>
      <c r="C250" s="375"/>
      <c r="D250" s="375"/>
      <c r="E250" s="375"/>
      <c r="F250" s="376"/>
      <c r="G250" s="11" t="s">
        <v>577</v>
      </c>
      <c r="H250" s="9">
        <f t="shared" si="20"/>
        <v>15</v>
      </c>
      <c r="I250" s="9"/>
      <c r="J250" s="9">
        <v>15</v>
      </c>
      <c r="K250" s="9">
        <v>2</v>
      </c>
      <c r="L250" s="9">
        <v>1</v>
      </c>
      <c r="M250" s="9">
        <v>0</v>
      </c>
      <c r="N250" s="9">
        <v>10</v>
      </c>
      <c r="O250" s="9"/>
      <c r="P250" s="9"/>
      <c r="Q250" s="10">
        <v>63447</v>
      </c>
      <c r="R250" s="10">
        <v>35552</v>
      </c>
    </row>
    <row r="251" spans="1:18" x14ac:dyDescent="0.25">
      <c r="A251" s="7">
        <v>1</v>
      </c>
      <c r="B251" s="374" t="s">
        <v>383</v>
      </c>
      <c r="C251" s="375"/>
      <c r="D251" s="375"/>
      <c r="E251" s="375"/>
      <c r="F251" s="376"/>
      <c r="G251" s="11" t="s">
        <v>384</v>
      </c>
      <c r="H251" s="9">
        <f t="shared" si="20"/>
        <v>0</v>
      </c>
      <c r="I251" s="9"/>
      <c r="J251" s="9"/>
      <c r="K251" s="9"/>
      <c r="L251" s="9"/>
      <c r="M251" s="9"/>
      <c r="N251" s="9">
        <v>2</v>
      </c>
      <c r="O251" s="9"/>
      <c r="P251" s="9"/>
      <c r="Q251" s="10"/>
      <c r="R251" s="10">
        <v>17509</v>
      </c>
    </row>
    <row r="252" spans="1:18" x14ac:dyDescent="0.25">
      <c r="A252" s="7">
        <v>2</v>
      </c>
      <c r="B252" s="374" t="s">
        <v>385</v>
      </c>
      <c r="C252" s="375"/>
      <c r="D252" s="375"/>
      <c r="E252" s="375"/>
      <c r="F252" s="376"/>
      <c r="G252" s="11" t="s">
        <v>386</v>
      </c>
      <c r="H252" s="9">
        <f t="shared" si="20"/>
        <v>0</v>
      </c>
      <c r="I252" s="9"/>
      <c r="J252" s="9"/>
      <c r="K252" s="9"/>
      <c r="L252" s="9"/>
      <c r="M252" s="9"/>
      <c r="N252" s="9">
        <v>2</v>
      </c>
      <c r="O252" s="9"/>
      <c r="P252" s="9"/>
      <c r="Q252" s="10"/>
      <c r="R252" s="10">
        <v>26336</v>
      </c>
    </row>
    <row r="253" spans="1:18" x14ac:dyDescent="0.25">
      <c r="A253" s="7">
        <v>3</v>
      </c>
      <c r="B253" s="374" t="s">
        <v>387</v>
      </c>
      <c r="C253" s="375"/>
      <c r="D253" s="375"/>
      <c r="E253" s="375"/>
      <c r="F253" s="376"/>
      <c r="G253" s="11" t="s">
        <v>388</v>
      </c>
      <c r="H253" s="9">
        <f t="shared" si="20"/>
        <v>0</v>
      </c>
      <c r="I253" s="9"/>
      <c r="J253" s="9"/>
      <c r="K253" s="9"/>
      <c r="L253" s="9"/>
      <c r="M253" s="9"/>
      <c r="N253" s="9">
        <v>1</v>
      </c>
      <c r="O253" s="9"/>
      <c r="P253" s="9"/>
      <c r="Q253" s="10"/>
      <c r="R253" s="10">
        <v>52295</v>
      </c>
    </row>
    <row r="254" spans="1:18" ht="36" x14ac:dyDescent="0.25">
      <c r="A254" s="7">
        <v>4</v>
      </c>
      <c r="B254" s="374" t="s">
        <v>389</v>
      </c>
      <c r="C254" s="375"/>
      <c r="D254" s="375"/>
      <c r="E254" s="375"/>
      <c r="F254" s="376"/>
      <c r="G254" s="11" t="s">
        <v>390</v>
      </c>
      <c r="H254" s="9">
        <f t="shared" si="20"/>
        <v>0</v>
      </c>
      <c r="I254" s="9"/>
      <c r="J254" s="9"/>
      <c r="K254" s="9"/>
      <c r="L254" s="9"/>
      <c r="M254" s="9"/>
      <c r="N254" s="9">
        <v>1</v>
      </c>
      <c r="O254" s="9"/>
      <c r="P254" s="9"/>
      <c r="Q254" s="10"/>
      <c r="R254" s="10">
        <v>7456</v>
      </c>
    </row>
    <row r="255" spans="1:18" x14ac:dyDescent="0.25">
      <c r="A255" s="7">
        <v>12</v>
      </c>
      <c r="B255" s="396" t="s">
        <v>391</v>
      </c>
      <c r="C255" s="397"/>
      <c r="D255" s="397"/>
      <c r="E255" s="397"/>
      <c r="F255" s="397"/>
      <c r="G255" s="398"/>
      <c r="H255" s="3">
        <f t="shared" ref="H255:P255" si="21">H256+H257+H258+H259+H260+H261+H262+H263+H264+H265</f>
        <v>350</v>
      </c>
      <c r="I255" s="3">
        <f t="shared" si="21"/>
        <v>260</v>
      </c>
      <c r="J255" s="25">
        <f>J256+J257+J258+J259+J260+J261+J262+J263+J264+J265</f>
        <v>90</v>
      </c>
      <c r="K255" s="3">
        <f t="shared" si="21"/>
        <v>188</v>
      </c>
      <c r="L255" s="3">
        <f t="shared" si="21"/>
        <v>48</v>
      </c>
      <c r="M255" s="3">
        <f t="shared" si="21"/>
        <v>3</v>
      </c>
      <c r="N255" s="3">
        <f t="shared" si="21"/>
        <v>596</v>
      </c>
      <c r="O255" s="3">
        <f t="shared" si="21"/>
        <v>78</v>
      </c>
      <c r="P255" s="3">
        <f t="shared" si="21"/>
        <v>0</v>
      </c>
      <c r="Q255" s="6">
        <v>44973</v>
      </c>
      <c r="R255" s="6">
        <v>22483</v>
      </c>
    </row>
    <row r="256" spans="1:18" x14ac:dyDescent="0.25">
      <c r="A256" s="7"/>
      <c r="B256" s="374" t="s">
        <v>392</v>
      </c>
      <c r="C256" s="375"/>
      <c r="D256" s="375"/>
      <c r="E256" s="375"/>
      <c r="F256" s="376"/>
      <c r="G256" s="11" t="s">
        <v>578</v>
      </c>
      <c r="H256" s="9">
        <v>305</v>
      </c>
      <c r="I256" s="9">
        <v>235</v>
      </c>
      <c r="J256" s="9">
        <v>70</v>
      </c>
      <c r="K256" s="9">
        <v>130</v>
      </c>
      <c r="L256" s="9">
        <v>29</v>
      </c>
      <c r="M256" s="9">
        <v>1</v>
      </c>
      <c r="N256" s="9">
        <v>431</v>
      </c>
      <c r="O256" s="9">
        <v>56</v>
      </c>
      <c r="P256" s="9"/>
      <c r="Q256" s="10">
        <v>44973</v>
      </c>
      <c r="R256" s="10">
        <v>22483</v>
      </c>
    </row>
    <row r="257" spans="1:18" ht="22.5" customHeight="1" x14ac:dyDescent="0.25">
      <c r="A257" s="7"/>
      <c r="B257" s="374" t="s">
        <v>393</v>
      </c>
      <c r="C257" s="375"/>
      <c r="D257" s="375"/>
      <c r="E257" s="375"/>
      <c r="F257" s="376"/>
      <c r="G257" s="11" t="s">
        <v>579</v>
      </c>
      <c r="H257" s="9">
        <v>45</v>
      </c>
      <c r="I257" s="9">
        <v>25</v>
      </c>
      <c r="J257" s="9">
        <v>20</v>
      </c>
      <c r="K257" s="9">
        <v>8</v>
      </c>
      <c r="L257" s="9">
        <v>6</v>
      </c>
      <c r="M257" s="9">
        <v>1</v>
      </c>
      <c r="N257" s="9">
        <v>27</v>
      </c>
      <c r="O257" s="9">
        <v>6</v>
      </c>
      <c r="P257" s="9"/>
      <c r="Q257" s="10">
        <v>44973</v>
      </c>
      <c r="R257" s="10">
        <v>22483</v>
      </c>
    </row>
    <row r="258" spans="1:18" x14ac:dyDescent="0.25">
      <c r="A258" s="7"/>
      <c r="B258" s="374" t="s">
        <v>394</v>
      </c>
      <c r="C258" s="375"/>
      <c r="D258" s="375"/>
      <c r="E258" s="375"/>
      <c r="F258" s="376"/>
      <c r="G258" s="11" t="s">
        <v>580</v>
      </c>
      <c r="H258" s="9">
        <f t="shared" ref="H258:H264" si="22">I258+J258</f>
        <v>0</v>
      </c>
      <c r="I258" s="9"/>
      <c r="J258" s="9"/>
      <c r="K258" s="9">
        <v>12</v>
      </c>
      <c r="L258" s="9">
        <v>3</v>
      </c>
      <c r="M258" s="9"/>
      <c r="N258" s="9">
        <v>39</v>
      </c>
      <c r="O258" s="9">
        <v>3</v>
      </c>
      <c r="P258" s="9"/>
      <c r="Q258" s="10">
        <v>44973</v>
      </c>
      <c r="R258" s="10">
        <v>22483</v>
      </c>
    </row>
    <row r="259" spans="1:18" x14ac:dyDescent="0.25">
      <c r="A259" s="7"/>
      <c r="B259" s="374" t="s">
        <v>395</v>
      </c>
      <c r="C259" s="375"/>
      <c r="D259" s="375"/>
      <c r="E259" s="375"/>
      <c r="F259" s="376"/>
      <c r="G259" s="11" t="s">
        <v>581</v>
      </c>
      <c r="H259" s="9">
        <f t="shared" si="22"/>
        <v>0</v>
      </c>
      <c r="I259" s="9"/>
      <c r="J259" s="9"/>
      <c r="K259" s="9">
        <v>4</v>
      </c>
      <c r="L259" s="9">
        <v>1</v>
      </c>
      <c r="M259" s="9">
        <v>1</v>
      </c>
      <c r="N259" s="9">
        <v>11</v>
      </c>
      <c r="O259" s="9">
        <v>2</v>
      </c>
      <c r="P259" s="9"/>
      <c r="Q259" s="10">
        <v>44973</v>
      </c>
      <c r="R259" s="10">
        <v>22483</v>
      </c>
    </row>
    <row r="260" spans="1:18" x14ac:dyDescent="0.25">
      <c r="A260" s="7"/>
      <c r="B260" s="374" t="s">
        <v>396</v>
      </c>
      <c r="C260" s="375"/>
      <c r="D260" s="375"/>
      <c r="E260" s="375"/>
      <c r="F260" s="376"/>
      <c r="G260" s="11" t="s">
        <v>582</v>
      </c>
      <c r="H260" s="9">
        <f t="shared" si="22"/>
        <v>0</v>
      </c>
      <c r="I260" s="9"/>
      <c r="J260" s="9"/>
      <c r="K260" s="9">
        <v>8</v>
      </c>
      <c r="L260" s="9">
        <v>2</v>
      </c>
      <c r="M260" s="9"/>
      <c r="N260" s="9">
        <v>17</v>
      </c>
      <c r="O260" s="9">
        <v>2</v>
      </c>
      <c r="P260" s="9"/>
      <c r="Q260" s="10">
        <v>44973</v>
      </c>
      <c r="R260" s="10">
        <v>22483</v>
      </c>
    </row>
    <row r="261" spans="1:18" x14ac:dyDescent="0.25">
      <c r="A261" s="7"/>
      <c r="B261" s="374" t="s">
        <v>397</v>
      </c>
      <c r="C261" s="375"/>
      <c r="D261" s="375"/>
      <c r="E261" s="375"/>
      <c r="F261" s="376"/>
      <c r="G261" s="11" t="s">
        <v>583</v>
      </c>
      <c r="H261" s="9">
        <f t="shared" si="22"/>
        <v>0</v>
      </c>
      <c r="I261" s="9"/>
      <c r="J261" s="9"/>
      <c r="K261" s="9">
        <v>5</v>
      </c>
      <c r="L261" s="9">
        <v>1</v>
      </c>
      <c r="M261" s="9"/>
      <c r="N261" s="9">
        <v>12</v>
      </c>
      <c r="O261" s="9">
        <v>3</v>
      </c>
      <c r="P261" s="9"/>
      <c r="Q261" s="10">
        <v>44973</v>
      </c>
      <c r="R261" s="10">
        <v>22483</v>
      </c>
    </row>
    <row r="262" spans="1:18" x14ac:dyDescent="0.25">
      <c r="A262" s="7"/>
      <c r="B262" s="374" t="s">
        <v>398</v>
      </c>
      <c r="C262" s="375"/>
      <c r="D262" s="375"/>
      <c r="E262" s="375"/>
      <c r="F262" s="376"/>
      <c r="G262" s="11" t="s">
        <v>584</v>
      </c>
      <c r="H262" s="9">
        <f t="shared" si="22"/>
        <v>0</v>
      </c>
      <c r="I262" s="9"/>
      <c r="J262" s="9"/>
      <c r="K262" s="9">
        <v>9</v>
      </c>
      <c r="L262" s="9">
        <v>2</v>
      </c>
      <c r="M262" s="9"/>
      <c r="N262" s="9">
        <v>29</v>
      </c>
      <c r="O262" s="9">
        <v>1</v>
      </c>
      <c r="P262" s="9"/>
      <c r="Q262" s="10">
        <v>44973</v>
      </c>
      <c r="R262" s="10">
        <v>22483</v>
      </c>
    </row>
    <row r="263" spans="1:18" ht="26.25" customHeight="1" x14ac:dyDescent="0.25">
      <c r="A263" s="7"/>
      <c r="B263" s="374" t="s">
        <v>399</v>
      </c>
      <c r="C263" s="375"/>
      <c r="D263" s="375"/>
      <c r="E263" s="375"/>
      <c r="F263" s="376"/>
      <c r="G263" s="11" t="s">
        <v>585</v>
      </c>
      <c r="H263" s="9">
        <f t="shared" si="22"/>
        <v>0</v>
      </c>
      <c r="I263" s="9"/>
      <c r="J263" s="9"/>
      <c r="K263" s="9">
        <v>7</v>
      </c>
      <c r="L263" s="9">
        <v>2</v>
      </c>
      <c r="M263" s="9"/>
      <c r="N263" s="9">
        <v>15</v>
      </c>
      <c r="O263" s="9">
        <v>3</v>
      </c>
      <c r="P263" s="9"/>
      <c r="Q263" s="10">
        <v>44973</v>
      </c>
      <c r="R263" s="10">
        <v>22483</v>
      </c>
    </row>
    <row r="264" spans="1:18" ht="26.25" customHeight="1" x14ac:dyDescent="0.25">
      <c r="A264" s="7"/>
      <c r="B264" s="374" t="s">
        <v>400</v>
      </c>
      <c r="C264" s="375"/>
      <c r="D264" s="375"/>
      <c r="E264" s="375"/>
      <c r="F264" s="376"/>
      <c r="G264" s="11" t="s">
        <v>586</v>
      </c>
      <c r="H264" s="9">
        <f t="shared" si="22"/>
        <v>0</v>
      </c>
      <c r="I264" s="9"/>
      <c r="J264" s="9"/>
      <c r="K264" s="9">
        <v>5</v>
      </c>
      <c r="L264" s="9">
        <v>2</v>
      </c>
      <c r="M264" s="9"/>
      <c r="N264" s="9">
        <v>13</v>
      </c>
      <c r="O264" s="9">
        <v>2</v>
      </c>
      <c r="P264" s="9"/>
      <c r="Q264" s="10">
        <v>44973</v>
      </c>
      <c r="R264" s="10">
        <v>22483</v>
      </c>
    </row>
    <row r="265" spans="1:18" x14ac:dyDescent="0.25">
      <c r="A265" s="7"/>
      <c r="B265" s="374" t="s">
        <v>401</v>
      </c>
      <c r="C265" s="375"/>
      <c r="D265" s="375"/>
      <c r="E265" s="375"/>
      <c r="F265" s="376"/>
      <c r="G265" s="11" t="s">
        <v>402</v>
      </c>
      <c r="H265" s="9">
        <f>I265+J265</f>
        <v>0</v>
      </c>
      <c r="I265" s="9"/>
      <c r="J265" s="9"/>
      <c r="K265" s="9"/>
      <c r="L265" s="9"/>
      <c r="M265" s="9"/>
      <c r="N265" s="9">
        <v>2</v>
      </c>
      <c r="O265" s="9"/>
      <c r="P265" s="9"/>
      <c r="Q265" s="10">
        <v>44973</v>
      </c>
      <c r="R265" s="10">
        <v>22483</v>
      </c>
    </row>
    <row r="266" spans="1:18" x14ac:dyDescent="0.25">
      <c r="A266" s="7">
        <v>13</v>
      </c>
      <c r="B266" s="396" t="s">
        <v>403</v>
      </c>
      <c r="C266" s="397"/>
      <c r="D266" s="397"/>
      <c r="E266" s="397"/>
      <c r="F266" s="397"/>
      <c r="G266" s="398"/>
      <c r="H266" s="3">
        <f>H268+H269+H270+H271+H272+H273+H274+H275+H276+H277+H278+H279+H280+H281+H282+H283+H284+H286+H287+H288+H289+H290+H291+H292+H293+H294+H295+H296+H298+H299+H300+H301+H302</f>
        <v>105</v>
      </c>
      <c r="I266" s="3">
        <f t="shared" ref="I266:P266" si="23">I268+I269+I270+I271+I272+I273+I274+I275+I276+I277+I278+I279+I280+I281+I282+I283+I284+I286+I287+I288+I289+I290+I291+I292+I293+I294+I295+I296+I298+I299+I300+I301+I302</f>
        <v>65</v>
      </c>
      <c r="J266" s="3">
        <f t="shared" si="23"/>
        <v>40</v>
      </c>
      <c r="K266" s="3">
        <f t="shared" si="23"/>
        <v>32</v>
      </c>
      <c r="L266" s="3">
        <f t="shared" si="23"/>
        <v>37</v>
      </c>
      <c r="M266" s="3">
        <f t="shared" si="23"/>
        <v>19</v>
      </c>
      <c r="N266" s="3">
        <f t="shared" si="23"/>
        <v>85</v>
      </c>
      <c r="O266" s="3">
        <f t="shared" si="23"/>
        <v>67</v>
      </c>
      <c r="P266" s="3">
        <f t="shared" si="23"/>
        <v>31</v>
      </c>
      <c r="Q266" s="6">
        <v>44973</v>
      </c>
      <c r="R266" s="6">
        <v>22487</v>
      </c>
    </row>
    <row r="267" spans="1:18" x14ac:dyDescent="0.25">
      <c r="A267" s="7"/>
      <c r="B267" s="374" t="s">
        <v>430</v>
      </c>
      <c r="C267" s="375"/>
      <c r="D267" s="375"/>
      <c r="E267" s="375"/>
      <c r="F267" s="376"/>
      <c r="G267" s="11"/>
      <c r="H267" s="439"/>
      <c r="I267" s="440"/>
      <c r="J267" s="440"/>
      <c r="K267" s="440"/>
      <c r="L267" s="440"/>
      <c r="M267" s="440"/>
      <c r="N267" s="440"/>
      <c r="O267" s="440"/>
      <c r="P267" s="440"/>
      <c r="Q267" s="440"/>
      <c r="R267" s="441"/>
    </row>
    <row r="268" spans="1:18" x14ac:dyDescent="0.25">
      <c r="A268" s="7"/>
      <c r="B268" s="374" t="s">
        <v>430</v>
      </c>
      <c r="C268" s="375"/>
      <c r="D268" s="375"/>
      <c r="E268" s="375"/>
      <c r="F268" s="376"/>
      <c r="G268" s="11" t="s">
        <v>590</v>
      </c>
      <c r="H268" s="9">
        <f>I268+J268</f>
        <v>95</v>
      </c>
      <c r="I268" s="9">
        <v>65</v>
      </c>
      <c r="J268" s="9">
        <v>30</v>
      </c>
      <c r="K268" s="9">
        <v>26</v>
      </c>
      <c r="L268" s="9">
        <v>27</v>
      </c>
      <c r="M268" s="9">
        <v>17</v>
      </c>
      <c r="N268" s="9">
        <v>60</v>
      </c>
      <c r="O268" s="9">
        <v>38</v>
      </c>
      <c r="P268" s="9">
        <v>9</v>
      </c>
      <c r="Q268" s="10">
        <v>44444</v>
      </c>
      <c r="R268" s="10">
        <v>20850</v>
      </c>
    </row>
    <row r="269" spans="1:18" x14ac:dyDescent="0.25">
      <c r="A269" s="7">
        <v>1</v>
      </c>
      <c r="B269" s="374" t="s">
        <v>431</v>
      </c>
      <c r="C269" s="375"/>
      <c r="D269" s="375"/>
      <c r="E269" s="375"/>
      <c r="F269" s="376"/>
      <c r="G269" s="11" t="s">
        <v>432</v>
      </c>
      <c r="H269" s="9">
        <f t="shared" ref="H269:H283" si="24">I269+J269</f>
        <v>0</v>
      </c>
      <c r="I269" s="9"/>
      <c r="J269" s="9"/>
      <c r="K269" s="9"/>
      <c r="L269" s="9"/>
      <c r="M269" s="9"/>
      <c r="N269" s="9">
        <v>1</v>
      </c>
      <c r="O269" s="9"/>
      <c r="P269" s="9"/>
      <c r="Q269" s="10"/>
      <c r="R269" s="10">
        <v>27986</v>
      </c>
    </row>
    <row r="270" spans="1:18" ht="32.25" customHeight="1" x14ac:dyDescent="0.25">
      <c r="A270" s="7">
        <v>2</v>
      </c>
      <c r="B270" s="374" t="s">
        <v>433</v>
      </c>
      <c r="C270" s="375"/>
      <c r="D270" s="375"/>
      <c r="E270" s="375"/>
      <c r="F270" s="376"/>
      <c r="G270" s="11" t="s">
        <v>434</v>
      </c>
      <c r="H270" s="9">
        <f t="shared" si="24"/>
        <v>0</v>
      </c>
      <c r="I270" s="9"/>
      <c r="J270" s="9"/>
      <c r="K270" s="9"/>
      <c r="L270" s="9"/>
      <c r="M270" s="9"/>
      <c r="N270" s="9">
        <v>1</v>
      </c>
      <c r="O270" s="9"/>
      <c r="P270" s="9"/>
      <c r="Q270" s="10"/>
      <c r="R270" s="10">
        <v>27986</v>
      </c>
    </row>
    <row r="271" spans="1:18" ht="24" x14ac:dyDescent="0.25">
      <c r="A271" s="7">
        <v>3</v>
      </c>
      <c r="B271" s="374" t="s">
        <v>435</v>
      </c>
      <c r="C271" s="375"/>
      <c r="D271" s="375"/>
      <c r="E271" s="375"/>
      <c r="F271" s="376"/>
      <c r="G271" s="11" t="s">
        <v>436</v>
      </c>
      <c r="H271" s="9">
        <f t="shared" si="24"/>
        <v>0</v>
      </c>
      <c r="I271" s="9"/>
      <c r="J271" s="9"/>
      <c r="K271" s="9"/>
      <c r="L271" s="9"/>
      <c r="M271" s="9"/>
      <c r="N271" s="9">
        <v>1</v>
      </c>
      <c r="O271" s="9"/>
      <c r="P271" s="9"/>
      <c r="Q271" s="10"/>
      <c r="R271" s="10">
        <v>23201</v>
      </c>
    </row>
    <row r="272" spans="1:18" x14ac:dyDescent="0.25">
      <c r="A272" s="7">
        <v>4</v>
      </c>
      <c r="B272" s="374" t="s">
        <v>439</v>
      </c>
      <c r="C272" s="375"/>
      <c r="D272" s="375"/>
      <c r="E272" s="375"/>
      <c r="F272" s="376"/>
      <c r="G272" s="11" t="s">
        <v>440</v>
      </c>
      <c r="H272" s="9">
        <f t="shared" si="24"/>
        <v>0</v>
      </c>
      <c r="I272" s="9"/>
      <c r="J272" s="9"/>
      <c r="K272" s="9"/>
      <c r="L272" s="9"/>
      <c r="M272" s="9"/>
      <c r="N272" s="9">
        <v>1</v>
      </c>
      <c r="O272" s="9"/>
      <c r="P272" s="9"/>
      <c r="Q272" s="10"/>
      <c r="R272" s="10">
        <v>37949</v>
      </c>
    </row>
    <row r="273" spans="1:18" x14ac:dyDescent="0.25">
      <c r="A273" s="7">
        <v>5</v>
      </c>
      <c r="B273" s="374" t="s">
        <v>443</v>
      </c>
      <c r="C273" s="375"/>
      <c r="D273" s="375"/>
      <c r="E273" s="375"/>
      <c r="F273" s="376"/>
      <c r="G273" s="11" t="s">
        <v>444</v>
      </c>
      <c r="H273" s="9">
        <f t="shared" si="24"/>
        <v>0</v>
      </c>
      <c r="I273" s="9"/>
      <c r="J273" s="9"/>
      <c r="K273" s="9"/>
      <c r="L273" s="9"/>
      <c r="M273" s="9"/>
      <c r="N273" s="9">
        <v>1</v>
      </c>
      <c r="O273" s="9"/>
      <c r="P273" s="9"/>
      <c r="Q273" s="10"/>
      <c r="R273" s="10">
        <v>37701</v>
      </c>
    </row>
    <row r="274" spans="1:18" x14ac:dyDescent="0.25">
      <c r="A274" s="7">
        <v>6</v>
      </c>
      <c r="B274" s="374" t="s">
        <v>445</v>
      </c>
      <c r="C274" s="375"/>
      <c r="D274" s="375"/>
      <c r="E274" s="375"/>
      <c r="F274" s="376"/>
      <c r="G274" s="11" t="s">
        <v>446</v>
      </c>
      <c r="H274" s="9">
        <f t="shared" si="24"/>
        <v>0</v>
      </c>
      <c r="I274" s="9"/>
      <c r="J274" s="9"/>
      <c r="K274" s="9"/>
      <c r="L274" s="9"/>
      <c r="M274" s="9"/>
      <c r="N274" s="9">
        <v>1</v>
      </c>
      <c r="O274" s="9"/>
      <c r="P274" s="9"/>
      <c r="Q274" s="10"/>
      <c r="R274" s="10">
        <v>26701</v>
      </c>
    </row>
    <row r="275" spans="1:18" x14ac:dyDescent="0.25">
      <c r="A275" s="7">
        <v>7</v>
      </c>
      <c r="B275" s="374" t="s">
        <v>447</v>
      </c>
      <c r="C275" s="375"/>
      <c r="D275" s="375"/>
      <c r="E275" s="375"/>
      <c r="F275" s="376"/>
      <c r="G275" s="11" t="s">
        <v>448</v>
      </c>
      <c r="H275" s="9">
        <f t="shared" si="24"/>
        <v>0</v>
      </c>
      <c r="I275" s="9"/>
      <c r="J275" s="9"/>
      <c r="K275" s="9"/>
      <c r="L275" s="9"/>
      <c r="M275" s="9"/>
      <c r="N275" s="9">
        <v>1</v>
      </c>
      <c r="O275" s="9"/>
      <c r="P275" s="9"/>
      <c r="Q275" s="10"/>
      <c r="R275" s="10">
        <v>27701</v>
      </c>
    </row>
    <row r="276" spans="1:18" ht="24" customHeight="1" x14ac:dyDescent="0.25">
      <c r="A276" s="7">
        <v>8</v>
      </c>
      <c r="B276" s="374" t="s">
        <v>449</v>
      </c>
      <c r="C276" s="375"/>
      <c r="D276" s="375"/>
      <c r="E276" s="375"/>
      <c r="F276" s="376"/>
      <c r="G276" s="11" t="s">
        <v>450</v>
      </c>
      <c r="H276" s="9">
        <f t="shared" si="24"/>
        <v>0</v>
      </c>
      <c r="I276" s="9"/>
      <c r="J276" s="9"/>
      <c r="K276" s="9"/>
      <c r="L276" s="9"/>
      <c r="M276" s="9"/>
      <c r="N276" s="9"/>
      <c r="O276" s="9">
        <v>1</v>
      </c>
      <c r="P276" s="9">
        <v>1</v>
      </c>
      <c r="Q276" s="10"/>
      <c r="R276" s="10">
        <v>0</v>
      </c>
    </row>
    <row r="277" spans="1:18" x14ac:dyDescent="0.25">
      <c r="A277" s="7">
        <v>9</v>
      </c>
      <c r="B277" s="374" t="s">
        <v>451</v>
      </c>
      <c r="C277" s="375"/>
      <c r="D277" s="375"/>
      <c r="E277" s="375"/>
      <c r="F277" s="376"/>
      <c r="G277" s="11" t="s">
        <v>452</v>
      </c>
      <c r="H277" s="9">
        <f t="shared" si="24"/>
        <v>0</v>
      </c>
      <c r="I277" s="9"/>
      <c r="J277" s="9"/>
      <c r="K277" s="9"/>
      <c r="L277" s="9"/>
      <c r="M277" s="9"/>
      <c r="N277" s="9">
        <v>1</v>
      </c>
      <c r="O277" s="9"/>
      <c r="P277" s="9"/>
      <c r="Q277" s="10"/>
      <c r="R277" s="10">
        <v>23201</v>
      </c>
    </row>
    <row r="278" spans="1:18" x14ac:dyDescent="0.25">
      <c r="A278" s="7">
        <v>10</v>
      </c>
      <c r="B278" s="374" t="s">
        <v>453</v>
      </c>
      <c r="C278" s="375"/>
      <c r="D278" s="375"/>
      <c r="E278" s="375"/>
      <c r="F278" s="376"/>
      <c r="G278" s="11" t="s">
        <v>454</v>
      </c>
      <c r="H278" s="9">
        <f t="shared" si="24"/>
        <v>0</v>
      </c>
      <c r="I278" s="9"/>
      <c r="J278" s="9"/>
      <c r="K278" s="9"/>
      <c r="L278" s="9"/>
      <c r="M278" s="9"/>
      <c r="N278" s="9">
        <v>1</v>
      </c>
      <c r="O278" s="9">
        <v>0</v>
      </c>
      <c r="P278" s="9">
        <v>0</v>
      </c>
      <c r="Q278" s="10"/>
      <c r="R278" s="10">
        <v>0</v>
      </c>
    </row>
    <row r="279" spans="1:18" x14ac:dyDescent="0.25">
      <c r="A279" s="7">
        <v>11</v>
      </c>
      <c r="B279" s="374" t="s">
        <v>455</v>
      </c>
      <c r="C279" s="375"/>
      <c r="D279" s="375"/>
      <c r="E279" s="375"/>
      <c r="F279" s="376"/>
      <c r="G279" s="11" t="s">
        <v>456</v>
      </c>
      <c r="H279" s="9">
        <f t="shared" si="24"/>
        <v>0</v>
      </c>
      <c r="I279" s="9"/>
      <c r="J279" s="9"/>
      <c r="K279" s="9"/>
      <c r="L279" s="9"/>
      <c r="M279" s="9"/>
      <c r="N279" s="9">
        <v>1</v>
      </c>
      <c r="O279" s="9"/>
      <c r="P279" s="9"/>
      <c r="Q279" s="10"/>
      <c r="R279" s="10">
        <v>27986</v>
      </c>
    </row>
    <row r="280" spans="1:18" x14ac:dyDescent="0.25">
      <c r="A280" s="7">
        <v>12</v>
      </c>
      <c r="B280" s="374" t="s">
        <v>457</v>
      </c>
      <c r="C280" s="375"/>
      <c r="D280" s="375"/>
      <c r="E280" s="375"/>
      <c r="F280" s="376"/>
      <c r="G280" s="11" t="s">
        <v>458</v>
      </c>
      <c r="H280" s="9">
        <f t="shared" si="24"/>
        <v>0</v>
      </c>
      <c r="I280" s="9"/>
      <c r="J280" s="9"/>
      <c r="K280" s="9"/>
      <c r="L280" s="9"/>
      <c r="M280" s="9"/>
      <c r="N280" s="9">
        <v>1</v>
      </c>
      <c r="O280" s="9"/>
      <c r="P280" s="9"/>
      <c r="Q280" s="10"/>
      <c r="R280" s="10">
        <v>24960</v>
      </c>
    </row>
    <row r="281" spans="1:18" x14ac:dyDescent="0.25">
      <c r="A281" s="7">
        <v>13</v>
      </c>
      <c r="B281" s="374" t="s">
        <v>459</v>
      </c>
      <c r="C281" s="375"/>
      <c r="D281" s="375"/>
      <c r="E281" s="375"/>
      <c r="F281" s="376"/>
      <c r="G281" s="11" t="s">
        <v>460</v>
      </c>
      <c r="H281" s="9">
        <f t="shared" si="24"/>
        <v>0</v>
      </c>
      <c r="I281" s="9"/>
      <c r="J281" s="9"/>
      <c r="K281" s="9"/>
      <c r="L281" s="9"/>
      <c r="M281" s="9"/>
      <c r="N281" s="9">
        <v>1</v>
      </c>
      <c r="O281" s="9"/>
      <c r="P281" s="9"/>
      <c r="Q281" s="10"/>
      <c r="R281" s="10">
        <v>0</v>
      </c>
    </row>
    <row r="282" spans="1:18" ht="24" x14ac:dyDescent="0.25">
      <c r="A282" s="7">
        <v>14</v>
      </c>
      <c r="B282" s="374" t="s">
        <v>461</v>
      </c>
      <c r="C282" s="375"/>
      <c r="D282" s="375"/>
      <c r="E282" s="375"/>
      <c r="F282" s="376"/>
      <c r="G282" s="11" t="s">
        <v>462</v>
      </c>
      <c r="H282" s="9">
        <f t="shared" si="24"/>
        <v>0</v>
      </c>
      <c r="I282" s="9"/>
      <c r="J282" s="9"/>
      <c r="K282" s="9"/>
      <c r="L282" s="9"/>
      <c r="M282" s="9"/>
      <c r="N282" s="9">
        <v>1</v>
      </c>
      <c r="O282" s="9"/>
      <c r="P282" s="9"/>
      <c r="Q282" s="10"/>
      <c r="R282" s="10">
        <v>45159</v>
      </c>
    </row>
    <row r="283" spans="1:18" x14ac:dyDescent="0.25">
      <c r="A283" s="7">
        <v>15</v>
      </c>
      <c r="B283" s="374" t="s">
        <v>437</v>
      </c>
      <c r="C283" s="375"/>
      <c r="D283" s="375"/>
      <c r="E283" s="375"/>
      <c r="F283" s="376"/>
      <c r="G283" s="11" t="s">
        <v>438</v>
      </c>
      <c r="H283" s="9">
        <f t="shared" si="24"/>
        <v>0</v>
      </c>
      <c r="I283" s="9"/>
      <c r="J283" s="9"/>
      <c r="K283" s="9"/>
      <c r="L283" s="9"/>
      <c r="M283" s="9"/>
      <c r="N283" s="9"/>
      <c r="O283" s="9"/>
      <c r="P283" s="9"/>
      <c r="Q283" s="10"/>
      <c r="R283" s="10"/>
    </row>
    <row r="284" spans="1:18" x14ac:dyDescent="0.25">
      <c r="A284" s="7">
        <v>16</v>
      </c>
      <c r="B284" s="374" t="s">
        <v>441</v>
      </c>
      <c r="C284" s="375"/>
      <c r="D284" s="375"/>
      <c r="E284" s="375"/>
      <c r="F284" s="376"/>
      <c r="G284" s="11" t="s">
        <v>442</v>
      </c>
      <c r="H284" s="9">
        <f>I284+J284</f>
        <v>0</v>
      </c>
      <c r="I284" s="9"/>
      <c r="J284" s="9"/>
      <c r="K284" s="9"/>
      <c r="L284" s="9"/>
      <c r="M284" s="9"/>
      <c r="N284" s="9"/>
      <c r="O284" s="9"/>
      <c r="P284" s="9"/>
      <c r="Q284" s="10"/>
      <c r="R284" s="10"/>
    </row>
    <row r="285" spans="1:18" x14ac:dyDescent="0.25">
      <c r="A285" s="7"/>
      <c r="B285" s="396" t="s">
        <v>404</v>
      </c>
      <c r="C285" s="397"/>
      <c r="D285" s="397"/>
      <c r="E285" s="397"/>
      <c r="F285" s="397"/>
      <c r="G285" s="398"/>
      <c r="H285" s="439"/>
      <c r="I285" s="440"/>
      <c r="J285" s="440"/>
      <c r="K285" s="440"/>
      <c r="L285" s="440"/>
      <c r="M285" s="440"/>
      <c r="N285" s="440"/>
      <c r="O285" s="440"/>
      <c r="P285" s="440"/>
      <c r="Q285" s="440"/>
      <c r="R285" s="441"/>
    </row>
    <row r="286" spans="1:18" ht="26.25" customHeight="1" x14ac:dyDescent="0.25">
      <c r="A286" s="7"/>
      <c r="B286" s="374" t="s">
        <v>404</v>
      </c>
      <c r="C286" s="375"/>
      <c r="D286" s="375"/>
      <c r="E286" s="375"/>
      <c r="F286" s="376"/>
      <c r="G286" s="11" t="s">
        <v>587</v>
      </c>
      <c r="H286" s="9">
        <f>I286+J286</f>
        <v>10</v>
      </c>
      <c r="I286" s="9"/>
      <c r="J286" s="9">
        <v>10</v>
      </c>
      <c r="K286" s="9">
        <v>4</v>
      </c>
      <c r="L286" s="9">
        <v>6</v>
      </c>
      <c r="M286" s="9">
        <v>1</v>
      </c>
      <c r="N286" s="9">
        <v>7</v>
      </c>
      <c r="O286" s="9">
        <v>9</v>
      </c>
      <c r="P286" s="9">
        <v>8</v>
      </c>
      <c r="Q286" s="10">
        <v>44103</v>
      </c>
      <c r="R286" s="10">
        <v>23476</v>
      </c>
    </row>
    <row r="287" spans="1:18" x14ac:dyDescent="0.25">
      <c r="A287" s="7"/>
      <c r="B287" s="374" t="s">
        <v>424</v>
      </c>
      <c r="C287" s="375"/>
      <c r="D287" s="375"/>
      <c r="E287" s="375"/>
      <c r="F287" s="376"/>
      <c r="G287" s="11" t="s">
        <v>589</v>
      </c>
      <c r="H287" s="9">
        <f t="shared" ref="H287:H296" si="25">I287+J287</f>
        <v>0</v>
      </c>
      <c r="I287" s="9"/>
      <c r="J287" s="9"/>
      <c r="K287" s="9"/>
      <c r="L287" s="9"/>
      <c r="M287" s="9"/>
      <c r="N287" s="9"/>
      <c r="O287" s="9">
        <v>1</v>
      </c>
      <c r="P287" s="9">
        <v>1</v>
      </c>
      <c r="Q287" s="10"/>
      <c r="R287" s="10"/>
    </row>
    <row r="288" spans="1:18" x14ac:dyDescent="0.25">
      <c r="A288" s="7">
        <v>1</v>
      </c>
      <c r="B288" s="374" t="s">
        <v>405</v>
      </c>
      <c r="C288" s="375"/>
      <c r="D288" s="375"/>
      <c r="E288" s="375"/>
      <c r="F288" s="376"/>
      <c r="G288" s="11" t="s">
        <v>406</v>
      </c>
      <c r="H288" s="9">
        <f t="shared" si="25"/>
        <v>0</v>
      </c>
      <c r="I288" s="9"/>
      <c r="J288" s="9"/>
      <c r="K288" s="9"/>
      <c r="L288" s="9"/>
      <c r="M288" s="9"/>
      <c r="N288" s="9"/>
      <c r="O288" s="9">
        <v>1</v>
      </c>
      <c r="P288" s="9">
        <v>1</v>
      </c>
      <c r="Q288" s="10"/>
      <c r="R288" s="10"/>
    </row>
    <row r="289" spans="1:18" x14ac:dyDescent="0.25">
      <c r="A289" s="7">
        <v>2</v>
      </c>
      <c r="B289" s="374" t="s">
        <v>407</v>
      </c>
      <c r="C289" s="375"/>
      <c r="D289" s="375"/>
      <c r="E289" s="375"/>
      <c r="F289" s="376"/>
      <c r="G289" s="11" t="s">
        <v>408</v>
      </c>
      <c r="H289" s="9">
        <f t="shared" si="25"/>
        <v>0</v>
      </c>
      <c r="I289" s="9"/>
      <c r="J289" s="9"/>
      <c r="K289" s="9"/>
      <c r="L289" s="9"/>
      <c r="M289" s="9"/>
      <c r="N289" s="9"/>
      <c r="O289" s="9">
        <v>1</v>
      </c>
      <c r="P289" s="9">
        <v>1</v>
      </c>
      <c r="Q289" s="10"/>
      <c r="R289" s="10"/>
    </row>
    <row r="290" spans="1:18" x14ac:dyDescent="0.25">
      <c r="A290" s="7">
        <v>3</v>
      </c>
      <c r="B290" s="374" t="s">
        <v>409</v>
      </c>
      <c r="C290" s="375"/>
      <c r="D290" s="375"/>
      <c r="E290" s="375"/>
      <c r="F290" s="376"/>
      <c r="G290" s="11" t="s">
        <v>410</v>
      </c>
      <c r="H290" s="9">
        <f t="shared" si="25"/>
        <v>0</v>
      </c>
      <c r="I290" s="9"/>
      <c r="J290" s="9"/>
      <c r="K290" s="9"/>
      <c r="L290" s="9"/>
      <c r="M290" s="9"/>
      <c r="N290" s="9"/>
      <c r="O290" s="9">
        <v>1</v>
      </c>
      <c r="P290" s="9">
        <v>1</v>
      </c>
      <c r="Q290" s="10"/>
      <c r="R290" s="10"/>
    </row>
    <row r="291" spans="1:18" x14ac:dyDescent="0.25">
      <c r="A291" s="7">
        <v>4</v>
      </c>
      <c r="B291" s="374" t="s">
        <v>411</v>
      </c>
      <c r="C291" s="375"/>
      <c r="D291" s="375"/>
      <c r="E291" s="375"/>
      <c r="F291" s="376"/>
      <c r="G291" s="11" t="s">
        <v>412</v>
      </c>
      <c r="H291" s="9">
        <f t="shared" si="25"/>
        <v>0</v>
      </c>
      <c r="I291" s="9"/>
      <c r="J291" s="9"/>
      <c r="K291" s="9"/>
      <c r="L291" s="9"/>
      <c r="M291" s="9"/>
      <c r="N291" s="9"/>
      <c r="O291" s="9">
        <v>1</v>
      </c>
      <c r="P291" s="9">
        <v>1</v>
      </c>
      <c r="Q291" s="10"/>
      <c r="R291" s="10"/>
    </row>
    <row r="292" spans="1:18" x14ac:dyDescent="0.25">
      <c r="A292" s="7">
        <v>5</v>
      </c>
      <c r="B292" s="374" t="s">
        <v>415</v>
      </c>
      <c r="C292" s="375"/>
      <c r="D292" s="375"/>
      <c r="E292" s="375"/>
      <c r="F292" s="376"/>
      <c r="G292" s="11" t="s">
        <v>416</v>
      </c>
      <c r="H292" s="9">
        <f t="shared" si="25"/>
        <v>0</v>
      </c>
      <c r="I292" s="9"/>
      <c r="J292" s="9"/>
      <c r="K292" s="9"/>
      <c r="L292" s="9"/>
      <c r="M292" s="9"/>
      <c r="N292" s="9"/>
      <c r="O292" s="9">
        <v>1</v>
      </c>
      <c r="P292" s="9">
        <v>0</v>
      </c>
      <c r="Q292" s="10"/>
      <c r="R292" s="10"/>
    </row>
    <row r="293" spans="1:18" x14ac:dyDescent="0.25">
      <c r="A293" s="7">
        <v>6</v>
      </c>
      <c r="B293" s="374" t="s">
        <v>417</v>
      </c>
      <c r="C293" s="375"/>
      <c r="D293" s="375"/>
      <c r="E293" s="375"/>
      <c r="F293" s="376"/>
      <c r="G293" s="11" t="s">
        <v>418</v>
      </c>
      <c r="H293" s="9">
        <f t="shared" si="25"/>
        <v>0</v>
      </c>
      <c r="I293" s="9"/>
      <c r="J293" s="9"/>
      <c r="K293" s="9"/>
      <c r="L293" s="9"/>
      <c r="M293" s="9"/>
      <c r="N293" s="9"/>
      <c r="O293" s="9">
        <v>1</v>
      </c>
      <c r="P293" s="9">
        <v>0</v>
      </c>
      <c r="Q293" s="10"/>
      <c r="R293" s="10"/>
    </row>
    <row r="294" spans="1:18" x14ac:dyDescent="0.25">
      <c r="A294" s="7">
        <v>7</v>
      </c>
      <c r="B294" s="374" t="s">
        <v>419</v>
      </c>
      <c r="C294" s="375"/>
      <c r="D294" s="375"/>
      <c r="E294" s="375"/>
      <c r="F294" s="376"/>
      <c r="G294" s="11" t="s">
        <v>420</v>
      </c>
      <c r="H294" s="9">
        <f t="shared" si="25"/>
        <v>0</v>
      </c>
      <c r="I294" s="9"/>
      <c r="J294" s="9"/>
      <c r="K294" s="9"/>
      <c r="L294" s="9"/>
      <c r="M294" s="9"/>
      <c r="N294" s="9"/>
      <c r="O294" s="9">
        <v>1</v>
      </c>
      <c r="P294" s="9">
        <v>0</v>
      </c>
      <c r="Q294" s="10"/>
      <c r="R294" s="10"/>
    </row>
    <row r="295" spans="1:18" ht="24" x14ac:dyDescent="0.25">
      <c r="A295" s="7">
        <v>8</v>
      </c>
      <c r="B295" s="374" t="s">
        <v>421</v>
      </c>
      <c r="C295" s="375"/>
      <c r="D295" s="375"/>
      <c r="E295" s="375"/>
      <c r="F295" s="376"/>
      <c r="G295" s="11" t="s">
        <v>422</v>
      </c>
      <c r="H295" s="9">
        <f t="shared" si="25"/>
        <v>0</v>
      </c>
      <c r="I295" s="9"/>
      <c r="J295" s="9"/>
      <c r="K295" s="9"/>
      <c r="L295" s="9"/>
      <c r="M295" s="9"/>
      <c r="N295" s="9"/>
      <c r="O295" s="9">
        <v>0</v>
      </c>
      <c r="P295" s="9">
        <v>0</v>
      </c>
      <c r="Q295" s="10"/>
      <c r="R295" s="10"/>
    </row>
    <row r="296" spans="1:18" ht="25.5" customHeight="1" x14ac:dyDescent="0.25">
      <c r="A296" s="7">
        <v>9</v>
      </c>
      <c r="B296" s="374" t="s">
        <v>413</v>
      </c>
      <c r="C296" s="375"/>
      <c r="D296" s="375"/>
      <c r="E296" s="375"/>
      <c r="F296" s="376"/>
      <c r="G296" s="11" t="s">
        <v>414</v>
      </c>
      <c r="H296" s="9">
        <f t="shared" si="25"/>
        <v>0</v>
      </c>
      <c r="I296" s="9"/>
      <c r="J296" s="9"/>
      <c r="K296" s="9"/>
      <c r="L296" s="9"/>
      <c r="M296" s="9"/>
      <c r="N296" s="9"/>
      <c r="O296" s="9">
        <v>0</v>
      </c>
      <c r="P296" s="9"/>
      <c r="Q296" s="10"/>
      <c r="R296" s="10"/>
    </row>
    <row r="297" spans="1:18" x14ac:dyDescent="0.25">
      <c r="A297" s="7"/>
      <c r="B297" s="396" t="s">
        <v>423</v>
      </c>
      <c r="C297" s="397"/>
      <c r="D297" s="397"/>
      <c r="E297" s="397"/>
      <c r="F297" s="397"/>
      <c r="G297" s="398"/>
      <c r="H297" s="439"/>
      <c r="I297" s="440"/>
      <c r="J297" s="440"/>
      <c r="K297" s="440"/>
      <c r="L297" s="440"/>
      <c r="M297" s="440"/>
      <c r="N297" s="440"/>
      <c r="O297" s="440"/>
      <c r="P297" s="440"/>
      <c r="Q297" s="440"/>
      <c r="R297" s="441"/>
    </row>
    <row r="298" spans="1:18" ht="24" x14ac:dyDescent="0.25">
      <c r="A298" s="7"/>
      <c r="B298" s="374" t="s">
        <v>423</v>
      </c>
      <c r="C298" s="375"/>
      <c r="D298" s="375"/>
      <c r="E298" s="375"/>
      <c r="F298" s="376"/>
      <c r="G298" s="11" t="s">
        <v>588</v>
      </c>
      <c r="H298" s="9">
        <f>I298+J298</f>
        <v>0</v>
      </c>
      <c r="I298" s="9"/>
      <c r="J298" s="9"/>
      <c r="K298" s="9">
        <v>2</v>
      </c>
      <c r="L298" s="9">
        <v>4</v>
      </c>
      <c r="M298" s="9">
        <v>1</v>
      </c>
      <c r="N298" s="9">
        <v>4</v>
      </c>
      <c r="O298" s="9">
        <v>6</v>
      </c>
      <c r="P298" s="9">
        <v>5</v>
      </c>
      <c r="Q298" s="10">
        <v>56855</v>
      </c>
      <c r="R298" s="10">
        <v>29560</v>
      </c>
    </row>
    <row r="299" spans="1:18" x14ac:dyDescent="0.25">
      <c r="A299" s="7">
        <v>1</v>
      </c>
      <c r="B299" s="374" t="s">
        <v>425</v>
      </c>
      <c r="C299" s="375"/>
      <c r="D299" s="375"/>
      <c r="E299" s="375"/>
      <c r="F299" s="376"/>
      <c r="G299" s="11" t="s">
        <v>426</v>
      </c>
      <c r="H299" s="9">
        <f t="shared" ref="H299:H302" si="26">I299+J299</f>
        <v>0</v>
      </c>
      <c r="I299" s="9"/>
      <c r="J299" s="9"/>
      <c r="K299" s="9"/>
      <c r="L299" s="9"/>
      <c r="M299" s="9"/>
      <c r="N299" s="9">
        <v>1</v>
      </c>
      <c r="O299" s="9">
        <v>2</v>
      </c>
      <c r="P299" s="9">
        <v>2</v>
      </c>
      <c r="Q299" s="10"/>
      <c r="R299" s="10"/>
    </row>
    <row r="300" spans="1:18" x14ac:dyDescent="0.25">
      <c r="A300" s="7"/>
      <c r="B300" s="374" t="s">
        <v>424</v>
      </c>
      <c r="C300" s="375"/>
      <c r="D300" s="375"/>
      <c r="E300" s="375"/>
      <c r="F300" s="376"/>
      <c r="G300" s="11" t="s">
        <v>589</v>
      </c>
      <c r="H300" s="9">
        <f t="shared" si="26"/>
        <v>0</v>
      </c>
      <c r="I300" s="9"/>
      <c r="J300" s="9"/>
      <c r="K300" s="9"/>
      <c r="L300" s="9"/>
      <c r="M300" s="9"/>
      <c r="N300" s="9"/>
      <c r="O300" s="9">
        <v>1</v>
      </c>
      <c r="P300" s="9">
        <v>1</v>
      </c>
      <c r="Q300" s="10"/>
      <c r="R300" s="10">
        <v>18148</v>
      </c>
    </row>
    <row r="301" spans="1:18" x14ac:dyDescent="0.25">
      <c r="A301" s="7">
        <v>2</v>
      </c>
      <c r="B301" s="374" t="s">
        <v>427</v>
      </c>
      <c r="C301" s="375"/>
      <c r="D301" s="375"/>
      <c r="E301" s="375"/>
      <c r="F301" s="376"/>
      <c r="G301" s="11" t="s">
        <v>428</v>
      </c>
      <c r="H301" s="9">
        <f t="shared" si="26"/>
        <v>0</v>
      </c>
      <c r="I301" s="9"/>
      <c r="J301" s="9"/>
      <c r="K301" s="9"/>
      <c r="L301" s="9"/>
      <c r="M301" s="9"/>
      <c r="N301" s="9"/>
      <c r="O301" s="9">
        <v>1</v>
      </c>
      <c r="P301" s="9">
        <v>0</v>
      </c>
      <c r="Q301" s="10"/>
      <c r="R301" s="10"/>
    </row>
    <row r="302" spans="1:18" x14ac:dyDescent="0.25">
      <c r="A302" s="7">
        <v>3</v>
      </c>
      <c r="B302" s="374" t="s">
        <v>423</v>
      </c>
      <c r="C302" s="375"/>
      <c r="D302" s="375"/>
      <c r="E302" s="375"/>
      <c r="F302" s="376"/>
      <c r="G302" s="11" t="s">
        <v>429</v>
      </c>
      <c r="H302" s="9">
        <f t="shared" si="26"/>
        <v>0</v>
      </c>
      <c r="I302" s="9"/>
      <c r="J302" s="9"/>
      <c r="K302" s="9"/>
      <c r="L302" s="9"/>
      <c r="M302" s="9"/>
      <c r="N302" s="9"/>
      <c r="O302" s="9">
        <v>1</v>
      </c>
      <c r="P302" s="9">
        <v>0</v>
      </c>
      <c r="Q302" s="10"/>
      <c r="R302" s="10"/>
    </row>
    <row r="303" spans="1:18" x14ac:dyDescent="0.25">
      <c r="A303" s="7">
        <v>14</v>
      </c>
      <c r="B303" s="396" t="s">
        <v>463</v>
      </c>
      <c r="C303" s="397"/>
      <c r="D303" s="397"/>
      <c r="E303" s="397"/>
      <c r="F303" s="397"/>
      <c r="G303" s="398"/>
      <c r="H303" s="3">
        <f t="shared" ref="H303:P303" si="27">H304+H305+H306+H307+H308+H309+H310+H311+H312+H313+H314+H315+H316+H317+H318+H319+H320+H321+H322+H323</f>
        <v>230</v>
      </c>
      <c r="I303" s="3">
        <f t="shared" si="27"/>
        <v>150</v>
      </c>
      <c r="J303" s="3">
        <f t="shared" si="27"/>
        <v>80</v>
      </c>
      <c r="K303" s="3">
        <f>K304+K305+K306+K307+K308+K309+K310+K311+K312+K313+K314+K315+K316+K317+K318+K319+K320+K321+K322+K323+K324</f>
        <v>95</v>
      </c>
      <c r="L303" s="3">
        <f t="shared" si="27"/>
        <v>14</v>
      </c>
      <c r="M303" s="3">
        <f t="shared" si="27"/>
        <v>14</v>
      </c>
      <c r="N303" s="3">
        <f>N304+N305+N306+N307+N308+N309+N310+N311+N312+N313+N314+N315+N316+N317+N318+N319+N320+N321+N322+N323+N324</f>
        <v>314</v>
      </c>
      <c r="O303" s="3">
        <f t="shared" si="27"/>
        <v>0</v>
      </c>
      <c r="P303" s="3">
        <f t="shared" si="27"/>
        <v>0</v>
      </c>
      <c r="Q303" s="6">
        <v>44883</v>
      </c>
      <c r="R303" s="6">
        <v>22502</v>
      </c>
    </row>
    <row r="304" spans="1:18" x14ac:dyDescent="0.25">
      <c r="A304" s="7"/>
      <c r="B304" s="374" t="s">
        <v>464</v>
      </c>
      <c r="C304" s="375"/>
      <c r="D304" s="375"/>
      <c r="E304" s="375"/>
      <c r="F304" s="376"/>
      <c r="G304" s="11" t="s">
        <v>591</v>
      </c>
      <c r="H304" s="9">
        <f>I304+J304</f>
        <v>130</v>
      </c>
      <c r="I304" s="9">
        <v>130</v>
      </c>
      <c r="J304" s="9">
        <v>0</v>
      </c>
      <c r="K304" s="9">
        <v>70</v>
      </c>
      <c r="L304" s="9">
        <v>14</v>
      </c>
      <c r="M304" s="9">
        <v>14</v>
      </c>
      <c r="N304" s="9">
        <v>184</v>
      </c>
      <c r="O304" s="9">
        <v>0</v>
      </c>
      <c r="P304" s="9">
        <v>0</v>
      </c>
      <c r="Q304" s="10">
        <v>44883</v>
      </c>
      <c r="R304" s="10">
        <v>22502</v>
      </c>
    </row>
    <row r="305" spans="1:18" ht="24.75" customHeight="1" x14ac:dyDescent="0.25">
      <c r="A305" s="7"/>
      <c r="B305" s="374" t="s">
        <v>465</v>
      </c>
      <c r="C305" s="375"/>
      <c r="D305" s="375"/>
      <c r="E305" s="375"/>
      <c r="F305" s="376"/>
      <c r="G305" s="11" t="s">
        <v>592</v>
      </c>
      <c r="H305" s="9">
        <f t="shared" ref="H305:H323" si="28">I305+J305</f>
        <v>40</v>
      </c>
      <c r="I305" s="9">
        <v>10</v>
      </c>
      <c r="J305" s="9">
        <v>30</v>
      </c>
      <c r="K305" s="9">
        <v>5</v>
      </c>
      <c r="L305" s="9">
        <v>0</v>
      </c>
      <c r="M305" s="9">
        <v>0</v>
      </c>
      <c r="N305" s="9">
        <v>28</v>
      </c>
      <c r="O305" s="9">
        <v>0</v>
      </c>
      <c r="P305" s="9">
        <v>0</v>
      </c>
      <c r="Q305" s="10">
        <v>44468</v>
      </c>
      <c r="R305" s="10">
        <v>22446</v>
      </c>
    </row>
    <row r="306" spans="1:18" x14ac:dyDescent="0.25">
      <c r="A306" s="7"/>
      <c r="B306" s="374" t="s">
        <v>466</v>
      </c>
      <c r="C306" s="375"/>
      <c r="D306" s="375"/>
      <c r="E306" s="375"/>
      <c r="F306" s="376"/>
      <c r="G306" s="11" t="s">
        <v>593</v>
      </c>
      <c r="H306" s="9">
        <f t="shared" si="28"/>
        <v>40</v>
      </c>
      <c r="I306" s="9">
        <v>10</v>
      </c>
      <c r="J306" s="9">
        <v>30</v>
      </c>
      <c r="K306" s="9">
        <v>8</v>
      </c>
      <c r="L306" s="9">
        <v>0</v>
      </c>
      <c r="M306" s="9">
        <v>0</v>
      </c>
      <c r="N306" s="9">
        <v>33</v>
      </c>
      <c r="O306" s="9">
        <v>0</v>
      </c>
      <c r="P306" s="9">
        <v>0</v>
      </c>
      <c r="Q306" s="10">
        <v>44449</v>
      </c>
      <c r="R306" s="10">
        <v>22413</v>
      </c>
    </row>
    <row r="307" spans="1:18" ht="24" x14ac:dyDescent="0.25">
      <c r="A307" s="7"/>
      <c r="B307" s="374" t="s">
        <v>467</v>
      </c>
      <c r="C307" s="375"/>
      <c r="D307" s="375"/>
      <c r="E307" s="375"/>
      <c r="F307" s="376"/>
      <c r="G307" s="11" t="s">
        <v>594</v>
      </c>
      <c r="H307" s="9">
        <f t="shared" si="28"/>
        <v>20</v>
      </c>
      <c r="I307" s="9"/>
      <c r="J307" s="9">
        <v>20</v>
      </c>
      <c r="K307" s="9">
        <v>6</v>
      </c>
      <c r="L307" s="9">
        <v>0</v>
      </c>
      <c r="M307" s="9">
        <v>0</v>
      </c>
      <c r="N307" s="9">
        <v>12</v>
      </c>
      <c r="O307" s="9">
        <v>0</v>
      </c>
      <c r="P307" s="9">
        <v>0</v>
      </c>
      <c r="Q307" s="10">
        <v>43389</v>
      </c>
      <c r="R307" s="10">
        <v>21644</v>
      </c>
    </row>
    <row r="308" spans="1:18" ht="36" x14ac:dyDescent="0.25">
      <c r="A308" s="7"/>
      <c r="B308" s="374" t="s">
        <v>468</v>
      </c>
      <c r="C308" s="375"/>
      <c r="D308" s="375"/>
      <c r="E308" s="375"/>
      <c r="F308" s="376"/>
      <c r="G308" s="11" t="s">
        <v>595</v>
      </c>
      <c r="H308" s="9">
        <f t="shared" si="28"/>
        <v>0</v>
      </c>
      <c r="I308" s="9"/>
      <c r="J308" s="9"/>
      <c r="K308" s="9">
        <v>1</v>
      </c>
      <c r="L308" s="9">
        <v>0</v>
      </c>
      <c r="M308" s="9">
        <v>0</v>
      </c>
      <c r="N308" s="9">
        <v>12</v>
      </c>
      <c r="O308" s="9">
        <v>0</v>
      </c>
      <c r="P308" s="9">
        <v>0</v>
      </c>
      <c r="Q308" s="10">
        <v>43323</v>
      </c>
      <c r="R308" s="10">
        <v>21487</v>
      </c>
    </row>
    <row r="309" spans="1:18" x14ac:dyDescent="0.25">
      <c r="A309" s="7"/>
      <c r="B309" s="374" t="s">
        <v>469</v>
      </c>
      <c r="C309" s="375"/>
      <c r="D309" s="375"/>
      <c r="E309" s="375"/>
      <c r="F309" s="376"/>
      <c r="G309" s="11" t="s">
        <v>596</v>
      </c>
      <c r="H309" s="9">
        <f t="shared" si="28"/>
        <v>0</v>
      </c>
      <c r="I309" s="9"/>
      <c r="J309" s="9"/>
      <c r="K309" s="9"/>
      <c r="L309" s="9"/>
      <c r="M309" s="9"/>
      <c r="N309" s="9">
        <v>3</v>
      </c>
      <c r="O309" s="9"/>
      <c r="P309" s="9"/>
      <c r="Q309" s="10"/>
      <c r="R309" s="10">
        <v>21329</v>
      </c>
    </row>
    <row r="310" spans="1:18" ht="36" x14ac:dyDescent="0.25">
      <c r="A310" s="7">
        <v>1</v>
      </c>
      <c r="B310" s="374" t="s">
        <v>470</v>
      </c>
      <c r="C310" s="375"/>
      <c r="D310" s="375"/>
      <c r="E310" s="375"/>
      <c r="F310" s="376"/>
      <c r="G310" s="11" t="s">
        <v>471</v>
      </c>
      <c r="H310" s="9">
        <f t="shared" si="28"/>
        <v>0</v>
      </c>
      <c r="I310" s="9"/>
      <c r="J310" s="9"/>
      <c r="K310" s="9"/>
      <c r="L310" s="9"/>
      <c r="M310" s="9"/>
      <c r="N310" s="9">
        <v>2</v>
      </c>
      <c r="O310" s="9"/>
      <c r="P310" s="9"/>
      <c r="Q310" s="10"/>
      <c r="R310" s="10">
        <v>21432</v>
      </c>
    </row>
    <row r="311" spans="1:18" ht="27" customHeight="1" x14ac:dyDescent="0.25">
      <c r="A311" s="7">
        <v>2</v>
      </c>
      <c r="B311" s="374" t="s">
        <v>472</v>
      </c>
      <c r="C311" s="375"/>
      <c r="D311" s="375"/>
      <c r="E311" s="375"/>
      <c r="F311" s="376"/>
      <c r="G311" s="11" t="s">
        <v>473</v>
      </c>
      <c r="H311" s="9">
        <f t="shared" si="28"/>
        <v>0</v>
      </c>
      <c r="I311" s="9"/>
      <c r="J311" s="9"/>
      <c r="K311" s="9"/>
      <c r="L311" s="9"/>
      <c r="M311" s="9"/>
      <c r="N311" s="9">
        <v>3</v>
      </c>
      <c r="O311" s="9"/>
      <c r="P311" s="9"/>
      <c r="Q311" s="10"/>
      <c r="R311" s="10">
        <v>21448</v>
      </c>
    </row>
    <row r="312" spans="1:18" x14ac:dyDescent="0.25">
      <c r="A312" s="7">
        <v>3</v>
      </c>
      <c r="B312" s="374" t="s">
        <v>474</v>
      </c>
      <c r="C312" s="375"/>
      <c r="D312" s="375"/>
      <c r="E312" s="375"/>
      <c r="F312" s="376"/>
      <c r="G312" s="11" t="s">
        <v>475</v>
      </c>
      <c r="H312" s="9">
        <f t="shared" si="28"/>
        <v>0</v>
      </c>
      <c r="I312" s="9"/>
      <c r="J312" s="9"/>
      <c r="K312" s="9"/>
      <c r="L312" s="9"/>
      <c r="M312" s="9"/>
      <c r="N312" s="9">
        <v>3</v>
      </c>
      <c r="O312" s="9"/>
      <c r="P312" s="9"/>
      <c r="Q312" s="10"/>
      <c r="R312" s="10">
        <v>21351</v>
      </c>
    </row>
    <row r="313" spans="1:18" x14ac:dyDescent="0.25">
      <c r="A313" s="7">
        <v>4</v>
      </c>
      <c r="B313" s="374" t="s">
        <v>476</v>
      </c>
      <c r="C313" s="375"/>
      <c r="D313" s="375"/>
      <c r="E313" s="375"/>
      <c r="F313" s="376"/>
      <c r="G313" s="11" t="s">
        <v>477</v>
      </c>
      <c r="H313" s="9">
        <f t="shared" si="28"/>
        <v>0</v>
      </c>
      <c r="I313" s="9"/>
      <c r="J313" s="9"/>
      <c r="K313" s="9"/>
      <c r="L313" s="9"/>
      <c r="M313" s="9"/>
      <c r="N313" s="9">
        <v>1</v>
      </c>
      <c r="O313" s="9"/>
      <c r="P313" s="9"/>
      <c r="Q313" s="10"/>
      <c r="R313" s="10">
        <v>21378</v>
      </c>
    </row>
    <row r="314" spans="1:18" ht="24" x14ac:dyDescent="0.25">
      <c r="A314" s="7">
        <v>5</v>
      </c>
      <c r="B314" s="374" t="s">
        <v>478</v>
      </c>
      <c r="C314" s="375"/>
      <c r="D314" s="375"/>
      <c r="E314" s="375"/>
      <c r="F314" s="376"/>
      <c r="G314" s="11" t="s">
        <v>479</v>
      </c>
      <c r="H314" s="9">
        <f t="shared" si="28"/>
        <v>0</v>
      </c>
      <c r="I314" s="9"/>
      <c r="J314" s="9"/>
      <c r="K314" s="9"/>
      <c r="L314" s="9"/>
      <c r="M314" s="9"/>
      <c r="N314" s="9">
        <v>4</v>
      </c>
      <c r="O314" s="9"/>
      <c r="P314" s="9"/>
      <c r="Q314" s="10"/>
      <c r="R314" s="10">
        <v>21343</v>
      </c>
    </row>
    <row r="315" spans="1:18" ht="36" x14ac:dyDescent="0.25">
      <c r="A315" s="7">
        <v>6</v>
      </c>
      <c r="B315" s="374" t="s">
        <v>480</v>
      </c>
      <c r="C315" s="375"/>
      <c r="D315" s="375"/>
      <c r="E315" s="375"/>
      <c r="F315" s="376"/>
      <c r="G315" s="11" t="s">
        <v>481</v>
      </c>
      <c r="H315" s="9">
        <f t="shared" si="28"/>
        <v>0</v>
      </c>
      <c r="I315" s="9"/>
      <c r="J315" s="9"/>
      <c r="K315" s="9"/>
      <c r="L315" s="9"/>
      <c r="M315" s="9"/>
      <c r="N315" s="9">
        <v>4</v>
      </c>
      <c r="O315" s="9"/>
      <c r="P315" s="9"/>
      <c r="Q315" s="10"/>
      <c r="R315" s="10">
        <v>21327</v>
      </c>
    </row>
    <row r="316" spans="1:18" ht="36" x14ac:dyDescent="0.25">
      <c r="A316" s="7">
        <v>7</v>
      </c>
      <c r="B316" s="374" t="s">
        <v>482</v>
      </c>
      <c r="C316" s="375"/>
      <c r="D316" s="375"/>
      <c r="E316" s="375"/>
      <c r="F316" s="376"/>
      <c r="G316" s="11" t="s">
        <v>483</v>
      </c>
      <c r="H316" s="9">
        <f t="shared" si="28"/>
        <v>0</v>
      </c>
      <c r="I316" s="9"/>
      <c r="J316" s="9"/>
      <c r="K316" s="9"/>
      <c r="L316" s="9"/>
      <c r="M316" s="9"/>
      <c r="N316" s="9">
        <v>2</v>
      </c>
      <c r="O316" s="9"/>
      <c r="P316" s="9"/>
      <c r="Q316" s="10"/>
      <c r="R316" s="10">
        <v>21449</v>
      </c>
    </row>
    <row r="317" spans="1:18" ht="30.75" customHeight="1" x14ac:dyDescent="0.25">
      <c r="A317" s="7">
        <v>8</v>
      </c>
      <c r="B317" s="374" t="s">
        <v>484</v>
      </c>
      <c r="C317" s="375"/>
      <c r="D317" s="375"/>
      <c r="E317" s="375"/>
      <c r="F317" s="376"/>
      <c r="G317" s="11" t="s">
        <v>497</v>
      </c>
      <c r="H317" s="9">
        <f t="shared" si="28"/>
        <v>0</v>
      </c>
      <c r="I317" s="9"/>
      <c r="J317" s="9"/>
      <c r="K317" s="9"/>
      <c r="L317" s="9"/>
      <c r="M317" s="9"/>
      <c r="N317" s="9">
        <v>2</v>
      </c>
      <c r="O317" s="9"/>
      <c r="P317" s="9"/>
      <c r="Q317" s="10"/>
      <c r="R317" s="10">
        <v>21401</v>
      </c>
    </row>
    <row r="318" spans="1:18" ht="36" x14ac:dyDescent="0.25">
      <c r="A318" s="7">
        <v>9</v>
      </c>
      <c r="B318" s="374" t="s">
        <v>485</v>
      </c>
      <c r="C318" s="375"/>
      <c r="D318" s="375"/>
      <c r="E318" s="375"/>
      <c r="F318" s="376"/>
      <c r="G318" s="11" t="s">
        <v>486</v>
      </c>
      <c r="H318" s="9">
        <f t="shared" si="28"/>
        <v>0</v>
      </c>
      <c r="I318" s="9"/>
      <c r="J318" s="9"/>
      <c r="K318" s="9"/>
      <c r="L318" s="9"/>
      <c r="M318" s="9"/>
      <c r="N318" s="9">
        <v>4</v>
      </c>
      <c r="O318" s="9"/>
      <c r="P318" s="9"/>
      <c r="Q318" s="10"/>
      <c r="R318" s="10">
        <v>21115</v>
      </c>
    </row>
    <row r="319" spans="1:18" x14ac:dyDescent="0.25">
      <c r="A319" s="7">
        <v>10</v>
      </c>
      <c r="B319" s="374" t="s">
        <v>487</v>
      </c>
      <c r="C319" s="375"/>
      <c r="D319" s="375"/>
      <c r="E319" s="375"/>
      <c r="F319" s="376"/>
      <c r="G319" s="11" t="s">
        <v>488</v>
      </c>
      <c r="H319" s="9">
        <f t="shared" si="28"/>
        <v>0</v>
      </c>
      <c r="I319" s="9"/>
      <c r="J319" s="9"/>
      <c r="K319" s="9"/>
      <c r="L319" s="9"/>
      <c r="M319" s="9"/>
      <c r="N319" s="9">
        <v>2</v>
      </c>
      <c r="O319" s="9"/>
      <c r="P319" s="9"/>
      <c r="Q319" s="10"/>
      <c r="R319" s="10">
        <v>20352</v>
      </c>
    </row>
    <row r="320" spans="1:18" x14ac:dyDescent="0.25">
      <c r="A320" s="7">
        <v>11</v>
      </c>
      <c r="B320" s="374" t="s">
        <v>489</v>
      </c>
      <c r="C320" s="375"/>
      <c r="D320" s="375"/>
      <c r="E320" s="375"/>
      <c r="F320" s="376"/>
      <c r="G320" s="11" t="s">
        <v>490</v>
      </c>
      <c r="H320" s="9">
        <f t="shared" si="28"/>
        <v>0</v>
      </c>
      <c r="I320" s="9"/>
      <c r="J320" s="9"/>
      <c r="K320" s="9"/>
      <c r="L320" s="9"/>
      <c r="M320" s="9"/>
      <c r="N320" s="9">
        <v>4</v>
      </c>
      <c r="O320" s="9"/>
      <c r="P320" s="9"/>
      <c r="Q320" s="10"/>
      <c r="R320" s="10">
        <v>21833</v>
      </c>
    </row>
    <row r="321" spans="1:18" ht="36" x14ac:dyDescent="0.25">
      <c r="A321" s="7">
        <v>12</v>
      </c>
      <c r="B321" s="374" t="s">
        <v>491</v>
      </c>
      <c r="C321" s="375"/>
      <c r="D321" s="375"/>
      <c r="E321" s="375"/>
      <c r="F321" s="376"/>
      <c r="G321" s="11" t="s">
        <v>492</v>
      </c>
      <c r="H321" s="9">
        <f t="shared" si="28"/>
        <v>0</v>
      </c>
      <c r="I321" s="9"/>
      <c r="J321" s="9"/>
      <c r="K321" s="9"/>
      <c r="L321" s="9"/>
      <c r="M321" s="9"/>
      <c r="N321" s="9">
        <v>3</v>
      </c>
      <c r="O321" s="9"/>
      <c r="P321" s="9"/>
      <c r="Q321" s="10"/>
      <c r="R321" s="10">
        <v>20556</v>
      </c>
    </row>
    <row r="322" spans="1:18" ht="28.5" customHeight="1" x14ac:dyDescent="0.25">
      <c r="A322" s="7">
        <v>13</v>
      </c>
      <c r="B322" s="374" t="s">
        <v>493</v>
      </c>
      <c r="C322" s="375"/>
      <c r="D322" s="375"/>
      <c r="E322" s="375"/>
      <c r="F322" s="376"/>
      <c r="G322" s="11" t="s">
        <v>494</v>
      </c>
      <c r="H322" s="9">
        <f t="shared" si="28"/>
        <v>0</v>
      </c>
      <c r="I322" s="9"/>
      <c r="J322" s="9"/>
      <c r="K322" s="9"/>
      <c r="L322" s="9"/>
      <c r="M322" s="9"/>
      <c r="N322" s="9">
        <v>1</v>
      </c>
      <c r="O322" s="9"/>
      <c r="P322" s="9"/>
      <c r="Q322" s="10"/>
      <c r="R322" s="10">
        <v>20566</v>
      </c>
    </row>
    <row r="323" spans="1:18" x14ac:dyDescent="0.25">
      <c r="A323" s="7">
        <v>14</v>
      </c>
      <c r="B323" s="374" t="s">
        <v>495</v>
      </c>
      <c r="C323" s="375"/>
      <c r="D323" s="375"/>
      <c r="E323" s="375"/>
      <c r="F323" s="376"/>
      <c r="G323" s="11" t="s">
        <v>496</v>
      </c>
      <c r="H323" s="9">
        <f t="shared" si="28"/>
        <v>0</v>
      </c>
      <c r="I323" s="9"/>
      <c r="J323" s="9"/>
      <c r="K323" s="9"/>
      <c r="L323" s="9"/>
      <c r="M323" s="9"/>
      <c r="N323" s="9">
        <v>1</v>
      </c>
      <c r="O323" s="9"/>
      <c r="P323" s="9"/>
      <c r="Q323" s="10"/>
      <c r="R323" s="10">
        <v>20566</v>
      </c>
    </row>
    <row r="324" spans="1:18" x14ac:dyDescent="0.25">
      <c r="A324" s="7"/>
      <c r="B324" s="26"/>
      <c r="C324" s="27"/>
      <c r="D324" s="27"/>
      <c r="E324" s="27"/>
      <c r="F324" s="28"/>
      <c r="G324" s="11" t="s">
        <v>755</v>
      </c>
      <c r="H324" s="9"/>
      <c r="I324" s="9"/>
      <c r="J324" s="9"/>
      <c r="K324" s="9">
        <v>5</v>
      </c>
      <c r="L324" s="9"/>
      <c r="M324" s="9"/>
      <c r="N324" s="9">
        <v>6</v>
      </c>
      <c r="O324" s="9"/>
      <c r="P324" s="9"/>
      <c r="Q324" s="10">
        <v>44883</v>
      </c>
      <c r="R324" s="10">
        <v>22502</v>
      </c>
    </row>
    <row r="325" spans="1:18" x14ac:dyDescent="0.25">
      <c r="A325" s="403" t="s">
        <v>654</v>
      </c>
      <c r="B325" s="403"/>
      <c r="C325" s="403"/>
      <c r="D325" s="403"/>
      <c r="E325" s="403"/>
      <c r="F325" s="403"/>
      <c r="G325" s="403"/>
      <c r="H325" s="3">
        <f t="shared" ref="H325:P325" si="29">H303+H266+H255+H240+H235+H191+H165+H164+H150+H131+H106+H70+H41+H23</f>
        <v>3840</v>
      </c>
      <c r="I325" s="3">
        <f t="shared" si="29"/>
        <v>2580</v>
      </c>
      <c r="J325" s="3">
        <f t="shared" si="29"/>
        <v>1260</v>
      </c>
      <c r="K325" s="3">
        <f t="shared" si="29"/>
        <v>1471</v>
      </c>
      <c r="L325" s="3">
        <f t="shared" si="29"/>
        <v>944.25</v>
      </c>
      <c r="M325" s="3">
        <f t="shared" si="29"/>
        <v>212</v>
      </c>
      <c r="N325" s="3">
        <f t="shared" si="29"/>
        <v>4530</v>
      </c>
      <c r="O325" s="3">
        <f t="shared" si="29"/>
        <v>1352.25</v>
      </c>
      <c r="P325" s="3">
        <f t="shared" si="29"/>
        <v>113</v>
      </c>
      <c r="Q325" s="6">
        <f>(Q303+Q266+Q255+Q240+Q235+Q191+Q165+Q164+Q150+Q131+Q106+Q70+Q41+Q23)/14</f>
        <v>41792.771428571432</v>
      </c>
      <c r="R325" s="6">
        <f>(R303+R266+R255+R240+R235+R191+R165+R164+R150+R131+R106+R70+R41+R23)/14</f>
        <v>21645.92142857143</v>
      </c>
    </row>
    <row r="326" spans="1:18" ht="24" customHeight="1" x14ac:dyDescent="0.25">
      <c r="A326" s="33">
        <v>15</v>
      </c>
      <c r="B326" s="338" t="s">
        <v>597</v>
      </c>
      <c r="C326" s="339"/>
      <c r="D326" s="339"/>
      <c r="E326" s="339"/>
      <c r="F326" s="340"/>
      <c r="G326" s="45" t="s">
        <v>598</v>
      </c>
      <c r="H326" s="56">
        <f>I326+J326</f>
        <v>180</v>
      </c>
      <c r="I326" s="52">
        <v>125</v>
      </c>
      <c r="J326" s="52">
        <v>55</v>
      </c>
      <c r="K326" s="52">
        <v>79</v>
      </c>
      <c r="L326" s="52">
        <v>4</v>
      </c>
      <c r="M326" s="52">
        <v>4</v>
      </c>
      <c r="N326" s="52">
        <v>212</v>
      </c>
      <c r="O326" s="52">
        <v>0</v>
      </c>
      <c r="P326" s="52">
        <v>0</v>
      </c>
      <c r="Q326" s="52">
        <v>44972.800000000003</v>
      </c>
      <c r="R326" s="50">
        <v>22486.400000000001</v>
      </c>
    </row>
    <row r="327" spans="1:18" x14ac:dyDescent="0.25">
      <c r="A327" s="448" t="s">
        <v>696</v>
      </c>
      <c r="B327" s="448"/>
      <c r="C327" s="448"/>
      <c r="D327" s="448"/>
      <c r="E327" s="448"/>
      <c r="F327" s="448"/>
      <c r="G327" s="448"/>
      <c r="H327" s="448"/>
      <c r="I327" s="448"/>
      <c r="J327" s="448"/>
      <c r="K327" s="448"/>
      <c r="L327" s="448"/>
      <c r="M327" s="448"/>
      <c r="N327" s="448"/>
      <c r="O327" s="448"/>
      <c r="P327" s="448"/>
      <c r="Q327" s="448"/>
      <c r="R327" s="448"/>
    </row>
    <row r="328" spans="1:18" ht="60" x14ac:dyDescent="0.25">
      <c r="A328" s="33">
        <v>1</v>
      </c>
      <c r="B328" s="334" t="s">
        <v>599</v>
      </c>
      <c r="C328" s="335"/>
      <c r="D328" s="335"/>
      <c r="E328" s="335"/>
      <c r="F328" s="336"/>
      <c r="G328" s="45" t="s">
        <v>600</v>
      </c>
      <c r="H328" s="52">
        <f>I328+J328</f>
        <v>640</v>
      </c>
      <c r="I328" s="52">
        <v>640</v>
      </c>
      <c r="J328" s="52">
        <v>0</v>
      </c>
      <c r="K328" s="52">
        <v>173</v>
      </c>
      <c r="L328" s="52">
        <v>0</v>
      </c>
      <c r="M328" s="52">
        <v>0</v>
      </c>
      <c r="N328" s="52">
        <v>334</v>
      </c>
      <c r="O328" s="52">
        <v>0</v>
      </c>
      <c r="P328" s="52">
        <v>0</v>
      </c>
      <c r="Q328" s="50">
        <v>44972.800000000003</v>
      </c>
      <c r="R328" s="50">
        <v>22486.400000000001</v>
      </c>
    </row>
    <row r="329" spans="1:18" ht="84" x14ac:dyDescent="0.25">
      <c r="A329" s="33">
        <v>2</v>
      </c>
      <c r="B329" s="334" t="s">
        <v>601</v>
      </c>
      <c r="C329" s="335"/>
      <c r="D329" s="335"/>
      <c r="E329" s="335"/>
      <c r="F329" s="336"/>
      <c r="G329" s="45" t="s">
        <v>602</v>
      </c>
      <c r="H329" s="52">
        <f t="shared" ref="H329:H348" si="30">I329+J329</f>
        <v>535</v>
      </c>
      <c r="I329" s="52">
        <v>535</v>
      </c>
      <c r="J329" s="52"/>
      <c r="K329" s="52">
        <v>200</v>
      </c>
      <c r="L329" s="52"/>
      <c r="M329" s="52">
        <v>173</v>
      </c>
      <c r="N329" s="52">
        <v>329</v>
      </c>
      <c r="O329" s="52"/>
      <c r="P329" s="52">
        <v>264</v>
      </c>
      <c r="Q329" s="50">
        <v>45158</v>
      </c>
      <c r="R329" s="50">
        <v>22492</v>
      </c>
    </row>
    <row r="330" spans="1:18" ht="72" x14ac:dyDescent="0.25">
      <c r="A330" s="33">
        <v>3</v>
      </c>
      <c r="B330" s="334" t="s">
        <v>603</v>
      </c>
      <c r="C330" s="335"/>
      <c r="D330" s="335"/>
      <c r="E330" s="335"/>
      <c r="F330" s="336"/>
      <c r="G330" s="45" t="s">
        <v>702</v>
      </c>
      <c r="H330" s="52">
        <f t="shared" si="30"/>
        <v>525</v>
      </c>
      <c r="I330" s="52">
        <v>495</v>
      </c>
      <c r="J330" s="52">
        <v>30</v>
      </c>
      <c r="K330" s="52">
        <v>141</v>
      </c>
      <c r="L330" s="52">
        <v>125</v>
      </c>
      <c r="M330" s="52">
        <v>19</v>
      </c>
      <c r="N330" s="52">
        <v>387</v>
      </c>
      <c r="O330" s="52">
        <v>148</v>
      </c>
      <c r="P330" s="52">
        <v>14</v>
      </c>
      <c r="Q330" s="50">
        <v>44973</v>
      </c>
      <c r="R330" s="50">
        <v>22486</v>
      </c>
    </row>
    <row r="331" spans="1:18" ht="60" x14ac:dyDescent="0.25">
      <c r="A331" s="33">
        <v>4</v>
      </c>
      <c r="B331" s="334" t="s">
        <v>601</v>
      </c>
      <c r="C331" s="335"/>
      <c r="D331" s="335"/>
      <c r="E331" s="335"/>
      <c r="F331" s="336"/>
      <c r="G331" s="45" t="s">
        <v>605</v>
      </c>
      <c r="H331" s="52">
        <f>I331+J331</f>
        <v>325</v>
      </c>
      <c r="I331" s="52">
        <v>325</v>
      </c>
      <c r="J331" s="52"/>
      <c r="K331" s="52">
        <v>98</v>
      </c>
      <c r="L331" s="52">
        <v>4</v>
      </c>
      <c r="M331" s="52">
        <v>2.5</v>
      </c>
      <c r="N331" s="52">
        <v>199</v>
      </c>
      <c r="O331" s="52">
        <v>5</v>
      </c>
      <c r="P331" s="52">
        <v>1</v>
      </c>
      <c r="Q331" s="50">
        <v>44972.3</v>
      </c>
      <c r="R331" s="50">
        <v>22846.3</v>
      </c>
    </row>
    <row r="332" spans="1:18" ht="26.25" customHeight="1" x14ac:dyDescent="0.25">
      <c r="A332" s="33">
        <v>5</v>
      </c>
      <c r="B332" s="334" t="s">
        <v>614</v>
      </c>
      <c r="C332" s="335"/>
      <c r="D332" s="335"/>
      <c r="E332" s="335"/>
      <c r="F332" s="336"/>
      <c r="G332" s="45" t="s">
        <v>606</v>
      </c>
      <c r="H332" s="52">
        <f>I332+J332</f>
        <v>250</v>
      </c>
      <c r="I332" s="52">
        <v>235</v>
      </c>
      <c r="J332" s="52">
        <v>15</v>
      </c>
      <c r="K332" s="52">
        <v>90</v>
      </c>
      <c r="L332" s="52">
        <v>50</v>
      </c>
      <c r="M332" s="52">
        <v>0</v>
      </c>
      <c r="N332" s="52">
        <v>160</v>
      </c>
      <c r="O332" s="52">
        <v>66</v>
      </c>
      <c r="P332" s="52">
        <v>0</v>
      </c>
      <c r="Q332" s="50">
        <v>44973.7</v>
      </c>
      <c r="R332" s="50">
        <v>23902.7</v>
      </c>
    </row>
    <row r="333" spans="1:18" ht="96" x14ac:dyDescent="0.25">
      <c r="A333" s="33">
        <v>6</v>
      </c>
      <c r="B333" s="334" t="s">
        <v>601</v>
      </c>
      <c r="C333" s="335"/>
      <c r="D333" s="335"/>
      <c r="E333" s="335"/>
      <c r="F333" s="336"/>
      <c r="G333" s="45" t="s">
        <v>608</v>
      </c>
      <c r="H333" s="52">
        <f t="shared" si="30"/>
        <v>280</v>
      </c>
      <c r="I333" s="52">
        <v>280</v>
      </c>
      <c r="J333" s="52">
        <v>0</v>
      </c>
      <c r="K333" s="52">
        <v>136</v>
      </c>
      <c r="L333" s="52">
        <v>63</v>
      </c>
      <c r="M333" s="52">
        <v>3.5</v>
      </c>
      <c r="N333" s="52">
        <v>430</v>
      </c>
      <c r="O333" s="52">
        <v>29.5</v>
      </c>
      <c r="P333" s="52">
        <v>1</v>
      </c>
      <c r="Q333" s="50">
        <v>44972</v>
      </c>
      <c r="R333" s="50">
        <v>22486</v>
      </c>
    </row>
    <row r="334" spans="1:18" ht="60" x14ac:dyDescent="0.25">
      <c r="A334" s="33">
        <v>7</v>
      </c>
      <c r="B334" s="334" t="s">
        <v>609</v>
      </c>
      <c r="C334" s="335"/>
      <c r="D334" s="335"/>
      <c r="E334" s="335"/>
      <c r="F334" s="336"/>
      <c r="G334" s="45" t="s">
        <v>610</v>
      </c>
      <c r="H334" s="52">
        <f t="shared" si="30"/>
        <v>315</v>
      </c>
      <c r="I334" s="52">
        <v>300</v>
      </c>
      <c r="J334" s="52">
        <v>15</v>
      </c>
      <c r="K334" s="52">
        <v>40</v>
      </c>
      <c r="L334" s="52">
        <v>73</v>
      </c>
      <c r="M334" s="52">
        <v>1</v>
      </c>
      <c r="N334" s="52">
        <v>114</v>
      </c>
      <c r="O334" s="52">
        <v>89</v>
      </c>
      <c r="P334" s="52">
        <v>2</v>
      </c>
      <c r="Q334" s="50">
        <v>52780</v>
      </c>
      <c r="R334" s="50">
        <v>30184.5</v>
      </c>
    </row>
    <row r="335" spans="1:18" ht="48" x14ac:dyDescent="0.25">
      <c r="A335" s="33">
        <v>8</v>
      </c>
      <c r="B335" s="334" t="s">
        <v>609</v>
      </c>
      <c r="C335" s="335"/>
      <c r="D335" s="335"/>
      <c r="E335" s="335"/>
      <c r="F335" s="336"/>
      <c r="G335" s="45" t="s">
        <v>612</v>
      </c>
      <c r="H335" s="52">
        <f t="shared" si="30"/>
        <v>80</v>
      </c>
      <c r="I335" s="52">
        <v>70</v>
      </c>
      <c r="J335" s="52">
        <v>10</v>
      </c>
      <c r="K335" s="52">
        <v>8</v>
      </c>
      <c r="L335" s="52">
        <v>20</v>
      </c>
      <c r="M335" s="52">
        <v>2</v>
      </c>
      <c r="N335" s="52">
        <v>13</v>
      </c>
      <c r="O335" s="52">
        <v>18</v>
      </c>
      <c r="P335" s="52">
        <v>0</v>
      </c>
      <c r="Q335" s="50">
        <v>47666.7</v>
      </c>
      <c r="R335" s="50">
        <v>24557.7</v>
      </c>
    </row>
    <row r="336" spans="1:18" ht="60" x14ac:dyDescent="0.25">
      <c r="A336" s="33">
        <v>9</v>
      </c>
      <c r="B336" s="334" t="s">
        <v>603</v>
      </c>
      <c r="C336" s="335"/>
      <c r="D336" s="335"/>
      <c r="E336" s="335"/>
      <c r="F336" s="336"/>
      <c r="G336" s="45" t="s">
        <v>613</v>
      </c>
      <c r="H336" s="52">
        <f t="shared" si="30"/>
        <v>120</v>
      </c>
      <c r="I336" s="52">
        <v>90</v>
      </c>
      <c r="J336" s="52">
        <v>30</v>
      </c>
      <c r="K336" s="52">
        <v>45</v>
      </c>
      <c r="L336" s="52">
        <v>0</v>
      </c>
      <c r="M336" s="52">
        <v>0</v>
      </c>
      <c r="N336" s="52">
        <v>48</v>
      </c>
      <c r="O336" s="52">
        <v>0</v>
      </c>
      <c r="P336" s="52">
        <v>0</v>
      </c>
      <c r="Q336" s="50">
        <v>52608.9</v>
      </c>
      <c r="R336" s="50">
        <v>24583.3</v>
      </c>
    </row>
    <row r="337" spans="1:18" ht="48" x14ac:dyDescent="0.25">
      <c r="A337" s="33">
        <v>10</v>
      </c>
      <c r="B337" s="334" t="s">
        <v>599</v>
      </c>
      <c r="C337" s="335"/>
      <c r="D337" s="335"/>
      <c r="E337" s="335"/>
      <c r="F337" s="336"/>
      <c r="G337" s="45" t="s">
        <v>615</v>
      </c>
      <c r="H337" s="52">
        <f t="shared" si="30"/>
        <v>310</v>
      </c>
      <c r="I337" s="52">
        <v>280</v>
      </c>
      <c r="J337" s="52">
        <v>30</v>
      </c>
      <c r="K337" s="52">
        <v>76</v>
      </c>
      <c r="L337" s="52">
        <v>18</v>
      </c>
      <c r="M337" s="52">
        <v>18</v>
      </c>
      <c r="N337" s="52">
        <v>152</v>
      </c>
      <c r="O337" s="52">
        <v>37</v>
      </c>
      <c r="P337" s="52">
        <v>37</v>
      </c>
      <c r="Q337" s="50">
        <v>57194</v>
      </c>
      <c r="R337" s="50">
        <v>25822</v>
      </c>
    </row>
    <row r="338" spans="1:18" ht="48" x14ac:dyDescent="0.25">
      <c r="A338" s="33">
        <v>11</v>
      </c>
      <c r="B338" s="334" t="s">
        <v>609</v>
      </c>
      <c r="C338" s="335"/>
      <c r="D338" s="335"/>
      <c r="E338" s="335"/>
      <c r="F338" s="336"/>
      <c r="G338" s="45" t="s">
        <v>616</v>
      </c>
      <c r="H338" s="52">
        <f t="shared" si="30"/>
        <v>35</v>
      </c>
      <c r="I338" s="52">
        <v>25</v>
      </c>
      <c r="J338" s="52">
        <v>10</v>
      </c>
      <c r="K338" s="52">
        <v>22</v>
      </c>
      <c r="L338" s="52">
        <v>15</v>
      </c>
      <c r="M338" s="52">
        <v>3</v>
      </c>
      <c r="N338" s="52">
        <v>30</v>
      </c>
      <c r="O338" s="52">
        <v>16</v>
      </c>
      <c r="P338" s="52">
        <v>3</v>
      </c>
      <c r="Q338" s="50">
        <v>64992</v>
      </c>
      <c r="R338" s="50">
        <v>37708</v>
      </c>
    </row>
    <row r="339" spans="1:18" ht="72" x14ac:dyDescent="0.25">
      <c r="A339" s="33">
        <v>12</v>
      </c>
      <c r="B339" s="334" t="s">
        <v>599</v>
      </c>
      <c r="C339" s="335"/>
      <c r="D339" s="335"/>
      <c r="E339" s="335"/>
      <c r="F339" s="336"/>
      <c r="G339" s="45" t="s">
        <v>617</v>
      </c>
      <c r="H339" s="52">
        <f t="shared" si="30"/>
        <v>210</v>
      </c>
      <c r="I339" s="52">
        <v>210</v>
      </c>
      <c r="J339" s="52">
        <v>0</v>
      </c>
      <c r="K339" s="52">
        <v>28</v>
      </c>
      <c r="L339" s="52">
        <v>20</v>
      </c>
      <c r="M339" s="52">
        <v>0</v>
      </c>
      <c r="N339" s="52">
        <v>93</v>
      </c>
      <c r="O339" s="52">
        <v>15</v>
      </c>
      <c r="P339" s="52">
        <v>0</v>
      </c>
      <c r="Q339" s="50">
        <v>44974</v>
      </c>
      <c r="R339" s="50">
        <v>22847</v>
      </c>
    </row>
    <row r="340" spans="1:18" ht="48" x14ac:dyDescent="0.25">
      <c r="A340" s="33">
        <v>13</v>
      </c>
      <c r="B340" s="334" t="s">
        <v>609</v>
      </c>
      <c r="C340" s="335"/>
      <c r="D340" s="335"/>
      <c r="E340" s="335"/>
      <c r="F340" s="336"/>
      <c r="G340" s="45" t="s">
        <v>618</v>
      </c>
      <c r="H340" s="52">
        <f t="shared" si="30"/>
        <v>120</v>
      </c>
      <c r="I340" s="52">
        <v>120</v>
      </c>
      <c r="J340" s="52">
        <v>0</v>
      </c>
      <c r="K340" s="52">
        <v>11</v>
      </c>
      <c r="L340" s="52">
        <v>0</v>
      </c>
      <c r="M340" s="52">
        <v>0</v>
      </c>
      <c r="N340" s="52">
        <v>61</v>
      </c>
      <c r="O340" s="52">
        <v>0</v>
      </c>
      <c r="P340" s="52">
        <v>0</v>
      </c>
      <c r="Q340" s="50">
        <v>44974</v>
      </c>
      <c r="R340" s="50">
        <v>22490</v>
      </c>
    </row>
    <row r="341" spans="1:18" ht="60" x14ac:dyDescent="0.25">
      <c r="A341" s="33">
        <v>14</v>
      </c>
      <c r="B341" s="334" t="s">
        <v>609</v>
      </c>
      <c r="C341" s="335"/>
      <c r="D341" s="335"/>
      <c r="E341" s="335"/>
      <c r="F341" s="336"/>
      <c r="G341" s="45" t="s">
        <v>619</v>
      </c>
      <c r="H341" s="52">
        <f t="shared" si="30"/>
        <v>130</v>
      </c>
      <c r="I341" s="52">
        <v>115</v>
      </c>
      <c r="J341" s="52">
        <v>15</v>
      </c>
      <c r="K341" s="52">
        <v>3</v>
      </c>
      <c r="L341" s="52">
        <v>0</v>
      </c>
      <c r="M341" s="52">
        <v>3</v>
      </c>
      <c r="N341" s="52">
        <v>2</v>
      </c>
      <c r="O341" s="52">
        <v>0</v>
      </c>
      <c r="P341" s="52">
        <v>2</v>
      </c>
      <c r="Q341" s="50">
        <v>47780</v>
      </c>
      <c r="R341" s="50">
        <v>24300</v>
      </c>
    </row>
    <row r="342" spans="1:18" ht="60" x14ac:dyDescent="0.25">
      <c r="A342" s="33">
        <v>15</v>
      </c>
      <c r="B342" s="334" t="s">
        <v>660</v>
      </c>
      <c r="C342" s="335"/>
      <c r="D342" s="335"/>
      <c r="E342" s="335"/>
      <c r="F342" s="336"/>
      <c r="G342" s="45" t="s">
        <v>620</v>
      </c>
      <c r="H342" s="52">
        <f t="shared" si="30"/>
        <v>190</v>
      </c>
      <c r="I342" s="52">
        <v>180</v>
      </c>
      <c r="J342" s="52">
        <v>10</v>
      </c>
      <c r="K342" s="52">
        <v>4</v>
      </c>
      <c r="L342" s="52">
        <v>18.25</v>
      </c>
      <c r="M342" s="52">
        <v>16.75</v>
      </c>
      <c r="N342" s="52">
        <v>40</v>
      </c>
      <c r="O342" s="52">
        <v>53.75</v>
      </c>
      <c r="P342" s="52">
        <v>52.25</v>
      </c>
      <c r="Q342" s="50">
        <v>50150</v>
      </c>
      <c r="R342" s="50">
        <v>28692</v>
      </c>
    </row>
    <row r="343" spans="1:18" ht="72" x14ac:dyDescent="0.25">
      <c r="A343" s="33">
        <v>16</v>
      </c>
      <c r="B343" s="334" t="s">
        <v>661</v>
      </c>
      <c r="C343" s="335"/>
      <c r="D343" s="335"/>
      <c r="E343" s="335"/>
      <c r="F343" s="336"/>
      <c r="G343" s="45" t="s">
        <v>621</v>
      </c>
      <c r="H343" s="52">
        <f t="shared" si="30"/>
        <v>230</v>
      </c>
      <c r="I343" s="52">
        <v>210</v>
      </c>
      <c r="J343" s="52">
        <v>20</v>
      </c>
      <c r="K343" s="52">
        <v>11</v>
      </c>
      <c r="L343" s="52">
        <v>18</v>
      </c>
      <c r="M343" s="52">
        <v>0</v>
      </c>
      <c r="N343" s="52">
        <v>74</v>
      </c>
      <c r="O343" s="52">
        <v>11</v>
      </c>
      <c r="P343" s="52">
        <v>0</v>
      </c>
      <c r="Q343" s="50">
        <v>44992.3</v>
      </c>
      <c r="R343" s="50">
        <v>25721.8</v>
      </c>
    </row>
    <row r="344" spans="1:18" ht="72" x14ac:dyDescent="0.25">
      <c r="A344" s="33">
        <v>17</v>
      </c>
      <c r="B344" s="334" t="s">
        <v>662</v>
      </c>
      <c r="C344" s="335"/>
      <c r="D344" s="335"/>
      <c r="E344" s="335"/>
      <c r="F344" s="336"/>
      <c r="G344" s="45" t="s">
        <v>622</v>
      </c>
      <c r="H344" s="52">
        <f t="shared" si="30"/>
        <v>150</v>
      </c>
      <c r="I344" s="52">
        <v>150</v>
      </c>
      <c r="J344" s="52">
        <v>0</v>
      </c>
      <c r="K344" s="52">
        <v>5</v>
      </c>
      <c r="L344" s="52">
        <v>18</v>
      </c>
      <c r="M344" s="52"/>
      <c r="N344" s="52">
        <v>16</v>
      </c>
      <c r="O344" s="52">
        <v>23</v>
      </c>
      <c r="P344" s="52"/>
      <c r="Q344" s="50">
        <v>45000</v>
      </c>
      <c r="R344" s="50">
        <v>24540</v>
      </c>
    </row>
    <row r="345" spans="1:18" ht="48" x14ac:dyDescent="0.25">
      <c r="A345" s="33">
        <v>18</v>
      </c>
      <c r="B345" s="334" t="s">
        <v>607</v>
      </c>
      <c r="C345" s="335"/>
      <c r="D345" s="335"/>
      <c r="E345" s="335"/>
      <c r="F345" s="336"/>
      <c r="G345" s="45" t="s">
        <v>623</v>
      </c>
      <c r="H345" s="52">
        <f t="shared" si="30"/>
        <v>40</v>
      </c>
      <c r="I345" s="52"/>
      <c r="J345" s="52">
        <v>40</v>
      </c>
      <c r="K345" s="52">
        <v>19</v>
      </c>
      <c r="L345" s="52">
        <v>19</v>
      </c>
      <c r="M345" s="52">
        <v>19</v>
      </c>
      <c r="N345" s="52">
        <v>22</v>
      </c>
      <c r="O345" s="52">
        <v>22</v>
      </c>
      <c r="P345" s="52">
        <v>22</v>
      </c>
      <c r="Q345" s="50">
        <v>48129.4</v>
      </c>
      <c r="R345" s="50">
        <v>28800</v>
      </c>
    </row>
    <row r="346" spans="1:18" ht="48" x14ac:dyDescent="0.25">
      <c r="A346" s="33">
        <v>19</v>
      </c>
      <c r="B346" s="334" t="s">
        <v>601</v>
      </c>
      <c r="C346" s="335"/>
      <c r="D346" s="335"/>
      <c r="E346" s="335"/>
      <c r="F346" s="336"/>
      <c r="G346" s="45" t="s">
        <v>624</v>
      </c>
      <c r="H346" s="52">
        <f t="shared" si="30"/>
        <v>0</v>
      </c>
      <c r="I346" s="52"/>
      <c r="J346" s="52"/>
      <c r="K346" s="52">
        <v>42</v>
      </c>
      <c r="L346" s="52">
        <v>2</v>
      </c>
      <c r="M346" s="52">
        <v>2</v>
      </c>
      <c r="N346" s="52">
        <v>68</v>
      </c>
      <c r="O346" s="52">
        <v>0</v>
      </c>
      <c r="P346" s="52">
        <v>0</v>
      </c>
      <c r="Q346" s="50">
        <v>45071</v>
      </c>
      <c r="R346" s="50">
        <v>22491</v>
      </c>
    </row>
    <row r="347" spans="1:18" ht="60" x14ac:dyDescent="0.25">
      <c r="A347" s="33">
        <v>20</v>
      </c>
      <c r="B347" s="334" t="s">
        <v>625</v>
      </c>
      <c r="C347" s="335"/>
      <c r="D347" s="335"/>
      <c r="E347" s="335"/>
      <c r="F347" s="336"/>
      <c r="G347" s="45" t="s">
        <v>626</v>
      </c>
      <c r="H347" s="52">
        <f t="shared" si="30"/>
        <v>0</v>
      </c>
      <c r="I347" s="52"/>
      <c r="J347" s="52"/>
      <c r="K347" s="52">
        <v>33</v>
      </c>
      <c r="L347" s="52">
        <v>127.75</v>
      </c>
      <c r="M347" s="52">
        <v>0</v>
      </c>
      <c r="N347" s="52">
        <v>70</v>
      </c>
      <c r="O347" s="52">
        <v>152.5</v>
      </c>
      <c r="P347" s="52">
        <v>0</v>
      </c>
      <c r="Q347" s="50">
        <v>44989</v>
      </c>
      <c r="R347" s="50">
        <v>22507</v>
      </c>
    </row>
    <row r="348" spans="1:18" ht="60" x14ac:dyDescent="0.25">
      <c r="A348" s="33">
        <v>21</v>
      </c>
      <c r="B348" s="334" t="s">
        <v>601</v>
      </c>
      <c r="C348" s="335"/>
      <c r="D348" s="335"/>
      <c r="E348" s="335"/>
      <c r="F348" s="336"/>
      <c r="G348" s="45" t="s">
        <v>648</v>
      </c>
      <c r="H348" s="52">
        <f t="shared" si="30"/>
        <v>6</v>
      </c>
      <c r="I348" s="52"/>
      <c r="J348" s="52">
        <v>6</v>
      </c>
      <c r="K348" s="52">
        <v>8</v>
      </c>
      <c r="L348" s="52">
        <v>22</v>
      </c>
      <c r="M348" s="52">
        <v>4</v>
      </c>
      <c r="N348" s="52">
        <v>18</v>
      </c>
      <c r="O348" s="52">
        <v>28</v>
      </c>
      <c r="P348" s="52">
        <v>0</v>
      </c>
      <c r="Q348" s="50">
        <v>45000</v>
      </c>
      <c r="R348" s="50">
        <v>22871</v>
      </c>
    </row>
    <row r="349" spans="1:18" x14ac:dyDescent="0.25">
      <c r="A349" s="447" t="s">
        <v>645</v>
      </c>
      <c r="B349" s="447"/>
      <c r="C349" s="447"/>
      <c r="D349" s="447"/>
      <c r="E349" s="447"/>
      <c r="F349" s="447"/>
      <c r="G349" s="447"/>
      <c r="H349" s="56">
        <f>H348+H347+H346+H345+H344+H343+H342+H341+H340+H339+H338+H337+H336+H335+H334+H333+H331+H332+H330+H329+H328</f>
        <v>4491</v>
      </c>
      <c r="I349" s="56">
        <f t="shared" ref="I349:P349" si="31">I348+I347+I346+I345+I344+I343+I342+I341+I340+I339+I338+I337+I336+I335+I334+I333+I331+I332+I330+I329+I328</f>
        <v>4260</v>
      </c>
      <c r="J349" s="56">
        <f t="shared" si="31"/>
        <v>231</v>
      </c>
      <c r="K349" s="56">
        <f t="shared" si="31"/>
        <v>1193</v>
      </c>
      <c r="L349" s="56">
        <f t="shared" si="31"/>
        <v>613</v>
      </c>
      <c r="M349" s="56">
        <f t="shared" si="31"/>
        <v>266.75</v>
      </c>
      <c r="N349" s="56">
        <f t="shared" si="31"/>
        <v>2660</v>
      </c>
      <c r="O349" s="56">
        <f t="shared" si="31"/>
        <v>713.75</v>
      </c>
      <c r="P349" s="56">
        <f t="shared" si="31"/>
        <v>398.25</v>
      </c>
      <c r="Q349" s="34">
        <f>(Q328+Q329+Q330+Q331+Q332+Q333+Q334+Q335+Q336+Q337+Q338+Q339+Q340+Q341+Q342+Q343+Q344+Q345+Q346+Q347+Q348)/21</f>
        <v>47920.147619047624</v>
      </c>
      <c r="R349" s="34">
        <f>(R328+R329+R330+R331+R332+R333+R334+R335+R336+R337+R338+R339+R340+R341+R342+R343+R344+R345+R346+R347+R348)/21</f>
        <v>24991.176190476188</v>
      </c>
    </row>
    <row r="350" spans="1:18" x14ac:dyDescent="0.25">
      <c r="A350" s="448" t="s">
        <v>630</v>
      </c>
      <c r="B350" s="448"/>
      <c r="C350" s="448"/>
      <c r="D350" s="448"/>
      <c r="E350" s="448"/>
      <c r="F350" s="448"/>
      <c r="G350" s="448"/>
      <c r="H350" s="448"/>
      <c r="I350" s="448"/>
      <c r="J350" s="448"/>
      <c r="K350" s="448"/>
      <c r="L350" s="448"/>
      <c r="M350" s="448"/>
      <c r="N350" s="448"/>
      <c r="O350" s="448"/>
      <c r="P350" s="448"/>
      <c r="Q350" s="448"/>
      <c r="R350" s="448"/>
    </row>
    <row r="351" spans="1:18" ht="24" x14ac:dyDescent="0.25">
      <c r="A351" s="33">
        <v>1</v>
      </c>
      <c r="B351" s="334" t="s">
        <v>601</v>
      </c>
      <c r="C351" s="335"/>
      <c r="D351" s="335"/>
      <c r="E351" s="335"/>
      <c r="F351" s="336"/>
      <c r="G351" s="45" t="s">
        <v>663</v>
      </c>
      <c r="H351" s="52">
        <f>I351+J351</f>
        <v>145</v>
      </c>
      <c r="I351" s="52">
        <v>105</v>
      </c>
      <c r="J351" s="52">
        <v>40</v>
      </c>
      <c r="K351" s="52">
        <v>36</v>
      </c>
      <c r="L351" s="52">
        <v>9</v>
      </c>
      <c r="M351" s="52">
        <v>0</v>
      </c>
      <c r="N351" s="52">
        <v>61</v>
      </c>
      <c r="O351" s="52">
        <v>8</v>
      </c>
      <c r="P351" s="52">
        <v>0</v>
      </c>
      <c r="Q351" s="50">
        <v>44975</v>
      </c>
      <c r="R351" s="50">
        <v>24982.7</v>
      </c>
    </row>
    <row r="352" spans="1:18" ht="36" x14ac:dyDescent="0.25">
      <c r="A352" s="33">
        <v>2</v>
      </c>
      <c r="B352" s="334" t="s">
        <v>614</v>
      </c>
      <c r="C352" s="335"/>
      <c r="D352" s="335"/>
      <c r="E352" s="335"/>
      <c r="F352" s="336"/>
      <c r="G352" s="45" t="s">
        <v>664</v>
      </c>
      <c r="H352" s="52">
        <f t="shared" ref="H352:H375" si="32">I352+J352</f>
        <v>210</v>
      </c>
      <c r="I352" s="52">
        <v>180</v>
      </c>
      <c r="J352" s="52">
        <v>30</v>
      </c>
      <c r="K352" s="52">
        <v>75</v>
      </c>
      <c r="L352" s="52">
        <v>98</v>
      </c>
      <c r="M352" s="52">
        <v>9</v>
      </c>
      <c r="N352" s="52">
        <v>168</v>
      </c>
      <c r="O352" s="52">
        <v>88</v>
      </c>
      <c r="P352" s="52">
        <v>0</v>
      </c>
      <c r="Q352" s="50">
        <v>44973.8</v>
      </c>
      <c r="R352" s="50">
        <v>22486.799999999999</v>
      </c>
    </row>
    <row r="353" spans="1:18" ht="24" x14ac:dyDescent="0.25">
      <c r="A353" s="33">
        <v>3</v>
      </c>
      <c r="B353" s="334" t="s">
        <v>631</v>
      </c>
      <c r="C353" s="335"/>
      <c r="D353" s="335"/>
      <c r="E353" s="335"/>
      <c r="F353" s="336"/>
      <c r="G353" s="45" t="s">
        <v>665</v>
      </c>
      <c r="H353" s="52">
        <f t="shared" si="32"/>
        <v>295</v>
      </c>
      <c r="I353" s="52">
        <v>265</v>
      </c>
      <c r="J353" s="52">
        <v>30</v>
      </c>
      <c r="K353" s="52">
        <v>65</v>
      </c>
      <c r="L353" s="52">
        <v>4.5</v>
      </c>
      <c r="M353" s="52">
        <v>4.5</v>
      </c>
      <c r="N353" s="52">
        <v>185</v>
      </c>
      <c r="O353" s="52">
        <v>0</v>
      </c>
      <c r="P353" s="52">
        <v>0</v>
      </c>
      <c r="Q353" s="50">
        <v>44986</v>
      </c>
      <c r="R353" s="50">
        <v>22537</v>
      </c>
    </row>
    <row r="354" spans="1:18" ht="24" x14ac:dyDescent="0.25">
      <c r="A354" s="33">
        <v>4</v>
      </c>
      <c r="B354" s="334" t="s">
        <v>601</v>
      </c>
      <c r="C354" s="335"/>
      <c r="D354" s="335"/>
      <c r="E354" s="335"/>
      <c r="F354" s="336"/>
      <c r="G354" s="45" t="s">
        <v>666</v>
      </c>
      <c r="H354" s="52">
        <f t="shared" si="32"/>
        <v>270</v>
      </c>
      <c r="I354" s="52">
        <v>230</v>
      </c>
      <c r="J354" s="52">
        <v>40</v>
      </c>
      <c r="K354" s="52">
        <v>70</v>
      </c>
      <c r="L354" s="52">
        <v>0</v>
      </c>
      <c r="M354" s="52">
        <v>93</v>
      </c>
      <c r="N354" s="52">
        <v>109</v>
      </c>
      <c r="O354" s="52">
        <v>0</v>
      </c>
      <c r="P354" s="52">
        <v>0</v>
      </c>
      <c r="Q354" s="50">
        <v>44972.2</v>
      </c>
      <c r="R354" s="50">
        <v>22486.799999999999</v>
      </c>
    </row>
    <row r="355" spans="1:18" ht="24" x14ac:dyDescent="0.25">
      <c r="A355" s="33">
        <v>5</v>
      </c>
      <c r="B355" s="334" t="s">
        <v>614</v>
      </c>
      <c r="C355" s="335"/>
      <c r="D355" s="335"/>
      <c r="E355" s="335"/>
      <c r="F355" s="336"/>
      <c r="G355" s="45" t="s">
        <v>667</v>
      </c>
      <c r="H355" s="52">
        <f t="shared" si="32"/>
        <v>160</v>
      </c>
      <c r="I355" s="52">
        <v>130</v>
      </c>
      <c r="J355" s="52">
        <v>30</v>
      </c>
      <c r="K355" s="52">
        <v>44</v>
      </c>
      <c r="L355" s="52">
        <v>14</v>
      </c>
      <c r="M355" s="52">
        <v>1</v>
      </c>
      <c r="N355" s="52">
        <v>95</v>
      </c>
      <c r="O355" s="52">
        <v>24</v>
      </c>
      <c r="P355" s="52">
        <v>0</v>
      </c>
      <c r="Q355" s="50">
        <v>45320.5</v>
      </c>
      <c r="R355" s="50">
        <v>22486.400000000001</v>
      </c>
    </row>
    <row r="356" spans="1:18" ht="24" x14ac:dyDescent="0.25">
      <c r="A356" s="33">
        <v>6</v>
      </c>
      <c r="B356" s="334" t="s">
        <v>631</v>
      </c>
      <c r="C356" s="335"/>
      <c r="D356" s="335"/>
      <c r="E356" s="335"/>
      <c r="F356" s="336"/>
      <c r="G356" s="45" t="s">
        <v>668</v>
      </c>
      <c r="H356" s="52">
        <f t="shared" si="32"/>
        <v>145</v>
      </c>
      <c r="I356" s="52">
        <v>130</v>
      </c>
      <c r="J356" s="52">
        <v>15</v>
      </c>
      <c r="K356" s="52">
        <v>49</v>
      </c>
      <c r="L356" s="52">
        <v>1</v>
      </c>
      <c r="M356" s="52">
        <v>1</v>
      </c>
      <c r="N356" s="52">
        <v>81</v>
      </c>
      <c r="O356" s="52">
        <v>1</v>
      </c>
      <c r="P356" s="52">
        <v>1</v>
      </c>
      <c r="Q356" s="50">
        <v>44975</v>
      </c>
      <c r="R356" s="50">
        <v>22487</v>
      </c>
    </row>
    <row r="357" spans="1:18" ht="24" x14ac:dyDescent="0.25">
      <c r="A357" s="33">
        <v>7</v>
      </c>
      <c r="B357" s="334" t="s">
        <v>632</v>
      </c>
      <c r="C357" s="335"/>
      <c r="D357" s="335"/>
      <c r="E357" s="335"/>
      <c r="F357" s="336"/>
      <c r="G357" s="45" t="s">
        <v>669</v>
      </c>
      <c r="H357" s="52">
        <f t="shared" si="32"/>
        <v>105</v>
      </c>
      <c r="I357" s="52">
        <v>80</v>
      </c>
      <c r="J357" s="52">
        <v>25</v>
      </c>
      <c r="K357" s="52">
        <v>16</v>
      </c>
      <c r="L357" s="52">
        <v>0</v>
      </c>
      <c r="M357" s="52">
        <v>0</v>
      </c>
      <c r="N357" s="52">
        <v>37</v>
      </c>
      <c r="O357" s="52">
        <v>0</v>
      </c>
      <c r="P357" s="52">
        <v>0</v>
      </c>
      <c r="Q357" s="50">
        <v>44972.800000000003</v>
      </c>
      <c r="R357" s="50">
        <v>22486.400000000001</v>
      </c>
    </row>
    <row r="358" spans="1:18" ht="72" x14ac:dyDescent="0.25">
      <c r="A358" s="33">
        <v>9</v>
      </c>
      <c r="B358" s="334" t="s">
        <v>694</v>
      </c>
      <c r="C358" s="335"/>
      <c r="D358" s="335"/>
      <c r="E358" s="335"/>
      <c r="F358" s="336"/>
      <c r="G358" s="45" t="s">
        <v>671</v>
      </c>
      <c r="H358" s="52">
        <f t="shared" si="32"/>
        <v>135</v>
      </c>
      <c r="I358" s="52">
        <v>120</v>
      </c>
      <c r="J358" s="52">
        <v>15</v>
      </c>
      <c r="K358" s="52">
        <v>10</v>
      </c>
      <c r="L358" s="52">
        <v>6</v>
      </c>
      <c r="M358" s="52">
        <v>6</v>
      </c>
      <c r="N358" s="52">
        <v>28</v>
      </c>
      <c r="O358" s="52">
        <v>0</v>
      </c>
      <c r="P358" s="52">
        <v>0</v>
      </c>
      <c r="Q358" s="50">
        <v>44972.800000000003</v>
      </c>
      <c r="R358" s="50">
        <v>22486.400000000001</v>
      </c>
    </row>
    <row r="359" spans="1:18" ht="36" x14ac:dyDescent="0.25">
      <c r="A359" s="33">
        <v>10</v>
      </c>
      <c r="B359" s="334" t="s">
        <v>601</v>
      </c>
      <c r="C359" s="335"/>
      <c r="D359" s="335"/>
      <c r="E359" s="335"/>
      <c r="F359" s="336"/>
      <c r="G359" s="45" t="s">
        <v>672</v>
      </c>
      <c r="H359" s="52">
        <f t="shared" si="32"/>
        <v>20</v>
      </c>
      <c r="I359" s="52"/>
      <c r="J359" s="52">
        <v>20</v>
      </c>
      <c r="K359" s="52">
        <v>44</v>
      </c>
      <c r="L359" s="52">
        <v>31</v>
      </c>
      <c r="M359" s="52">
        <v>3</v>
      </c>
      <c r="N359" s="52">
        <v>47</v>
      </c>
      <c r="O359" s="52">
        <v>59</v>
      </c>
      <c r="P359" s="52">
        <v>6</v>
      </c>
      <c r="Q359" s="50">
        <v>44972</v>
      </c>
      <c r="R359" s="50">
        <v>22486</v>
      </c>
    </row>
    <row r="360" spans="1:18" ht="36" x14ac:dyDescent="0.25">
      <c r="A360" s="33">
        <v>11</v>
      </c>
      <c r="B360" s="334" t="s">
        <v>614</v>
      </c>
      <c r="C360" s="335"/>
      <c r="D360" s="335"/>
      <c r="E360" s="335"/>
      <c r="F360" s="336"/>
      <c r="G360" s="45" t="s">
        <v>673</v>
      </c>
      <c r="H360" s="52">
        <f t="shared" si="32"/>
        <v>30</v>
      </c>
      <c r="I360" s="52"/>
      <c r="J360" s="52">
        <v>30</v>
      </c>
      <c r="K360" s="52">
        <v>53</v>
      </c>
      <c r="L360" s="52">
        <v>0</v>
      </c>
      <c r="M360" s="52">
        <v>0</v>
      </c>
      <c r="N360" s="52">
        <v>60</v>
      </c>
      <c r="O360" s="52">
        <v>0</v>
      </c>
      <c r="P360" s="52">
        <v>0</v>
      </c>
      <c r="Q360" s="50">
        <v>44972</v>
      </c>
      <c r="R360" s="50">
        <v>22486</v>
      </c>
    </row>
    <row r="361" spans="1:18" ht="36" x14ac:dyDescent="0.25">
      <c r="A361" s="33">
        <v>12</v>
      </c>
      <c r="B361" s="334" t="s">
        <v>601</v>
      </c>
      <c r="C361" s="335"/>
      <c r="D361" s="335"/>
      <c r="E361" s="335"/>
      <c r="F361" s="336"/>
      <c r="G361" s="45" t="s">
        <v>674</v>
      </c>
      <c r="H361" s="52">
        <f t="shared" si="32"/>
        <v>30</v>
      </c>
      <c r="I361" s="52"/>
      <c r="J361" s="52">
        <v>30</v>
      </c>
      <c r="K361" s="52">
        <v>46</v>
      </c>
      <c r="L361" s="52">
        <v>0</v>
      </c>
      <c r="M361" s="52">
        <v>0</v>
      </c>
      <c r="N361" s="52">
        <v>43</v>
      </c>
      <c r="O361" s="52">
        <v>0</v>
      </c>
      <c r="P361" s="52">
        <v>0</v>
      </c>
      <c r="Q361" s="50">
        <v>44972.6</v>
      </c>
      <c r="R361" s="50">
        <v>22486</v>
      </c>
    </row>
    <row r="362" spans="1:18" ht="36" x14ac:dyDescent="0.25">
      <c r="A362" s="33">
        <v>13</v>
      </c>
      <c r="B362" s="334" t="s">
        <v>601</v>
      </c>
      <c r="C362" s="335"/>
      <c r="D362" s="335"/>
      <c r="E362" s="335"/>
      <c r="F362" s="336"/>
      <c r="G362" s="45" t="s">
        <v>675</v>
      </c>
      <c r="H362" s="52">
        <f t="shared" si="32"/>
        <v>30</v>
      </c>
      <c r="I362" s="52"/>
      <c r="J362" s="52">
        <v>30</v>
      </c>
      <c r="K362" s="52">
        <v>42</v>
      </c>
      <c r="L362" s="52">
        <v>0</v>
      </c>
      <c r="M362" s="52">
        <v>0</v>
      </c>
      <c r="N362" s="52">
        <v>46</v>
      </c>
      <c r="O362" s="52">
        <v>0</v>
      </c>
      <c r="P362" s="52">
        <v>0</v>
      </c>
      <c r="Q362" s="50">
        <v>44973.5</v>
      </c>
      <c r="R362" s="50">
        <v>24559</v>
      </c>
    </row>
    <row r="363" spans="1:18" ht="36" x14ac:dyDescent="0.25">
      <c r="A363" s="33">
        <v>14</v>
      </c>
      <c r="B363" s="334" t="s">
        <v>611</v>
      </c>
      <c r="C363" s="335"/>
      <c r="D363" s="335"/>
      <c r="E363" s="335"/>
      <c r="F363" s="336"/>
      <c r="G363" s="45" t="s">
        <v>676</v>
      </c>
      <c r="H363" s="52">
        <f t="shared" si="32"/>
        <v>20</v>
      </c>
      <c r="I363" s="52"/>
      <c r="J363" s="52">
        <v>20</v>
      </c>
      <c r="K363" s="52">
        <v>30</v>
      </c>
      <c r="L363" s="52">
        <v>0</v>
      </c>
      <c r="M363" s="52"/>
      <c r="N363" s="52">
        <v>60</v>
      </c>
      <c r="O363" s="52"/>
      <c r="P363" s="52"/>
      <c r="Q363" s="50">
        <v>44973.3</v>
      </c>
      <c r="R363" s="50">
        <v>22486.7</v>
      </c>
    </row>
    <row r="364" spans="1:18" ht="36" x14ac:dyDescent="0.25">
      <c r="A364" s="33">
        <v>15</v>
      </c>
      <c r="B364" s="334" t="s">
        <v>631</v>
      </c>
      <c r="C364" s="335"/>
      <c r="D364" s="335"/>
      <c r="E364" s="335"/>
      <c r="F364" s="336"/>
      <c r="G364" s="45" t="s">
        <v>677</v>
      </c>
      <c r="H364" s="52">
        <f t="shared" si="32"/>
        <v>20</v>
      </c>
      <c r="I364" s="52"/>
      <c r="J364" s="52">
        <v>20</v>
      </c>
      <c r="K364" s="52">
        <v>36</v>
      </c>
      <c r="L364" s="52">
        <v>1</v>
      </c>
      <c r="M364" s="52">
        <v>1</v>
      </c>
      <c r="N364" s="52">
        <v>51</v>
      </c>
      <c r="O364" s="52">
        <v>1</v>
      </c>
      <c r="P364" s="52">
        <v>1</v>
      </c>
      <c r="Q364" s="50">
        <v>44972.800000000003</v>
      </c>
      <c r="R364" s="50">
        <v>22486.400000000001</v>
      </c>
    </row>
    <row r="365" spans="1:18" ht="24" x14ac:dyDescent="0.25">
      <c r="A365" s="33">
        <v>16</v>
      </c>
      <c r="B365" s="334" t="s">
        <v>601</v>
      </c>
      <c r="C365" s="335"/>
      <c r="D365" s="335"/>
      <c r="E365" s="335"/>
      <c r="F365" s="336"/>
      <c r="G365" s="45" t="s">
        <v>678</v>
      </c>
      <c r="H365" s="52">
        <f t="shared" si="32"/>
        <v>20</v>
      </c>
      <c r="I365" s="52"/>
      <c r="J365" s="52">
        <v>20</v>
      </c>
      <c r="K365" s="52">
        <v>54</v>
      </c>
      <c r="L365" s="52">
        <v>0</v>
      </c>
      <c r="M365" s="52">
        <v>0</v>
      </c>
      <c r="N365" s="52">
        <v>84</v>
      </c>
      <c r="O365" s="52">
        <v>0</v>
      </c>
      <c r="P365" s="52">
        <v>0</v>
      </c>
      <c r="Q365" s="50">
        <v>46400</v>
      </c>
      <c r="R365" s="50">
        <v>23645</v>
      </c>
    </row>
    <row r="366" spans="1:18" ht="24" x14ac:dyDescent="0.25">
      <c r="A366" s="33">
        <v>17</v>
      </c>
      <c r="B366" s="334" t="s">
        <v>601</v>
      </c>
      <c r="C366" s="335"/>
      <c r="D366" s="335"/>
      <c r="E366" s="335"/>
      <c r="F366" s="336"/>
      <c r="G366" s="45" t="s">
        <v>679</v>
      </c>
      <c r="H366" s="52">
        <f t="shared" si="32"/>
        <v>10</v>
      </c>
      <c r="I366" s="52"/>
      <c r="J366" s="52">
        <v>10</v>
      </c>
      <c r="K366" s="52">
        <v>41</v>
      </c>
      <c r="L366" s="52">
        <v>10</v>
      </c>
      <c r="M366" s="52">
        <v>10</v>
      </c>
      <c r="N366" s="52">
        <v>76</v>
      </c>
      <c r="O366" s="52">
        <v>6</v>
      </c>
      <c r="P366" s="52">
        <v>6</v>
      </c>
      <c r="Q366" s="50">
        <v>45031.7</v>
      </c>
      <c r="R366" s="50">
        <v>24844.7</v>
      </c>
    </row>
    <row r="367" spans="1:18" ht="24" x14ac:dyDescent="0.25">
      <c r="A367" s="33">
        <v>18</v>
      </c>
      <c r="B367" s="334" t="s">
        <v>601</v>
      </c>
      <c r="C367" s="335"/>
      <c r="D367" s="335"/>
      <c r="E367" s="335"/>
      <c r="F367" s="336"/>
      <c r="G367" s="45" t="s">
        <v>680</v>
      </c>
      <c r="H367" s="52">
        <f t="shared" si="32"/>
        <v>10</v>
      </c>
      <c r="I367" s="52"/>
      <c r="J367" s="52">
        <v>10</v>
      </c>
      <c r="K367" s="52">
        <v>36</v>
      </c>
      <c r="L367" s="52">
        <v>2</v>
      </c>
      <c r="M367" s="52">
        <v>2</v>
      </c>
      <c r="N367" s="52">
        <v>57</v>
      </c>
      <c r="O367" s="52">
        <v>1</v>
      </c>
      <c r="P367" s="52">
        <v>1</v>
      </c>
      <c r="Q367" s="50">
        <v>45996</v>
      </c>
      <c r="R367" s="50">
        <v>26352</v>
      </c>
    </row>
    <row r="368" spans="1:18" ht="24" x14ac:dyDescent="0.25">
      <c r="A368" s="33">
        <v>19</v>
      </c>
      <c r="B368" s="334" t="s">
        <v>611</v>
      </c>
      <c r="C368" s="335"/>
      <c r="D368" s="335"/>
      <c r="E368" s="335"/>
      <c r="F368" s="336"/>
      <c r="G368" s="45" t="s">
        <v>681</v>
      </c>
      <c r="H368" s="52">
        <f t="shared" si="32"/>
        <v>0</v>
      </c>
      <c r="I368" s="52"/>
      <c r="J368" s="52"/>
      <c r="K368" s="52">
        <v>14</v>
      </c>
      <c r="L368" s="52">
        <v>39</v>
      </c>
      <c r="M368" s="52">
        <v>8</v>
      </c>
      <c r="N368" s="52">
        <v>26</v>
      </c>
      <c r="O368" s="52">
        <v>85</v>
      </c>
      <c r="P368" s="52">
        <v>2</v>
      </c>
      <c r="Q368" s="50">
        <v>44981.8</v>
      </c>
      <c r="R368" s="50">
        <v>22488.2</v>
      </c>
    </row>
    <row r="369" spans="1:19" ht="24" x14ac:dyDescent="0.25">
      <c r="A369" s="33">
        <v>20</v>
      </c>
      <c r="B369" s="334" t="s">
        <v>631</v>
      </c>
      <c r="C369" s="335"/>
      <c r="D369" s="335"/>
      <c r="E369" s="335"/>
      <c r="F369" s="336"/>
      <c r="G369" s="45" t="s">
        <v>682</v>
      </c>
      <c r="H369" s="52">
        <f t="shared" si="32"/>
        <v>10</v>
      </c>
      <c r="I369" s="52">
        <v>0</v>
      </c>
      <c r="J369" s="52">
        <v>10</v>
      </c>
      <c r="K369" s="52">
        <v>28</v>
      </c>
      <c r="L369" s="52">
        <v>15</v>
      </c>
      <c r="M369" s="52">
        <v>9</v>
      </c>
      <c r="N369" s="52">
        <v>49</v>
      </c>
      <c r="O369" s="52">
        <v>15</v>
      </c>
      <c r="P369" s="52">
        <v>7</v>
      </c>
      <c r="Q369" s="50">
        <v>44976</v>
      </c>
      <c r="R369" s="50">
        <v>22488</v>
      </c>
    </row>
    <row r="370" spans="1:19" ht="36" x14ac:dyDescent="0.25">
      <c r="A370" s="33">
        <v>21</v>
      </c>
      <c r="B370" s="334" t="s">
        <v>631</v>
      </c>
      <c r="C370" s="335"/>
      <c r="D370" s="335"/>
      <c r="E370" s="335"/>
      <c r="F370" s="336"/>
      <c r="G370" s="45" t="s">
        <v>683</v>
      </c>
      <c r="H370" s="52">
        <f t="shared" si="32"/>
        <v>0</v>
      </c>
      <c r="I370" s="52"/>
      <c r="J370" s="52"/>
      <c r="K370" s="52">
        <v>30</v>
      </c>
      <c r="L370" s="52">
        <v>3</v>
      </c>
      <c r="M370" s="52">
        <v>3</v>
      </c>
      <c r="N370" s="52">
        <v>38</v>
      </c>
      <c r="O370" s="52">
        <v>3</v>
      </c>
      <c r="P370" s="52">
        <v>3</v>
      </c>
      <c r="Q370" s="50">
        <v>44976.9</v>
      </c>
      <c r="R370" s="50">
        <v>22497.4</v>
      </c>
      <c r="S370" t="s">
        <v>830</v>
      </c>
    </row>
    <row r="371" spans="1:19" ht="48" x14ac:dyDescent="0.25">
      <c r="A371" s="33">
        <v>22</v>
      </c>
      <c r="B371" s="334" t="s">
        <v>614</v>
      </c>
      <c r="C371" s="335"/>
      <c r="D371" s="335"/>
      <c r="E371" s="335"/>
      <c r="F371" s="336"/>
      <c r="G371" s="45" t="s">
        <v>684</v>
      </c>
      <c r="H371" s="52">
        <f t="shared" si="32"/>
        <v>0</v>
      </c>
      <c r="I371" s="52">
        <v>0</v>
      </c>
      <c r="J371" s="52">
        <v>0</v>
      </c>
      <c r="K371" s="52">
        <v>21</v>
      </c>
      <c r="L371" s="52">
        <v>0</v>
      </c>
      <c r="M371" s="52">
        <v>0</v>
      </c>
      <c r="N371" s="52">
        <v>26</v>
      </c>
      <c r="O371" s="52">
        <v>0</v>
      </c>
      <c r="P371" s="52">
        <v>0</v>
      </c>
      <c r="Q371" s="50">
        <v>44972.800000000003</v>
      </c>
      <c r="R371" s="50">
        <v>22486</v>
      </c>
    </row>
    <row r="372" spans="1:19" ht="48" x14ac:dyDescent="0.25">
      <c r="A372" s="33">
        <v>23</v>
      </c>
      <c r="B372" s="334" t="s">
        <v>614</v>
      </c>
      <c r="C372" s="335"/>
      <c r="D372" s="335"/>
      <c r="E372" s="335"/>
      <c r="F372" s="336"/>
      <c r="G372" s="45" t="s">
        <v>685</v>
      </c>
      <c r="H372" s="52">
        <f t="shared" si="32"/>
        <v>0</v>
      </c>
      <c r="I372" s="52"/>
      <c r="J372" s="52"/>
      <c r="K372" s="52">
        <v>21</v>
      </c>
      <c r="L372" s="52">
        <v>0</v>
      </c>
      <c r="M372" s="52">
        <v>0</v>
      </c>
      <c r="N372" s="52">
        <v>26</v>
      </c>
      <c r="O372" s="52">
        <v>0</v>
      </c>
      <c r="P372" s="52">
        <v>0</v>
      </c>
      <c r="Q372" s="50">
        <v>44972.800000000003</v>
      </c>
      <c r="R372" s="50">
        <v>22486.400000000001</v>
      </c>
    </row>
    <row r="373" spans="1:19" ht="60" x14ac:dyDescent="0.25">
      <c r="A373" s="33">
        <v>24</v>
      </c>
      <c r="B373" s="334" t="s">
        <v>601</v>
      </c>
      <c r="C373" s="335"/>
      <c r="D373" s="335"/>
      <c r="E373" s="335"/>
      <c r="F373" s="336"/>
      <c r="G373" s="45" t="s">
        <v>633</v>
      </c>
      <c r="H373" s="52">
        <f t="shared" si="32"/>
        <v>0</v>
      </c>
      <c r="I373" s="52"/>
      <c r="J373" s="52"/>
      <c r="K373" s="52">
        <v>3</v>
      </c>
      <c r="L373" s="52">
        <v>37</v>
      </c>
      <c r="M373" s="52">
        <v>3</v>
      </c>
      <c r="N373" s="52">
        <v>21</v>
      </c>
      <c r="O373" s="52">
        <v>60</v>
      </c>
      <c r="P373" s="52">
        <v>0</v>
      </c>
      <c r="Q373" s="50">
        <v>44973</v>
      </c>
      <c r="R373" s="50">
        <v>22486</v>
      </c>
    </row>
    <row r="374" spans="1:19" ht="36" x14ac:dyDescent="0.25">
      <c r="A374" s="33">
        <v>25</v>
      </c>
      <c r="B374" s="334" t="s">
        <v>601</v>
      </c>
      <c r="C374" s="335"/>
      <c r="D374" s="335"/>
      <c r="E374" s="335"/>
      <c r="F374" s="336"/>
      <c r="G374" s="45" t="s">
        <v>686</v>
      </c>
      <c r="H374" s="52">
        <f t="shared" si="32"/>
        <v>10</v>
      </c>
      <c r="I374" s="52"/>
      <c r="J374" s="52">
        <v>10</v>
      </c>
      <c r="K374" s="52">
        <v>20</v>
      </c>
      <c r="L374" s="52">
        <v>7</v>
      </c>
      <c r="M374" s="52">
        <v>7</v>
      </c>
      <c r="N374" s="52">
        <v>32</v>
      </c>
      <c r="O374" s="52">
        <v>0</v>
      </c>
      <c r="P374" s="52">
        <v>0</v>
      </c>
      <c r="Q374" s="50">
        <v>44972.800000000003</v>
      </c>
      <c r="R374" s="50">
        <v>22486.400000000001</v>
      </c>
    </row>
    <row r="375" spans="1:19" ht="48" x14ac:dyDescent="0.25">
      <c r="A375" s="33">
        <v>26</v>
      </c>
      <c r="B375" s="334" t="s">
        <v>601</v>
      </c>
      <c r="C375" s="335"/>
      <c r="D375" s="335"/>
      <c r="E375" s="335"/>
      <c r="F375" s="336"/>
      <c r="G375" s="45" t="s">
        <v>634</v>
      </c>
      <c r="H375" s="52">
        <f t="shared" si="32"/>
        <v>0</v>
      </c>
      <c r="I375" s="52"/>
      <c r="J375" s="52"/>
      <c r="K375" s="52">
        <v>23</v>
      </c>
      <c r="L375" s="52">
        <v>64.75</v>
      </c>
      <c r="M375" s="52">
        <v>28.75</v>
      </c>
      <c r="N375" s="52">
        <v>203</v>
      </c>
      <c r="O375" s="52">
        <v>120.5</v>
      </c>
      <c r="P375" s="52">
        <v>2</v>
      </c>
      <c r="Q375" s="50">
        <v>44975</v>
      </c>
      <c r="R375" s="50">
        <v>22486.400000000001</v>
      </c>
    </row>
    <row r="376" spans="1:19" x14ac:dyDescent="0.25">
      <c r="A376" s="447" t="s">
        <v>646</v>
      </c>
      <c r="B376" s="447"/>
      <c r="C376" s="447"/>
      <c r="D376" s="447"/>
      <c r="E376" s="447"/>
      <c r="F376" s="447"/>
      <c r="G376" s="447"/>
      <c r="H376" s="56">
        <f t="shared" ref="H376:P376" si="33">H375+H374+H373+H372+H371+H370+H368++H369+H367+H366+H365+H364+H363+H362+H361+H360+H358+H359+H357+H356+H355+H354+H353+H352+H351</f>
        <v>1675</v>
      </c>
      <c r="I376" s="56">
        <f t="shared" si="33"/>
        <v>1240</v>
      </c>
      <c r="J376" s="56">
        <f t="shared" si="33"/>
        <v>435</v>
      </c>
      <c r="K376" s="56">
        <f t="shared" si="33"/>
        <v>907</v>
      </c>
      <c r="L376" s="56">
        <f t="shared" si="33"/>
        <v>342.25</v>
      </c>
      <c r="M376" s="56">
        <f t="shared" si="33"/>
        <v>189.25</v>
      </c>
      <c r="N376" s="56">
        <f t="shared" si="33"/>
        <v>1709</v>
      </c>
      <c r="O376" s="56">
        <f t="shared" si="33"/>
        <v>471.5</v>
      </c>
      <c r="P376" s="56">
        <f t="shared" si="33"/>
        <v>29</v>
      </c>
      <c r="Q376" s="34">
        <f>(Q375+Q374+Q373+Q372+Q371+Q370+Q369+Q368+Q367+Q366+Q365+Q364+Q363+Q362+Q361+Q360+Q359+Q358+Q357+Q356+Q355+Q354+Q353+Q352+Q351)/26</f>
        <v>43354.350000000006</v>
      </c>
      <c r="R376" s="34">
        <f>(R375+R374+R373+R372+R371+R370+R369+R368+R367+R366+R365+R364+R363+R362+R361+R360+R359+R358+R357+R356+R355+R354+R353+R352+R351)/26</f>
        <v>22083.696153846158</v>
      </c>
    </row>
    <row r="377" spans="1:19" x14ac:dyDescent="0.25">
      <c r="A377" s="447" t="s">
        <v>644</v>
      </c>
      <c r="B377" s="447"/>
      <c r="C377" s="447"/>
      <c r="D377" s="447"/>
      <c r="E377" s="447"/>
      <c r="F377" s="447"/>
      <c r="G377" s="447"/>
      <c r="H377" s="56">
        <f t="shared" ref="H377:P377" si="34">H376+H349+H325+H326</f>
        <v>10186</v>
      </c>
      <c r="I377" s="56">
        <f t="shared" si="34"/>
        <v>8205</v>
      </c>
      <c r="J377" s="56">
        <f t="shared" si="34"/>
        <v>1981</v>
      </c>
      <c r="K377" s="56">
        <f t="shared" si="34"/>
        <v>3650</v>
      </c>
      <c r="L377" s="56">
        <f t="shared" si="34"/>
        <v>1903.5</v>
      </c>
      <c r="M377" s="56">
        <f t="shared" si="34"/>
        <v>672</v>
      </c>
      <c r="N377" s="56">
        <f t="shared" si="34"/>
        <v>9111</v>
      </c>
      <c r="O377" s="56">
        <f t="shared" si="34"/>
        <v>2537.5</v>
      </c>
      <c r="P377" s="56">
        <f t="shared" si="34"/>
        <v>540.25</v>
      </c>
      <c r="Q377" s="34">
        <f>(Q376+Q349+Q326+Q325)/4</f>
        <v>44510.017261904766</v>
      </c>
      <c r="R377" s="34">
        <f>(R376+R349+R326+R325)/4</f>
        <v>22801.798443223444</v>
      </c>
    </row>
    <row r="378" spans="1:19" x14ac:dyDescent="0.25">
      <c r="A378" s="35"/>
      <c r="B378" s="35"/>
      <c r="C378" s="35"/>
      <c r="D378" s="35"/>
      <c r="E378" s="35"/>
      <c r="F378" s="35"/>
      <c r="G378" s="35"/>
      <c r="H378" s="78"/>
      <c r="I378" s="78"/>
      <c r="J378" s="78"/>
      <c r="K378" s="78"/>
      <c r="L378" s="78"/>
      <c r="M378" s="78"/>
      <c r="N378" s="78"/>
      <c r="O378" s="78"/>
      <c r="P378" s="78"/>
      <c r="Q378" s="36"/>
      <c r="R378" s="36"/>
    </row>
    <row r="379" spans="1:19" x14ac:dyDescent="0.25">
      <c r="A379" s="356" t="s">
        <v>643</v>
      </c>
      <c r="B379" s="356"/>
      <c r="C379" s="356"/>
      <c r="D379" s="356"/>
      <c r="E379" s="356"/>
      <c r="F379" s="356"/>
      <c r="G379" s="356"/>
      <c r="H379" s="356"/>
      <c r="I379" s="356"/>
      <c r="J379" s="356"/>
      <c r="K379" s="78"/>
      <c r="L379" s="78"/>
      <c r="M379" s="78"/>
      <c r="N379" s="78"/>
      <c r="O379" s="78"/>
      <c r="P379" s="78"/>
      <c r="Q379" s="36"/>
      <c r="R379" s="36"/>
    </row>
    <row r="380" spans="1:19" x14ac:dyDescent="0.25">
      <c r="A380" s="352" t="s">
        <v>649</v>
      </c>
      <c r="B380" s="351" t="s">
        <v>22</v>
      </c>
      <c r="C380" s="351"/>
      <c r="D380" s="351"/>
      <c r="E380" s="351"/>
      <c r="F380" s="351"/>
      <c r="G380" s="351" t="s">
        <v>23</v>
      </c>
      <c r="H380" s="344" t="s">
        <v>10</v>
      </c>
      <c r="I380" s="344"/>
      <c r="J380" s="344"/>
      <c r="K380" s="344" t="s">
        <v>27</v>
      </c>
      <c r="L380" s="344"/>
      <c r="M380" s="344"/>
      <c r="N380" s="344" t="s">
        <v>652</v>
      </c>
      <c r="O380" s="344"/>
      <c r="P380" s="37"/>
      <c r="Q380" s="446"/>
      <c r="R380" s="446"/>
    </row>
    <row r="381" spans="1:19" x14ac:dyDescent="0.25">
      <c r="A381" s="352"/>
      <c r="B381" s="351"/>
      <c r="C381" s="351"/>
      <c r="D381" s="351"/>
      <c r="E381" s="351"/>
      <c r="F381" s="351"/>
      <c r="G381" s="351"/>
      <c r="H381" s="347" t="s">
        <v>653</v>
      </c>
      <c r="I381" s="344" t="s">
        <v>29</v>
      </c>
      <c r="J381" s="344"/>
      <c r="K381" s="347" t="s">
        <v>25</v>
      </c>
      <c r="L381" s="344" t="s">
        <v>30</v>
      </c>
      <c r="M381" s="344"/>
      <c r="N381" s="347" t="s">
        <v>10</v>
      </c>
      <c r="O381" s="347" t="s">
        <v>27</v>
      </c>
      <c r="P381" s="37"/>
      <c r="Q381" s="445"/>
      <c r="R381" s="445"/>
    </row>
    <row r="382" spans="1:19" x14ac:dyDescent="0.25">
      <c r="A382" s="352"/>
      <c r="B382" s="351"/>
      <c r="C382" s="351"/>
      <c r="D382" s="351"/>
      <c r="E382" s="351"/>
      <c r="F382" s="351"/>
      <c r="G382" s="351"/>
      <c r="H382" s="347"/>
      <c r="I382" s="347" t="s">
        <v>26</v>
      </c>
      <c r="J382" s="347" t="s">
        <v>9</v>
      </c>
      <c r="K382" s="347"/>
      <c r="L382" s="347" t="s">
        <v>26</v>
      </c>
      <c r="M382" s="347" t="s">
        <v>9</v>
      </c>
      <c r="N382" s="347"/>
      <c r="O382" s="347"/>
      <c r="P382" s="38"/>
      <c r="Q382" s="445"/>
      <c r="R382" s="445"/>
    </row>
    <row r="383" spans="1:19" x14ac:dyDescent="0.25">
      <c r="A383" s="352"/>
      <c r="B383" s="351"/>
      <c r="C383" s="351"/>
      <c r="D383" s="351"/>
      <c r="E383" s="351"/>
      <c r="F383" s="351"/>
      <c r="G383" s="351"/>
      <c r="H383" s="347"/>
      <c r="I383" s="347"/>
      <c r="J383" s="347"/>
      <c r="K383" s="347"/>
      <c r="L383" s="347"/>
      <c r="M383" s="347"/>
      <c r="N383" s="347"/>
      <c r="O383" s="347"/>
      <c r="P383" s="38"/>
      <c r="Q383" s="445"/>
      <c r="R383" s="445"/>
    </row>
    <row r="384" spans="1:19" ht="60" x14ac:dyDescent="0.25">
      <c r="A384" s="33">
        <v>1</v>
      </c>
      <c r="B384" s="334" t="s">
        <v>614</v>
      </c>
      <c r="C384" s="335"/>
      <c r="D384" s="335"/>
      <c r="E384" s="335"/>
      <c r="F384" s="336"/>
      <c r="G384" s="45" t="s">
        <v>637</v>
      </c>
      <c r="H384" s="52">
        <v>24</v>
      </c>
      <c r="I384" s="52">
        <v>0</v>
      </c>
      <c r="J384" s="52">
        <v>2.5</v>
      </c>
      <c r="K384" s="52">
        <v>19</v>
      </c>
      <c r="L384" s="52">
        <v>1</v>
      </c>
      <c r="M384" s="52">
        <v>0</v>
      </c>
      <c r="N384" s="52">
        <v>44842</v>
      </c>
      <c r="O384" s="52">
        <v>23522.3</v>
      </c>
      <c r="P384" s="51"/>
      <c r="Q384" s="39"/>
      <c r="R384" s="39"/>
    </row>
    <row r="385" spans="1:18" ht="60" x14ac:dyDescent="0.25">
      <c r="A385" s="33">
        <v>2</v>
      </c>
      <c r="B385" s="334" t="s">
        <v>614</v>
      </c>
      <c r="C385" s="335"/>
      <c r="D385" s="335"/>
      <c r="E385" s="335"/>
      <c r="F385" s="336"/>
      <c r="G385" s="45" t="s">
        <v>639</v>
      </c>
      <c r="H385" s="52">
        <v>1</v>
      </c>
      <c r="I385" s="52">
        <v>1</v>
      </c>
      <c r="J385" s="52">
        <v>2</v>
      </c>
      <c r="K385" s="52">
        <v>3</v>
      </c>
      <c r="L385" s="52">
        <v>1</v>
      </c>
      <c r="M385" s="52">
        <v>0.5</v>
      </c>
      <c r="N385" s="52">
        <v>44975</v>
      </c>
      <c r="O385" s="52">
        <v>23866</v>
      </c>
      <c r="P385" s="51"/>
      <c r="Q385" s="39"/>
      <c r="R385" s="39"/>
    </row>
    <row r="386" spans="1:18" ht="60" x14ac:dyDescent="0.25">
      <c r="A386" s="33">
        <v>4</v>
      </c>
      <c r="B386" s="334" t="s">
        <v>601</v>
      </c>
      <c r="C386" s="335"/>
      <c r="D386" s="335"/>
      <c r="E386" s="335"/>
      <c r="F386" s="336"/>
      <c r="G386" s="45" t="s">
        <v>641</v>
      </c>
      <c r="H386" s="52"/>
      <c r="I386" s="52"/>
      <c r="J386" s="52"/>
      <c r="K386" s="52"/>
      <c r="L386" s="52"/>
      <c r="M386" s="52"/>
      <c r="N386" s="52"/>
      <c r="O386" s="52"/>
      <c r="P386" s="51"/>
      <c r="Q386" s="39"/>
      <c r="R386" s="39"/>
    </row>
    <row r="387" spans="1:18" ht="48" x14ac:dyDescent="0.25">
      <c r="A387" s="33">
        <v>3</v>
      </c>
      <c r="B387" s="334" t="s">
        <v>614</v>
      </c>
      <c r="C387" s="335"/>
      <c r="D387" s="335"/>
      <c r="E387" s="335"/>
      <c r="F387" s="336"/>
      <c r="G387" s="45" t="s">
        <v>627</v>
      </c>
      <c r="H387" s="52">
        <v>8</v>
      </c>
      <c r="I387" s="52">
        <v>36</v>
      </c>
      <c r="J387" s="52"/>
      <c r="K387" s="52">
        <v>28</v>
      </c>
      <c r="L387" s="52">
        <v>34.25</v>
      </c>
      <c r="M387" s="52"/>
      <c r="N387" s="52">
        <v>44973</v>
      </c>
      <c r="O387" s="52">
        <v>22486</v>
      </c>
      <c r="P387" s="51"/>
      <c r="Q387" s="39"/>
      <c r="R387" s="39"/>
    </row>
    <row r="388" spans="1:18" ht="60" x14ac:dyDescent="0.25">
      <c r="A388" s="33">
        <v>4</v>
      </c>
      <c r="B388" s="334" t="s">
        <v>601</v>
      </c>
      <c r="C388" s="335"/>
      <c r="D388" s="335"/>
      <c r="E388" s="335"/>
      <c r="F388" s="336"/>
      <c r="G388" s="45" t="s">
        <v>628</v>
      </c>
      <c r="H388" s="52">
        <v>6</v>
      </c>
      <c r="I388" s="52">
        <v>0</v>
      </c>
      <c r="J388" s="52">
        <v>0</v>
      </c>
      <c r="K388" s="52">
        <v>29</v>
      </c>
      <c r="L388" s="52">
        <v>0</v>
      </c>
      <c r="M388" s="52">
        <v>0</v>
      </c>
      <c r="N388" s="52">
        <v>52350</v>
      </c>
      <c r="O388" s="52">
        <v>27640</v>
      </c>
      <c r="P388" s="51"/>
      <c r="Q388" s="39"/>
      <c r="R388" s="39"/>
    </row>
    <row r="389" spans="1:18" x14ac:dyDescent="0.25">
      <c r="A389" s="33"/>
      <c r="B389" s="353" t="s">
        <v>689</v>
      </c>
      <c r="C389" s="354"/>
      <c r="D389" s="354"/>
      <c r="E389" s="354"/>
      <c r="F389" s="354"/>
      <c r="G389" s="355"/>
      <c r="H389" s="56">
        <f>SUM(H384:H388)</f>
        <v>39</v>
      </c>
      <c r="I389" s="56">
        <f t="shared" ref="I389:M389" si="35">SUM(I384:I388)</f>
        <v>37</v>
      </c>
      <c r="J389" s="56">
        <f t="shared" si="35"/>
        <v>4.5</v>
      </c>
      <c r="K389" s="56">
        <f t="shared" si="35"/>
        <v>79</v>
      </c>
      <c r="L389" s="56">
        <f t="shared" si="35"/>
        <v>36.25</v>
      </c>
      <c r="M389" s="56">
        <f t="shared" si="35"/>
        <v>0.5</v>
      </c>
      <c r="N389" s="34">
        <f>(N384+N385+N387+N388)/4</f>
        <v>46785</v>
      </c>
      <c r="O389" s="34">
        <v>23010.3</v>
      </c>
      <c r="P389" s="78"/>
      <c r="Q389" s="36"/>
      <c r="R389" s="36"/>
    </row>
    <row r="390" spans="1:18" x14ac:dyDescent="0.25">
      <c r="A390" s="35"/>
      <c r="B390" s="35"/>
      <c r="C390" s="35"/>
      <c r="D390" s="35"/>
      <c r="E390" s="35"/>
      <c r="F390" s="35"/>
      <c r="G390" s="35"/>
      <c r="H390" s="78"/>
      <c r="I390" s="78"/>
      <c r="J390" s="78"/>
      <c r="K390" s="78"/>
      <c r="L390" s="78"/>
      <c r="M390" s="78"/>
      <c r="N390" s="78"/>
      <c r="O390" s="78"/>
      <c r="P390" s="78"/>
      <c r="Q390" s="36"/>
      <c r="R390" s="36"/>
    </row>
    <row r="391" spans="1:18" x14ac:dyDescent="0.25">
      <c r="A391" s="349" t="s">
        <v>643</v>
      </c>
      <c r="B391" s="350"/>
      <c r="C391" s="350"/>
      <c r="D391" s="350"/>
      <c r="E391" s="350"/>
      <c r="F391" s="350"/>
      <c r="G391" s="350"/>
      <c r="H391" s="350"/>
      <c r="I391" s="350"/>
      <c r="J391" s="350"/>
      <c r="K391" s="51"/>
      <c r="L391" s="51"/>
      <c r="M391" s="51"/>
      <c r="N391" s="51"/>
      <c r="O391" s="51"/>
      <c r="P391" s="51"/>
      <c r="Q391" s="51"/>
      <c r="R391" s="51"/>
    </row>
    <row r="392" spans="1:18" ht="101.25" customHeight="1" x14ac:dyDescent="0.25">
      <c r="A392" s="33"/>
      <c r="B392" s="338" t="s">
        <v>22</v>
      </c>
      <c r="C392" s="339"/>
      <c r="D392" s="339"/>
      <c r="E392" s="339"/>
      <c r="F392" s="340"/>
      <c r="G392" s="57" t="s">
        <v>23</v>
      </c>
      <c r="H392" s="56" t="s">
        <v>635</v>
      </c>
      <c r="I392" s="56" t="s">
        <v>636</v>
      </c>
      <c r="J392" s="56" t="s">
        <v>28</v>
      </c>
      <c r="K392" s="51"/>
      <c r="L392" s="51"/>
      <c r="M392" s="51"/>
      <c r="N392" s="51"/>
      <c r="O392" s="51"/>
      <c r="P392" s="51"/>
      <c r="Q392" s="51"/>
      <c r="R392" s="51"/>
    </row>
    <row r="393" spans="1:18" ht="36" x14ac:dyDescent="0.25">
      <c r="A393" s="33">
        <v>63</v>
      </c>
      <c r="B393" s="334" t="s">
        <v>601</v>
      </c>
      <c r="C393" s="335"/>
      <c r="D393" s="335"/>
      <c r="E393" s="335"/>
      <c r="F393" s="336"/>
      <c r="G393" s="45" t="s">
        <v>638</v>
      </c>
      <c r="H393" s="52">
        <v>246</v>
      </c>
      <c r="I393" s="52">
        <v>7</v>
      </c>
      <c r="J393" s="50">
        <v>18368</v>
      </c>
      <c r="K393" s="51"/>
      <c r="L393" s="51"/>
      <c r="M393" s="51"/>
      <c r="N393" s="51"/>
      <c r="O393" s="51"/>
      <c r="P393" s="51"/>
      <c r="Q393" s="51"/>
      <c r="R393" s="51"/>
    </row>
    <row r="394" spans="1:18" ht="48" x14ac:dyDescent="0.25">
      <c r="A394" s="33"/>
      <c r="B394" s="334" t="s">
        <v>614</v>
      </c>
      <c r="C394" s="335"/>
      <c r="D394" s="335"/>
      <c r="E394" s="335"/>
      <c r="F394" s="336"/>
      <c r="G394" s="45" t="s">
        <v>640</v>
      </c>
      <c r="H394" s="52">
        <v>37</v>
      </c>
      <c r="I394" s="52">
        <v>4</v>
      </c>
      <c r="J394" s="50">
        <v>25550</v>
      </c>
      <c r="K394" s="51"/>
      <c r="L394" s="51"/>
      <c r="M394" s="51"/>
      <c r="N394" s="51"/>
      <c r="O394" s="51"/>
      <c r="P394" s="51"/>
      <c r="Q394" s="51"/>
      <c r="R394" s="51"/>
    </row>
    <row r="395" spans="1:18" ht="60" x14ac:dyDescent="0.25">
      <c r="A395" s="33" t="s">
        <v>697</v>
      </c>
      <c r="B395" s="334" t="s">
        <v>601</v>
      </c>
      <c r="C395" s="335"/>
      <c r="D395" s="335"/>
      <c r="E395" s="335"/>
      <c r="F395" s="336"/>
      <c r="G395" s="45" t="s">
        <v>641</v>
      </c>
      <c r="H395" s="52">
        <v>259</v>
      </c>
      <c r="I395" s="52">
        <v>0</v>
      </c>
      <c r="J395" s="50">
        <v>26391</v>
      </c>
      <c r="K395" s="51"/>
      <c r="L395" s="51"/>
      <c r="M395" s="51"/>
      <c r="N395" s="51"/>
      <c r="O395" s="51"/>
      <c r="P395" s="51"/>
      <c r="Q395" s="51"/>
      <c r="R395" s="51"/>
    </row>
    <row r="396" spans="1:18" ht="36" x14ac:dyDescent="0.25">
      <c r="A396" s="33">
        <v>69</v>
      </c>
      <c r="B396" s="334" t="s">
        <v>609</v>
      </c>
      <c r="C396" s="335"/>
      <c r="D396" s="335"/>
      <c r="E396" s="335"/>
      <c r="F396" s="336"/>
      <c r="G396" s="83" t="s">
        <v>688</v>
      </c>
      <c r="H396" s="52"/>
      <c r="I396" s="52"/>
      <c r="J396" s="50"/>
      <c r="K396" s="51"/>
      <c r="L396" s="51"/>
      <c r="M396" s="51"/>
      <c r="N396" s="51"/>
      <c r="O396" s="51"/>
      <c r="P396" s="51"/>
      <c r="Q396" s="51"/>
      <c r="R396" s="51"/>
    </row>
    <row r="397" spans="1:18" x14ac:dyDescent="0.25">
      <c r="A397" s="395" t="s">
        <v>642</v>
      </c>
      <c r="B397" s="395"/>
      <c r="C397" s="395"/>
      <c r="D397" s="395"/>
      <c r="E397" s="395"/>
      <c r="F397" s="395"/>
      <c r="G397" s="19"/>
      <c r="H397" s="3">
        <f>H393+H394+H395+H396</f>
        <v>542</v>
      </c>
      <c r="I397" s="3">
        <f>I393+I394+I395+I396</f>
        <v>11</v>
      </c>
      <c r="J397" s="6">
        <f>(J393+J394+J395)/3</f>
        <v>23436.333333333332</v>
      </c>
      <c r="K397" s="1"/>
      <c r="L397" s="1"/>
      <c r="M397" s="1"/>
      <c r="N397" s="1"/>
      <c r="O397" s="1"/>
      <c r="P397" s="1"/>
      <c r="Q397" s="1"/>
      <c r="R397" s="1"/>
    </row>
  </sheetData>
  <mergeCells count="440">
    <mergeCell ref="B392:F392"/>
    <mergeCell ref="B393:F393"/>
    <mergeCell ref="B394:F394"/>
    <mergeCell ref="B395:F395"/>
    <mergeCell ref="B396:F396"/>
    <mergeCell ref="A397:F397"/>
    <mergeCell ref="B385:F385"/>
    <mergeCell ref="B386:F386"/>
    <mergeCell ref="B387:F387"/>
    <mergeCell ref="B388:F388"/>
    <mergeCell ref="B389:G389"/>
    <mergeCell ref="A391:J391"/>
    <mergeCell ref="R381:R383"/>
    <mergeCell ref="I382:I383"/>
    <mergeCell ref="J382:J383"/>
    <mergeCell ref="L382:L383"/>
    <mergeCell ref="M382:M383"/>
    <mergeCell ref="B384:F384"/>
    <mergeCell ref="K380:M380"/>
    <mergeCell ref="N380:O380"/>
    <mergeCell ref="Q380:R380"/>
    <mergeCell ref="H381:H383"/>
    <mergeCell ref="I381:J381"/>
    <mergeCell ref="K381:K383"/>
    <mergeCell ref="L381:M381"/>
    <mergeCell ref="N381:N383"/>
    <mergeCell ref="O381:O383"/>
    <mergeCell ref="Q381:Q383"/>
    <mergeCell ref="B375:F375"/>
    <mergeCell ref="A376:G376"/>
    <mergeCell ref="A377:G377"/>
    <mergeCell ref="A379:J379"/>
    <mergeCell ref="A380:A383"/>
    <mergeCell ref="B380:F383"/>
    <mergeCell ref="G380:G383"/>
    <mergeCell ref="H380:J380"/>
    <mergeCell ref="B369:F369"/>
    <mergeCell ref="B370:F370"/>
    <mergeCell ref="B371:F371"/>
    <mergeCell ref="B372:F372"/>
    <mergeCell ref="B373:F373"/>
    <mergeCell ref="B374:F374"/>
    <mergeCell ref="B363:F363"/>
    <mergeCell ref="B364:F364"/>
    <mergeCell ref="B365:F365"/>
    <mergeCell ref="B366:F366"/>
    <mergeCell ref="B367:F367"/>
    <mergeCell ref="B368:F368"/>
    <mergeCell ref="B357:F357"/>
    <mergeCell ref="B358:F358"/>
    <mergeCell ref="B359:F359"/>
    <mergeCell ref="B360:F360"/>
    <mergeCell ref="B361:F361"/>
    <mergeCell ref="B362:F362"/>
    <mergeCell ref="B351:F351"/>
    <mergeCell ref="B352:F352"/>
    <mergeCell ref="B353:F353"/>
    <mergeCell ref="B354:F354"/>
    <mergeCell ref="B355:F355"/>
    <mergeCell ref="B356:F356"/>
    <mergeCell ref="B345:F345"/>
    <mergeCell ref="B346:F346"/>
    <mergeCell ref="B347:F347"/>
    <mergeCell ref="B348:F348"/>
    <mergeCell ref="A349:G349"/>
    <mergeCell ref="A350:R350"/>
    <mergeCell ref="B339:F339"/>
    <mergeCell ref="B340:F340"/>
    <mergeCell ref="B341:F341"/>
    <mergeCell ref="B342:F342"/>
    <mergeCell ref="B343:F343"/>
    <mergeCell ref="B344:F344"/>
    <mergeCell ref="B333:F333"/>
    <mergeCell ref="B334:F334"/>
    <mergeCell ref="B335:F335"/>
    <mergeCell ref="B336:F336"/>
    <mergeCell ref="B337:F337"/>
    <mergeCell ref="B338:F338"/>
    <mergeCell ref="A327:R327"/>
    <mergeCell ref="B328:F328"/>
    <mergeCell ref="B329:F329"/>
    <mergeCell ref="B330:F330"/>
    <mergeCell ref="B331:F331"/>
    <mergeCell ref="B332:F332"/>
    <mergeCell ref="B320:F320"/>
    <mergeCell ref="B321:F321"/>
    <mergeCell ref="B322:F322"/>
    <mergeCell ref="B323:F323"/>
    <mergeCell ref="A325:G325"/>
    <mergeCell ref="B326:F326"/>
    <mergeCell ref="B314:F314"/>
    <mergeCell ref="B315:F315"/>
    <mergeCell ref="B316:F316"/>
    <mergeCell ref="B317:F317"/>
    <mergeCell ref="B318:F318"/>
    <mergeCell ref="B319:F319"/>
    <mergeCell ref="B308:F308"/>
    <mergeCell ref="B309:F309"/>
    <mergeCell ref="B310:F310"/>
    <mergeCell ref="B311:F311"/>
    <mergeCell ref="B312:F312"/>
    <mergeCell ref="B313:F313"/>
    <mergeCell ref="B302:F302"/>
    <mergeCell ref="B303:G303"/>
    <mergeCell ref="B304:F304"/>
    <mergeCell ref="B305:F305"/>
    <mergeCell ref="B306:F306"/>
    <mergeCell ref="B307:F307"/>
    <mergeCell ref="B297:G297"/>
    <mergeCell ref="H297:R297"/>
    <mergeCell ref="B298:F298"/>
    <mergeCell ref="B299:F299"/>
    <mergeCell ref="B300:F300"/>
    <mergeCell ref="B301:F301"/>
    <mergeCell ref="B291:F291"/>
    <mergeCell ref="B292:F292"/>
    <mergeCell ref="B293:F293"/>
    <mergeCell ref="B294:F294"/>
    <mergeCell ref="B295:F295"/>
    <mergeCell ref="B296:F296"/>
    <mergeCell ref="H285:R285"/>
    <mergeCell ref="B286:F286"/>
    <mergeCell ref="B287:F287"/>
    <mergeCell ref="B288:F288"/>
    <mergeCell ref="B289:F289"/>
    <mergeCell ref="B290:F290"/>
    <mergeCell ref="B280:F280"/>
    <mergeCell ref="B281:F281"/>
    <mergeCell ref="B282:F282"/>
    <mergeCell ref="B283:F283"/>
    <mergeCell ref="B284:F284"/>
    <mergeCell ref="B285:G285"/>
    <mergeCell ref="B274:F274"/>
    <mergeCell ref="B275:F275"/>
    <mergeCell ref="B276:F276"/>
    <mergeCell ref="B277:F277"/>
    <mergeCell ref="B278:F278"/>
    <mergeCell ref="B279:F279"/>
    <mergeCell ref="B268:F268"/>
    <mergeCell ref="B269:F269"/>
    <mergeCell ref="B270:F270"/>
    <mergeCell ref="B271:F271"/>
    <mergeCell ref="B272:F272"/>
    <mergeCell ref="B273:F273"/>
    <mergeCell ref="B263:F263"/>
    <mergeCell ref="B264:F264"/>
    <mergeCell ref="B265:F265"/>
    <mergeCell ref="B266:G266"/>
    <mergeCell ref="B267:F267"/>
    <mergeCell ref="H267:R267"/>
    <mergeCell ref="B257:F257"/>
    <mergeCell ref="B258:F258"/>
    <mergeCell ref="B259:F259"/>
    <mergeCell ref="B260:F260"/>
    <mergeCell ref="B261:F261"/>
    <mergeCell ref="B262:F262"/>
    <mergeCell ref="B251:F251"/>
    <mergeCell ref="B252:F252"/>
    <mergeCell ref="B253:F253"/>
    <mergeCell ref="B254:F254"/>
    <mergeCell ref="B255:G255"/>
    <mergeCell ref="B256:F256"/>
    <mergeCell ref="B245:F245"/>
    <mergeCell ref="B246:F246"/>
    <mergeCell ref="B247:F247"/>
    <mergeCell ref="B248:F248"/>
    <mergeCell ref="B249:F249"/>
    <mergeCell ref="B250:F250"/>
    <mergeCell ref="B239:F239"/>
    <mergeCell ref="B240:G240"/>
    <mergeCell ref="B241:F241"/>
    <mergeCell ref="B242:F242"/>
    <mergeCell ref="B243:F243"/>
    <mergeCell ref="B244:F244"/>
    <mergeCell ref="B233:F233"/>
    <mergeCell ref="B234:F234"/>
    <mergeCell ref="B235:G235"/>
    <mergeCell ref="B236:F236"/>
    <mergeCell ref="B237:F237"/>
    <mergeCell ref="B238:F238"/>
    <mergeCell ref="B227:F227"/>
    <mergeCell ref="B228:F228"/>
    <mergeCell ref="B229:F229"/>
    <mergeCell ref="B230:F230"/>
    <mergeCell ref="B231:F231"/>
    <mergeCell ref="B232:F232"/>
    <mergeCell ref="B221:F221"/>
    <mergeCell ref="B222:F222"/>
    <mergeCell ref="B223:F223"/>
    <mergeCell ref="B224:F224"/>
    <mergeCell ref="B225:F225"/>
    <mergeCell ref="B226:F226"/>
    <mergeCell ref="B215:F215"/>
    <mergeCell ref="B216:F216"/>
    <mergeCell ref="B217:F217"/>
    <mergeCell ref="B218:F218"/>
    <mergeCell ref="B219:F219"/>
    <mergeCell ref="B220:F220"/>
    <mergeCell ref="B209:F209"/>
    <mergeCell ref="B210:F210"/>
    <mergeCell ref="B211:F211"/>
    <mergeCell ref="B212:F212"/>
    <mergeCell ref="B213:F213"/>
    <mergeCell ref="B214:F214"/>
    <mergeCell ref="B203:F203"/>
    <mergeCell ref="B204:F204"/>
    <mergeCell ref="B205:F205"/>
    <mergeCell ref="B206:F206"/>
    <mergeCell ref="B207:F207"/>
    <mergeCell ref="B208:F208"/>
    <mergeCell ref="B197:F197"/>
    <mergeCell ref="B198:F198"/>
    <mergeCell ref="B199:F199"/>
    <mergeCell ref="B200:F200"/>
    <mergeCell ref="B201:F201"/>
    <mergeCell ref="B202:F202"/>
    <mergeCell ref="B191:G191"/>
    <mergeCell ref="B192:F192"/>
    <mergeCell ref="B193:F193"/>
    <mergeCell ref="B194:F194"/>
    <mergeCell ref="B195:F195"/>
    <mergeCell ref="B196:F196"/>
    <mergeCell ref="B185:F185"/>
    <mergeCell ref="B186:F186"/>
    <mergeCell ref="B187:F187"/>
    <mergeCell ref="B188:F188"/>
    <mergeCell ref="B189:F189"/>
    <mergeCell ref="B190:F190"/>
    <mergeCell ref="B179:F179"/>
    <mergeCell ref="B180:F180"/>
    <mergeCell ref="B181:F181"/>
    <mergeCell ref="B182:F182"/>
    <mergeCell ref="B183:F183"/>
    <mergeCell ref="B184:F184"/>
    <mergeCell ref="B173:F173"/>
    <mergeCell ref="B174:F174"/>
    <mergeCell ref="B175:F175"/>
    <mergeCell ref="B176:F176"/>
    <mergeCell ref="B177:F177"/>
    <mergeCell ref="B178:F178"/>
    <mergeCell ref="B167:F167"/>
    <mergeCell ref="B168:F168"/>
    <mergeCell ref="B169:F169"/>
    <mergeCell ref="B170:F170"/>
    <mergeCell ref="B171:F171"/>
    <mergeCell ref="B172:F172"/>
    <mergeCell ref="B161:F161"/>
    <mergeCell ref="B162:F162"/>
    <mergeCell ref="B163:F163"/>
    <mergeCell ref="B164:F164"/>
    <mergeCell ref="B165:G165"/>
    <mergeCell ref="B166:F166"/>
    <mergeCell ref="B155:F155"/>
    <mergeCell ref="B156:F156"/>
    <mergeCell ref="B157:F157"/>
    <mergeCell ref="B158:F158"/>
    <mergeCell ref="B159:F159"/>
    <mergeCell ref="B160:F160"/>
    <mergeCell ref="B149:F149"/>
    <mergeCell ref="B150:G150"/>
    <mergeCell ref="B151:F151"/>
    <mergeCell ref="B152:F152"/>
    <mergeCell ref="B153:F153"/>
    <mergeCell ref="B154:F154"/>
    <mergeCell ref="B143:F143"/>
    <mergeCell ref="B144:F144"/>
    <mergeCell ref="B145:F145"/>
    <mergeCell ref="B146:F146"/>
    <mergeCell ref="B147:F147"/>
    <mergeCell ref="B148:F148"/>
    <mergeCell ref="B137:F137"/>
    <mergeCell ref="B138:F138"/>
    <mergeCell ref="B139:F139"/>
    <mergeCell ref="B140:F140"/>
    <mergeCell ref="B141:F141"/>
    <mergeCell ref="B142:F142"/>
    <mergeCell ref="B131:G131"/>
    <mergeCell ref="B132:F132"/>
    <mergeCell ref="B133:F133"/>
    <mergeCell ref="B134:F134"/>
    <mergeCell ref="B135:F135"/>
    <mergeCell ref="B136:F136"/>
    <mergeCell ref="B125:F125"/>
    <mergeCell ref="B126:F126"/>
    <mergeCell ref="B127:F127"/>
    <mergeCell ref="B128:F128"/>
    <mergeCell ref="B129:F129"/>
    <mergeCell ref="B130:F130"/>
    <mergeCell ref="B119:F119"/>
    <mergeCell ref="B120:F120"/>
    <mergeCell ref="B121:F121"/>
    <mergeCell ref="B122:F122"/>
    <mergeCell ref="B123:F123"/>
    <mergeCell ref="B124:F124"/>
    <mergeCell ref="B113:F113"/>
    <mergeCell ref="B114:F114"/>
    <mergeCell ref="B115:F115"/>
    <mergeCell ref="B116:F116"/>
    <mergeCell ref="B117:F117"/>
    <mergeCell ref="B118:F118"/>
    <mergeCell ref="B107:F107"/>
    <mergeCell ref="B108:F108"/>
    <mergeCell ref="B109:F109"/>
    <mergeCell ref="B110:F110"/>
    <mergeCell ref="B111:F111"/>
    <mergeCell ref="B112:F112"/>
    <mergeCell ref="B96:F96"/>
    <mergeCell ref="B97:F97"/>
    <mergeCell ref="B99:F99"/>
    <mergeCell ref="B100:F100"/>
    <mergeCell ref="B104:F104"/>
    <mergeCell ref="B106:G106"/>
    <mergeCell ref="B90:F90"/>
    <mergeCell ref="B91:F91"/>
    <mergeCell ref="B92:F92"/>
    <mergeCell ref="B93:F93"/>
    <mergeCell ref="B94:F94"/>
    <mergeCell ref="B95:F95"/>
    <mergeCell ref="B101:F101"/>
    <mergeCell ref="B86:F86"/>
    <mergeCell ref="B87:F87"/>
    <mergeCell ref="B88:F88"/>
    <mergeCell ref="B89:F89"/>
    <mergeCell ref="B78:F78"/>
    <mergeCell ref="B79:F79"/>
    <mergeCell ref="B80:F80"/>
    <mergeCell ref="B81:F81"/>
    <mergeCell ref="B82:F82"/>
    <mergeCell ref="B83:F83"/>
    <mergeCell ref="B74:F74"/>
    <mergeCell ref="B75:F75"/>
    <mergeCell ref="B76:F76"/>
    <mergeCell ref="B77:F77"/>
    <mergeCell ref="B71:F71"/>
    <mergeCell ref="B72:F72"/>
    <mergeCell ref="B73:F73"/>
    <mergeCell ref="B84:F84"/>
    <mergeCell ref="B85:F85"/>
    <mergeCell ref="B65:F65"/>
    <mergeCell ref="B66:F66"/>
    <mergeCell ref="B67:F67"/>
    <mergeCell ref="B68:F68"/>
    <mergeCell ref="B69:F69"/>
    <mergeCell ref="B70:G70"/>
    <mergeCell ref="B59:F59"/>
    <mergeCell ref="B60:F60"/>
    <mergeCell ref="B61:F61"/>
    <mergeCell ref="B62:F62"/>
    <mergeCell ref="B63:F63"/>
    <mergeCell ref="B64:F64"/>
    <mergeCell ref="B53:F53"/>
    <mergeCell ref="B54:F54"/>
    <mergeCell ref="B55:F55"/>
    <mergeCell ref="B56:F56"/>
    <mergeCell ref="B57:F57"/>
    <mergeCell ref="B58:F58"/>
    <mergeCell ref="B47:F47"/>
    <mergeCell ref="B48:F48"/>
    <mergeCell ref="B49:F49"/>
    <mergeCell ref="B50:F50"/>
    <mergeCell ref="B51:F51"/>
    <mergeCell ref="B52:F52"/>
    <mergeCell ref="B41:G41"/>
    <mergeCell ref="B42:F42"/>
    <mergeCell ref="B43:F43"/>
    <mergeCell ref="B44:F44"/>
    <mergeCell ref="B45:F45"/>
    <mergeCell ref="B46:F46"/>
    <mergeCell ref="B35:F35"/>
    <mergeCell ref="B36:F36"/>
    <mergeCell ref="B37:F37"/>
    <mergeCell ref="B38:F38"/>
    <mergeCell ref="B39:F39"/>
    <mergeCell ref="B40:F40"/>
    <mergeCell ref="B31:F31"/>
    <mergeCell ref="B32:F32"/>
    <mergeCell ref="B33:F33"/>
    <mergeCell ref="B34:F34"/>
    <mergeCell ref="B23:G23"/>
    <mergeCell ref="B24:F24"/>
    <mergeCell ref="B25:F25"/>
    <mergeCell ref="B26:F26"/>
    <mergeCell ref="B27:F27"/>
    <mergeCell ref="B28:F28"/>
    <mergeCell ref="B30:F30"/>
    <mergeCell ref="A22:R22"/>
    <mergeCell ref="J19:J21"/>
    <mergeCell ref="K19:K21"/>
    <mergeCell ref="L19:M19"/>
    <mergeCell ref="N19:N21"/>
    <mergeCell ref="O19:P19"/>
    <mergeCell ref="Q19:Q21"/>
    <mergeCell ref="B29:F29"/>
    <mergeCell ref="A18:A21"/>
    <mergeCell ref="B18:F21"/>
    <mergeCell ref="G18:G21"/>
    <mergeCell ref="H18:J18"/>
    <mergeCell ref="K18:M18"/>
    <mergeCell ref="N18:P18"/>
    <mergeCell ref="Q18:R18"/>
    <mergeCell ref="H19:H21"/>
    <mergeCell ref="I19:I21"/>
    <mergeCell ref="R19:R21"/>
    <mergeCell ref="L20:L21"/>
    <mergeCell ref="M20:M21"/>
    <mergeCell ref="O20:O21"/>
    <mergeCell ref="P20:P21"/>
    <mergeCell ref="B15:G15"/>
    <mergeCell ref="B16:G16"/>
    <mergeCell ref="B5:G5"/>
    <mergeCell ref="B6:G6"/>
    <mergeCell ref="B7:G7"/>
    <mergeCell ref="B8:G8"/>
    <mergeCell ref="B9:G9"/>
    <mergeCell ref="B10:G10"/>
    <mergeCell ref="A17:R17"/>
    <mergeCell ref="A1:R1"/>
    <mergeCell ref="A2:A4"/>
    <mergeCell ref="B2:G4"/>
    <mergeCell ref="H2:J2"/>
    <mergeCell ref="K2:M2"/>
    <mergeCell ref="N2:P2"/>
    <mergeCell ref="Q2:R2"/>
    <mergeCell ref="H3:H15"/>
    <mergeCell ref="I3:I15"/>
    <mergeCell ref="J3:J15"/>
    <mergeCell ref="K3:K15"/>
    <mergeCell ref="L3:M3"/>
    <mergeCell ref="N3:N15"/>
    <mergeCell ref="O3:P3"/>
    <mergeCell ref="Q3:Q15"/>
    <mergeCell ref="R3:R15"/>
    <mergeCell ref="L4:L15"/>
    <mergeCell ref="M4:M15"/>
    <mergeCell ref="O4:O15"/>
    <mergeCell ref="P4:P15"/>
    <mergeCell ref="B11:G11"/>
    <mergeCell ref="B12:G12"/>
    <mergeCell ref="B13:G13"/>
    <mergeCell ref="B14:G14"/>
  </mergeCells>
  <pageMargins left="0.7" right="0.7" top="0.75" bottom="0.75" header="0.3" footer="0.3"/>
  <pageSetup paperSize="9" orientation="landscape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R396"/>
  <sheetViews>
    <sheetView topLeftCell="A149" zoomScale="110" zoomScaleNormal="110" workbookViewId="0">
      <selection activeCell="Y159" sqref="Y159"/>
    </sheetView>
  </sheetViews>
  <sheetFormatPr defaultRowHeight="15" x14ac:dyDescent="0.25"/>
  <cols>
    <col min="1" max="1" width="3.5703125" customWidth="1"/>
    <col min="2" max="2" width="8.140625" customWidth="1"/>
    <col min="4" max="4" width="1.140625" customWidth="1"/>
    <col min="5" max="6" width="9.140625" hidden="1" customWidth="1"/>
    <col min="7" max="7" width="17.7109375" customWidth="1"/>
    <col min="8" max="8" width="7.140625" customWidth="1"/>
    <col min="9" max="9" width="6.5703125" customWidth="1"/>
    <col min="10" max="10" width="8.85546875" customWidth="1"/>
    <col min="11" max="11" width="7.28515625" customWidth="1"/>
    <col min="12" max="12" width="7.85546875" customWidth="1"/>
    <col min="13" max="13" width="7.140625" customWidth="1"/>
    <col min="14" max="14" width="10" customWidth="1"/>
    <col min="15" max="15" width="9.140625" customWidth="1"/>
    <col min="16" max="16" width="7.28515625" customWidth="1"/>
    <col min="17" max="17" width="10.28515625" customWidth="1"/>
    <col min="18" max="18" width="10" customWidth="1"/>
  </cols>
  <sheetData>
    <row r="1" spans="1:18" ht="38.25" customHeight="1" x14ac:dyDescent="0.25">
      <c r="A1" s="449" t="s">
        <v>835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49"/>
      <c r="R1" s="449"/>
    </row>
    <row r="2" spans="1:18" ht="39.75" customHeight="1" x14ac:dyDescent="0.25">
      <c r="A2" s="450"/>
      <c r="B2" s="451" t="s">
        <v>0</v>
      </c>
      <c r="C2" s="451"/>
      <c r="D2" s="451"/>
      <c r="E2" s="451"/>
      <c r="F2" s="451"/>
      <c r="G2" s="451"/>
      <c r="H2" s="452" t="s">
        <v>1</v>
      </c>
      <c r="I2" s="452"/>
      <c r="J2" s="452"/>
      <c r="K2" s="452" t="s">
        <v>2</v>
      </c>
      <c r="L2" s="452"/>
      <c r="M2" s="452"/>
      <c r="N2" s="452" t="s">
        <v>3</v>
      </c>
      <c r="O2" s="452"/>
      <c r="P2" s="452"/>
      <c r="Q2" s="452" t="s">
        <v>5</v>
      </c>
      <c r="R2" s="452"/>
    </row>
    <row r="3" spans="1:18" x14ac:dyDescent="0.25">
      <c r="A3" s="450"/>
      <c r="B3" s="451"/>
      <c r="C3" s="451"/>
      <c r="D3" s="451"/>
      <c r="E3" s="451"/>
      <c r="F3" s="451"/>
      <c r="G3" s="451"/>
      <c r="H3" s="453" t="s">
        <v>6</v>
      </c>
      <c r="I3" s="453" t="s">
        <v>7</v>
      </c>
      <c r="J3" s="453" t="s">
        <v>8</v>
      </c>
      <c r="K3" s="454" t="s">
        <v>17</v>
      </c>
      <c r="L3" s="452" t="s">
        <v>4</v>
      </c>
      <c r="M3" s="452"/>
      <c r="N3" s="454" t="s">
        <v>20</v>
      </c>
      <c r="O3" s="452" t="s">
        <v>4</v>
      </c>
      <c r="P3" s="452"/>
      <c r="Q3" s="453" t="s">
        <v>10</v>
      </c>
      <c r="R3" s="453" t="s">
        <v>11</v>
      </c>
    </row>
    <row r="4" spans="1:18" x14ac:dyDescent="0.25">
      <c r="A4" s="450"/>
      <c r="B4" s="451"/>
      <c r="C4" s="451"/>
      <c r="D4" s="451"/>
      <c r="E4" s="451"/>
      <c r="F4" s="451"/>
      <c r="G4" s="451"/>
      <c r="H4" s="453"/>
      <c r="I4" s="453"/>
      <c r="J4" s="453"/>
      <c r="K4" s="455"/>
      <c r="L4" s="453" t="s">
        <v>18</v>
      </c>
      <c r="M4" s="453" t="s">
        <v>19</v>
      </c>
      <c r="N4" s="455"/>
      <c r="O4" s="453" t="s">
        <v>21</v>
      </c>
      <c r="P4" s="453" t="s">
        <v>19</v>
      </c>
      <c r="Q4" s="453"/>
      <c r="R4" s="453"/>
    </row>
    <row r="5" spans="1:18" x14ac:dyDescent="0.25">
      <c r="A5" s="102"/>
      <c r="B5" s="451" t="s">
        <v>843</v>
      </c>
      <c r="C5" s="451"/>
      <c r="D5" s="451"/>
      <c r="E5" s="451"/>
      <c r="F5" s="451"/>
      <c r="G5" s="451"/>
      <c r="H5" s="453"/>
      <c r="I5" s="453"/>
      <c r="J5" s="453"/>
      <c r="K5" s="455"/>
      <c r="L5" s="453"/>
      <c r="M5" s="453"/>
      <c r="N5" s="455"/>
      <c r="O5" s="453"/>
      <c r="P5" s="453"/>
      <c r="Q5" s="453"/>
      <c r="R5" s="453"/>
    </row>
    <row r="6" spans="1:18" x14ac:dyDescent="0.25">
      <c r="A6" s="102"/>
      <c r="B6" s="451" t="s">
        <v>12</v>
      </c>
      <c r="C6" s="451"/>
      <c r="D6" s="451"/>
      <c r="E6" s="451"/>
      <c r="F6" s="451"/>
      <c r="G6" s="451"/>
      <c r="H6" s="453"/>
      <c r="I6" s="453"/>
      <c r="J6" s="453"/>
      <c r="K6" s="455"/>
      <c r="L6" s="453"/>
      <c r="M6" s="453"/>
      <c r="N6" s="455"/>
      <c r="O6" s="453"/>
      <c r="P6" s="453"/>
      <c r="Q6" s="453"/>
      <c r="R6" s="453"/>
    </row>
    <row r="7" spans="1:18" x14ac:dyDescent="0.25">
      <c r="A7" s="102"/>
      <c r="B7" s="451" t="s">
        <v>656</v>
      </c>
      <c r="C7" s="451"/>
      <c r="D7" s="451"/>
      <c r="E7" s="451"/>
      <c r="F7" s="451"/>
      <c r="G7" s="451"/>
      <c r="H7" s="453"/>
      <c r="I7" s="453"/>
      <c r="J7" s="453"/>
      <c r="K7" s="455"/>
      <c r="L7" s="453"/>
      <c r="M7" s="453"/>
      <c r="N7" s="455"/>
      <c r="O7" s="453"/>
      <c r="P7" s="453"/>
      <c r="Q7" s="453"/>
      <c r="R7" s="453"/>
    </row>
    <row r="8" spans="1:18" x14ac:dyDescent="0.25">
      <c r="A8" s="102"/>
      <c r="B8" s="451" t="s">
        <v>753</v>
      </c>
      <c r="C8" s="451"/>
      <c r="D8" s="451"/>
      <c r="E8" s="451"/>
      <c r="F8" s="451"/>
      <c r="G8" s="451"/>
      <c r="H8" s="453"/>
      <c r="I8" s="453"/>
      <c r="J8" s="453"/>
      <c r="K8" s="455"/>
      <c r="L8" s="453"/>
      <c r="M8" s="453"/>
      <c r="N8" s="455"/>
      <c r="O8" s="453"/>
      <c r="P8" s="453"/>
      <c r="Q8" s="453"/>
      <c r="R8" s="453"/>
    </row>
    <row r="9" spans="1:18" x14ac:dyDescent="0.25">
      <c r="A9" s="102"/>
      <c r="B9" s="457" t="s">
        <v>13</v>
      </c>
      <c r="C9" s="458"/>
      <c r="D9" s="458"/>
      <c r="E9" s="458"/>
      <c r="F9" s="458"/>
      <c r="G9" s="458"/>
      <c r="H9" s="453"/>
      <c r="I9" s="453"/>
      <c r="J9" s="453"/>
      <c r="K9" s="455"/>
      <c r="L9" s="453"/>
      <c r="M9" s="453"/>
      <c r="N9" s="455"/>
      <c r="O9" s="453"/>
      <c r="P9" s="453"/>
      <c r="Q9" s="453"/>
      <c r="R9" s="453"/>
    </row>
    <row r="10" spans="1:18" ht="30.75" customHeight="1" x14ac:dyDescent="0.25">
      <c r="A10" s="102"/>
      <c r="B10" s="457" t="s">
        <v>14</v>
      </c>
      <c r="C10" s="458"/>
      <c r="D10" s="458"/>
      <c r="E10" s="458"/>
      <c r="F10" s="458"/>
      <c r="G10" s="458"/>
      <c r="H10" s="453"/>
      <c r="I10" s="453"/>
      <c r="J10" s="453"/>
      <c r="K10" s="455"/>
      <c r="L10" s="453"/>
      <c r="M10" s="453"/>
      <c r="N10" s="455"/>
      <c r="O10" s="453"/>
      <c r="P10" s="453"/>
      <c r="Q10" s="453"/>
      <c r="R10" s="453"/>
    </row>
    <row r="11" spans="1:18" x14ac:dyDescent="0.25">
      <c r="A11" s="102"/>
      <c r="B11" s="457" t="s">
        <v>831</v>
      </c>
      <c r="C11" s="458"/>
      <c r="D11" s="458"/>
      <c r="E11" s="458"/>
      <c r="F11" s="458"/>
      <c r="G11" s="458"/>
      <c r="H11" s="453"/>
      <c r="I11" s="453"/>
      <c r="J11" s="453"/>
      <c r="K11" s="455"/>
      <c r="L11" s="453"/>
      <c r="M11" s="453"/>
      <c r="N11" s="455"/>
      <c r="O11" s="453"/>
      <c r="P11" s="453"/>
      <c r="Q11" s="453"/>
      <c r="R11" s="453"/>
    </row>
    <row r="12" spans="1:18" x14ac:dyDescent="0.25">
      <c r="A12" s="102"/>
      <c r="B12" s="457" t="s">
        <v>832</v>
      </c>
      <c r="C12" s="458"/>
      <c r="D12" s="458"/>
      <c r="E12" s="458"/>
      <c r="F12" s="458"/>
      <c r="G12" s="458"/>
      <c r="H12" s="453"/>
      <c r="I12" s="453"/>
      <c r="J12" s="453"/>
      <c r="K12" s="455"/>
      <c r="L12" s="453"/>
      <c r="M12" s="453"/>
      <c r="N12" s="455"/>
      <c r="O12" s="453"/>
      <c r="P12" s="453"/>
      <c r="Q12" s="453"/>
      <c r="R12" s="453"/>
    </row>
    <row r="13" spans="1:18" x14ac:dyDescent="0.25">
      <c r="A13" s="102"/>
      <c r="B13" s="457" t="s">
        <v>833</v>
      </c>
      <c r="C13" s="458"/>
      <c r="D13" s="458"/>
      <c r="E13" s="458"/>
      <c r="F13" s="458"/>
      <c r="G13" s="458"/>
      <c r="H13" s="453"/>
      <c r="I13" s="453"/>
      <c r="J13" s="453"/>
      <c r="K13" s="455"/>
      <c r="L13" s="453"/>
      <c r="M13" s="453"/>
      <c r="N13" s="455"/>
      <c r="O13" s="453"/>
      <c r="P13" s="453"/>
      <c r="Q13" s="453"/>
      <c r="R13" s="453"/>
    </row>
    <row r="14" spans="1:18" ht="36.75" customHeight="1" x14ac:dyDescent="0.25">
      <c r="A14" s="102"/>
      <c r="B14" s="457" t="s">
        <v>834</v>
      </c>
      <c r="C14" s="458"/>
      <c r="D14" s="458"/>
      <c r="E14" s="458"/>
      <c r="F14" s="458"/>
      <c r="G14" s="458"/>
      <c r="H14" s="453"/>
      <c r="I14" s="453"/>
      <c r="J14" s="453"/>
      <c r="K14" s="455"/>
      <c r="L14" s="453"/>
      <c r="M14" s="453"/>
      <c r="N14" s="455"/>
      <c r="O14" s="453"/>
      <c r="P14" s="453"/>
      <c r="Q14" s="453"/>
      <c r="R14" s="453"/>
    </row>
    <row r="15" spans="1:18" ht="27.75" customHeight="1" x14ac:dyDescent="0.25">
      <c r="A15" s="102"/>
      <c r="B15" s="457" t="s">
        <v>655</v>
      </c>
      <c r="C15" s="458"/>
      <c r="D15" s="458"/>
      <c r="E15" s="458"/>
      <c r="F15" s="458"/>
      <c r="G15" s="458"/>
      <c r="H15" s="453"/>
      <c r="I15" s="453"/>
      <c r="J15" s="453"/>
      <c r="K15" s="456"/>
      <c r="L15" s="453"/>
      <c r="M15" s="453"/>
      <c r="N15" s="456"/>
      <c r="O15" s="453"/>
      <c r="P15" s="453"/>
      <c r="Q15" s="453"/>
      <c r="R15" s="453"/>
    </row>
    <row r="16" spans="1:18" x14ac:dyDescent="0.25">
      <c r="A16" s="102"/>
      <c r="B16" s="459"/>
      <c r="C16" s="460"/>
      <c r="D16" s="460"/>
      <c r="E16" s="460"/>
      <c r="F16" s="460"/>
      <c r="G16" s="460"/>
      <c r="H16" s="104">
        <f>H376</f>
        <v>10152</v>
      </c>
      <c r="I16" s="104">
        <f>I376</f>
        <v>8195</v>
      </c>
      <c r="J16" s="104">
        <f t="shared" ref="J16" si="0">J376</f>
        <v>1937</v>
      </c>
      <c r="K16" s="104">
        <f>K376+H388</f>
        <v>3644</v>
      </c>
      <c r="L16" s="104">
        <f>L376+I388</f>
        <v>1866.75</v>
      </c>
      <c r="M16" s="104">
        <f>M376+J388</f>
        <v>525.5</v>
      </c>
      <c r="N16" s="104">
        <f>N325+N349+N375</f>
        <v>8820</v>
      </c>
      <c r="O16" s="104">
        <f>O376+L388</f>
        <v>2588.25</v>
      </c>
      <c r="P16" s="104">
        <f>P376+M388</f>
        <v>484.25</v>
      </c>
      <c r="Q16" s="104">
        <v>36706.699999999997</v>
      </c>
      <c r="R16" s="104">
        <v>19823.099999999999</v>
      </c>
    </row>
    <row r="17" spans="1:18" x14ac:dyDescent="0.25">
      <c r="A17" s="461" t="s">
        <v>836</v>
      </c>
      <c r="B17" s="462"/>
      <c r="C17" s="462"/>
      <c r="D17" s="462"/>
      <c r="E17" s="462"/>
      <c r="F17" s="462"/>
      <c r="G17" s="462"/>
      <c r="H17" s="462"/>
      <c r="I17" s="462"/>
      <c r="J17" s="462"/>
      <c r="K17" s="462"/>
      <c r="L17" s="462"/>
      <c r="M17" s="462"/>
      <c r="N17" s="462"/>
      <c r="O17" s="462"/>
      <c r="P17" s="462"/>
      <c r="Q17" s="462"/>
      <c r="R17" s="463"/>
    </row>
    <row r="18" spans="1:18" x14ac:dyDescent="0.25">
      <c r="A18" s="403" t="s">
        <v>649</v>
      </c>
      <c r="B18" s="466" t="s">
        <v>22</v>
      </c>
      <c r="C18" s="467"/>
      <c r="D18" s="467"/>
      <c r="E18" s="467"/>
      <c r="F18" s="468"/>
      <c r="G18" s="451" t="s">
        <v>23</v>
      </c>
      <c r="H18" s="452" t="s">
        <v>24</v>
      </c>
      <c r="I18" s="452"/>
      <c r="J18" s="452"/>
      <c r="K18" s="452" t="s">
        <v>10</v>
      </c>
      <c r="L18" s="452"/>
      <c r="M18" s="452"/>
      <c r="N18" s="452" t="s">
        <v>27</v>
      </c>
      <c r="O18" s="452"/>
      <c r="P18" s="452"/>
      <c r="Q18" s="452" t="s">
        <v>652</v>
      </c>
      <c r="R18" s="452"/>
    </row>
    <row r="19" spans="1:18" x14ac:dyDescent="0.25">
      <c r="A19" s="403"/>
      <c r="B19" s="469"/>
      <c r="C19" s="470"/>
      <c r="D19" s="470"/>
      <c r="E19" s="470"/>
      <c r="F19" s="471"/>
      <c r="G19" s="451"/>
      <c r="H19" s="453" t="s">
        <v>6</v>
      </c>
      <c r="I19" s="453" t="s">
        <v>650</v>
      </c>
      <c r="J19" s="453" t="s">
        <v>651</v>
      </c>
      <c r="K19" s="453" t="s">
        <v>653</v>
      </c>
      <c r="L19" s="452" t="s">
        <v>29</v>
      </c>
      <c r="M19" s="452"/>
      <c r="N19" s="453" t="s">
        <v>25</v>
      </c>
      <c r="O19" s="452" t="s">
        <v>30</v>
      </c>
      <c r="P19" s="452"/>
      <c r="Q19" s="453" t="s">
        <v>10</v>
      </c>
      <c r="R19" s="453" t="s">
        <v>27</v>
      </c>
    </row>
    <row r="20" spans="1:18" x14ac:dyDescent="0.25">
      <c r="A20" s="403"/>
      <c r="B20" s="469"/>
      <c r="C20" s="470"/>
      <c r="D20" s="470"/>
      <c r="E20" s="470"/>
      <c r="F20" s="471"/>
      <c r="G20" s="451"/>
      <c r="H20" s="453"/>
      <c r="I20" s="453"/>
      <c r="J20" s="453"/>
      <c r="K20" s="453"/>
      <c r="L20" s="453" t="s">
        <v>26</v>
      </c>
      <c r="M20" s="453" t="s">
        <v>9</v>
      </c>
      <c r="N20" s="453"/>
      <c r="O20" s="453" t="s">
        <v>26</v>
      </c>
      <c r="P20" s="453" t="s">
        <v>9</v>
      </c>
      <c r="Q20" s="453"/>
      <c r="R20" s="453"/>
    </row>
    <row r="21" spans="1:18" ht="26.25" customHeight="1" x14ac:dyDescent="0.25">
      <c r="A21" s="403"/>
      <c r="B21" s="472"/>
      <c r="C21" s="473"/>
      <c r="D21" s="473"/>
      <c r="E21" s="473"/>
      <c r="F21" s="474"/>
      <c r="G21" s="451"/>
      <c r="H21" s="453"/>
      <c r="I21" s="453"/>
      <c r="J21" s="453"/>
      <c r="K21" s="453"/>
      <c r="L21" s="453"/>
      <c r="M21" s="453"/>
      <c r="N21" s="453"/>
      <c r="O21" s="453"/>
      <c r="P21" s="453"/>
      <c r="Q21" s="453"/>
      <c r="R21" s="453"/>
    </row>
    <row r="22" spans="1:18" x14ac:dyDescent="0.25">
      <c r="A22" s="464" t="s">
        <v>647</v>
      </c>
      <c r="B22" s="464"/>
      <c r="C22" s="464"/>
      <c r="D22" s="464"/>
      <c r="E22" s="464"/>
      <c r="F22" s="464"/>
      <c r="G22" s="464"/>
      <c r="H22" s="464"/>
      <c r="I22" s="464"/>
      <c r="J22" s="464"/>
      <c r="K22" s="464"/>
      <c r="L22" s="464"/>
      <c r="M22" s="464"/>
      <c r="N22" s="464"/>
      <c r="O22" s="464"/>
      <c r="P22" s="464"/>
      <c r="Q22" s="464"/>
      <c r="R22" s="464"/>
    </row>
    <row r="23" spans="1:18" x14ac:dyDescent="0.25">
      <c r="A23" s="104">
        <v>1</v>
      </c>
      <c r="B23" s="457" t="s">
        <v>31</v>
      </c>
      <c r="C23" s="458"/>
      <c r="D23" s="458"/>
      <c r="E23" s="458"/>
      <c r="F23" s="458"/>
      <c r="G23" s="475"/>
      <c r="H23" s="104">
        <f t="shared" ref="H23:P23" si="1">H24+H25+H26+H27+H28+H29+H30+H31+H32+H33+H34+H35+H36+H37+H38+H39+H40</f>
        <v>255</v>
      </c>
      <c r="I23" s="104">
        <f t="shared" si="1"/>
        <v>145</v>
      </c>
      <c r="J23" s="104">
        <f t="shared" si="1"/>
        <v>110</v>
      </c>
      <c r="K23" s="104">
        <f t="shared" si="1"/>
        <v>75</v>
      </c>
      <c r="L23" s="104">
        <f t="shared" si="1"/>
        <v>57.75</v>
      </c>
      <c r="M23" s="104">
        <f t="shared" si="1"/>
        <v>19</v>
      </c>
      <c r="N23" s="104">
        <f t="shared" si="1"/>
        <v>262</v>
      </c>
      <c r="O23" s="104">
        <f t="shared" si="1"/>
        <v>68</v>
      </c>
      <c r="P23" s="104">
        <f t="shared" si="1"/>
        <v>0</v>
      </c>
      <c r="Q23" s="85">
        <v>44972</v>
      </c>
      <c r="R23" s="85">
        <v>22486</v>
      </c>
    </row>
    <row r="24" spans="1:18" ht="28.5" x14ac:dyDescent="0.25">
      <c r="A24" s="86">
        <v>2</v>
      </c>
      <c r="B24" s="459" t="s">
        <v>32</v>
      </c>
      <c r="C24" s="460"/>
      <c r="D24" s="460"/>
      <c r="E24" s="460"/>
      <c r="F24" s="465"/>
      <c r="G24" s="87" t="s">
        <v>504</v>
      </c>
      <c r="H24" s="88">
        <f>I24+J24</f>
        <v>185</v>
      </c>
      <c r="I24" s="88">
        <v>135</v>
      </c>
      <c r="J24" s="88">
        <v>50</v>
      </c>
      <c r="K24" s="88">
        <v>63</v>
      </c>
      <c r="L24" s="88">
        <v>47</v>
      </c>
      <c r="M24" s="88">
        <v>17</v>
      </c>
      <c r="N24" s="88">
        <v>164</v>
      </c>
      <c r="O24" s="88">
        <v>41</v>
      </c>
      <c r="P24" s="88">
        <v>0</v>
      </c>
      <c r="Q24" s="89">
        <v>44972</v>
      </c>
      <c r="R24" s="89">
        <v>22486</v>
      </c>
    </row>
    <row r="25" spans="1:18" ht="30" customHeight="1" x14ac:dyDescent="0.25">
      <c r="A25" s="86"/>
      <c r="B25" s="459" t="s">
        <v>33</v>
      </c>
      <c r="C25" s="460"/>
      <c r="D25" s="460"/>
      <c r="E25" s="460"/>
      <c r="F25" s="465"/>
      <c r="G25" s="87" t="s">
        <v>505</v>
      </c>
      <c r="H25" s="88">
        <f t="shared" ref="H25:H40" si="2">I25+J25</f>
        <v>55</v>
      </c>
      <c r="I25" s="88">
        <v>10</v>
      </c>
      <c r="J25" s="88">
        <v>45</v>
      </c>
      <c r="K25" s="88">
        <v>6</v>
      </c>
      <c r="L25" s="88">
        <v>6</v>
      </c>
      <c r="M25" s="88">
        <v>0</v>
      </c>
      <c r="N25" s="88">
        <v>44</v>
      </c>
      <c r="O25" s="88">
        <v>5.25</v>
      </c>
      <c r="P25" s="88">
        <v>0</v>
      </c>
      <c r="Q25" s="89">
        <v>44972</v>
      </c>
      <c r="R25" s="89">
        <v>22486</v>
      </c>
    </row>
    <row r="26" spans="1:18" ht="28.5" x14ac:dyDescent="0.25">
      <c r="A26" s="86"/>
      <c r="B26" s="459" t="s">
        <v>34</v>
      </c>
      <c r="C26" s="460"/>
      <c r="D26" s="460"/>
      <c r="E26" s="460"/>
      <c r="F26" s="465"/>
      <c r="G26" s="87" t="s">
        <v>506</v>
      </c>
      <c r="H26" s="88">
        <f t="shared" si="2"/>
        <v>0</v>
      </c>
      <c r="I26" s="88"/>
      <c r="J26" s="88"/>
      <c r="K26" s="88">
        <v>1</v>
      </c>
      <c r="L26" s="88">
        <v>1</v>
      </c>
      <c r="M26" s="88">
        <v>1</v>
      </c>
      <c r="N26" s="88">
        <v>11</v>
      </c>
      <c r="O26" s="88">
        <v>7</v>
      </c>
      <c r="P26" s="88">
        <v>0</v>
      </c>
      <c r="Q26" s="89">
        <v>44972</v>
      </c>
      <c r="R26" s="89">
        <v>22486</v>
      </c>
    </row>
    <row r="27" spans="1:18" x14ac:dyDescent="0.25">
      <c r="A27" s="86"/>
      <c r="B27" s="459" t="s">
        <v>35</v>
      </c>
      <c r="C27" s="460"/>
      <c r="D27" s="460"/>
      <c r="E27" s="460"/>
      <c r="F27" s="465"/>
      <c r="G27" s="87" t="s">
        <v>499</v>
      </c>
      <c r="H27" s="88">
        <f t="shared" si="2"/>
        <v>0</v>
      </c>
      <c r="I27" s="88"/>
      <c r="J27" s="88"/>
      <c r="K27" s="88">
        <v>1</v>
      </c>
      <c r="L27" s="88">
        <v>0</v>
      </c>
      <c r="M27" s="88">
        <v>0</v>
      </c>
      <c r="N27" s="88">
        <v>10</v>
      </c>
      <c r="O27" s="88">
        <v>1.5</v>
      </c>
      <c r="P27" s="88">
        <v>0</v>
      </c>
      <c r="Q27" s="89">
        <v>44972</v>
      </c>
      <c r="R27" s="89">
        <v>22486</v>
      </c>
    </row>
    <row r="28" spans="1:18" ht="28.5" x14ac:dyDescent="0.25">
      <c r="A28" s="86"/>
      <c r="B28" s="459" t="s">
        <v>36</v>
      </c>
      <c r="C28" s="460"/>
      <c r="D28" s="460"/>
      <c r="E28" s="460"/>
      <c r="F28" s="465"/>
      <c r="G28" s="87" t="s">
        <v>507</v>
      </c>
      <c r="H28" s="88">
        <f t="shared" si="2"/>
        <v>10</v>
      </c>
      <c r="I28" s="88"/>
      <c r="J28" s="88">
        <v>10</v>
      </c>
      <c r="K28" s="88">
        <v>1</v>
      </c>
      <c r="L28" s="88">
        <v>1.5</v>
      </c>
      <c r="M28" s="88">
        <v>1</v>
      </c>
      <c r="N28" s="88">
        <v>7</v>
      </c>
      <c r="O28" s="88">
        <v>2</v>
      </c>
      <c r="P28" s="88">
        <v>0</v>
      </c>
      <c r="Q28" s="89">
        <v>44972</v>
      </c>
      <c r="R28" s="89">
        <v>22486</v>
      </c>
    </row>
    <row r="29" spans="1:18" ht="26.25" customHeight="1" x14ac:dyDescent="0.25">
      <c r="A29" s="86"/>
      <c r="B29" s="459" t="s">
        <v>37</v>
      </c>
      <c r="C29" s="460"/>
      <c r="D29" s="460"/>
      <c r="E29" s="460"/>
      <c r="F29" s="465"/>
      <c r="G29" s="87" t="s">
        <v>500</v>
      </c>
      <c r="H29" s="88">
        <f t="shared" si="2"/>
        <v>5</v>
      </c>
      <c r="I29" s="88"/>
      <c r="J29" s="88">
        <v>5</v>
      </c>
      <c r="K29" s="88">
        <v>2</v>
      </c>
      <c r="L29" s="88">
        <v>1.25</v>
      </c>
      <c r="M29" s="88">
        <v>0</v>
      </c>
      <c r="N29" s="88">
        <v>6</v>
      </c>
      <c r="O29" s="88">
        <v>1.25</v>
      </c>
      <c r="P29" s="88">
        <v>0</v>
      </c>
      <c r="Q29" s="89">
        <v>44972</v>
      </c>
      <c r="R29" s="89">
        <v>22486</v>
      </c>
    </row>
    <row r="30" spans="1:18" ht="34.5" customHeight="1" x14ac:dyDescent="0.25">
      <c r="A30" s="86"/>
      <c r="B30" s="459" t="s">
        <v>38</v>
      </c>
      <c r="C30" s="460"/>
      <c r="D30" s="460"/>
      <c r="E30" s="460"/>
      <c r="F30" s="465"/>
      <c r="G30" s="87" t="s">
        <v>501</v>
      </c>
      <c r="H30" s="88">
        <f t="shared" si="2"/>
        <v>0</v>
      </c>
      <c r="I30" s="88"/>
      <c r="J30" s="88"/>
      <c r="K30" s="88">
        <v>1</v>
      </c>
      <c r="L30" s="88">
        <v>1</v>
      </c>
      <c r="M30" s="88">
        <v>0</v>
      </c>
      <c r="N30" s="88">
        <v>6</v>
      </c>
      <c r="O30" s="88">
        <v>3</v>
      </c>
      <c r="P30" s="88">
        <v>0</v>
      </c>
      <c r="Q30" s="89">
        <v>44972</v>
      </c>
      <c r="R30" s="89">
        <v>22486</v>
      </c>
    </row>
    <row r="31" spans="1:18" x14ac:dyDescent="0.25">
      <c r="A31" s="86"/>
      <c r="B31" s="459" t="s">
        <v>44</v>
      </c>
      <c r="C31" s="460"/>
      <c r="D31" s="460"/>
      <c r="E31" s="460"/>
      <c r="F31" s="465"/>
      <c r="G31" s="87" t="s">
        <v>502</v>
      </c>
      <c r="H31" s="88">
        <f t="shared" si="2"/>
        <v>0</v>
      </c>
      <c r="I31" s="88"/>
      <c r="J31" s="88"/>
      <c r="K31" s="88"/>
      <c r="L31" s="88">
        <v>0</v>
      </c>
      <c r="M31" s="88">
        <v>0</v>
      </c>
      <c r="N31" s="88">
        <v>2</v>
      </c>
      <c r="O31" s="88">
        <v>3</v>
      </c>
      <c r="P31" s="88">
        <v>0</v>
      </c>
      <c r="Q31" s="89">
        <v>44972</v>
      </c>
      <c r="R31" s="89">
        <v>22486</v>
      </c>
    </row>
    <row r="32" spans="1:18" x14ac:dyDescent="0.25">
      <c r="A32" s="86"/>
      <c r="B32" s="459" t="s">
        <v>45</v>
      </c>
      <c r="C32" s="460"/>
      <c r="D32" s="460"/>
      <c r="E32" s="460"/>
      <c r="F32" s="465"/>
      <c r="G32" s="87" t="s">
        <v>503</v>
      </c>
      <c r="H32" s="88">
        <f t="shared" si="2"/>
        <v>0</v>
      </c>
      <c r="I32" s="88"/>
      <c r="J32" s="88"/>
      <c r="K32" s="88"/>
      <c r="L32" s="88">
        <v>0</v>
      </c>
      <c r="M32" s="88">
        <v>0</v>
      </c>
      <c r="N32" s="88">
        <v>2</v>
      </c>
      <c r="O32" s="88">
        <v>1</v>
      </c>
      <c r="P32" s="88">
        <v>0</v>
      </c>
      <c r="Q32" s="89">
        <v>44972</v>
      </c>
      <c r="R32" s="89">
        <v>22486</v>
      </c>
    </row>
    <row r="33" spans="1:18" ht="28.5" x14ac:dyDescent="0.25">
      <c r="A33" s="86">
        <v>1</v>
      </c>
      <c r="B33" s="459" t="s">
        <v>39</v>
      </c>
      <c r="C33" s="460"/>
      <c r="D33" s="460"/>
      <c r="E33" s="460"/>
      <c r="F33" s="465"/>
      <c r="G33" s="87" t="s">
        <v>46</v>
      </c>
      <c r="H33" s="88">
        <f t="shared" si="2"/>
        <v>0</v>
      </c>
      <c r="I33" s="88"/>
      <c r="J33" s="88"/>
      <c r="K33" s="88"/>
      <c r="L33" s="88"/>
      <c r="M33" s="88"/>
      <c r="N33" s="88"/>
      <c r="O33" s="88">
        <v>1</v>
      </c>
      <c r="P33" s="88">
        <v>0</v>
      </c>
      <c r="Q33" s="89">
        <v>44972</v>
      </c>
      <c r="R33" s="89">
        <v>22486</v>
      </c>
    </row>
    <row r="34" spans="1:18" x14ac:dyDescent="0.25">
      <c r="A34" s="86">
        <v>2</v>
      </c>
      <c r="B34" s="459" t="s">
        <v>40</v>
      </c>
      <c r="C34" s="460"/>
      <c r="D34" s="460"/>
      <c r="E34" s="460"/>
      <c r="F34" s="465"/>
      <c r="G34" s="87" t="s">
        <v>47</v>
      </c>
      <c r="H34" s="88">
        <f t="shared" si="2"/>
        <v>0</v>
      </c>
      <c r="I34" s="88"/>
      <c r="J34" s="88"/>
      <c r="K34" s="88"/>
      <c r="L34" s="88">
        <v>0</v>
      </c>
      <c r="M34" s="88">
        <v>0</v>
      </c>
      <c r="N34" s="88"/>
      <c r="O34" s="88">
        <v>1</v>
      </c>
      <c r="P34" s="88">
        <v>0</v>
      </c>
      <c r="Q34" s="89">
        <v>44972</v>
      </c>
      <c r="R34" s="89">
        <v>22486</v>
      </c>
    </row>
    <row r="35" spans="1:18" ht="28.5" x14ac:dyDescent="0.25">
      <c r="A35" s="86">
        <v>3</v>
      </c>
      <c r="B35" s="459" t="s">
        <v>41</v>
      </c>
      <c r="C35" s="460"/>
      <c r="D35" s="460"/>
      <c r="E35" s="460"/>
      <c r="F35" s="465"/>
      <c r="G35" s="87" t="s">
        <v>48</v>
      </c>
      <c r="H35" s="88">
        <f t="shared" si="2"/>
        <v>0</v>
      </c>
      <c r="I35" s="88"/>
      <c r="J35" s="88"/>
      <c r="K35" s="88"/>
      <c r="L35" s="88"/>
      <c r="M35" s="88"/>
      <c r="N35" s="88"/>
      <c r="O35" s="88"/>
      <c r="P35" s="88">
        <v>0</v>
      </c>
      <c r="Q35" s="89">
        <v>44972</v>
      </c>
      <c r="R35" s="89">
        <v>22486</v>
      </c>
    </row>
    <row r="36" spans="1:18" ht="33" customHeight="1" x14ac:dyDescent="0.25">
      <c r="A36" s="86">
        <v>4</v>
      </c>
      <c r="B36" s="459" t="s">
        <v>42</v>
      </c>
      <c r="C36" s="460"/>
      <c r="D36" s="460"/>
      <c r="E36" s="460"/>
      <c r="F36" s="465"/>
      <c r="G36" s="87" t="s">
        <v>53</v>
      </c>
      <c r="H36" s="88">
        <f t="shared" si="2"/>
        <v>0</v>
      </c>
      <c r="I36" s="88"/>
      <c r="J36" s="88"/>
      <c r="K36" s="88"/>
      <c r="L36" s="88"/>
      <c r="M36" s="88"/>
      <c r="N36" s="88">
        <v>4</v>
      </c>
      <c r="O36" s="88">
        <v>1</v>
      </c>
      <c r="P36" s="88">
        <v>0</v>
      </c>
      <c r="Q36" s="89">
        <v>44972</v>
      </c>
      <c r="R36" s="89">
        <v>22486</v>
      </c>
    </row>
    <row r="37" spans="1:18" ht="28.5" x14ac:dyDescent="0.25">
      <c r="A37" s="86">
        <v>5</v>
      </c>
      <c r="B37" s="459" t="s">
        <v>43</v>
      </c>
      <c r="C37" s="460"/>
      <c r="D37" s="460"/>
      <c r="E37" s="460"/>
      <c r="F37" s="465"/>
      <c r="G37" s="87" t="s">
        <v>49</v>
      </c>
      <c r="H37" s="88">
        <f t="shared" si="2"/>
        <v>0</v>
      </c>
      <c r="I37" s="88"/>
      <c r="J37" s="88"/>
      <c r="K37" s="88"/>
      <c r="L37" s="88"/>
      <c r="M37" s="88"/>
      <c r="N37" s="88">
        <v>2</v>
      </c>
      <c r="O37" s="88">
        <v>0</v>
      </c>
      <c r="P37" s="88">
        <v>0</v>
      </c>
      <c r="Q37" s="89">
        <v>44972</v>
      </c>
      <c r="R37" s="89">
        <v>22486</v>
      </c>
    </row>
    <row r="38" spans="1:18" ht="28.5" x14ac:dyDescent="0.25">
      <c r="A38" s="86">
        <v>6</v>
      </c>
      <c r="B38" s="459" t="s">
        <v>32</v>
      </c>
      <c r="C38" s="460"/>
      <c r="D38" s="460"/>
      <c r="E38" s="460"/>
      <c r="F38" s="465"/>
      <c r="G38" s="87" t="s">
        <v>50</v>
      </c>
      <c r="H38" s="88">
        <f t="shared" si="2"/>
        <v>0</v>
      </c>
      <c r="I38" s="88"/>
      <c r="J38" s="88"/>
      <c r="K38" s="88"/>
      <c r="L38" s="88"/>
      <c r="M38" s="88"/>
      <c r="N38" s="88">
        <v>1</v>
      </c>
      <c r="O38" s="88">
        <v>0</v>
      </c>
      <c r="P38" s="88">
        <v>0</v>
      </c>
      <c r="Q38" s="89">
        <v>44972</v>
      </c>
      <c r="R38" s="89">
        <v>22486</v>
      </c>
    </row>
    <row r="39" spans="1:18" ht="42.75" x14ac:dyDescent="0.25">
      <c r="A39" s="86">
        <v>7</v>
      </c>
      <c r="B39" s="459" t="s">
        <v>32</v>
      </c>
      <c r="C39" s="460"/>
      <c r="D39" s="460"/>
      <c r="E39" s="460"/>
      <c r="F39" s="465"/>
      <c r="G39" s="87" t="s">
        <v>51</v>
      </c>
      <c r="H39" s="88">
        <f t="shared" si="2"/>
        <v>0</v>
      </c>
      <c r="I39" s="88"/>
      <c r="J39" s="88"/>
      <c r="K39" s="88"/>
      <c r="L39" s="88"/>
      <c r="M39" s="88"/>
      <c r="N39" s="88">
        <v>0</v>
      </c>
      <c r="O39" s="88">
        <v>0</v>
      </c>
      <c r="P39" s="88">
        <v>0</v>
      </c>
      <c r="Q39" s="89">
        <v>44972</v>
      </c>
      <c r="R39" s="89">
        <v>22486</v>
      </c>
    </row>
    <row r="40" spans="1:18" ht="27.75" customHeight="1" x14ac:dyDescent="0.25">
      <c r="A40" s="86">
        <v>8</v>
      </c>
      <c r="B40" s="459" t="s">
        <v>41</v>
      </c>
      <c r="C40" s="460"/>
      <c r="D40" s="460"/>
      <c r="E40" s="460"/>
      <c r="F40" s="465"/>
      <c r="G40" s="87" t="s">
        <v>52</v>
      </c>
      <c r="H40" s="88">
        <f t="shared" si="2"/>
        <v>0</v>
      </c>
      <c r="I40" s="88"/>
      <c r="J40" s="88"/>
      <c r="K40" s="88"/>
      <c r="L40" s="88"/>
      <c r="M40" s="88"/>
      <c r="N40" s="88">
        <v>3</v>
      </c>
      <c r="O40" s="88">
        <v>0</v>
      </c>
      <c r="P40" s="88">
        <v>0</v>
      </c>
      <c r="Q40" s="89">
        <v>44972</v>
      </c>
      <c r="R40" s="89">
        <v>22486</v>
      </c>
    </row>
    <row r="41" spans="1:18" x14ac:dyDescent="0.25">
      <c r="A41" s="104">
        <v>2</v>
      </c>
      <c r="B41" s="457" t="s">
        <v>54</v>
      </c>
      <c r="C41" s="458"/>
      <c r="D41" s="458"/>
      <c r="E41" s="458"/>
      <c r="F41" s="458"/>
      <c r="G41" s="475"/>
      <c r="H41" s="104">
        <f t="shared" ref="H41:P41" si="3">H42+H43+H44+H45+H46+H47+H48+H49+H50+H51+H52+H53+H54+H55+H56+H57+H58+H59+H60+H61+H62+H63+H64+H65+H66+H67+H68+H69</f>
        <v>175</v>
      </c>
      <c r="I41" s="104">
        <f t="shared" si="3"/>
        <v>120</v>
      </c>
      <c r="J41" s="104">
        <f t="shared" si="3"/>
        <v>55</v>
      </c>
      <c r="K41" s="104">
        <f t="shared" si="3"/>
        <v>52</v>
      </c>
      <c r="L41" s="104">
        <f t="shared" si="3"/>
        <v>63</v>
      </c>
      <c r="M41" s="104">
        <f t="shared" si="3"/>
        <v>7</v>
      </c>
      <c r="N41" s="104">
        <f t="shared" si="3"/>
        <v>160</v>
      </c>
      <c r="O41" s="104">
        <f t="shared" si="3"/>
        <v>83</v>
      </c>
      <c r="P41" s="104">
        <f t="shared" si="3"/>
        <v>0</v>
      </c>
      <c r="Q41" s="85">
        <v>24330</v>
      </c>
      <c r="R41" s="85">
        <v>17927</v>
      </c>
    </row>
    <row r="42" spans="1:18" x14ac:dyDescent="0.25">
      <c r="A42" s="86"/>
      <c r="B42" s="459" t="s">
        <v>55</v>
      </c>
      <c r="C42" s="460"/>
      <c r="D42" s="460"/>
      <c r="E42" s="460"/>
      <c r="F42" s="465"/>
      <c r="G42" s="87" t="s">
        <v>508</v>
      </c>
      <c r="H42" s="88">
        <f>I42+J42</f>
        <v>105</v>
      </c>
      <c r="I42" s="88">
        <v>80</v>
      </c>
      <c r="J42" s="88">
        <v>25</v>
      </c>
      <c r="K42" s="88">
        <v>41</v>
      </c>
      <c r="L42" s="88">
        <v>36</v>
      </c>
      <c r="M42" s="88">
        <v>7</v>
      </c>
      <c r="N42" s="88">
        <v>87</v>
      </c>
      <c r="O42" s="88">
        <v>56</v>
      </c>
      <c r="P42" s="88"/>
      <c r="Q42" s="89">
        <v>44976</v>
      </c>
      <c r="R42" s="89">
        <v>22288</v>
      </c>
    </row>
    <row r="43" spans="1:18" ht="42.75" customHeight="1" x14ac:dyDescent="0.25">
      <c r="A43" s="86"/>
      <c r="B43" s="459" t="s">
        <v>56</v>
      </c>
      <c r="C43" s="460"/>
      <c r="D43" s="460"/>
      <c r="E43" s="460"/>
      <c r="F43" s="465"/>
      <c r="G43" s="87" t="s">
        <v>509</v>
      </c>
      <c r="H43" s="88">
        <f t="shared" ref="H43:H69" si="4">I43+J43</f>
        <v>50</v>
      </c>
      <c r="I43" s="88">
        <v>30</v>
      </c>
      <c r="J43" s="88">
        <v>20</v>
      </c>
      <c r="K43" s="88">
        <v>7</v>
      </c>
      <c r="L43" s="88">
        <v>15</v>
      </c>
      <c r="M43" s="88">
        <v>0</v>
      </c>
      <c r="N43" s="88">
        <v>32</v>
      </c>
      <c r="O43" s="88">
        <v>8</v>
      </c>
      <c r="P43" s="88"/>
      <c r="Q43" s="89">
        <v>33225</v>
      </c>
      <c r="R43" s="89">
        <v>20500</v>
      </c>
    </row>
    <row r="44" spans="1:18" x14ac:dyDescent="0.25">
      <c r="A44" s="86"/>
      <c r="B44" s="459" t="s">
        <v>57</v>
      </c>
      <c r="C44" s="460"/>
      <c r="D44" s="460"/>
      <c r="E44" s="460"/>
      <c r="F44" s="465"/>
      <c r="G44" s="87" t="s">
        <v>510</v>
      </c>
      <c r="H44" s="88">
        <f t="shared" si="4"/>
        <v>20</v>
      </c>
      <c r="I44" s="88">
        <v>10</v>
      </c>
      <c r="J44" s="88">
        <v>10</v>
      </c>
      <c r="K44" s="88">
        <v>2</v>
      </c>
      <c r="L44" s="88">
        <v>5</v>
      </c>
      <c r="M44" s="88">
        <v>0</v>
      </c>
      <c r="N44" s="88">
        <v>13</v>
      </c>
      <c r="O44" s="88">
        <v>11</v>
      </c>
      <c r="P44" s="88"/>
      <c r="Q44" s="89">
        <v>35115</v>
      </c>
      <c r="R44" s="89">
        <v>21520</v>
      </c>
    </row>
    <row r="45" spans="1:18" ht="28.5" x14ac:dyDescent="0.25">
      <c r="A45" s="86"/>
      <c r="B45" s="459" t="s">
        <v>58</v>
      </c>
      <c r="C45" s="460"/>
      <c r="D45" s="460"/>
      <c r="E45" s="460"/>
      <c r="F45" s="465"/>
      <c r="G45" s="87" t="s">
        <v>511</v>
      </c>
      <c r="H45" s="88">
        <f t="shared" si="4"/>
        <v>0</v>
      </c>
      <c r="I45" s="88"/>
      <c r="J45" s="88"/>
      <c r="K45" s="88">
        <v>0</v>
      </c>
      <c r="L45" s="88">
        <v>3</v>
      </c>
      <c r="M45" s="88">
        <v>0</v>
      </c>
      <c r="N45" s="88">
        <v>5</v>
      </c>
      <c r="O45" s="88">
        <v>0</v>
      </c>
      <c r="P45" s="88"/>
      <c r="Q45" s="89">
        <v>30500</v>
      </c>
      <c r="R45" s="89">
        <v>19301</v>
      </c>
    </row>
    <row r="46" spans="1:18" x14ac:dyDescent="0.25">
      <c r="A46" s="86"/>
      <c r="B46" s="459" t="s">
        <v>59</v>
      </c>
      <c r="C46" s="460"/>
      <c r="D46" s="460"/>
      <c r="E46" s="460"/>
      <c r="F46" s="465"/>
      <c r="G46" s="87" t="s">
        <v>512</v>
      </c>
      <c r="H46" s="88">
        <f t="shared" si="4"/>
        <v>0</v>
      </c>
      <c r="I46" s="88"/>
      <c r="J46" s="88"/>
      <c r="K46" s="88">
        <v>1</v>
      </c>
      <c r="L46" s="88">
        <v>2</v>
      </c>
      <c r="M46" s="88"/>
      <c r="N46" s="101">
        <v>5</v>
      </c>
      <c r="O46" s="88">
        <v>0</v>
      </c>
      <c r="P46" s="88"/>
      <c r="Q46" s="89">
        <v>32800</v>
      </c>
      <c r="R46" s="89">
        <v>18965</v>
      </c>
    </row>
    <row r="47" spans="1:18" x14ac:dyDescent="0.25">
      <c r="A47" s="86"/>
      <c r="B47" s="459" t="s">
        <v>60</v>
      </c>
      <c r="C47" s="460"/>
      <c r="D47" s="460"/>
      <c r="E47" s="460"/>
      <c r="F47" s="465"/>
      <c r="G47" s="87" t="s">
        <v>513</v>
      </c>
      <c r="H47" s="88">
        <f t="shared" si="4"/>
        <v>0</v>
      </c>
      <c r="I47" s="88"/>
      <c r="J47" s="88"/>
      <c r="K47" s="88">
        <v>1</v>
      </c>
      <c r="L47" s="88">
        <v>2</v>
      </c>
      <c r="M47" s="88"/>
      <c r="N47" s="88">
        <v>5</v>
      </c>
      <c r="O47" s="88">
        <v>0</v>
      </c>
      <c r="P47" s="88"/>
      <c r="Q47" s="89">
        <v>35231</v>
      </c>
      <c r="R47" s="89">
        <v>19263</v>
      </c>
    </row>
    <row r="48" spans="1:18" ht="31.5" customHeight="1" x14ac:dyDescent="0.25">
      <c r="A48" s="86"/>
      <c r="B48" s="459" t="s">
        <v>61</v>
      </c>
      <c r="C48" s="460"/>
      <c r="D48" s="460"/>
      <c r="E48" s="460"/>
      <c r="F48" s="465"/>
      <c r="G48" s="87" t="s">
        <v>514</v>
      </c>
      <c r="H48" s="88">
        <f t="shared" si="4"/>
        <v>0</v>
      </c>
      <c r="I48" s="88"/>
      <c r="J48" s="88"/>
      <c r="K48" s="88"/>
      <c r="L48" s="88"/>
      <c r="M48" s="88"/>
      <c r="N48" s="88">
        <v>0</v>
      </c>
      <c r="O48" s="88">
        <v>0</v>
      </c>
      <c r="P48" s="88"/>
      <c r="Q48" s="89">
        <v>0</v>
      </c>
      <c r="R48" s="89">
        <v>0</v>
      </c>
    </row>
    <row r="49" spans="1:18" ht="42.75" x14ac:dyDescent="0.25">
      <c r="A49" s="86">
        <v>1</v>
      </c>
      <c r="B49" s="459" t="s">
        <v>86</v>
      </c>
      <c r="C49" s="460"/>
      <c r="D49" s="460"/>
      <c r="E49" s="460"/>
      <c r="F49" s="465"/>
      <c r="G49" s="87" t="s">
        <v>759</v>
      </c>
      <c r="H49" s="88">
        <f t="shared" si="4"/>
        <v>0</v>
      </c>
      <c r="I49" s="88"/>
      <c r="J49" s="88"/>
      <c r="K49" s="88"/>
      <c r="L49" s="88"/>
      <c r="M49" s="88"/>
      <c r="N49" s="88">
        <v>0</v>
      </c>
      <c r="O49" s="88">
        <v>1</v>
      </c>
      <c r="P49" s="88"/>
      <c r="Q49" s="89">
        <v>0</v>
      </c>
      <c r="R49" s="89">
        <v>14733</v>
      </c>
    </row>
    <row r="50" spans="1:18" ht="28.5" x14ac:dyDescent="0.25">
      <c r="A50" s="86">
        <v>2</v>
      </c>
      <c r="B50" s="459" t="s">
        <v>72</v>
      </c>
      <c r="C50" s="460"/>
      <c r="D50" s="460"/>
      <c r="E50" s="460"/>
      <c r="F50" s="465"/>
      <c r="G50" s="87" t="s">
        <v>760</v>
      </c>
      <c r="H50" s="88">
        <f t="shared" si="4"/>
        <v>0</v>
      </c>
      <c r="I50" s="88"/>
      <c r="J50" s="88"/>
      <c r="K50" s="88"/>
      <c r="L50" s="88"/>
      <c r="M50" s="88"/>
      <c r="N50" s="88">
        <v>0</v>
      </c>
      <c r="O50" s="88">
        <v>0</v>
      </c>
      <c r="P50" s="88"/>
      <c r="Q50" s="89">
        <v>0</v>
      </c>
      <c r="R50" s="89">
        <v>22850</v>
      </c>
    </row>
    <row r="51" spans="1:18" ht="28.5" x14ac:dyDescent="0.25">
      <c r="A51" s="86">
        <v>3</v>
      </c>
      <c r="B51" s="459" t="s">
        <v>395</v>
      </c>
      <c r="C51" s="460"/>
      <c r="D51" s="460"/>
      <c r="E51" s="460"/>
      <c r="F51" s="465"/>
      <c r="G51" s="87" t="s">
        <v>761</v>
      </c>
      <c r="H51" s="88">
        <f t="shared" si="4"/>
        <v>0</v>
      </c>
      <c r="I51" s="88"/>
      <c r="J51" s="88"/>
      <c r="K51" s="88"/>
      <c r="L51" s="88"/>
      <c r="M51" s="88"/>
      <c r="N51" s="88">
        <v>0</v>
      </c>
      <c r="O51" s="88">
        <v>0</v>
      </c>
      <c r="P51" s="88"/>
      <c r="Q51" s="89">
        <v>0</v>
      </c>
      <c r="R51" s="89">
        <v>12344</v>
      </c>
    </row>
    <row r="52" spans="1:18" x14ac:dyDescent="0.25">
      <c r="A52" s="86">
        <v>4</v>
      </c>
      <c r="B52" s="459" t="s">
        <v>299</v>
      </c>
      <c r="C52" s="460"/>
      <c r="D52" s="460"/>
      <c r="E52" s="460"/>
      <c r="F52" s="465"/>
      <c r="G52" s="87" t="s">
        <v>762</v>
      </c>
      <c r="H52" s="88">
        <f t="shared" si="4"/>
        <v>0</v>
      </c>
      <c r="I52" s="88"/>
      <c r="J52" s="88"/>
      <c r="K52" s="88"/>
      <c r="L52" s="88"/>
      <c r="M52" s="88"/>
      <c r="N52" s="88">
        <v>1</v>
      </c>
      <c r="O52" s="88">
        <v>0</v>
      </c>
      <c r="P52" s="88"/>
      <c r="Q52" s="89"/>
      <c r="R52" s="89">
        <v>9955</v>
      </c>
    </row>
    <row r="53" spans="1:18" x14ac:dyDescent="0.25">
      <c r="A53" s="86">
        <v>5</v>
      </c>
      <c r="B53" s="459" t="s">
        <v>763</v>
      </c>
      <c r="C53" s="460"/>
      <c r="D53" s="460"/>
      <c r="E53" s="460"/>
      <c r="F53" s="465"/>
      <c r="G53" s="87" t="s">
        <v>764</v>
      </c>
      <c r="H53" s="88">
        <f t="shared" si="4"/>
        <v>0</v>
      </c>
      <c r="I53" s="88"/>
      <c r="J53" s="88"/>
      <c r="K53" s="88"/>
      <c r="L53" s="88"/>
      <c r="M53" s="88"/>
      <c r="N53" s="88">
        <v>1</v>
      </c>
      <c r="O53" s="88">
        <v>0</v>
      </c>
      <c r="P53" s="88"/>
      <c r="Q53" s="89"/>
      <c r="R53" s="89">
        <v>13234</v>
      </c>
    </row>
    <row r="54" spans="1:18" x14ac:dyDescent="0.25">
      <c r="A54" s="86">
        <v>6</v>
      </c>
      <c r="B54" s="459" t="s">
        <v>765</v>
      </c>
      <c r="C54" s="460"/>
      <c r="D54" s="460"/>
      <c r="E54" s="460"/>
      <c r="F54" s="465"/>
      <c r="G54" s="87" t="s">
        <v>766</v>
      </c>
      <c r="H54" s="88">
        <f t="shared" si="4"/>
        <v>0</v>
      </c>
      <c r="I54" s="88"/>
      <c r="J54" s="88"/>
      <c r="K54" s="88"/>
      <c r="L54" s="88"/>
      <c r="M54" s="88"/>
      <c r="N54" s="88">
        <v>1</v>
      </c>
      <c r="O54" s="88">
        <v>0</v>
      </c>
      <c r="P54" s="88"/>
      <c r="Q54" s="89"/>
      <c r="R54" s="89">
        <v>9955</v>
      </c>
    </row>
    <row r="55" spans="1:18" x14ac:dyDescent="0.25">
      <c r="A55" s="86">
        <v>7</v>
      </c>
      <c r="B55" s="459" t="s">
        <v>767</v>
      </c>
      <c r="C55" s="460"/>
      <c r="D55" s="460"/>
      <c r="E55" s="460"/>
      <c r="F55" s="465"/>
      <c r="G55" s="87" t="s">
        <v>768</v>
      </c>
      <c r="H55" s="88">
        <f t="shared" si="4"/>
        <v>0</v>
      </c>
      <c r="I55" s="88"/>
      <c r="J55" s="88"/>
      <c r="K55" s="88"/>
      <c r="L55" s="88"/>
      <c r="M55" s="88"/>
      <c r="N55" s="88">
        <v>1</v>
      </c>
      <c r="O55" s="88">
        <v>0</v>
      </c>
      <c r="P55" s="88"/>
      <c r="Q55" s="89"/>
      <c r="R55" s="89">
        <v>23800</v>
      </c>
    </row>
    <row r="56" spans="1:18" x14ac:dyDescent="0.25">
      <c r="A56" s="86">
        <v>8</v>
      </c>
      <c r="B56" s="459" t="s">
        <v>769</v>
      </c>
      <c r="C56" s="460"/>
      <c r="D56" s="460"/>
      <c r="E56" s="460"/>
      <c r="F56" s="465"/>
      <c r="G56" s="87" t="s">
        <v>770</v>
      </c>
      <c r="H56" s="88">
        <f t="shared" si="4"/>
        <v>0</v>
      </c>
      <c r="I56" s="88"/>
      <c r="J56" s="88"/>
      <c r="K56" s="88"/>
      <c r="L56" s="88"/>
      <c r="M56" s="88"/>
      <c r="N56" s="88">
        <v>1</v>
      </c>
      <c r="O56" s="88">
        <v>0</v>
      </c>
      <c r="P56" s="88"/>
      <c r="Q56" s="89"/>
      <c r="R56" s="89">
        <v>9573</v>
      </c>
    </row>
    <row r="57" spans="1:18" ht="28.5" customHeight="1" x14ac:dyDescent="0.25">
      <c r="A57" s="86">
        <v>9</v>
      </c>
      <c r="B57" s="459" t="s">
        <v>78</v>
      </c>
      <c r="C57" s="460"/>
      <c r="D57" s="460"/>
      <c r="E57" s="460"/>
      <c r="F57" s="465"/>
      <c r="G57" s="87" t="s">
        <v>79</v>
      </c>
      <c r="H57" s="88">
        <f t="shared" si="4"/>
        <v>0</v>
      </c>
      <c r="I57" s="88"/>
      <c r="J57" s="88"/>
      <c r="K57" s="88"/>
      <c r="L57" s="88"/>
      <c r="M57" s="88"/>
      <c r="N57" s="88">
        <v>0</v>
      </c>
      <c r="O57" s="88">
        <v>0</v>
      </c>
      <c r="P57" s="88"/>
      <c r="Q57" s="89"/>
      <c r="R57" s="89">
        <v>18243</v>
      </c>
    </row>
    <row r="58" spans="1:18" ht="28.5" x14ac:dyDescent="0.25">
      <c r="A58" s="86">
        <v>10</v>
      </c>
      <c r="B58" s="459" t="s">
        <v>82</v>
      </c>
      <c r="C58" s="460"/>
      <c r="D58" s="460"/>
      <c r="E58" s="460"/>
      <c r="F58" s="465"/>
      <c r="G58" s="87" t="s">
        <v>771</v>
      </c>
      <c r="H58" s="88">
        <f t="shared" si="4"/>
        <v>0</v>
      </c>
      <c r="I58" s="88"/>
      <c r="J58" s="88"/>
      <c r="K58" s="88"/>
      <c r="L58" s="88"/>
      <c r="M58" s="88"/>
      <c r="N58" s="88">
        <v>1</v>
      </c>
      <c r="O58" s="88">
        <v>0</v>
      </c>
      <c r="P58" s="88"/>
      <c r="Q58" s="89"/>
      <c r="R58" s="89">
        <v>14733</v>
      </c>
    </row>
    <row r="59" spans="1:18" ht="28.5" x14ac:dyDescent="0.25">
      <c r="A59" s="86">
        <v>11</v>
      </c>
      <c r="B59" s="459" t="s">
        <v>772</v>
      </c>
      <c r="C59" s="460"/>
      <c r="D59" s="460"/>
      <c r="E59" s="460"/>
      <c r="F59" s="465"/>
      <c r="G59" s="87" t="s">
        <v>773</v>
      </c>
      <c r="H59" s="88">
        <f t="shared" si="4"/>
        <v>0</v>
      </c>
      <c r="I59" s="88"/>
      <c r="J59" s="88"/>
      <c r="K59" s="88"/>
      <c r="L59" s="88"/>
      <c r="M59" s="88"/>
      <c r="N59" s="88">
        <v>1</v>
      </c>
      <c r="O59" s="88">
        <v>0</v>
      </c>
      <c r="P59" s="88"/>
      <c r="Q59" s="89"/>
      <c r="R59" s="89">
        <v>19320</v>
      </c>
    </row>
    <row r="60" spans="1:18" ht="41.25" customHeight="1" x14ac:dyDescent="0.25">
      <c r="A60" s="86">
        <v>12</v>
      </c>
      <c r="B60" s="459" t="s">
        <v>774</v>
      </c>
      <c r="C60" s="460"/>
      <c r="D60" s="460"/>
      <c r="E60" s="460"/>
      <c r="F60" s="465"/>
      <c r="G60" s="87" t="s">
        <v>775</v>
      </c>
      <c r="H60" s="88">
        <f t="shared" si="4"/>
        <v>0</v>
      </c>
      <c r="I60" s="88"/>
      <c r="J60" s="88"/>
      <c r="K60" s="88"/>
      <c r="L60" s="88"/>
      <c r="M60" s="88"/>
      <c r="N60" s="88">
        <v>1</v>
      </c>
      <c r="O60" s="88">
        <v>1</v>
      </c>
      <c r="P60" s="88"/>
      <c r="Q60" s="89"/>
      <c r="R60" s="89">
        <v>14733</v>
      </c>
    </row>
    <row r="61" spans="1:18" ht="27" customHeight="1" x14ac:dyDescent="0.25">
      <c r="A61" s="86">
        <v>13</v>
      </c>
      <c r="B61" s="459" t="s">
        <v>776</v>
      </c>
      <c r="C61" s="460"/>
      <c r="D61" s="460"/>
      <c r="E61" s="460"/>
      <c r="F61" s="465"/>
      <c r="G61" s="87" t="s">
        <v>777</v>
      </c>
      <c r="H61" s="88">
        <f t="shared" si="4"/>
        <v>0</v>
      </c>
      <c r="I61" s="88"/>
      <c r="J61" s="88"/>
      <c r="K61" s="88"/>
      <c r="L61" s="88"/>
      <c r="M61" s="88"/>
      <c r="N61" s="88">
        <v>1</v>
      </c>
      <c r="O61" s="88">
        <v>0</v>
      </c>
      <c r="P61" s="88"/>
      <c r="Q61" s="89"/>
      <c r="R61" s="89">
        <v>9955</v>
      </c>
    </row>
    <row r="62" spans="1:18" ht="28.5" x14ac:dyDescent="0.25">
      <c r="A62" s="86">
        <v>14</v>
      </c>
      <c r="B62" s="459" t="s">
        <v>778</v>
      </c>
      <c r="C62" s="460"/>
      <c r="D62" s="460"/>
      <c r="E62" s="460"/>
      <c r="F62" s="465"/>
      <c r="G62" s="87" t="s">
        <v>779</v>
      </c>
      <c r="H62" s="88">
        <f t="shared" si="4"/>
        <v>0</v>
      </c>
      <c r="I62" s="88"/>
      <c r="J62" s="88"/>
      <c r="K62" s="88"/>
      <c r="L62" s="88"/>
      <c r="M62" s="88"/>
      <c r="N62" s="88"/>
      <c r="O62" s="88">
        <v>1</v>
      </c>
      <c r="P62" s="88"/>
      <c r="Q62" s="89"/>
      <c r="R62" s="89">
        <v>0</v>
      </c>
    </row>
    <row r="63" spans="1:18" ht="28.5" x14ac:dyDescent="0.25">
      <c r="A63" s="86">
        <v>15</v>
      </c>
      <c r="B63" s="459" t="s">
        <v>66</v>
      </c>
      <c r="C63" s="460"/>
      <c r="D63" s="460"/>
      <c r="E63" s="460"/>
      <c r="F63" s="465"/>
      <c r="G63" s="87" t="s">
        <v>780</v>
      </c>
      <c r="H63" s="88">
        <f t="shared" si="4"/>
        <v>0</v>
      </c>
      <c r="I63" s="88"/>
      <c r="J63" s="88"/>
      <c r="K63" s="88"/>
      <c r="L63" s="88"/>
      <c r="M63" s="88"/>
      <c r="N63" s="88"/>
      <c r="O63" s="88">
        <v>0</v>
      </c>
      <c r="P63" s="88"/>
      <c r="Q63" s="89"/>
      <c r="R63" s="89">
        <v>0</v>
      </c>
    </row>
    <row r="64" spans="1:18" ht="28.5" x14ac:dyDescent="0.25">
      <c r="A64" s="86">
        <v>16</v>
      </c>
      <c r="B64" s="459" t="s">
        <v>781</v>
      </c>
      <c r="C64" s="460"/>
      <c r="D64" s="460"/>
      <c r="E64" s="460"/>
      <c r="F64" s="465"/>
      <c r="G64" s="87" t="s">
        <v>782</v>
      </c>
      <c r="H64" s="88">
        <f t="shared" si="4"/>
        <v>0</v>
      </c>
      <c r="I64" s="88"/>
      <c r="J64" s="88"/>
      <c r="K64" s="88"/>
      <c r="L64" s="88"/>
      <c r="M64" s="88"/>
      <c r="N64" s="88">
        <v>1</v>
      </c>
      <c r="O64" s="88">
        <v>0</v>
      </c>
      <c r="P64" s="88"/>
      <c r="Q64" s="89"/>
      <c r="R64" s="89">
        <v>0</v>
      </c>
    </row>
    <row r="65" spans="1:18" ht="28.5" x14ac:dyDescent="0.25">
      <c r="A65" s="86">
        <v>17</v>
      </c>
      <c r="B65" s="459" t="s">
        <v>93</v>
      </c>
      <c r="C65" s="460"/>
      <c r="D65" s="460"/>
      <c r="E65" s="460"/>
      <c r="F65" s="465"/>
      <c r="G65" s="87" t="s">
        <v>94</v>
      </c>
      <c r="H65" s="88">
        <f t="shared" si="4"/>
        <v>0</v>
      </c>
      <c r="I65" s="88"/>
      <c r="J65" s="88"/>
      <c r="K65" s="88"/>
      <c r="L65" s="88"/>
      <c r="M65" s="88"/>
      <c r="N65" s="88">
        <v>0</v>
      </c>
      <c r="O65" s="88">
        <v>1</v>
      </c>
      <c r="P65" s="88"/>
      <c r="Q65" s="89"/>
      <c r="R65" s="89">
        <v>0</v>
      </c>
    </row>
    <row r="66" spans="1:18" x14ac:dyDescent="0.25">
      <c r="A66" s="86">
        <v>18</v>
      </c>
      <c r="B66" s="459" t="s">
        <v>783</v>
      </c>
      <c r="C66" s="460"/>
      <c r="D66" s="460"/>
      <c r="E66" s="460"/>
      <c r="F66" s="465"/>
      <c r="G66" s="87" t="s">
        <v>784</v>
      </c>
      <c r="H66" s="88">
        <f t="shared" si="4"/>
        <v>0</v>
      </c>
      <c r="I66" s="88"/>
      <c r="J66" s="88"/>
      <c r="K66" s="88"/>
      <c r="L66" s="88"/>
      <c r="M66" s="88"/>
      <c r="N66" s="88">
        <v>0</v>
      </c>
      <c r="O66" s="88">
        <v>1</v>
      </c>
      <c r="P66" s="88"/>
      <c r="Q66" s="89"/>
      <c r="R66" s="89">
        <v>0</v>
      </c>
    </row>
    <row r="67" spans="1:18" x14ac:dyDescent="0.25">
      <c r="A67" s="86">
        <v>19</v>
      </c>
      <c r="B67" s="459" t="s">
        <v>785</v>
      </c>
      <c r="C67" s="460"/>
      <c r="D67" s="460"/>
      <c r="E67" s="460"/>
      <c r="F67" s="465"/>
      <c r="G67" s="87" t="s">
        <v>786</v>
      </c>
      <c r="H67" s="88">
        <f t="shared" si="4"/>
        <v>0</v>
      </c>
      <c r="I67" s="88"/>
      <c r="J67" s="88"/>
      <c r="K67" s="88"/>
      <c r="L67" s="88"/>
      <c r="M67" s="88"/>
      <c r="N67" s="88">
        <v>1</v>
      </c>
      <c r="O67" s="88">
        <v>1</v>
      </c>
      <c r="P67" s="88"/>
      <c r="Q67" s="89"/>
      <c r="R67" s="89">
        <v>0</v>
      </c>
    </row>
    <row r="68" spans="1:18" x14ac:dyDescent="0.25">
      <c r="A68" s="86">
        <v>20</v>
      </c>
      <c r="B68" s="459" t="s">
        <v>787</v>
      </c>
      <c r="C68" s="460"/>
      <c r="D68" s="460"/>
      <c r="E68" s="460"/>
      <c r="F68" s="465"/>
      <c r="G68" s="87" t="s">
        <v>788</v>
      </c>
      <c r="H68" s="88">
        <f t="shared" si="4"/>
        <v>0</v>
      </c>
      <c r="I68" s="88"/>
      <c r="J68" s="88"/>
      <c r="K68" s="88"/>
      <c r="L68" s="88"/>
      <c r="M68" s="88"/>
      <c r="N68" s="88">
        <v>1</v>
      </c>
      <c r="O68" s="88">
        <v>1</v>
      </c>
      <c r="P68" s="88"/>
      <c r="Q68" s="89"/>
      <c r="R68" s="89">
        <v>0</v>
      </c>
    </row>
    <row r="69" spans="1:18" x14ac:dyDescent="0.25">
      <c r="A69" s="86">
        <v>21</v>
      </c>
      <c r="B69" s="459" t="s">
        <v>789</v>
      </c>
      <c r="C69" s="460"/>
      <c r="D69" s="460"/>
      <c r="E69" s="460"/>
      <c r="F69" s="465"/>
      <c r="G69" s="87" t="s">
        <v>790</v>
      </c>
      <c r="H69" s="88">
        <f t="shared" si="4"/>
        <v>0</v>
      </c>
      <c r="I69" s="88"/>
      <c r="J69" s="88"/>
      <c r="K69" s="88"/>
      <c r="L69" s="88"/>
      <c r="M69" s="88"/>
      <c r="N69" s="88">
        <v>1</v>
      </c>
      <c r="O69" s="88">
        <v>1</v>
      </c>
      <c r="P69" s="88"/>
      <c r="Q69" s="89"/>
      <c r="R69" s="89">
        <v>0</v>
      </c>
    </row>
    <row r="70" spans="1:18" x14ac:dyDescent="0.25">
      <c r="A70" s="104">
        <v>3</v>
      </c>
      <c r="B70" s="457" t="s">
        <v>103</v>
      </c>
      <c r="C70" s="458"/>
      <c r="D70" s="458"/>
      <c r="E70" s="458"/>
      <c r="F70" s="458"/>
      <c r="G70" s="475"/>
      <c r="H70" s="104">
        <f t="shared" ref="H70:P70" si="5">H71+H72+H73+H74+H75+H76+H77+H78+H79+H80+H81+H82+H83+H84+H85+H86+H87+H88+H89+H90+H91+H92+H93+H94+H95+H96+H97+H99+H100+H104</f>
        <v>415</v>
      </c>
      <c r="I70" s="104">
        <f t="shared" si="5"/>
        <v>215</v>
      </c>
      <c r="J70" s="104">
        <f t="shared" si="5"/>
        <v>200</v>
      </c>
      <c r="K70" s="104">
        <f t="shared" si="5"/>
        <v>142</v>
      </c>
      <c r="L70" s="104">
        <f t="shared" si="5"/>
        <v>0</v>
      </c>
      <c r="M70" s="104">
        <f t="shared" si="5"/>
        <v>0</v>
      </c>
      <c r="N70" s="104">
        <f t="shared" si="5"/>
        <v>358</v>
      </c>
      <c r="O70" s="104">
        <f t="shared" si="5"/>
        <v>0</v>
      </c>
      <c r="P70" s="104">
        <f t="shared" si="5"/>
        <v>0</v>
      </c>
      <c r="Q70" s="85">
        <v>44973.9</v>
      </c>
      <c r="R70" s="85">
        <v>23660.6</v>
      </c>
    </row>
    <row r="71" spans="1:18" ht="36" customHeight="1" x14ac:dyDescent="0.25">
      <c r="A71" s="86"/>
      <c r="B71" s="459" t="s">
        <v>150</v>
      </c>
      <c r="C71" s="460"/>
      <c r="D71" s="460"/>
      <c r="E71" s="460"/>
      <c r="F71" s="465"/>
      <c r="G71" s="87" t="s">
        <v>515</v>
      </c>
      <c r="H71" s="88">
        <f>I71+J71</f>
        <v>150</v>
      </c>
      <c r="I71" s="88">
        <v>140</v>
      </c>
      <c r="J71" s="88">
        <v>10</v>
      </c>
      <c r="K71" s="88">
        <v>52</v>
      </c>
      <c r="L71" s="88"/>
      <c r="M71" s="88"/>
      <c r="N71" s="88">
        <v>98</v>
      </c>
      <c r="O71" s="88"/>
      <c r="P71" s="88"/>
      <c r="Q71" s="89">
        <v>44688.5</v>
      </c>
      <c r="R71" s="89">
        <v>24702</v>
      </c>
    </row>
    <row r="72" spans="1:18" ht="28.5" x14ac:dyDescent="0.25">
      <c r="A72" s="86"/>
      <c r="B72" s="459" t="s">
        <v>736</v>
      </c>
      <c r="C72" s="460"/>
      <c r="D72" s="460"/>
      <c r="E72" s="460"/>
      <c r="F72" s="465"/>
      <c r="G72" s="87" t="s">
        <v>707</v>
      </c>
      <c r="H72" s="88">
        <f t="shared" ref="H72:H104" si="6">I72+J72</f>
        <v>45</v>
      </c>
      <c r="I72" s="88">
        <v>25</v>
      </c>
      <c r="J72" s="88">
        <v>20</v>
      </c>
      <c r="K72" s="88">
        <v>14</v>
      </c>
      <c r="L72" s="88"/>
      <c r="M72" s="88"/>
      <c r="N72" s="88">
        <v>38</v>
      </c>
      <c r="O72" s="88"/>
      <c r="P72" s="88"/>
      <c r="Q72" s="89">
        <v>45014.2</v>
      </c>
      <c r="R72" s="89">
        <v>23992.2</v>
      </c>
    </row>
    <row r="73" spans="1:18" x14ac:dyDescent="0.25">
      <c r="A73" s="86"/>
      <c r="B73" s="459" t="s">
        <v>729</v>
      </c>
      <c r="C73" s="460"/>
      <c r="D73" s="460"/>
      <c r="E73" s="460"/>
      <c r="F73" s="465"/>
      <c r="G73" s="87" t="s">
        <v>706</v>
      </c>
      <c r="H73" s="88">
        <f t="shared" si="6"/>
        <v>20</v>
      </c>
      <c r="I73" s="88">
        <v>0</v>
      </c>
      <c r="J73" s="88">
        <v>20</v>
      </c>
      <c r="K73" s="88">
        <v>7</v>
      </c>
      <c r="L73" s="88"/>
      <c r="M73" s="88"/>
      <c r="N73" s="88">
        <v>15</v>
      </c>
      <c r="O73" s="88"/>
      <c r="P73" s="88"/>
      <c r="Q73" s="89">
        <v>44285.7</v>
      </c>
      <c r="R73" s="89">
        <v>24233.3</v>
      </c>
    </row>
    <row r="74" spans="1:18" ht="33.75" customHeight="1" x14ac:dyDescent="0.25">
      <c r="A74" s="86"/>
      <c r="B74" s="459" t="s">
        <v>104</v>
      </c>
      <c r="C74" s="460"/>
      <c r="D74" s="460"/>
      <c r="E74" s="460"/>
      <c r="F74" s="465"/>
      <c r="G74" s="87" t="s">
        <v>516</v>
      </c>
      <c r="H74" s="88">
        <f t="shared" si="6"/>
        <v>25</v>
      </c>
      <c r="I74" s="88">
        <v>10</v>
      </c>
      <c r="J74" s="88">
        <v>15</v>
      </c>
      <c r="K74" s="88">
        <v>8</v>
      </c>
      <c r="L74" s="88"/>
      <c r="M74" s="88"/>
      <c r="N74" s="88">
        <v>27</v>
      </c>
      <c r="O74" s="88"/>
      <c r="P74" s="88"/>
      <c r="Q74" s="89">
        <v>45675</v>
      </c>
      <c r="R74" s="89">
        <v>25481.5</v>
      </c>
    </row>
    <row r="75" spans="1:18" ht="28.5" x14ac:dyDescent="0.25">
      <c r="A75" s="86"/>
      <c r="B75" s="459" t="s">
        <v>797</v>
      </c>
      <c r="C75" s="460"/>
      <c r="D75" s="460"/>
      <c r="E75" s="460"/>
      <c r="F75" s="465"/>
      <c r="G75" s="87" t="s">
        <v>520</v>
      </c>
      <c r="H75" s="88">
        <f t="shared" si="6"/>
        <v>20</v>
      </c>
      <c r="I75" s="88">
        <v>10</v>
      </c>
      <c r="J75" s="88">
        <v>10</v>
      </c>
      <c r="K75" s="88">
        <v>6</v>
      </c>
      <c r="L75" s="88"/>
      <c r="M75" s="88"/>
      <c r="N75" s="88">
        <v>15</v>
      </c>
      <c r="O75" s="88"/>
      <c r="P75" s="88"/>
      <c r="Q75" s="89">
        <v>43833.3</v>
      </c>
      <c r="R75" s="89">
        <v>22080</v>
      </c>
    </row>
    <row r="76" spans="1:18" ht="31.5" customHeight="1" x14ac:dyDescent="0.25">
      <c r="A76" s="86"/>
      <c r="B76" s="459" t="s">
        <v>798</v>
      </c>
      <c r="C76" s="460"/>
      <c r="D76" s="460"/>
      <c r="E76" s="460"/>
      <c r="F76" s="465"/>
      <c r="G76" s="87" t="s">
        <v>517</v>
      </c>
      <c r="H76" s="88">
        <f t="shared" si="6"/>
        <v>25</v>
      </c>
      <c r="I76" s="88">
        <v>10</v>
      </c>
      <c r="J76" s="88">
        <v>15</v>
      </c>
      <c r="K76" s="88">
        <v>6</v>
      </c>
      <c r="L76" s="88"/>
      <c r="M76" s="88"/>
      <c r="N76" s="88">
        <v>16</v>
      </c>
      <c r="O76" s="88"/>
      <c r="P76" s="88"/>
      <c r="Q76" s="89">
        <v>47691.6</v>
      </c>
      <c r="R76" s="89">
        <v>21393.8</v>
      </c>
    </row>
    <row r="77" spans="1:18" ht="28.5" x14ac:dyDescent="0.25">
      <c r="A77" s="86"/>
      <c r="B77" s="459" t="s">
        <v>108</v>
      </c>
      <c r="C77" s="460"/>
      <c r="D77" s="460"/>
      <c r="E77" s="460"/>
      <c r="F77" s="465"/>
      <c r="G77" s="87" t="s">
        <v>707</v>
      </c>
      <c r="H77" s="88">
        <f t="shared" si="6"/>
        <v>35</v>
      </c>
      <c r="I77" s="88">
        <v>20</v>
      </c>
      <c r="J77" s="88">
        <v>15</v>
      </c>
      <c r="K77" s="88">
        <v>12</v>
      </c>
      <c r="L77" s="88"/>
      <c r="M77" s="88"/>
      <c r="N77" s="88">
        <v>33</v>
      </c>
      <c r="O77" s="88"/>
      <c r="P77" s="88"/>
      <c r="Q77" s="89">
        <v>44500</v>
      </c>
      <c r="R77" s="89">
        <v>24066.6</v>
      </c>
    </row>
    <row r="78" spans="1:18" ht="26.25" customHeight="1" x14ac:dyDescent="0.25">
      <c r="A78" s="86"/>
      <c r="B78" s="459" t="s">
        <v>800</v>
      </c>
      <c r="C78" s="460"/>
      <c r="D78" s="460"/>
      <c r="E78" s="460"/>
      <c r="F78" s="465"/>
      <c r="G78" s="87" t="s">
        <v>799</v>
      </c>
      <c r="H78" s="88">
        <f t="shared" si="6"/>
        <v>20</v>
      </c>
      <c r="I78" s="88"/>
      <c r="J78" s="88">
        <v>20</v>
      </c>
      <c r="K78" s="88">
        <v>2</v>
      </c>
      <c r="L78" s="88"/>
      <c r="M78" s="88"/>
      <c r="N78" s="88">
        <v>14</v>
      </c>
      <c r="O78" s="88"/>
      <c r="P78" s="88"/>
      <c r="Q78" s="89">
        <v>48033.3</v>
      </c>
      <c r="R78" s="89">
        <v>22800</v>
      </c>
    </row>
    <row r="79" spans="1:18" ht="42.75" x14ac:dyDescent="0.25">
      <c r="A79" s="86"/>
      <c r="B79" s="459" t="s">
        <v>801</v>
      </c>
      <c r="C79" s="460"/>
      <c r="D79" s="460"/>
      <c r="E79" s="460"/>
      <c r="F79" s="465"/>
      <c r="G79" s="87" t="s">
        <v>802</v>
      </c>
      <c r="H79" s="88">
        <f t="shared" si="6"/>
        <v>10</v>
      </c>
      <c r="I79" s="88"/>
      <c r="J79" s="88">
        <v>10</v>
      </c>
      <c r="K79" s="88">
        <v>3</v>
      </c>
      <c r="L79" s="88"/>
      <c r="M79" s="88"/>
      <c r="N79" s="88">
        <v>7</v>
      </c>
      <c r="O79" s="88"/>
      <c r="P79" s="88"/>
      <c r="Q79" s="89">
        <v>43383.3</v>
      </c>
      <c r="R79" s="89">
        <v>22771.4</v>
      </c>
    </row>
    <row r="80" spans="1:18" x14ac:dyDescent="0.25">
      <c r="A80" s="86"/>
      <c r="B80" s="459" t="s">
        <v>114</v>
      </c>
      <c r="C80" s="460"/>
      <c r="D80" s="460"/>
      <c r="E80" s="460"/>
      <c r="F80" s="465"/>
      <c r="G80" s="87" t="s">
        <v>709</v>
      </c>
      <c r="H80" s="88">
        <f t="shared" si="6"/>
        <v>30</v>
      </c>
      <c r="I80" s="88"/>
      <c r="J80" s="88">
        <v>30</v>
      </c>
      <c r="K80" s="88">
        <v>6</v>
      </c>
      <c r="L80" s="88"/>
      <c r="M80" s="88"/>
      <c r="N80" s="88">
        <v>20</v>
      </c>
      <c r="O80" s="88"/>
      <c r="P80" s="88"/>
      <c r="Q80" s="89">
        <v>43460</v>
      </c>
      <c r="R80" s="89">
        <v>21780</v>
      </c>
    </row>
    <row r="81" spans="1:18" ht="28.5" x14ac:dyDescent="0.25">
      <c r="A81" s="86">
        <v>1</v>
      </c>
      <c r="B81" s="459" t="s">
        <v>803</v>
      </c>
      <c r="C81" s="460"/>
      <c r="D81" s="460"/>
      <c r="E81" s="460"/>
      <c r="F81" s="465"/>
      <c r="G81" s="87" t="s">
        <v>525</v>
      </c>
      <c r="H81" s="88">
        <f t="shared" si="6"/>
        <v>10</v>
      </c>
      <c r="I81" s="88"/>
      <c r="J81" s="88">
        <v>10</v>
      </c>
      <c r="K81" s="88">
        <v>5</v>
      </c>
      <c r="L81" s="88"/>
      <c r="M81" s="88"/>
      <c r="N81" s="88">
        <v>10</v>
      </c>
      <c r="O81" s="88"/>
      <c r="P81" s="88"/>
      <c r="Q81" s="89">
        <v>44250</v>
      </c>
      <c r="R81" s="89">
        <v>23480</v>
      </c>
    </row>
    <row r="82" spans="1:18" x14ac:dyDescent="0.25">
      <c r="A82" s="86">
        <v>2</v>
      </c>
      <c r="B82" s="459" t="s">
        <v>804</v>
      </c>
      <c r="C82" s="460"/>
      <c r="D82" s="460"/>
      <c r="E82" s="460"/>
      <c r="F82" s="465"/>
      <c r="G82" s="87" t="s">
        <v>526</v>
      </c>
      <c r="H82" s="88">
        <f t="shared" si="6"/>
        <v>0</v>
      </c>
      <c r="I82" s="88"/>
      <c r="J82" s="88">
        <v>0</v>
      </c>
      <c r="K82" s="88">
        <v>4</v>
      </c>
      <c r="L82" s="88"/>
      <c r="M82" s="88"/>
      <c r="N82" s="88">
        <v>10</v>
      </c>
      <c r="O82" s="88"/>
      <c r="P82" s="88"/>
      <c r="Q82" s="89">
        <v>43275</v>
      </c>
      <c r="R82" s="89">
        <v>27430</v>
      </c>
    </row>
    <row r="83" spans="1:18" ht="42.75" x14ac:dyDescent="0.25">
      <c r="A83" s="86">
        <v>3</v>
      </c>
      <c r="B83" s="459" t="s">
        <v>805</v>
      </c>
      <c r="C83" s="460"/>
      <c r="D83" s="460"/>
      <c r="E83" s="460"/>
      <c r="F83" s="465"/>
      <c r="G83" s="87" t="s">
        <v>806</v>
      </c>
      <c r="H83" s="88">
        <f t="shared" si="6"/>
        <v>10</v>
      </c>
      <c r="I83" s="88"/>
      <c r="J83" s="88">
        <v>10</v>
      </c>
      <c r="K83" s="88">
        <v>4</v>
      </c>
      <c r="L83" s="88"/>
      <c r="M83" s="88"/>
      <c r="N83" s="88">
        <v>8</v>
      </c>
      <c r="O83" s="88"/>
      <c r="P83" s="88"/>
      <c r="Q83" s="89">
        <v>43120</v>
      </c>
      <c r="R83" s="89">
        <v>22362.5</v>
      </c>
    </row>
    <row r="84" spans="1:18" ht="42.75" x14ac:dyDescent="0.25">
      <c r="A84" s="86">
        <v>4</v>
      </c>
      <c r="B84" s="459" t="s">
        <v>807</v>
      </c>
      <c r="C84" s="460"/>
      <c r="D84" s="460"/>
      <c r="E84" s="460"/>
      <c r="F84" s="465"/>
      <c r="G84" s="87" t="s">
        <v>808</v>
      </c>
      <c r="H84" s="88">
        <f t="shared" si="6"/>
        <v>5</v>
      </c>
      <c r="I84" s="88"/>
      <c r="J84" s="88">
        <v>5</v>
      </c>
      <c r="K84" s="88">
        <v>5</v>
      </c>
      <c r="L84" s="88"/>
      <c r="M84" s="88"/>
      <c r="N84" s="88">
        <v>9</v>
      </c>
      <c r="O84" s="88"/>
      <c r="P84" s="88"/>
      <c r="Q84" s="89">
        <v>44437.5</v>
      </c>
      <c r="R84" s="89">
        <v>21155.5</v>
      </c>
    </row>
    <row r="85" spans="1:18" ht="29.25" customHeight="1" x14ac:dyDescent="0.25">
      <c r="A85" s="86">
        <v>5</v>
      </c>
      <c r="B85" s="459" t="s">
        <v>809</v>
      </c>
      <c r="C85" s="460"/>
      <c r="D85" s="460"/>
      <c r="E85" s="460"/>
      <c r="F85" s="465"/>
      <c r="G85" s="87" t="s">
        <v>810</v>
      </c>
      <c r="H85" s="88">
        <f t="shared" si="6"/>
        <v>10</v>
      </c>
      <c r="I85" s="88"/>
      <c r="J85" s="88">
        <v>10</v>
      </c>
      <c r="K85" s="88">
        <v>8</v>
      </c>
      <c r="L85" s="88"/>
      <c r="M85" s="88"/>
      <c r="N85" s="88">
        <v>10</v>
      </c>
      <c r="O85" s="88"/>
      <c r="P85" s="88"/>
      <c r="Q85" s="89"/>
      <c r="R85" s="89">
        <v>21440</v>
      </c>
    </row>
    <row r="86" spans="1:18" ht="30.75" customHeight="1" x14ac:dyDescent="0.25">
      <c r="A86" s="86">
        <v>6</v>
      </c>
      <c r="B86" s="459" t="s">
        <v>749</v>
      </c>
      <c r="C86" s="460"/>
      <c r="D86" s="460"/>
      <c r="E86" s="460"/>
      <c r="F86" s="465"/>
      <c r="G86" s="87" t="s">
        <v>748</v>
      </c>
      <c r="H86" s="88">
        <f t="shared" si="6"/>
        <v>0</v>
      </c>
      <c r="I86" s="88"/>
      <c r="J86" s="88"/>
      <c r="K86" s="88"/>
      <c r="L86" s="88"/>
      <c r="M86" s="88"/>
      <c r="N86" s="88">
        <v>0</v>
      </c>
      <c r="O86" s="88"/>
      <c r="P86" s="88"/>
      <c r="Q86" s="89"/>
      <c r="R86" s="89"/>
    </row>
    <row r="87" spans="1:18" ht="28.5" x14ac:dyDescent="0.25">
      <c r="A87" s="86">
        <v>7</v>
      </c>
      <c r="B87" s="459" t="s">
        <v>137</v>
      </c>
      <c r="C87" s="460"/>
      <c r="D87" s="460"/>
      <c r="E87" s="460"/>
      <c r="F87" s="465"/>
      <c r="G87" s="87" t="s">
        <v>811</v>
      </c>
      <c r="H87" s="88">
        <f t="shared" si="6"/>
        <v>0</v>
      </c>
      <c r="I87" s="88"/>
      <c r="J87" s="88"/>
      <c r="K87" s="88"/>
      <c r="L87" s="88"/>
      <c r="M87" s="88"/>
      <c r="N87" s="88">
        <v>2</v>
      </c>
      <c r="O87" s="88"/>
      <c r="P87" s="88"/>
      <c r="Q87" s="89"/>
      <c r="R87" s="89">
        <v>25450</v>
      </c>
    </row>
    <row r="88" spans="1:18" ht="27" customHeight="1" x14ac:dyDescent="0.25">
      <c r="A88" s="86">
        <v>8</v>
      </c>
      <c r="B88" s="459" t="s">
        <v>741</v>
      </c>
      <c r="C88" s="460"/>
      <c r="D88" s="460"/>
      <c r="E88" s="460"/>
      <c r="F88" s="465"/>
      <c r="G88" s="87" t="s">
        <v>716</v>
      </c>
      <c r="H88" s="88">
        <f t="shared" si="6"/>
        <v>0</v>
      </c>
      <c r="I88" s="88"/>
      <c r="J88" s="88"/>
      <c r="K88" s="88"/>
      <c r="L88" s="88"/>
      <c r="M88" s="88"/>
      <c r="N88" s="88">
        <v>3</v>
      </c>
      <c r="O88" s="88"/>
      <c r="P88" s="88"/>
      <c r="Q88" s="89"/>
      <c r="R88" s="89">
        <v>21533.3</v>
      </c>
    </row>
    <row r="89" spans="1:18" x14ac:dyDescent="0.25">
      <c r="A89" s="86">
        <v>9</v>
      </c>
      <c r="B89" s="459" t="s">
        <v>742</v>
      </c>
      <c r="C89" s="460"/>
      <c r="D89" s="460"/>
      <c r="E89" s="460"/>
      <c r="F89" s="465"/>
      <c r="G89" s="87" t="s">
        <v>717</v>
      </c>
      <c r="H89" s="88">
        <f t="shared" si="6"/>
        <v>0</v>
      </c>
      <c r="I89" s="88"/>
      <c r="J89" s="88"/>
      <c r="K89" s="88"/>
      <c r="L89" s="88"/>
      <c r="M89" s="88"/>
      <c r="N89" s="88">
        <v>3</v>
      </c>
      <c r="O89" s="88"/>
      <c r="P89" s="88"/>
      <c r="Q89" s="89"/>
      <c r="R89" s="89">
        <v>21833.3</v>
      </c>
    </row>
    <row r="90" spans="1:18" ht="30" customHeight="1" x14ac:dyDescent="0.25">
      <c r="A90" s="86">
        <v>10</v>
      </c>
      <c r="B90" s="459" t="s">
        <v>812</v>
      </c>
      <c r="C90" s="460"/>
      <c r="D90" s="460"/>
      <c r="E90" s="460"/>
      <c r="F90" s="465"/>
      <c r="G90" s="87" t="s">
        <v>813</v>
      </c>
      <c r="H90" s="88">
        <f t="shared" si="6"/>
        <v>0</v>
      </c>
      <c r="I90" s="88"/>
      <c r="J90" s="88"/>
      <c r="K90" s="88"/>
      <c r="L90" s="88"/>
      <c r="M90" s="88"/>
      <c r="N90" s="88">
        <v>2</v>
      </c>
      <c r="O90" s="88"/>
      <c r="P90" s="88"/>
      <c r="Q90" s="89"/>
      <c r="R90" s="89">
        <v>25700</v>
      </c>
    </row>
    <row r="91" spans="1:18" ht="33.75" customHeight="1" x14ac:dyDescent="0.25">
      <c r="A91" s="86">
        <v>11</v>
      </c>
      <c r="B91" s="459" t="s">
        <v>120</v>
      </c>
      <c r="C91" s="460"/>
      <c r="D91" s="460"/>
      <c r="E91" s="460"/>
      <c r="F91" s="465"/>
      <c r="G91" s="87" t="s">
        <v>814</v>
      </c>
      <c r="H91" s="88">
        <f t="shared" si="6"/>
        <v>0</v>
      </c>
      <c r="I91" s="88"/>
      <c r="J91" s="88"/>
      <c r="K91" s="88"/>
      <c r="L91" s="88"/>
      <c r="M91" s="88"/>
      <c r="N91" s="88">
        <v>5</v>
      </c>
      <c r="O91" s="88"/>
      <c r="P91" s="88"/>
      <c r="Q91" s="89"/>
      <c r="R91" s="89">
        <v>2270</v>
      </c>
    </row>
    <row r="92" spans="1:18" x14ac:dyDescent="0.25">
      <c r="A92" s="86">
        <v>12</v>
      </c>
      <c r="B92" s="459" t="s">
        <v>130</v>
      </c>
      <c r="C92" s="460"/>
      <c r="D92" s="460"/>
      <c r="E92" s="460"/>
      <c r="F92" s="465"/>
      <c r="G92" s="87" t="s">
        <v>713</v>
      </c>
      <c r="H92" s="88">
        <f t="shared" si="6"/>
        <v>0</v>
      </c>
      <c r="I92" s="88"/>
      <c r="J92" s="88"/>
      <c r="K92" s="88"/>
      <c r="L92" s="88"/>
      <c r="M92" s="88"/>
      <c r="N92" s="88">
        <v>0</v>
      </c>
      <c r="O92" s="88"/>
      <c r="P92" s="88"/>
      <c r="Q92" s="89"/>
      <c r="R92" s="89"/>
    </row>
    <row r="93" spans="1:18" ht="26.25" customHeight="1" x14ac:dyDescent="0.25">
      <c r="A93" s="86">
        <v>13</v>
      </c>
      <c r="B93" s="459" t="s">
        <v>134</v>
      </c>
      <c r="C93" s="460"/>
      <c r="D93" s="460"/>
      <c r="E93" s="460"/>
      <c r="F93" s="465"/>
      <c r="G93" s="87" t="s">
        <v>718</v>
      </c>
      <c r="H93" s="88">
        <f t="shared" si="6"/>
        <v>0</v>
      </c>
      <c r="I93" s="88"/>
      <c r="J93" s="88"/>
      <c r="K93" s="88"/>
      <c r="L93" s="88"/>
      <c r="M93" s="88"/>
      <c r="N93" s="88">
        <v>0</v>
      </c>
      <c r="O93" s="88"/>
      <c r="P93" s="88"/>
      <c r="Q93" s="89"/>
      <c r="R93" s="89"/>
    </row>
    <row r="94" spans="1:18" x14ac:dyDescent="0.25">
      <c r="A94" s="86">
        <v>14</v>
      </c>
      <c r="B94" s="459" t="s">
        <v>733</v>
      </c>
      <c r="C94" s="460"/>
      <c r="D94" s="460"/>
      <c r="E94" s="460"/>
      <c r="F94" s="465"/>
      <c r="G94" s="87" t="s">
        <v>721</v>
      </c>
      <c r="H94" s="88">
        <f t="shared" si="6"/>
        <v>0</v>
      </c>
      <c r="I94" s="88"/>
      <c r="J94" s="88"/>
      <c r="K94" s="88"/>
      <c r="L94" s="88"/>
      <c r="M94" s="88"/>
      <c r="N94" s="88">
        <v>1</v>
      </c>
      <c r="O94" s="88"/>
      <c r="P94" s="88"/>
      <c r="Q94" s="89"/>
      <c r="R94" s="89">
        <v>27800</v>
      </c>
    </row>
    <row r="95" spans="1:18" ht="30.75" customHeight="1" x14ac:dyDescent="0.25">
      <c r="A95" s="86">
        <v>15</v>
      </c>
      <c r="B95" s="459" t="s">
        <v>815</v>
      </c>
      <c r="C95" s="460"/>
      <c r="D95" s="460"/>
      <c r="E95" s="460"/>
      <c r="F95" s="465"/>
      <c r="G95" s="87" t="s">
        <v>133</v>
      </c>
      <c r="H95" s="88">
        <f t="shared" si="6"/>
        <v>0</v>
      </c>
      <c r="I95" s="88"/>
      <c r="J95" s="88"/>
      <c r="K95" s="88"/>
      <c r="L95" s="88"/>
      <c r="M95" s="88"/>
      <c r="N95" s="88">
        <v>2</v>
      </c>
      <c r="O95" s="88"/>
      <c r="P95" s="88"/>
      <c r="Q95" s="89"/>
      <c r="R95" s="89"/>
    </row>
    <row r="96" spans="1:18" ht="26.25" customHeight="1" x14ac:dyDescent="0.25">
      <c r="A96" s="86">
        <v>16</v>
      </c>
      <c r="B96" s="459" t="s">
        <v>816</v>
      </c>
      <c r="C96" s="460"/>
      <c r="D96" s="460"/>
      <c r="E96" s="460"/>
      <c r="F96" s="465"/>
      <c r="G96" s="87" t="s">
        <v>723</v>
      </c>
      <c r="H96" s="88">
        <f t="shared" si="6"/>
        <v>0</v>
      </c>
      <c r="I96" s="88"/>
      <c r="J96" s="88"/>
      <c r="K96" s="88"/>
      <c r="L96" s="88"/>
      <c r="M96" s="88"/>
      <c r="N96" s="88">
        <v>2</v>
      </c>
      <c r="O96" s="88"/>
      <c r="P96" s="88"/>
      <c r="Q96" s="89"/>
      <c r="R96" s="89">
        <v>23200</v>
      </c>
    </row>
    <row r="97" spans="1:18" x14ac:dyDescent="0.25">
      <c r="A97" s="86">
        <v>17</v>
      </c>
      <c r="B97" s="459" t="s">
        <v>745</v>
      </c>
      <c r="C97" s="460"/>
      <c r="D97" s="460"/>
      <c r="E97" s="460"/>
      <c r="F97" s="465"/>
      <c r="G97" s="87" t="s">
        <v>817</v>
      </c>
      <c r="H97" s="88">
        <f t="shared" si="6"/>
        <v>0</v>
      </c>
      <c r="I97" s="88"/>
      <c r="J97" s="88"/>
      <c r="K97" s="88"/>
      <c r="L97" s="88"/>
      <c r="M97" s="88"/>
      <c r="N97" s="88">
        <v>2</v>
      </c>
      <c r="O97" s="88"/>
      <c r="P97" s="88"/>
      <c r="Q97" s="89"/>
      <c r="R97" s="89">
        <v>13150</v>
      </c>
    </row>
    <row r="98" spans="1:18" x14ac:dyDescent="0.25">
      <c r="A98" s="86"/>
      <c r="B98" s="116" t="s">
        <v>144</v>
      </c>
      <c r="C98" s="114"/>
      <c r="D98" s="106"/>
      <c r="E98" s="106"/>
      <c r="F98" s="107"/>
      <c r="G98" s="87" t="s">
        <v>725</v>
      </c>
      <c r="H98" s="88"/>
      <c r="I98" s="88"/>
      <c r="J98" s="88"/>
      <c r="K98" s="88"/>
      <c r="L98" s="88"/>
      <c r="M98" s="88"/>
      <c r="N98" s="88">
        <v>2</v>
      </c>
      <c r="O98" s="88"/>
      <c r="P98" s="88"/>
      <c r="Q98" s="89"/>
      <c r="R98" s="89">
        <v>14200</v>
      </c>
    </row>
    <row r="99" spans="1:18" x14ac:dyDescent="0.25">
      <c r="A99" s="86">
        <v>18</v>
      </c>
      <c r="B99" s="459" t="s">
        <v>118</v>
      </c>
      <c r="C99" s="460"/>
      <c r="D99" s="460"/>
      <c r="E99" s="460"/>
      <c r="F99" s="465"/>
      <c r="G99" s="87" t="s">
        <v>727</v>
      </c>
      <c r="H99" s="88">
        <f t="shared" si="6"/>
        <v>0</v>
      </c>
      <c r="I99" s="88"/>
      <c r="J99" s="88"/>
      <c r="K99" s="88"/>
      <c r="L99" s="88"/>
      <c r="M99" s="88"/>
      <c r="N99" s="88">
        <v>1</v>
      </c>
      <c r="O99" s="88"/>
      <c r="P99" s="88"/>
      <c r="Q99" s="89"/>
      <c r="R99" s="89">
        <v>22500</v>
      </c>
    </row>
    <row r="100" spans="1:18" x14ac:dyDescent="0.25">
      <c r="A100" s="86">
        <v>19</v>
      </c>
      <c r="B100" s="459" t="s">
        <v>818</v>
      </c>
      <c r="C100" s="460"/>
      <c r="D100" s="460"/>
      <c r="E100" s="460"/>
      <c r="F100" s="465"/>
      <c r="G100" s="87" t="s">
        <v>819</v>
      </c>
      <c r="H100" s="88">
        <f t="shared" si="6"/>
        <v>0</v>
      </c>
      <c r="I100" s="88"/>
      <c r="J100" s="88"/>
      <c r="K100" s="88"/>
      <c r="L100" s="88"/>
      <c r="M100" s="88"/>
      <c r="N100" s="88">
        <v>5</v>
      </c>
      <c r="O100" s="88"/>
      <c r="P100" s="88"/>
      <c r="Q100" s="89"/>
      <c r="R100" s="89">
        <v>22900</v>
      </c>
    </row>
    <row r="101" spans="1:18" ht="35.25" customHeight="1" x14ac:dyDescent="0.25">
      <c r="A101" s="86"/>
      <c r="B101" s="459" t="s">
        <v>820</v>
      </c>
      <c r="C101" s="460"/>
      <c r="D101" s="460"/>
      <c r="E101" s="460"/>
      <c r="F101" s="465"/>
      <c r="G101" s="87" t="s">
        <v>821</v>
      </c>
      <c r="H101" s="88"/>
      <c r="I101" s="88"/>
      <c r="J101" s="88"/>
      <c r="K101" s="88"/>
      <c r="L101" s="88"/>
      <c r="M101" s="88"/>
      <c r="N101" s="88"/>
      <c r="O101" s="88"/>
      <c r="P101" s="88"/>
      <c r="Q101" s="89"/>
      <c r="R101" s="89"/>
    </row>
    <row r="102" spans="1:18" ht="28.5" x14ac:dyDescent="0.25">
      <c r="A102" s="86"/>
      <c r="B102" s="113" t="s">
        <v>824</v>
      </c>
      <c r="C102" s="114"/>
      <c r="D102" s="106"/>
      <c r="E102" s="106"/>
      <c r="F102" s="107"/>
      <c r="G102" s="87" t="s">
        <v>825</v>
      </c>
      <c r="H102" s="88"/>
      <c r="I102" s="88"/>
      <c r="J102" s="88"/>
      <c r="K102" s="88"/>
      <c r="L102" s="88"/>
      <c r="M102" s="88"/>
      <c r="N102" s="88"/>
      <c r="O102" s="88"/>
      <c r="P102" s="88"/>
      <c r="Q102" s="89"/>
      <c r="R102" s="89"/>
    </row>
    <row r="103" spans="1:18" ht="28.5" x14ac:dyDescent="0.25">
      <c r="A103" s="86"/>
      <c r="B103" s="113" t="s">
        <v>822</v>
      </c>
      <c r="C103" s="114"/>
      <c r="D103" s="114"/>
      <c r="E103" s="114"/>
      <c r="F103" s="115"/>
      <c r="G103" s="87" t="s">
        <v>823</v>
      </c>
      <c r="H103" s="88"/>
      <c r="I103" s="88"/>
      <c r="J103" s="88"/>
      <c r="K103" s="88"/>
      <c r="L103" s="88"/>
      <c r="M103" s="88"/>
      <c r="N103" s="88"/>
      <c r="O103" s="88"/>
      <c r="P103" s="88"/>
      <c r="Q103" s="89"/>
      <c r="R103" s="89"/>
    </row>
    <row r="104" spans="1:18" ht="39.75" customHeight="1" x14ac:dyDescent="0.25">
      <c r="A104" s="86">
        <v>20</v>
      </c>
      <c r="B104" s="459" t="s">
        <v>826</v>
      </c>
      <c r="C104" s="460"/>
      <c r="D104" s="460"/>
      <c r="E104" s="460"/>
      <c r="F104" s="465"/>
      <c r="G104" s="87" t="s">
        <v>827</v>
      </c>
      <c r="H104" s="88">
        <f t="shared" si="6"/>
        <v>0</v>
      </c>
      <c r="I104" s="88"/>
      <c r="J104" s="88"/>
      <c r="K104" s="88"/>
      <c r="L104" s="88"/>
      <c r="M104" s="88"/>
      <c r="N104" s="88"/>
      <c r="O104" s="88"/>
      <c r="P104" s="88"/>
      <c r="Q104" s="89"/>
      <c r="R104" s="89"/>
    </row>
    <row r="105" spans="1:18" ht="28.5" x14ac:dyDescent="0.25">
      <c r="A105" s="86"/>
      <c r="B105" s="116" t="s">
        <v>828</v>
      </c>
      <c r="C105" s="117"/>
      <c r="D105" s="106"/>
      <c r="E105" s="106"/>
      <c r="F105" s="106"/>
      <c r="G105" s="107" t="s">
        <v>829</v>
      </c>
      <c r="H105" s="88"/>
      <c r="I105" s="88"/>
      <c r="J105" s="88"/>
      <c r="K105" s="88"/>
      <c r="L105" s="88"/>
      <c r="M105" s="88"/>
      <c r="N105" s="88"/>
      <c r="O105" s="88"/>
      <c r="P105" s="88"/>
      <c r="Q105" s="89"/>
      <c r="R105" s="89"/>
    </row>
    <row r="106" spans="1:18" x14ac:dyDescent="0.25">
      <c r="A106" s="86">
        <v>4</v>
      </c>
      <c r="B106" s="457" t="s">
        <v>158</v>
      </c>
      <c r="C106" s="458"/>
      <c r="D106" s="458"/>
      <c r="E106" s="458"/>
      <c r="F106" s="458"/>
      <c r="G106" s="475"/>
      <c r="H106" s="104">
        <f t="shared" ref="H106" si="7">H107+H108+H109+H110+H111+H112+H113+H114+H115+H116+H117+H118+H119+H120+H121+H122+H123+H124+H125+H126+H127+H128+H129+H130</f>
        <v>620</v>
      </c>
      <c r="I106" s="104">
        <f>I107+I108+I109+I110+I111+I112+I113+I114+I115+I116+I117+I118+I119+I120+I121+I122+I123+I124+I125+I126+I127+I128+I129+I130</f>
        <v>520</v>
      </c>
      <c r="J106" s="90">
        <f t="shared" ref="J106:P106" si="8">J107+J108+J109+J110+J111+J112+J113+J114+J115+J116+J117+J118+J119+J120+J121+J122+J123+J124+J125+J126+J127+J128+J129+J130</f>
        <v>100</v>
      </c>
      <c r="K106" s="104">
        <f t="shared" si="8"/>
        <v>248</v>
      </c>
      <c r="L106" s="104">
        <f t="shared" si="8"/>
        <v>452.25</v>
      </c>
      <c r="M106" s="104">
        <f t="shared" si="8"/>
        <v>71</v>
      </c>
      <c r="N106" s="104">
        <f t="shared" si="8"/>
        <v>791</v>
      </c>
      <c r="O106" s="104">
        <f t="shared" si="8"/>
        <v>963.75</v>
      </c>
      <c r="P106" s="104">
        <f t="shared" si="8"/>
        <v>8</v>
      </c>
      <c r="Q106" s="85">
        <v>35492.9</v>
      </c>
      <c r="R106" s="85">
        <v>19547.5</v>
      </c>
    </row>
    <row r="107" spans="1:18" ht="32.25" customHeight="1" x14ac:dyDescent="0.25">
      <c r="A107" s="86"/>
      <c r="B107" s="459" t="s">
        <v>159</v>
      </c>
      <c r="C107" s="460"/>
      <c r="D107" s="460"/>
      <c r="E107" s="460"/>
      <c r="F107" s="465"/>
      <c r="G107" s="87" t="s">
        <v>530</v>
      </c>
      <c r="H107" s="88">
        <f>I107+J107</f>
        <v>560</v>
      </c>
      <c r="I107" s="88">
        <v>505</v>
      </c>
      <c r="J107" s="88">
        <v>55</v>
      </c>
      <c r="K107" s="88">
        <v>200</v>
      </c>
      <c r="L107" s="88">
        <v>351.75</v>
      </c>
      <c r="M107" s="88">
        <v>42</v>
      </c>
      <c r="N107" s="88">
        <v>629</v>
      </c>
      <c r="O107" s="88">
        <v>770.25</v>
      </c>
      <c r="P107" s="88">
        <v>2</v>
      </c>
      <c r="Q107" s="89">
        <v>35850</v>
      </c>
      <c r="R107" s="89">
        <v>19740</v>
      </c>
    </row>
    <row r="108" spans="1:18" x14ac:dyDescent="0.25">
      <c r="A108" s="86"/>
      <c r="B108" s="459" t="s">
        <v>160</v>
      </c>
      <c r="C108" s="460"/>
      <c r="D108" s="460"/>
      <c r="E108" s="460"/>
      <c r="F108" s="465"/>
      <c r="G108" s="87" t="s">
        <v>531</v>
      </c>
      <c r="H108" s="88">
        <f t="shared" ref="H108:H130" si="9">I108+J108</f>
        <v>25</v>
      </c>
      <c r="I108" s="88">
        <v>15</v>
      </c>
      <c r="J108" s="88">
        <v>10</v>
      </c>
      <c r="K108" s="88">
        <v>19</v>
      </c>
      <c r="L108" s="88">
        <v>27.5</v>
      </c>
      <c r="M108" s="88">
        <v>3</v>
      </c>
      <c r="N108" s="88">
        <v>48</v>
      </c>
      <c r="O108" s="88">
        <v>55.25</v>
      </c>
      <c r="P108" s="88">
        <v>0</v>
      </c>
      <c r="Q108" s="89">
        <v>36000</v>
      </c>
      <c r="R108" s="89">
        <v>19650</v>
      </c>
    </row>
    <row r="109" spans="1:18" ht="33.75" customHeight="1" x14ac:dyDescent="0.25">
      <c r="A109" s="86"/>
      <c r="B109" s="459" t="s">
        <v>161</v>
      </c>
      <c r="C109" s="460"/>
      <c r="D109" s="460"/>
      <c r="E109" s="460"/>
      <c r="F109" s="465"/>
      <c r="G109" s="87" t="s">
        <v>532</v>
      </c>
      <c r="H109" s="88">
        <f t="shared" si="9"/>
        <v>0</v>
      </c>
      <c r="I109" s="88"/>
      <c r="J109" s="88"/>
      <c r="K109" s="88">
        <v>6</v>
      </c>
      <c r="L109" s="88">
        <v>6.5</v>
      </c>
      <c r="M109" s="88"/>
      <c r="N109" s="88">
        <v>11</v>
      </c>
      <c r="O109" s="88">
        <v>10</v>
      </c>
      <c r="P109" s="88">
        <v>0</v>
      </c>
      <c r="Q109" s="89">
        <v>35650</v>
      </c>
      <c r="R109" s="89">
        <v>19650</v>
      </c>
    </row>
    <row r="110" spans="1:18" x14ac:dyDescent="0.25">
      <c r="A110" s="86"/>
      <c r="B110" s="459" t="s">
        <v>162</v>
      </c>
      <c r="C110" s="460"/>
      <c r="D110" s="460"/>
      <c r="E110" s="460"/>
      <c r="F110" s="465"/>
      <c r="G110" s="87" t="s">
        <v>533</v>
      </c>
      <c r="H110" s="88">
        <f t="shared" si="9"/>
        <v>0</v>
      </c>
      <c r="I110" s="88"/>
      <c r="J110" s="88"/>
      <c r="K110" s="88">
        <v>6</v>
      </c>
      <c r="L110" s="88">
        <v>7.5</v>
      </c>
      <c r="M110" s="88">
        <v>1</v>
      </c>
      <c r="N110" s="88">
        <v>11</v>
      </c>
      <c r="O110" s="88">
        <v>11</v>
      </c>
      <c r="P110" s="88">
        <v>0</v>
      </c>
      <c r="Q110" s="89">
        <v>35650</v>
      </c>
      <c r="R110" s="89">
        <v>19650</v>
      </c>
    </row>
    <row r="111" spans="1:18" x14ac:dyDescent="0.25">
      <c r="A111" s="86"/>
      <c r="B111" s="459" t="s">
        <v>163</v>
      </c>
      <c r="C111" s="460"/>
      <c r="D111" s="460"/>
      <c r="E111" s="460"/>
      <c r="F111" s="465"/>
      <c r="G111" s="87" t="s">
        <v>534</v>
      </c>
      <c r="H111" s="88">
        <f t="shared" si="9"/>
        <v>10</v>
      </c>
      <c r="I111" s="88"/>
      <c r="J111" s="88">
        <v>10</v>
      </c>
      <c r="K111" s="88">
        <v>6</v>
      </c>
      <c r="L111" s="88">
        <v>9</v>
      </c>
      <c r="M111" s="88">
        <v>1</v>
      </c>
      <c r="N111" s="88">
        <v>15</v>
      </c>
      <c r="O111" s="88">
        <v>13</v>
      </c>
      <c r="P111" s="88">
        <v>0</v>
      </c>
      <c r="Q111" s="89">
        <v>35100</v>
      </c>
      <c r="R111" s="89">
        <v>19650</v>
      </c>
    </row>
    <row r="112" spans="1:18" ht="34.5" customHeight="1" x14ac:dyDescent="0.25">
      <c r="A112" s="86"/>
      <c r="B112" s="459" t="s">
        <v>164</v>
      </c>
      <c r="C112" s="460"/>
      <c r="D112" s="460"/>
      <c r="E112" s="460"/>
      <c r="F112" s="465"/>
      <c r="G112" s="87" t="s">
        <v>535</v>
      </c>
      <c r="H112" s="88">
        <v>15</v>
      </c>
      <c r="I112" s="88"/>
      <c r="J112" s="88">
        <v>15</v>
      </c>
      <c r="K112" s="88">
        <v>6</v>
      </c>
      <c r="L112" s="88">
        <v>8</v>
      </c>
      <c r="M112" s="88"/>
      <c r="N112" s="88">
        <v>11</v>
      </c>
      <c r="O112" s="88">
        <v>12</v>
      </c>
      <c r="P112" s="88">
        <v>0</v>
      </c>
      <c r="Q112" s="89">
        <v>35100</v>
      </c>
      <c r="R112" s="89">
        <v>19650</v>
      </c>
    </row>
    <row r="113" spans="1:18" ht="31.5" customHeight="1" x14ac:dyDescent="0.25">
      <c r="A113" s="86"/>
      <c r="B113" s="459" t="s">
        <v>165</v>
      </c>
      <c r="C113" s="460"/>
      <c r="D113" s="460"/>
      <c r="E113" s="460"/>
      <c r="F113" s="465"/>
      <c r="G113" s="87" t="s">
        <v>536</v>
      </c>
      <c r="H113" s="88">
        <f t="shared" si="9"/>
        <v>10</v>
      </c>
      <c r="I113" s="88"/>
      <c r="J113" s="88">
        <v>10</v>
      </c>
      <c r="K113" s="88">
        <v>5</v>
      </c>
      <c r="L113" s="88">
        <v>9.5</v>
      </c>
      <c r="M113" s="88"/>
      <c r="N113" s="88">
        <v>19</v>
      </c>
      <c r="O113" s="88">
        <v>18</v>
      </c>
      <c r="P113" s="88">
        <v>0</v>
      </c>
      <c r="Q113" s="89">
        <v>35100</v>
      </c>
      <c r="R113" s="89">
        <v>19650</v>
      </c>
    </row>
    <row r="114" spans="1:18" ht="28.5" x14ac:dyDescent="0.25">
      <c r="A114" s="86">
        <v>1</v>
      </c>
      <c r="B114" s="459" t="s">
        <v>166</v>
      </c>
      <c r="C114" s="460"/>
      <c r="D114" s="460"/>
      <c r="E114" s="460"/>
      <c r="F114" s="465"/>
      <c r="G114" s="87" t="s">
        <v>167</v>
      </c>
      <c r="H114" s="88">
        <f t="shared" si="9"/>
        <v>0</v>
      </c>
      <c r="I114" s="88"/>
      <c r="J114" s="88"/>
      <c r="K114" s="88"/>
      <c r="L114" s="88">
        <v>4.75</v>
      </c>
      <c r="M114" s="88">
        <v>3</v>
      </c>
      <c r="N114" s="88">
        <v>3</v>
      </c>
      <c r="O114" s="88">
        <v>6.25</v>
      </c>
      <c r="P114" s="88">
        <v>0</v>
      </c>
      <c r="Q114" s="89"/>
      <c r="R114" s="89">
        <v>19500</v>
      </c>
    </row>
    <row r="115" spans="1:18" ht="28.5" x14ac:dyDescent="0.25">
      <c r="A115" s="86">
        <v>2</v>
      </c>
      <c r="B115" s="459" t="s">
        <v>168</v>
      </c>
      <c r="C115" s="460"/>
      <c r="D115" s="460"/>
      <c r="E115" s="460"/>
      <c r="F115" s="465"/>
      <c r="G115" s="87" t="s">
        <v>169</v>
      </c>
      <c r="H115" s="88">
        <f t="shared" si="9"/>
        <v>0</v>
      </c>
      <c r="I115" s="88"/>
      <c r="J115" s="88"/>
      <c r="K115" s="88"/>
      <c r="L115" s="88">
        <v>5.5</v>
      </c>
      <c r="M115" s="88">
        <v>4</v>
      </c>
      <c r="N115" s="88">
        <v>2</v>
      </c>
      <c r="O115" s="88">
        <v>7</v>
      </c>
      <c r="P115" s="88">
        <v>0</v>
      </c>
      <c r="Q115" s="89"/>
      <c r="R115" s="89">
        <v>19500</v>
      </c>
    </row>
    <row r="116" spans="1:18" x14ac:dyDescent="0.25">
      <c r="A116" s="86">
        <v>3</v>
      </c>
      <c r="B116" s="459" t="s">
        <v>170</v>
      </c>
      <c r="C116" s="460"/>
      <c r="D116" s="460"/>
      <c r="E116" s="460"/>
      <c r="F116" s="465"/>
      <c r="G116" s="87" t="s">
        <v>171</v>
      </c>
      <c r="H116" s="88">
        <f t="shared" si="9"/>
        <v>0</v>
      </c>
      <c r="I116" s="88"/>
      <c r="J116" s="88"/>
      <c r="K116" s="88"/>
      <c r="L116" s="88">
        <v>4.25</v>
      </c>
      <c r="M116" s="88">
        <v>3</v>
      </c>
      <c r="N116" s="88">
        <v>1</v>
      </c>
      <c r="O116" s="88">
        <v>5.5</v>
      </c>
      <c r="P116" s="88">
        <v>0</v>
      </c>
      <c r="Q116" s="89"/>
      <c r="R116" s="89">
        <v>19500</v>
      </c>
    </row>
    <row r="117" spans="1:18" ht="28.5" x14ac:dyDescent="0.25">
      <c r="A117" s="86">
        <v>4</v>
      </c>
      <c r="B117" s="459" t="s">
        <v>172</v>
      </c>
      <c r="C117" s="460"/>
      <c r="D117" s="460"/>
      <c r="E117" s="460"/>
      <c r="F117" s="465"/>
      <c r="G117" s="87" t="s">
        <v>173</v>
      </c>
      <c r="H117" s="88">
        <f t="shared" si="9"/>
        <v>0</v>
      </c>
      <c r="I117" s="88"/>
      <c r="J117" s="88"/>
      <c r="K117" s="88"/>
      <c r="L117" s="88">
        <v>5</v>
      </c>
      <c r="M117" s="88">
        <v>4</v>
      </c>
      <c r="N117" s="88">
        <v>3</v>
      </c>
      <c r="O117" s="88">
        <v>7</v>
      </c>
      <c r="P117" s="88">
        <v>0</v>
      </c>
      <c r="Q117" s="89"/>
      <c r="R117" s="89">
        <v>19500</v>
      </c>
    </row>
    <row r="118" spans="1:18" ht="26.25" customHeight="1" x14ac:dyDescent="0.25">
      <c r="A118" s="86">
        <v>5</v>
      </c>
      <c r="B118" s="459" t="s">
        <v>174</v>
      </c>
      <c r="C118" s="460"/>
      <c r="D118" s="460"/>
      <c r="E118" s="460"/>
      <c r="F118" s="465"/>
      <c r="G118" s="87" t="s">
        <v>175</v>
      </c>
      <c r="H118" s="88">
        <f t="shared" si="9"/>
        <v>0</v>
      </c>
      <c r="I118" s="88"/>
      <c r="J118" s="88"/>
      <c r="K118" s="88"/>
      <c r="L118" s="88">
        <v>4.5</v>
      </c>
      <c r="M118" s="88">
        <v>3</v>
      </c>
      <c r="N118" s="88">
        <v>3</v>
      </c>
      <c r="O118" s="88">
        <v>6</v>
      </c>
      <c r="P118" s="88">
        <v>0</v>
      </c>
      <c r="Q118" s="89"/>
      <c r="R118" s="89">
        <v>19500</v>
      </c>
    </row>
    <row r="119" spans="1:18" x14ac:dyDescent="0.25">
      <c r="A119" s="86">
        <v>6</v>
      </c>
      <c r="B119" s="459" t="s">
        <v>176</v>
      </c>
      <c r="C119" s="460"/>
      <c r="D119" s="460"/>
      <c r="E119" s="460"/>
      <c r="F119" s="465"/>
      <c r="G119" s="87" t="s">
        <v>177</v>
      </c>
      <c r="H119" s="88">
        <f t="shared" si="9"/>
        <v>0</v>
      </c>
      <c r="I119" s="88"/>
      <c r="J119" s="88"/>
      <c r="K119" s="88"/>
      <c r="L119" s="88">
        <v>3.5</v>
      </c>
      <c r="M119" s="88">
        <v>3</v>
      </c>
      <c r="N119" s="88">
        <v>2</v>
      </c>
      <c r="O119" s="88">
        <v>6</v>
      </c>
      <c r="P119" s="88">
        <v>0</v>
      </c>
      <c r="Q119" s="89"/>
      <c r="R119" s="89">
        <v>19500</v>
      </c>
    </row>
    <row r="120" spans="1:18" ht="28.5" x14ac:dyDescent="0.25">
      <c r="A120" s="86">
        <v>7</v>
      </c>
      <c r="B120" s="459" t="s">
        <v>178</v>
      </c>
      <c r="C120" s="460"/>
      <c r="D120" s="460"/>
      <c r="E120" s="460"/>
      <c r="F120" s="465"/>
      <c r="G120" s="87" t="s">
        <v>179</v>
      </c>
      <c r="H120" s="88">
        <f t="shared" si="9"/>
        <v>0</v>
      </c>
      <c r="I120" s="88"/>
      <c r="J120" s="88"/>
      <c r="K120" s="88"/>
      <c r="L120" s="88">
        <v>5</v>
      </c>
      <c r="M120" s="88">
        <v>4</v>
      </c>
      <c r="N120" s="88">
        <v>1</v>
      </c>
      <c r="O120" s="88">
        <v>6.5</v>
      </c>
      <c r="P120" s="88">
        <v>0</v>
      </c>
      <c r="Q120" s="89"/>
      <c r="R120" s="89">
        <v>19500</v>
      </c>
    </row>
    <row r="121" spans="1:18" ht="27" customHeight="1" x14ac:dyDescent="0.25">
      <c r="A121" s="86">
        <v>8</v>
      </c>
      <c r="B121" s="459" t="s">
        <v>180</v>
      </c>
      <c r="C121" s="460"/>
      <c r="D121" s="460"/>
      <c r="E121" s="460"/>
      <c r="F121" s="465"/>
      <c r="G121" s="87" t="s">
        <v>181</v>
      </c>
      <c r="H121" s="88">
        <f t="shared" si="9"/>
        <v>0</v>
      </c>
      <c r="I121" s="88"/>
      <c r="J121" s="88"/>
      <c r="K121" s="88"/>
      <c r="L121" s="88"/>
      <c r="M121" s="88"/>
      <c r="N121" s="88">
        <v>3</v>
      </c>
      <c r="O121" s="88">
        <v>3</v>
      </c>
      <c r="P121" s="88">
        <v>0</v>
      </c>
      <c r="Q121" s="89"/>
      <c r="R121" s="89">
        <v>19500</v>
      </c>
    </row>
    <row r="122" spans="1:18" ht="28.5" x14ac:dyDescent="0.25">
      <c r="A122" s="86">
        <v>9</v>
      </c>
      <c r="B122" s="459" t="s">
        <v>182</v>
      </c>
      <c r="C122" s="460"/>
      <c r="D122" s="460"/>
      <c r="E122" s="460"/>
      <c r="F122" s="465"/>
      <c r="G122" s="87" t="s">
        <v>183</v>
      </c>
      <c r="H122" s="88">
        <f t="shared" si="9"/>
        <v>0</v>
      </c>
      <c r="I122" s="88"/>
      <c r="J122" s="88"/>
      <c r="K122" s="88"/>
      <c r="L122" s="88"/>
      <c r="M122" s="88"/>
      <c r="N122" s="88">
        <v>3</v>
      </c>
      <c r="O122" s="88">
        <v>3</v>
      </c>
      <c r="P122" s="88">
        <v>0</v>
      </c>
      <c r="Q122" s="89"/>
      <c r="R122" s="89">
        <v>19500</v>
      </c>
    </row>
    <row r="123" spans="1:18" ht="28.5" x14ac:dyDescent="0.25">
      <c r="A123" s="86">
        <v>10</v>
      </c>
      <c r="B123" s="459" t="s">
        <v>184</v>
      </c>
      <c r="C123" s="460"/>
      <c r="D123" s="460"/>
      <c r="E123" s="460"/>
      <c r="F123" s="465"/>
      <c r="G123" s="87" t="s">
        <v>185</v>
      </c>
      <c r="H123" s="88">
        <f t="shared" si="9"/>
        <v>0</v>
      </c>
      <c r="I123" s="88"/>
      <c r="J123" s="88"/>
      <c r="K123" s="88"/>
      <c r="L123" s="88"/>
      <c r="M123" s="88"/>
      <c r="N123" s="88">
        <v>3</v>
      </c>
      <c r="O123" s="88">
        <v>3</v>
      </c>
      <c r="P123" s="88">
        <v>1</v>
      </c>
      <c r="Q123" s="89"/>
      <c r="R123" s="89">
        <v>19500</v>
      </c>
    </row>
    <row r="124" spans="1:18" ht="42.75" x14ac:dyDescent="0.25">
      <c r="A124" s="86">
        <v>11</v>
      </c>
      <c r="B124" s="459" t="s">
        <v>186</v>
      </c>
      <c r="C124" s="460"/>
      <c r="D124" s="460"/>
      <c r="E124" s="460"/>
      <c r="F124" s="465"/>
      <c r="G124" s="87" t="s">
        <v>187</v>
      </c>
      <c r="H124" s="88">
        <f t="shared" si="9"/>
        <v>0</v>
      </c>
      <c r="I124" s="88"/>
      <c r="J124" s="88"/>
      <c r="K124" s="88"/>
      <c r="L124" s="88"/>
      <c r="M124" s="88"/>
      <c r="N124" s="88">
        <v>4</v>
      </c>
      <c r="O124" s="88">
        <v>3</v>
      </c>
      <c r="P124" s="88">
        <v>2</v>
      </c>
      <c r="Q124" s="89"/>
      <c r="R124" s="89">
        <v>19500</v>
      </c>
    </row>
    <row r="125" spans="1:18" x14ac:dyDescent="0.25">
      <c r="A125" s="86">
        <v>12</v>
      </c>
      <c r="B125" s="459" t="s">
        <v>188</v>
      </c>
      <c r="C125" s="460"/>
      <c r="D125" s="460"/>
      <c r="E125" s="460"/>
      <c r="F125" s="465"/>
      <c r="G125" s="87" t="s">
        <v>189</v>
      </c>
      <c r="H125" s="88">
        <f t="shared" si="9"/>
        <v>0</v>
      </c>
      <c r="I125" s="88"/>
      <c r="J125" s="88"/>
      <c r="K125" s="88"/>
      <c r="L125" s="88"/>
      <c r="M125" s="88"/>
      <c r="N125" s="88">
        <v>3</v>
      </c>
      <c r="O125" s="88">
        <v>3</v>
      </c>
      <c r="P125" s="88">
        <v>1</v>
      </c>
      <c r="Q125" s="89"/>
      <c r="R125" s="89">
        <v>19500</v>
      </c>
    </row>
    <row r="126" spans="1:18" ht="26.25" customHeight="1" x14ac:dyDescent="0.25">
      <c r="A126" s="86">
        <v>13</v>
      </c>
      <c r="B126" s="459" t="s">
        <v>190</v>
      </c>
      <c r="C126" s="460"/>
      <c r="D126" s="460"/>
      <c r="E126" s="460"/>
      <c r="F126" s="465"/>
      <c r="G126" s="87" t="s">
        <v>191</v>
      </c>
      <c r="H126" s="88">
        <f t="shared" si="9"/>
        <v>0</v>
      </c>
      <c r="I126" s="88"/>
      <c r="J126" s="88"/>
      <c r="K126" s="88"/>
      <c r="L126" s="88"/>
      <c r="M126" s="88"/>
      <c r="N126" s="88">
        <v>2</v>
      </c>
      <c r="O126" s="88">
        <v>3</v>
      </c>
      <c r="P126" s="88">
        <v>2</v>
      </c>
      <c r="Q126" s="89"/>
      <c r="R126" s="89">
        <v>19500</v>
      </c>
    </row>
    <row r="127" spans="1:18" x14ac:dyDescent="0.25">
      <c r="A127" s="86">
        <v>14</v>
      </c>
      <c r="B127" s="459" t="s">
        <v>192</v>
      </c>
      <c r="C127" s="460"/>
      <c r="D127" s="460"/>
      <c r="E127" s="460"/>
      <c r="F127" s="465"/>
      <c r="G127" s="87" t="s">
        <v>193</v>
      </c>
      <c r="H127" s="88">
        <f t="shared" si="9"/>
        <v>0</v>
      </c>
      <c r="I127" s="88"/>
      <c r="J127" s="88"/>
      <c r="K127" s="88"/>
      <c r="L127" s="88"/>
      <c r="M127" s="88"/>
      <c r="N127" s="88">
        <v>4</v>
      </c>
      <c r="O127" s="88">
        <v>3</v>
      </c>
      <c r="P127" s="88">
        <v>0</v>
      </c>
      <c r="Q127" s="89"/>
      <c r="R127" s="89">
        <v>19500</v>
      </c>
    </row>
    <row r="128" spans="1:18" ht="26.25" customHeight="1" x14ac:dyDescent="0.25">
      <c r="A128" s="86">
        <v>15</v>
      </c>
      <c r="B128" s="459" t="s">
        <v>194</v>
      </c>
      <c r="C128" s="460"/>
      <c r="D128" s="460"/>
      <c r="E128" s="460"/>
      <c r="F128" s="465"/>
      <c r="G128" s="87" t="s">
        <v>195</v>
      </c>
      <c r="H128" s="88">
        <f t="shared" si="9"/>
        <v>0</v>
      </c>
      <c r="I128" s="88"/>
      <c r="J128" s="88"/>
      <c r="K128" s="88"/>
      <c r="L128" s="88"/>
      <c r="M128" s="88"/>
      <c r="N128" s="88">
        <v>4</v>
      </c>
      <c r="O128" s="88">
        <v>3</v>
      </c>
      <c r="P128" s="88"/>
      <c r="Q128" s="89"/>
      <c r="R128" s="89">
        <v>19500</v>
      </c>
    </row>
    <row r="129" spans="1:18" ht="27.75" customHeight="1" x14ac:dyDescent="0.25">
      <c r="A129" s="86">
        <v>16</v>
      </c>
      <c r="B129" s="459" t="s">
        <v>196</v>
      </c>
      <c r="C129" s="460"/>
      <c r="D129" s="460"/>
      <c r="E129" s="460"/>
      <c r="F129" s="465"/>
      <c r="G129" s="87" t="s">
        <v>197</v>
      </c>
      <c r="H129" s="88">
        <f t="shared" si="9"/>
        <v>0</v>
      </c>
      <c r="I129" s="88"/>
      <c r="J129" s="88"/>
      <c r="K129" s="88"/>
      <c r="L129" s="88"/>
      <c r="M129" s="88"/>
      <c r="N129" s="88">
        <v>3</v>
      </c>
      <c r="O129" s="88">
        <v>3</v>
      </c>
      <c r="P129" s="88"/>
      <c r="Q129" s="89"/>
      <c r="R129" s="89">
        <v>19500</v>
      </c>
    </row>
    <row r="130" spans="1:18" x14ac:dyDescent="0.25">
      <c r="A130" s="86">
        <v>17</v>
      </c>
      <c r="B130" s="459" t="s">
        <v>198</v>
      </c>
      <c r="C130" s="460"/>
      <c r="D130" s="460"/>
      <c r="E130" s="460"/>
      <c r="F130" s="465"/>
      <c r="G130" s="87" t="s">
        <v>199</v>
      </c>
      <c r="H130" s="88">
        <f t="shared" si="9"/>
        <v>0</v>
      </c>
      <c r="I130" s="88"/>
      <c r="J130" s="88"/>
      <c r="K130" s="88"/>
      <c r="L130" s="88"/>
      <c r="M130" s="88"/>
      <c r="N130" s="88">
        <v>3</v>
      </c>
      <c r="O130" s="88">
        <v>3</v>
      </c>
      <c r="P130" s="88"/>
      <c r="Q130" s="89"/>
      <c r="R130" s="89">
        <v>19500</v>
      </c>
    </row>
    <row r="131" spans="1:18" x14ac:dyDescent="0.25">
      <c r="A131" s="86">
        <v>5</v>
      </c>
      <c r="B131" s="457" t="s">
        <v>200</v>
      </c>
      <c r="C131" s="458"/>
      <c r="D131" s="458"/>
      <c r="E131" s="458"/>
      <c r="F131" s="458"/>
      <c r="G131" s="475"/>
      <c r="H131" s="104">
        <f>H132+H133+H134+H135+H136+H137+H138+H139+H140+H141+H142+H143+H144+H145+H147+H146+H148+H149</f>
        <v>300</v>
      </c>
      <c r="I131" s="104">
        <f>I132+I133+I134+I135+I136+I137+I138+I139+I140+I141+I142+I143+I144+I145+I147+I146+I148+I149</f>
        <v>190</v>
      </c>
      <c r="J131" s="90">
        <f t="shared" ref="J131:P131" si="10">J132+J133+J134+J135+J136+J137+J138+J139+J140+J141+J142+J143+J144+J145+J147+J146+J148+J149</f>
        <v>110</v>
      </c>
      <c r="K131" s="104">
        <f t="shared" si="10"/>
        <v>160</v>
      </c>
      <c r="L131" s="104">
        <f t="shared" si="10"/>
        <v>38</v>
      </c>
      <c r="M131" s="104">
        <f t="shared" si="10"/>
        <v>0</v>
      </c>
      <c r="N131" s="104">
        <f t="shared" si="10"/>
        <v>426</v>
      </c>
      <c r="O131" s="104">
        <f t="shared" si="10"/>
        <v>11</v>
      </c>
      <c r="P131" s="104">
        <f t="shared" si="10"/>
        <v>2</v>
      </c>
      <c r="Q131" s="85">
        <v>44972</v>
      </c>
      <c r="R131" s="85">
        <v>22486</v>
      </c>
    </row>
    <row r="132" spans="1:18" ht="30" customHeight="1" x14ac:dyDescent="0.25">
      <c r="A132" s="86"/>
      <c r="B132" s="459" t="s">
        <v>201</v>
      </c>
      <c r="C132" s="460"/>
      <c r="D132" s="460"/>
      <c r="E132" s="460"/>
      <c r="F132" s="465"/>
      <c r="G132" s="87" t="s">
        <v>537</v>
      </c>
      <c r="H132" s="88">
        <f>I132+J132</f>
        <v>250</v>
      </c>
      <c r="I132" s="88">
        <v>190</v>
      </c>
      <c r="J132" s="88">
        <v>60</v>
      </c>
      <c r="K132" s="88">
        <v>116</v>
      </c>
      <c r="L132" s="88">
        <v>5</v>
      </c>
      <c r="M132" s="88">
        <v>0</v>
      </c>
      <c r="N132" s="88">
        <v>277</v>
      </c>
      <c r="O132" s="88">
        <v>3</v>
      </c>
      <c r="P132" s="88">
        <v>0</v>
      </c>
      <c r="Q132" s="89">
        <v>44647</v>
      </c>
      <c r="R132" s="89">
        <v>22872</v>
      </c>
    </row>
    <row r="133" spans="1:18" x14ac:dyDescent="0.25">
      <c r="A133" s="86"/>
      <c r="B133" s="459" t="s">
        <v>202</v>
      </c>
      <c r="C133" s="460"/>
      <c r="D133" s="460"/>
      <c r="E133" s="460"/>
      <c r="F133" s="465"/>
      <c r="G133" s="87" t="s">
        <v>538</v>
      </c>
      <c r="H133" s="88">
        <f t="shared" ref="H133:H149" si="11">I133+J133</f>
        <v>0</v>
      </c>
      <c r="I133" s="88"/>
      <c r="J133" s="88"/>
      <c r="K133" s="88">
        <v>8</v>
      </c>
      <c r="L133" s="88">
        <v>5</v>
      </c>
      <c r="M133" s="88">
        <v>0</v>
      </c>
      <c r="N133" s="88">
        <v>27</v>
      </c>
      <c r="O133" s="88">
        <v>3</v>
      </c>
      <c r="P133" s="88">
        <v>0</v>
      </c>
      <c r="Q133" s="89">
        <v>37564</v>
      </c>
      <c r="R133" s="89">
        <v>21345</v>
      </c>
    </row>
    <row r="134" spans="1:18" x14ac:dyDescent="0.25">
      <c r="A134" s="86"/>
      <c r="B134" s="459" t="s">
        <v>203</v>
      </c>
      <c r="C134" s="460"/>
      <c r="D134" s="460"/>
      <c r="E134" s="460"/>
      <c r="F134" s="465"/>
      <c r="G134" s="87" t="s">
        <v>539</v>
      </c>
      <c r="H134" s="88">
        <f t="shared" si="11"/>
        <v>0</v>
      </c>
      <c r="I134" s="88"/>
      <c r="J134" s="88"/>
      <c r="K134" s="88">
        <v>7</v>
      </c>
      <c r="L134" s="88">
        <v>3</v>
      </c>
      <c r="M134" s="88"/>
      <c r="N134" s="88">
        <v>21</v>
      </c>
      <c r="O134" s="88"/>
      <c r="P134" s="88"/>
      <c r="Q134" s="89">
        <v>34256</v>
      </c>
      <c r="R134" s="89">
        <v>20093</v>
      </c>
    </row>
    <row r="135" spans="1:18" x14ac:dyDescent="0.25">
      <c r="A135" s="86"/>
      <c r="B135" s="459" t="s">
        <v>204</v>
      </c>
      <c r="C135" s="460"/>
      <c r="D135" s="460"/>
      <c r="E135" s="460"/>
      <c r="F135" s="465"/>
      <c r="G135" s="87" t="s">
        <v>540</v>
      </c>
      <c r="H135" s="88">
        <f t="shared" si="11"/>
        <v>15</v>
      </c>
      <c r="I135" s="88"/>
      <c r="J135" s="88">
        <v>15</v>
      </c>
      <c r="K135" s="88">
        <v>5</v>
      </c>
      <c r="L135" s="88">
        <v>4</v>
      </c>
      <c r="M135" s="88"/>
      <c r="N135" s="88">
        <v>15</v>
      </c>
      <c r="O135" s="88"/>
      <c r="P135" s="88"/>
      <c r="Q135" s="89">
        <v>38021</v>
      </c>
      <c r="R135" s="89">
        <v>20312</v>
      </c>
    </row>
    <row r="136" spans="1:18" x14ac:dyDescent="0.25">
      <c r="A136" s="86"/>
      <c r="B136" s="459" t="s">
        <v>205</v>
      </c>
      <c r="C136" s="460"/>
      <c r="D136" s="460"/>
      <c r="E136" s="460"/>
      <c r="F136" s="465"/>
      <c r="G136" s="87" t="s">
        <v>541</v>
      </c>
      <c r="H136" s="88">
        <f t="shared" si="11"/>
        <v>0</v>
      </c>
      <c r="I136" s="88"/>
      <c r="J136" s="88"/>
      <c r="K136" s="88">
        <v>5</v>
      </c>
      <c r="L136" s="88">
        <v>9</v>
      </c>
      <c r="M136" s="88"/>
      <c r="N136" s="88">
        <v>22</v>
      </c>
      <c r="O136" s="88"/>
      <c r="P136" s="88"/>
      <c r="Q136" s="89">
        <v>41723</v>
      </c>
      <c r="R136" s="89">
        <v>20278</v>
      </c>
    </row>
    <row r="137" spans="1:18" x14ac:dyDescent="0.25">
      <c r="A137" s="86"/>
      <c r="B137" s="459" t="s">
        <v>206</v>
      </c>
      <c r="C137" s="460"/>
      <c r="D137" s="460"/>
      <c r="E137" s="460"/>
      <c r="F137" s="465"/>
      <c r="G137" s="87" t="s">
        <v>542</v>
      </c>
      <c r="H137" s="88">
        <f t="shared" si="11"/>
        <v>15</v>
      </c>
      <c r="I137" s="88"/>
      <c r="J137" s="88">
        <v>15</v>
      </c>
      <c r="K137" s="88">
        <v>6</v>
      </c>
      <c r="L137" s="88">
        <v>2</v>
      </c>
      <c r="M137" s="88"/>
      <c r="N137" s="88">
        <v>25</v>
      </c>
      <c r="O137" s="88"/>
      <c r="P137" s="88"/>
      <c r="Q137" s="89">
        <v>41657</v>
      </c>
      <c r="R137" s="89">
        <v>21365</v>
      </c>
    </row>
    <row r="138" spans="1:18" x14ac:dyDescent="0.25">
      <c r="A138" s="86"/>
      <c r="B138" s="459" t="s">
        <v>207</v>
      </c>
      <c r="C138" s="460"/>
      <c r="D138" s="460"/>
      <c r="E138" s="460"/>
      <c r="F138" s="465"/>
      <c r="G138" s="87" t="s">
        <v>543</v>
      </c>
      <c r="H138" s="88">
        <f t="shared" si="11"/>
        <v>20</v>
      </c>
      <c r="I138" s="88"/>
      <c r="J138" s="88">
        <v>20</v>
      </c>
      <c r="K138" s="88">
        <v>10</v>
      </c>
      <c r="L138" s="88">
        <v>7</v>
      </c>
      <c r="M138" s="88"/>
      <c r="N138" s="88">
        <v>16</v>
      </c>
      <c r="O138" s="88">
        <v>2</v>
      </c>
      <c r="P138" s="88"/>
      <c r="Q138" s="89">
        <v>38925</v>
      </c>
      <c r="R138" s="89">
        <v>20451</v>
      </c>
    </row>
    <row r="139" spans="1:18" ht="26.25" customHeight="1" x14ac:dyDescent="0.25">
      <c r="A139" s="86"/>
      <c r="B139" s="459" t="s">
        <v>208</v>
      </c>
      <c r="C139" s="460"/>
      <c r="D139" s="460"/>
      <c r="E139" s="460"/>
      <c r="F139" s="465"/>
      <c r="G139" s="87" t="s">
        <v>544</v>
      </c>
      <c r="H139" s="88">
        <f t="shared" si="11"/>
        <v>0</v>
      </c>
      <c r="I139" s="88"/>
      <c r="J139" s="88"/>
      <c r="K139" s="88">
        <v>3</v>
      </c>
      <c r="L139" s="88">
        <v>3</v>
      </c>
      <c r="M139" s="88"/>
      <c r="N139" s="88">
        <v>12</v>
      </c>
      <c r="O139" s="88">
        <v>0</v>
      </c>
      <c r="P139" s="88"/>
      <c r="Q139" s="89">
        <v>36833</v>
      </c>
      <c r="R139" s="89">
        <v>19254</v>
      </c>
    </row>
    <row r="140" spans="1:18" ht="33" customHeight="1" x14ac:dyDescent="0.25">
      <c r="A140" s="86">
        <v>1</v>
      </c>
      <c r="B140" s="459" t="s">
        <v>209</v>
      </c>
      <c r="C140" s="460"/>
      <c r="D140" s="460"/>
      <c r="E140" s="460"/>
      <c r="F140" s="465"/>
      <c r="G140" s="87" t="s">
        <v>498</v>
      </c>
      <c r="H140" s="88">
        <f t="shared" si="11"/>
        <v>0</v>
      </c>
      <c r="I140" s="88"/>
      <c r="J140" s="88"/>
      <c r="K140" s="88"/>
      <c r="L140" s="88"/>
      <c r="M140" s="88"/>
      <c r="N140" s="88">
        <v>0</v>
      </c>
      <c r="O140" s="88">
        <v>1</v>
      </c>
      <c r="P140" s="88">
        <v>1</v>
      </c>
      <c r="Q140" s="89"/>
      <c r="R140" s="89"/>
    </row>
    <row r="141" spans="1:18" ht="30.75" customHeight="1" x14ac:dyDescent="0.25">
      <c r="A141" s="86">
        <v>2</v>
      </c>
      <c r="B141" s="459" t="s">
        <v>210</v>
      </c>
      <c r="C141" s="460"/>
      <c r="D141" s="460"/>
      <c r="E141" s="460"/>
      <c r="F141" s="465"/>
      <c r="G141" s="87" t="s">
        <v>211</v>
      </c>
      <c r="H141" s="88">
        <f t="shared" si="11"/>
        <v>0</v>
      </c>
      <c r="I141" s="88"/>
      <c r="J141" s="88"/>
      <c r="K141" s="88"/>
      <c r="L141" s="88"/>
      <c r="M141" s="88"/>
      <c r="N141" s="88">
        <v>0</v>
      </c>
      <c r="O141" s="88">
        <v>1</v>
      </c>
      <c r="P141" s="88">
        <v>1</v>
      </c>
      <c r="Q141" s="89"/>
      <c r="R141" s="89"/>
    </row>
    <row r="142" spans="1:18" ht="28.5" x14ac:dyDescent="0.25">
      <c r="A142" s="86">
        <v>3</v>
      </c>
      <c r="B142" s="459" t="s">
        <v>212</v>
      </c>
      <c r="C142" s="460"/>
      <c r="D142" s="460"/>
      <c r="E142" s="460"/>
      <c r="F142" s="465"/>
      <c r="G142" s="87" t="s">
        <v>213</v>
      </c>
      <c r="H142" s="88">
        <f t="shared" si="11"/>
        <v>0</v>
      </c>
      <c r="I142" s="88"/>
      <c r="J142" s="88"/>
      <c r="K142" s="88"/>
      <c r="L142" s="88"/>
      <c r="M142" s="88"/>
      <c r="N142" s="88">
        <v>2</v>
      </c>
      <c r="O142" s="88"/>
      <c r="P142" s="88"/>
      <c r="Q142" s="89"/>
      <c r="R142" s="89">
        <v>24982</v>
      </c>
    </row>
    <row r="143" spans="1:18" ht="32.25" customHeight="1" x14ac:dyDescent="0.25">
      <c r="A143" s="86">
        <v>4</v>
      </c>
      <c r="B143" s="459" t="s">
        <v>214</v>
      </c>
      <c r="C143" s="460"/>
      <c r="D143" s="460"/>
      <c r="E143" s="460"/>
      <c r="F143" s="465"/>
      <c r="G143" s="87" t="s">
        <v>215</v>
      </c>
      <c r="H143" s="88">
        <f t="shared" si="11"/>
        <v>0</v>
      </c>
      <c r="I143" s="88"/>
      <c r="J143" s="88"/>
      <c r="K143" s="88"/>
      <c r="L143" s="88"/>
      <c r="M143" s="88"/>
      <c r="N143" s="88">
        <v>1</v>
      </c>
      <c r="O143" s="88"/>
      <c r="P143" s="88"/>
      <c r="Q143" s="89"/>
      <c r="R143" s="89">
        <v>20457</v>
      </c>
    </row>
    <row r="144" spans="1:18" x14ac:dyDescent="0.25">
      <c r="A144" s="86">
        <v>5</v>
      </c>
      <c r="B144" s="459" t="s">
        <v>216</v>
      </c>
      <c r="C144" s="460"/>
      <c r="D144" s="460"/>
      <c r="E144" s="460"/>
      <c r="F144" s="465"/>
      <c r="G144" s="87" t="s">
        <v>217</v>
      </c>
      <c r="H144" s="88">
        <f t="shared" si="11"/>
        <v>0</v>
      </c>
      <c r="I144" s="88"/>
      <c r="J144" s="88"/>
      <c r="K144" s="88"/>
      <c r="L144" s="88"/>
      <c r="M144" s="88"/>
      <c r="N144" s="88">
        <v>1</v>
      </c>
      <c r="O144" s="88">
        <v>1</v>
      </c>
      <c r="P144" s="88"/>
      <c r="Q144" s="89"/>
      <c r="R144" s="89">
        <v>19787</v>
      </c>
    </row>
    <row r="145" spans="1:18" ht="31.5" customHeight="1" x14ac:dyDescent="0.25">
      <c r="A145" s="86">
        <v>6</v>
      </c>
      <c r="B145" s="459" t="s">
        <v>203</v>
      </c>
      <c r="C145" s="460"/>
      <c r="D145" s="460"/>
      <c r="E145" s="460"/>
      <c r="F145" s="465"/>
      <c r="G145" s="87" t="s">
        <v>218</v>
      </c>
      <c r="H145" s="88">
        <f t="shared" si="11"/>
        <v>0</v>
      </c>
      <c r="I145" s="88"/>
      <c r="J145" s="88"/>
      <c r="K145" s="88"/>
      <c r="L145" s="88"/>
      <c r="M145" s="88"/>
      <c r="N145" s="88">
        <v>1</v>
      </c>
      <c r="O145" s="88">
        <v>0</v>
      </c>
      <c r="P145" s="88"/>
      <c r="Q145" s="89"/>
      <c r="R145" s="89">
        <v>20845</v>
      </c>
    </row>
    <row r="146" spans="1:18" ht="38.25" customHeight="1" x14ac:dyDescent="0.25">
      <c r="A146" s="86">
        <v>7</v>
      </c>
      <c r="B146" s="459" t="s">
        <v>219</v>
      </c>
      <c r="C146" s="460"/>
      <c r="D146" s="460"/>
      <c r="E146" s="460"/>
      <c r="F146" s="465"/>
      <c r="G146" s="87" t="s">
        <v>220</v>
      </c>
      <c r="H146" s="88">
        <f t="shared" si="11"/>
        <v>0</v>
      </c>
      <c r="I146" s="88"/>
      <c r="J146" s="88"/>
      <c r="K146" s="88"/>
      <c r="L146" s="88"/>
      <c r="M146" s="88"/>
      <c r="N146" s="88">
        <v>3</v>
      </c>
      <c r="O146" s="88"/>
      <c r="P146" s="88"/>
      <c r="Q146" s="89"/>
      <c r="R146" s="89">
        <v>21877</v>
      </c>
    </row>
    <row r="147" spans="1:18" x14ac:dyDescent="0.25">
      <c r="A147" s="86">
        <v>8</v>
      </c>
      <c r="B147" s="459" t="s">
        <v>221</v>
      </c>
      <c r="C147" s="460"/>
      <c r="D147" s="460"/>
      <c r="E147" s="460"/>
      <c r="F147" s="465"/>
      <c r="G147" s="87" t="s">
        <v>222</v>
      </c>
      <c r="H147" s="88">
        <f t="shared" si="11"/>
        <v>0</v>
      </c>
      <c r="I147" s="88"/>
      <c r="J147" s="88"/>
      <c r="K147" s="88"/>
      <c r="L147" s="88"/>
      <c r="M147" s="88"/>
      <c r="N147" s="88">
        <v>1</v>
      </c>
      <c r="O147" s="88"/>
      <c r="P147" s="88"/>
      <c r="Q147" s="89"/>
      <c r="R147" s="89">
        <v>25033</v>
      </c>
    </row>
    <row r="148" spans="1:18" ht="27.75" customHeight="1" x14ac:dyDescent="0.25">
      <c r="A148" s="86">
        <v>9</v>
      </c>
      <c r="B148" s="459" t="s">
        <v>223</v>
      </c>
      <c r="C148" s="460"/>
      <c r="D148" s="460"/>
      <c r="E148" s="460"/>
      <c r="F148" s="465"/>
      <c r="G148" s="87" t="s">
        <v>224</v>
      </c>
      <c r="H148" s="88">
        <f t="shared" si="11"/>
        <v>0</v>
      </c>
      <c r="I148" s="88"/>
      <c r="J148" s="88"/>
      <c r="K148" s="88"/>
      <c r="L148" s="88"/>
      <c r="M148" s="88"/>
      <c r="N148" s="88">
        <v>1</v>
      </c>
      <c r="O148" s="88"/>
      <c r="P148" s="88"/>
      <c r="Q148" s="89"/>
      <c r="R148" s="89">
        <v>20194</v>
      </c>
    </row>
    <row r="149" spans="1:18" x14ac:dyDescent="0.25">
      <c r="A149" s="86">
        <v>10</v>
      </c>
      <c r="B149" s="459" t="s">
        <v>225</v>
      </c>
      <c r="C149" s="460"/>
      <c r="D149" s="460"/>
      <c r="E149" s="460"/>
      <c r="F149" s="465"/>
      <c r="G149" s="87" t="s">
        <v>226</v>
      </c>
      <c r="H149" s="88">
        <f t="shared" si="11"/>
        <v>0</v>
      </c>
      <c r="I149" s="88"/>
      <c r="J149" s="88"/>
      <c r="K149" s="88"/>
      <c r="L149" s="88"/>
      <c r="M149" s="88"/>
      <c r="N149" s="88">
        <v>1</v>
      </c>
      <c r="O149" s="88"/>
      <c r="P149" s="88"/>
      <c r="Q149" s="89"/>
      <c r="R149" s="89">
        <v>19015</v>
      </c>
    </row>
    <row r="150" spans="1:18" x14ac:dyDescent="0.25">
      <c r="A150" s="86">
        <v>6</v>
      </c>
      <c r="B150" s="457" t="s">
        <v>227</v>
      </c>
      <c r="C150" s="458"/>
      <c r="D150" s="458"/>
      <c r="E150" s="458"/>
      <c r="F150" s="458"/>
      <c r="G150" s="475"/>
      <c r="H150" s="104">
        <f t="shared" ref="H150:P150" si="12">H151+H152+H153+H154+H155+H156+H157+H158+H159+H160+H161+H162+H163</f>
        <v>285</v>
      </c>
      <c r="I150" s="104">
        <f t="shared" si="12"/>
        <v>165</v>
      </c>
      <c r="J150" s="104">
        <f t="shared" si="12"/>
        <v>120</v>
      </c>
      <c r="K150" s="104">
        <f t="shared" si="12"/>
        <v>87</v>
      </c>
      <c r="L150" s="104">
        <f t="shared" si="12"/>
        <v>119</v>
      </c>
      <c r="M150" s="104">
        <f t="shared" si="12"/>
        <v>19</v>
      </c>
      <c r="N150" s="104">
        <f t="shared" si="12"/>
        <v>346</v>
      </c>
      <c r="O150" s="104">
        <f t="shared" si="12"/>
        <v>72</v>
      </c>
      <c r="P150" s="104">
        <f t="shared" si="12"/>
        <v>4</v>
      </c>
      <c r="Q150" s="85">
        <v>44973</v>
      </c>
      <c r="R150" s="85">
        <v>22486</v>
      </c>
    </row>
    <row r="151" spans="1:18" ht="27" customHeight="1" x14ac:dyDescent="0.25">
      <c r="A151" s="86"/>
      <c r="B151" s="459" t="s">
        <v>228</v>
      </c>
      <c r="C151" s="460"/>
      <c r="D151" s="460"/>
      <c r="E151" s="460"/>
      <c r="F151" s="465"/>
      <c r="G151" s="87" t="s">
        <v>545</v>
      </c>
      <c r="H151" s="88">
        <f>I151+J151</f>
        <v>160</v>
      </c>
      <c r="I151" s="88">
        <v>130</v>
      </c>
      <c r="J151" s="88">
        <v>30</v>
      </c>
      <c r="K151" s="88">
        <v>51</v>
      </c>
      <c r="L151" s="88">
        <v>87</v>
      </c>
      <c r="M151" s="88">
        <v>12</v>
      </c>
      <c r="N151" s="88">
        <v>198</v>
      </c>
      <c r="O151" s="88">
        <v>59</v>
      </c>
      <c r="P151" s="88">
        <v>0</v>
      </c>
      <c r="Q151" s="89">
        <v>45720</v>
      </c>
      <c r="R151" s="89">
        <v>22822</v>
      </c>
    </row>
    <row r="152" spans="1:18" x14ac:dyDescent="0.25">
      <c r="A152" s="86"/>
      <c r="B152" s="459" t="s">
        <v>229</v>
      </c>
      <c r="C152" s="460"/>
      <c r="D152" s="460"/>
      <c r="E152" s="460"/>
      <c r="F152" s="465"/>
      <c r="G152" s="87" t="s">
        <v>546</v>
      </c>
      <c r="H152" s="88">
        <f t="shared" ref="H152:H163" si="13">I152+J152</f>
        <v>80</v>
      </c>
      <c r="I152" s="88">
        <v>25</v>
      </c>
      <c r="J152" s="88">
        <v>55</v>
      </c>
      <c r="K152" s="88">
        <v>19</v>
      </c>
      <c r="L152" s="88">
        <v>7</v>
      </c>
      <c r="M152" s="88">
        <v>1</v>
      </c>
      <c r="N152" s="88">
        <v>60</v>
      </c>
      <c r="O152" s="88">
        <v>5</v>
      </c>
      <c r="P152" s="88">
        <v>0</v>
      </c>
      <c r="Q152" s="89">
        <v>42840</v>
      </c>
      <c r="R152" s="89">
        <v>21658</v>
      </c>
    </row>
    <row r="153" spans="1:18" ht="28.5" x14ac:dyDescent="0.25">
      <c r="A153" s="86"/>
      <c r="B153" s="459" t="s">
        <v>230</v>
      </c>
      <c r="C153" s="460"/>
      <c r="D153" s="460"/>
      <c r="E153" s="460"/>
      <c r="F153" s="465"/>
      <c r="G153" s="87" t="s">
        <v>547</v>
      </c>
      <c r="H153" s="88">
        <f t="shared" si="13"/>
        <v>25</v>
      </c>
      <c r="I153" s="88">
        <v>0</v>
      </c>
      <c r="J153" s="88">
        <v>25</v>
      </c>
      <c r="K153" s="88">
        <v>8</v>
      </c>
      <c r="L153" s="88">
        <v>8</v>
      </c>
      <c r="M153" s="88">
        <v>1</v>
      </c>
      <c r="N153" s="88">
        <v>31</v>
      </c>
      <c r="O153" s="88">
        <v>0</v>
      </c>
      <c r="P153" s="88"/>
      <c r="Q153" s="89">
        <v>42658</v>
      </c>
      <c r="R153" s="89">
        <v>21492</v>
      </c>
    </row>
    <row r="154" spans="1:18" x14ac:dyDescent="0.25">
      <c r="A154" s="86"/>
      <c r="B154" s="459" t="s">
        <v>231</v>
      </c>
      <c r="C154" s="460"/>
      <c r="D154" s="460"/>
      <c r="E154" s="460"/>
      <c r="F154" s="465"/>
      <c r="G154" s="87" t="s">
        <v>549</v>
      </c>
      <c r="H154" s="88">
        <f t="shared" si="13"/>
        <v>20</v>
      </c>
      <c r="I154" s="88">
        <v>10</v>
      </c>
      <c r="J154" s="88">
        <v>10</v>
      </c>
      <c r="K154" s="88">
        <v>4</v>
      </c>
      <c r="L154" s="88">
        <v>12</v>
      </c>
      <c r="M154" s="88">
        <v>4</v>
      </c>
      <c r="N154" s="88">
        <v>27</v>
      </c>
      <c r="O154" s="88">
        <v>8</v>
      </c>
      <c r="P154" s="88">
        <v>4</v>
      </c>
      <c r="Q154" s="89">
        <v>41315</v>
      </c>
      <c r="R154" s="89">
        <v>22158</v>
      </c>
    </row>
    <row r="155" spans="1:18" x14ac:dyDescent="0.25">
      <c r="A155" s="86"/>
      <c r="B155" s="459" t="s">
        <v>232</v>
      </c>
      <c r="C155" s="460"/>
      <c r="D155" s="460"/>
      <c r="E155" s="460"/>
      <c r="F155" s="465"/>
      <c r="G155" s="87" t="s">
        <v>548</v>
      </c>
      <c r="H155" s="88">
        <f t="shared" si="13"/>
        <v>0</v>
      </c>
      <c r="I155" s="88"/>
      <c r="J155" s="88"/>
      <c r="K155" s="88">
        <v>5</v>
      </c>
      <c r="L155" s="88">
        <v>5</v>
      </c>
      <c r="M155" s="88">
        <v>1</v>
      </c>
      <c r="N155" s="88">
        <v>21</v>
      </c>
      <c r="O155" s="88">
        <v>0</v>
      </c>
      <c r="P155" s="88"/>
      <c r="Q155" s="89">
        <v>41398</v>
      </c>
      <c r="R155" s="89">
        <v>21918</v>
      </c>
    </row>
    <row r="156" spans="1:18" ht="57" x14ac:dyDescent="0.25">
      <c r="A156" s="86">
        <v>1</v>
      </c>
      <c r="B156" s="459" t="s">
        <v>233</v>
      </c>
      <c r="C156" s="460"/>
      <c r="D156" s="460"/>
      <c r="E156" s="460"/>
      <c r="F156" s="465"/>
      <c r="G156" s="87" t="s">
        <v>234</v>
      </c>
      <c r="H156" s="88">
        <f t="shared" si="13"/>
        <v>0</v>
      </c>
      <c r="I156" s="88"/>
      <c r="J156" s="88"/>
      <c r="K156" s="88"/>
      <c r="L156" s="88"/>
      <c r="M156" s="88"/>
      <c r="N156" s="88">
        <v>0</v>
      </c>
      <c r="O156" s="88">
        <v>0</v>
      </c>
      <c r="P156" s="88"/>
      <c r="Q156" s="89"/>
      <c r="R156" s="89">
        <v>20389</v>
      </c>
    </row>
    <row r="157" spans="1:18" ht="27.75" customHeight="1" x14ac:dyDescent="0.25">
      <c r="A157" s="86">
        <v>2</v>
      </c>
      <c r="B157" s="459" t="s">
        <v>235</v>
      </c>
      <c r="C157" s="460"/>
      <c r="D157" s="460"/>
      <c r="E157" s="460"/>
      <c r="F157" s="465"/>
      <c r="G157" s="87" t="s">
        <v>236</v>
      </c>
      <c r="H157" s="88">
        <f t="shared" si="13"/>
        <v>0</v>
      </c>
      <c r="I157" s="88"/>
      <c r="J157" s="88"/>
      <c r="K157" s="88"/>
      <c r="L157" s="88"/>
      <c r="M157" s="88"/>
      <c r="N157" s="88">
        <v>2</v>
      </c>
      <c r="O157" s="88">
        <v>0</v>
      </c>
      <c r="P157" s="88"/>
      <c r="Q157" s="89"/>
      <c r="R157" s="89">
        <v>20258</v>
      </c>
    </row>
    <row r="158" spans="1:18" ht="31.5" customHeight="1" x14ac:dyDescent="0.25">
      <c r="A158" s="86">
        <v>3</v>
      </c>
      <c r="B158" s="459" t="s">
        <v>237</v>
      </c>
      <c r="C158" s="460"/>
      <c r="D158" s="460"/>
      <c r="E158" s="460"/>
      <c r="F158" s="465"/>
      <c r="G158" s="87" t="s">
        <v>238</v>
      </c>
      <c r="H158" s="88">
        <f t="shared" si="13"/>
        <v>0</v>
      </c>
      <c r="I158" s="88"/>
      <c r="J158" s="88"/>
      <c r="K158" s="88"/>
      <c r="L158" s="88"/>
      <c r="M158" s="88"/>
      <c r="N158" s="88">
        <v>3</v>
      </c>
      <c r="O158" s="88"/>
      <c r="P158" s="88"/>
      <c r="Q158" s="89"/>
      <c r="R158" s="89">
        <v>20401</v>
      </c>
    </row>
    <row r="159" spans="1:18" ht="39.75" customHeight="1" x14ac:dyDescent="0.25">
      <c r="A159" s="86">
        <v>4</v>
      </c>
      <c r="B159" s="459" t="s">
        <v>228</v>
      </c>
      <c r="C159" s="460"/>
      <c r="D159" s="460"/>
      <c r="E159" s="460"/>
      <c r="F159" s="465"/>
      <c r="G159" s="87" t="s">
        <v>657</v>
      </c>
      <c r="H159" s="88">
        <f t="shared" si="13"/>
        <v>0</v>
      </c>
      <c r="I159" s="88"/>
      <c r="J159" s="88"/>
      <c r="K159" s="88"/>
      <c r="L159" s="88"/>
      <c r="M159" s="88"/>
      <c r="N159" s="88">
        <v>1</v>
      </c>
      <c r="O159" s="88"/>
      <c r="P159" s="88"/>
      <c r="Q159" s="89"/>
      <c r="R159" s="89">
        <v>20415</v>
      </c>
    </row>
    <row r="160" spans="1:18" ht="30.75" customHeight="1" x14ac:dyDescent="0.25">
      <c r="A160" s="86">
        <v>5</v>
      </c>
      <c r="B160" s="459" t="s">
        <v>239</v>
      </c>
      <c r="C160" s="460"/>
      <c r="D160" s="460"/>
      <c r="E160" s="460"/>
      <c r="F160" s="465"/>
      <c r="G160" s="87" t="s">
        <v>240</v>
      </c>
      <c r="H160" s="88">
        <f t="shared" si="13"/>
        <v>0</v>
      </c>
      <c r="I160" s="88"/>
      <c r="J160" s="88"/>
      <c r="K160" s="88"/>
      <c r="L160" s="88"/>
      <c r="M160" s="88"/>
      <c r="N160" s="88">
        <v>2</v>
      </c>
      <c r="O160" s="88"/>
      <c r="P160" s="88"/>
      <c r="Q160" s="89"/>
      <c r="R160" s="89">
        <v>20145</v>
      </c>
    </row>
    <row r="161" spans="1:18" x14ac:dyDescent="0.25">
      <c r="A161" s="86">
        <v>6</v>
      </c>
      <c r="B161" s="459" t="s">
        <v>241</v>
      </c>
      <c r="C161" s="460"/>
      <c r="D161" s="460"/>
      <c r="E161" s="460"/>
      <c r="F161" s="465"/>
      <c r="G161" s="87" t="s">
        <v>242</v>
      </c>
      <c r="H161" s="88">
        <f t="shared" si="13"/>
        <v>0</v>
      </c>
      <c r="I161" s="88"/>
      <c r="J161" s="88"/>
      <c r="K161" s="88"/>
      <c r="L161" s="88"/>
      <c r="M161" s="88"/>
      <c r="N161" s="88">
        <v>1</v>
      </c>
      <c r="O161" s="88"/>
      <c r="P161" s="88"/>
      <c r="Q161" s="89"/>
      <c r="R161" s="89">
        <v>20110</v>
      </c>
    </row>
    <row r="162" spans="1:18" ht="57" x14ac:dyDescent="0.25">
      <c r="A162" s="86">
        <v>7</v>
      </c>
      <c r="B162" s="459" t="s">
        <v>243</v>
      </c>
      <c r="C162" s="460"/>
      <c r="D162" s="460"/>
      <c r="E162" s="460"/>
      <c r="F162" s="465"/>
      <c r="G162" s="87" t="s">
        <v>244</v>
      </c>
      <c r="H162" s="88">
        <f t="shared" si="13"/>
        <v>0</v>
      </c>
      <c r="I162" s="88"/>
      <c r="J162" s="88"/>
      <c r="K162" s="88"/>
      <c r="L162" s="88"/>
      <c r="M162" s="88"/>
      <c r="N162" s="88"/>
      <c r="O162" s="88"/>
      <c r="P162" s="88"/>
      <c r="Q162" s="89"/>
      <c r="R162" s="89">
        <v>0</v>
      </c>
    </row>
    <row r="163" spans="1:18" ht="57" x14ac:dyDescent="0.25">
      <c r="A163" s="86">
        <v>8</v>
      </c>
      <c r="B163" s="459" t="s">
        <v>245</v>
      </c>
      <c r="C163" s="460"/>
      <c r="D163" s="460"/>
      <c r="E163" s="460"/>
      <c r="F163" s="465"/>
      <c r="G163" s="87" t="s">
        <v>246</v>
      </c>
      <c r="H163" s="88">
        <f t="shared" si="13"/>
        <v>0</v>
      </c>
      <c r="I163" s="88"/>
      <c r="J163" s="88"/>
      <c r="K163" s="88"/>
      <c r="L163" s="88"/>
      <c r="M163" s="88"/>
      <c r="N163" s="88"/>
      <c r="O163" s="88"/>
      <c r="P163" s="88"/>
      <c r="Q163" s="89"/>
      <c r="R163" s="89">
        <v>0</v>
      </c>
    </row>
    <row r="164" spans="1:18" ht="42.75" x14ac:dyDescent="0.25">
      <c r="A164" s="86">
        <v>7</v>
      </c>
      <c r="B164" s="457" t="s">
        <v>658</v>
      </c>
      <c r="C164" s="458"/>
      <c r="D164" s="458"/>
      <c r="E164" s="458"/>
      <c r="F164" s="475"/>
      <c r="G164" s="87" t="s">
        <v>695</v>
      </c>
      <c r="H164" s="104">
        <f>I164+J164</f>
        <v>105</v>
      </c>
      <c r="I164" s="88">
        <v>65</v>
      </c>
      <c r="J164" s="88">
        <v>40</v>
      </c>
      <c r="K164" s="88">
        <v>29</v>
      </c>
      <c r="L164" s="88">
        <v>0</v>
      </c>
      <c r="M164" s="88">
        <v>0</v>
      </c>
      <c r="N164" s="88">
        <v>86</v>
      </c>
      <c r="O164" s="88">
        <v>0</v>
      </c>
      <c r="P164" s="88">
        <v>0</v>
      </c>
      <c r="Q164" s="89">
        <v>44972.800000000003</v>
      </c>
      <c r="R164" s="89">
        <v>22486.400000000001</v>
      </c>
    </row>
    <row r="165" spans="1:18" x14ac:dyDescent="0.25">
      <c r="A165" s="86">
        <v>8</v>
      </c>
      <c r="B165" s="457" t="s">
        <v>247</v>
      </c>
      <c r="C165" s="458"/>
      <c r="D165" s="458"/>
      <c r="E165" s="458"/>
      <c r="F165" s="458"/>
      <c r="G165" s="475"/>
      <c r="H165" s="104">
        <f t="shared" ref="H165:P165" si="14">H166+H167+H168+H169+H170+H171+H172+H173+H174+H175+H176+H177+H178+H179+H180+H181+H182+H183+H184+H185+H186+H187+H188+H189+H190</f>
        <v>205</v>
      </c>
      <c r="I165" s="104">
        <f t="shared" si="14"/>
        <v>135</v>
      </c>
      <c r="J165" s="104">
        <f t="shared" si="14"/>
        <v>70</v>
      </c>
      <c r="K165" s="104">
        <f t="shared" si="14"/>
        <v>54</v>
      </c>
      <c r="L165" s="104">
        <f t="shared" si="14"/>
        <v>63</v>
      </c>
      <c r="M165" s="104">
        <f t="shared" si="14"/>
        <v>16</v>
      </c>
      <c r="N165" s="104">
        <f t="shared" si="14"/>
        <v>206</v>
      </c>
      <c r="O165" s="104">
        <f t="shared" si="14"/>
        <v>30</v>
      </c>
      <c r="P165" s="104">
        <f t="shared" si="14"/>
        <v>11</v>
      </c>
      <c r="Q165" s="85">
        <v>56688</v>
      </c>
      <c r="R165" s="85">
        <v>20236</v>
      </c>
    </row>
    <row r="166" spans="1:18" ht="24.75" customHeight="1" x14ac:dyDescent="0.25">
      <c r="A166" s="86"/>
      <c r="B166" s="459" t="s">
        <v>248</v>
      </c>
      <c r="C166" s="460"/>
      <c r="D166" s="460"/>
      <c r="E166" s="460"/>
      <c r="F166" s="465"/>
      <c r="G166" s="87" t="s">
        <v>550</v>
      </c>
      <c r="H166" s="88">
        <f>I166+J166</f>
        <v>190</v>
      </c>
      <c r="I166" s="88">
        <v>135</v>
      </c>
      <c r="J166" s="88">
        <v>55</v>
      </c>
      <c r="K166" s="88">
        <v>44</v>
      </c>
      <c r="L166" s="88">
        <v>47</v>
      </c>
      <c r="M166" s="88">
        <v>8</v>
      </c>
      <c r="N166" s="88">
        <v>115</v>
      </c>
      <c r="O166" s="88">
        <v>19</v>
      </c>
      <c r="P166" s="88">
        <v>3</v>
      </c>
      <c r="Q166" s="89">
        <v>56688</v>
      </c>
      <c r="R166" s="89">
        <v>20236</v>
      </c>
    </row>
    <row r="167" spans="1:18" ht="27.75" customHeight="1" x14ac:dyDescent="0.25">
      <c r="A167" s="86"/>
      <c r="B167" s="459" t="s">
        <v>249</v>
      </c>
      <c r="C167" s="460"/>
      <c r="D167" s="460"/>
      <c r="E167" s="460"/>
      <c r="F167" s="465"/>
      <c r="G167" s="87" t="s">
        <v>551</v>
      </c>
      <c r="H167" s="88">
        <f t="shared" ref="H167:H190" si="15">I167+J167</f>
        <v>0</v>
      </c>
      <c r="I167" s="88"/>
      <c r="J167" s="88"/>
      <c r="K167" s="88">
        <v>0</v>
      </c>
      <c r="L167" s="88">
        <v>4</v>
      </c>
      <c r="M167" s="88">
        <v>2</v>
      </c>
      <c r="N167" s="88">
        <v>12</v>
      </c>
      <c r="O167" s="88"/>
      <c r="P167" s="88"/>
      <c r="Q167" s="89">
        <v>0</v>
      </c>
      <c r="R167" s="89">
        <v>14584</v>
      </c>
    </row>
    <row r="168" spans="1:18" x14ac:dyDescent="0.25">
      <c r="A168" s="86"/>
      <c r="B168" s="459" t="s">
        <v>250</v>
      </c>
      <c r="C168" s="460"/>
      <c r="D168" s="460"/>
      <c r="E168" s="460"/>
      <c r="F168" s="465"/>
      <c r="G168" s="87" t="s">
        <v>552</v>
      </c>
      <c r="H168" s="88">
        <f t="shared" si="15"/>
        <v>0</v>
      </c>
      <c r="I168" s="88"/>
      <c r="J168" s="88"/>
      <c r="K168" s="88">
        <v>1</v>
      </c>
      <c r="L168" s="88">
        <v>2</v>
      </c>
      <c r="M168" s="88">
        <v>1</v>
      </c>
      <c r="N168" s="88">
        <v>6</v>
      </c>
      <c r="O168" s="88">
        <v>2</v>
      </c>
      <c r="P168" s="88"/>
      <c r="Q168" s="89">
        <v>24365</v>
      </c>
      <c r="R168" s="89">
        <v>18527</v>
      </c>
    </row>
    <row r="169" spans="1:18" x14ac:dyDescent="0.25">
      <c r="A169" s="86"/>
      <c r="B169" s="459" t="s">
        <v>251</v>
      </c>
      <c r="C169" s="460"/>
      <c r="D169" s="460"/>
      <c r="E169" s="460"/>
      <c r="F169" s="465"/>
      <c r="G169" s="87" t="s">
        <v>553</v>
      </c>
      <c r="H169" s="88">
        <f t="shared" si="15"/>
        <v>0</v>
      </c>
      <c r="I169" s="88"/>
      <c r="J169" s="88"/>
      <c r="K169" s="88">
        <v>1</v>
      </c>
      <c r="L169" s="88">
        <v>2</v>
      </c>
      <c r="M169" s="88">
        <v>1</v>
      </c>
      <c r="N169" s="88">
        <v>12</v>
      </c>
      <c r="O169" s="88">
        <v>2</v>
      </c>
      <c r="P169" s="88">
        <v>1</v>
      </c>
      <c r="Q169" s="89">
        <v>0</v>
      </c>
      <c r="R169" s="89">
        <v>18854</v>
      </c>
    </row>
    <row r="170" spans="1:18" ht="28.5" x14ac:dyDescent="0.25">
      <c r="A170" s="86"/>
      <c r="B170" s="459" t="s">
        <v>252</v>
      </c>
      <c r="C170" s="460"/>
      <c r="D170" s="460"/>
      <c r="E170" s="460"/>
      <c r="F170" s="465"/>
      <c r="G170" s="87" t="s">
        <v>554</v>
      </c>
      <c r="H170" s="88">
        <f t="shared" si="15"/>
        <v>0</v>
      </c>
      <c r="I170" s="88"/>
      <c r="J170" s="88"/>
      <c r="K170" s="88">
        <v>1</v>
      </c>
      <c r="L170" s="88">
        <v>2</v>
      </c>
      <c r="M170" s="88">
        <v>1</v>
      </c>
      <c r="N170" s="88">
        <v>6</v>
      </c>
      <c r="O170" s="88">
        <v>1</v>
      </c>
      <c r="P170" s="88">
        <v>1</v>
      </c>
      <c r="Q170" s="89">
        <v>48761</v>
      </c>
      <c r="R170" s="89">
        <v>20735</v>
      </c>
    </row>
    <row r="171" spans="1:18" ht="28.5" x14ac:dyDescent="0.25">
      <c r="A171" s="86"/>
      <c r="B171" s="459" t="s">
        <v>253</v>
      </c>
      <c r="C171" s="460"/>
      <c r="D171" s="460"/>
      <c r="E171" s="460"/>
      <c r="F171" s="465"/>
      <c r="G171" s="87" t="s">
        <v>555</v>
      </c>
      <c r="H171" s="88">
        <f t="shared" si="15"/>
        <v>5</v>
      </c>
      <c r="I171" s="88"/>
      <c r="J171" s="88">
        <v>5</v>
      </c>
      <c r="K171" s="88">
        <v>1</v>
      </c>
      <c r="L171" s="88">
        <v>1</v>
      </c>
      <c r="M171" s="88">
        <v>1</v>
      </c>
      <c r="N171" s="88">
        <v>6</v>
      </c>
      <c r="O171" s="88">
        <v>0</v>
      </c>
      <c r="P171" s="88"/>
      <c r="Q171" s="89">
        <v>45242</v>
      </c>
      <c r="R171" s="89">
        <v>21272</v>
      </c>
    </row>
    <row r="172" spans="1:18" ht="30.75" customHeight="1" x14ac:dyDescent="0.25">
      <c r="A172" s="86"/>
      <c r="B172" s="459" t="s">
        <v>254</v>
      </c>
      <c r="C172" s="460"/>
      <c r="D172" s="460"/>
      <c r="E172" s="460"/>
      <c r="F172" s="465"/>
      <c r="G172" s="87" t="s">
        <v>556</v>
      </c>
      <c r="H172" s="88">
        <f t="shared" si="15"/>
        <v>10</v>
      </c>
      <c r="I172" s="88"/>
      <c r="J172" s="88">
        <v>10</v>
      </c>
      <c r="K172" s="88">
        <v>2</v>
      </c>
      <c r="L172" s="88">
        <v>2</v>
      </c>
      <c r="M172" s="88">
        <v>0</v>
      </c>
      <c r="N172" s="88">
        <v>15</v>
      </c>
      <c r="O172" s="88"/>
      <c r="P172" s="88"/>
      <c r="Q172" s="89">
        <v>50666</v>
      </c>
      <c r="R172" s="89">
        <v>23743</v>
      </c>
    </row>
    <row r="173" spans="1:18" ht="30" customHeight="1" x14ac:dyDescent="0.25">
      <c r="A173" s="86"/>
      <c r="B173" s="459" t="s">
        <v>255</v>
      </c>
      <c r="C173" s="460"/>
      <c r="D173" s="460"/>
      <c r="E173" s="460"/>
      <c r="F173" s="465"/>
      <c r="G173" s="87" t="s">
        <v>557</v>
      </c>
      <c r="H173" s="88">
        <f t="shared" si="15"/>
        <v>0</v>
      </c>
      <c r="I173" s="88"/>
      <c r="J173" s="88"/>
      <c r="K173" s="88">
        <v>2</v>
      </c>
      <c r="L173" s="88">
        <v>1</v>
      </c>
      <c r="M173" s="88">
        <v>1</v>
      </c>
      <c r="N173" s="88">
        <v>11</v>
      </c>
      <c r="O173" s="88"/>
      <c r="P173" s="88"/>
      <c r="Q173" s="89">
        <v>27945</v>
      </c>
      <c r="R173" s="89">
        <v>25568</v>
      </c>
    </row>
    <row r="174" spans="1:18" ht="28.5" x14ac:dyDescent="0.25">
      <c r="A174" s="86"/>
      <c r="B174" s="459" t="s">
        <v>690</v>
      </c>
      <c r="C174" s="460"/>
      <c r="D174" s="460"/>
      <c r="E174" s="460"/>
      <c r="F174" s="465"/>
      <c r="G174" s="87" t="s">
        <v>558</v>
      </c>
      <c r="H174" s="88">
        <f t="shared" si="15"/>
        <v>0</v>
      </c>
      <c r="I174" s="88"/>
      <c r="J174" s="88">
        <v>0</v>
      </c>
      <c r="K174" s="88">
        <v>1</v>
      </c>
      <c r="L174" s="88">
        <v>1</v>
      </c>
      <c r="M174" s="88">
        <v>1</v>
      </c>
      <c r="N174" s="88">
        <v>9</v>
      </c>
      <c r="O174" s="88"/>
      <c r="P174" s="88"/>
      <c r="Q174" s="89">
        <v>87539</v>
      </c>
      <c r="R174" s="89">
        <v>13199</v>
      </c>
    </row>
    <row r="175" spans="1:18" ht="36" customHeight="1" x14ac:dyDescent="0.25">
      <c r="A175" s="86"/>
      <c r="B175" s="459" t="s">
        <v>256</v>
      </c>
      <c r="C175" s="460"/>
      <c r="D175" s="460"/>
      <c r="E175" s="460"/>
      <c r="F175" s="465"/>
      <c r="G175" s="87" t="s">
        <v>559</v>
      </c>
      <c r="H175" s="88">
        <f t="shared" si="15"/>
        <v>0</v>
      </c>
      <c r="I175" s="88"/>
      <c r="J175" s="88"/>
      <c r="K175" s="88">
        <v>1</v>
      </c>
      <c r="L175" s="88">
        <v>1</v>
      </c>
      <c r="M175" s="88"/>
      <c r="N175" s="88">
        <v>2</v>
      </c>
      <c r="O175" s="88">
        <v>5</v>
      </c>
      <c r="P175" s="88">
        <v>2</v>
      </c>
      <c r="Q175" s="89">
        <v>35837</v>
      </c>
      <c r="R175" s="89">
        <v>0</v>
      </c>
    </row>
    <row r="176" spans="1:18" ht="33.75" customHeight="1" x14ac:dyDescent="0.25">
      <c r="A176" s="86">
        <v>1</v>
      </c>
      <c r="B176" s="459" t="s">
        <v>257</v>
      </c>
      <c r="C176" s="460"/>
      <c r="D176" s="460"/>
      <c r="E176" s="460"/>
      <c r="F176" s="465"/>
      <c r="G176" s="87" t="s">
        <v>258</v>
      </c>
      <c r="H176" s="88">
        <f t="shared" si="15"/>
        <v>0</v>
      </c>
      <c r="I176" s="88"/>
      <c r="J176" s="88"/>
      <c r="K176" s="88"/>
      <c r="L176" s="88"/>
      <c r="M176" s="88"/>
      <c r="N176" s="88"/>
      <c r="O176" s="88"/>
      <c r="P176" s="88"/>
      <c r="Q176" s="89"/>
      <c r="R176" s="89">
        <v>0</v>
      </c>
    </row>
    <row r="177" spans="1:18" x14ac:dyDescent="0.25">
      <c r="A177" s="86">
        <v>2</v>
      </c>
      <c r="B177" s="459" t="s">
        <v>259</v>
      </c>
      <c r="C177" s="460"/>
      <c r="D177" s="460"/>
      <c r="E177" s="460"/>
      <c r="F177" s="465"/>
      <c r="G177" s="87" t="s">
        <v>260</v>
      </c>
      <c r="H177" s="88">
        <f t="shared" si="15"/>
        <v>0</v>
      </c>
      <c r="I177" s="88"/>
      <c r="J177" s="88"/>
      <c r="K177" s="88"/>
      <c r="L177" s="88"/>
      <c r="M177" s="88"/>
      <c r="N177" s="88"/>
      <c r="O177" s="88"/>
      <c r="P177" s="88"/>
      <c r="Q177" s="89"/>
      <c r="R177" s="89"/>
    </row>
    <row r="178" spans="1:18" x14ac:dyDescent="0.25">
      <c r="A178" s="86">
        <v>3</v>
      </c>
      <c r="B178" s="459" t="s">
        <v>261</v>
      </c>
      <c r="C178" s="460"/>
      <c r="D178" s="460"/>
      <c r="E178" s="460"/>
      <c r="F178" s="465"/>
      <c r="G178" s="87" t="s">
        <v>262</v>
      </c>
      <c r="H178" s="88">
        <f t="shared" si="15"/>
        <v>0</v>
      </c>
      <c r="I178" s="88"/>
      <c r="J178" s="88"/>
      <c r="K178" s="88"/>
      <c r="L178" s="88"/>
      <c r="M178" s="88"/>
      <c r="N178" s="88"/>
      <c r="O178" s="88"/>
      <c r="P178" s="88"/>
      <c r="Q178" s="89"/>
      <c r="R178" s="89"/>
    </row>
    <row r="179" spans="1:18" x14ac:dyDescent="0.25">
      <c r="A179" s="86">
        <v>4</v>
      </c>
      <c r="B179" s="459" t="s">
        <v>263</v>
      </c>
      <c r="C179" s="460"/>
      <c r="D179" s="460"/>
      <c r="E179" s="460"/>
      <c r="F179" s="465"/>
      <c r="G179" s="87" t="s">
        <v>264</v>
      </c>
      <c r="H179" s="88">
        <f t="shared" si="15"/>
        <v>0</v>
      </c>
      <c r="I179" s="88"/>
      <c r="J179" s="88"/>
      <c r="K179" s="88"/>
      <c r="L179" s="88"/>
      <c r="M179" s="88"/>
      <c r="N179" s="88"/>
      <c r="O179" s="88"/>
      <c r="P179" s="88"/>
      <c r="Q179" s="89"/>
      <c r="R179" s="89"/>
    </row>
    <row r="180" spans="1:18" ht="28.5" x14ac:dyDescent="0.25">
      <c r="A180" s="86">
        <v>5</v>
      </c>
      <c r="B180" s="459" t="s">
        <v>265</v>
      </c>
      <c r="C180" s="460"/>
      <c r="D180" s="460"/>
      <c r="E180" s="460"/>
      <c r="F180" s="465"/>
      <c r="G180" s="87" t="s">
        <v>266</v>
      </c>
      <c r="H180" s="88">
        <f t="shared" si="15"/>
        <v>0</v>
      </c>
      <c r="I180" s="88"/>
      <c r="J180" s="88"/>
      <c r="K180" s="88"/>
      <c r="L180" s="88"/>
      <c r="M180" s="88"/>
      <c r="N180" s="88"/>
      <c r="O180" s="88"/>
      <c r="P180" s="88"/>
      <c r="Q180" s="89"/>
      <c r="R180" s="89"/>
    </row>
    <row r="181" spans="1:18" x14ac:dyDescent="0.25">
      <c r="A181" s="86">
        <v>6</v>
      </c>
      <c r="B181" s="459" t="s">
        <v>267</v>
      </c>
      <c r="C181" s="460"/>
      <c r="D181" s="460"/>
      <c r="E181" s="460"/>
      <c r="F181" s="465"/>
      <c r="G181" s="87" t="s">
        <v>268</v>
      </c>
      <c r="H181" s="88">
        <f t="shared" si="15"/>
        <v>0</v>
      </c>
      <c r="I181" s="88"/>
      <c r="J181" s="88"/>
      <c r="K181" s="88"/>
      <c r="L181" s="88"/>
      <c r="M181" s="88"/>
      <c r="N181" s="88"/>
      <c r="O181" s="88"/>
      <c r="P181" s="88"/>
      <c r="Q181" s="89"/>
      <c r="R181" s="89"/>
    </row>
    <row r="182" spans="1:18" ht="24.75" customHeight="1" x14ac:dyDescent="0.25">
      <c r="A182" s="86">
        <v>7</v>
      </c>
      <c r="B182" s="459" t="s">
        <v>269</v>
      </c>
      <c r="C182" s="460"/>
      <c r="D182" s="460"/>
      <c r="E182" s="460"/>
      <c r="F182" s="465"/>
      <c r="G182" s="87" t="s">
        <v>270</v>
      </c>
      <c r="H182" s="88">
        <f t="shared" si="15"/>
        <v>0</v>
      </c>
      <c r="I182" s="88"/>
      <c r="J182" s="88"/>
      <c r="K182" s="88"/>
      <c r="L182" s="88"/>
      <c r="M182" s="88"/>
      <c r="N182" s="88">
        <v>1</v>
      </c>
      <c r="O182" s="88">
        <v>1</v>
      </c>
      <c r="P182" s="88">
        <v>1</v>
      </c>
      <c r="Q182" s="89"/>
      <c r="R182" s="89">
        <v>17004</v>
      </c>
    </row>
    <row r="183" spans="1:18" ht="30.75" customHeight="1" x14ac:dyDescent="0.25">
      <c r="A183" s="86">
        <v>8</v>
      </c>
      <c r="B183" s="459" t="s">
        <v>271</v>
      </c>
      <c r="C183" s="460"/>
      <c r="D183" s="460"/>
      <c r="E183" s="460"/>
      <c r="F183" s="465"/>
      <c r="G183" s="87" t="s">
        <v>272</v>
      </c>
      <c r="H183" s="88">
        <f t="shared" si="15"/>
        <v>0</v>
      </c>
      <c r="I183" s="88"/>
      <c r="J183" s="88"/>
      <c r="K183" s="88"/>
      <c r="L183" s="88"/>
      <c r="M183" s="88"/>
      <c r="N183" s="88">
        <v>1</v>
      </c>
      <c r="O183" s="88">
        <v>0</v>
      </c>
      <c r="P183" s="88"/>
      <c r="Q183" s="89"/>
      <c r="R183" s="89">
        <v>19962</v>
      </c>
    </row>
    <row r="184" spans="1:18" x14ac:dyDescent="0.25">
      <c r="A184" s="86">
        <v>9</v>
      </c>
      <c r="B184" s="459" t="s">
        <v>273</v>
      </c>
      <c r="C184" s="460"/>
      <c r="D184" s="460"/>
      <c r="E184" s="460"/>
      <c r="F184" s="465"/>
      <c r="G184" s="87" t="s">
        <v>274</v>
      </c>
      <c r="H184" s="88">
        <f t="shared" si="15"/>
        <v>0</v>
      </c>
      <c r="I184" s="88"/>
      <c r="J184" s="88"/>
      <c r="K184" s="88"/>
      <c r="L184" s="88"/>
      <c r="M184" s="88"/>
      <c r="N184" s="88"/>
      <c r="O184" s="88">
        <v>0</v>
      </c>
      <c r="P184" s="88">
        <v>1</v>
      </c>
      <c r="Q184" s="89"/>
      <c r="R184" s="89"/>
    </row>
    <row r="185" spans="1:18" ht="26.25" customHeight="1" x14ac:dyDescent="0.25">
      <c r="A185" s="86">
        <v>10</v>
      </c>
      <c r="B185" s="459" t="s">
        <v>275</v>
      </c>
      <c r="C185" s="460"/>
      <c r="D185" s="460"/>
      <c r="E185" s="460"/>
      <c r="F185" s="465"/>
      <c r="G185" s="87" t="s">
        <v>276</v>
      </c>
      <c r="H185" s="88">
        <f t="shared" si="15"/>
        <v>0</v>
      </c>
      <c r="I185" s="88"/>
      <c r="J185" s="88"/>
      <c r="K185" s="88"/>
      <c r="L185" s="88"/>
      <c r="M185" s="88"/>
      <c r="N185" s="88">
        <v>2</v>
      </c>
      <c r="O185" s="88">
        <v>0</v>
      </c>
      <c r="P185" s="88">
        <v>1</v>
      </c>
      <c r="Q185" s="89"/>
      <c r="R185" s="89">
        <v>12238</v>
      </c>
    </row>
    <row r="186" spans="1:18" ht="27.75" customHeight="1" x14ac:dyDescent="0.25">
      <c r="A186" s="86">
        <v>11</v>
      </c>
      <c r="B186" s="459" t="s">
        <v>277</v>
      </c>
      <c r="C186" s="460"/>
      <c r="D186" s="460"/>
      <c r="E186" s="460"/>
      <c r="F186" s="465"/>
      <c r="G186" s="87" t="s">
        <v>278</v>
      </c>
      <c r="H186" s="88">
        <f t="shared" si="15"/>
        <v>0</v>
      </c>
      <c r="I186" s="88"/>
      <c r="J186" s="88"/>
      <c r="K186" s="88"/>
      <c r="L186" s="88"/>
      <c r="M186" s="88"/>
      <c r="N186" s="88"/>
      <c r="O186" s="88">
        <v>0</v>
      </c>
      <c r="P186" s="88">
        <v>1</v>
      </c>
      <c r="Q186" s="89"/>
      <c r="R186" s="89"/>
    </row>
    <row r="187" spans="1:18" ht="27.75" customHeight="1" x14ac:dyDescent="0.25">
      <c r="A187" s="86">
        <v>12</v>
      </c>
      <c r="B187" s="459" t="s">
        <v>279</v>
      </c>
      <c r="C187" s="460"/>
      <c r="D187" s="460"/>
      <c r="E187" s="460"/>
      <c r="F187" s="465"/>
      <c r="G187" s="87" t="s">
        <v>280</v>
      </c>
      <c r="H187" s="88">
        <f t="shared" si="15"/>
        <v>0</v>
      </c>
      <c r="I187" s="88"/>
      <c r="J187" s="88"/>
      <c r="K187" s="88"/>
      <c r="L187" s="88"/>
      <c r="M187" s="88"/>
      <c r="N187" s="88">
        <v>1</v>
      </c>
      <c r="O187" s="88"/>
      <c r="P187" s="88"/>
      <c r="Q187" s="89"/>
      <c r="R187" s="89">
        <v>34070</v>
      </c>
    </row>
    <row r="188" spans="1:18" ht="28.5" x14ac:dyDescent="0.25">
      <c r="A188" s="86">
        <v>13</v>
      </c>
      <c r="B188" s="459" t="s">
        <v>281</v>
      </c>
      <c r="C188" s="460"/>
      <c r="D188" s="460"/>
      <c r="E188" s="460"/>
      <c r="F188" s="465"/>
      <c r="G188" s="87" t="s">
        <v>282</v>
      </c>
      <c r="H188" s="88">
        <f t="shared" si="15"/>
        <v>0</v>
      </c>
      <c r="I188" s="88"/>
      <c r="J188" s="88"/>
      <c r="K188" s="88"/>
      <c r="L188" s="88"/>
      <c r="M188" s="88"/>
      <c r="N188" s="88">
        <v>4</v>
      </c>
      <c r="O188" s="88"/>
      <c r="P188" s="88"/>
      <c r="Q188" s="89"/>
      <c r="R188" s="89">
        <v>20780</v>
      </c>
    </row>
    <row r="189" spans="1:18" ht="28.5" x14ac:dyDescent="0.25">
      <c r="A189" s="86">
        <v>14</v>
      </c>
      <c r="B189" s="459" t="s">
        <v>283</v>
      </c>
      <c r="C189" s="460"/>
      <c r="D189" s="460"/>
      <c r="E189" s="460"/>
      <c r="F189" s="465"/>
      <c r="G189" s="87" t="s">
        <v>284</v>
      </c>
      <c r="H189" s="88">
        <f t="shared" si="15"/>
        <v>0</v>
      </c>
      <c r="I189" s="88"/>
      <c r="J189" s="88"/>
      <c r="K189" s="88"/>
      <c r="L189" s="88"/>
      <c r="M189" s="88"/>
      <c r="N189" s="88">
        <v>2</v>
      </c>
      <c r="O189" s="88"/>
      <c r="P189" s="88"/>
      <c r="Q189" s="89"/>
      <c r="R189" s="89">
        <v>30718</v>
      </c>
    </row>
    <row r="190" spans="1:18" ht="28.5" x14ac:dyDescent="0.25">
      <c r="A190" s="86">
        <v>15</v>
      </c>
      <c r="B190" s="459" t="s">
        <v>285</v>
      </c>
      <c r="C190" s="460"/>
      <c r="D190" s="460"/>
      <c r="E190" s="460"/>
      <c r="F190" s="465"/>
      <c r="G190" s="87" t="s">
        <v>286</v>
      </c>
      <c r="H190" s="88">
        <f t="shared" si="15"/>
        <v>0</v>
      </c>
      <c r="I190" s="88"/>
      <c r="J190" s="88"/>
      <c r="K190" s="88"/>
      <c r="L190" s="88"/>
      <c r="M190" s="88"/>
      <c r="N190" s="88">
        <v>1</v>
      </c>
      <c r="O190" s="88"/>
      <c r="P190" s="88"/>
      <c r="Q190" s="89"/>
      <c r="R190" s="89">
        <v>18894</v>
      </c>
    </row>
    <row r="191" spans="1:18" x14ac:dyDescent="0.25">
      <c r="A191" s="86">
        <v>9</v>
      </c>
      <c r="B191" s="457" t="s">
        <v>287</v>
      </c>
      <c r="C191" s="458"/>
      <c r="D191" s="458"/>
      <c r="E191" s="458"/>
      <c r="F191" s="458"/>
      <c r="G191" s="475"/>
      <c r="H191" s="104">
        <f t="shared" ref="H191:P191" si="16">H192+H193+H194+H195+H196+H197+H198+H199+H200+H201+H202+H203+H204+H205+H206+H207+H208+H209+H210+H211+H212+H213+H214+H215+H216+H217+H218+H219+H220+H221+H222+H223+H224+H225+H226+H227+H228+H229+H230+H231+H232+H233+H234</f>
        <v>225</v>
      </c>
      <c r="I191" s="104">
        <f t="shared" si="16"/>
        <v>155</v>
      </c>
      <c r="J191" s="104">
        <f t="shared" si="16"/>
        <v>70</v>
      </c>
      <c r="K191" s="104">
        <f t="shared" si="16"/>
        <v>76</v>
      </c>
      <c r="L191" s="104">
        <f t="shared" si="16"/>
        <v>7</v>
      </c>
      <c r="M191" s="104">
        <f t="shared" si="16"/>
        <v>4</v>
      </c>
      <c r="N191" s="104">
        <f t="shared" si="16"/>
        <v>280</v>
      </c>
      <c r="O191" s="104">
        <f t="shared" si="16"/>
        <v>3</v>
      </c>
      <c r="P191" s="104">
        <f t="shared" si="16"/>
        <v>2</v>
      </c>
      <c r="Q191" s="85">
        <v>30457</v>
      </c>
      <c r="R191" s="85">
        <v>16212</v>
      </c>
    </row>
    <row r="192" spans="1:18" ht="28.5" x14ac:dyDescent="0.25">
      <c r="A192" s="86"/>
      <c r="B192" s="459" t="s">
        <v>837</v>
      </c>
      <c r="C192" s="460"/>
      <c r="D192" s="460"/>
      <c r="E192" s="460"/>
      <c r="F192" s="465"/>
      <c r="G192" s="87" t="s">
        <v>560</v>
      </c>
      <c r="H192" s="88">
        <v>122</v>
      </c>
      <c r="I192" s="88">
        <v>122</v>
      </c>
      <c r="J192" s="88"/>
      <c r="K192" s="88">
        <v>56</v>
      </c>
      <c r="L192" s="88">
        <v>4</v>
      </c>
      <c r="M192" s="88">
        <v>3</v>
      </c>
      <c r="N192" s="88">
        <v>163</v>
      </c>
      <c r="O192" s="88"/>
      <c r="P192" s="88"/>
      <c r="Q192" s="89">
        <v>30457</v>
      </c>
      <c r="R192" s="89">
        <v>16212</v>
      </c>
    </row>
    <row r="193" spans="1:18" x14ac:dyDescent="0.25">
      <c r="A193" s="86"/>
      <c r="B193" s="459"/>
      <c r="C193" s="460"/>
      <c r="D193" s="460"/>
      <c r="E193" s="460"/>
      <c r="F193" s="465"/>
      <c r="G193" s="87" t="s">
        <v>561</v>
      </c>
      <c r="H193" s="88">
        <v>33</v>
      </c>
      <c r="I193" s="88">
        <v>18</v>
      </c>
      <c r="J193" s="88">
        <v>15</v>
      </c>
      <c r="K193" s="88">
        <v>5</v>
      </c>
      <c r="L193" s="88">
        <v>1</v>
      </c>
      <c r="M193" s="88"/>
      <c r="N193" s="88">
        <v>19</v>
      </c>
      <c r="O193" s="88"/>
      <c r="P193" s="88"/>
      <c r="Q193" s="89">
        <v>30457</v>
      </c>
      <c r="R193" s="89">
        <v>16212</v>
      </c>
    </row>
    <row r="194" spans="1:18" x14ac:dyDescent="0.25">
      <c r="A194" s="86"/>
      <c r="B194" s="459" t="s">
        <v>323</v>
      </c>
      <c r="C194" s="460"/>
      <c r="D194" s="460"/>
      <c r="E194" s="460"/>
      <c r="F194" s="465"/>
      <c r="G194" s="87" t="s">
        <v>562</v>
      </c>
      <c r="H194" s="88">
        <v>25</v>
      </c>
      <c r="I194" s="88"/>
      <c r="J194" s="88">
        <v>25</v>
      </c>
      <c r="K194" s="88">
        <v>5</v>
      </c>
      <c r="L194" s="88">
        <v>1</v>
      </c>
      <c r="M194" s="88"/>
      <c r="N194" s="88">
        <v>17</v>
      </c>
      <c r="O194" s="88"/>
      <c r="P194" s="88"/>
      <c r="Q194" s="89">
        <v>30457</v>
      </c>
      <c r="R194" s="89">
        <v>16212</v>
      </c>
    </row>
    <row r="195" spans="1:18" ht="31.5" customHeight="1" x14ac:dyDescent="0.25">
      <c r="A195" s="86"/>
      <c r="B195" s="459" t="s">
        <v>338</v>
      </c>
      <c r="C195" s="460"/>
      <c r="D195" s="460"/>
      <c r="E195" s="460"/>
      <c r="F195" s="465"/>
      <c r="G195" s="87" t="s">
        <v>563</v>
      </c>
      <c r="H195" s="88">
        <v>45</v>
      </c>
      <c r="I195" s="88">
        <v>15</v>
      </c>
      <c r="J195" s="88">
        <v>30</v>
      </c>
      <c r="K195" s="88">
        <v>6</v>
      </c>
      <c r="L195" s="88"/>
      <c r="M195" s="88"/>
      <c r="N195" s="88">
        <v>21</v>
      </c>
      <c r="O195" s="88"/>
      <c r="P195" s="88"/>
      <c r="Q195" s="89">
        <v>30457</v>
      </c>
      <c r="R195" s="89">
        <v>16212</v>
      </c>
    </row>
    <row r="196" spans="1:18" x14ac:dyDescent="0.25">
      <c r="A196" s="86"/>
      <c r="B196" s="459" t="s">
        <v>310</v>
      </c>
      <c r="C196" s="460"/>
      <c r="D196" s="460"/>
      <c r="E196" s="460"/>
      <c r="F196" s="465"/>
      <c r="G196" s="87" t="s">
        <v>564</v>
      </c>
      <c r="H196" s="88">
        <v>0</v>
      </c>
      <c r="I196" s="88"/>
      <c r="J196" s="88"/>
      <c r="K196" s="88">
        <v>2</v>
      </c>
      <c r="L196" s="88">
        <v>1</v>
      </c>
      <c r="M196" s="88">
        <v>0</v>
      </c>
      <c r="N196" s="88">
        <v>8</v>
      </c>
      <c r="O196" s="88"/>
      <c r="P196" s="88"/>
      <c r="Q196" s="89">
        <v>30457</v>
      </c>
      <c r="R196" s="89">
        <v>16212</v>
      </c>
    </row>
    <row r="197" spans="1:18" x14ac:dyDescent="0.25">
      <c r="A197" s="86"/>
      <c r="B197" s="459" t="s">
        <v>332</v>
      </c>
      <c r="C197" s="460"/>
      <c r="D197" s="460"/>
      <c r="E197" s="460"/>
      <c r="F197" s="465"/>
      <c r="G197" s="87" t="s">
        <v>565</v>
      </c>
      <c r="H197" s="88">
        <v>0</v>
      </c>
      <c r="I197" s="88"/>
      <c r="J197" s="88"/>
      <c r="K197" s="88">
        <v>2</v>
      </c>
      <c r="L197" s="88"/>
      <c r="M197" s="88">
        <v>1</v>
      </c>
      <c r="N197" s="88">
        <v>10</v>
      </c>
      <c r="O197" s="88"/>
      <c r="P197" s="88"/>
      <c r="Q197" s="89">
        <v>30457</v>
      </c>
      <c r="R197" s="89">
        <v>16212</v>
      </c>
    </row>
    <row r="198" spans="1:18" ht="33" customHeight="1" x14ac:dyDescent="0.25">
      <c r="A198" s="86">
        <v>1</v>
      </c>
      <c r="B198" s="459" t="s">
        <v>288</v>
      </c>
      <c r="C198" s="460"/>
      <c r="D198" s="460"/>
      <c r="E198" s="460"/>
      <c r="F198" s="465"/>
      <c r="G198" s="87" t="s">
        <v>289</v>
      </c>
      <c r="H198" s="88">
        <v>0</v>
      </c>
      <c r="I198" s="88"/>
      <c r="J198" s="88"/>
      <c r="K198" s="88"/>
      <c r="L198" s="88"/>
      <c r="M198" s="88"/>
      <c r="N198" s="88">
        <v>2</v>
      </c>
      <c r="O198" s="88"/>
      <c r="P198" s="88"/>
      <c r="Q198" s="89"/>
      <c r="R198" s="89">
        <v>16212</v>
      </c>
    </row>
    <row r="199" spans="1:18" x14ac:dyDescent="0.25">
      <c r="A199" s="86">
        <v>2</v>
      </c>
      <c r="B199" s="459" t="s">
        <v>206</v>
      </c>
      <c r="C199" s="460"/>
      <c r="D199" s="460"/>
      <c r="E199" s="460"/>
      <c r="F199" s="465"/>
      <c r="G199" s="87" t="s">
        <v>290</v>
      </c>
      <c r="H199" s="88">
        <v>0</v>
      </c>
      <c r="I199" s="88"/>
      <c r="J199" s="88"/>
      <c r="K199" s="88"/>
      <c r="L199" s="88"/>
      <c r="M199" s="88"/>
      <c r="N199" s="88">
        <v>1</v>
      </c>
      <c r="O199" s="88"/>
      <c r="P199" s="88"/>
      <c r="Q199" s="89"/>
      <c r="R199" s="89">
        <v>16212</v>
      </c>
    </row>
    <row r="200" spans="1:18" ht="29.25" customHeight="1" x14ac:dyDescent="0.25">
      <c r="A200" s="86">
        <v>3</v>
      </c>
      <c r="B200" s="459" t="s">
        <v>291</v>
      </c>
      <c r="C200" s="460"/>
      <c r="D200" s="460"/>
      <c r="E200" s="460"/>
      <c r="F200" s="465"/>
      <c r="G200" s="87" t="s">
        <v>292</v>
      </c>
      <c r="H200" s="88">
        <v>0</v>
      </c>
      <c r="I200" s="88"/>
      <c r="J200" s="88"/>
      <c r="K200" s="88"/>
      <c r="L200" s="88"/>
      <c r="M200" s="88"/>
      <c r="N200" s="88">
        <v>1</v>
      </c>
      <c r="O200" s="88"/>
      <c r="P200" s="88"/>
      <c r="Q200" s="89"/>
      <c r="R200" s="89">
        <v>16212</v>
      </c>
    </row>
    <row r="201" spans="1:18" ht="30" customHeight="1" x14ac:dyDescent="0.25">
      <c r="A201" s="86">
        <v>4</v>
      </c>
      <c r="B201" s="459" t="s">
        <v>293</v>
      </c>
      <c r="C201" s="460"/>
      <c r="D201" s="460"/>
      <c r="E201" s="460"/>
      <c r="F201" s="465"/>
      <c r="G201" s="87" t="s">
        <v>294</v>
      </c>
      <c r="H201" s="88">
        <v>0</v>
      </c>
      <c r="I201" s="88"/>
      <c r="J201" s="88"/>
      <c r="K201" s="88"/>
      <c r="L201" s="88"/>
      <c r="M201" s="88"/>
      <c r="N201" s="88">
        <v>2</v>
      </c>
      <c r="O201" s="88"/>
      <c r="P201" s="88"/>
      <c r="Q201" s="89"/>
      <c r="R201" s="89">
        <v>16212</v>
      </c>
    </row>
    <row r="202" spans="1:18" ht="28.5" x14ac:dyDescent="0.25">
      <c r="A202" s="86">
        <v>5</v>
      </c>
      <c r="B202" s="459" t="s">
        <v>295</v>
      </c>
      <c r="C202" s="460"/>
      <c r="D202" s="460"/>
      <c r="E202" s="460"/>
      <c r="F202" s="465"/>
      <c r="G202" s="87" t="s">
        <v>296</v>
      </c>
      <c r="H202" s="88">
        <v>0</v>
      </c>
      <c r="I202" s="88"/>
      <c r="J202" s="88"/>
      <c r="K202" s="88"/>
      <c r="L202" s="88"/>
      <c r="M202" s="88"/>
      <c r="N202" s="88">
        <v>1</v>
      </c>
      <c r="O202" s="88"/>
      <c r="P202" s="88"/>
      <c r="Q202" s="89"/>
      <c r="R202" s="89">
        <v>16212</v>
      </c>
    </row>
    <row r="203" spans="1:18" ht="29.25" customHeight="1" x14ac:dyDescent="0.25">
      <c r="A203" s="86">
        <v>6</v>
      </c>
      <c r="B203" s="459" t="s">
        <v>297</v>
      </c>
      <c r="C203" s="460"/>
      <c r="D203" s="460"/>
      <c r="E203" s="460"/>
      <c r="F203" s="465"/>
      <c r="G203" s="87" t="s">
        <v>298</v>
      </c>
      <c r="H203" s="88">
        <v>0</v>
      </c>
      <c r="I203" s="88"/>
      <c r="J203" s="88"/>
      <c r="K203" s="88"/>
      <c r="L203" s="88"/>
      <c r="M203" s="88"/>
      <c r="N203" s="88">
        <v>1</v>
      </c>
      <c r="O203" s="88"/>
      <c r="P203" s="88"/>
      <c r="Q203" s="89"/>
      <c r="R203" s="89">
        <v>16212</v>
      </c>
    </row>
    <row r="204" spans="1:18" ht="28.5" x14ac:dyDescent="0.25">
      <c r="A204" s="86">
        <v>7</v>
      </c>
      <c r="B204" s="459" t="s">
        <v>300</v>
      </c>
      <c r="C204" s="460"/>
      <c r="D204" s="460"/>
      <c r="E204" s="460"/>
      <c r="F204" s="465"/>
      <c r="G204" s="87" t="s">
        <v>301</v>
      </c>
      <c r="H204" s="88">
        <v>0</v>
      </c>
      <c r="I204" s="88"/>
      <c r="J204" s="88"/>
      <c r="K204" s="88"/>
      <c r="L204" s="88"/>
      <c r="M204" s="88"/>
      <c r="N204" s="88">
        <v>1</v>
      </c>
      <c r="O204" s="88">
        <v>1</v>
      </c>
      <c r="P204" s="88">
        <v>1</v>
      </c>
      <c r="Q204" s="89"/>
      <c r="R204" s="89">
        <v>16212</v>
      </c>
    </row>
    <row r="205" spans="1:18" ht="30.75" customHeight="1" x14ac:dyDescent="0.25">
      <c r="A205" s="86">
        <v>8</v>
      </c>
      <c r="B205" s="459" t="s">
        <v>302</v>
      </c>
      <c r="C205" s="460"/>
      <c r="D205" s="460"/>
      <c r="E205" s="460"/>
      <c r="F205" s="465"/>
      <c r="G205" s="87" t="s">
        <v>303</v>
      </c>
      <c r="H205" s="88">
        <v>0</v>
      </c>
      <c r="I205" s="88"/>
      <c r="J205" s="88"/>
      <c r="K205" s="88"/>
      <c r="L205" s="88"/>
      <c r="M205" s="88"/>
      <c r="N205" s="88">
        <v>0</v>
      </c>
      <c r="O205" s="88">
        <v>1</v>
      </c>
      <c r="P205" s="88"/>
      <c r="Q205" s="89"/>
      <c r="R205" s="89">
        <v>16212</v>
      </c>
    </row>
    <row r="206" spans="1:18" ht="26.25" customHeight="1" x14ac:dyDescent="0.25">
      <c r="A206" s="86">
        <v>9</v>
      </c>
      <c r="B206" s="459" t="s">
        <v>304</v>
      </c>
      <c r="C206" s="460"/>
      <c r="D206" s="460"/>
      <c r="E206" s="460"/>
      <c r="F206" s="465"/>
      <c r="G206" s="87" t="s">
        <v>305</v>
      </c>
      <c r="H206" s="88">
        <v>0</v>
      </c>
      <c r="I206" s="88"/>
      <c r="J206" s="88"/>
      <c r="K206" s="88"/>
      <c r="L206" s="88"/>
      <c r="M206" s="88"/>
      <c r="N206" s="88">
        <v>1</v>
      </c>
      <c r="O206" s="88"/>
      <c r="P206" s="88"/>
      <c r="Q206" s="89"/>
      <c r="R206" s="89">
        <v>16212</v>
      </c>
    </row>
    <row r="207" spans="1:18" x14ac:dyDescent="0.25">
      <c r="A207" s="86">
        <v>10</v>
      </c>
      <c r="B207" s="459" t="s">
        <v>306</v>
      </c>
      <c r="C207" s="460"/>
      <c r="D207" s="460"/>
      <c r="E207" s="460"/>
      <c r="F207" s="465"/>
      <c r="G207" s="87" t="s">
        <v>307</v>
      </c>
      <c r="H207" s="88">
        <v>0</v>
      </c>
      <c r="I207" s="88"/>
      <c r="J207" s="88"/>
      <c r="K207" s="88"/>
      <c r="L207" s="88"/>
      <c r="M207" s="88"/>
      <c r="N207" s="88">
        <v>1</v>
      </c>
      <c r="O207" s="88"/>
      <c r="P207" s="88"/>
      <c r="Q207" s="89"/>
      <c r="R207" s="89">
        <v>16212</v>
      </c>
    </row>
    <row r="208" spans="1:18" ht="30" customHeight="1" x14ac:dyDescent="0.25">
      <c r="A208" s="86">
        <v>11</v>
      </c>
      <c r="B208" s="459" t="s">
        <v>308</v>
      </c>
      <c r="C208" s="460"/>
      <c r="D208" s="460"/>
      <c r="E208" s="460"/>
      <c r="F208" s="465"/>
      <c r="G208" s="87" t="s">
        <v>309</v>
      </c>
      <c r="H208" s="88">
        <v>0</v>
      </c>
      <c r="I208" s="88"/>
      <c r="J208" s="88"/>
      <c r="K208" s="88"/>
      <c r="L208" s="88"/>
      <c r="M208" s="88"/>
      <c r="N208" s="88">
        <v>2</v>
      </c>
      <c r="O208" s="88"/>
      <c r="P208" s="88"/>
      <c r="Q208" s="89"/>
      <c r="R208" s="89">
        <v>16212</v>
      </c>
    </row>
    <row r="209" spans="1:18" x14ac:dyDescent="0.25">
      <c r="A209" s="86">
        <v>12</v>
      </c>
      <c r="B209" s="459" t="s">
        <v>311</v>
      </c>
      <c r="C209" s="460"/>
      <c r="D209" s="460"/>
      <c r="E209" s="460"/>
      <c r="F209" s="465"/>
      <c r="G209" s="87" t="s">
        <v>312</v>
      </c>
      <c r="H209" s="88">
        <v>0</v>
      </c>
      <c r="I209" s="88"/>
      <c r="J209" s="88"/>
      <c r="K209" s="88"/>
      <c r="L209" s="88"/>
      <c r="M209" s="88"/>
      <c r="N209" s="88">
        <v>1</v>
      </c>
      <c r="O209" s="88"/>
      <c r="P209" s="88"/>
      <c r="Q209" s="89"/>
      <c r="R209" s="89">
        <v>16212</v>
      </c>
    </row>
    <row r="210" spans="1:18" ht="26.25" customHeight="1" x14ac:dyDescent="0.25">
      <c r="A210" s="86">
        <v>13</v>
      </c>
      <c r="B210" s="459" t="s">
        <v>313</v>
      </c>
      <c r="C210" s="460"/>
      <c r="D210" s="460"/>
      <c r="E210" s="460"/>
      <c r="F210" s="465"/>
      <c r="G210" s="87" t="s">
        <v>314</v>
      </c>
      <c r="H210" s="88">
        <v>0</v>
      </c>
      <c r="I210" s="88"/>
      <c r="J210" s="88"/>
      <c r="K210" s="88"/>
      <c r="L210" s="88"/>
      <c r="M210" s="88"/>
      <c r="N210" s="88">
        <v>1</v>
      </c>
      <c r="O210" s="88"/>
      <c r="P210" s="88"/>
      <c r="Q210" s="89"/>
      <c r="R210" s="89">
        <v>16212</v>
      </c>
    </row>
    <row r="211" spans="1:18" x14ac:dyDescent="0.25">
      <c r="A211" s="86">
        <v>14</v>
      </c>
      <c r="B211" s="459" t="s">
        <v>315</v>
      </c>
      <c r="C211" s="460"/>
      <c r="D211" s="460"/>
      <c r="E211" s="460"/>
      <c r="F211" s="465"/>
      <c r="G211" s="87" t="s">
        <v>316</v>
      </c>
      <c r="H211" s="88">
        <v>0</v>
      </c>
      <c r="I211" s="88"/>
      <c r="J211" s="88"/>
      <c r="K211" s="88"/>
      <c r="L211" s="88"/>
      <c r="M211" s="88"/>
      <c r="N211" s="88">
        <v>2</v>
      </c>
      <c r="O211" s="88"/>
      <c r="P211" s="88"/>
      <c r="Q211" s="89"/>
      <c r="R211" s="89">
        <v>16212</v>
      </c>
    </row>
    <row r="212" spans="1:18" ht="28.5" x14ac:dyDescent="0.25">
      <c r="A212" s="86">
        <v>15</v>
      </c>
      <c r="B212" s="459" t="s">
        <v>317</v>
      </c>
      <c r="C212" s="460"/>
      <c r="D212" s="460"/>
      <c r="E212" s="460"/>
      <c r="F212" s="465"/>
      <c r="G212" s="87" t="s">
        <v>318</v>
      </c>
      <c r="H212" s="88">
        <v>0</v>
      </c>
      <c r="I212" s="88"/>
      <c r="J212" s="88"/>
      <c r="K212" s="88"/>
      <c r="L212" s="88"/>
      <c r="M212" s="88"/>
      <c r="N212" s="88">
        <v>2</v>
      </c>
      <c r="O212" s="88"/>
      <c r="P212" s="88"/>
      <c r="Q212" s="89"/>
      <c r="R212" s="89">
        <v>16212</v>
      </c>
    </row>
    <row r="213" spans="1:18" x14ac:dyDescent="0.25">
      <c r="A213" s="86">
        <v>16</v>
      </c>
      <c r="B213" s="459" t="s">
        <v>319</v>
      </c>
      <c r="C213" s="460"/>
      <c r="D213" s="460"/>
      <c r="E213" s="460"/>
      <c r="F213" s="465"/>
      <c r="G213" s="87" t="s">
        <v>320</v>
      </c>
      <c r="H213" s="88">
        <v>0</v>
      </c>
      <c r="I213" s="88"/>
      <c r="J213" s="88"/>
      <c r="K213" s="88"/>
      <c r="L213" s="88"/>
      <c r="M213" s="88"/>
      <c r="N213" s="88">
        <v>1</v>
      </c>
      <c r="O213" s="88"/>
      <c r="P213" s="88"/>
      <c r="Q213" s="89"/>
      <c r="R213" s="89">
        <v>16212</v>
      </c>
    </row>
    <row r="214" spans="1:18" ht="27.75" customHeight="1" x14ac:dyDescent="0.25">
      <c r="A214" s="86">
        <v>17</v>
      </c>
      <c r="B214" s="459" t="s">
        <v>321</v>
      </c>
      <c r="C214" s="460"/>
      <c r="D214" s="460"/>
      <c r="E214" s="460"/>
      <c r="F214" s="465"/>
      <c r="G214" s="87" t="s">
        <v>322</v>
      </c>
      <c r="H214" s="88">
        <v>0</v>
      </c>
      <c r="I214" s="88"/>
      <c r="J214" s="88"/>
      <c r="K214" s="88"/>
      <c r="L214" s="88"/>
      <c r="M214" s="88"/>
      <c r="N214" s="88">
        <v>2</v>
      </c>
      <c r="O214" s="88"/>
      <c r="P214" s="88"/>
      <c r="Q214" s="89"/>
      <c r="R214" s="89">
        <v>16212</v>
      </c>
    </row>
    <row r="215" spans="1:18" ht="27.75" customHeight="1" x14ac:dyDescent="0.25">
      <c r="A215" s="86">
        <v>18</v>
      </c>
      <c r="B215" s="459" t="s">
        <v>324</v>
      </c>
      <c r="C215" s="460"/>
      <c r="D215" s="460"/>
      <c r="E215" s="460"/>
      <c r="F215" s="465"/>
      <c r="G215" s="87" t="s">
        <v>325</v>
      </c>
      <c r="H215" s="88">
        <v>0</v>
      </c>
      <c r="I215" s="88"/>
      <c r="J215" s="88"/>
      <c r="K215" s="88"/>
      <c r="L215" s="88"/>
      <c r="M215" s="88"/>
      <c r="N215" s="88">
        <v>1</v>
      </c>
      <c r="O215" s="88"/>
      <c r="P215" s="88"/>
      <c r="Q215" s="89"/>
      <c r="R215" s="89">
        <v>16212</v>
      </c>
    </row>
    <row r="216" spans="1:18" ht="26.25" customHeight="1" x14ac:dyDescent="0.25">
      <c r="A216" s="86">
        <v>19</v>
      </c>
      <c r="B216" s="459" t="s">
        <v>326</v>
      </c>
      <c r="C216" s="460"/>
      <c r="D216" s="460"/>
      <c r="E216" s="460"/>
      <c r="F216" s="465"/>
      <c r="G216" s="87" t="s">
        <v>327</v>
      </c>
      <c r="H216" s="88">
        <v>0</v>
      </c>
      <c r="I216" s="88"/>
      <c r="J216" s="88"/>
      <c r="K216" s="88"/>
      <c r="L216" s="88"/>
      <c r="M216" s="88"/>
      <c r="N216" s="88">
        <v>1</v>
      </c>
      <c r="O216" s="88"/>
      <c r="P216" s="88"/>
      <c r="Q216" s="89"/>
      <c r="R216" s="89">
        <v>16212</v>
      </c>
    </row>
    <row r="217" spans="1:18" ht="28.5" x14ac:dyDescent="0.25">
      <c r="A217" s="86">
        <v>20</v>
      </c>
      <c r="B217" s="459" t="s">
        <v>328</v>
      </c>
      <c r="C217" s="460"/>
      <c r="D217" s="460"/>
      <c r="E217" s="460"/>
      <c r="F217" s="465"/>
      <c r="G217" s="87" t="s">
        <v>329</v>
      </c>
      <c r="H217" s="88">
        <v>0</v>
      </c>
      <c r="I217" s="88"/>
      <c r="J217" s="88"/>
      <c r="K217" s="88"/>
      <c r="L217" s="88"/>
      <c r="M217" s="88"/>
      <c r="N217" s="88">
        <v>1</v>
      </c>
      <c r="O217" s="88"/>
      <c r="P217" s="88"/>
      <c r="Q217" s="89"/>
      <c r="R217" s="89">
        <v>16212</v>
      </c>
    </row>
    <row r="218" spans="1:18" ht="28.5" x14ac:dyDescent="0.25">
      <c r="A218" s="86">
        <v>21</v>
      </c>
      <c r="B218" s="459" t="s">
        <v>330</v>
      </c>
      <c r="C218" s="460"/>
      <c r="D218" s="460"/>
      <c r="E218" s="460"/>
      <c r="F218" s="465"/>
      <c r="G218" s="87" t="s">
        <v>331</v>
      </c>
      <c r="H218" s="88">
        <v>0</v>
      </c>
      <c r="I218" s="88"/>
      <c r="J218" s="88"/>
      <c r="K218" s="88"/>
      <c r="L218" s="88"/>
      <c r="M218" s="88"/>
      <c r="N218" s="88">
        <v>0</v>
      </c>
      <c r="O218" s="88">
        <v>1</v>
      </c>
      <c r="P218" s="88"/>
      <c r="Q218" s="89"/>
      <c r="R218" s="89">
        <v>16212</v>
      </c>
    </row>
    <row r="219" spans="1:18" ht="28.5" x14ac:dyDescent="0.25">
      <c r="A219" s="86">
        <v>22</v>
      </c>
      <c r="B219" s="459" t="s">
        <v>333</v>
      </c>
      <c r="C219" s="460"/>
      <c r="D219" s="460"/>
      <c r="E219" s="460"/>
      <c r="F219" s="465"/>
      <c r="G219" s="87" t="s">
        <v>334</v>
      </c>
      <c r="H219" s="88">
        <v>0</v>
      </c>
      <c r="I219" s="88"/>
      <c r="J219" s="88"/>
      <c r="K219" s="88"/>
      <c r="L219" s="88"/>
      <c r="M219" s="88"/>
      <c r="N219" s="88">
        <v>1</v>
      </c>
      <c r="O219" s="88"/>
      <c r="P219" s="88"/>
      <c r="Q219" s="89"/>
      <c r="R219" s="89">
        <v>16212</v>
      </c>
    </row>
    <row r="220" spans="1:18" ht="32.25" customHeight="1" x14ac:dyDescent="0.25">
      <c r="A220" s="86">
        <v>23</v>
      </c>
      <c r="B220" s="459" t="s">
        <v>336</v>
      </c>
      <c r="C220" s="460"/>
      <c r="D220" s="460"/>
      <c r="E220" s="460"/>
      <c r="F220" s="465"/>
      <c r="G220" s="87" t="s">
        <v>337</v>
      </c>
      <c r="H220" s="88">
        <v>0</v>
      </c>
      <c r="I220" s="88"/>
      <c r="J220" s="88"/>
      <c r="K220" s="88"/>
      <c r="L220" s="88"/>
      <c r="M220" s="88"/>
      <c r="N220" s="88">
        <v>1</v>
      </c>
      <c r="O220" s="88"/>
      <c r="P220" s="88"/>
      <c r="Q220" s="89"/>
      <c r="R220" s="89">
        <v>16212</v>
      </c>
    </row>
    <row r="221" spans="1:18" x14ac:dyDescent="0.25">
      <c r="A221" s="86">
        <v>24</v>
      </c>
      <c r="B221" s="459" t="s">
        <v>339</v>
      </c>
      <c r="C221" s="460"/>
      <c r="D221" s="460"/>
      <c r="E221" s="460"/>
      <c r="F221" s="465"/>
      <c r="G221" s="87" t="s">
        <v>340</v>
      </c>
      <c r="H221" s="88">
        <v>0</v>
      </c>
      <c r="I221" s="88"/>
      <c r="J221" s="88"/>
      <c r="K221" s="88"/>
      <c r="L221" s="88"/>
      <c r="M221" s="88"/>
      <c r="N221" s="88">
        <v>2</v>
      </c>
      <c r="O221" s="88"/>
      <c r="P221" s="88"/>
      <c r="Q221" s="89"/>
      <c r="R221" s="89">
        <v>16212</v>
      </c>
    </row>
    <row r="222" spans="1:18" ht="28.5" x14ac:dyDescent="0.25">
      <c r="A222" s="86">
        <v>25</v>
      </c>
      <c r="B222" s="459" t="s">
        <v>341</v>
      </c>
      <c r="C222" s="460"/>
      <c r="D222" s="460"/>
      <c r="E222" s="460"/>
      <c r="F222" s="465"/>
      <c r="G222" s="87" t="s">
        <v>342</v>
      </c>
      <c r="H222" s="88">
        <v>0</v>
      </c>
      <c r="I222" s="88"/>
      <c r="J222" s="88"/>
      <c r="K222" s="88"/>
      <c r="L222" s="88"/>
      <c r="M222" s="88"/>
      <c r="N222" s="88">
        <v>1</v>
      </c>
      <c r="O222" s="88"/>
      <c r="P222" s="88"/>
      <c r="Q222" s="89"/>
      <c r="R222" s="89">
        <v>16212</v>
      </c>
    </row>
    <row r="223" spans="1:18" ht="30" customHeight="1" x14ac:dyDescent="0.25">
      <c r="A223" s="86">
        <v>26</v>
      </c>
      <c r="B223" s="459" t="s">
        <v>343</v>
      </c>
      <c r="C223" s="460"/>
      <c r="D223" s="460"/>
      <c r="E223" s="460"/>
      <c r="F223" s="465"/>
      <c r="G223" s="87" t="s">
        <v>344</v>
      </c>
      <c r="H223" s="88">
        <v>0</v>
      </c>
      <c r="I223" s="88"/>
      <c r="J223" s="88"/>
      <c r="K223" s="88"/>
      <c r="L223" s="88"/>
      <c r="M223" s="88"/>
      <c r="N223" s="88">
        <v>0</v>
      </c>
      <c r="O223" s="88"/>
      <c r="P223" s="88">
        <v>1</v>
      </c>
      <c r="Q223" s="89"/>
      <c r="R223" s="89">
        <v>16212</v>
      </c>
    </row>
    <row r="224" spans="1:18" ht="28.5" x14ac:dyDescent="0.25">
      <c r="A224" s="86">
        <v>27</v>
      </c>
      <c r="B224" s="459" t="s">
        <v>345</v>
      </c>
      <c r="C224" s="460"/>
      <c r="D224" s="460"/>
      <c r="E224" s="460"/>
      <c r="F224" s="465"/>
      <c r="G224" s="87" t="s">
        <v>346</v>
      </c>
      <c r="H224" s="88">
        <v>0</v>
      </c>
      <c r="I224" s="88"/>
      <c r="J224" s="88"/>
      <c r="K224" s="88"/>
      <c r="L224" s="88"/>
      <c r="M224" s="88"/>
      <c r="N224" s="88">
        <v>1</v>
      </c>
      <c r="O224" s="88"/>
      <c r="P224" s="88"/>
      <c r="Q224" s="89"/>
      <c r="R224" s="89">
        <v>16212</v>
      </c>
    </row>
    <row r="225" spans="1:18" ht="28.5" x14ac:dyDescent="0.25">
      <c r="A225" s="86">
        <v>28</v>
      </c>
      <c r="B225" s="459" t="s">
        <v>347</v>
      </c>
      <c r="C225" s="460"/>
      <c r="D225" s="460"/>
      <c r="E225" s="460"/>
      <c r="F225" s="465"/>
      <c r="G225" s="87" t="s">
        <v>348</v>
      </c>
      <c r="H225" s="88">
        <v>0</v>
      </c>
      <c r="I225" s="88"/>
      <c r="J225" s="88"/>
      <c r="K225" s="88"/>
      <c r="L225" s="88"/>
      <c r="M225" s="88"/>
      <c r="N225" s="88">
        <v>1</v>
      </c>
      <c r="O225" s="88"/>
      <c r="P225" s="88"/>
      <c r="Q225" s="89"/>
      <c r="R225" s="89">
        <v>16212</v>
      </c>
    </row>
    <row r="226" spans="1:18" ht="28.5" x14ac:dyDescent="0.25">
      <c r="A226" s="86">
        <v>29</v>
      </c>
      <c r="B226" s="459" t="s">
        <v>349</v>
      </c>
      <c r="C226" s="460"/>
      <c r="D226" s="460"/>
      <c r="E226" s="460"/>
      <c r="F226" s="465"/>
      <c r="G226" s="87" t="s">
        <v>350</v>
      </c>
      <c r="H226" s="88">
        <v>0</v>
      </c>
      <c r="I226" s="88"/>
      <c r="J226" s="88"/>
      <c r="K226" s="88"/>
      <c r="L226" s="88"/>
      <c r="M226" s="88"/>
      <c r="N226" s="88">
        <v>1</v>
      </c>
      <c r="O226" s="88"/>
      <c r="P226" s="88"/>
      <c r="Q226" s="89"/>
      <c r="R226" s="89">
        <v>16212</v>
      </c>
    </row>
    <row r="227" spans="1:18" ht="23.25" customHeight="1" x14ac:dyDescent="0.25">
      <c r="A227" s="86">
        <v>30</v>
      </c>
      <c r="B227" s="459" t="s">
        <v>351</v>
      </c>
      <c r="C227" s="460"/>
      <c r="D227" s="460"/>
      <c r="E227" s="460"/>
      <c r="F227" s="465"/>
      <c r="G227" s="87" t="s">
        <v>352</v>
      </c>
      <c r="H227" s="88">
        <v>0</v>
      </c>
      <c r="I227" s="88"/>
      <c r="J227" s="88"/>
      <c r="K227" s="88"/>
      <c r="L227" s="88"/>
      <c r="M227" s="88"/>
      <c r="N227" s="88">
        <v>1</v>
      </c>
      <c r="O227" s="88"/>
      <c r="P227" s="88"/>
      <c r="Q227" s="89"/>
      <c r="R227" s="89">
        <v>16212</v>
      </c>
    </row>
    <row r="228" spans="1:18" ht="28.5" x14ac:dyDescent="0.25">
      <c r="A228" s="86">
        <v>31</v>
      </c>
      <c r="B228" s="459" t="s">
        <v>204</v>
      </c>
      <c r="C228" s="460"/>
      <c r="D228" s="460"/>
      <c r="E228" s="460"/>
      <c r="F228" s="465"/>
      <c r="G228" s="87" t="s">
        <v>353</v>
      </c>
      <c r="H228" s="88">
        <v>0</v>
      </c>
      <c r="I228" s="88"/>
      <c r="J228" s="88"/>
      <c r="K228" s="88"/>
      <c r="L228" s="88"/>
      <c r="M228" s="88"/>
      <c r="N228" s="88">
        <v>1</v>
      </c>
      <c r="O228" s="88"/>
      <c r="P228" s="88"/>
      <c r="Q228" s="89"/>
      <c r="R228" s="89">
        <v>16212</v>
      </c>
    </row>
    <row r="229" spans="1:18" ht="24.75" customHeight="1" x14ac:dyDescent="0.25">
      <c r="A229" s="86">
        <v>32</v>
      </c>
      <c r="B229" s="459" t="s">
        <v>354</v>
      </c>
      <c r="C229" s="460"/>
      <c r="D229" s="460"/>
      <c r="E229" s="460"/>
      <c r="F229" s="465"/>
      <c r="G229" s="87" t="s">
        <v>355</v>
      </c>
      <c r="H229" s="88">
        <v>0</v>
      </c>
      <c r="I229" s="88"/>
      <c r="J229" s="88"/>
      <c r="K229" s="88"/>
      <c r="L229" s="88"/>
      <c r="M229" s="88"/>
      <c r="N229" s="88">
        <v>1</v>
      </c>
      <c r="O229" s="88"/>
      <c r="P229" s="88"/>
      <c r="Q229" s="89"/>
      <c r="R229" s="89">
        <v>16212</v>
      </c>
    </row>
    <row r="230" spans="1:18" ht="30" customHeight="1" x14ac:dyDescent="0.25">
      <c r="A230" s="86">
        <v>33</v>
      </c>
      <c r="B230" s="459" t="s">
        <v>356</v>
      </c>
      <c r="C230" s="460"/>
      <c r="D230" s="460"/>
      <c r="E230" s="460"/>
      <c r="F230" s="465"/>
      <c r="G230" s="87" t="s">
        <v>357</v>
      </c>
      <c r="H230" s="88">
        <v>0</v>
      </c>
      <c r="I230" s="88"/>
      <c r="J230" s="88"/>
      <c r="K230" s="88"/>
      <c r="L230" s="88"/>
      <c r="M230" s="88"/>
      <c r="N230" s="88">
        <v>1</v>
      </c>
      <c r="O230" s="88"/>
      <c r="P230" s="88"/>
      <c r="Q230" s="89"/>
      <c r="R230" s="89">
        <v>16212</v>
      </c>
    </row>
    <row r="231" spans="1:18" ht="28.5" x14ac:dyDescent="0.25">
      <c r="A231" s="86">
        <v>34</v>
      </c>
      <c r="B231" s="459" t="s">
        <v>358</v>
      </c>
      <c r="C231" s="460"/>
      <c r="D231" s="460"/>
      <c r="E231" s="460"/>
      <c r="F231" s="465"/>
      <c r="G231" s="87" t="s">
        <v>359</v>
      </c>
      <c r="H231" s="88">
        <v>0</v>
      </c>
      <c r="I231" s="88"/>
      <c r="J231" s="88"/>
      <c r="K231" s="88"/>
      <c r="L231" s="88"/>
      <c r="M231" s="88"/>
      <c r="N231" s="88">
        <v>2</v>
      </c>
      <c r="O231" s="88"/>
      <c r="P231" s="88"/>
      <c r="Q231" s="89"/>
      <c r="R231" s="89">
        <v>16212</v>
      </c>
    </row>
    <row r="232" spans="1:18" x14ac:dyDescent="0.25">
      <c r="A232" s="86">
        <v>35</v>
      </c>
      <c r="B232" s="459" t="s">
        <v>360</v>
      </c>
      <c r="C232" s="460"/>
      <c r="D232" s="460"/>
      <c r="E232" s="460"/>
      <c r="F232" s="465"/>
      <c r="G232" s="87" t="s">
        <v>361</v>
      </c>
      <c r="H232" s="88">
        <v>0</v>
      </c>
      <c r="I232" s="88"/>
      <c r="J232" s="88"/>
      <c r="K232" s="88"/>
      <c r="L232" s="88"/>
      <c r="M232" s="88"/>
      <c r="N232" s="88">
        <v>1</v>
      </c>
      <c r="O232" s="88"/>
      <c r="P232" s="88"/>
      <c r="Q232" s="89"/>
      <c r="R232" s="89">
        <v>16212</v>
      </c>
    </row>
    <row r="233" spans="1:18" x14ac:dyDescent="0.25">
      <c r="A233" s="86">
        <v>36</v>
      </c>
      <c r="B233" s="459" t="s">
        <v>362</v>
      </c>
      <c r="C233" s="460"/>
      <c r="D233" s="460"/>
      <c r="E233" s="460"/>
      <c r="F233" s="465"/>
      <c r="G233" s="87" t="s">
        <v>363</v>
      </c>
      <c r="H233" s="88">
        <v>0</v>
      </c>
      <c r="I233" s="88"/>
      <c r="J233" s="88"/>
      <c r="K233" s="88"/>
      <c r="L233" s="88"/>
      <c r="M233" s="88"/>
      <c r="N233" s="88">
        <v>1</v>
      </c>
      <c r="O233" s="88"/>
      <c r="P233" s="88"/>
      <c r="Q233" s="89"/>
      <c r="R233" s="89">
        <v>16212</v>
      </c>
    </row>
    <row r="234" spans="1:18" ht="37.5" customHeight="1" x14ac:dyDescent="0.25">
      <c r="A234" s="86">
        <v>37</v>
      </c>
      <c r="B234" s="459" t="s">
        <v>364</v>
      </c>
      <c r="C234" s="460"/>
      <c r="D234" s="460"/>
      <c r="E234" s="460"/>
      <c r="F234" s="465"/>
      <c r="G234" s="87" t="s">
        <v>365</v>
      </c>
      <c r="H234" s="88">
        <v>0</v>
      </c>
      <c r="I234" s="88"/>
      <c r="J234" s="88"/>
      <c r="K234" s="88"/>
      <c r="L234" s="88"/>
      <c r="M234" s="88"/>
      <c r="N234" s="88">
        <v>1</v>
      </c>
      <c r="O234" s="88"/>
      <c r="P234" s="88"/>
      <c r="Q234" s="89"/>
      <c r="R234" s="89">
        <v>16212</v>
      </c>
    </row>
    <row r="235" spans="1:18" x14ac:dyDescent="0.25">
      <c r="A235" s="86">
        <v>10</v>
      </c>
      <c r="B235" s="457" t="s">
        <v>366</v>
      </c>
      <c r="C235" s="458"/>
      <c r="D235" s="458"/>
      <c r="E235" s="458"/>
      <c r="F235" s="458"/>
      <c r="G235" s="475"/>
      <c r="H235" s="104">
        <f t="shared" ref="H235:P235" si="17">H236+H237+H238+H239</f>
        <v>80</v>
      </c>
      <c r="I235" s="104">
        <f t="shared" si="17"/>
        <v>30</v>
      </c>
      <c r="J235" s="104">
        <f t="shared" si="17"/>
        <v>50</v>
      </c>
      <c r="K235" s="104">
        <f t="shared" si="17"/>
        <v>34</v>
      </c>
      <c r="L235" s="104">
        <f t="shared" si="17"/>
        <v>2</v>
      </c>
      <c r="M235" s="104">
        <f t="shared" si="17"/>
        <v>2</v>
      </c>
      <c r="N235" s="104">
        <f t="shared" si="17"/>
        <v>74</v>
      </c>
      <c r="O235" s="104">
        <f t="shared" si="17"/>
        <v>0</v>
      </c>
      <c r="P235" s="104">
        <f t="shared" si="17"/>
        <v>0</v>
      </c>
      <c r="Q235" s="85">
        <v>44972</v>
      </c>
      <c r="R235" s="85">
        <v>22486</v>
      </c>
    </row>
    <row r="236" spans="1:18" ht="27.75" customHeight="1" x14ac:dyDescent="0.25">
      <c r="A236" s="86"/>
      <c r="B236" s="459" t="s">
        <v>367</v>
      </c>
      <c r="C236" s="460"/>
      <c r="D236" s="460"/>
      <c r="E236" s="460"/>
      <c r="F236" s="465"/>
      <c r="G236" s="87" t="s">
        <v>566</v>
      </c>
      <c r="H236" s="88">
        <f>I236+J236</f>
        <v>60</v>
      </c>
      <c r="I236" s="88">
        <v>30</v>
      </c>
      <c r="J236" s="88">
        <v>30</v>
      </c>
      <c r="K236" s="88">
        <v>26</v>
      </c>
      <c r="L236" s="88">
        <v>2</v>
      </c>
      <c r="M236" s="88">
        <v>2</v>
      </c>
      <c r="N236" s="88">
        <v>53</v>
      </c>
      <c r="O236" s="88"/>
      <c r="P236" s="88"/>
      <c r="Q236" s="89">
        <v>44972</v>
      </c>
      <c r="R236" s="89">
        <v>22486</v>
      </c>
    </row>
    <row r="237" spans="1:18" x14ac:dyDescent="0.25">
      <c r="A237" s="86"/>
      <c r="B237" s="459" t="s">
        <v>368</v>
      </c>
      <c r="C237" s="460"/>
      <c r="D237" s="460"/>
      <c r="E237" s="460"/>
      <c r="F237" s="465"/>
      <c r="G237" s="87" t="s">
        <v>567</v>
      </c>
      <c r="H237" s="88">
        <f t="shared" ref="H237:H239" si="18">I237+J237</f>
        <v>20</v>
      </c>
      <c r="I237" s="88"/>
      <c r="J237" s="88">
        <v>20</v>
      </c>
      <c r="K237" s="88">
        <v>8</v>
      </c>
      <c r="L237" s="88">
        <v>0</v>
      </c>
      <c r="M237" s="88">
        <v>0</v>
      </c>
      <c r="N237" s="88">
        <v>21</v>
      </c>
      <c r="O237" s="88"/>
      <c r="P237" s="88"/>
      <c r="Q237" s="89">
        <v>44972</v>
      </c>
      <c r="R237" s="89">
        <v>22486</v>
      </c>
    </row>
    <row r="238" spans="1:18" ht="28.5" x14ac:dyDescent="0.25">
      <c r="A238" s="86">
        <v>1</v>
      </c>
      <c r="B238" s="459" t="s">
        <v>369</v>
      </c>
      <c r="C238" s="460"/>
      <c r="D238" s="460"/>
      <c r="E238" s="460"/>
      <c r="F238" s="465"/>
      <c r="G238" s="87" t="s">
        <v>370</v>
      </c>
      <c r="H238" s="88">
        <f t="shared" si="18"/>
        <v>0</v>
      </c>
      <c r="I238" s="88"/>
      <c r="J238" s="88"/>
      <c r="K238" s="88"/>
      <c r="L238" s="88"/>
      <c r="M238" s="88"/>
      <c r="N238" s="88">
        <v>0</v>
      </c>
      <c r="O238" s="88"/>
      <c r="P238" s="88"/>
      <c r="Q238" s="89"/>
      <c r="R238" s="89">
        <v>22486</v>
      </c>
    </row>
    <row r="239" spans="1:18" ht="28.5" x14ac:dyDescent="0.25">
      <c r="A239" s="86">
        <v>2</v>
      </c>
      <c r="B239" s="459" t="s">
        <v>367</v>
      </c>
      <c r="C239" s="460"/>
      <c r="D239" s="460"/>
      <c r="E239" s="460"/>
      <c r="F239" s="465"/>
      <c r="G239" s="87" t="s">
        <v>371</v>
      </c>
      <c r="H239" s="88">
        <f t="shared" si="18"/>
        <v>0</v>
      </c>
      <c r="I239" s="88"/>
      <c r="J239" s="88"/>
      <c r="K239" s="88"/>
      <c r="L239" s="88"/>
      <c r="M239" s="88"/>
      <c r="N239" s="88">
        <v>0</v>
      </c>
      <c r="O239" s="88"/>
      <c r="P239" s="88"/>
      <c r="Q239" s="89">
        <v>44972</v>
      </c>
      <c r="R239" s="89">
        <v>22486</v>
      </c>
    </row>
    <row r="240" spans="1:18" x14ac:dyDescent="0.25">
      <c r="A240" s="86">
        <v>11</v>
      </c>
      <c r="B240" s="457" t="s">
        <v>372</v>
      </c>
      <c r="C240" s="458"/>
      <c r="D240" s="458"/>
      <c r="E240" s="458"/>
      <c r="F240" s="458"/>
      <c r="G240" s="475"/>
      <c r="H240" s="104">
        <f t="shared" ref="H240:P240" si="19">H241+H242+H243+H244+H245+H246+H247+H248+H249+H250+H251+H252+H253+H254</f>
        <v>475</v>
      </c>
      <c r="I240" s="104">
        <f t="shared" si="19"/>
        <v>370</v>
      </c>
      <c r="J240" s="104">
        <f t="shared" si="19"/>
        <v>105</v>
      </c>
      <c r="K240" s="104">
        <f t="shared" si="19"/>
        <v>176</v>
      </c>
      <c r="L240" s="104">
        <f t="shared" si="19"/>
        <v>9</v>
      </c>
      <c r="M240" s="104">
        <f t="shared" si="19"/>
        <v>7</v>
      </c>
      <c r="N240" s="104">
        <f t="shared" si="19"/>
        <v>481</v>
      </c>
      <c r="O240" s="104">
        <f t="shared" si="19"/>
        <v>0</v>
      </c>
      <c r="P240" s="104">
        <f t="shared" si="19"/>
        <v>0</v>
      </c>
      <c r="Q240" s="85">
        <v>46447</v>
      </c>
      <c r="R240" s="85">
        <v>26241</v>
      </c>
    </row>
    <row r="241" spans="1:18" ht="28.5" x14ac:dyDescent="0.25">
      <c r="A241" s="86"/>
      <c r="B241" s="459" t="s">
        <v>373</v>
      </c>
      <c r="C241" s="460"/>
      <c r="D241" s="460"/>
      <c r="E241" s="460"/>
      <c r="F241" s="465"/>
      <c r="G241" s="87" t="s">
        <v>568</v>
      </c>
      <c r="H241" s="88">
        <f>I241+J241</f>
        <v>370</v>
      </c>
      <c r="I241" s="88">
        <v>340</v>
      </c>
      <c r="J241" s="88">
        <v>30</v>
      </c>
      <c r="K241" s="111">
        <v>136</v>
      </c>
      <c r="L241" s="88">
        <v>9</v>
      </c>
      <c r="M241" s="88">
        <v>7</v>
      </c>
      <c r="N241" s="88">
        <v>363</v>
      </c>
      <c r="O241" s="88"/>
      <c r="P241" s="88"/>
      <c r="Q241" s="89">
        <v>47234</v>
      </c>
      <c r="R241" s="89">
        <v>26701</v>
      </c>
    </row>
    <row r="242" spans="1:18" ht="28.5" x14ac:dyDescent="0.25">
      <c r="A242" s="86"/>
      <c r="B242" s="459" t="s">
        <v>374</v>
      </c>
      <c r="C242" s="460"/>
      <c r="D242" s="460"/>
      <c r="E242" s="460"/>
      <c r="F242" s="465"/>
      <c r="G242" s="87" t="s">
        <v>569</v>
      </c>
      <c r="H242" s="88">
        <f t="shared" ref="H242:H254" si="20">I242+J242</f>
        <v>20</v>
      </c>
      <c r="I242" s="88">
        <v>10</v>
      </c>
      <c r="J242" s="88">
        <v>10</v>
      </c>
      <c r="K242" s="88">
        <v>10</v>
      </c>
      <c r="L242" s="88"/>
      <c r="M242" s="88"/>
      <c r="N242" s="88">
        <v>25</v>
      </c>
      <c r="O242" s="88"/>
      <c r="P242" s="88"/>
      <c r="Q242" s="89">
        <v>40456</v>
      </c>
      <c r="R242" s="89">
        <v>25362</v>
      </c>
    </row>
    <row r="243" spans="1:18" x14ac:dyDescent="0.25">
      <c r="A243" s="86"/>
      <c r="B243" s="459" t="s">
        <v>375</v>
      </c>
      <c r="C243" s="460"/>
      <c r="D243" s="460"/>
      <c r="E243" s="460"/>
      <c r="F243" s="465"/>
      <c r="G243" s="87" t="s">
        <v>570</v>
      </c>
      <c r="H243" s="88">
        <f t="shared" si="20"/>
        <v>20</v>
      </c>
      <c r="I243" s="88">
        <v>10</v>
      </c>
      <c r="J243" s="88">
        <v>10</v>
      </c>
      <c r="K243" s="88">
        <v>7</v>
      </c>
      <c r="L243" s="88"/>
      <c r="M243" s="88"/>
      <c r="N243" s="88">
        <v>22</v>
      </c>
      <c r="O243" s="88"/>
      <c r="P243" s="88"/>
      <c r="Q243" s="89">
        <v>50112</v>
      </c>
      <c r="R243" s="89">
        <v>25679</v>
      </c>
    </row>
    <row r="244" spans="1:18" x14ac:dyDescent="0.25">
      <c r="A244" s="86"/>
      <c r="B244" s="459" t="s">
        <v>376</v>
      </c>
      <c r="C244" s="460"/>
      <c r="D244" s="460"/>
      <c r="E244" s="460"/>
      <c r="F244" s="465"/>
      <c r="G244" s="87" t="s">
        <v>571</v>
      </c>
      <c r="H244" s="88">
        <f t="shared" si="20"/>
        <v>20</v>
      </c>
      <c r="I244" s="88">
        <v>10</v>
      </c>
      <c r="J244" s="88">
        <v>10</v>
      </c>
      <c r="K244" s="88">
        <v>7</v>
      </c>
      <c r="L244" s="88">
        <v>0</v>
      </c>
      <c r="M244" s="88">
        <v>0</v>
      </c>
      <c r="N244" s="88">
        <v>23</v>
      </c>
      <c r="O244" s="88"/>
      <c r="P244" s="88"/>
      <c r="Q244" s="89">
        <v>41662</v>
      </c>
      <c r="R244" s="89">
        <v>25361</v>
      </c>
    </row>
    <row r="245" spans="1:18" ht="28.5" x14ac:dyDescent="0.25">
      <c r="A245" s="86"/>
      <c r="B245" s="459" t="s">
        <v>377</v>
      </c>
      <c r="C245" s="460"/>
      <c r="D245" s="460"/>
      <c r="E245" s="460"/>
      <c r="F245" s="465"/>
      <c r="G245" s="87" t="s">
        <v>572</v>
      </c>
      <c r="H245" s="88">
        <f t="shared" si="20"/>
        <v>0</v>
      </c>
      <c r="I245" s="88"/>
      <c r="J245" s="88"/>
      <c r="K245" s="88">
        <v>4</v>
      </c>
      <c r="L245" s="88">
        <v>0</v>
      </c>
      <c r="M245" s="88"/>
      <c r="N245" s="88">
        <v>7</v>
      </c>
      <c r="O245" s="88"/>
      <c r="P245" s="88"/>
      <c r="Q245" s="89">
        <v>38086</v>
      </c>
      <c r="R245" s="89">
        <v>26341</v>
      </c>
    </row>
    <row r="246" spans="1:18" x14ac:dyDescent="0.25">
      <c r="A246" s="86"/>
      <c r="B246" s="459" t="s">
        <v>378</v>
      </c>
      <c r="C246" s="460"/>
      <c r="D246" s="460"/>
      <c r="E246" s="460"/>
      <c r="F246" s="465"/>
      <c r="G246" s="87" t="s">
        <v>573</v>
      </c>
      <c r="H246" s="88">
        <f t="shared" si="20"/>
        <v>15</v>
      </c>
      <c r="I246" s="88"/>
      <c r="J246" s="88">
        <v>15</v>
      </c>
      <c r="K246" s="88">
        <v>1</v>
      </c>
      <c r="L246" s="88">
        <v>0</v>
      </c>
      <c r="M246" s="88"/>
      <c r="N246" s="88">
        <v>7</v>
      </c>
      <c r="O246" s="88"/>
      <c r="P246" s="88"/>
      <c r="Q246" s="89">
        <v>73799</v>
      </c>
      <c r="R246" s="89">
        <v>22488</v>
      </c>
    </row>
    <row r="247" spans="1:18" x14ac:dyDescent="0.25">
      <c r="A247" s="86"/>
      <c r="B247" s="459" t="s">
        <v>379</v>
      </c>
      <c r="C247" s="460"/>
      <c r="D247" s="460"/>
      <c r="E247" s="460"/>
      <c r="F247" s="465"/>
      <c r="G247" s="87" t="s">
        <v>574</v>
      </c>
      <c r="H247" s="88">
        <f t="shared" si="20"/>
        <v>15</v>
      </c>
      <c r="I247" s="88"/>
      <c r="J247" s="88">
        <v>15</v>
      </c>
      <c r="K247" s="88">
        <v>4</v>
      </c>
      <c r="L247" s="88">
        <v>0</v>
      </c>
      <c r="M247" s="88">
        <v>0</v>
      </c>
      <c r="N247" s="88">
        <v>6</v>
      </c>
      <c r="O247" s="88"/>
      <c r="P247" s="88"/>
      <c r="Q247" s="89">
        <v>45752</v>
      </c>
      <c r="R247" s="89">
        <v>27439</v>
      </c>
    </row>
    <row r="248" spans="1:18" x14ac:dyDescent="0.25">
      <c r="A248" s="86"/>
      <c r="B248" s="459" t="s">
        <v>380</v>
      </c>
      <c r="C248" s="460"/>
      <c r="D248" s="460"/>
      <c r="E248" s="460"/>
      <c r="F248" s="465"/>
      <c r="G248" s="87" t="s">
        <v>575</v>
      </c>
      <c r="H248" s="88">
        <f t="shared" si="20"/>
        <v>0</v>
      </c>
      <c r="I248" s="88"/>
      <c r="J248" s="88"/>
      <c r="K248" s="88">
        <v>2</v>
      </c>
      <c r="L248" s="88">
        <v>0</v>
      </c>
      <c r="M248" s="88">
        <v>0</v>
      </c>
      <c r="N248" s="88">
        <v>6</v>
      </c>
      <c r="O248" s="88"/>
      <c r="P248" s="88"/>
      <c r="Q248" s="89">
        <v>57071</v>
      </c>
      <c r="R248" s="89">
        <v>27439</v>
      </c>
    </row>
    <row r="249" spans="1:18" ht="28.5" x14ac:dyDescent="0.25">
      <c r="A249" s="86"/>
      <c r="B249" s="459" t="s">
        <v>381</v>
      </c>
      <c r="C249" s="460"/>
      <c r="D249" s="460"/>
      <c r="E249" s="460"/>
      <c r="F249" s="465"/>
      <c r="G249" s="87" t="s">
        <v>576</v>
      </c>
      <c r="H249" s="88">
        <f t="shared" si="20"/>
        <v>0</v>
      </c>
      <c r="I249" s="88"/>
      <c r="J249" s="88"/>
      <c r="K249" s="88">
        <v>2</v>
      </c>
      <c r="L249" s="88">
        <v>0</v>
      </c>
      <c r="M249" s="88">
        <v>0</v>
      </c>
      <c r="N249" s="88">
        <v>7</v>
      </c>
      <c r="O249" s="88"/>
      <c r="P249" s="88"/>
      <c r="Q249" s="89">
        <v>28752</v>
      </c>
      <c r="R249" s="89">
        <v>26226</v>
      </c>
    </row>
    <row r="250" spans="1:18" x14ac:dyDescent="0.25">
      <c r="A250" s="86"/>
      <c r="B250" s="459" t="s">
        <v>382</v>
      </c>
      <c r="C250" s="460"/>
      <c r="D250" s="460"/>
      <c r="E250" s="460"/>
      <c r="F250" s="465"/>
      <c r="G250" s="87" t="s">
        <v>577</v>
      </c>
      <c r="H250" s="88">
        <f t="shared" si="20"/>
        <v>15</v>
      </c>
      <c r="I250" s="88"/>
      <c r="J250" s="88">
        <v>15</v>
      </c>
      <c r="K250" s="88">
        <v>3</v>
      </c>
      <c r="L250" s="88">
        <v>0</v>
      </c>
      <c r="M250" s="88">
        <v>0</v>
      </c>
      <c r="N250" s="88">
        <v>10</v>
      </c>
      <c r="O250" s="88"/>
      <c r="P250" s="88"/>
      <c r="Q250" s="89">
        <v>42069</v>
      </c>
      <c r="R250" s="89">
        <v>20564</v>
      </c>
    </row>
    <row r="251" spans="1:18" x14ac:dyDescent="0.25">
      <c r="A251" s="86">
        <v>1</v>
      </c>
      <c r="B251" s="459" t="s">
        <v>383</v>
      </c>
      <c r="C251" s="460"/>
      <c r="D251" s="460"/>
      <c r="E251" s="460"/>
      <c r="F251" s="465"/>
      <c r="G251" s="87" t="s">
        <v>384</v>
      </c>
      <c r="H251" s="88">
        <f t="shared" si="20"/>
        <v>0</v>
      </c>
      <c r="I251" s="88"/>
      <c r="J251" s="88"/>
      <c r="K251" s="88"/>
      <c r="L251" s="88"/>
      <c r="M251" s="88"/>
      <c r="N251" s="88">
        <v>2</v>
      </c>
      <c r="O251" s="88"/>
      <c r="P251" s="88"/>
      <c r="Q251" s="89"/>
      <c r="R251" s="89">
        <v>35552</v>
      </c>
    </row>
    <row r="252" spans="1:18" x14ac:dyDescent="0.25">
      <c r="A252" s="86">
        <v>2</v>
      </c>
      <c r="B252" s="459" t="s">
        <v>385</v>
      </c>
      <c r="C252" s="460"/>
      <c r="D252" s="460"/>
      <c r="E252" s="460"/>
      <c r="F252" s="465"/>
      <c r="G252" s="87" t="s">
        <v>386</v>
      </c>
      <c r="H252" s="88">
        <f t="shared" si="20"/>
        <v>0</v>
      </c>
      <c r="I252" s="88"/>
      <c r="J252" s="88"/>
      <c r="K252" s="88"/>
      <c r="L252" s="88"/>
      <c r="M252" s="88"/>
      <c r="N252" s="88">
        <v>2</v>
      </c>
      <c r="O252" s="88"/>
      <c r="P252" s="88"/>
      <c r="Q252" s="89"/>
      <c r="R252" s="89">
        <v>24133</v>
      </c>
    </row>
    <row r="253" spans="1:18" ht="33.75" customHeight="1" x14ac:dyDescent="0.25">
      <c r="A253" s="86">
        <v>3</v>
      </c>
      <c r="B253" s="459" t="s">
        <v>387</v>
      </c>
      <c r="C253" s="460"/>
      <c r="D253" s="460"/>
      <c r="E253" s="460"/>
      <c r="F253" s="465"/>
      <c r="G253" s="87" t="s">
        <v>388</v>
      </c>
      <c r="H253" s="88">
        <f t="shared" si="20"/>
        <v>0</v>
      </c>
      <c r="I253" s="88"/>
      <c r="J253" s="88"/>
      <c r="K253" s="88"/>
      <c r="L253" s="88"/>
      <c r="M253" s="88"/>
      <c r="N253" s="88">
        <v>1</v>
      </c>
      <c r="O253" s="88"/>
      <c r="P253" s="88"/>
      <c r="Q253" s="89"/>
      <c r="R253" s="89">
        <v>26336</v>
      </c>
    </row>
    <row r="254" spans="1:18" ht="42.75" x14ac:dyDescent="0.25">
      <c r="A254" s="86">
        <v>4</v>
      </c>
      <c r="B254" s="459" t="s">
        <v>389</v>
      </c>
      <c r="C254" s="460"/>
      <c r="D254" s="460"/>
      <c r="E254" s="460"/>
      <c r="F254" s="465"/>
      <c r="G254" s="87" t="s">
        <v>390</v>
      </c>
      <c r="H254" s="88">
        <f t="shared" si="20"/>
        <v>0</v>
      </c>
      <c r="I254" s="88"/>
      <c r="J254" s="88"/>
      <c r="K254" s="88"/>
      <c r="L254" s="88"/>
      <c r="M254" s="88"/>
      <c r="N254" s="88">
        <v>0</v>
      </c>
      <c r="O254" s="88"/>
      <c r="P254" s="88"/>
      <c r="Q254" s="89"/>
      <c r="R254" s="89">
        <v>0</v>
      </c>
    </row>
    <row r="255" spans="1:18" x14ac:dyDescent="0.25">
      <c r="A255" s="86">
        <v>12</v>
      </c>
      <c r="B255" s="457" t="s">
        <v>391</v>
      </c>
      <c r="C255" s="458"/>
      <c r="D255" s="458"/>
      <c r="E255" s="458"/>
      <c r="F255" s="458"/>
      <c r="G255" s="475"/>
      <c r="H255" s="104">
        <f t="shared" ref="H255:P255" si="21">H256+H257+H258+H259+H260+H261+H262+H263+H264+H265</f>
        <v>350</v>
      </c>
      <c r="I255" s="104">
        <f t="shared" si="21"/>
        <v>250</v>
      </c>
      <c r="J255" s="90">
        <f>J256+J257+J258+J259+J260+J261+J262+J263+J264+J265</f>
        <v>80</v>
      </c>
      <c r="K255" s="104">
        <f t="shared" si="21"/>
        <v>189</v>
      </c>
      <c r="L255" s="104">
        <f t="shared" si="21"/>
        <v>48</v>
      </c>
      <c r="M255" s="104">
        <f t="shared" si="21"/>
        <v>3</v>
      </c>
      <c r="N255" s="104">
        <f t="shared" si="21"/>
        <v>593</v>
      </c>
      <c r="O255" s="104">
        <f t="shared" si="21"/>
        <v>78</v>
      </c>
      <c r="P255" s="104">
        <f t="shared" si="21"/>
        <v>0</v>
      </c>
      <c r="Q255" s="85">
        <v>44973</v>
      </c>
      <c r="R255" s="85">
        <v>22483</v>
      </c>
    </row>
    <row r="256" spans="1:18" x14ac:dyDescent="0.25">
      <c r="A256" s="86"/>
      <c r="B256" s="459" t="s">
        <v>392</v>
      </c>
      <c r="C256" s="460"/>
      <c r="D256" s="460"/>
      <c r="E256" s="460"/>
      <c r="F256" s="465"/>
      <c r="G256" s="87" t="s">
        <v>578</v>
      </c>
      <c r="H256" s="88">
        <v>305</v>
      </c>
      <c r="I256" s="88">
        <v>225</v>
      </c>
      <c r="J256" s="88">
        <v>60</v>
      </c>
      <c r="K256" s="88">
        <v>132</v>
      </c>
      <c r="L256" s="88">
        <v>29</v>
      </c>
      <c r="M256" s="88">
        <v>1</v>
      </c>
      <c r="N256" s="88">
        <v>431</v>
      </c>
      <c r="O256" s="88">
        <v>56</v>
      </c>
      <c r="P256" s="88"/>
      <c r="Q256" s="89">
        <v>44973</v>
      </c>
      <c r="R256" s="89">
        <v>22483</v>
      </c>
    </row>
    <row r="257" spans="1:18" ht="28.5" x14ac:dyDescent="0.25">
      <c r="A257" s="86"/>
      <c r="B257" s="459" t="s">
        <v>393</v>
      </c>
      <c r="C257" s="460"/>
      <c r="D257" s="460"/>
      <c r="E257" s="460"/>
      <c r="F257" s="465"/>
      <c r="G257" s="87" t="s">
        <v>579</v>
      </c>
      <c r="H257" s="88">
        <v>45</v>
      </c>
      <c r="I257" s="88">
        <v>25</v>
      </c>
      <c r="J257" s="88">
        <v>20</v>
      </c>
      <c r="K257" s="88">
        <v>8</v>
      </c>
      <c r="L257" s="88">
        <v>6</v>
      </c>
      <c r="M257" s="88">
        <v>1</v>
      </c>
      <c r="N257" s="88">
        <v>26</v>
      </c>
      <c r="O257" s="88">
        <v>6</v>
      </c>
      <c r="P257" s="88"/>
      <c r="Q257" s="89">
        <v>44973</v>
      </c>
      <c r="R257" s="89">
        <v>22483</v>
      </c>
    </row>
    <row r="258" spans="1:18" x14ac:dyDescent="0.25">
      <c r="A258" s="86"/>
      <c r="B258" s="459" t="s">
        <v>394</v>
      </c>
      <c r="C258" s="460"/>
      <c r="D258" s="460"/>
      <c r="E258" s="460"/>
      <c r="F258" s="465"/>
      <c r="G258" s="87" t="s">
        <v>580</v>
      </c>
      <c r="H258" s="88">
        <f t="shared" ref="H258:H264" si="22">I258+J258</f>
        <v>0</v>
      </c>
      <c r="I258" s="88"/>
      <c r="J258" s="88"/>
      <c r="K258" s="88">
        <v>11</v>
      </c>
      <c r="L258" s="88">
        <v>3</v>
      </c>
      <c r="M258" s="88"/>
      <c r="N258" s="88">
        <v>40</v>
      </c>
      <c r="O258" s="88">
        <v>3</v>
      </c>
      <c r="P258" s="88"/>
      <c r="Q258" s="89">
        <v>44973</v>
      </c>
      <c r="R258" s="89">
        <v>22483</v>
      </c>
    </row>
    <row r="259" spans="1:18" x14ac:dyDescent="0.25">
      <c r="A259" s="86"/>
      <c r="B259" s="459" t="s">
        <v>395</v>
      </c>
      <c r="C259" s="460"/>
      <c r="D259" s="460"/>
      <c r="E259" s="460"/>
      <c r="F259" s="465"/>
      <c r="G259" s="87" t="s">
        <v>581</v>
      </c>
      <c r="H259" s="88">
        <f t="shared" si="22"/>
        <v>0</v>
      </c>
      <c r="I259" s="88"/>
      <c r="J259" s="88"/>
      <c r="K259" s="88">
        <v>4</v>
      </c>
      <c r="L259" s="88">
        <v>1</v>
      </c>
      <c r="M259" s="88">
        <v>1</v>
      </c>
      <c r="N259" s="88">
        <v>10</v>
      </c>
      <c r="O259" s="88">
        <v>2</v>
      </c>
      <c r="P259" s="88"/>
      <c r="Q259" s="89">
        <v>44973</v>
      </c>
      <c r="R259" s="89">
        <v>22483</v>
      </c>
    </row>
    <row r="260" spans="1:18" x14ac:dyDescent="0.25">
      <c r="A260" s="86"/>
      <c r="B260" s="459" t="s">
        <v>396</v>
      </c>
      <c r="C260" s="460"/>
      <c r="D260" s="460"/>
      <c r="E260" s="460"/>
      <c r="F260" s="465"/>
      <c r="G260" s="87" t="s">
        <v>582</v>
      </c>
      <c r="H260" s="88">
        <f t="shared" si="22"/>
        <v>0</v>
      </c>
      <c r="I260" s="88"/>
      <c r="J260" s="88"/>
      <c r="K260" s="88">
        <v>8</v>
      </c>
      <c r="L260" s="88">
        <v>2</v>
      </c>
      <c r="M260" s="88"/>
      <c r="N260" s="88">
        <v>17</v>
      </c>
      <c r="O260" s="88">
        <v>2</v>
      </c>
      <c r="P260" s="88"/>
      <c r="Q260" s="89">
        <v>44973</v>
      </c>
      <c r="R260" s="89">
        <v>22483</v>
      </c>
    </row>
    <row r="261" spans="1:18" x14ac:dyDescent="0.25">
      <c r="A261" s="86"/>
      <c r="B261" s="459" t="s">
        <v>397</v>
      </c>
      <c r="C261" s="460"/>
      <c r="D261" s="460"/>
      <c r="E261" s="460"/>
      <c r="F261" s="465"/>
      <c r="G261" s="87" t="s">
        <v>583</v>
      </c>
      <c r="H261" s="88">
        <f t="shared" si="22"/>
        <v>0</v>
      </c>
      <c r="I261" s="88"/>
      <c r="J261" s="88"/>
      <c r="K261" s="88">
        <v>5</v>
      </c>
      <c r="L261" s="88">
        <v>1</v>
      </c>
      <c r="M261" s="88"/>
      <c r="N261" s="88">
        <v>12</v>
      </c>
      <c r="O261" s="88">
        <v>3</v>
      </c>
      <c r="P261" s="88"/>
      <c r="Q261" s="89">
        <v>44973</v>
      </c>
      <c r="R261" s="89">
        <v>22483</v>
      </c>
    </row>
    <row r="262" spans="1:18" ht="31.5" customHeight="1" x14ac:dyDescent="0.25">
      <c r="A262" s="86"/>
      <c r="B262" s="459" t="s">
        <v>398</v>
      </c>
      <c r="C262" s="460"/>
      <c r="D262" s="460"/>
      <c r="E262" s="460"/>
      <c r="F262" s="465"/>
      <c r="G262" s="87" t="s">
        <v>584</v>
      </c>
      <c r="H262" s="88">
        <f t="shared" si="22"/>
        <v>0</v>
      </c>
      <c r="I262" s="88"/>
      <c r="J262" s="88"/>
      <c r="K262" s="88">
        <v>9</v>
      </c>
      <c r="L262" s="88">
        <v>2</v>
      </c>
      <c r="M262" s="88"/>
      <c r="N262" s="88">
        <v>28</v>
      </c>
      <c r="O262" s="88">
        <v>1</v>
      </c>
      <c r="P262" s="88"/>
      <c r="Q262" s="89">
        <v>44973</v>
      </c>
      <c r="R262" s="89">
        <v>22483</v>
      </c>
    </row>
    <row r="263" spans="1:18" ht="30" customHeight="1" x14ac:dyDescent="0.25">
      <c r="A263" s="86"/>
      <c r="B263" s="459" t="s">
        <v>399</v>
      </c>
      <c r="C263" s="460"/>
      <c r="D263" s="460"/>
      <c r="E263" s="460"/>
      <c r="F263" s="465"/>
      <c r="G263" s="87" t="s">
        <v>585</v>
      </c>
      <c r="H263" s="88">
        <f t="shared" si="22"/>
        <v>0</v>
      </c>
      <c r="I263" s="88"/>
      <c r="J263" s="88"/>
      <c r="K263" s="88">
        <v>7</v>
      </c>
      <c r="L263" s="88">
        <v>2</v>
      </c>
      <c r="M263" s="88"/>
      <c r="N263" s="88">
        <v>14</v>
      </c>
      <c r="O263" s="88">
        <v>3</v>
      </c>
      <c r="P263" s="88"/>
      <c r="Q263" s="89">
        <v>44973</v>
      </c>
      <c r="R263" s="89">
        <v>22483</v>
      </c>
    </row>
    <row r="264" spans="1:18" ht="31.5" customHeight="1" x14ac:dyDescent="0.25">
      <c r="A264" s="86"/>
      <c r="B264" s="459" t="s">
        <v>400</v>
      </c>
      <c r="C264" s="460"/>
      <c r="D264" s="460"/>
      <c r="E264" s="460"/>
      <c r="F264" s="465"/>
      <c r="G264" s="87" t="s">
        <v>586</v>
      </c>
      <c r="H264" s="88">
        <f t="shared" si="22"/>
        <v>0</v>
      </c>
      <c r="I264" s="88"/>
      <c r="J264" s="88"/>
      <c r="K264" s="88">
        <v>5</v>
      </c>
      <c r="L264" s="88">
        <v>2</v>
      </c>
      <c r="M264" s="88"/>
      <c r="N264" s="88">
        <v>13</v>
      </c>
      <c r="O264" s="88">
        <v>2</v>
      </c>
      <c r="P264" s="88"/>
      <c r="Q264" s="89">
        <v>44973</v>
      </c>
      <c r="R264" s="89">
        <v>22483</v>
      </c>
    </row>
    <row r="265" spans="1:18" x14ac:dyDescent="0.25">
      <c r="A265" s="86"/>
      <c r="B265" s="459" t="s">
        <v>401</v>
      </c>
      <c r="C265" s="460"/>
      <c r="D265" s="460"/>
      <c r="E265" s="460"/>
      <c r="F265" s="465"/>
      <c r="G265" s="87" t="s">
        <v>402</v>
      </c>
      <c r="H265" s="88">
        <f>I265+J265</f>
        <v>0</v>
      </c>
      <c r="I265" s="88"/>
      <c r="J265" s="88"/>
      <c r="K265" s="88"/>
      <c r="L265" s="88"/>
      <c r="M265" s="88"/>
      <c r="N265" s="88">
        <v>2</v>
      </c>
      <c r="O265" s="88"/>
      <c r="P265" s="88"/>
      <c r="Q265" s="89">
        <v>44973</v>
      </c>
      <c r="R265" s="89">
        <v>22483</v>
      </c>
    </row>
    <row r="266" spans="1:18" x14ac:dyDescent="0.25">
      <c r="A266" s="86">
        <v>13</v>
      </c>
      <c r="B266" s="457" t="s">
        <v>403</v>
      </c>
      <c r="C266" s="458"/>
      <c r="D266" s="458"/>
      <c r="E266" s="458"/>
      <c r="F266" s="458"/>
      <c r="G266" s="475"/>
      <c r="H266" s="104">
        <f>H268+H269+H270+H271+H272+H273+H274+H275+H276+H277+H278+H279+H280+H281+H282+H283+H284+H286+H287+H288+H289+H290+H291+H292+H293+H294+H295+H296+H298+H299+H300+H301+H302</f>
        <v>105</v>
      </c>
      <c r="I266" s="104">
        <f t="shared" ref="I266:P266" si="23">I268+I269+I270+I271+I272+I273+I274+I275+I276+I277+I278+I279+I280+I281+I282+I283+I284+I286+I287+I288+I289+I290+I291+I292+I293+I294+I295+I296+I298+I299+I300+I301+I302</f>
        <v>65</v>
      </c>
      <c r="J266" s="104">
        <f t="shared" si="23"/>
        <v>40</v>
      </c>
      <c r="K266" s="104">
        <f t="shared" si="23"/>
        <v>34</v>
      </c>
      <c r="L266" s="104">
        <f t="shared" si="23"/>
        <v>17</v>
      </c>
      <c r="M266" s="104">
        <f t="shared" si="23"/>
        <v>5</v>
      </c>
      <c r="N266" s="104">
        <f t="shared" si="23"/>
        <v>84</v>
      </c>
      <c r="O266" s="104">
        <f t="shared" si="23"/>
        <v>37</v>
      </c>
      <c r="P266" s="104">
        <f t="shared" si="23"/>
        <v>12</v>
      </c>
      <c r="Q266" s="85">
        <v>44973</v>
      </c>
      <c r="R266" s="85">
        <v>22487</v>
      </c>
    </row>
    <row r="267" spans="1:18" x14ac:dyDescent="0.25">
      <c r="A267" s="86"/>
      <c r="B267" s="459" t="s">
        <v>430</v>
      </c>
      <c r="C267" s="460"/>
      <c r="D267" s="460"/>
      <c r="E267" s="460"/>
      <c r="F267" s="465"/>
      <c r="G267" s="87"/>
      <c r="H267" s="476"/>
      <c r="I267" s="477"/>
      <c r="J267" s="477"/>
      <c r="K267" s="477"/>
      <c r="L267" s="477"/>
      <c r="M267" s="477"/>
      <c r="N267" s="477"/>
      <c r="O267" s="477"/>
      <c r="P267" s="477"/>
      <c r="Q267" s="477"/>
      <c r="R267" s="478"/>
    </row>
    <row r="268" spans="1:18" ht="27.75" customHeight="1" x14ac:dyDescent="0.25">
      <c r="A268" s="86"/>
      <c r="B268" s="459" t="s">
        <v>430</v>
      </c>
      <c r="C268" s="460"/>
      <c r="D268" s="460"/>
      <c r="E268" s="460"/>
      <c r="F268" s="465"/>
      <c r="G268" s="87" t="s">
        <v>590</v>
      </c>
      <c r="H268" s="88">
        <f>I268+J268</f>
        <v>95</v>
      </c>
      <c r="I268" s="88">
        <v>65</v>
      </c>
      <c r="J268" s="88">
        <v>30</v>
      </c>
      <c r="K268" s="88">
        <v>28</v>
      </c>
      <c r="L268" s="88">
        <v>15</v>
      </c>
      <c r="M268" s="88">
        <v>3</v>
      </c>
      <c r="N268" s="88">
        <v>59</v>
      </c>
      <c r="O268" s="88">
        <v>9</v>
      </c>
      <c r="P268" s="88">
        <v>2</v>
      </c>
      <c r="Q268" s="89">
        <v>44531</v>
      </c>
      <c r="R268" s="89">
        <v>21104</v>
      </c>
    </row>
    <row r="269" spans="1:18" x14ac:dyDescent="0.25">
      <c r="A269" s="86">
        <v>1</v>
      </c>
      <c r="B269" s="459" t="s">
        <v>431</v>
      </c>
      <c r="C269" s="460"/>
      <c r="D269" s="460"/>
      <c r="E269" s="460"/>
      <c r="F269" s="465"/>
      <c r="G269" s="87" t="s">
        <v>432</v>
      </c>
      <c r="H269" s="88">
        <f t="shared" ref="H269:H283" si="24">I269+J269</f>
        <v>0</v>
      </c>
      <c r="I269" s="88"/>
      <c r="J269" s="88"/>
      <c r="K269" s="88"/>
      <c r="L269" s="88"/>
      <c r="M269" s="88"/>
      <c r="N269" s="88">
        <v>1</v>
      </c>
      <c r="O269" s="88"/>
      <c r="P269" s="88"/>
      <c r="Q269" s="89"/>
      <c r="R269" s="89">
        <v>27966</v>
      </c>
    </row>
    <row r="270" spans="1:18" ht="33.75" customHeight="1" x14ac:dyDescent="0.25">
      <c r="A270" s="86">
        <v>2</v>
      </c>
      <c r="B270" s="459" t="s">
        <v>433</v>
      </c>
      <c r="C270" s="460"/>
      <c r="D270" s="460"/>
      <c r="E270" s="460"/>
      <c r="F270" s="465"/>
      <c r="G270" s="87" t="s">
        <v>434</v>
      </c>
      <c r="H270" s="88">
        <f t="shared" si="24"/>
        <v>0</v>
      </c>
      <c r="I270" s="88"/>
      <c r="J270" s="88"/>
      <c r="K270" s="88"/>
      <c r="L270" s="88"/>
      <c r="M270" s="88"/>
      <c r="N270" s="88">
        <v>1</v>
      </c>
      <c r="O270" s="88"/>
      <c r="P270" s="88"/>
      <c r="Q270" s="89"/>
      <c r="R270" s="89">
        <v>27986</v>
      </c>
    </row>
    <row r="271" spans="1:18" ht="42.75" x14ac:dyDescent="0.25">
      <c r="A271" s="86">
        <v>3</v>
      </c>
      <c r="B271" s="459" t="s">
        <v>435</v>
      </c>
      <c r="C271" s="460"/>
      <c r="D271" s="460"/>
      <c r="E271" s="460"/>
      <c r="F271" s="465"/>
      <c r="G271" s="87" t="s">
        <v>436</v>
      </c>
      <c r="H271" s="88">
        <f t="shared" si="24"/>
        <v>0</v>
      </c>
      <c r="I271" s="88"/>
      <c r="J271" s="88"/>
      <c r="K271" s="88"/>
      <c r="L271" s="88"/>
      <c r="M271" s="88"/>
      <c r="N271" s="88">
        <v>1</v>
      </c>
      <c r="O271" s="88"/>
      <c r="P271" s="88"/>
      <c r="Q271" s="89"/>
      <c r="R271" s="89">
        <v>23201</v>
      </c>
    </row>
    <row r="272" spans="1:18" ht="33.75" customHeight="1" x14ac:dyDescent="0.25">
      <c r="A272" s="86">
        <v>4</v>
      </c>
      <c r="B272" s="459" t="s">
        <v>439</v>
      </c>
      <c r="C272" s="460"/>
      <c r="D272" s="460"/>
      <c r="E272" s="460"/>
      <c r="F272" s="465"/>
      <c r="G272" s="87" t="s">
        <v>440</v>
      </c>
      <c r="H272" s="88">
        <f t="shared" si="24"/>
        <v>0</v>
      </c>
      <c r="I272" s="88"/>
      <c r="J272" s="88"/>
      <c r="K272" s="88"/>
      <c r="L272" s="88"/>
      <c r="M272" s="88"/>
      <c r="N272" s="88">
        <v>1</v>
      </c>
      <c r="O272" s="88"/>
      <c r="P272" s="88"/>
      <c r="Q272" s="89"/>
      <c r="R272" s="89">
        <v>37949</v>
      </c>
    </row>
    <row r="273" spans="1:18" x14ac:dyDescent="0.25">
      <c r="A273" s="86">
        <v>5</v>
      </c>
      <c r="B273" s="459" t="s">
        <v>443</v>
      </c>
      <c r="C273" s="460"/>
      <c r="D273" s="460"/>
      <c r="E273" s="460"/>
      <c r="F273" s="465"/>
      <c r="G273" s="87" t="s">
        <v>444</v>
      </c>
      <c r="H273" s="88">
        <f t="shared" si="24"/>
        <v>0</v>
      </c>
      <c r="I273" s="88"/>
      <c r="J273" s="88"/>
      <c r="K273" s="88"/>
      <c r="L273" s="88"/>
      <c r="M273" s="88"/>
      <c r="N273" s="88">
        <v>1</v>
      </c>
      <c r="O273" s="88"/>
      <c r="P273" s="88"/>
      <c r="Q273" s="89"/>
      <c r="R273" s="89">
        <v>37701</v>
      </c>
    </row>
    <row r="274" spans="1:18" ht="32.25" customHeight="1" x14ac:dyDescent="0.25">
      <c r="A274" s="86">
        <v>6</v>
      </c>
      <c r="B274" s="459" t="s">
        <v>445</v>
      </c>
      <c r="C274" s="460"/>
      <c r="D274" s="460"/>
      <c r="E274" s="460"/>
      <c r="F274" s="465"/>
      <c r="G274" s="87" t="s">
        <v>446</v>
      </c>
      <c r="H274" s="88">
        <f t="shared" si="24"/>
        <v>0</v>
      </c>
      <c r="I274" s="88"/>
      <c r="J274" s="88"/>
      <c r="K274" s="88"/>
      <c r="L274" s="88"/>
      <c r="M274" s="88"/>
      <c r="N274" s="88">
        <v>1</v>
      </c>
      <c r="O274" s="88"/>
      <c r="P274" s="88"/>
      <c r="Q274" s="89"/>
      <c r="R274" s="89">
        <v>26701</v>
      </c>
    </row>
    <row r="275" spans="1:18" ht="31.5" customHeight="1" x14ac:dyDescent="0.25">
      <c r="A275" s="86">
        <v>7</v>
      </c>
      <c r="B275" s="459" t="s">
        <v>447</v>
      </c>
      <c r="C275" s="460"/>
      <c r="D275" s="460"/>
      <c r="E275" s="460"/>
      <c r="F275" s="465"/>
      <c r="G275" s="87" t="s">
        <v>448</v>
      </c>
      <c r="H275" s="88">
        <f t="shared" si="24"/>
        <v>0</v>
      </c>
      <c r="I275" s="88"/>
      <c r="J275" s="88"/>
      <c r="K275" s="88"/>
      <c r="L275" s="88"/>
      <c r="M275" s="88"/>
      <c r="N275" s="88">
        <v>1</v>
      </c>
      <c r="O275" s="88"/>
      <c r="P275" s="88"/>
      <c r="Q275" s="89"/>
      <c r="R275" s="89">
        <v>27701</v>
      </c>
    </row>
    <row r="276" spans="1:18" ht="36" customHeight="1" x14ac:dyDescent="0.25">
      <c r="A276" s="86">
        <v>8</v>
      </c>
      <c r="B276" s="459" t="s">
        <v>449</v>
      </c>
      <c r="C276" s="460"/>
      <c r="D276" s="460"/>
      <c r="E276" s="460"/>
      <c r="F276" s="465"/>
      <c r="G276" s="87" t="s">
        <v>450</v>
      </c>
      <c r="H276" s="88">
        <f t="shared" si="24"/>
        <v>0</v>
      </c>
      <c r="I276" s="88"/>
      <c r="J276" s="88"/>
      <c r="K276" s="88"/>
      <c r="L276" s="88"/>
      <c r="M276" s="88"/>
      <c r="N276" s="88"/>
      <c r="O276" s="88">
        <v>1</v>
      </c>
      <c r="P276" s="88">
        <v>1</v>
      </c>
      <c r="Q276" s="89"/>
      <c r="R276" s="89">
        <v>0</v>
      </c>
    </row>
    <row r="277" spans="1:18" x14ac:dyDescent="0.25">
      <c r="A277" s="86">
        <v>9</v>
      </c>
      <c r="B277" s="459" t="s">
        <v>451</v>
      </c>
      <c r="C277" s="460"/>
      <c r="D277" s="460"/>
      <c r="E277" s="460"/>
      <c r="F277" s="465"/>
      <c r="G277" s="87" t="s">
        <v>452</v>
      </c>
      <c r="H277" s="88">
        <f t="shared" si="24"/>
        <v>0</v>
      </c>
      <c r="I277" s="88"/>
      <c r="J277" s="88"/>
      <c r="K277" s="88"/>
      <c r="L277" s="88"/>
      <c r="M277" s="88"/>
      <c r="N277" s="88">
        <v>1</v>
      </c>
      <c r="O277" s="88"/>
      <c r="P277" s="88"/>
      <c r="Q277" s="89"/>
      <c r="R277" s="89">
        <v>23201</v>
      </c>
    </row>
    <row r="278" spans="1:18" ht="27.75" customHeight="1" x14ac:dyDescent="0.25">
      <c r="A278" s="86">
        <v>10</v>
      </c>
      <c r="B278" s="459" t="s">
        <v>453</v>
      </c>
      <c r="C278" s="460"/>
      <c r="D278" s="460"/>
      <c r="E278" s="460"/>
      <c r="F278" s="465"/>
      <c r="G278" s="87" t="s">
        <v>454</v>
      </c>
      <c r="H278" s="88">
        <f t="shared" si="24"/>
        <v>0</v>
      </c>
      <c r="I278" s="88"/>
      <c r="J278" s="88"/>
      <c r="K278" s="88"/>
      <c r="L278" s="88"/>
      <c r="M278" s="88"/>
      <c r="N278" s="88">
        <v>1</v>
      </c>
      <c r="O278" s="88">
        <v>0</v>
      </c>
      <c r="P278" s="88">
        <v>0</v>
      </c>
      <c r="Q278" s="89"/>
      <c r="R278" s="89">
        <v>0</v>
      </c>
    </row>
    <row r="279" spans="1:18" ht="28.5" x14ac:dyDescent="0.25">
      <c r="A279" s="86">
        <v>11</v>
      </c>
      <c r="B279" s="459" t="s">
        <v>455</v>
      </c>
      <c r="C279" s="460"/>
      <c r="D279" s="460"/>
      <c r="E279" s="460"/>
      <c r="F279" s="465"/>
      <c r="G279" s="87" t="s">
        <v>456</v>
      </c>
      <c r="H279" s="88">
        <f t="shared" si="24"/>
        <v>0</v>
      </c>
      <c r="I279" s="88"/>
      <c r="J279" s="88"/>
      <c r="K279" s="88"/>
      <c r="L279" s="88"/>
      <c r="M279" s="88"/>
      <c r="N279" s="88">
        <v>1</v>
      </c>
      <c r="O279" s="88"/>
      <c r="P279" s="88"/>
      <c r="Q279" s="89"/>
      <c r="R279" s="89">
        <v>27986</v>
      </c>
    </row>
    <row r="280" spans="1:18" x14ac:dyDescent="0.25">
      <c r="A280" s="86">
        <v>12</v>
      </c>
      <c r="B280" s="459" t="s">
        <v>457</v>
      </c>
      <c r="C280" s="460"/>
      <c r="D280" s="460"/>
      <c r="E280" s="460"/>
      <c r="F280" s="465"/>
      <c r="G280" s="87" t="s">
        <v>458</v>
      </c>
      <c r="H280" s="88">
        <f t="shared" si="24"/>
        <v>0</v>
      </c>
      <c r="I280" s="88"/>
      <c r="J280" s="88"/>
      <c r="K280" s="88"/>
      <c r="L280" s="88"/>
      <c r="M280" s="88"/>
      <c r="N280" s="88">
        <v>1</v>
      </c>
      <c r="O280" s="88"/>
      <c r="P280" s="88"/>
      <c r="Q280" s="89"/>
      <c r="R280" s="89">
        <v>24960</v>
      </c>
    </row>
    <row r="281" spans="1:18" ht="30.75" customHeight="1" x14ac:dyDescent="0.25">
      <c r="A281" s="86">
        <v>13</v>
      </c>
      <c r="B281" s="459" t="s">
        <v>459</v>
      </c>
      <c r="C281" s="460"/>
      <c r="D281" s="460"/>
      <c r="E281" s="460"/>
      <c r="F281" s="465"/>
      <c r="G281" s="87" t="s">
        <v>460</v>
      </c>
      <c r="H281" s="88">
        <f t="shared" si="24"/>
        <v>0</v>
      </c>
      <c r="I281" s="88"/>
      <c r="J281" s="88"/>
      <c r="K281" s="88"/>
      <c r="L281" s="88"/>
      <c r="M281" s="88"/>
      <c r="N281" s="88">
        <v>1</v>
      </c>
      <c r="O281" s="88"/>
      <c r="P281" s="88"/>
      <c r="Q281" s="89"/>
      <c r="R281" s="89">
        <v>0</v>
      </c>
    </row>
    <row r="282" spans="1:18" ht="42.75" x14ac:dyDescent="0.25">
      <c r="A282" s="86">
        <v>14</v>
      </c>
      <c r="B282" s="459" t="s">
        <v>461</v>
      </c>
      <c r="C282" s="460"/>
      <c r="D282" s="460"/>
      <c r="E282" s="460"/>
      <c r="F282" s="465"/>
      <c r="G282" s="87" t="s">
        <v>462</v>
      </c>
      <c r="H282" s="88">
        <f t="shared" si="24"/>
        <v>0</v>
      </c>
      <c r="I282" s="88"/>
      <c r="J282" s="88"/>
      <c r="K282" s="88"/>
      <c r="L282" s="88"/>
      <c r="M282" s="88"/>
      <c r="N282" s="88">
        <v>1</v>
      </c>
      <c r="O282" s="88"/>
      <c r="P282" s="88"/>
      <c r="Q282" s="89"/>
      <c r="R282" s="89">
        <v>42259</v>
      </c>
    </row>
    <row r="283" spans="1:18" x14ac:dyDescent="0.25">
      <c r="A283" s="86">
        <v>15</v>
      </c>
      <c r="B283" s="459" t="s">
        <v>437</v>
      </c>
      <c r="C283" s="460"/>
      <c r="D283" s="460"/>
      <c r="E283" s="460"/>
      <c r="F283" s="465"/>
      <c r="G283" s="87" t="s">
        <v>438</v>
      </c>
      <c r="H283" s="88">
        <f t="shared" si="24"/>
        <v>0</v>
      </c>
      <c r="I283" s="88"/>
      <c r="J283" s="88"/>
      <c r="K283" s="88"/>
      <c r="L283" s="88"/>
      <c r="M283" s="88"/>
      <c r="N283" s="88"/>
      <c r="O283" s="88"/>
      <c r="P283" s="88"/>
      <c r="Q283" s="89"/>
      <c r="R283" s="89"/>
    </row>
    <row r="284" spans="1:18" x14ac:dyDescent="0.25">
      <c r="A284" s="86">
        <v>16</v>
      </c>
      <c r="B284" s="459" t="s">
        <v>441</v>
      </c>
      <c r="C284" s="460"/>
      <c r="D284" s="460"/>
      <c r="E284" s="460"/>
      <c r="F284" s="465"/>
      <c r="G284" s="87" t="s">
        <v>442</v>
      </c>
      <c r="H284" s="88">
        <f>I284+J284</f>
        <v>0</v>
      </c>
      <c r="I284" s="88"/>
      <c r="J284" s="88"/>
      <c r="K284" s="88"/>
      <c r="L284" s="88"/>
      <c r="M284" s="88"/>
      <c r="N284" s="88"/>
      <c r="O284" s="88"/>
      <c r="P284" s="88"/>
      <c r="Q284" s="89"/>
      <c r="R284" s="89"/>
    </row>
    <row r="285" spans="1:18" x14ac:dyDescent="0.25">
      <c r="A285" s="86"/>
      <c r="B285" s="457" t="s">
        <v>404</v>
      </c>
      <c r="C285" s="458"/>
      <c r="D285" s="458"/>
      <c r="E285" s="458"/>
      <c r="F285" s="458"/>
      <c r="G285" s="475"/>
      <c r="H285" s="476"/>
      <c r="I285" s="477"/>
      <c r="J285" s="477"/>
      <c r="K285" s="477"/>
      <c r="L285" s="477"/>
      <c r="M285" s="477"/>
      <c r="N285" s="477"/>
      <c r="O285" s="477"/>
      <c r="P285" s="477"/>
      <c r="Q285" s="477"/>
      <c r="R285" s="478"/>
    </row>
    <row r="286" spans="1:18" ht="28.5" customHeight="1" x14ac:dyDescent="0.25">
      <c r="A286" s="86"/>
      <c r="B286" s="459" t="s">
        <v>404</v>
      </c>
      <c r="C286" s="460"/>
      <c r="D286" s="460"/>
      <c r="E286" s="460"/>
      <c r="F286" s="465"/>
      <c r="G286" s="87" t="s">
        <v>587</v>
      </c>
      <c r="H286" s="88">
        <f>I286+J286</f>
        <v>10</v>
      </c>
      <c r="I286" s="88"/>
      <c r="J286" s="88">
        <v>10</v>
      </c>
      <c r="K286" s="88">
        <v>4</v>
      </c>
      <c r="L286" s="88">
        <v>1</v>
      </c>
      <c r="M286" s="88">
        <v>1</v>
      </c>
      <c r="N286" s="88">
        <v>7</v>
      </c>
      <c r="O286" s="88">
        <v>8</v>
      </c>
      <c r="P286" s="88">
        <v>3</v>
      </c>
      <c r="Q286" s="89">
        <v>44103</v>
      </c>
      <c r="R286" s="89">
        <v>23452</v>
      </c>
    </row>
    <row r="287" spans="1:18" x14ac:dyDescent="0.25">
      <c r="A287" s="86"/>
      <c r="B287" s="459" t="s">
        <v>424</v>
      </c>
      <c r="C287" s="460"/>
      <c r="D287" s="460"/>
      <c r="E287" s="460"/>
      <c r="F287" s="465"/>
      <c r="G287" s="87" t="s">
        <v>589</v>
      </c>
      <c r="H287" s="88">
        <f t="shared" ref="H287:H296" si="25">I287+J287</f>
        <v>0</v>
      </c>
      <c r="I287" s="88"/>
      <c r="J287" s="88"/>
      <c r="K287" s="88"/>
      <c r="L287" s="88"/>
      <c r="M287" s="88"/>
      <c r="N287" s="88"/>
      <c r="O287" s="88">
        <v>1</v>
      </c>
      <c r="P287" s="88">
        <v>0</v>
      </c>
      <c r="Q287" s="89"/>
      <c r="R287" s="89"/>
    </row>
    <row r="288" spans="1:18" x14ac:dyDescent="0.25">
      <c r="A288" s="86">
        <v>1</v>
      </c>
      <c r="B288" s="459" t="s">
        <v>405</v>
      </c>
      <c r="C288" s="460"/>
      <c r="D288" s="460"/>
      <c r="E288" s="460"/>
      <c r="F288" s="465"/>
      <c r="G288" s="87" t="s">
        <v>406</v>
      </c>
      <c r="H288" s="88">
        <f t="shared" si="25"/>
        <v>0</v>
      </c>
      <c r="I288" s="88"/>
      <c r="J288" s="88"/>
      <c r="K288" s="88"/>
      <c r="L288" s="88"/>
      <c r="M288" s="88"/>
      <c r="N288" s="88"/>
      <c r="O288" s="88">
        <v>1</v>
      </c>
      <c r="P288" s="88">
        <v>0</v>
      </c>
      <c r="Q288" s="89"/>
      <c r="R288" s="89"/>
    </row>
    <row r="289" spans="1:18" x14ac:dyDescent="0.25">
      <c r="A289" s="86">
        <v>2</v>
      </c>
      <c r="B289" s="459" t="s">
        <v>407</v>
      </c>
      <c r="C289" s="460"/>
      <c r="D289" s="460"/>
      <c r="E289" s="460"/>
      <c r="F289" s="465"/>
      <c r="G289" s="87" t="s">
        <v>408</v>
      </c>
      <c r="H289" s="88">
        <f t="shared" si="25"/>
        <v>0</v>
      </c>
      <c r="I289" s="88"/>
      <c r="J289" s="88"/>
      <c r="K289" s="88"/>
      <c r="L289" s="88"/>
      <c r="M289" s="88"/>
      <c r="N289" s="88"/>
      <c r="O289" s="88">
        <v>1</v>
      </c>
      <c r="P289" s="88">
        <v>0</v>
      </c>
      <c r="Q289" s="89"/>
      <c r="R289" s="89"/>
    </row>
    <row r="290" spans="1:18" x14ac:dyDescent="0.25">
      <c r="A290" s="86">
        <v>3</v>
      </c>
      <c r="B290" s="459" t="s">
        <v>409</v>
      </c>
      <c r="C290" s="460"/>
      <c r="D290" s="460"/>
      <c r="E290" s="460"/>
      <c r="F290" s="465"/>
      <c r="G290" s="87" t="s">
        <v>410</v>
      </c>
      <c r="H290" s="88">
        <f t="shared" si="25"/>
        <v>0</v>
      </c>
      <c r="I290" s="88"/>
      <c r="J290" s="88"/>
      <c r="K290" s="88"/>
      <c r="L290" s="88"/>
      <c r="M290" s="88"/>
      <c r="N290" s="88"/>
      <c r="O290" s="88">
        <v>1</v>
      </c>
      <c r="P290" s="88">
        <v>0</v>
      </c>
      <c r="Q290" s="89"/>
      <c r="R290" s="89"/>
    </row>
    <row r="291" spans="1:18" x14ac:dyDescent="0.25">
      <c r="A291" s="86">
        <v>4</v>
      </c>
      <c r="B291" s="459" t="s">
        <v>411</v>
      </c>
      <c r="C291" s="460"/>
      <c r="D291" s="460"/>
      <c r="E291" s="460"/>
      <c r="F291" s="465"/>
      <c r="G291" s="87" t="s">
        <v>412</v>
      </c>
      <c r="H291" s="88">
        <f t="shared" si="25"/>
        <v>0</v>
      </c>
      <c r="I291" s="88"/>
      <c r="J291" s="88"/>
      <c r="K291" s="88"/>
      <c r="L291" s="88"/>
      <c r="M291" s="88"/>
      <c r="N291" s="88"/>
      <c r="O291" s="88">
        <v>1</v>
      </c>
      <c r="P291" s="88">
        <v>0</v>
      </c>
      <c r="Q291" s="89"/>
      <c r="R291" s="89"/>
    </row>
    <row r="292" spans="1:18" ht="28.5" x14ac:dyDescent="0.25">
      <c r="A292" s="86">
        <v>5</v>
      </c>
      <c r="B292" s="459" t="s">
        <v>415</v>
      </c>
      <c r="C292" s="460"/>
      <c r="D292" s="460"/>
      <c r="E292" s="460"/>
      <c r="F292" s="465"/>
      <c r="G292" s="87" t="s">
        <v>416</v>
      </c>
      <c r="H292" s="88">
        <f t="shared" si="25"/>
        <v>0</v>
      </c>
      <c r="I292" s="88"/>
      <c r="J292" s="88"/>
      <c r="K292" s="88"/>
      <c r="L292" s="88"/>
      <c r="M292" s="88"/>
      <c r="N292" s="88"/>
      <c r="O292" s="88">
        <v>1</v>
      </c>
      <c r="P292" s="88">
        <v>0</v>
      </c>
      <c r="Q292" s="89"/>
      <c r="R292" s="89"/>
    </row>
    <row r="293" spans="1:18" x14ac:dyDescent="0.25">
      <c r="A293" s="86">
        <v>6</v>
      </c>
      <c r="B293" s="459" t="s">
        <v>417</v>
      </c>
      <c r="C293" s="460"/>
      <c r="D293" s="460"/>
      <c r="E293" s="460"/>
      <c r="F293" s="465"/>
      <c r="G293" s="87" t="s">
        <v>418</v>
      </c>
      <c r="H293" s="88">
        <f t="shared" si="25"/>
        <v>0</v>
      </c>
      <c r="I293" s="88"/>
      <c r="J293" s="88"/>
      <c r="K293" s="88"/>
      <c r="L293" s="88"/>
      <c r="M293" s="88"/>
      <c r="N293" s="88"/>
      <c r="O293" s="88">
        <v>1</v>
      </c>
      <c r="P293" s="88">
        <v>0</v>
      </c>
      <c r="Q293" s="89"/>
      <c r="R293" s="89"/>
    </row>
    <row r="294" spans="1:18" x14ac:dyDescent="0.25">
      <c r="A294" s="86">
        <v>7</v>
      </c>
      <c r="B294" s="459" t="s">
        <v>419</v>
      </c>
      <c r="C294" s="460"/>
      <c r="D294" s="460"/>
      <c r="E294" s="460"/>
      <c r="F294" s="465"/>
      <c r="G294" s="87" t="s">
        <v>420</v>
      </c>
      <c r="H294" s="88">
        <f t="shared" si="25"/>
        <v>0</v>
      </c>
      <c r="I294" s="88"/>
      <c r="J294" s="88"/>
      <c r="K294" s="88"/>
      <c r="L294" s="88"/>
      <c r="M294" s="88"/>
      <c r="N294" s="88"/>
      <c r="O294" s="88">
        <v>1</v>
      </c>
      <c r="P294" s="88">
        <v>0</v>
      </c>
      <c r="Q294" s="89"/>
      <c r="R294" s="89"/>
    </row>
    <row r="295" spans="1:18" ht="28.5" customHeight="1" x14ac:dyDescent="0.25">
      <c r="A295" s="86">
        <v>8</v>
      </c>
      <c r="B295" s="459" t="s">
        <v>421</v>
      </c>
      <c r="C295" s="460"/>
      <c r="D295" s="460"/>
      <c r="E295" s="460"/>
      <c r="F295" s="465"/>
      <c r="G295" s="87" t="s">
        <v>422</v>
      </c>
      <c r="H295" s="88">
        <f t="shared" si="25"/>
        <v>0</v>
      </c>
      <c r="I295" s="88"/>
      <c r="J295" s="88"/>
      <c r="K295" s="88"/>
      <c r="L295" s="88"/>
      <c r="M295" s="88"/>
      <c r="N295" s="88"/>
      <c r="O295" s="88">
        <v>0</v>
      </c>
      <c r="P295" s="88">
        <v>0</v>
      </c>
      <c r="Q295" s="89"/>
      <c r="R295" s="89"/>
    </row>
    <row r="296" spans="1:18" ht="32.25" customHeight="1" x14ac:dyDescent="0.25">
      <c r="A296" s="86">
        <v>9</v>
      </c>
      <c r="B296" s="459" t="s">
        <v>413</v>
      </c>
      <c r="C296" s="460"/>
      <c r="D296" s="460"/>
      <c r="E296" s="460"/>
      <c r="F296" s="465"/>
      <c r="G296" s="87" t="s">
        <v>414</v>
      </c>
      <c r="H296" s="88">
        <f t="shared" si="25"/>
        <v>0</v>
      </c>
      <c r="I296" s="88"/>
      <c r="J296" s="88"/>
      <c r="K296" s="88"/>
      <c r="L296" s="88"/>
      <c r="M296" s="88"/>
      <c r="N296" s="88"/>
      <c r="O296" s="88">
        <v>0</v>
      </c>
      <c r="P296" s="88"/>
      <c r="Q296" s="89"/>
      <c r="R296" s="89"/>
    </row>
    <row r="297" spans="1:18" x14ac:dyDescent="0.25">
      <c r="A297" s="86"/>
      <c r="B297" s="457" t="s">
        <v>423</v>
      </c>
      <c r="C297" s="458"/>
      <c r="D297" s="458"/>
      <c r="E297" s="458"/>
      <c r="F297" s="458"/>
      <c r="G297" s="475"/>
      <c r="H297" s="476"/>
      <c r="I297" s="477"/>
      <c r="J297" s="477"/>
      <c r="K297" s="477"/>
      <c r="L297" s="477"/>
      <c r="M297" s="477"/>
      <c r="N297" s="477"/>
      <c r="O297" s="477"/>
      <c r="P297" s="477"/>
      <c r="Q297" s="477"/>
      <c r="R297" s="478"/>
    </row>
    <row r="298" spans="1:18" ht="28.5" x14ac:dyDescent="0.25">
      <c r="A298" s="86"/>
      <c r="B298" s="459" t="s">
        <v>423</v>
      </c>
      <c r="C298" s="460"/>
      <c r="D298" s="460"/>
      <c r="E298" s="460"/>
      <c r="F298" s="465"/>
      <c r="G298" s="87" t="s">
        <v>588</v>
      </c>
      <c r="H298" s="88">
        <f>I298+J298</f>
        <v>0</v>
      </c>
      <c r="I298" s="88"/>
      <c r="J298" s="88"/>
      <c r="K298" s="88">
        <v>2</v>
      </c>
      <c r="L298" s="88">
        <v>1</v>
      </c>
      <c r="M298" s="88">
        <v>1</v>
      </c>
      <c r="N298" s="88">
        <v>4</v>
      </c>
      <c r="O298" s="88">
        <v>6</v>
      </c>
      <c r="P298" s="88">
        <v>3</v>
      </c>
      <c r="Q298" s="89">
        <v>56855</v>
      </c>
      <c r="R298" s="89">
        <v>27660</v>
      </c>
    </row>
    <row r="299" spans="1:18" x14ac:dyDescent="0.25">
      <c r="A299" s="86">
        <v>1</v>
      </c>
      <c r="B299" s="459" t="s">
        <v>425</v>
      </c>
      <c r="C299" s="460"/>
      <c r="D299" s="460"/>
      <c r="E299" s="460"/>
      <c r="F299" s="465"/>
      <c r="G299" s="87" t="s">
        <v>426</v>
      </c>
      <c r="H299" s="88">
        <f t="shared" ref="H299:H302" si="26">I299+J299</f>
        <v>0</v>
      </c>
      <c r="I299" s="88"/>
      <c r="J299" s="88"/>
      <c r="K299" s="88"/>
      <c r="L299" s="88"/>
      <c r="M299" s="88"/>
      <c r="N299" s="88">
        <v>1</v>
      </c>
      <c r="O299" s="88">
        <v>2</v>
      </c>
      <c r="P299" s="88">
        <v>2</v>
      </c>
      <c r="Q299" s="89"/>
      <c r="R299" s="89">
        <v>0</v>
      </c>
    </row>
    <row r="300" spans="1:18" x14ac:dyDescent="0.25">
      <c r="A300" s="86"/>
      <c r="B300" s="459" t="s">
        <v>424</v>
      </c>
      <c r="C300" s="460"/>
      <c r="D300" s="460"/>
      <c r="E300" s="460"/>
      <c r="F300" s="465"/>
      <c r="G300" s="87" t="s">
        <v>589</v>
      </c>
      <c r="H300" s="88">
        <f t="shared" si="26"/>
        <v>0</v>
      </c>
      <c r="I300" s="88"/>
      <c r="J300" s="88"/>
      <c r="K300" s="88"/>
      <c r="L300" s="88"/>
      <c r="M300" s="88"/>
      <c r="N300" s="88"/>
      <c r="O300" s="88">
        <v>1</v>
      </c>
      <c r="P300" s="88">
        <v>1</v>
      </c>
      <c r="Q300" s="89"/>
      <c r="R300" s="89">
        <v>18148</v>
      </c>
    </row>
    <row r="301" spans="1:18" ht="28.5" customHeight="1" x14ac:dyDescent="0.25">
      <c r="A301" s="86">
        <v>2</v>
      </c>
      <c r="B301" s="459" t="s">
        <v>427</v>
      </c>
      <c r="C301" s="460"/>
      <c r="D301" s="460"/>
      <c r="E301" s="460"/>
      <c r="F301" s="465"/>
      <c r="G301" s="87" t="s">
        <v>428</v>
      </c>
      <c r="H301" s="88">
        <f t="shared" si="26"/>
        <v>0</v>
      </c>
      <c r="I301" s="88"/>
      <c r="J301" s="88"/>
      <c r="K301" s="88"/>
      <c r="L301" s="88"/>
      <c r="M301" s="88"/>
      <c r="N301" s="88"/>
      <c r="O301" s="88">
        <v>1</v>
      </c>
      <c r="P301" s="88">
        <v>0</v>
      </c>
      <c r="Q301" s="89"/>
      <c r="R301" s="89"/>
    </row>
    <row r="302" spans="1:18" x14ac:dyDescent="0.25">
      <c r="A302" s="86">
        <v>3</v>
      </c>
      <c r="B302" s="459" t="s">
        <v>423</v>
      </c>
      <c r="C302" s="460"/>
      <c r="D302" s="460"/>
      <c r="E302" s="460"/>
      <c r="F302" s="465"/>
      <c r="G302" s="87" t="s">
        <v>429</v>
      </c>
      <c r="H302" s="88">
        <f t="shared" si="26"/>
        <v>0</v>
      </c>
      <c r="I302" s="88"/>
      <c r="J302" s="88"/>
      <c r="K302" s="88"/>
      <c r="L302" s="88"/>
      <c r="M302" s="88"/>
      <c r="N302" s="88"/>
      <c r="O302" s="88">
        <v>1</v>
      </c>
      <c r="P302" s="88">
        <v>0</v>
      </c>
      <c r="Q302" s="89"/>
      <c r="R302" s="89"/>
    </row>
    <row r="303" spans="1:18" x14ac:dyDescent="0.25">
      <c r="A303" s="86">
        <v>14</v>
      </c>
      <c r="B303" s="457" t="s">
        <v>463</v>
      </c>
      <c r="C303" s="458"/>
      <c r="D303" s="458"/>
      <c r="E303" s="458"/>
      <c r="F303" s="458"/>
      <c r="G303" s="475"/>
      <c r="H303" s="104">
        <f t="shared" ref="H303:P303" si="27">H304+H305+H306+H307+H308+H309+H310+H311+H312+H313+H314+H315+H316+H317+H318+H319+H320+H321+H322+H323</f>
        <v>230</v>
      </c>
      <c r="I303" s="104">
        <f t="shared" si="27"/>
        <v>150</v>
      </c>
      <c r="J303" s="104">
        <f t="shared" si="27"/>
        <v>80</v>
      </c>
      <c r="K303" s="104">
        <f>K304+K305+K306+K307+K308+K309+K310+K311+K312+K313+K314+K315+K316+K317+K318+K319+K320+K321+K322+K323+K324</f>
        <v>95</v>
      </c>
      <c r="L303" s="104">
        <f t="shared" si="27"/>
        <v>14</v>
      </c>
      <c r="M303" s="104">
        <f t="shared" si="27"/>
        <v>14</v>
      </c>
      <c r="N303" s="104">
        <f>N304+N305+N306+N307+N308+N309+N310+N311+N312+N313+N314+N315+N316+N317+N318+N319+N320+N321+N322+N323+N324</f>
        <v>315</v>
      </c>
      <c r="O303" s="104">
        <f t="shared" si="27"/>
        <v>0</v>
      </c>
      <c r="P303" s="104">
        <f t="shared" si="27"/>
        <v>0</v>
      </c>
      <c r="Q303" s="85">
        <v>44385</v>
      </c>
      <c r="R303" s="85">
        <v>22204</v>
      </c>
    </row>
    <row r="304" spans="1:18" ht="24.75" customHeight="1" x14ac:dyDescent="0.25">
      <c r="A304" s="86"/>
      <c r="B304" s="459" t="s">
        <v>464</v>
      </c>
      <c r="C304" s="460"/>
      <c r="D304" s="460"/>
      <c r="E304" s="460"/>
      <c r="F304" s="465"/>
      <c r="G304" s="87" t="s">
        <v>591</v>
      </c>
      <c r="H304" s="88">
        <f>I304+J304</f>
        <v>130</v>
      </c>
      <c r="I304" s="88">
        <v>130</v>
      </c>
      <c r="J304" s="88">
        <v>0</v>
      </c>
      <c r="K304" s="88">
        <v>70</v>
      </c>
      <c r="L304" s="88">
        <v>14</v>
      </c>
      <c r="M304" s="88">
        <v>14</v>
      </c>
      <c r="N304" s="88">
        <v>185</v>
      </c>
      <c r="O304" s="88">
        <v>0</v>
      </c>
      <c r="P304" s="88">
        <v>0</v>
      </c>
      <c r="Q304" s="89">
        <v>44385</v>
      </c>
      <c r="R304" s="89">
        <v>22204</v>
      </c>
    </row>
    <row r="305" spans="1:18" ht="29.25" customHeight="1" x14ac:dyDescent="0.25">
      <c r="A305" s="86"/>
      <c r="B305" s="459" t="s">
        <v>465</v>
      </c>
      <c r="C305" s="460"/>
      <c r="D305" s="460"/>
      <c r="E305" s="460"/>
      <c r="F305" s="465"/>
      <c r="G305" s="87" t="s">
        <v>592</v>
      </c>
      <c r="H305" s="88">
        <f t="shared" ref="H305:H323" si="28">I305+J305</f>
        <v>40</v>
      </c>
      <c r="I305" s="88">
        <v>10</v>
      </c>
      <c r="J305" s="88">
        <v>30</v>
      </c>
      <c r="K305" s="88">
        <v>5</v>
      </c>
      <c r="L305" s="88">
        <v>0</v>
      </c>
      <c r="M305" s="88">
        <v>0</v>
      </c>
      <c r="N305" s="88">
        <v>28</v>
      </c>
      <c r="O305" s="88">
        <v>0</v>
      </c>
      <c r="P305" s="88">
        <v>0</v>
      </c>
      <c r="Q305" s="89">
        <v>44168</v>
      </c>
      <c r="R305" s="89">
        <v>22146</v>
      </c>
    </row>
    <row r="306" spans="1:18" ht="33" customHeight="1" x14ac:dyDescent="0.25">
      <c r="A306" s="86"/>
      <c r="B306" s="459" t="s">
        <v>466</v>
      </c>
      <c r="C306" s="460"/>
      <c r="D306" s="460"/>
      <c r="E306" s="460"/>
      <c r="F306" s="465"/>
      <c r="G306" s="87" t="s">
        <v>593</v>
      </c>
      <c r="H306" s="88">
        <f t="shared" si="28"/>
        <v>40</v>
      </c>
      <c r="I306" s="88">
        <v>10</v>
      </c>
      <c r="J306" s="88">
        <v>30</v>
      </c>
      <c r="K306" s="88">
        <v>8</v>
      </c>
      <c r="L306" s="88">
        <v>0</v>
      </c>
      <c r="M306" s="88">
        <v>0</v>
      </c>
      <c r="N306" s="88">
        <v>33</v>
      </c>
      <c r="O306" s="88">
        <v>0</v>
      </c>
      <c r="P306" s="88">
        <v>0</v>
      </c>
      <c r="Q306" s="89">
        <v>44149</v>
      </c>
      <c r="R306" s="89">
        <v>22113</v>
      </c>
    </row>
    <row r="307" spans="1:18" ht="32.25" customHeight="1" x14ac:dyDescent="0.25">
      <c r="A307" s="86"/>
      <c r="B307" s="459" t="s">
        <v>467</v>
      </c>
      <c r="C307" s="460"/>
      <c r="D307" s="460"/>
      <c r="E307" s="460"/>
      <c r="F307" s="465"/>
      <c r="G307" s="87" t="s">
        <v>594</v>
      </c>
      <c r="H307" s="88">
        <f t="shared" si="28"/>
        <v>20</v>
      </c>
      <c r="I307" s="88"/>
      <c r="J307" s="88">
        <v>20</v>
      </c>
      <c r="K307" s="88">
        <v>6</v>
      </c>
      <c r="L307" s="88">
        <v>0</v>
      </c>
      <c r="M307" s="88">
        <v>0</v>
      </c>
      <c r="N307" s="88">
        <v>12</v>
      </c>
      <c r="O307" s="88">
        <v>0</v>
      </c>
      <c r="P307" s="88">
        <v>0</v>
      </c>
      <c r="Q307" s="89">
        <v>43389</v>
      </c>
      <c r="R307" s="89">
        <v>21544</v>
      </c>
    </row>
    <row r="308" spans="1:18" ht="42.75" x14ac:dyDescent="0.25">
      <c r="A308" s="86"/>
      <c r="B308" s="459" t="s">
        <v>468</v>
      </c>
      <c r="C308" s="460"/>
      <c r="D308" s="460"/>
      <c r="E308" s="460"/>
      <c r="F308" s="465"/>
      <c r="G308" s="87" t="s">
        <v>595</v>
      </c>
      <c r="H308" s="88">
        <f t="shared" si="28"/>
        <v>0</v>
      </c>
      <c r="I308" s="88"/>
      <c r="J308" s="88"/>
      <c r="K308" s="88">
        <v>1</v>
      </c>
      <c r="L308" s="88">
        <v>0</v>
      </c>
      <c r="M308" s="88">
        <v>0</v>
      </c>
      <c r="N308" s="88">
        <v>12</v>
      </c>
      <c r="O308" s="88">
        <v>0</v>
      </c>
      <c r="P308" s="88">
        <v>0</v>
      </c>
      <c r="Q308" s="89">
        <v>43323</v>
      </c>
      <c r="R308" s="89">
        <v>21487</v>
      </c>
    </row>
    <row r="309" spans="1:18" x14ac:dyDescent="0.25">
      <c r="A309" s="86"/>
      <c r="B309" s="459" t="s">
        <v>469</v>
      </c>
      <c r="C309" s="460"/>
      <c r="D309" s="460"/>
      <c r="E309" s="460"/>
      <c r="F309" s="465"/>
      <c r="G309" s="87" t="s">
        <v>596</v>
      </c>
      <c r="H309" s="88">
        <f t="shared" si="28"/>
        <v>0</v>
      </c>
      <c r="I309" s="88"/>
      <c r="J309" s="88"/>
      <c r="K309" s="88"/>
      <c r="L309" s="88"/>
      <c r="M309" s="88"/>
      <c r="N309" s="88">
        <v>3</v>
      </c>
      <c r="O309" s="88"/>
      <c r="P309" s="88"/>
      <c r="Q309" s="89"/>
      <c r="R309" s="89">
        <v>21329</v>
      </c>
    </row>
    <row r="310" spans="1:18" ht="42.75" x14ac:dyDescent="0.25">
      <c r="A310" s="86">
        <v>1</v>
      </c>
      <c r="B310" s="459" t="s">
        <v>470</v>
      </c>
      <c r="C310" s="460"/>
      <c r="D310" s="460"/>
      <c r="E310" s="460"/>
      <c r="F310" s="465"/>
      <c r="G310" s="87" t="s">
        <v>471</v>
      </c>
      <c r="H310" s="88">
        <f t="shared" si="28"/>
        <v>0</v>
      </c>
      <c r="I310" s="88"/>
      <c r="J310" s="88"/>
      <c r="K310" s="88"/>
      <c r="L310" s="88"/>
      <c r="M310" s="88"/>
      <c r="N310" s="88">
        <v>2</v>
      </c>
      <c r="O310" s="88"/>
      <c r="P310" s="88"/>
      <c r="Q310" s="89"/>
      <c r="R310" s="89">
        <v>21348</v>
      </c>
    </row>
    <row r="311" spans="1:18" ht="29.25" customHeight="1" x14ac:dyDescent="0.25">
      <c r="A311" s="86">
        <v>2</v>
      </c>
      <c r="B311" s="459" t="s">
        <v>472</v>
      </c>
      <c r="C311" s="460"/>
      <c r="D311" s="460"/>
      <c r="E311" s="460"/>
      <c r="F311" s="465"/>
      <c r="G311" s="87" t="s">
        <v>473</v>
      </c>
      <c r="H311" s="88">
        <f t="shared" si="28"/>
        <v>0</v>
      </c>
      <c r="I311" s="88"/>
      <c r="J311" s="88"/>
      <c r="K311" s="88"/>
      <c r="L311" s="88"/>
      <c r="M311" s="88"/>
      <c r="N311" s="88">
        <v>3</v>
      </c>
      <c r="O311" s="88"/>
      <c r="P311" s="88"/>
      <c r="Q311" s="89"/>
      <c r="R311" s="89">
        <v>21251</v>
      </c>
    </row>
    <row r="312" spans="1:18" x14ac:dyDescent="0.25">
      <c r="A312" s="86">
        <v>3</v>
      </c>
      <c r="B312" s="459" t="s">
        <v>474</v>
      </c>
      <c r="C312" s="460"/>
      <c r="D312" s="460"/>
      <c r="E312" s="460"/>
      <c r="F312" s="465"/>
      <c r="G312" s="87" t="s">
        <v>475</v>
      </c>
      <c r="H312" s="88">
        <f t="shared" si="28"/>
        <v>0</v>
      </c>
      <c r="I312" s="88"/>
      <c r="J312" s="88"/>
      <c r="K312" s="88"/>
      <c r="L312" s="88"/>
      <c r="M312" s="88"/>
      <c r="N312" s="88">
        <v>3</v>
      </c>
      <c r="O312" s="88"/>
      <c r="P312" s="88"/>
      <c r="Q312" s="89"/>
      <c r="R312" s="89">
        <v>21278</v>
      </c>
    </row>
    <row r="313" spans="1:18" x14ac:dyDescent="0.25">
      <c r="A313" s="86">
        <v>4</v>
      </c>
      <c r="B313" s="459" t="s">
        <v>476</v>
      </c>
      <c r="C313" s="460"/>
      <c r="D313" s="460"/>
      <c r="E313" s="460"/>
      <c r="F313" s="465"/>
      <c r="G313" s="87" t="s">
        <v>477</v>
      </c>
      <c r="H313" s="88">
        <f t="shared" si="28"/>
        <v>0</v>
      </c>
      <c r="I313" s="88"/>
      <c r="J313" s="88"/>
      <c r="K313" s="88"/>
      <c r="L313" s="88"/>
      <c r="M313" s="88"/>
      <c r="N313" s="88">
        <v>1</v>
      </c>
      <c r="O313" s="88"/>
      <c r="P313" s="88"/>
      <c r="Q313" s="89"/>
      <c r="R313" s="89">
        <v>21343</v>
      </c>
    </row>
    <row r="314" spans="1:18" ht="42.75" x14ac:dyDescent="0.25">
      <c r="A314" s="86">
        <v>5</v>
      </c>
      <c r="B314" s="459" t="s">
        <v>478</v>
      </c>
      <c r="C314" s="460"/>
      <c r="D314" s="460"/>
      <c r="E314" s="460"/>
      <c r="F314" s="465"/>
      <c r="G314" s="87" t="s">
        <v>479</v>
      </c>
      <c r="H314" s="88">
        <f t="shared" si="28"/>
        <v>0</v>
      </c>
      <c r="I314" s="88"/>
      <c r="J314" s="88"/>
      <c r="K314" s="88"/>
      <c r="L314" s="88"/>
      <c r="M314" s="88"/>
      <c r="N314" s="88">
        <v>4</v>
      </c>
      <c r="O314" s="88"/>
      <c r="P314" s="88"/>
      <c r="Q314" s="89"/>
      <c r="R314" s="89">
        <v>21449</v>
      </c>
    </row>
    <row r="315" spans="1:18" ht="42.75" x14ac:dyDescent="0.25">
      <c r="A315" s="86">
        <v>6</v>
      </c>
      <c r="B315" s="459" t="s">
        <v>480</v>
      </c>
      <c r="C315" s="460"/>
      <c r="D315" s="460"/>
      <c r="E315" s="460"/>
      <c r="F315" s="465"/>
      <c r="G315" s="87" t="s">
        <v>481</v>
      </c>
      <c r="H315" s="88">
        <f t="shared" si="28"/>
        <v>0</v>
      </c>
      <c r="I315" s="88"/>
      <c r="J315" s="88"/>
      <c r="K315" s="88"/>
      <c r="L315" s="88"/>
      <c r="M315" s="88"/>
      <c r="N315" s="88">
        <v>4</v>
      </c>
      <c r="O315" s="88"/>
      <c r="P315" s="88"/>
      <c r="Q315" s="89"/>
      <c r="R315" s="89">
        <v>21401</v>
      </c>
    </row>
    <row r="316" spans="1:18" ht="42.75" x14ac:dyDescent="0.25">
      <c r="A316" s="86">
        <v>7</v>
      </c>
      <c r="B316" s="459" t="s">
        <v>482</v>
      </c>
      <c r="C316" s="460"/>
      <c r="D316" s="460"/>
      <c r="E316" s="460"/>
      <c r="F316" s="465"/>
      <c r="G316" s="87" t="s">
        <v>483</v>
      </c>
      <c r="H316" s="88">
        <f t="shared" si="28"/>
        <v>0</v>
      </c>
      <c r="I316" s="88"/>
      <c r="J316" s="88"/>
      <c r="K316" s="88"/>
      <c r="L316" s="88"/>
      <c r="M316" s="88"/>
      <c r="N316" s="88">
        <v>2</v>
      </c>
      <c r="O316" s="88"/>
      <c r="P316" s="88"/>
      <c r="Q316" s="89"/>
      <c r="R316" s="89">
        <v>21115</v>
      </c>
    </row>
    <row r="317" spans="1:18" ht="30" customHeight="1" x14ac:dyDescent="0.25">
      <c r="A317" s="86">
        <v>8</v>
      </c>
      <c r="B317" s="459" t="s">
        <v>484</v>
      </c>
      <c r="C317" s="460"/>
      <c r="D317" s="460"/>
      <c r="E317" s="460"/>
      <c r="F317" s="465"/>
      <c r="G317" s="87" t="s">
        <v>497</v>
      </c>
      <c r="H317" s="88">
        <f t="shared" si="28"/>
        <v>0</v>
      </c>
      <c r="I317" s="88"/>
      <c r="J317" s="88"/>
      <c r="K317" s="88"/>
      <c r="L317" s="88"/>
      <c r="M317" s="88"/>
      <c r="N317" s="88">
        <v>2</v>
      </c>
      <c r="O317" s="88"/>
      <c r="P317" s="88"/>
      <c r="Q317" s="89"/>
      <c r="R317" s="89">
        <v>20352</v>
      </c>
    </row>
    <row r="318" spans="1:18" ht="42.75" x14ac:dyDescent="0.25">
      <c r="A318" s="86">
        <v>9</v>
      </c>
      <c r="B318" s="459" t="s">
        <v>485</v>
      </c>
      <c r="C318" s="460"/>
      <c r="D318" s="460"/>
      <c r="E318" s="460"/>
      <c r="F318" s="465"/>
      <c r="G318" s="87" t="s">
        <v>486</v>
      </c>
      <c r="H318" s="88">
        <f t="shared" si="28"/>
        <v>0</v>
      </c>
      <c r="I318" s="88"/>
      <c r="J318" s="88"/>
      <c r="K318" s="88"/>
      <c r="L318" s="88"/>
      <c r="M318" s="88"/>
      <c r="N318" s="88">
        <v>4</v>
      </c>
      <c r="O318" s="88"/>
      <c r="P318" s="88"/>
      <c r="Q318" s="89"/>
      <c r="R318" s="89">
        <v>21833</v>
      </c>
    </row>
    <row r="319" spans="1:18" x14ac:dyDescent="0.25">
      <c r="A319" s="86">
        <v>10</v>
      </c>
      <c r="B319" s="459" t="s">
        <v>487</v>
      </c>
      <c r="C319" s="460"/>
      <c r="D319" s="460"/>
      <c r="E319" s="460"/>
      <c r="F319" s="465"/>
      <c r="G319" s="87" t="s">
        <v>488</v>
      </c>
      <c r="H319" s="88">
        <f t="shared" si="28"/>
        <v>0</v>
      </c>
      <c r="I319" s="88"/>
      <c r="J319" s="88"/>
      <c r="K319" s="88"/>
      <c r="L319" s="88"/>
      <c r="M319" s="88"/>
      <c r="N319" s="88">
        <v>2</v>
      </c>
      <c r="O319" s="88"/>
      <c r="P319" s="88"/>
      <c r="Q319" s="89"/>
      <c r="R319" s="89">
        <v>20556</v>
      </c>
    </row>
    <row r="320" spans="1:18" x14ac:dyDescent="0.25">
      <c r="A320" s="86">
        <v>11</v>
      </c>
      <c r="B320" s="459" t="s">
        <v>489</v>
      </c>
      <c r="C320" s="460"/>
      <c r="D320" s="460"/>
      <c r="E320" s="460"/>
      <c r="F320" s="465"/>
      <c r="G320" s="87" t="s">
        <v>490</v>
      </c>
      <c r="H320" s="88">
        <f t="shared" si="28"/>
        <v>0</v>
      </c>
      <c r="I320" s="88"/>
      <c r="J320" s="88"/>
      <c r="K320" s="88"/>
      <c r="L320" s="88"/>
      <c r="M320" s="88"/>
      <c r="N320" s="88">
        <v>4</v>
      </c>
      <c r="O320" s="88"/>
      <c r="P320" s="88"/>
      <c r="Q320" s="89"/>
      <c r="R320" s="89">
        <v>20556</v>
      </c>
    </row>
    <row r="321" spans="1:18" ht="42.75" x14ac:dyDescent="0.25">
      <c r="A321" s="86">
        <v>12</v>
      </c>
      <c r="B321" s="459" t="s">
        <v>491</v>
      </c>
      <c r="C321" s="460"/>
      <c r="D321" s="460"/>
      <c r="E321" s="460"/>
      <c r="F321" s="465"/>
      <c r="G321" s="87" t="s">
        <v>492</v>
      </c>
      <c r="H321" s="88">
        <f t="shared" si="28"/>
        <v>0</v>
      </c>
      <c r="I321" s="88"/>
      <c r="J321" s="88"/>
      <c r="K321" s="88"/>
      <c r="L321" s="88"/>
      <c r="M321" s="88"/>
      <c r="N321" s="88">
        <v>3</v>
      </c>
      <c r="O321" s="88"/>
      <c r="P321" s="88"/>
      <c r="Q321" s="89"/>
      <c r="R321" s="89">
        <v>20566</v>
      </c>
    </row>
    <row r="322" spans="1:18" ht="28.5" customHeight="1" x14ac:dyDescent="0.25">
      <c r="A322" s="86">
        <v>13</v>
      </c>
      <c r="B322" s="459" t="s">
        <v>493</v>
      </c>
      <c r="C322" s="460"/>
      <c r="D322" s="460"/>
      <c r="E322" s="460"/>
      <c r="F322" s="465"/>
      <c r="G322" s="87" t="s">
        <v>494</v>
      </c>
      <c r="H322" s="88">
        <f t="shared" si="28"/>
        <v>0</v>
      </c>
      <c r="I322" s="88"/>
      <c r="J322" s="88"/>
      <c r="K322" s="88"/>
      <c r="L322" s="88"/>
      <c r="M322" s="88"/>
      <c r="N322" s="88">
        <v>1</v>
      </c>
      <c r="O322" s="88"/>
      <c r="P322" s="88"/>
      <c r="Q322" s="89"/>
      <c r="R322" s="89">
        <v>22418</v>
      </c>
    </row>
    <row r="323" spans="1:18" ht="28.5" x14ac:dyDescent="0.25">
      <c r="A323" s="86">
        <v>14</v>
      </c>
      <c r="B323" s="459" t="s">
        <v>495</v>
      </c>
      <c r="C323" s="460"/>
      <c r="D323" s="460"/>
      <c r="E323" s="460"/>
      <c r="F323" s="465"/>
      <c r="G323" s="87" t="s">
        <v>496</v>
      </c>
      <c r="H323" s="88">
        <f t="shared" si="28"/>
        <v>0</v>
      </c>
      <c r="I323" s="88"/>
      <c r="J323" s="88"/>
      <c r="K323" s="88"/>
      <c r="L323" s="88"/>
      <c r="M323" s="88"/>
      <c r="N323" s="88">
        <v>1</v>
      </c>
      <c r="O323" s="88"/>
      <c r="P323" s="88"/>
      <c r="Q323" s="89"/>
      <c r="R323" s="89">
        <v>22204</v>
      </c>
    </row>
    <row r="324" spans="1:18" x14ac:dyDescent="0.25">
      <c r="A324" s="86"/>
      <c r="B324" s="105"/>
      <c r="C324" s="106"/>
      <c r="D324" s="106"/>
      <c r="E324" s="106"/>
      <c r="F324" s="107"/>
      <c r="G324" s="87" t="s">
        <v>755</v>
      </c>
      <c r="H324" s="88"/>
      <c r="I324" s="88"/>
      <c r="J324" s="88"/>
      <c r="K324" s="88">
        <v>5</v>
      </c>
      <c r="L324" s="88"/>
      <c r="M324" s="88"/>
      <c r="N324" s="88">
        <v>6</v>
      </c>
      <c r="O324" s="88"/>
      <c r="P324" s="88"/>
      <c r="Q324" s="89">
        <v>44883</v>
      </c>
      <c r="R324" s="89">
        <v>22502</v>
      </c>
    </row>
    <row r="325" spans="1:18" x14ac:dyDescent="0.25">
      <c r="A325" s="403" t="s">
        <v>654</v>
      </c>
      <c r="B325" s="403"/>
      <c r="C325" s="403"/>
      <c r="D325" s="403"/>
      <c r="E325" s="403"/>
      <c r="F325" s="403"/>
      <c r="G325" s="403"/>
      <c r="H325" s="104">
        <f t="shared" ref="H325:P325" si="29">H303+H266+H255+H240+H235+H191+H165+H164+H150+H131+H106+H70+H41+H23</f>
        <v>3825</v>
      </c>
      <c r="I325" s="104">
        <f t="shared" si="29"/>
        <v>2575</v>
      </c>
      <c r="J325" s="104">
        <f t="shared" si="29"/>
        <v>1230</v>
      </c>
      <c r="K325" s="104">
        <f t="shared" si="29"/>
        <v>1451</v>
      </c>
      <c r="L325" s="104">
        <f t="shared" si="29"/>
        <v>890</v>
      </c>
      <c r="M325" s="104">
        <f t="shared" si="29"/>
        <v>167</v>
      </c>
      <c r="N325" s="104">
        <f t="shared" si="29"/>
        <v>4462</v>
      </c>
      <c r="O325" s="104">
        <f t="shared" si="29"/>
        <v>1345.75</v>
      </c>
      <c r="P325" s="104">
        <f t="shared" si="29"/>
        <v>39</v>
      </c>
      <c r="Q325" s="85">
        <f>(Q303+Q266+Q255+Q240+Q235+Q191+Q165+Q164+Q150+Q131+Q106+Q70+Q41+Q23)/14</f>
        <v>42684.4</v>
      </c>
      <c r="R325" s="85">
        <f>(R303+R266+R255+R240+R235+R191+R165+R164+R150+R131+R106+R70+R41+R23)/14</f>
        <v>21673.464285714286</v>
      </c>
    </row>
    <row r="326" spans="1:18" x14ac:dyDescent="0.25">
      <c r="A326" s="91">
        <v>15</v>
      </c>
      <c r="B326" s="479" t="s">
        <v>597</v>
      </c>
      <c r="C326" s="480"/>
      <c r="D326" s="480"/>
      <c r="E326" s="480"/>
      <c r="F326" s="481"/>
      <c r="G326" s="92" t="s">
        <v>598</v>
      </c>
      <c r="H326" s="110">
        <f>I326+J326</f>
        <v>180</v>
      </c>
      <c r="I326" s="93">
        <v>125</v>
      </c>
      <c r="J326" s="93">
        <v>55</v>
      </c>
      <c r="K326" s="93">
        <v>79</v>
      </c>
      <c r="L326" s="93">
        <v>4</v>
      </c>
      <c r="M326" s="93">
        <v>4</v>
      </c>
      <c r="N326" s="93">
        <v>212</v>
      </c>
      <c r="O326" s="93">
        <v>0</v>
      </c>
      <c r="P326" s="93">
        <v>0</v>
      </c>
      <c r="Q326" s="93">
        <v>44972.800000000003</v>
      </c>
      <c r="R326" s="94">
        <v>22486.400000000001</v>
      </c>
    </row>
    <row r="327" spans="1:18" x14ac:dyDescent="0.25">
      <c r="A327" s="447" t="s">
        <v>696</v>
      </c>
      <c r="B327" s="447"/>
      <c r="C327" s="447"/>
      <c r="D327" s="447"/>
      <c r="E327" s="447"/>
      <c r="F327" s="447"/>
      <c r="G327" s="447"/>
      <c r="H327" s="447"/>
      <c r="I327" s="447"/>
      <c r="J327" s="447"/>
      <c r="K327" s="447"/>
      <c r="L327" s="447"/>
      <c r="M327" s="447"/>
      <c r="N327" s="447"/>
      <c r="O327" s="447"/>
      <c r="P327" s="447"/>
      <c r="Q327" s="447"/>
      <c r="R327" s="447"/>
    </row>
    <row r="328" spans="1:18" ht="85.5" x14ac:dyDescent="0.25">
      <c r="A328" s="91">
        <v>1</v>
      </c>
      <c r="B328" s="482" t="s">
        <v>599</v>
      </c>
      <c r="C328" s="483"/>
      <c r="D328" s="483"/>
      <c r="E328" s="483"/>
      <c r="F328" s="484"/>
      <c r="G328" s="92" t="s">
        <v>600</v>
      </c>
      <c r="H328" s="93">
        <f>I328+J328</f>
        <v>660</v>
      </c>
      <c r="I328" s="93">
        <v>640</v>
      </c>
      <c r="J328" s="93">
        <v>20</v>
      </c>
      <c r="K328" s="93">
        <v>172</v>
      </c>
      <c r="L328" s="93">
        <v>0</v>
      </c>
      <c r="M328" s="93">
        <v>0</v>
      </c>
      <c r="N328" s="93">
        <v>334</v>
      </c>
      <c r="O328" s="93">
        <v>0</v>
      </c>
      <c r="P328" s="93">
        <v>0</v>
      </c>
      <c r="Q328" s="94">
        <v>45989.9</v>
      </c>
      <c r="R328" s="94">
        <v>22908.799999999999</v>
      </c>
    </row>
    <row r="329" spans="1:18" ht="114" x14ac:dyDescent="0.25">
      <c r="A329" s="91">
        <v>2</v>
      </c>
      <c r="B329" s="482" t="s">
        <v>601</v>
      </c>
      <c r="C329" s="483"/>
      <c r="D329" s="483"/>
      <c r="E329" s="483"/>
      <c r="F329" s="484"/>
      <c r="G329" s="92" t="s">
        <v>602</v>
      </c>
      <c r="H329" s="93">
        <f t="shared" ref="H329:H348" si="30">I329+J329</f>
        <v>535</v>
      </c>
      <c r="I329" s="93">
        <v>535</v>
      </c>
      <c r="J329" s="93"/>
      <c r="K329" s="93">
        <v>200</v>
      </c>
      <c r="L329" s="93"/>
      <c r="M329" s="93">
        <v>178</v>
      </c>
      <c r="N329" s="93">
        <v>336</v>
      </c>
      <c r="O329" s="93"/>
      <c r="P329" s="93">
        <v>267</v>
      </c>
      <c r="Q329" s="94">
        <v>45280</v>
      </c>
      <c r="R329" s="94">
        <v>22729</v>
      </c>
    </row>
    <row r="330" spans="1:18" ht="85.5" x14ac:dyDescent="0.25">
      <c r="A330" s="91">
        <v>3</v>
      </c>
      <c r="B330" s="482" t="s">
        <v>603</v>
      </c>
      <c r="C330" s="483"/>
      <c r="D330" s="483"/>
      <c r="E330" s="483"/>
      <c r="F330" s="484"/>
      <c r="G330" s="92" t="s">
        <v>702</v>
      </c>
      <c r="H330" s="93">
        <f t="shared" si="30"/>
        <v>525</v>
      </c>
      <c r="I330" s="93">
        <v>495</v>
      </c>
      <c r="J330" s="93">
        <v>30</v>
      </c>
      <c r="K330" s="93">
        <v>132</v>
      </c>
      <c r="L330" s="93">
        <v>125</v>
      </c>
      <c r="M330" s="93">
        <v>11</v>
      </c>
      <c r="N330" s="93">
        <v>366</v>
      </c>
      <c r="O330" s="93">
        <v>148</v>
      </c>
      <c r="P330" s="93">
        <v>9</v>
      </c>
      <c r="Q330" s="94">
        <v>45262</v>
      </c>
      <c r="R330" s="94">
        <v>22486</v>
      </c>
    </row>
    <row r="331" spans="1:18" ht="85.5" x14ac:dyDescent="0.25">
      <c r="A331" s="91">
        <v>4</v>
      </c>
      <c r="B331" s="482" t="s">
        <v>601</v>
      </c>
      <c r="C331" s="483"/>
      <c r="D331" s="483"/>
      <c r="E331" s="483"/>
      <c r="F331" s="484"/>
      <c r="G331" s="92" t="s">
        <v>605</v>
      </c>
      <c r="H331" s="93">
        <f>I331+J331</f>
        <v>325</v>
      </c>
      <c r="I331" s="93">
        <v>325</v>
      </c>
      <c r="J331" s="93"/>
      <c r="K331" s="93">
        <v>100</v>
      </c>
      <c r="L331" s="93">
        <v>4</v>
      </c>
      <c r="M331" s="93">
        <v>2.5</v>
      </c>
      <c r="N331" s="93">
        <v>205</v>
      </c>
      <c r="O331" s="93">
        <v>5</v>
      </c>
      <c r="P331" s="93">
        <v>1</v>
      </c>
      <c r="Q331" s="94">
        <v>45269.4</v>
      </c>
      <c r="R331" s="94">
        <v>22531.9</v>
      </c>
    </row>
    <row r="332" spans="1:18" ht="42.75" x14ac:dyDescent="0.25">
      <c r="A332" s="91">
        <v>5</v>
      </c>
      <c r="B332" s="482" t="s">
        <v>614</v>
      </c>
      <c r="C332" s="483"/>
      <c r="D332" s="483"/>
      <c r="E332" s="483"/>
      <c r="F332" s="484"/>
      <c r="G332" s="92" t="s">
        <v>606</v>
      </c>
      <c r="H332" s="93">
        <f>I332+J332</f>
        <v>250</v>
      </c>
      <c r="I332" s="93">
        <v>235</v>
      </c>
      <c r="J332" s="93">
        <v>15</v>
      </c>
      <c r="K332" s="93">
        <v>90</v>
      </c>
      <c r="L332" s="93">
        <v>50</v>
      </c>
      <c r="M332" s="93">
        <v>0</v>
      </c>
      <c r="N332" s="93">
        <v>164</v>
      </c>
      <c r="O332" s="93">
        <v>62</v>
      </c>
      <c r="P332" s="93">
        <v>0</v>
      </c>
      <c r="Q332" s="94">
        <v>45002.3</v>
      </c>
      <c r="R332" s="94">
        <v>23920.5</v>
      </c>
    </row>
    <row r="333" spans="1:18" ht="128.25" x14ac:dyDescent="0.25">
      <c r="A333" s="91">
        <v>6</v>
      </c>
      <c r="B333" s="482" t="s">
        <v>601</v>
      </c>
      <c r="C333" s="483"/>
      <c r="D333" s="483"/>
      <c r="E333" s="483"/>
      <c r="F333" s="484"/>
      <c r="G333" s="92" t="s">
        <v>608</v>
      </c>
      <c r="H333" s="93">
        <f t="shared" si="30"/>
        <v>286</v>
      </c>
      <c r="I333" s="93">
        <v>280</v>
      </c>
      <c r="J333" s="93">
        <v>6</v>
      </c>
      <c r="K333" s="93">
        <v>128</v>
      </c>
      <c r="L333" s="93">
        <v>63</v>
      </c>
      <c r="M333" s="93">
        <v>6</v>
      </c>
      <c r="N333" s="93">
        <v>395</v>
      </c>
      <c r="O333" s="93">
        <v>29.5</v>
      </c>
      <c r="P333" s="93">
        <v>1</v>
      </c>
      <c r="Q333" s="94">
        <v>46993</v>
      </c>
      <c r="R333" s="94">
        <v>23568</v>
      </c>
    </row>
    <row r="334" spans="1:18" ht="85.5" x14ac:dyDescent="0.25">
      <c r="A334" s="91">
        <v>7</v>
      </c>
      <c r="B334" s="482" t="s">
        <v>609</v>
      </c>
      <c r="C334" s="483"/>
      <c r="D334" s="483"/>
      <c r="E334" s="483"/>
      <c r="F334" s="484"/>
      <c r="G334" s="92" t="s">
        <v>610</v>
      </c>
      <c r="H334" s="93">
        <f t="shared" si="30"/>
        <v>315</v>
      </c>
      <c r="I334" s="93">
        <v>300</v>
      </c>
      <c r="J334" s="93">
        <v>15</v>
      </c>
      <c r="K334" s="93">
        <v>37</v>
      </c>
      <c r="L334" s="93">
        <v>73</v>
      </c>
      <c r="M334" s="93">
        <v>1</v>
      </c>
      <c r="N334" s="93">
        <v>111</v>
      </c>
      <c r="O334" s="93">
        <v>89</v>
      </c>
      <c r="P334" s="93">
        <v>2</v>
      </c>
      <c r="Q334" s="94">
        <v>52710.400000000001</v>
      </c>
      <c r="R334" s="94">
        <v>30184.799999999999</v>
      </c>
    </row>
    <row r="335" spans="1:18" ht="85.5" x14ac:dyDescent="0.25">
      <c r="A335" s="91">
        <v>8</v>
      </c>
      <c r="B335" s="482" t="s">
        <v>609</v>
      </c>
      <c r="C335" s="483"/>
      <c r="D335" s="483"/>
      <c r="E335" s="483"/>
      <c r="F335" s="484"/>
      <c r="G335" s="92" t="s">
        <v>612</v>
      </c>
      <c r="H335" s="93">
        <f t="shared" si="30"/>
        <v>80</v>
      </c>
      <c r="I335" s="93">
        <v>70</v>
      </c>
      <c r="J335" s="93">
        <v>10</v>
      </c>
      <c r="K335" s="93">
        <v>9</v>
      </c>
      <c r="L335" s="93">
        <v>20</v>
      </c>
      <c r="M335" s="93">
        <v>2</v>
      </c>
      <c r="N335" s="93">
        <v>14</v>
      </c>
      <c r="O335" s="93">
        <v>18</v>
      </c>
      <c r="P335" s="93">
        <v>0</v>
      </c>
      <c r="Q335" s="94">
        <v>47670</v>
      </c>
      <c r="R335" s="94">
        <v>24557.1</v>
      </c>
    </row>
    <row r="336" spans="1:18" ht="71.25" x14ac:dyDescent="0.25">
      <c r="A336" s="91">
        <v>9</v>
      </c>
      <c r="B336" s="482" t="s">
        <v>603</v>
      </c>
      <c r="C336" s="483"/>
      <c r="D336" s="483"/>
      <c r="E336" s="483"/>
      <c r="F336" s="484"/>
      <c r="G336" s="92" t="s">
        <v>613</v>
      </c>
      <c r="H336" s="93">
        <f t="shared" si="30"/>
        <v>90</v>
      </c>
      <c r="I336" s="93">
        <v>90</v>
      </c>
      <c r="J336" s="93">
        <v>0</v>
      </c>
      <c r="K336" s="93">
        <v>45</v>
      </c>
      <c r="L336" s="93">
        <v>0</v>
      </c>
      <c r="M336" s="93">
        <v>0</v>
      </c>
      <c r="N336" s="93">
        <v>48</v>
      </c>
      <c r="O336" s="93">
        <v>0</v>
      </c>
      <c r="P336" s="93">
        <v>0</v>
      </c>
      <c r="Q336" s="94">
        <v>52608.9</v>
      </c>
      <c r="R336" s="94">
        <v>24583.3</v>
      </c>
    </row>
    <row r="337" spans="1:18" ht="71.25" x14ac:dyDescent="0.25">
      <c r="A337" s="91">
        <v>10</v>
      </c>
      <c r="B337" s="482" t="s">
        <v>599</v>
      </c>
      <c r="C337" s="483"/>
      <c r="D337" s="483"/>
      <c r="E337" s="483"/>
      <c r="F337" s="484"/>
      <c r="G337" s="92" t="s">
        <v>615</v>
      </c>
      <c r="H337" s="93">
        <f t="shared" si="30"/>
        <v>310</v>
      </c>
      <c r="I337" s="93">
        <v>280</v>
      </c>
      <c r="J337" s="93">
        <v>30</v>
      </c>
      <c r="K337" s="93">
        <v>76</v>
      </c>
      <c r="L337" s="93">
        <v>18</v>
      </c>
      <c r="M337" s="93">
        <v>18</v>
      </c>
      <c r="N337" s="93">
        <v>152</v>
      </c>
      <c r="O337" s="93">
        <v>37</v>
      </c>
      <c r="P337" s="93">
        <v>37</v>
      </c>
      <c r="Q337" s="94">
        <v>54698</v>
      </c>
      <c r="R337" s="94">
        <v>25067</v>
      </c>
    </row>
    <row r="338" spans="1:18" ht="71.25" x14ac:dyDescent="0.25">
      <c r="A338" s="91">
        <v>11</v>
      </c>
      <c r="B338" s="482" t="s">
        <v>609</v>
      </c>
      <c r="C338" s="483"/>
      <c r="D338" s="483"/>
      <c r="E338" s="483"/>
      <c r="F338" s="484"/>
      <c r="G338" s="92" t="s">
        <v>616</v>
      </c>
      <c r="H338" s="93">
        <f t="shared" si="30"/>
        <v>35</v>
      </c>
      <c r="I338" s="93">
        <v>25</v>
      </c>
      <c r="J338" s="93">
        <v>10</v>
      </c>
      <c r="K338" s="93">
        <v>22</v>
      </c>
      <c r="L338" s="93">
        <v>15</v>
      </c>
      <c r="M338" s="93">
        <v>3</v>
      </c>
      <c r="N338" s="93">
        <v>30</v>
      </c>
      <c r="O338" s="93">
        <v>16</v>
      </c>
      <c r="P338" s="93">
        <v>3</v>
      </c>
      <c r="Q338" s="94">
        <v>662711</v>
      </c>
      <c r="R338" s="94">
        <v>37708</v>
      </c>
    </row>
    <row r="339" spans="1:18" ht="85.5" x14ac:dyDescent="0.25">
      <c r="A339" s="91">
        <v>12</v>
      </c>
      <c r="B339" s="482" t="s">
        <v>599</v>
      </c>
      <c r="C339" s="483"/>
      <c r="D339" s="483"/>
      <c r="E339" s="483"/>
      <c r="F339" s="484"/>
      <c r="G339" s="92" t="s">
        <v>617</v>
      </c>
      <c r="H339" s="93">
        <f t="shared" si="30"/>
        <v>210</v>
      </c>
      <c r="I339" s="93">
        <v>210</v>
      </c>
      <c r="J339" s="93">
        <v>0</v>
      </c>
      <c r="K339" s="93">
        <v>30</v>
      </c>
      <c r="L339" s="93">
        <v>18</v>
      </c>
      <c r="M339" s="93">
        <v>0</v>
      </c>
      <c r="N339" s="93">
        <v>93</v>
      </c>
      <c r="O339" s="93">
        <v>15</v>
      </c>
      <c r="P339" s="93">
        <v>0</v>
      </c>
      <c r="Q339" s="94">
        <v>44975.3</v>
      </c>
      <c r="R339" s="94">
        <v>22488.400000000001</v>
      </c>
    </row>
    <row r="340" spans="1:18" ht="71.25" x14ac:dyDescent="0.25">
      <c r="A340" s="91">
        <v>13</v>
      </c>
      <c r="B340" s="482" t="s">
        <v>609</v>
      </c>
      <c r="C340" s="483"/>
      <c r="D340" s="483"/>
      <c r="E340" s="483"/>
      <c r="F340" s="484"/>
      <c r="G340" s="92" t="s">
        <v>618</v>
      </c>
      <c r="H340" s="93">
        <f t="shared" si="30"/>
        <v>120</v>
      </c>
      <c r="I340" s="93">
        <v>120</v>
      </c>
      <c r="J340" s="93">
        <v>0</v>
      </c>
      <c r="K340" s="93">
        <v>11</v>
      </c>
      <c r="L340" s="93">
        <v>0</v>
      </c>
      <c r="M340" s="93">
        <v>0</v>
      </c>
      <c r="N340" s="93">
        <v>61</v>
      </c>
      <c r="O340" s="93">
        <v>0</v>
      </c>
      <c r="P340" s="93">
        <v>0</v>
      </c>
      <c r="Q340" s="94">
        <v>45000</v>
      </c>
      <c r="R340" s="94">
        <v>22500</v>
      </c>
    </row>
    <row r="341" spans="1:18" ht="71.25" x14ac:dyDescent="0.25">
      <c r="A341" s="91">
        <v>14</v>
      </c>
      <c r="B341" s="482" t="s">
        <v>609</v>
      </c>
      <c r="C341" s="483"/>
      <c r="D341" s="483"/>
      <c r="E341" s="483"/>
      <c r="F341" s="484"/>
      <c r="G341" s="92" t="s">
        <v>619</v>
      </c>
      <c r="H341" s="93">
        <f t="shared" si="30"/>
        <v>130</v>
      </c>
      <c r="I341" s="93">
        <v>115</v>
      </c>
      <c r="J341" s="93">
        <v>15</v>
      </c>
      <c r="K341" s="93">
        <v>3</v>
      </c>
      <c r="L341" s="93">
        <v>0</v>
      </c>
      <c r="M341" s="93">
        <v>3</v>
      </c>
      <c r="N341" s="93">
        <v>2</v>
      </c>
      <c r="O341" s="93">
        <v>0</v>
      </c>
      <c r="P341" s="93">
        <v>2</v>
      </c>
      <c r="Q341" s="94">
        <v>47780</v>
      </c>
      <c r="R341" s="94">
        <v>24300</v>
      </c>
    </row>
    <row r="342" spans="1:18" ht="85.5" x14ac:dyDescent="0.25">
      <c r="A342" s="91">
        <v>15</v>
      </c>
      <c r="B342" s="482" t="s">
        <v>660</v>
      </c>
      <c r="C342" s="483"/>
      <c r="D342" s="483"/>
      <c r="E342" s="483"/>
      <c r="F342" s="484"/>
      <c r="G342" s="92" t="s">
        <v>620</v>
      </c>
      <c r="H342" s="93">
        <f t="shared" si="30"/>
        <v>180</v>
      </c>
      <c r="I342" s="93">
        <v>180</v>
      </c>
      <c r="J342" s="93">
        <v>0</v>
      </c>
      <c r="K342" s="93">
        <v>6</v>
      </c>
      <c r="L342" s="93">
        <v>12.75</v>
      </c>
      <c r="M342" s="93">
        <v>11.25</v>
      </c>
      <c r="N342" s="93">
        <v>50</v>
      </c>
      <c r="O342" s="93">
        <v>55.75</v>
      </c>
      <c r="P342" s="93">
        <v>52.25</v>
      </c>
      <c r="Q342" s="94">
        <v>44975</v>
      </c>
      <c r="R342" s="94">
        <v>28698</v>
      </c>
    </row>
    <row r="343" spans="1:18" ht="85.5" x14ac:dyDescent="0.25">
      <c r="A343" s="91">
        <v>16</v>
      </c>
      <c r="B343" s="482" t="s">
        <v>661</v>
      </c>
      <c r="C343" s="483"/>
      <c r="D343" s="483"/>
      <c r="E343" s="483"/>
      <c r="F343" s="484"/>
      <c r="G343" s="92" t="s">
        <v>621</v>
      </c>
      <c r="H343" s="93">
        <f t="shared" si="30"/>
        <v>230</v>
      </c>
      <c r="I343" s="93">
        <v>210</v>
      </c>
      <c r="J343" s="93">
        <v>20</v>
      </c>
      <c r="K343" s="93">
        <v>11</v>
      </c>
      <c r="L343" s="93">
        <v>18</v>
      </c>
      <c r="M343" s="93">
        <v>0</v>
      </c>
      <c r="N343" s="93">
        <v>74</v>
      </c>
      <c r="O343" s="93">
        <v>11</v>
      </c>
      <c r="P343" s="93">
        <v>0</v>
      </c>
      <c r="Q343" s="94">
        <v>44976.7</v>
      </c>
      <c r="R343" s="94">
        <v>25721.3</v>
      </c>
    </row>
    <row r="344" spans="1:18" ht="85.5" x14ac:dyDescent="0.25">
      <c r="A344" s="91">
        <v>17</v>
      </c>
      <c r="B344" s="482" t="s">
        <v>662</v>
      </c>
      <c r="C344" s="483"/>
      <c r="D344" s="483"/>
      <c r="E344" s="483"/>
      <c r="F344" s="484"/>
      <c r="G344" s="92" t="s">
        <v>622</v>
      </c>
      <c r="H344" s="93">
        <f t="shared" si="30"/>
        <v>150</v>
      </c>
      <c r="I344" s="93">
        <v>150</v>
      </c>
      <c r="J344" s="93">
        <v>0</v>
      </c>
      <c r="K344" s="93">
        <v>5</v>
      </c>
      <c r="L344" s="93">
        <v>18</v>
      </c>
      <c r="M344" s="93"/>
      <c r="N344" s="93">
        <v>16</v>
      </c>
      <c r="O344" s="93">
        <v>23</v>
      </c>
      <c r="P344" s="93"/>
      <c r="Q344" s="94">
        <v>45000</v>
      </c>
      <c r="R344" s="94">
        <v>25437</v>
      </c>
    </row>
    <row r="345" spans="1:18" ht="85.5" x14ac:dyDescent="0.25">
      <c r="A345" s="91">
        <v>18</v>
      </c>
      <c r="B345" s="482" t="s">
        <v>607</v>
      </c>
      <c r="C345" s="483"/>
      <c r="D345" s="483"/>
      <c r="E345" s="483"/>
      <c r="F345" s="484"/>
      <c r="G345" s="92" t="s">
        <v>623</v>
      </c>
      <c r="H345" s="93">
        <f t="shared" si="30"/>
        <v>40</v>
      </c>
      <c r="I345" s="93"/>
      <c r="J345" s="93">
        <v>40</v>
      </c>
      <c r="K345" s="93">
        <v>19</v>
      </c>
      <c r="L345" s="93">
        <v>19</v>
      </c>
      <c r="M345" s="93">
        <v>19</v>
      </c>
      <c r="N345" s="93">
        <v>22</v>
      </c>
      <c r="O345" s="93">
        <v>22</v>
      </c>
      <c r="P345" s="93">
        <v>22</v>
      </c>
      <c r="Q345" s="94">
        <v>48129.4</v>
      </c>
      <c r="R345" s="94">
        <v>28800</v>
      </c>
    </row>
    <row r="346" spans="1:18" ht="85.5" x14ac:dyDescent="0.25">
      <c r="A346" s="91">
        <v>19</v>
      </c>
      <c r="B346" s="482" t="s">
        <v>601</v>
      </c>
      <c r="C346" s="483"/>
      <c r="D346" s="483"/>
      <c r="E346" s="483"/>
      <c r="F346" s="484"/>
      <c r="G346" s="92" t="s">
        <v>624</v>
      </c>
      <c r="H346" s="93">
        <f t="shared" si="30"/>
        <v>0</v>
      </c>
      <c r="I346" s="93"/>
      <c r="J346" s="93"/>
      <c r="K346" s="93">
        <v>41</v>
      </c>
      <c r="L346" s="93">
        <v>0</v>
      </c>
      <c r="M346" s="93">
        <v>0</v>
      </c>
      <c r="N346" s="93">
        <v>69</v>
      </c>
      <c r="O346" s="93">
        <v>0</v>
      </c>
      <c r="P346" s="93">
        <v>0</v>
      </c>
      <c r="Q346" s="94">
        <v>45584</v>
      </c>
      <c r="R346" s="94">
        <v>22558</v>
      </c>
    </row>
    <row r="347" spans="1:18" ht="85.5" x14ac:dyDescent="0.25">
      <c r="A347" s="91">
        <v>20</v>
      </c>
      <c r="B347" s="482" t="s">
        <v>625</v>
      </c>
      <c r="C347" s="483"/>
      <c r="D347" s="483"/>
      <c r="E347" s="483"/>
      <c r="F347" s="484"/>
      <c r="G347" s="92" t="s">
        <v>626</v>
      </c>
      <c r="H347" s="93">
        <f t="shared" si="30"/>
        <v>0</v>
      </c>
      <c r="I347" s="93"/>
      <c r="J347" s="93"/>
      <c r="K347" s="93">
        <v>33</v>
      </c>
      <c r="L347" s="93">
        <v>127.75</v>
      </c>
      <c r="M347" s="93">
        <v>0</v>
      </c>
      <c r="N347" s="93">
        <v>70</v>
      </c>
      <c r="O347" s="93">
        <v>152.5</v>
      </c>
      <c r="P347" s="93">
        <v>0</v>
      </c>
      <c r="Q347" s="94">
        <v>44989</v>
      </c>
      <c r="R347" s="94">
        <v>22507</v>
      </c>
    </row>
    <row r="348" spans="1:18" ht="85.5" x14ac:dyDescent="0.25">
      <c r="A348" s="91">
        <v>21</v>
      </c>
      <c r="B348" s="482" t="s">
        <v>601</v>
      </c>
      <c r="C348" s="483"/>
      <c r="D348" s="483"/>
      <c r="E348" s="483"/>
      <c r="F348" s="484"/>
      <c r="G348" s="92" t="s">
        <v>648</v>
      </c>
      <c r="H348" s="93">
        <f t="shared" si="30"/>
        <v>6</v>
      </c>
      <c r="I348" s="93"/>
      <c r="J348" s="93">
        <v>6</v>
      </c>
      <c r="K348" s="93">
        <v>8</v>
      </c>
      <c r="L348" s="93">
        <v>23</v>
      </c>
      <c r="M348" s="93">
        <v>5</v>
      </c>
      <c r="N348" s="93">
        <v>21</v>
      </c>
      <c r="O348" s="93">
        <v>30</v>
      </c>
      <c r="P348" s="93">
        <v>0</v>
      </c>
      <c r="Q348" s="94">
        <v>45000</v>
      </c>
      <c r="R348" s="94">
        <v>23761</v>
      </c>
    </row>
    <row r="349" spans="1:18" x14ac:dyDescent="0.25">
      <c r="A349" s="447" t="s">
        <v>645</v>
      </c>
      <c r="B349" s="447"/>
      <c r="C349" s="447"/>
      <c r="D349" s="447"/>
      <c r="E349" s="447"/>
      <c r="F349" s="447"/>
      <c r="G349" s="447"/>
      <c r="H349" s="110">
        <f>H348+H347+H346+H345+H344+H343+H342+H341+H340+H339+H338+H337+H336+H335+H334+H333+H331+H332+H330+H329+H328</f>
        <v>4477</v>
      </c>
      <c r="I349" s="110">
        <f t="shared" ref="I349:P349" si="31">I348+I347+I346+I345+I344+I343+I342+I341+I340+I339+I338+I337+I336+I335+I334+I333+I331+I332+I330+I329+I328</f>
        <v>4260</v>
      </c>
      <c r="J349" s="110">
        <f t="shared" si="31"/>
        <v>217</v>
      </c>
      <c r="K349" s="110">
        <f t="shared" si="31"/>
        <v>1178</v>
      </c>
      <c r="L349" s="110">
        <f t="shared" si="31"/>
        <v>604.5</v>
      </c>
      <c r="M349" s="110">
        <f t="shared" si="31"/>
        <v>259.75</v>
      </c>
      <c r="N349" s="110">
        <f t="shared" si="31"/>
        <v>2633</v>
      </c>
      <c r="O349" s="110">
        <f t="shared" si="31"/>
        <v>713.75</v>
      </c>
      <c r="P349" s="110">
        <f t="shared" si="31"/>
        <v>396.25</v>
      </c>
      <c r="Q349" s="95">
        <f>(Q328+Q329+Q330+Q331+Q332+Q333+Q334+Q335+Q336+Q337+Q338+Q339+Q340+Q341+Q342+Q343+Q344+Q345+Q346+Q347+Q348)/21</f>
        <v>76219.25238095237</v>
      </c>
      <c r="R349" s="95">
        <f>(R328+R329+R330+R331+R332+R333+R334+R335+R336+R337+R338+R339+R340+R341+R342+R343+R344+R345+R346+R347+R348)/21</f>
        <v>25095.957142857147</v>
      </c>
    </row>
    <row r="350" spans="1:18" x14ac:dyDescent="0.25">
      <c r="A350" s="447" t="s">
        <v>630</v>
      </c>
      <c r="B350" s="447"/>
      <c r="C350" s="447"/>
      <c r="D350" s="447"/>
      <c r="E350" s="447"/>
      <c r="F350" s="447"/>
      <c r="G350" s="447"/>
      <c r="H350" s="447"/>
      <c r="I350" s="447"/>
      <c r="J350" s="447"/>
      <c r="K350" s="447"/>
      <c r="L350" s="447"/>
      <c r="M350" s="447"/>
      <c r="N350" s="447"/>
      <c r="O350" s="447"/>
      <c r="P350" s="447"/>
      <c r="Q350" s="447"/>
      <c r="R350" s="447"/>
    </row>
    <row r="351" spans="1:18" ht="42.75" x14ac:dyDescent="0.25">
      <c r="A351" s="91">
        <v>1</v>
      </c>
      <c r="B351" s="482" t="s">
        <v>601</v>
      </c>
      <c r="C351" s="483"/>
      <c r="D351" s="483"/>
      <c r="E351" s="483"/>
      <c r="F351" s="484"/>
      <c r="G351" s="92" t="s">
        <v>663</v>
      </c>
      <c r="H351" s="93">
        <f>I351+J351</f>
        <v>245</v>
      </c>
      <c r="I351" s="93">
        <v>180</v>
      </c>
      <c r="J351" s="93">
        <v>65</v>
      </c>
      <c r="K351" s="93">
        <v>50</v>
      </c>
      <c r="L351" s="93">
        <v>8</v>
      </c>
      <c r="M351" s="93">
        <v>0</v>
      </c>
      <c r="N351" s="93">
        <v>104</v>
      </c>
      <c r="O351" s="93">
        <v>0</v>
      </c>
      <c r="P351" s="93">
        <v>0</v>
      </c>
      <c r="Q351" s="94">
        <v>44980</v>
      </c>
      <c r="R351" s="94">
        <v>24891.3</v>
      </c>
    </row>
    <row r="352" spans="1:18" ht="42.75" x14ac:dyDescent="0.25">
      <c r="A352" s="91">
        <v>2</v>
      </c>
      <c r="B352" s="482" t="s">
        <v>614</v>
      </c>
      <c r="C352" s="483"/>
      <c r="D352" s="483"/>
      <c r="E352" s="483"/>
      <c r="F352" s="484"/>
      <c r="G352" s="92" t="s">
        <v>664</v>
      </c>
      <c r="H352" s="93">
        <f t="shared" ref="H352:H374" si="32">I352+J352</f>
        <v>210</v>
      </c>
      <c r="I352" s="93">
        <v>180</v>
      </c>
      <c r="J352" s="93">
        <v>30</v>
      </c>
      <c r="K352" s="93">
        <v>75</v>
      </c>
      <c r="L352" s="93">
        <v>98</v>
      </c>
      <c r="M352" s="93">
        <v>9</v>
      </c>
      <c r="N352" s="93">
        <v>168</v>
      </c>
      <c r="O352" s="93">
        <v>88</v>
      </c>
      <c r="P352" s="93">
        <v>0</v>
      </c>
      <c r="Q352" s="94">
        <v>44973.8</v>
      </c>
      <c r="R352" s="94">
        <v>22486.799999999999</v>
      </c>
    </row>
    <row r="353" spans="1:18" ht="42.75" x14ac:dyDescent="0.25">
      <c r="A353" s="91">
        <v>3</v>
      </c>
      <c r="B353" s="482" t="s">
        <v>631</v>
      </c>
      <c r="C353" s="483"/>
      <c r="D353" s="483"/>
      <c r="E353" s="483"/>
      <c r="F353" s="484"/>
      <c r="G353" s="92" t="s">
        <v>665</v>
      </c>
      <c r="H353" s="93">
        <f t="shared" si="32"/>
        <v>295</v>
      </c>
      <c r="I353" s="93">
        <v>265</v>
      </c>
      <c r="J353" s="93">
        <v>30</v>
      </c>
      <c r="K353" s="93">
        <v>65</v>
      </c>
      <c r="L353" s="93">
        <v>4.5</v>
      </c>
      <c r="M353" s="93">
        <v>4.5</v>
      </c>
      <c r="N353" s="93">
        <v>185</v>
      </c>
      <c r="O353" s="93">
        <v>0</v>
      </c>
      <c r="P353" s="93">
        <v>0</v>
      </c>
      <c r="Q353" s="94">
        <v>44986</v>
      </c>
      <c r="R353" s="94">
        <v>22537</v>
      </c>
    </row>
    <row r="354" spans="1:18" ht="42.75" x14ac:dyDescent="0.25">
      <c r="A354" s="91">
        <v>4</v>
      </c>
      <c r="B354" s="482" t="s">
        <v>601</v>
      </c>
      <c r="C354" s="483"/>
      <c r="D354" s="483"/>
      <c r="E354" s="483"/>
      <c r="F354" s="484"/>
      <c r="G354" s="92" t="s">
        <v>666</v>
      </c>
      <c r="H354" s="93">
        <f t="shared" si="32"/>
        <v>270</v>
      </c>
      <c r="I354" s="93">
        <v>230</v>
      </c>
      <c r="J354" s="93">
        <v>40</v>
      </c>
      <c r="K354" s="93">
        <v>66</v>
      </c>
      <c r="L354" s="93">
        <v>0</v>
      </c>
      <c r="M354" s="93">
        <v>0</v>
      </c>
      <c r="N354" s="93">
        <v>98</v>
      </c>
      <c r="O354" s="93">
        <v>0</v>
      </c>
      <c r="P354" s="93">
        <v>0</v>
      </c>
      <c r="Q354" s="94">
        <v>44972.2</v>
      </c>
      <c r="R354" s="94">
        <v>22486.799999999999</v>
      </c>
    </row>
    <row r="355" spans="1:18" ht="42.75" x14ac:dyDescent="0.25">
      <c r="A355" s="91">
        <v>5</v>
      </c>
      <c r="B355" s="482" t="s">
        <v>614</v>
      </c>
      <c r="C355" s="483"/>
      <c r="D355" s="483"/>
      <c r="E355" s="483"/>
      <c r="F355" s="484"/>
      <c r="G355" s="92" t="s">
        <v>667</v>
      </c>
      <c r="H355" s="93">
        <f t="shared" si="32"/>
        <v>160</v>
      </c>
      <c r="I355" s="93">
        <v>130</v>
      </c>
      <c r="J355" s="93">
        <v>30</v>
      </c>
      <c r="K355" s="93">
        <v>46</v>
      </c>
      <c r="L355" s="93">
        <v>12</v>
      </c>
      <c r="M355" s="93">
        <v>0</v>
      </c>
      <c r="N355" s="93">
        <v>96</v>
      </c>
      <c r="O355" s="93">
        <v>23</v>
      </c>
      <c r="P355" s="93">
        <v>0</v>
      </c>
      <c r="Q355" s="94">
        <v>46006.2</v>
      </c>
      <c r="R355" s="94">
        <v>22486.400000000001</v>
      </c>
    </row>
    <row r="356" spans="1:18" ht="42.75" x14ac:dyDescent="0.25">
      <c r="A356" s="91">
        <v>6</v>
      </c>
      <c r="B356" s="482" t="s">
        <v>631</v>
      </c>
      <c r="C356" s="483"/>
      <c r="D356" s="483"/>
      <c r="E356" s="483"/>
      <c r="F356" s="484"/>
      <c r="G356" s="92" t="s">
        <v>668</v>
      </c>
      <c r="H356" s="93">
        <f t="shared" si="32"/>
        <v>145</v>
      </c>
      <c r="I356" s="93">
        <v>130</v>
      </c>
      <c r="J356" s="93">
        <v>15</v>
      </c>
      <c r="K356" s="93">
        <v>50</v>
      </c>
      <c r="L356" s="93">
        <v>1</v>
      </c>
      <c r="M356" s="93">
        <v>1</v>
      </c>
      <c r="N356" s="93">
        <v>86</v>
      </c>
      <c r="O356" s="93">
        <v>2</v>
      </c>
      <c r="P356" s="93">
        <v>2</v>
      </c>
      <c r="Q356" s="94">
        <v>44991</v>
      </c>
      <c r="R356" s="94">
        <v>22504</v>
      </c>
    </row>
    <row r="357" spans="1:18" ht="85.5" x14ac:dyDescent="0.25">
      <c r="A357" s="91">
        <v>9</v>
      </c>
      <c r="B357" s="482" t="s">
        <v>694</v>
      </c>
      <c r="C357" s="483"/>
      <c r="D357" s="483"/>
      <c r="E357" s="483"/>
      <c r="F357" s="484"/>
      <c r="G357" s="92" t="s">
        <v>671</v>
      </c>
      <c r="H357" s="93">
        <f t="shared" si="32"/>
        <v>135</v>
      </c>
      <c r="I357" s="93">
        <v>120</v>
      </c>
      <c r="J357" s="93">
        <v>15</v>
      </c>
      <c r="K357" s="93">
        <v>10</v>
      </c>
      <c r="L357" s="93">
        <v>6</v>
      </c>
      <c r="M357" s="93">
        <v>6</v>
      </c>
      <c r="N357" s="93">
        <v>28</v>
      </c>
      <c r="O357" s="93">
        <v>0</v>
      </c>
      <c r="P357" s="93">
        <v>0</v>
      </c>
      <c r="Q357" s="94">
        <v>44972.800000000003</v>
      </c>
      <c r="R357" s="94">
        <v>22486.400000000001</v>
      </c>
    </row>
    <row r="358" spans="1:18" ht="42.75" x14ac:dyDescent="0.25">
      <c r="A358" s="91">
        <v>10</v>
      </c>
      <c r="B358" s="482" t="s">
        <v>601</v>
      </c>
      <c r="C358" s="483"/>
      <c r="D358" s="483"/>
      <c r="E358" s="483"/>
      <c r="F358" s="484"/>
      <c r="G358" s="92" t="s">
        <v>672</v>
      </c>
      <c r="H358" s="93">
        <f t="shared" si="32"/>
        <v>20</v>
      </c>
      <c r="I358" s="93"/>
      <c r="J358" s="93">
        <v>20</v>
      </c>
      <c r="K358" s="93">
        <v>44</v>
      </c>
      <c r="L358" s="93">
        <v>31</v>
      </c>
      <c r="M358" s="93">
        <v>3</v>
      </c>
      <c r="N358" s="93">
        <v>45</v>
      </c>
      <c r="O358" s="93">
        <v>61</v>
      </c>
      <c r="P358" s="93">
        <v>6</v>
      </c>
      <c r="Q358" s="94">
        <v>44972</v>
      </c>
      <c r="R358" s="94">
        <v>22486</v>
      </c>
    </row>
    <row r="359" spans="1:18" ht="42.75" x14ac:dyDescent="0.25">
      <c r="A359" s="91">
        <v>11</v>
      </c>
      <c r="B359" s="482" t="s">
        <v>614</v>
      </c>
      <c r="C359" s="483"/>
      <c r="D359" s="483"/>
      <c r="E359" s="483"/>
      <c r="F359" s="484"/>
      <c r="G359" s="92" t="s">
        <v>673</v>
      </c>
      <c r="H359" s="93">
        <f t="shared" si="32"/>
        <v>30</v>
      </c>
      <c r="I359" s="93"/>
      <c r="J359" s="93">
        <v>30</v>
      </c>
      <c r="K359" s="93">
        <v>54</v>
      </c>
      <c r="L359" s="93">
        <v>1</v>
      </c>
      <c r="M359" s="93">
        <v>0</v>
      </c>
      <c r="N359" s="93">
        <v>60</v>
      </c>
      <c r="O359" s="93">
        <v>0</v>
      </c>
      <c r="P359" s="93">
        <v>0</v>
      </c>
      <c r="Q359" s="94">
        <v>44923</v>
      </c>
      <c r="R359" s="94">
        <v>22516</v>
      </c>
    </row>
    <row r="360" spans="1:18" ht="42.75" x14ac:dyDescent="0.25">
      <c r="A360" s="91">
        <v>12</v>
      </c>
      <c r="B360" s="482" t="s">
        <v>601</v>
      </c>
      <c r="C360" s="483"/>
      <c r="D360" s="483"/>
      <c r="E360" s="483"/>
      <c r="F360" s="484"/>
      <c r="G360" s="92" t="s">
        <v>674</v>
      </c>
      <c r="H360" s="93">
        <f t="shared" si="32"/>
        <v>30</v>
      </c>
      <c r="I360" s="93"/>
      <c r="J360" s="93">
        <v>30</v>
      </c>
      <c r="K360" s="93">
        <v>48</v>
      </c>
      <c r="L360" s="93">
        <v>0</v>
      </c>
      <c r="M360" s="93">
        <v>0</v>
      </c>
      <c r="N360" s="93">
        <v>49</v>
      </c>
      <c r="O360" s="93">
        <v>0</v>
      </c>
      <c r="P360" s="93">
        <v>0</v>
      </c>
      <c r="Q360" s="94">
        <v>44972.800000000003</v>
      </c>
      <c r="R360" s="94">
        <v>22486</v>
      </c>
    </row>
    <row r="361" spans="1:18" ht="42.75" x14ac:dyDescent="0.25">
      <c r="A361" s="91">
        <v>13</v>
      </c>
      <c r="B361" s="482" t="s">
        <v>601</v>
      </c>
      <c r="C361" s="483"/>
      <c r="D361" s="483"/>
      <c r="E361" s="483"/>
      <c r="F361" s="484"/>
      <c r="G361" s="92" t="s">
        <v>675</v>
      </c>
      <c r="H361" s="93">
        <f t="shared" si="32"/>
        <v>30</v>
      </c>
      <c r="I361" s="93"/>
      <c r="J361" s="93">
        <v>30</v>
      </c>
      <c r="K361" s="93">
        <v>42</v>
      </c>
      <c r="L361" s="93">
        <v>0</v>
      </c>
      <c r="M361" s="93">
        <v>0</v>
      </c>
      <c r="N361" s="93">
        <v>47</v>
      </c>
      <c r="O361" s="93">
        <v>0</v>
      </c>
      <c r="P361" s="93">
        <v>0</v>
      </c>
      <c r="Q361" s="94">
        <v>44973.5</v>
      </c>
      <c r="R361" s="94">
        <v>24559</v>
      </c>
    </row>
    <row r="362" spans="1:18" ht="42.75" x14ac:dyDescent="0.25">
      <c r="A362" s="91">
        <v>14</v>
      </c>
      <c r="B362" s="482" t="s">
        <v>611</v>
      </c>
      <c r="C362" s="483"/>
      <c r="D362" s="483"/>
      <c r="E362" s="483"/>
      <c r="F362" s="484"/>
      <c r="G362" s="92" t="s">
        <v>676</v>
      </c>
      <c r="H362" s="93">
        <f t="shared" si="32"/>
        <v>20</v>
      </c>
      <c r="I362" s="93"/>
      <c r="J362" s="93">
        <v>20</v>
      </c>
      <c r="K362" s="93">
        <v>30</v>
      </c>
      <c r="L362" s="93">
        <v>0</v>
      </c>
      <c r="M362" s="93"/>
      <c r="N362" s="93">
        <v>60</v>
      </c>
      <c r="O362" s="93"/>
      <c r="P362" s="93"/>
      <c r="Q362" s="94">
        <v>44973.3</v>
      </c>
      <c r="R362" s="94">
        <v>22486.7</v>
      </c>
    </row>
    <row r="363" spans="1:18" ht="42.75" x14ac:dyDescent="0.25">
      <c r="A363" s="91">
        <v>15</v>
      </c>
      <c r="B363" s="482" t="s">
        <v>631</v>
      </c>
      <c r="C363" s="483"/>
      <c r="D363" s="483"/>
      <c r="E363" s="483"/>
      <c r="F363" s="484"/>
      <c r="G363" s="92" t="s">
        <v>677</v>
      </c>
      <c r="H363" s="93">
        <f t="shared" si="32"/>
        <v>20</v>
      </c>
      <c r="I363" s="93"/>
      <c r="J363" s="93">
        <v>20</v>
      </c>
      <c r="K363" s="93">
        <v>36</v>
      </c>
      <c r="L363" s="93">
        <v>1</v>
      </c>
      <c r="M363" s="93">
        <v>1</v>
      </c>
      <c r="N363" s="93">
        <v>51</v>
      </c>
      <c r="O363" s="93">
        <v>1</v>
      </c>
      <c r="P363" s="93">
        <v>1</v>
      </c>
      <c r="Q363" s="94">
        <v>44972.800000000003</v>
      </c>
      <c r="R363" s="94">
        <v>22486.400000000001</v>
      </c>
    </row>
    <row r="364" spans="1:18" ht="42.75" x14ac:dyDescent="0.25">
      <c r="A364" s="91">
        <v>16</v>
      </c>
      <c r="B364" s="482" t="s">
        <v>601</v>
      </c>
      <c r="C364" s="483"/>
      <c r="D364" s="483"/>
      <c r="E364" s="483"/>
      <c r="F364" s="484"/>
      <c r="G364" s="92" t="s">
        <v>678</v>
      </c>
      <c r="H364" s="93">
        <f t="shared" si="32"/>
        <v>20</v>
      </c>
      <c r="I364" s="93"/>
      <c r="J364" s="93">
        <v>20</v>
      </c>
      <c r="K364" s="93">
        <v>55</v>
      </c>
      <c r="L364" s="93">
        <v>0</v>
      </c>
      <c r="M364" s="93">
        <v>0</v>
      </c>
      <c r="N364" s="93">
        <v>81</v>
      </c>
      <c r="O364" s="93">
        <v>0</v>
      </c>
      <c r="P364" s="93">
        <v>0</v>
      </c>
      <c r="Q364" s="94">
        <v>46461</v>
      </c>
      <c r="R364" s="94">
        <v>23722</v>
      </c>
    </row>
    <row r="365" spans="1:18" ht="42.75" x14ac:dyDescent="0.25">
      <c r="A365" s="91">
        <v>17</v>
      </c>
      <c r="B365" s="482" t="s">
        <v>601</v>
      </c>
      <c r="C365" s="483"/>
      <c r="D365" s="483"/>
      <c r="E365" s="483"/>
      <c r="F365" s="484"/>
      <c r="G365" s="92" t="s">
        <v>679</v>
      </c>
      <c r="H365" s="93">
        <f t="shared" si="32"/>
        <v>10</v>
      </c>
      <c r="I365" s="93"/>
      <c r="J365" s="93">
        <v>10</v>
      </c>
      <c r="K365" s="93">
        <v>41</v>
      </c>
      <c r="L365" s="93">
        <v>10</v>
      </c>
      <c r="M365" s="93">
        <v>6</v>
      </c>
      <c r="N365" s="93">
        <v>76</v>
      </c>
      <c r="O365" s="93">
        <v>6</v>
      </c>
      <c r="P365" s="93">
        <v>1</v>
      </c>
      <c r="Q365" s="94">
        <v>45031.7</v>
      </c>
      <c r="R365" s="94">
        <v>24844.7</v>
      </c>
    </row>
    <row r="366" spans="1:18" ht="42.75" x14ac:dyDescent="0.25">
      <c r="A366" s="91">
        <v>18</v>
      </c>
      <c r="B366" s="482" t="s">
        <v>601</v>
      </c>
      <c r="C366" s="483"/>
      <c r="D366" s="483"/>
      <c r="E366" s="483"/>
      <c r="F366" s="484"/>
      <c r="G366" s="92" t="s">
        <v>680</v>
      </c>
      <c r="H366" s="93">
        <f t="shared" si="32"/>
        <v>10</v>
      </c>
      <c r="I366" s="93"/>
      <c r="J366" s="93">
        <v>10</v>
      </c>
      <c r="K366" s="93">
        <v>37</v>
      </c>
      <c r="L366" s="93">
        <v>1</v>
      </c>
      <c r="M366" s="93">
        <v>1</v>
      </c>
      <c r="N366" s="93">
        <v>60</v>
      </c>
      <c r="O366" s="93">
        <v>0</v>
      </c>
      <c r="P366" s="93">
        <v>0</v>
      </c>
      <c r="Q366" s="94">
        <v>45996</v>
      </c>
      <c r="R366" s="94">
        <v>26353</v>
      </c>
    </row>
    <row r="367" spans="1:18" ht="42.75" x14ac:dyDescent="0.25">
      <c r="A367" s="91">
        <v>19</v>
      </c>
      <c r="B367" s="482" t="s">
        <v>611</v>
      </c>
      <c r="C367" s="483"/>
      <c r="D367" s="483"/>
      <c r="E367" s="483"/>
      <c r="F367" s="484"/>
      <c r="G367" s="92" t="s">
        <v>681</v>
      </c>
      <c r="H367" s="93">
        <f t="shared" si="32"/>
        <v>0</v>
      </c>
      <c r="I367" s="93"/>
      <c r="J367" s="93"/>
      <c r="K367" s="93">
        <v>15</v>
      </c>
      <c r="L367" s="93">
        <v>39</v>
      </c>
      <c r="M367" s="93">
        <v>9</v>
      </c>
      <c r="N367" s="93">
        <v>26</v>
      </c>
      <c r="O367" s="93">
        <v>85</v>
      </c>
      <c r="P367" s="93">
        <v>2</v>
      </c>
      <c r="Q367" s="94">
        <v>44982.3</v>
      </c>
      <c r="R367" s="94">
        <v>22489</v>
      </c>
    </row>
    <row r="368" spans="1:18" ht="42.75" x14ac:dyDescent="0.25">
      <c r="A368" s="91">
        <v>20</v>
      </c>
      <c r="B368" s="482" t="s">
        <v>631</v>
      </c>
      <c r="C368" s="483"/>
      <c r="D368" s="483"/>
      <c r="E368" s="483"/>
      <c r="F368" s="484"/>
      <c r="G368" s="92" t="s">
        <v>682</v>
      </c>
      <c r="H368" s="93">
        <f t="shared" si="32"/>
        <v>10</v>
      </c>
      <c r="I368" s="93">
        <v>0</v>
      </c>
      <c r="J368" s="93">
        <v>10</v>
      </c>
      <c r="K368" s="93">
        <v>31</v>
      </c>
      <c r="L368" s="93">
        <v>12</v>
      </c>
      <c r="M368" s="93">
        <v>6</v>
      </c>
      <c r="N368" s="93">
        <v>47</v>
      </c>
      <c r="O368" s="93">
        <v>16</v>
      </c>
      <c r="P368" s="93">
        <v>8</v>
      </c>
      <c r="Q368" s="94">
        <v>44977</v>
      </c>
      <c r="R368" s="94">
        <v>22505</v>
      </c>
    </row>
    <row r="369" spans="1:18" ht="57" x14ac:dyDescent="0.25">
      <c r="A369" s="91">
        <v>21</v>
      </c>
      <c r="B369" s="482" t="s">
        <v>631</v>
      </c>
      <c r="C369" s="483"/>
      <c r="D369" s="483"/>
      <c r="E369" s="483"/>
      <c r="F369" s="484"/>
      <c r="G369" s="92" t="s">
        <v>683</v>
      </c>
      <c r="H369" s="93">
        <f t="shared" si="32"/>
        <v>0</v>
      </c>
      <c r="I369" s="93"/>
      <c r="J369" s="93"/>
      <c r="K369" s="93">
        <v>30</v>
      </c>
      <c r="L369" s="93">
        <v>3</v>
      </c>
      <c r="M369" s="93">
        <v>3</v>
      </c>
      <c r="N369" s="93">
        <v>38</v>
      </c>
      <c r="O369" s="93">
        <v>3</v>
      </c>
      <c r="P369" s="93">
        <v>3</v>
      </c>
      <c r="Q369" s="94">
        <v>44996.7</v>
      </c>
      <c r="R369" s="94">
        <v>22497.9</v>
      </c>
    </row>
    <row r="370" spans="1:18" ht="71.25" x14ac:dyDescent="0.25">
      <c r="A370" s="91">
        <v>22</v>
      </c>
      <c r="B370" s="482" t="s">
        <v>614</v>
      </c>
      <c r="C370" s="483"/>
      <c r="D370" s="483"/>
      <c r="E370" s="483"/>
      <c r="F370" s="484"/>
      <c r="G370" s="92" t="s">
        <v>684</v>
      </c>
      <c r="H370" s="93">
        <f t="shared" si="32"/>
        <v>0</v>
      </c>
      <c r="I370" s="93">
        <v>0</v>
      </c>
      <c r="J370" s="93">
        <v>0</v>
      </c>
      <c r="K370" s="93">
        <v>23</v>
      </c>
      <c r="L370" s="93">
        <v>0</v>
      </c>
      <c r="M370" s="93">
        <v>0</v>
      </c>
      <c r="N370" s="93">
        <v>26</v>
      </c>
      <c r="O370" s="93">
        <v>0</v>
      </c>
      <c r="P370" s="93">
        <v>0</v>
      </c>
      <c r="Q370" s="94">
        <v>44972.800000000003</v>
      </c>
      <c r="R370" s="94">
        <v>22486</v>
      </c>
    </row>
    <row r="371" spans="1:18" ht="71.25" x14ac:dyDescent="0.25">
      <c r="A371" s="91">
        <v>23</v>
      </c>
      <c r="B371" s="482" t="s">
        <v>614</v>
      </c>
      <c r="C371" s="483"/>
      <c r="D371" s="483"/>
      <c r="E371" s="483"/>
      <c r="F371" s="484"/>
      <c r="G371" s="92" t="s">
        <v>685</v>
      </c>
      <c r="H371" s="93">
        <f t="shared" si="32"/>
        <v>0</v>
      </c>
      <c r="I371" s="93"/>
      <c r="J371" s="93"/>
      <c r="K371" s="93">
        <v>11</v>
      </c>
      <c r="L371" s="93">
        <v>0</v>
      </c>
      <c r="M371" s="93">
        <v>0</v>
      </c>
      <c r="N371" s="93">
        <v>27</v>
      </c>
      <c r="O371" s="93">
        <v>0</v>
      </c>
      <c r="P371" s="93">
        <v>0</v>
      </c>
      <c r="Q371" s="94">
        <v>44977.8</v>
      </c>
      <c r="R371" s="94">
        <v>22488.5</v>
      </c>
    </row>
    <row r="372" spans="1:18" ht="85.5" x14ac:dyDescent="0.25">
      <c r="A372" s="91">
        <v>24</v>
      </c>
      <c r="B372" s="482" t="s">
        <v>601</v>
      </c>
      <c r="C372" s="483"/>
      <c r="D372" s="483"/>
      <c r="E372" s="483"/>
      <c r="F372" s="484"/>
      <c r="G372" s="92" t="s">
        <v>633</v>
      </c>
      <c r="H372" s="93">
        <f t="shared" si="32"/>
        <v>0</v>
      </c>
      <c r="I372" s="93"/>
      <c r="J372" s="93"/>
      <c r="K372" s="93">
        <v>3</v>
      </c>
      <c r="L372" s="93">
        <v>32</v>
      </c>
      <c r="M372" s="93">
        <v>3</v>
      </c>
      <c r="N372" s="93">
        <v>21</v>
      </c>
      <c r="O372" s="93">
        <v>28</v>
      </c>
      <c r="P372" s="93">
        <v>0</v>
      </c>
      <c r="Q372" s="94">
        <v>44973</v>
      </c>
      <c r="R372" s="94">
        <v>22486</v>
      </c>
    </row>
    <row r="373" spans="1:18" ht="42.75" x14ac:dyDescent="0.25">
      <c r="A373" s="91">
        <v>25</v>
      </c>
      <c r="B373" s="482" t="s">
        <v>601</v>
      </c>
      <c r="C373" s="483"/>
      <c r="D373" s="483"/>
      <c r="E373" s="483"/>
      <c r="F373" s="484"/>
      <c r="G373" s="92" t="s">
        <v>686</v>
      </c>
      <c r="H373" s="93">
        <f t="shared" si="32"/>
        <v>10</v>
      </c>
      <c r="I373" s="93"/>
      <c r="J373" s="93">
        <v>10</v>
      </c>
      <c r="K373" s="93">
        <v>17</v>
      </c>
      <c r="L373" s="93">
        <v>8</v>
      </c>
      <c r="M373" s="93">
        <v>8</v>
      </c>
      <c r="N373" s="93">
        <v>31</v>
      </c>
      <c r="O373" s="93">
        <v>0</v>
      </c>
      <c r="P373" s="93">
        <v>0</v>
      </c>
      <c r="Q373" s="94">
        <v>44972.800000000003</v>
      </c>
      <c r="R373" s="94">
        <v>22486.400000000001</v>
      </c>
    </row>
    <row r="374" spans="1:18" ht="57" x14ac:dyDescent="0.25">
      <c r="A374" s="91">
        <v>26</v>
      </c>
      <c r="B374" s="482" t="s">
        <v>601</v>
      </c>
      <c r="C374" s="483"/>
      <c r="D374" s="483"/>
      <c r="E374" s="483"/>
      <c r="F374" s="484"/>
      <c r="G374" s="92" t="s">
        <v>634</v>
      </c>
      <c r="H374" s="93">
        <f t="shared" si="32"/>
        <v>0</v>
      </c>
      <c r="I374" s="93"/>
      <c r="J374" s="93"/>
      <c r="K374" s="93">
        <v>22</v>
      </c>
      <c r="L374" s="93">
        <v>62.75</v>
      </c>
      <c r="M374" s="93">
        <v>31.25</v>
      </c>
      <c r="N374" s="93">
        <v>215</v>
      </c>
      <c r="O374" s="93">
        <v>180.5</v>
      </c>
      <c r="P374" s="93">
        <v>25</v>
      </c>
      <c r="Q374" s="94">
        <v>44975.8</v>
      </c>
      <c r="R374" s="94">
        <v>22486.400000000001</v>
      </c>
    </row>
    <row r="375" spans="1:18" x14ac:dyDescent="0.25">
      <c r="A375" s="447" t="s">
        <v>646</v>
      </c>
      <c r="B375" s="447"/>
      <c r="C375" s="447"/>
      <c r="D375" s="447"/>
      <c r="E375" s="447"/>
      <c r="F375" s="447"/>
      <c r="G375" s="447"/>
      <c r="H375" s="110">
        <f t="shared" ref="H375:P375" si="33">H374+H373+H372+H371+H370+H369+H367++H368+H366+H365+H364+H363+H362+H361+H360+H359+H357+H358+H356+H355+H354+H353+H352+H351</f>
        <v>1670</v>
      </c>
      <c r="I375" s="110">
        <f t="shared" si="33"/>
        <v>1235</v>
      </c>
      <c r="J375" s="110">
        <f t="shared" si="33"/>
        <v>435</v>
      </c>
      <c r="K375" s="110">
        <f t="shared" si="33"/>
        <v>901</v>
      </c>
      <c r="L375" s="110">
        <f t="shared" si="33"/>
        <v>330.25</v>
      </c>
      <c r="M375" s="110">
        <f t="shared" si="33"/>
        <v>91.75</v>
      </c>
      <c r="N375" s="110">
        <f t="shared" si="33"/>
        <v>1725</v>
      </c>
      <c r="O375" s="110">
        <f t="shared" si="33"/>
        <v>493.5</v>
      </c>
      <c r="P375" s="110">
        <f t="shared" si="33"/>
        <v>48</v>
      </c>
      <c r="Q375" s="95">
        <f>(Q374+Q373+Q372+Q371+Q370+Q369+Q368+Q367+Q366+Q365+Q364+Q363+Q362+Q361+Q360+Q359+Q358+Q357+Q356+Q355+Q354+Q353+Q352+Q351)/26</f>
        <v>41653.319230769244</v>
      </c>
      <c r="R375" s="95">
        <f>(R374+R373+R372+R371+R370+R369+R368+R367+R366+R365+R364+R363+R362+R361+R360+R359+R358+R357+R356+R355+R354+R353+R352+R351)/26</f>
        <v>21220.911538461547</v>
      </c>
    </row>
    <row r="376" spans="1:18" x14ac:dyDescent="0.25">
      <c r="A376" s="447" t="s">
        <v>644</v>
      </c>
      <c r="B376" s="447"/>
      <c r="C376" s="447"/>
      <c r="D376" s="447"/>
      <c r="E376" s="447"/>
      <c r="F376" s="447"/>
      <c r="G376" s="447"/>
      <c r="H376" s="110">
        <f t="shared" ref="H376:P376" si="34">H375+H349+H325+H326</f>
        <v>10152</v>
      </c>
      <c r="I376" s="110">
        <f t="shared" si="34"/>
        <v>8195</v>
      </c>
      <c r="J376" s="110">
        <f t="shared" si="34"/>
        <v>1937</v>
      </c>
      <c r="K376" s="110">
        <f t="shared" si="34"/>
        <v>3609</v>
      </c>
      <c r="L376" s="110">
        <f t="shared" si="34"/>
        <v>1828.75</v>
      </c>
      <c r="M376" s="110">
        <f t="shared" si="34"/>
        <v>522.5</v>
      </c>
      <c r="N376" s="110">
        <f t="shared" si="34"/>
        <v>9032</v>
      </c>
      <c r="O376" s="110">
        <f t="shared" si="34"/>
        <v>2553</v>
      </c>
      <c r="P376" s="110">
        <f t="shared" si="34"/>
        <v>483.25</v>
      </c>
      <c r="Q376" s="95">
        <f>(Q375+Q349+Q326+Q325)/4</f>
        <v>51382.442902930408</v>
      </c>
      <c r="R376" s="95">
        <f>(R375+R349+R326+R325)/4</f>
        <v>22619.183241758248</v>
      </c>
    </row>
    <row r="377" spans="1:18" x14ac:dyDescent="0.25">
      <c r="A377" s="35"/>
      <c r="B377" s="35"/>
      <c r="C377" s="35"/>
      <c r="D377" s="35"/>
      <c r="E377" s="35"/>
      <c r="F377" s="35"/>
      <c r="G377" s="35"/>
      <c r="H377" s="108"/>
      <c r="I377" s="108"/>
      <c r="J377" s="108"/>
      <c r="K377" s="108"/>
      <c r="L377" s="108"/>
      <c r="M377" s="108"/>
      <c r="N377" s="108"/>
      <c r="O377" s="108"/>
      <c r="P377" s="108"/>
      <c r="Q377" s="96"/>
      <c r="R377" s="96"/>
    </row>
    <row r="378" spans="1:18" x14ac:dyDescent="0.25">
      <c r="A378" s="485" t="s">
        <v>643</v>
      </c>
      <c r="B378" s="485"/>
      <c r="C378" s="485"/>
      <c r="D378" s="485"/>
      <c r="E378" s="485"/>
      <c r="F378" s="485"/>
      <c r="G378" s="485"/>
      <c r="H378" s="485"/>
      <c r="I378" s="485"/>
      <c r="J378" s="485"/>
      <c r="K378" s="108"/>
      <c r="L378" s="108"/>
      <c r="M378" s="108"/>
      <c r="N378" s="108"/>
      <c r="O378" s="108"/>
      <c r="P378" s="108"/>
      <c r="Q378" s="96"/>
      <c r="R378" s="96"/>
    </row>
    <row r="379" spans="1:18" x14ac:dyDescent="0.25">
      <c r="A379" s="447" t="s">
        <v>649</v>
      </c>
      <c r="B379" s="486" t="s">
        <v>22</v>
      </c>
      <c r="C379" s="486"/>
      <c r="D379" s="486"/>
      <c r="E379" s="486"/>
      <c r="F379" s="486"/>
      <c r="G379" s="486" t="s">
        <v>23</v>
      </c>
      <c r="H379" s="487" t="s">
        <v>10</v>
      </c>
      <c r="I379" s="487"/>
      <c r="J379" s="487"/>
      <c r="K379" s="487" t="s">
        <v>27</v>
      </c>
      <c r="L379" s="487"/>
      <c r="M379" s="487"/>
      <c r="N379" s="487" t="s">
        <v>652</v>
      </c>
      <c r="O379" s="487"/>
      <c r="P379" s="97"/>
      <c r="Q379" s="485"/>
      <c r="R379" s="485"/>
    </row>
    <row r="380" spans="1:18" x14ac:dyDescent="0.25">
      <c r="A380" s="447"/>
      <c r="B380" s="486"/>
      <c r="C380" s="486"/>
      <c r="D380" s="486"/>
      <c r="E380" s="486"/>
      <c r="F380" s="486"/>
      <c r="G380" s="486"/>
      <c r="H380" s="488" t="s">
        <v>653</v>
      </c>
      <c r="I380" s="487" t="s">
        <v>29</v>
      </c>
      <c r="J380" s="487"/>
      <c r="K380" s="488" t="s">
        <v>25</v>
      </c>
      <c r="L380" s="487" t="s">
        <v>30</v>
      </c>
      <c r="M380" s="487"/>
      <c r="N380" s="488" t="s">
        <v>10</v>
      </c>
      <c r="O380" s="488" t="s">
        <v>27</v>
      </c>
      <c r="P380" s="97"/>
      <c r="Q380" s="489"/>
      <c r="R380" s="489"/>
    </row>
    <row r="381" spans="1:18" x14ac:dyDescent="0.25">
      <c r="A381" s="447"/>
      <c r="B381" s="486"/>
      <c r="C381" s="486"/>
      <c r="D381" s="486"/>
      <c r="E381" s="486"/>
      <c r="F381" s="486"/>
      <c r="G381" s="486"/>
      <c r="H381" s="488"/>
      <c r="I381" s="488" t="s">
        <v>26</v>
      </c>
      <c r="J381" s="488" t="s">
        <v>9</v>
      </c>
      <c r="K381" s="488"/>
      <c r="L381" s="488" t="s">
        <v>26</v>
      </c>
      <c r="M381" s="488" t="s">
        <v>9</v>
      </c>
      <c r="N381" s="488"/>
      <c r="O381" s="488"/>
      <c r="P381" s="98"/>
      <c r="Q381" s="489"/>
      <c r="R381" s="489"/>
    </row>
    <row r="382" spans="1:18" x14ac:dyDescent="0.25">
      <c r="A382" s="447"/>
      <c r="B382" s="486"/>
      <c r="C382" s="486"/>
      <c r="D382" s="486"/>
      <c r="E382" s="486"/>
      <c r="F382" s="486"/>
      <c r="G382" s="486"/>
      <c r="H382" s="488"/>
      <c r="I382" s="488"/>
      <c r="J382" s="488"/>
      <c r="K382" s="488"/>
      <c r="L382" s="488"/>
      <c r="M382" s="488"/>
      <c r="N382" s="488"/>
      <c r="O382" s="488"/>
      <c r="P382" s="98"/>
      <c r="Q382" s="489"/>
      <c r="R382" s="489"/>
    </row>
    <row r="383" spans="1:18" ht="85.5" x14ac:dyDescent="0.25">
      <c r="A383" s="91">
        <v>1</v>
      </c>
      <c r="B383" s="482" t="s">
        <v>614</v>
      </c>
      <c r="C383" s="483"/>
      <c r="D383" s="483"/>
      <c r="E383" s="483"/>
      <c r="F383" s="484"/>
      <c r="G383" s="92" t="s">
        <v>637</v>
      </c>
      <c r="H383" s="93">
        <v>24</v>
      </c>
      <c r="I383" s="93">
        <v>0</v>
      </c>
      <c r="J383" s="93">
        <v>2</v>
      </c>
      <c r="K383" s="93">
        <v>18</v>
      </c>
      <c r="L383" s="93">
        <v>0</v>
      </c>
      <c r="M383" s="93">
        <v>1</v>
      </c>
      <c r="N383" s="93">
        <v>44842</v>
      </c>
      <c r="O383" s="93">
        <v>23522.3</v>
      </c>
      <c r="P383" s="99"/>
      <c r="Q383" s="100"/>
      <c r="R383" s="100"/>
    </row>
    <row r="384" spans="1:18" ht="71.25" x14ac:dyDescent="0.25">
      <c r="A384" s="91">
        <v>2</v>
      </c>
      <c r="B384" s="482" t="s">
        <v>614</v>
      </c>
      <c r="C384" s="483"/>
      <c r="D384" s="483"/>
      <c r="E384" s="483"/>
      <c r="F384" s="484"/>
      <c r="G384" s="92" t="s">
        <v>639</v>
      </c>
      <c r="H384" s="93">
        <v>4</v>
      </c>
      <c r="I384" s="93">
        <v>2</v>
      </c>
      <c r="J384" s="93">
        <v>1</v>
      </c>
      <c r="K384" s="93">
        <v>3</v>
      </c>
      <c r="L384" s="93">
        <v>1</v>
      </c>
      <c r="M384" s="93">
        <v>0</v>
      </c>
      <c r="N384" s="93">
        <v>44983</v>
      </c>
      <c r="O384" s="93">
        <v>23866</v>
      </c>
      <c r="P384" s="99"/>
      <c r="Q384" s="100"/>
      <c r="R384" s="100"/>
    </row>
    <row r="385" spans="1:18" ht="71.25" x14ac:dyDescent="0.25">
      <c r="A385" s="91">
        <v>4</v>
      </c>
      <c r="B385" s="482" t="s">
        <v>601</v>
      </c>
      <c r="C385" s="483"/>
      <c r="D385" s="483"/>
      <c r="E385" s="483"/>
      <c r="F385" s="484"/>
      <c r="G385" s="92" t="s">
        <v>641</v>
      </c>
      <c r="H385" s="93"/>
      <c r="I385" s="93"/>
      <c r="J385" s="93"/>
      <c r="K385" s="93"/>
      <c r="L385" s="93"/>
      <c r="M385" s="93"/>
      <c r="N385" s="93"/>
      <c r="O385" s="93"/>
      <c r="P385" s="99"/>
      <c r="Q385" s="100"/>
      <c r="R385" s="100"/>
    </row>
    <row r="386" spans="1:18" ht="71.25" x14ac:dyDescent="0.25">
      <c r="A386" s="91">
        <v>3</v>
      </c>
      <c r="B386" s="482" t="s">
        <v>614</v>
      </c>
      <c r="C386" s="483"/>
      <c r="D386" s="483"/>
      <c r="E386" s="483"/>
      <c r="F386" s="484"/>
      <c r="G386" s="92" t="s">
        <v>627</v>
      </c>
      <c r="H386" s="93" t="s">
        <v>830</v>
      </c>
      <c r="I386" s="93">
        <v>36</v>
      </c>
      <c r="J386" s="93"/>
      <c r="K386" s="93">
        <v>28</v>
      </c>
      <c r="L386" s="93">
        <v>34.25</v>
      </c>
      <c r="M386" s="93"/>
      <c r="N386" s="93">
        <v>44973</v>
      </c>
      <c r="O386" s="93">
        <v>22486</v>
      </c>
      <c r="P386" s="99"/>
      <c r="Q386" s="100"/>
      <c r="R386" s="100"/>
    </row>
    <row r="387" spans="1:18" ht="71.25" x14ac:dyDescent="0.25">
      <c r="A387" s="91">
        <v>4</v>
      </c>
      <c r="B387" s="482" t="s">
        <v>601</v>
      </c>
      <c r="C387" s="483"/>
      <c r="D387" s="483"/>
      <c r="E387" s="483"/>
      <c r="F387" s="484"/>
      <c r="G387" s="92" t="s">
        <v>628</v>
      </c>
      <c r="H387" s="93">
        <v>7</v>
      </c>
      <c r="I387" s="93">
        <v>0</v>
      </c>
      <c r="J387" s="93">
        <v>0</v>
      </c>
      <c r="K387" s="93">
        <v>29</v>
      </c>
      <c r="L387" s="93">
        <v>0</v>
      </c>
      <c r="M387" s="93">
        <v>0</v>
      </c>
      <c r="N387" s="93">
        <v>56647</v>
      </c>
      <c r="O387" s="93">
        <v>37999</v>
      </c>
      <c r="P387" s="99"/>
      <c r="Q387" s="100"/>
      <c r="R387" s="100"/>
    </row>
    <row r="388" spans="1:18" x14ac:dyDescent="0.25">
      <c r="A388" s="91"/>
      <c r="B388" s="492" t="s">
        <v>689</v>
      </c>
      <c r="C388" s="493"/>
      <c r="D388" s="493"/>
      <c r="E388" s="493"/>
      <c r="F388" s="493"/>
      <c r="G388" s="494"/>
      <c r="H388" s="110">
        <f>SUM(H383:H387)</f>
        <v>35</v>
      </c>
      <c r="I388" s="110">
        <f t="shared" ref="I388:M388" si="35">SUM(I383:I387)</f>
        <v>38</v>
      </c>
      <c r="J388" s="110">
        <f t="shared" si="35"/>
        <v>3</v>
      </c>
      <c r="K388" s="110">
        <f t="shared" si="35"/>
        <v>78</v>
      </c>
      <c r="L388" s="110">
        <f t="shared" si="35"/>
        <v>35.25</v>
      </c>
      <c r="M388" s="110">
        <f t="shared" si="35"/>
        <v>1</v>
      </c>
      <c r="N388" s="95">
        <f>(N383+N384+N386+N387)/4</f>
        <v>47861.25</v>
      </c>
      <c r="O388" s="95">
        <v>23010.3</v>
      </c>
      <c r="P388" s="108"/>
      <c r="Q388" s="96"/>
      <c r="R388" s="96"/>
    </row>
    <row r="389" spans="1:18" x14ac:dyDescent="0.25">
      <c r="A389" s="35"/>
      <c r="B389" s="35"/>
      <c r="C389" s="35"/>
      <c r="D389" s="35"/>
      <c r="E389" s="35"/>
      <c r="F389" s="35"/>
      <c r="G389" s="35"/>
      <c r="H389" s="108"/>
      <c r="I389" s="108"/>
      <c r="J389" s="108"/>
      <c r="K389" s="108"/>
      <c r="L389" s="108"/>
      <c r="M389" s="108"/>
      <c r="N389" s="108"/>
      <c r="O389" s="108"/>
      <c r="P389" s="108"/>
      <c r="Q389" s="96"/>
      <c r="R389" s="96"/>
    </row>
    <row r="390" spans="1:18" x14ac:dyDescent="0.25">
      <c r="A390" s="490" t="s">
        <v>643</v>
      </c>
      <c r="B390" s="491"/>
      <c r="C390" s="491"/>
      <c r="D390" s="491"/>
      <c r="E390" s="491"/>
      <c r="F390" s="491"/>
      <c r="G390" s="491"/>
      <c r="H390" s="491"/>
      <c r="I390" s="491"/>
      <c r="J390" s="491"/>
      <c r="K390" s="99"/>
      <c r="L390" s="99"/>
      <c r="M390" s="99"/>
      <c r="N390" s="99"/>
      <c r="O390" s="99"/>
      <c r="P390" s="99"/>
      <c r="Q390" s="99"/>
      <c r="R390" s="99"/>
    </row>
    <row r="391" spans="1:18" ht="114" x14ac:dyDescent="0.25">
      <c r="A391" s="91"/>
      <c r="B391" s="479" t="s">
        <v>22</v>
      </c>
      <c r="C391" s="480"/>
      <c r="D391" s="480"/>
      <c r="E391" s="480"/>
      <c r="F391" s="481"/>
      <c r="G391" s="109" t="s">
        <v>23</v>
      </c>
      <c r="H391" s="110" t="s">
        <v>635</v>
      </c>
      <c r="I391" s="110" t="s">
        <v>636</v>
      </c>
      <c r="J391" s="110" t="s">
        <v>28</v>
      </c>
      <c r="K391" s="99"/>
      <c r="L391" s="99"/>
      <c r="M391" s="99"/>
      <c r="N391" s="99"/>
      <c r="O391" s="99"/>
      <c r="P391" s="99"/>
      <c r="Q391" s="99"/>
      <c r="R391" s="99"/>
    </row>
    <row r="392" spans="1:18" ht="42.75" x14ac:dyDescent="0.25">
      <c r="A392" s="91">
        <v>63</v>
      </c>
      <c r="B392" s="482" t="s">
        <v>601</v>
      </c>
      <c r="C392" s="483"/>
      <c r="D392" s="483"/>
      <c r="E392" s="483"/>
      <c r="F392" s="484"/>
      <c r="G392" s="92" t="s">
        <v>638</v>
      </c>
      <c r="H392" s="93">
        <v>247</v>
      </c>
      <c r="I392" s="93">
        <v>4</v>
      </c>
      <c r="J392" s="94">
        <v>18378</v>
      </c>
      <c r="K392" s="99"/>
      <c r="L392" s="99"/>
      <c r="M392" s="99"/>
      <c r="N392" s="99"/>
      <c r="O392" s="99"/>
      <c r="P392" s="99"/>
      <c r="Q392" s="99"/>
      <c r="R392" s="99"/>
    </row>
    <row r="393" spans="1:18" ht="71.25" x14ac:dyDescent="0.25">
      <c r="A393" s="91"/>
      <c r="B393" s="482" t="s">
        <v>614</v>
      </c>
      <c r="C393" s="483"/>
      <c r="D393" s="483"/>
      <c r="E393" s="483"/>
      <c r="F393" s="484"/>
      <c r="G393" s="92" t="s">
        <v>640</v>
      </c>
      <c r="H393" s="93">
        <v>36</v>
      </c>
      <c r="I393" s="93">
        <v>4</v>
      </c>
      <c r="J393" s="94">
        <v>27458.3</v>
      </c>
      <c r="K393" s="99"/>
      <c r="L393" s="99"/>
      <c r="M393" s="99"/>
      <c r="N393" s="99"/>
      <c r="O393" s="99"/>
      <c r="P393" s="99"/>
      <c r="Q393" s="99"/>
      <c r="R393" s="99"/>
    </row>
    <row r="394" spans="1:18" ht="71.25" x14ac:dyDescent="0.25">
      <c r="A394" s="91" t="s">
        <v>697</v>
      </c>
      <c r="B394" s="482" t="s">
        <v>601</v>
      </c>
      <c r="C394" s="483"/>
      <c r="D394" s="483"/>
      <c r="E394" s="483"/>
      <c r="F394" s="484"/>
      <c r="G394" s="92" t="s">
        <v>641</v>
      </c>
      <c r="H394" s="93">
        <v>252</v>
      </c>
      <c r="I394" s="93">
        <v>0</v>
      </c>
      <c r="J394" s="94">
        <v>26949</v>
      </c>
      <c r="K394" s="99"/>
      <c r="L394" s="99"/>
      <c r="M394" s="99"/>
      <c r="N394" s="99"/>
      <c r="O394" s="99"/>
      <c r="P394" s="99"/>
      <c r="Q394" s="99"/>
      <c r="R394" s="99"/>
    </row>
    <row r="395" spans="1:18" ht="45" x14ac:dyDescent="0.25">
      <c r="A395" s="91">
        <v>69</v>
      </c>
      <c r="B395" s="482" t="s">
        <v>609</v>
      </c>
      <c r="C395" s="483"/>
      <c r="D395" s="483"/>
      <c r="E395" s="483"/>
      <c r="F395" s="484"/>
      <c r="G395" s="112" t="s">
        <v>688</v>
      </c>
      <c r="H395" s="93"/>
      <c r="I395" s="93"/>
      <c r="J395" s="94"/>
      <c r="K395" s="99"/>
      <c r="L395" s="99"/>
      <c r="M395" s="99"/>
      <c r="N395" s="99"/>
      <c r="O395" s="99"/>
      <c r="P395" s="99"/>
      <c r="Q395" s="99"/>
      <c r="R395" s="99"/>
    </row>
    <row r="396" spans="1:18" x14ac:dyDescent="0.25">
      <c r="A396" s="403" t="s">
        <v>642</v>
      </c>
      <c r="B396" s="403"/>
      <c r="C396" s="403"/>
      <c r="D396" s="403"/>
      <c r="E396" s="403"/>
      <c r="F396" s="403"/>
      <c r="G396" s="103"/>
      <c r="H396" s="104">
        <f>H392+H393+H394+H395</f>
        <v>535</v>
      </c>
      <c r="I396" s="104">
        <f>I392+I393+I394+I395</f>
        <v>8</v>
      </c>
      <c r="J396" s="85">
        <f>(J392+J393+J394)/3</f>
        <v>24261.766666666666</v>
      </c>
      <c r="K396" s="101"/>
      <c r="L396" s="101"/>
      <c r="M396" s="101"/>
      <c r="N396" s="101"/>
      <c r="O396" s="101"/>
      <c r="P396" s="101"/>
      <c r="Q396" s="101"/>
      <c r="R396" s="101"/>
    </row>
  </sheetData>
  <mergeCells count="439">
    <mergeCell ref="A396:F396"/>
    <mergeCell ref="A390:J390"/>
    <mergeCell ref="B391:F391"/>
    <mergeCell ref="B392:F392"/>
    <mergeCell ref="B393:F393"/>
    <mergeCell ref="B394:F394"/>
    <mergeCell ref="B395:F395"/>
    <mergeCell ref="B383:F383"/>
    <mergeCell ref="B384:F384"/>
    <mergeCell ref="B385:F385"/>
    <mergeCell ref="B386:F386"/>
    <mergeCell ref="B387:F387"/>
    <mergeCell ref="B388:G388"/>
    <mergeCell ref="Q379:R379"/>
    <mergeCell ref="H380:H382"/>
    <mergeCell ref="I380:J380"/>
    <mergeCell ref="K380:K382"/>
    <mergeCell ref="L380:M380"/>
    <mergeCell ref="N380:N382"/>
    <mergeCell ref="O380:O382"/>
    <mergeCell ref="Q380:Q382"/>
    <mergeCell ref="R380:R382"/>
    <mergeCell ref="I381:I382"/>
    <mergeCell ref="A379:A382"/>
    <mergeCell ref="B379:F382"/>
    <mergeCell ref="G379:G382"/>
    <mergeCell ref="H379:J379"/>
    <mergeCell ref="K379:M379"/>
    <mergeCell ref="N379:O379"/>
    <mergeCell ref="J381:J382"/>
    <mergeCell ref="L381:L382"/>
    <mergeCell ref="M381:M382"/>
    <mergeCell ref="B372:F372"/>
    <mergeCell ref="B373:F373"/>
    <mergeCell ref="B374:F374"/>
    <mergeCell ref="A375:G375"/>
    <mergeCell ref="A376:G376"/>
    <mergeCell ref="A378:J378"/>
    <mergeCell ref="B366:F366"/>
    <mergeCell ref="B367:F367"/>
    <mergeCell ref="B368:F368"/>
    <mergeCell ref="B369:F369"/>
    <mergeCell ref="B370:F370"/>
    <mergeCell ref="B371:F371"/>
    <mergeCell ref="B360:F360"/>
    <mergeCell ref="B361:F361"/>
    <mergeCell ref="B362:F362"/>
    <mergeCell ref="B363:F363"/>
    <mergeCell ref="B364:F364"/>
    <mergeCell ref="B365:F365"/>
    <mergeCell ref="B355:F355"/>
    <mergeCell ref="B356:F356"/>
    <mergeCell ref="B357:F357"/>
    <mergeCell ref="B358:F358"/>
    <mergeCell ref="B359:F359"/>
    <mergeCell ref="A349:G349"/>
    <mergeCell ref="A350:R350"/>
    <mergeCell ref="B351:F351"/>
    <mergeCell ref="B352:F352"/>
    <mergeCell ref="B353:F353"/>
    <mergeCell ref="B354:F354"/>
    <mergeCell ref="B343:F343"/>
    <mergeCell ref="B344:F344"/>
    <mergeCell ref="B345:F345"/>
    <mergeCell ref="B346:F346"/>
    <mergeCell ref="B347:F347"/>
    <mergeCell ref="B348:F348"/>
    <mergeCell ref="B337:F337"/>
    <mergeCell ref="B338:F338"/>
    <mergeCell ref="B339:F339"/>
    <mergeCell ref="B340:F340"/>
    <mergeCell ref="B341:F341"/>
    <mergeCell ref="B342:F342"/>
    <mergeCell ref="B331:F331"/>
    <mergeCell ref="B332:F332"/>
    <mergeCell ref="B333:F333"/>
    <mergeCell ref="B334:F334"/>
    <mergeCell ref="B335:F335"/>
    <mergeCell ref="B336:F336"/>
    <mergeCell ref="A325:G325"/>
    <mergeCell ref="B326:F326"/>
    <mergeCell ref="A327:R327"/>
    <mergeCell ref="B328:F328"/>
    <mergeCell ref="B329:F329"/>
    <mergeCell ref="B330:F330"/>
    <mergeCell ref="B318:F318"/>
    <mergeCell ref="B319:F319"/>
    <mergeCell ref="B320:F320"/>
    <mergeCell ref="B321:F321"/>
    <mergeCell ref="B322:F322"/>
    <mergeCell ref="B323:F323"/>
    <mergeCell ref="B312:F312"/>
    <mergeCell ref="B313:F313"/>
    <mergeCell ref="B314:F314"/>
    <mergeCell ref="B315:F315"/>
    <mergeCell ref="B316:F316"/>
    <mergeCell ref="B317:F317"/>
    <mergeCell ref="B306:F306"/>
    <mergeCell ref="B307:F307"/>
    <mergeCell ref="B308:F308"/>
    <mergeCell ref="B309:F309"/>
    <mergeCell ref="B310:F310"/>
    <mergeCell ref="B311:F311"/>
    <mergeCell ref="B300:F300"/>
    <mergeCell ref="B301:F301"/>
    <mergeCell ref="B302:F302"/>
    <mergeCell ref="B303:G303"/>
    <mergeCell ref="B304:F304"/>
    <mergeCell ref="B305:F305"/>
    <mergeCell ref="B295:F295"/>
    <mergeCell ref="B296:F296"/>
    <mergeCell ref="B297:G297"/>
    <mergeCell ref="H297:R297"/>
    <mergeCell ref="B298:F298"/>
    <mergeCell ref="B299:F299"/>
    <mergeCell ref="B289:F289"/>
    <mergeCell ref="B290:F290"/>
    <mergeCell ref="B291:F291"/>
    <mergeCell ref="B292:F292"/>
    <mergeCell ref="B293:F293"/>
    <mergeCell ref="B294:F294"/>
    <mergeCell ref="B284:F284"/>
    <mergeCell ref="B285:G285"/>
    <mergeCell ref="H285:R285"/>
    <mergeCell ref="B286:F286"/>
    <mergeCell ref="B287:F287"/>
    <mergeCell ref="B288:F288"/>
    <mergeCell ref="B278:F278"/>
    <mergeCell ref="B279:F279"/>
    <mergeCell ref="B280:F280"/>
    <mergeCell ref="B281:F281"/>
    <mergeCell ref="B282:F282"/>
    <mergeCell ref="B283:F283"/>
    <mergeCell ref="B272:F272"/>
    <mergeCell ref="B273:F273"/>
    <mergeCell ref="B274:F274"/>
    <mergeCell ref="B275:F275"/>
    <mergeCell ref="B276:F276"/>
    <mergeCell ref="B277:F277"/>
    <mergeCell ref="B267:F267"/>
    <mergeCell ref="H267:R267"/>
    <mergeCell ref="B268:F268"/>
    <mergeCell ref="B269:F269"/>
    <mergeCell ref="B270:F270"/>
    <mergeCell ref="B271:F271"/>
    <mergeCell ref="B261:F261"/>
    <mergeCell ref="B262:F262"/>
    <mergeCell ref="B263:F263"/>
    <mergeCell ref="B264:F264"/>
    <mergeCell ref="B265:F265"/>
    <mergeCell ref="B266:G266"/>
    <mergeCell ref="B255:G255"/>
    <mergeCell ref="B256:F256"/>
    <mergeCell ref="B257:F257"/>
    <mergeCell ref="B258:F258"/>
    <mergeCell ref="B259:F259"/>
    <mergeCell ref="B260:F260"/>
    <mergeCell ref="B249:F249"/>
    <mergeCell ref="B250:F250"/>
    <mergeCell ref="B251:F251"/>
    <mergeCell ref="B252:F252"/>
    <mergeCell ref="B253:F253"/>
    <mergeCell ref="B254:F254"/>
    <mergeCell ref="B243:F243"/>
    <mergeCell ref="B244:F244"/>
    <mergeCell ref="B245:F245"/>
    <mergeCell ref="B246:F246"/>
    <mergeCell ref="B247:F247"/>
    <mergeCell ref="B248:F248"/>
    <mergeCell ref="B237:F237"/>
    <mergeCell ref="B238:F238"/>
    <mergeCell ref="B239:F239"/>
    <mergeCell ref="B240:G240"/>
    <mergeCell ref="B241:F241"/>
    <mergeCell ref="B242:F242"/>
    <mergeCell ref="B231:F231"/>
    <mergeCell ref="B232:F232"/>
    <mergeCell ref="B233:F233"/>
    <mergeCell ref="B234:F234"/>
    <mergeCell ref="B235:G235"/>
    <mergeCell ref="B236:F236"/>
    <mergeCell ref="B225:F225"/>
    <mergeCell ref="B226:F226"/>
    <mergeCell ref="B227:F227"/>
    <mergeCell ref="B228:F228"/>
    <mergeCell ref="B229:F229"/>
    <mergeCell ref="B230:F230"/>
    <mergeCell ref="B219:F219"/>
    <mergeCell ref="B220:F220"/>
    <mergeCell ref="B221:F221"/>
    <mergeCell ref="B222:F222"/>
    <mergeCell ref="B223:F223"/>
    <mergeCell ref="B224:F224"/>
    <mergeCell ref="B213:F213"/>
    <mergeCell ref="B214:F214"/>
    <mergeCell ref="B215:F215"/>
    <mergeCell ref="B216:F216"/>
    <mergeCell ref="B217:F217"/>
    <mergeCell ref="B218:F218"/>
    <mergeCell ref="B207:F207"/>
    <mergeCell ref="B208:F208"/>
    <mergeCell ref="B209:F209"/>
    <mergeCell ref="B210:F210"/>
    <mergeCell ref="B211:F211"/>
    <mergeCell ref="B212:F212"/>
    <mergeCell ref="B201:F201"/>
    <mergeCell ref="B202:F202"/>
    <mergeCell ref="B203:F203"/>
    <mergeCell ref="B204:F204"/>
    <mergeCell ref="B205:F205"/>
    <mergeCell ref="B206:F206"/>
    <mergeCell ref="B195:F195"/>
    <mergeCell ref="B196:F196"/>
    <mergeCell ref="B197:F197"/>
    <mergeCell ref="B198:F198"/>
    <mergeCell ref="B199:F199"/>
    <mergeCell ref="B200:F200"/>
    <mergeCell ref="B189:F189"/>
    <mergeCell ref="B190:F190"/>
    <mergeCell ref="B191:G191"/>
    <mergeCell ref="B192:F192"/>
    <mergeCell ref="B193:F193"/>
    <mergeCell ref="B194:F194"/>
    <mergeCell ref="B183:F183"/>
    <mergeCell ref="B184:F184"/>
    <mergeCell ref="B185:F185"/>
    <mergeCell ref="B186:F186"/>
    <mergeCell ref="B187:F187"/>
    <mergeCell ref="B188:F188"/>
    <mergeCell ref="B177:F177"/>
    <mergeCell ref="B178:F178"/>
    <mergeCell ref="B179:F179"/>
    <mergeCell ref="B180:F180"/>
    <mergeCell ref="B181:F181"/>
    <mergeCell ref="B182:F182"/>
    <mergeCell ref="B171:F171"/>
    <mergeCell ref="B172:F172"/>
    <mergeCell ref="B173:F173"/>
    <mergeCell ref="B174:F174"/>
    <mergeCell ref="B175:F175"/>
    <mergeCell ref="B176:F176"/>
    <mergeCell ref="B165:G165"/>
    <mergeCell ref="B166:F166"/>
    <mergeCell ref="B167:F167"/>
    <mergeCell ref="B168:F168"/>
    <mergeCell ref="B169:F169"/>
    <mergeCell ref="B170:F170"/>
    <mergeCell ref="B159:F159"/>
    <mergeCell ref="B160:F160"/>
    <mergeCell ref="B161:F161"/>
    <mergeCell ref="B162:F162"/>
    <mergeCell ref="B163:F163"/>
    <mergeCell ref="B164:F164"/>
    <mergeCell ref="B153:F153"/>
    <mergeCell ref="B154:F154"/>
    <mergeCell ref="B155:F155"/>
    <mergeCell ref="B156:F156"/>
    <mergeCell ref="B157:F157"/>
    <mergeCell ref="B158:F158"/>
    <mergeCell ref="B147:F147"/>
    <mergeCell ref="B148:F148"/>
    <mergeCell ref="B149:F149"/>
    <mergeCell ref="B150:G150"/>
    <mergeCell ref="B151:F151"/>
    <mergeCell ref="B152:F152"/>
    <mergeCell ref="B141:F141"/>
    <mergeCell ref="B142:F142"/>
    <mergeCell ref="B143:F143"/>
    <mergeCell ref="B144:F144"/>
    <mergeCell ref="B145:F145"/>
    <mergeCell ref="B146:F146"/>
    <mergeCell ref="B135:F135"/>
    <mergeCell ref="B136:F136"/>
    <mergeCell ref="B137:F137"/>
    <mergeCell ref="B138:F138"/>
    <mergeCell ref="B139:F139"/>
    <mergeCell ref="B140:F140"/>
    <mergeCell ref="B129:F129"/>
    <mergeCell ref="B130:F130"/>
    <mergeCell ref="B131:G131"/>
    <mergeCell ref="B132:F132"/>
    <mergeCell ref="B133:F133"/>
    <mergeCell ref="B134:F134"/>
    <mergeCell ref="B123:F123"/>
    <mergeCell ref="B124:F124"/>
    <mergeCell ref="B125:F125"/>
    <mergeCell ref="B126:F126"/>
    <mergeCell ref="B127:F127"/>
    <mergeCell ref="B128:F128"/>
    <mergeCell ref="B117:F117"/>
    <mergeCell ref="B118:F118"/>
    <mergeCell ref="B119:F119"/>
    <mergeCell ref="B120:F120"/>
    <mergeCell ref="B121:F121"/>
    <mergeCell ref="B122:F122"/>
    <mergeCell ref="B111:F111"/>
    <mergeCell ref="B112:F112"/>
    <mergeCell ref="B113:F113"/>
    <mergeCell ref="B114:F114"/>
    <mergeCell ref="B115:F115"/>
    <mergeCell ref="B116:F116"/>
    <mergeCell ref="B104:F104"/>
    <mergeCell ref="B106:G106"/>
    <mergeCell ref="B107:F107"/>
    <mergeCell ref="B108:F108"/>
    <mergeCell ref="B109:F109"/>
    <mergeCell ref="B110:F110"/>
    <mergeCell ref="B95:F95"/>
    <mergeCell ref="B96:F96"/>
    <mergeCell ref="B97:F97"/>
    <mergeCell ref="B99:F99"/>
    <mergeCell ref="B100:F100"/>
    <mergeCell ref="B101:F101"/>
    <mergeCell ref="B89:F89"/>
    <mergeCell ref="B90:F90"/>
    <mergeCell ref="B91:F91"/>
    <mergeCell ref="B92:F92"/>
    <mergeCell ref="B93:F93"/>
    <mergeCell ref="B94:F94"/>
    <mergeCell ref="B83:F83"/>
    <mergeCell ref="B84:F84"/>
    <mergeCell ref="B85:F85"/>
    <mergeCell ref="B86:F86"/>
    <mergeCell ref="B87:F87"/>
    <mergeCell ref="B88:F88"/>
    <mergeCell ref="B77:F77"/>
    <mergeCell ref="B78:F78"/>
    <mergeCell ref="B79:F79"/>
    <mergeCell ref="B80:F80"/>
    <mergeCell ref="B81:F81"/>
    <mergeCell ref="B82:F82"/>
    <mergeCell ref="B71:F71"/>
    <mergeCell ref="B72:F72"/>
    <mergeCell ref="B73:F73"/>
    <mergeCell ref="B74:F74"/>
    <mergeCell ref="B75:F75"/>
    <mergeCell ref="B76:F76"/>
    <mergeCell ref="B65:F65"/>
    <mergeCell ref="B66:F66"/>
    <mergeCell ref="B67:F67"/>
    <mergeCell ref="B68:F68"/>
    <mergeCell ref="B69:F69"/>
    <mergeCell ref="B70:G70"/>
    <mergeCell ref="B59:F59"/>
    <mergeCell ref="B60:F60"/>
    <mergeCell ref="B61:F61"/>
    <mergeCell ref="B62:F62"/>
    <mergeCell ref="B63:F63"/>
    <mergeCell ref="B64:F64"/>
    <mergeCell ref="B53:F53"/>
    <mergeCell ref="B54:F54"/>
    <mergeCell ref="B55:F55"/>
    <mergeCell ref="B56:F56"/>
    <mergeCell ref="B57:F57"/>
    <mergeCell ref="B58:F58"/>
    <mergeCell ref="B47:F47"/>
    <mergeCell ref="B48:F48"/>
    <mergeCell ref="B49:F49"/>
    <mergeCell ref="B50:F50"/>
    <mergeCell ref="B51:F51"/>
    <mergeCell ref="B52:F52"/>
    <mergeCell ref="B41:G41"/>
    <mergeCell ref="B42:F42"/>
    <mergeCell ref="B43:F43"/>
    <mergeCell ref="B44:F44"/>
    <mergeCell ref="B45:F45"/>
    <mergeCell ref="B46:F46"/>
    <mergeCell ref="B35:F35"/>
    <mergeCell ref="B36:F36"/>
    <mergeCell ref="B37:F37"/>
    <mergeCell ref="B38:F38"/>
    <mergeCell ref="B39:F39"/>
    <mergeCell ref="B40:F40"/>
    <mergeCell ref="B31:F31"/>
    <mergeCell ref="B32:F32"/>
    <mergeCell ref="B33:F33"/>
    <mergeCell ref="B34:F34"/>
    <mergeCell ref="B23:G23"/>
    <mergeCell ref="B24:F24"/>
    <mergeCell ref="B25:F25"/>
    <mergeCell ref="B26:F26"/>
    <mergeCell ref="B27:F27"/>
    <mergeCell ref="B28:F28"/>
    <mergeCell ref="A22:R22"/>
    <mergeCell ref="J19:J21"/>
    <mergeCell ref="K19:K21"/>
    <mergeCell ref="L19:M19"/>
    <mergeCell ref="N19:N21"/>
    <mergeCell ref="O19:P19"/>
    <mergeCell ref="Q19:Q21"/>
    <mergeCell ref="B29:F29"/>
    <mergeCell ref="B30:F30"/>
    <mergeCell ref="A18:A21"/>
    <mergeCell ref="B18:F21"/>
    <mergeCell ref="G18:G21"/>
    <mergeCell ref="H18:J18"/>
    <mergeCell ref="K18:M18"/>
    <mergeCell ref="N18:P18"/>
    <mergeCell ref="Q18:R18"/>
    <mergeCell ref="H19:H21"/>
    <mergeCell ref="I19:I21"/>
    <mergeCell ref="R19:R21"/>
    <mergeCell ref="L20:L21"/>
    <mergeCell ref="M20:M21"/>
    <mergeCell ref="O20:O21"/>
    <mergeCell ref="P20:P21"/>
    <mergeCell ref="B15:G15"/>
    <mergeCell ref="B16:G16"/>
    <mergeCell ref="B5:G5"/>
    <mergeCell ref="B6:G6"/>
    <mergeCell ref="B7:G7"/>
    <mergeCell ref="B8:G8"/>
    <mergeCell ref="B9:G9"/>
    <mergeCell ref="B10:G10"/>
    <mergeCell ref="A17:R17"/>
    <mergeCell ref="A1:R1"/>
    <mergeCell ref="A2:A4"/>
    <mergeCell ref="B2:G4"/>
    <mergeCell ref="H2:J2"/>
    <mergeCell ref="K2:M2"/>
    <mergeCell ref="N2:P2"/>
    <mergeCell ref="Q2:R2"/>
    <mergeCell ref="H3:H15"/>
    <mergeCell ref="I3:I15"/>
    <mergeCell ref="J3:J15"/>
    <mergeCell ref="K3:K15"/>
    <mergeCell ref="L3:M3"/>
    <mergeCell ref="N3:N15"/>
    <mergeCell ref="O3:P3"/>
    <mergeCell ref="Q3:Q15"/>
    <mergeCell ref="R3:R15"/>
    <mergeCell ref="L4:L15"/>
    <mergeCell ref="M4:M15"/>
    <mergeCell ref="O4:O15"/>
    <mergeCell ref="P4:P15"/>
    <mergeCell ref="B11:G11"/>
    <mergeCell ref="B12:G12"/>
    <mergeCell ref="B13:G13"/>
    <mergeCell ref="B14:G14"/>
  </mergeCells>
  <pageMargins left="0.7" right="0.7" top="0.75" bottom="0.75" header="0.3" footer="0.3"/>
  <pageSetup paperSize="9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34</vt:i4>
      </vt:variant>
    </vt:vector>
  </HeadingPairs>
  <TitlesOfParts>
    <vt:vector size="34" baseType="lpstr">
      <vt:lpstr>на 01.08.2017</vt:lpstr>
      <vt:lpstr>на 01.09.2017</vt:lpstr>
      <vt:lpstr>на 01.10.2017</vt:lpstr>
      <vt:lpstr>на 01. 11.2017</vt:lpstr>
      <vt:lpstr>на 01.12.2017</vt:lpstr>
      <vt:lpstr>на 01.01.2018</vt:lpstr>
      <vt:lpstr>на 01.02.2018</vt:lpstr>
      <vt:lpstr>на 01.03.2018</vt:lpstr>
      <vt:lpstr>на 01.04.2018</vt:lpstr>
      <vt:lpstr>на 01.05.2018</vt:lpstr>
      <vt:lpstr>на 01.06.2018</vt:lpstr>
      <vt:lpstr>на 01.07.2018</vt:lpstr>
      <vt:lpstr>на 01.08.2018</vt:lpstr>
      <vt:lpstr>на 01.09.2018</vt:lpstr>
      <vt:lpstr>на 01.10.2018</vt:lpstr>
      <vt:lpstr>на 01.11.2018 </vt:lpstr>
      <vt:lpstr>на 01.12.2018</vt:lpstr>
      <vt:lpstr>на 01.01.2019</vt:lpstr>
      <vt:lpstr>на 01.02.2019</vt:lpstr>
      <vt:lpstr>на 01.03.2019 </vt:lpstr>
      <vt:lpstr>на 01.04.2019</vt:lpstr>
      <vt:lpstr>на 01.05.2019 </vt:lpstr>
      <vt:lpstr>на 01.06.2019</vt:lpstr>
      <vt:lpstr>на 01.07.2019</vt:lpstr>
      <vt:lpstr>на 01.08.2019г</vt:lpstr>
      <vt:lpstr>на 01.09.2019г</vt:lpstr>
      <vt:lpstr>на 01.10.2019г</vt:lpstr>
      <vt:lpstr>на 01.11.2019г</vt:lpstr>
      <vt:lpstr>Лист3</vt:lpstr>
      <vt:lpstr>Лист4</vt:lpstr>
      <vt:lpstr>Лист5</vt:lpstr>
      <vt:lpstr>Лист6</vt:lpstr>
      <vt:lpstr>Лист1</vt:lpstr>
      <vt:lpstr>Лист2</vt:lpstr>
    </vt:vector>
  </TitlesOfParts>
  <Company>Home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Zarema</dc:creator>
  <cp:lastModifiedBy>Фатима</cp:lastModifiedBy>
  <cp:lastPrinted>2019-11-12T12:08:04Z</cp:lastPrinted>
  <dcterms:created xsi:type="dcterms:W3CDTF">2017-03-30T06:22:49Z</dcterms:created>
  <dcterms:modified xsi:type="dcterms:W3CDTF">2019-11-15T07:22:41Z</dcterms:modified>
</cp:coreProperties>
</file>